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D:\DNBC AÑO 2022\PM\PM OFICIALES\"/>
    </mc:Choice>
  </mc:AlternateContent>
  <xr:revisionPtr revIDLastSave="0" documentId="13_ncr:1_{83CBF260-5FC6-4455-B460-890DA97705F0}" xr6:coauthVersionLast="47" xr6:coauthVersionMax="47" xr10:uidLastSave="{00000000-0000-0000-0000-000000000000}"/>
  <bookViews>
    <workbookView xWindow="-120" yWindow="-120" windowWidth="29040" windowHeight="15840" xr2:uid="{00000000-000D-0000-FFFF-FFFF00000000}"/>
  </bookViews>
  <sheets>
    <sheet name="PLAN DE MEJORAMIENTO" sheetId="1" r:id="rId1"/>
    <sheet name="Hoja2" sheetId="10" r:id="rId2"/>
    <sheet name="RESUMEN" sheetId="2" state="hidden" r:id="rId3"/>
    <sheet name="INDIVIDUAL" sheetId="3" state="hidden" r:id="rId4"/>
    <sheet name="H.CERRADOS" sheetId="4" state="hidden" r:id="rId5"/>
    <sheet name="TABLA DINÁMICA" sheetId="5" state="hidden" r:id="rId6"/>
    <sheet name="Hoja1" sheetId="6" state="hidden" r:id="rId7"/>
    <sheet name="PRIORIZADO" sheetId="9" state="hidden" r:id="rId8"/>
  </sheets>
  <externalReferences>
    <externalReference r:id="rId9"/>
    <externalReference r:id="rId10"/>
    <externalReference r:id="rId11"/>
  </externalReferences>
  <definedNames>
    <definedName name="_xlnm._FilterDatabase" localSheetId="4" hidden="1">H.CERRADOS!$A$7:$BM$549</definedName>
    <definedName name="_xlnm._FilterDatabase" localSheetId="0" hidden="1">'PLAN DE MEJORAMIENTO'!$A$7:$DN$525</definedName>
    <definedName name="accion">[1]BBDD!$C$2:$C$5</definedName>
    <definedName name="hallazgo">[1]BBDD!$B$2:$B$4</definedName>
    <definedName name="modifica">[2]BBDD!$E$2:$E$3</definedName>
    <definedName name="Origen">[1]BBDD!$A$2:$A$17</definedName>
    <definedName name="proceso">[1]BBDD!$D$2:$D$19</definedName>
  </definedNames>
  <calcPr calcId="191029"/>
  <pivotCaches>
    <pivotCache cacheId="7" r:id="rId12"/>
    <pivotCache cacheId="1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6" i="2" l="1"/>
  <c r="E34" i="2" l="1"/>
  <c r="S38" i="2" l="1"/>
  <c r="R38" i="2"/>
  <c r="P38" i="2"/>
  <c r="P39" i="2" s="1"/>
  <c r="O38" i="2"/>
  <c r="N38" i="2"/>
  <c r="M38" i="2"/>
  <c r="L38" i="2"/>
  <c r="J38" i="2"/>
  <c r="I38" i="2"/>
  <c r="H38" i="2"/>
  <c r="G38" i="2"/>
  <c r="E38" i="2"/>
  <c r="D38" i="2"/>
  <c r="C38" i="2"/>
  <c r="S36" i="2"/>
  <c r="S37" i="2" s="1"/>
  <c r="R36" i="2"/>
  <c r="P36" i="2"/>
  <c r="P37" i="2" s="1"/>
  <c r="O36" i="2"/>
  <c r="O37" i="2" s="1"/>
  <c r="N36" i="2"/>
  <c r="M36" i="2"/>
  <c r="L36" i="2"/>
  <c r="J36" i="2"/>
  <c r="I36" i="2"/>
  <c r="H36" i="2"/>
  <c r="G36" i="2"/>
  <c r="E36" i="2"/>
  <c r="D36" i="2"/>
  <c r="C36" i="2"/>
  <c r="S34" i="2"/>
  <c r="S35" i="2" s="1"/>
  <c r="R34" i="2"/>
  <c r="P34" i="2"/>
  <c r="P35" i="2" s="1"/>
  <c r="O34" i="2"/>
  <c r="O35" i="2" s="1"/>
  <c r="N34" i="2"/>
  <c r="M34" i="2"/>
  <c r="L34" i="2"/>
  <c r="L35" i="2" s="1"/>
  <c r="J34" i="2"/>
  <c r="I34" i="2"/>
  <c r="H34" i="2"/>
  <c r="G34" i="2"/>
  <c r="D34" i="2"/>
  <c r="C34" i="2"/>
  <c r="S32" i="2"/>
  <c r="R32" i="2"/>
  <c r="P32" i="2"/>
  <c r="P33" i="2" s="1"/>
  <c r="O32" i="2"/>
  <c r="N32" i="2"/>
  <c r="M32" i="2"/>
  <c r="L32" i="2"/>
  <c r="J32" i="2"/>
  <c r="I32" i="2"/>
  <c r="H32" i="2"/>
  <c r="G32" i="2"/>
  <c r="E32" i="2"/>
  <c r="D32" i="2"/>
  <c r="C32" i="2"/>
  <c r="S30" i="2"/>
  <c r="R30" i="2"/>
  <c r="P30" i="2"/>
  <c r="P31" i="2" s="1"/>
  <c r="O30" i="2"/>
  <c r="N30" i="2"/>
  <c r="M30" i="2"/>
  <c r="L30" i="2"/>
  <c r="J30" i="2"/>
  <c r="I30" i="2"/>
  <c r="H30" i="2"/>
  <c r="G30" i="2"/>
  <c r="E30" i="2"/>
  <c r="D30" i="2"/>
  <c r="C30" i="2"/>
  <c r="S28" i="2"/>
  <c r="R28" i="2"/>
  <c r="P28" i="2"/>
  <c r="P29" i="2" s="1"/>
  <c r="O28" i="2"/>
  <c r="O29" i="2" s="1"/>
  <c r="N28" i="2"/>
  <c r="M28" i="2"/>
  <c r="L28" i="2"/>
  <c r="J28" i="2"/>
  <c r="I28" i="2"/>
  <c r="H28" i="2"/>
  <c r="G28" i="2"/>
  <c r="E28" i="2"/>
  <c r="D28" i="2"/>
  <c r="C28" i="2"/>
  <c r="S26" i="2"/>
  <c r="S27" i="2" s="1"/>
  <c r="R26" i="2"/>
  <c r="P26" i="2"/>
  <c r="P27" i="2" s="1"/>
  <c r="O26" i="2"/>
  <c r="N26" i="2"/>
  <c r="N27" i="2" s="1"/>
  <c r="M26" i="2"/>
  <c r="L26" i="2"/>
  <c r="J26" i="2"/>
  <c r="I26" i="2"/>
  <c r="H26" i="2"/>
  <c r="G26" i="2"/>
  <c r="E26" i="2"/>
  <c r="D26" i="2"/>
  <c r="C26" i="2"/>
  <c r="S24" i="2"/>
  <c r="R24" i="2"/>
  <c r="P24" i="2"/>
  <c r="P25" i="2" s="1"/>
  <c r="O24" i="2"/>
  <c r="N24" i="2"/>
  <c r="M24" i="2"/>
  <c r="L24" i="2"/>
  <c r="J24" i="2"/>
  <c r="I24" i="2"/>
  <c r="H24" i="2"/>
  <c r="G24" i="2"/>
  <c r="E24" i="2"/>
  <c r="D24" i="2"/>
  <c r="C24" i="2"/>
  <c r="S16" i="2"/>
  <c r="R16" i="2"/>
  <c r="P16" i="2"/>
  <c r="P17" i="2" s="1"/>
  <c r="O16" i="2"/>
  <c r="O17" i="2" s="1"/>
  <c r="N16" i="2"/>
  <c r="N17" i="2" s="1"/>
  <c r="M16" i="2"/>
  <c r="L16" i="2"/>
  <c r="J16" i="2"/>
  <c r="I16" i="2"/>
  <c r="H16" i="2"/>
  <c r="G16" i="2"/>
  <c r="D16" i="2"/>
  <c r="C16" i="2"/>
  <c r="S12" i="2"/>
  <c r="R12" i="2"/>
  <c r="P12" i="2"/>
  <c r="P13" i="2" s="1"/>
  <c r="O12" i="2"/>
  <c r="O13" i="2" s="1"/>
  <c r="N12" i="2"/>
  <c r="M12" i="2"/>
  <c r="L12" i="2"/>
  <c r="J12" i="2"/>
  <c r="I12" i="2"/>
  <c r="H12" i="2"/>
  <c r="G12" i="2"/>
  <c r="E12" i="2"/>
  <c r="D12" i="2"/>
  <c r="C12" i="2"/>
  <c r="S8" i="2"/>
  <c r="R8" i="2"/>
  <c r="P8" i="2"/>
  <c r="P9" i="2" s="1"/>
  <c r="O8" i="2"/>
  <c r="O9" i="2" s="1"/>
  <c r="N8" i="2"/>
  <c r="M8" i="2"/>
  <c r="L8" i="2"/>
  <c r="J8" i="2"/>
  <c r="I8" i="2"/>
  <c r="H8" i="2"/>
  <c r="G8" i="2"/>
  <c r="E8" i="2"/>
  <c r="D8" i="2"/>
  <c r="C8" i="2"/>
  <c r="S6" i="2"/>
  <c r="S7" i="2" s="1"/>
  <c r="R6" i="2"/>
  <c r="P6" i="2"/>
  <c r="P7" i="2" s="1"/>
  <c r="O6" i="2"/>
  <c r="O7" i="2" s="1"/>
  <c r="N6" i="2"/>
  <c r="N7" i="2" s="1"/>
  <c r="M6" i="2"/>
  <c r="L6" i="2"/>
  <c r="J6" i="2"/>
  <c r="I6" i="2"/>
  <c r="H6" i="2"/>
  <c r="G6" i="2"/>
  <c r="E6" i="2"/>
  <c r="D6" i="2"/>
  <c r="C6" i="2"/>
  <c r="C4" i="2"/>
  <c r="M4" i="2"/>
  <c r="L4" i="2"/>
  <c r="J4" i="2"/>
  <c r="I4" i="2"/>
  <c r="E4" i="2"/>
  <c r="D4" i="2"/>
  <c r="H4" i="2"/>
  <c r="C18" i="2"/>
  <c r="C14" i="2"/>
  <c r="C10" i="2"/>
  <c r="Q40" i="2"/>
  <c r="Q22" i="2"/>
  <c r="Q20" i="2"/>
  <c r="Q18" i="2"/>
  <c r="Q14" i="2"/>
  <c r="Q10" i="2"/>
  <c r="N4" i="2"/>
  <c r="O4" i="2"/>
  <c r="O5" i="2" s="1"/>
  <c r="P4" i="2"/>
  <c r="K30" i="2" l="1"/>
  <c r="I31" i="2" s="1"/>
  <c r="K6" i="2"/>
  <c r="J7" i="2" s="1"/>
  <c r="F8" i="2"/>
  <c r="C9" i="2" s="1"/>
  <c r="F16" i="2"/>
  <c r="D17" i="2" s="1"/>
  <c r="F26" i="2"/>
  <c r="C27" i="2" s="1"/>
  <c r="Q26" i="2"/>
  <c r="O27" i="2" s="1"/>
  <c r="K34" i="2"/>
  <c r="G35" i="2" s="1"/>
  <c r="K38" i="2"/>
  <c r="J39" i="2" s="1"/>
  <c r="K12" i="2"/>
  <c r="G13" i="2" s="1"/>
  <c r="P42" i="2"/>
  <c r="K24" i="2"/>
  <c r="I25" i="2" s="1"/>
  <c r="D42" i="2"/>
  <c r="P5" i="2"/>
  <c r="K28" i="2"/>
  <c r="J29" i="2" s="1"/>
  <c r="K32" i="2"/>
  <c r="H33" i="2" s="1"/>
  <c r="K36" i="2"/>
  <c r="G37" i="2" s="1"/>
  <c r="E42" i="2"/>
  <c r="K8" i="2"/>
  <c r="J9" i="2" s="1"/>
  <c r="K16" i="2"/>
  <c r="I17" i="2" s="1"/>
  <c r="K26" i="2"/>
  <c r="G27" i="2" s="1"/>
  <c r="F28" i="2"/>
  <c r="E29" i="2" s="1"/>
  <c r="F32" i="2"/>
  <c r="D33" i="2" s="1"/>
  <c r="F36" i="2"/>
  <c r="D37" i="2" s="1"/>
  <c r="F6" i="2"/>
  <c r="D7" i="2" s="1"/>
  <c r="F30" i="2"/>
  <c r="D31" i="2" s="1"/>
  <c r="F34" i="2"/>
  <c r="C35" i="2" s="1"/>
  <c r="F38" i="2"/>
  <c r="C39" i="2" s="1"/>
  <c r="F12" i="2"/>
  <c r="C13" i="2" s="1"/>
  <c r="F24" i="2"/>
  <c r="E25" i="2" s="1"/>
  <c r="T38" i="2"/>
  <c r="R39" i="2" s="1"/>
  <c r="Q38" i="2"/>
  <c r="M39" i="2" s="1"/>
  <c r="T36" i="2"/>
  <c r="R37" i="2" s="1"/>
  <c r="T37" i="2" s="1"/>
  <c r="Q36" i="2"/>
  <c r="M37" i="2" s="1"/>
  <c r="T34" i="2"/>
  <c r="R35" i="2" s="1"/>
  <c r="T35" i="2" s="1"/>
  <c r="Q34" i="2"/>
  <c r="M35" i="2" s="1"/>
  <c r="T32" i="2"/>
  <c r="R33" i="2" s="1"/>
  <c r="Q32" i="2"/>
  <c r="M33" i="2" s="1"/>
  <c r="T30" i="2"/>
  <c r="S31" i="2" s="1"/>
  <c r="Q30" i="2"/>
  <c r="M31" i="2" s="1"/>
  <c r="T28" i="2"/>
  <c r="R29" i="2" s="1"/>
  <c r="Q28" i="2"/>
  <c r="L29" i="2" s="1"/>
  <c r="T26" i="2"/>
  <c r="R27" i="2" s="1"/>
  <c r="T27" i="2" s="1"/>
  <c r="T24" i="2"/>
  <c r="R25" i="2" s="1"/>
  <c r="Q24" i="2"/>
  <c r="M25" i="2" s="1"/>
  <c r="T16" i="2"/>
  <c r="R17" i="2" s="1"/>
  <c r="Q16" i="2"/>
  <c r="M17" i="2" s="1"/>
  <c r="T12" i="2"/>
  <c r="R13" i="2" s="1"/>
  <c r="Q12" i="2"/>
  <c r="M13" i="2" s="1"/>
  <c r="T8" i="2"/>
  <c r="R9" i="2" s="1"/>
  <c r="Q8" i="2"/>
  <c r="M9" i="2" s="1"/>
  <c r="T6" i="2"/>
  <c r="R7" i="2" s="1"/>
  <c r="T7" i="2" s="1"/>
  <c r="Q6" i="2"/>
  <c r="M7" i="2" s="1"/>
  <c r="DL8" i="1"/>
  <c r="DL9" i="1"/>
  <c r="DL10" i="1"/>
  <c r="DL11" i="1"/>
  <c r="DL12" i="1"/>
  <c r="DL13" i="1"/>
  <c r="DL14" i="1"/>
  <c r="DL15" i="1"/>
  <c r="DL16" i="1"/>
  <c r="DL17" i="1"/>
  <c r="DL18" i="1"/>
  <c r="DL19" i="1"/>
  <c r="DL20" i="1"/>
  <c r="DL21" i="1"/>
  <c r="DL22" i="1"/>
  <c r="DL23" i="1"/>
  <c r="DL24" i="1"/>
  <c r="DL25" i="1"/>
  <c r="DL26" i="1"/>
  <c r="DL27" i="1"/>
  <c r="DL28" i="1"/>
  <c r="DL29" i="1"/>
  <c r="DL30" i="1"/>
  <c r="DL31" i="1"/>
  <c r="DL32" i="1"/>
  <c r="DL33" i="1"/>
  <c r="DL34" i="1"/>
  <c r="DL35" i="1"/>
  <c r="DL36" i="1"/>
  <c r="DL37" i="1"/>
  <c r="DL38" i="1"/>
  <c r="DL39" i="1"/>
  <c r="DL40" i="1"/>
  <c r="DL41" i="1"/>
  <c r="DL42" i="1"/>
  <c r="DL43" i="1"/>
  <c r="DL44" i="1"/>
  <c r="DL45" i="1"/>
  <c r="DL46" i="1"/>
  <c r="DL47" i="1"/>
  <c r="DL48" i="1"/>
  <c r="DL49" i="1"/>
  <c r="DL50" i="1"/>
  <c r="DL51" i="1"/>
  <c r="DL52" i="1"/>
  <c r="DL53" i="1"/>
  <c r="DL54" i="1"/>
  <c r="DL55" i="1"/>
  <c r="DL56" i="1"/>
  <c r="DL57" i="1"/>
  <c r="DL58" i="1"/>
  <c r="DL59" i="1"/>
  <c r="DL60" i="1"/>
  <c r="DL61" i="1"/>
  <c r="DL62" i="1"/>
  <c r="DL63" i="1"/>
  <c r="DL64" i="1"/>
  <c r="DL65" i="1"/>
  <c r="DL66" i="1"/>
  <c r="DL67" i="1"/>
  <c r="DL68" i="1"/>
  <c r="DL69" i="1"/>
  <c r="DL70" i="1"/>
  <c r="DL71" i="1"/>
  <c r="DL72" i="1"/>
  <c r="DL73" i="1"/>
  <c r="DL74" i="1"/>
  <c r="DL75" i="1"/>
  <c r="DL76" i="1"/>
  <c r="DL77" i="1"/>
  <c r="DL78" i="1"/>
  <c r="DL79" i="1"/>
  <c r="DL80" i="1"/>
  <c r="DL81" i="1"/>
  <c r="DL82" i="1"/>
  <c r="DL83" i="1"/>
  <c r="DL84" i="1"/>
  <c r="DL85" i="1"/>
  <c r="DL86" i="1"/>
  <c r="DL87" i="1"/>
  <c r="DL88" i="1"/>
  <c r="DL89" i="1"/>
  <c r="DL90" i="1"/>
  <c r="DL91" i="1"/>
  <c r="DL92" i="1"/>
  <c r="DL93" i="1"/>
  <c r="DL94" i="1"/>
  <c r="DL95" i="1"/>
  <c r="DL96" i="1"/>
  <c r="DL97" i="1"/>
  <c r="DL98" i="1"/>
  <c r="DL99" i="1"/>
  <c r="DL100" i="1"/>
  <c r="DL101" i="1"/>
  <c r="DL102" i="1"/>
  <c r="DL103" i="1"/>
  <c r="DL104" i="1"/>
  <c r="DL105" i="1"/>
  <c r="DL106" i="1"/>
  <c r="DL107" i="1"/>
  <c r="DL108" i="1"/>
  <c r="DL109" i="1"/>
  <c r="DL110" i="1"/>
  <c r="DL111" i="1"/>
  <c r="DL112" i="1"/>
  <c r="DL113" i="1"/>
  <c r="DL114" i="1"/>
  <c r="DL115" i="1"/>
  <c r="DL116" i="1"/>
  <c r="DL117" i="1"/>
  <c r="DL118" i="1"/>
  <c r="DL119" i="1"/>
  <c r="DL120" i="1"/>
  <c r="DL121" i="1"/>
  <c r="DL122" i="1"/>
  <c r="DL123" i="1"/>
  <c r="DL124" i="1"/>
  <c r="DL125" i="1"/>
  <c r="DL126" i="1"/>
  <c r="DL127" i="1"/>
  <c r="DL128" i="1"/>
  <c r="DL129" i="1"/>
  <c r="DL130" i="1"/>
  <c r="DL131" i="1"/>
  <c r="DL132" i="1"/>
  <c r="DL133" i="1"/>
  <c r="DL134" i="1"/>
  <c r="DL135" i="1"/>
  <c r="DL136" i="1"/>
  <c r="DL137" i="1"/>
  <c r="DL138" i="1"/>
  <c r="DL139" i="1"/>
  <c r="DL140" i="1"/>
  <c r="DL141" i="1"/>
  <c r="DL142" i="1"/>
  <c r="DL143" i="1"/>
  <c r="DL144" i="1"/>
  <c r="DL145" i="1"/>
  <c r="DL146" i="1"/>
  <c r="DL147" i="1"/>
  <c r="DL148" i="1"/>
  <c r="DL149" i="1"/>
  <c r="DL150" i="1"/>
  <c r="DL151" i="1"/>
  <c r="DL152" i="1"/>
  <c r="DL153" i="1"/>
  <c r="DL154" i="1"/>
  <c r="DL155" i="1"/>
  <c r="DL156" i="1"/>
  <c r="DL157" i="1"/>
  <c r="DL158" i="1"/>
  <c r="DL159" i="1"/>
  <c r="DL160" i="1"/>
  <c r="DL161" i="1"/>
  <c r="DL162" i="1"/>
  <c r="DL163" i="1"/>
  <c r="DL164" i="1"/>
  <c r="DL165" i="1"/>
  <c r="DL166" i="1"/>
  <c r="DL167" i="1"/>
  <c r="DL168" i="1"/>
  <c r="DL169" i="1"/>
  <c r="DL170" i="1"/>
  <c r="DL171" i="1"/>
  <c r="DL172" i="1"/>
  <c r="DL173" i="1"/>
  <c r="DL174" i="1"/>
  <c r="DL175" i="1"/>
  <c r="DL176" i="1"/>
  <c r="DL177" i="1"/>
  <c r="DL178" i="1"/>
  <c r="DL179" i="1"/>
  <c r="DL181" i="1"/>
  <c r="DL182" i="1"/>
  <c r="DL183" i="1"/>
  <c r="DL184" i="1"/>
  <c r="DL185" i="1"/>
  <c r="DL186" i="1"/>
  <c r="DL187" i="1"/>
  <c r="DL188" i="1"/>
  <c r="DL189" i="1"/>
  <c r="DL190" i="1"/>
  <c r="DL191" i="1"/>
  <c r="DL192" i="1"/>
  <c r="DL193" i="1"/>
  <c r="DL194" i="1"/>
  <c r="DL195" i="1"/>
  <c r="DL197" i="1"/>
  <c r="DL198" i="1"/>
  <c r="DL199" i="1"/>
  <c r="DL200" i="1"/>
  <c r="DL201" i="1"/>
  <c r="DL202" i="1"/>
  <c r="DL203" i="1"/>
  <c r="DL204" i="1"/>
  <c r="DL205" i="1"/>
  <c r="DL206" i="1"/>
  <c r="DL207" i="1"/>
  <c r="DL208" i="1"/>
  <c r="DL209" i="1"/>
  <c r="DL210" i="1"/>
  <c r="DL211" i="1"/>
  <c r="DL212" i="1"/>
  <c r="DL213" i="1"/>
  <c r="DL214" i="1"/>
  <c r="DL215" i="1"/>
  <c r="DL216" i="1"/>
  <c r="DL218" i="1"/>
  <c r="DL220" i="1"/>
  <c r="DL223" i="1"/>
  <c r="DL224" i="1"/>
  <c r="DL225" i="1"/>
  <c r="DL227" i="1"/>
  <c r="DL228" i="1"/>
  <c r="DL229" i="1"/>
  <c r="DL230" i="1"/>
  <c r="DL231" i="1"/>
  <c r="DL232" i="1"/>
  <c r="DL233" i="1"/>
  <c r="DL234" i="1"/>
  <c r="DL235" i="1"/>
  <c r="DL236" i="1"/>
  <c r="DL237" i="1"/>
  <c r="DL238" i="1"/>
  <c r="DL239" i="1"/>
  <c r="DL240" i="1"/>
  <c r="DL241" i="1"/>
  <c r="DL242" i="1"/>
  <c r="DL243" i="1"/>
  <c r="DL244" i="1"/>
  <c r="DL245" i="1"/>
  <c r="DL248" i="1"/>
  <c r="DL249" i="1"/>
  <c r="DL250" i="1"/>
  <c r="DL251" i="1"/>
  <c r="DL253" i="1"/>
  <c r="DL255" i="1"/>
  <c r="DL256" i="1"/>
  <c r="DL257" i="1"/>
  <c r="DL258" i="1"/>
  <c r="DL260" i="1"/>
  <c r="DL261" i="1"/>
  <c r="DL262" i="1"/>
  <c r="DL263" i="1"/>
  <c r="DL264" i="1"/>
  <c r="DL265" i="1"/>
  <c r="DL267" i="1"/>
  <c r="DL268" i="1"/>
  <c r="DL270" i="1"/>
  <c r="DL271" i="1"/>
  <c r="DL272" i="1"/>
  <c r="DL273" i="1"/>
  <c r="DL274" i="1"/>
  <c r="DL275" i="1"/>
  <c r="DL277" i="1"/>
  <c r="DL280" i="1"/>
  <c r="DL281" i="1"/>
  <c r="DL282" i="1"/>
  <c r="DL283" i="1"/>
  <c r="DL284" i="1"/>
  <c r="DL285" i="1"/>
  <c r="DL286" i="1"/>
  <c r="DL287" i="1"/>
  <c r="DL288" i="1"/>
  <c r="DL289" i="1"/>
  <c r="DL290" i="1"/>
  <c r="DL291" i="1"/>
  <c r="DL292" i="1"/>
  <c r="DL293" i="1"/>
  <c r="DL294" i="1"/>
  <c r="DL295" i="1"/>
  <c r="DL296" i="1"/>
  <c r="DL297" i="1"/>
  <c r="DL298" i="1"/>
  <c r="DL299" i="1"/>
  <c r="DL300" i="1"/>
  <c r="DL301" i="1"/>
  <c r="DL302" i="1"/>
  <c r="DL303" i="1"/>
  <c r="DL304" i="1"/>
  <c r="DL305" i="1"/>
  <c r="DL306" i="1"/>
  <c r="DL307" i="1"/>
  <c r="DL308" i="1"/>
  <c r="DL309" i="1"/>
  <c r="DL310" i="1"/>
  <c r="DL311" i="1"/>
  <c r="DL312" i="1"/>
  <c r="DL314" i="1"/>
  <c r="DL315" i="1"/>
  <c r="DL316" i="1"/>
  <c r="DL317" i="1"/>
  <c r="DL320" i="1"/>
  <c r="DL323" i="1"/>
  <c r="DL324" i="1"/>
  <c r="DL325" i="1"/>
  <c r="DL347" i="1"/>
  <c r="DL349" i="1"/>
  <c r="DL355" i="1"/>
  <c r="DL356" i="1"/>
  <c r="DL360" i="1"/>
  <c r="DL366" i="1"/>
  <c r="DL367" i="1"/>
  <c r="DL377" i="1"/>
  <c r="DL378" i="1"/>
  <c r="DL380" i="1"/>
  <c r="DL381" i="1"/>
  <c r="DL384" i="1"/>
  <c r="DL386" i="1"/>
  <c r="DL387" i="1"/>
  <c r="DL389" i="1"/>
  <c r="DL391" i="1"/>
  <c r="DL392" i="1"/>
  <c r="DL393" i="1"/>
  <c r="DL394" i="1"/>
  <c r="DL395" i="1"/>
  <c r="DL396" i="1"/>
  <c r="DL397" i="1"/>
  <c r="DL398" i="1"/>
  <c r="DL399" i="1"/>
  <c r="DL400" i="1"/>
  <c r="DL401" i="1"/>
  <c r="DL403" i="1"/>
  <c r="DL404" i="1"/>
  <c r="DL408" i="1"/>
  <c r="DL409" i="1"/>
  <c r="DL410" i="1"/>
  <c r="DL411" i="1"/>
  <c r="DL412" i="1"/>
  <c r="DL413" i="1"/>
  <c r="DL414" i="1"/>
  <c r="DL415" i="1"/>
  <c r="DL416" i="1"/>
  <c r="DL418" i="1"/>
  <c r="DL419" i="1"/>
  <c r="DL420" i="1"/>
  <c r="DL421" i="1"/>
  <c r="DL422" i="1"/>
  <c r="DL423" i="1"/>
  <c r="DL424" i="1"/>
  <c r="DL425" i="1"/>
  <c r="DL426" i="1"/>
  <c r="DL427" i="1"/>
  <c r="DL428" i="1"/>
  <c r="DL429" i="1"/>
  <c r="DL430" i="1"/>
  <c r="DL431" i="1"/>
  <c r="DL432" i="1"/>
  <c r="DL433" i="1"/>
  <c r="DL434" i="1"/>
  <c r="DL435" i="1"/>
  <c r="DL436" i="1"/>
  <c r="DL437" i="1"/>
  <c r="DL438" i="1"/>
  <c r="DL439" i="1"/>
  <c r="DL440" i="1"/>
  <c r="DL441" i="1"/>
  <c r="DL442" i="1"/>
  <c r="DL443" i="1"/>
  <c r="DL444" i="1"/>
  <c r="DL445" i="1"/>
  <c r="DL446" i="1"/>
  <c r="DL447" i="1"/>
  <c r="DL448" i="1"/>
  <c r="DL449" i="1"/>
  <c r="DL450" i="1"/>
  <c r="DL451" i="1"/>
  <c r="DL452" i="1"/>
  <c r="DL453" i="1"/>
  <c r="DL454" i="1"/>
  <c r="DL455" i="1"/>
  <c r="DL456" i="1"/>
  <c r="DL457" i="1"/>
  <c r="DL458" i="1"/>
  <c r="DL459" i="1"/>
  <c r="DL460" i="1"/>
  <c r="DL461" i="1"/>
  <c r="DL462" i="1"/>
  <c r="DL463" i="1"/>
  <c r="DL464" i="1"/>
  <c r="DL465" i="1"/>
  <c r="DL466" i="1"/>
  <c r="DL467" i="1"/>
  <c r="DL468" i="1"/>
  <c r="DL469" i="1"/>
  <c r="DL470" i="1"/>
  <c r="DL471" i="1"/>
  <c r="DL472" i="1"/>
  <c r="DL473" i="1"/>
  <c r="DL474" i="1"/>
  <c r="DL475" i="1"/>
  <c r="DL476" i="1"/>
  <c r="DL477" i="1"/>
  <c r="DL478" i="1"/>
  <c r="DL479" i="1"/>
  <c r="DL480" i="1"/>
  <c r="DL481" i="1"/>
  <c r="DL482" i="1"/>
  <c r="DL483" i="1"/>
  <c r="DL484" i="1"/>
  <c r="DL485" i="1"/>
  <c r="DL486" i="1"/>
  <c r="DL487" i="1"/>
  <c r="DL488" i="1"/>
  <c r="DL489" i="1"/>
  <c r="DL490" i="1"/>
  <c r="DL491" i="1"/>
  <c r="DL492" i="1"/>
  <c r="DL493" i="1"/>
  <c r="DL494" i="1"/>
  <c r="DL495" i="1"/>
  <c r="DL496" i="1"/>
  <c r="DL497" i="1"/>
  <c r="DL498" i="1"/>
  <c r="DL499" i="1"/>
  <c r="DL500" i="1"/>
  <c r="DL501" i="1"/>
  <c r="DL502" i="1"/>
  <c r="DL503" i="1"/>
  <c r="DL504" i="1"/>
  <c r="DL505" i="1"/>
  <c r="DL506" i="1"/>
  <c r="DL507" i="1"/>
  <c r="DL508" i="1"/>
  <c r="DL509" i="1"/>
  <c r="DL510" i="1"/>
  <c r="DL511" i="1"/>
  <c r="DL512" i="1"/>
  <c r="DL513" i="1"/>
  <c r="DL514" i="1"/>
  <c r="DL515" i="1"/>
  <c r="DL516" i="1"/>
  <c r="DL517" i="1"/>
  <c r="DL518" i="1"/>
  <c r="DL519" i="1"/>
  <c r="DL520" i="1"/>
  <c r="DL521" i="1"/>
  <c r="DL522" i="1"/>
  <c r="DL523" i="1"/>
  <c r="DL524" i="1"/>
  <c r="DL525" i="1"/>
  <c r="BU406" i="4"/>
  <c r="B406" i="4"/>
  <c r="B407" i="4" s="1"/>
  <c r="B408" i="4" s="1"/>
  <c r="B409" i="4" s="1"/>
  <c r="B410" i="4" s="1"/>
  <c r="B411" i="4" s="1"/>
  <c r="B412" i="4" s="1"/>
  <c r="B413" i="4" s="1"/>
  <c r="B414" i="4" s="1"/>
  <c r="B404" i="4"/>
  <c r="B405" i="4" s="1"/>
  <c r="B403" i="4"/>
  <c r="B402" i="4"/>
  <c r="B396" i="4"/>
  <c r="B397" i="4" s="1"/>
  <c r="B398" i="4" s="1"/>
  <c r="B399" i="4" s="1"/>
  <c r="B400" i="4" s="1"/>
  <c r="B401" i="4" s="1"/>
  <c r="B395" i="4"/>
  <c r="B393" i="4"/>
  <c r="B394" i="4" s="1"/>
  <c r="B392" i="4"/>
  <c r="B389" i="4"/>
  <c r="B390" i="4" s="1"/>
  <c r="B391" i="4" s="1"/>
  <c r="W385" i="4"/>
  <c r="W384" i="4"/>
  <c r="B384" i="4"/>
  <c r="B385" i="4" s="1"/>
  <c r="B386" i="4" s="1"/>
  <c r="B387" i="4" s="1"/>
  <c r="B388" i="4" s="1"/>
  <c r="W383" i="4"/>
  <c r="W382" i="4"/>
  <c r="W381" i="4"/>
  <c r="W380" i="4"/>
  <c r="W379" i="4"/>
  <c r="W378" i="4"/>
  <c r="W377" i="4"/>
  <c r="W376" i="4"/>
  <c r="BN375" i="4"/>
  <c r="W375" i="4"/>
  <c r="W374" i="4"/>
  <c r="W373" i="4"/>
  <c r="B373" i="4"/>
  <c r="B374" i="4" s="1"/>
  <c r="B375" i="4" s="1"/>
  <c r="B376" i="4" s="1"/>
  <c r="B377" i="4" s="1"/>
  <c r="B378" i="4" s="1"/>
  <c r="B379" i="4" s="1"/>
  <c r="B380" i="4" s="1"/>
  <c r="B381" i="4" s="1"/>
  <c r="B382" i="4" s="1"/>
  <c r="B383" i="4" s="1"/>
  <c r="W372" i="4"/>
  <c r="B372" i="4"/>
  <c r="W371" i="4"/>
  <c r="B371" i="4"/>
  <c r="W370" i="4"/>
  <c r="W369" i="4"/>
  <c r="W368" i="4"/>
  <c r="AL367" i="4"/>
  <c r="W367" i="4"/>
  <c r="W366" i="4"/>
  <c r="W365" i="4"/>
  <c r="B365" i="4"/>
  <c r="B366" i="4" s="1"/>
  <c r="B367" i="4" s="1"/>
  <c r="B368" i="4" s="1"/>
  <c r="B369" i="4" s="1"/>
  <c r="B370" i="4" s="1"/>
  <c r="AP364" i="4"/>
  <c r="W364" i="4"/>
  <c r="AD363" i="4"/>
  <c r="W363" i="4"/>
  <c r="W362" i="4"/>
  <c r="W361" i="4"/>
  <c r="AL360" i="4"/>
  <c r="W360" i="4"/>
  <c r="W359" i="4"/>
  <c r="W358" i="4"/>
  <c r="W357" i="4"/>
  <c r="W356" i="4"/>
  <c r="W355" i="4"/>
  <c r="W354" i="4"/>
  <c r="W353" i="4"/>
  <c r="W352" i="4"/>
  <c r="W351" i="4"/>
  <c r="W350" i="4"/>
  <c r="W349" i="4"/>
  <c r="B349" i="4"/>
  <c r="B350" i="4" s="1"/>
  <c r="B351" i="4" s="1"/>
  <c r="B352" i="4" s="1"/>
  <c r="B353" i="4" s="1"/>
  <c r="B354" i="4" s="1"/>
  <c r="B355" i="4" s="1"/>
  <c r="B356" i="4" s="1"/>
  <c r="B357" i="4" s="1"/>
  <c r="B358" i="4" s="1"/>
  <c r="B359" i="4" s="1"/>
  <c r="B360" i="4" s="1"/>
  <c r="B361" i="4" s="1"/>
  <c r="B362" i="4" s="1"/>
  <c r="B363" i="4" s="1"/>
  <c r="B364" i="4" s="1"/>
  <c r="AL348" i="4"/>
  <c r="AD348" i="4"/>
  <c r="W348" i="4"/>
  <c r="W332" i="4"/>
  <c r="W331" i="4"/>
  <c r="W330" i="4"/>
  <c r="W329" i="4"/>
  <c r="W328" i="4"/>
  <c r="W327" i="4"/>
  <c r="W326" i="4"/>
  <c r="W325" i="4"/>
  <c r="W324" i="4"/>
  <c r="W323" i="4"/>
  <c r="W322" i="4"/>
  <c r="W321" i="4"/>
  <c r="W320" i="4"/>
  <c r="W319" i="4"/>
  <c r="W318" i="4"/>
  <c r="W316" i="4"/>
  <c r="W315" i="4"/>
  <c r="W314" i="4"/>
  <c r="W313" i="4"/>
  <c r="W312" i="4"/>
  <c r="W311" i="4"/>
  <c r="AX310" i="4"/>
  <c r="W310" i="4"/>
  <c r="W309" i="4"/>
  <c r="W308" i="4"/>
  <c r="W307" i="4"/>
  <c r="W306" i="4"/>
  <c r="W305" i="4"/>
  <c r="W304" i="4"/>
  <c r="W303" i="4"/>
  <c r="W302" i="4"/>
  <c r="W301" i="4"/>
  <c r="W300" i="4"/>
  <c r="W299" i="4"/>
  <c r="W298" i="4"/>
  <c r="W297" i="4"/>
  <c r="W296" i="4"/>
  <c r="W295" i="4"/>
  <c r="W294" i="4"/>
  <c r="W293" i="4"/>
  <c r="W292" i="4"/>
  <c r="W291" i="4"/>
  <c r="W290" i="4"/>
  <c r="W289" i="4"/>
  <c r="W288" i="4"/>
  <c r="W287" i="4"/>
  <c r="W286" i="4"/>
  <c r="AL285" i="4"/>
  <c r="W285" i="4"/>
  <c r="AL284" i="4"/>
  <c r="W284" i="4"/>
  <c r="AL283" i="4"/>
  <c r="W283" i="4"/>
  <c r="AL282" i="4"/>
  <c r="W282" i="4"/>
  <c r="AL281" i="4"/>
  <c r="AD281" i="4"/>
  <c r="W281" i="4"/>
  <c r="AL280" i="4"/>
  <c r="AD280" i="4"/>
  <c r="W280" i="4"/>
  <c r="AD279" i="4"/>
  <c r="W279" i="4"/>
  <c r="AL278" i="4"/>
  <c r="AD278" i="4"/>
  <c r="W278" i="4"/>
  <c r="AD277" i="4"/>
  <c r="W277" i="4"/>
  <c r="AD276" i="4"/>
  <c r="W276" i="4"/>
  <c r="AD275" i="4"/>
  <c r="W275" i="4"/>
  <c r="AH274" i="4"/>
  <c r="AD274" i="4"/>
  <c r="W274" i="4"/>
  <c r="AL273" i="4"/>
  <c r="AD273" i="4"/>
  <c r="W273" i="4"/>
  <c r="W272" i="4"/>
  <c r="W271" i="4"/>
  <c r="W270" i="4"/>
  <c r="W269" i="4"/>
  <c r="AL268" i="4"/>
  <c r="W268" i="4"/>
  <c r="W267" i="4"/>
  <c r="AL266" i="4"/>
  <c r="W266" i="4"/>
  <c r="AL265" i="4"/>
  <c r="W265" i="4"/>
  <c r="W264" i="4"/>
  <c r="AD263" i="4"/>
  <c r="W263" i="4"/>
  <c r="AD262" i="4"/>
  <c r="W262" i="4"/>
  <c r="W261" i="4"/>
  <c r="W260" i="4"/>
  <c r="W259" i="4"/>
  <c r="W258" i="4"/>
  <c r="W257" i="4"/>
  <c r="W256" i="4"/>
  <c r="W255" i="4"/>
  <c r="W254" i="4"/>
  <c r="W253" i="4"/>
  <c r="W252" i="4"/>
  <c r="AP251" i="4"/>
  <c r="W251" i="4"/>
  <c r="AL250" i="4"/>
  <c r="AD250" i="4"/>
  <c r="W250" i="4"/>
  <c r="AL249" i="4"/>
  <c r="AD249" i="4"/>
  <c r="W249" i="4"/>
  <c r="W248" i="4"/>
  <c r="W247" i="4"/>
  <c r="W246" i="4"/>
  <c r="W245" i="4"/>
  <c r="W244" i="4"/>
  <c r="W243" i="4"/>
  <c r="AL242" i="4"/>
  <c r="W242" i="4"/>
  <c r="AL241" i="4"/>
  <c r="W241" i="4"/>
  <c r="AP240" i="4"/>
  <c r="AD240" i="4"/>
  <c r="W240" i="4"/>
  <c r="AL239" i="4"/>
  <c r="AD239" i="4"/>
  <c r="W239" i="4"/>
  <c r="AL238" i="4"/>
  <c r="AD238" i="4"/>
  <c r="W238" i="4"/>
  <c r="AH237" i="4"/>
  <c r="AL237" i="4" s="1"/>
  <c r="AD237" i="4"/>
  <c r="W237" i="4"/>
  <c r="AL236" i="4"/>
  <c r="AD236" i="4"/>
  <c r="W236" i="4"/>
  <c r="W235" i="4"/>
  <c r="W234" i="4"/>
  <c r="W233" i="4"/>
  <c r="W232" i="4"/>
  <c r="B232" i="4"/>
  <c r="B233" i="4" s="1"/>
  <c r="B234" i="4" s="1"/>
  <c r="B235" i="4" s="1"/>
  <c r="B236" i="4" s="1"/>
  <c r="B237" i="4" s="1"/>
  <c r="B238" i="4" s="1"/>
  <c r="B239" i="4" s="1"/>
  <c r="B240" i="4" s="1"/>
  <c r="B241" i="4" s="1"/>
  <c r="B242" i="4" s="1"/>
  <c r="B243" i="4" s="1"/>
  <c r="B244" i="4" s="1"/>
  <c r="B245" i="4" s="1"/>
  <c r="B246" i="4" s="1"/>
  <c r="B247" i="4" s="1"/>
  <c r="B248" i="4" s="1"/>
  <c r="B249" i="4" s="1"/>
  <c r="B250" i="4" s="1"/>
  <c r="B251" i="4" s="1"/>
  <c r="B252" i="4" s="1"/>
  <c r="B253" i="4" s="1"/>
  <c r="B254" i="4" s="1"/>
  <c r="B255" i="4" s="1"/>
  <c r="B256" i="4" s="1"/>
  <c r="B257" i="4" s="1"/>
  <c r="B258" i="4" s="1"/>
  <c r="B259" i="4" s="1"/>
  <c r="B260" i="4" s="1"/>
  <c r="B261" i="4" s="1"/>
  <c r="B262" i="4" s="1"/>
  <c r="B263" i="4" s="1"/>
  <c r="B264" i="4" s="1"/>
  <c r="B265" i="4" s="1"/>
  <c r="B266" i="4" s="1"/>
  <c r="B267" i="4" s="1"/>
  <c r="B268" i="4" s="1"/>
  <c r="B269" i="4" s="1"/>
  <c r="B270" i="4" s="1"/>
  <c r="B271" i="4" s="1"/>
  <c r="B272" i="4" s="1"/>
  <c r="B273" i="4" s="1"/>
  <c r="B274" i="4" s="1"/>
  <c r="B275" i="4" s="1"/>
  <c r="B276" i="4" s="1"/>
  <c r="B277" i="4" s="1"/>
  <c r="B278" i="4" s="1"/>
  <c r="B279" i="4" s="1"/>
  <c r="B280" i="4" s="1"/>
  <c r="B281" i="4" s="1"/>
  <c r="B282" i="4" s="1"/>
  <c r="B283" i="4" s="1"/>
  <c r="B284" i="4" s="1"/>
  <c r="B285" i="4" s="1"/>
  <c r="B286" i="4" s="1"/>
  <c r="B287" i="4" s="1"/>
  <c r="B288" i="4" s="1"/>
  <c r="B289" i="4" s="1"/>
  <c r="B290" i="4" s="1"/>
  <c r="B291" i="4" s="1"/>
  <c r="B292" i="4" s="1"/>
  <c r="B293" i="4" s="1"/>
  <c r="B294" i="4" s="1"/>
  <c r="B295" i="4" s="1"/>
  <c r="B296" i="4" s="1"/>
  <c r="B297" i="4" s="1"/>
  <c r="B298" i="4" s="1"/>
  <c r="B299" i="4" s="1"/>
  <c r="B300" i="4" s="1"/>
  <c r="B301" i="4" s="1"/>
  <c r="B302" i="4" s="1"/>
  <c r="B303" i="4" s="1"/>
  <c r="B304" i="4" s="1"/>
  <c r="B305" i="4" s="1"/>
  <c r="B306" i="4" s="1"/>
  <c r="B307" i="4" s="1"/>
  <c r="B308" i="4" s="1"/>
  <c r="B309" i="4" s="1"/>
  <c r="B310" i="4" s="1"/>
  <c r="B311" i="4" s="1"/>
  <c r="B312" i="4" s="1"/>
  <c r="B313" i="4" s="1"/>
  <c r="B314" i="4" s="1"/>
  <c r="B315" i="4" s="1"/>
  <c r="B316" i="4" s="1"/>
  <c r="B317" i="4" s="1"/>
  <c r="B318" i="4" s="1"/>
  <c r="B319" i="4" s="1"/>
  <c r="B320" i="4" s="1"/>
  <c r="B321" i="4" s="1"/>
  <c r="B322" i="4" s="1"/>
  <c r="B323" i="4" s="1"/>
  <c r="B324" i="4" s="1"/>
  <c r="B325" i="4" s="1"/>
  <c r="B326" i="4" s="1"/>
  <c r="B327" i="4" s="1"/>
  <c r="B328" i="4" s="1"/>
  <c r="B329" i="4" s="1"/>
  <c r="B330" i="4" s="1"/>
  <c r="B331" i="4" s="1"/>
  <c r="B332" i="4" s="1"/>
  <c r="B333" i="4" s="1"/>
  <c r="B334" i="4" s="1"/>
  <c r="W231" i="4"/>
  <c r="AP230" i="4"/>
  <c r="W230" i="4"/>
  <c r="AP229" i="4"/>
  <c r="W229" i="4"/>
  <c r="W228" i="4"/>
  <c r="W227" i="4"/>
  <c r="W226" i="4"/>
  <c r="W225" i="4"/>
  <c r="W224" i="4"/>
  <c r="AL223" i="4"/>
  <c r="AL222" i="4"/>
  <c r="W221" i="4"/>
  <c r="W220" i="4"/>
  <c r="AL219" i="4"/>
  <c r="W219" i="4"/>
  <c r="B219" i="4"/>
  <c r="B220" i="4" s="1"/>
  <c r="B221" i="4" s="1"/>
  <c r="B222" i="4" s="1"/>
  <c r="B223" i="4" s="1"/>
  <c r="B224" i="4" s="1"/>
  <c r="B225" i="4" s="1"/>
  <c r="B226" i="4" s="1"/>
  <c r="B227" i="4" s="1"/>
  <c r="B228" i="4" s="1"/>
  <c r="B229" i="4" s="1"/>
  <c r="B230" i="4" s="1"/>
  <c r="B231" i="4" s="1"/>
  <c r="AL218" i="4"/>
  <c r="W218" i="4"/>
  <c r="B218" i="4"/>
  <c r="W217" i="4"/>
  <c r="AP216" i="4"/>
  <c r="W216" i="4"/>
  <c r="W215" i="4"/>
  <c r="B215" i="4"/>
  <c r="B216" i="4" s="1"/>
  <c r="B217" i="4" s="1"/>
  <c r="W214" i="4"/>
  <c r="W213" i="4"/>
  <c r="B213" i="4"/>
  <c r="B214" i="4" s="1"/>
  <c r="W212" i="4"/>
  <c r="AL211" i="4"/>
  <c r="W211" i="4"/>
  <c r="AL210" i="4"/>
  <c r="W210" i="4"/>
  <c r="W209" i="4"/>
  <c r="AP208" i="4"/>
  <c r="AL208" i="4"/>
  <c r="W208" i="4"/>
  <c r="AP207" i="4"/>
  <c r="AL207" i="4"/>
  <c r="W207" i="4"/>
  <c r="AL206" i="4"/>
  <c r="W206" i="4"/>
  <c r="W205" i="4"/>
  <c r="AP204" i="4"/>
  <c r="AL204" i="4"/>
  <c r="W204" i="4"/>
  <c r="B204" i="4"/>
  <c r="B205" i="4" s="1"/>
  <c r="B206" i="4" s="1"/>
  <c r="AL203" i="4"/>
  <c r="W203" i="4"/>
  <c r="AL202" i="4"/>
  <c r="W202" i="4"/>
  <c r="AL201" i="4"/>
  <c r="W201" i="4"/>
  <c r="AL200" i="4"/>
  <c r="AD200" i="4"/>
  <c r="W200" i="4"/>
  <c r="W157" i="4"/>
  <c r="W156" i="4"/>
  <c r="W155" i="4"/>
  <c r="B155" i="4"/>
  <c r="B156" i="4" s="1"/>
  <c r="B157" i="4" s="1"/>
  <c r="W154" i="4"/>
  <c r="W153" i="4"/>
  <c r="B153" i="4"/>
  <c r="B154" i="4" s="1"/>
  <c r="AD152" i="4"/>
  <c r="W152" i="4"/>
  <c r="AD151" i="4"/>
  <c r="W151" i="4"/>
  <c r="AD150" i="4"/>
  <c r="W150" i="4"/>
  <c r="AD149" i="4"/>
  <c r="W149" i="4"/>
  <c r="AL148" i="4"/>
  <c r="AD148" i="4"/>
  <c r="W148" i="4"/>
  <c r="AL147" i="4"/>
  <c r="AD147" i="4"/>
  <c r="W147" i="4"/>
  <c r="AL146" i="4"/>
  <c r="AD146" i="4"/>
  <c r="W146" i="4"/>
  <c r="AL145" i="4"/>
  <c r="AD145" i="4"/>
  <c r="W145" i="4"/>
  <c r="B145" i="4"/>
  <c r="B146" i="4" s="1"/>
  <c r="B147" i="4" s="1"/>
  <c r="B148" i="4" s="1"/>
  <c r="B149" i="4" s="1"/>
  <c r="B150" i="4" s="1"/>
  <c r="B151" i="4" s="1"/>
  <c r="B152" i="4" s="1"/>
  <c r="AD144" i="4"/>
  <c r="W144" i="4"/>
  <c r="AL143" i="4"/>
  <c r="AD143" i="4"/>
  <c r="W143" i="4"/>
  <c r="AP142" i="4"/>
  <c r="AH142" i="4"/>
  <c r="AD142" i="4"/>
  <c r="W142" i="4"/>
  <c r="AL141" i="4"/>
  <c r="AD141" i="4"/>
  <c r="W141" i="4"/>
  <c r="AP140" i="4"/>
  <c r="AL140" i="4"/>
  <c r="AD140" i="4"/>
  <c r="W140" i="4"/>
  <c r="AH139" i="4"/>
  <c r="AL139" i="4" s="1"/>
  <c r="AD139" i="4"/>
  <c r="W139" i="4"/>
  <c r="B139" i="4"/>
  <c r="B140" i="4" s="1"/>
  <c r="B141" i="4" s="1"/>
  <c r="B142" i="4" s="1"/>
  <c r="B143" i="4" s="1"/>
  <c r="B144" i="4" s="1"/>
  <c r="AL138" i="4"/>
  <c r="W138" i="4"/>
  <c r="AL137" i="4"/>
  <c r="W137" i="4"/>
  <c r="AL136" i="4"/>
  <c r="W136" i="4"/>
  <c r="W135" i="4"/>
  <c r="AL134" i="4"/>
  <c r="W134" i="4"/>
  <c r="AL133" i="4"/>
  <c r="W133" i="4"/>
  <c r="AL132" i="4"/>
  <c r="W132" i="4"/>
  <c r="AL131" i="4"/>
  <c r="W131" i="4"/>
  <c r="AD130" i="4"/>
  <c r="W130" i="4"/>
  <c r="AD129" i="4"/>
  <c r="W129" i="4"/>
  <c r="AD128" i="4"/>
  <c r="W128" i="4"/>
  <c r="AH127" i="4"/>
  <c r="AL127" i="4" s="1"/>
  <c r="AD127" i="4"/>
  <c r="W127" i="4"/>
  <c r="AD126" i="4"/>
  <c r="W126" i="4"/>
  <c r="AL125" i="4"/>
  <c r="AD125" i="4"/>
  <c r="W125" i="4"/>
  <c r="AD124" i="4"/>
  <c r="W124" i="4"/>
  <c r="AD123" i="4"/>
  <c r="W123" i="4"/>
  <c r="AD122" i="4"/>
  <c r="W122" i="4"/>
  <c r="AH121" i="4"/>
  <c r="AL121" i="4" s="1"/>
  <c r="AD121" i="4"/>
  <c r="W121" i="4"/>
  <c r="AD120" i="4"/>
  <c r="W120" i="4"/>
  <c r="AD119" i="4"/>
  <c r="W119" i="4"/>
  <c r="AL118" i="4"/>
  <c r="AD118" i="4"/>
  <c r="W118" i="4"/>
  <c r="AL117" i="4"/>
  <c r="AD117" i="4"/>
  <c r="W117" i="4"/>
  <c r="AL116" i="4"/>
  <c r="AD116" i="4"/>
  <c r="W116" i="4"/>
  <c r="AL115" i="4"/>
  <c r="AD115" i="4"/>
  <c r="W115" i="4"/>
  <c r="AL114" i="4"/>
  <c r="AD114" i="4"/>
  <c r="W114" i="4"/>
  <c r="AL113" i="4"/>
  <c r="AD113" i="4"/>
  <c r="W113" i="4"/>
  <c r="AL112" i="4"/>
  <c r="AD112" i="4"/>
  <c r="W112" i="4"/>
  <c r="AL111" i="4"/>
  <c r="AD111" i="4"/>
  <c r="W111" i="4"/>
  <c r="AL110" i="4"/>
  <c r="AD110" i="4"/>
  <c r="W110" i="4"/>
  <c r="AL109" i="4"/>
  <c r="AD109" i="4"/>
  <c r="W109" i="4"/>
  <c r="AL108" i="4"/>
  <c r="AD108" i="4"/>
  <c r="W108" i="4"/>
  <c r="AL107" i="4"/>
  <c r="AD107" i="4"/>
  <c r="W107" i="4"/>
  <c r="AL106" i="4"/>
  <c r="AD106" i="4"/>
  <c r="W106" i="4"/>
  <c r="AL105" i="4"/>
  <c r="AD105" i="4"/>
  <c r="W105" i="4"/>
  <c r="AL104" i="4"/>
  <c r="AD104" i="4"/>
  <c r="W104" i="4"/>
  <c r="AL103" i="4"/>
  <c r="AD103" i="4"/>
  <c r="W103" i="4"/>
  <c r="AL102" i="4"/>
  <c r="AD102" i="4"/>
  <c r="W102" i="4"/>
  <c r="AL101" i="4"/>
  <c r="AD101" i="4"/>
  <c r="W101" i="4"/>
  <c r="AL100" i="4"/>
  <c r="AD100" i="4"/>
  <c r="W100" i="4"/>
  <c r="AL99" i="4"/>
  <c r="AD99" i="4"/>
  <c r="W99" i="4"/>
  <c r="AL98" i="4"/>
  <c r="AD98" i="4"/>
  <c r="W98" i="4"/>
  <c r="AL97" i="4"/>
  <c r="AD97" i="4"/>
  <c r="W97" i="4"/>
  <c r="AL96" i="4"/>
  <c r="AD96" i="4"/>
  <c r="W96" i="4"/>
  <c r="AD95" i="4"/>
  <c r="W95" i="4"/>
  <c r="AL94" i="4"/>
  <c r="AD94" i="4"/>
  <c r="W94" i="4"/>
  <c r="AL93" i="4"/>
  <c r="AD93" i="4"/>
  <c r="W93" i="4"/>
  <c r="AL92" i="4"/>
  <c r="AD92" i="4"/>
  <c r="W92" i="4"/>
  <c r="AL91" i="4"/>
  <c r="AD91" i="4"/>
  <c r="W91" i="4"/>
  <c r="AL90" i="4"/>
  <c r="AD90" i="4"/>
  <c r="W90" i="4"/>
  <c r="AL89" i="4"/>
  <c r="AD89" i="4"/>
  <c r="W89" i="4"/>
  <c r="AL88" i="4"/>
  <c r="AD88" i="4"/>
  <c r="W88" i="4"/>
  <c r="AL87" i="4"/>
  <c r="AD87" i="4"/>
  <c r="W87" i="4"/>
  <c r="AL86" i="4"/>
  <c r="AD86" i="4"/>
  <c r="W86" i="4"/>
  <c r="AL85" i="4"/>
  <c r="AD85" i="4"/>
  <c r="W85" i="4"/>
  <c r="AL84" i="4"/>
  <c r="AD84" i="4"/>
  <c r="W84" i="4"/>
  <c r="AL83" i="4"/>
  <c r="AD83" i="4"/>
  <c r="W83" i="4"/>
  <c r="AD82" i="4"/>
  <c r="W82" i="4"/>
  <c r="AL81" i="4"/>
  <c r="AD81" i="4"/>
  <c r="W81" i="4"/>
  <c r="AL80" i="4"/>
  <c r="AD80" i="4"/>
  <c r="W80" i="4"/>
  <c r="AL79" i="4"/>
  <c r="AD79" i="4"/>
  <c r="W79" i="4"/>
  <c r="AL78" i="4"/>
  <c r="AD78" i="4"/>
  <c r="W78" i="4"/>
  <c r="AL77" i="4"/>
  <c r="AD77" i="4"/>
  <c r="W77" i="4"/>
  <c r="AL76" i="4"/>
  <c r="AD76" i="4"/>
  <c r="W76" i="4"/>
  <c r="AL75" i="4"/>
  <c r="AD75" i="4"/>
  <c r="W75" i="4"/>
  <c r="AL74" i="4"/>
  <c r="AD74" i="4"/>
  <c r="W74" i="4"/>
  <c r="AD73" i="4"/>
  <c r="W73" i="4"/>
  <c r="AL72" i="4"/>
  <c r="AD72" i="4"/>
  <c r="W72" i="4"/>
  <c r="AD71" i="4"/>
  <c r="W71" i="4"/>
  <c r="AL70" i="4"/>
  <c r="AD70" i="4"/>
  <c r="W70" i="4"/>
  <c r="AL69" i="4"/>
  <c r="AD69" i="4"/>
  <c r="W69" i="4"/>
  <c r="AL68" i="4"/>
  <c r="AD68" i="4"/>
  <c r="W68" i="4"/>
  <c r="AL67" i="4"/>
  <c r="AD67" i="4"/>
  <c r="W67" i="4"/>
  <c r="AL66" i="4"/>
  <c r="AD66" i="4"/>
  <c r="W66" i="4"/>
  <c r="AL65" i="4"/>
  <c r="AD65" i="4"/>
  <c r="W65" i="4"/>
  <c r="AL64" i="4"/>
  <c r="AD64" i="4"/>
  <c r="W64" i="4"/>
  <c r="AD63" i="4"/>
  <c r="W63" i="4"/>
  <c r="AD62" i="4"/>
  <c r="W62" i="4"/>
  <c r="AL61" i="4"/>
  <c r="AD61" i="4"/>
  <c r="W61" i="4"/>
  <c r="AL60" i="4"/>
  <c r="AD60" i="4"/>
  <c r="W60" i="4"/>
  <c r="AD59" i="4"/>
  <c r="W59" i="4"/>
  <c r="AL58" i="4"/>
  <c r="AD58" i="4"/>
  <c r="W58" i="4"/>
  <c r="AL57" i="4"/>
  <c r="AD57" i="4"/>
  <c r="W57" i="4"/>
  <c r="AH56" i="4"/>
  <c r="AL56" i="4" s="1"/>
  <c r="AD56" i="4"/>
  <c r="W56" i="4"/>
  <c r="AL55" i="4"/>
  <c r="AD55" i="4"/>
  <c r="W55" i="4"/>
  <c r="AL54" i="4"/>
  <c r="AD54" i="4"/>
  <c r="W54" i="4"/>
  <c r="AL53" i="4"/>
  <c r="AD53" i="4"/>
  <c r="W53" i="4"/>
  <c r="AD52" i="4"/>
  <c r="W52" i="4"/>
  <c r="AL51" i="4"/>
  <c r="AD51" i="4"/>
  <c r="W51" i="4"/>
  <c r="AL50" i="4"/>
  <c r="AD50" i="4"/>
  <c r="W50" i="4"/>
  <c r="AL49" i="4"/>
  <c r="AD49" i="4"/>
  <c r="W49" i="4"/>
  <c r="AD48" i="4"/>
  <c r="W48" i="4"/>
  <c r="AL47" i="4"/>
  <c r="AD47" i="4"/>
  <c r="W47" i="4"/>
  <c r="AL46" i="4"/>
  <c r="AD46" i="4"/>
  <c r="W46" i="4"/>
  <c r="AL45" i="4"/>
  <c r="AD45" i="4"/>
  <c r="W45" i="4"/>
  <c r="AL44" i="4"/>
  <c r="AD44" i="4"/>
  <c r="W44" i="4"/>
  <c r="AL43" i="4"/>
  <c r="AD43" i="4"/>
  <c r="W43" i="4"/>
  <c r="AL42" i="4"/>
  <c r="AD42" i="4"/>
  <c r="W42" i="4"/>
  <c r="AL41" i="4"/>
  <c r="AD41" i="4"/>
  <c r="W41" i="4"/>
  <c r="AL40" i="4"/>
  <c r="AD40" i="4"/>
  <c r="W40" i="4"/>
  <c r="AL39" i="4"/>
  <c r="AD39" i="4"/>
  <c r="W39" i="4"/>
  <c r="AL38" i="4"/>
  <c r="AD38" i="4"/>
  <c r="W38" i="4"/>
  <c r="AL37" i="4"/>
  <c r="AD37" i="4"/>
  <c r="W37" i="4"/>
  <c r="AL36" i="4"/>
  <c r="AD36" i="4"/>
  <c r="W36" i="4"/>
  <c r="AD35" i="4"/>
  <c r="W35" i="4"/>
  <c r="AD34" i="4"/>
  <c r="W34" i="4"/>
  <c r="AL33" i="4"/>
  <c r="AD33" i="4"/>
  <c r="W33" i="4"/>
  <c r="AL32" i="4"/>
  <c r="AD32" i="4"/>
  <c r="W32" i="4"/>
  <c r="AD31" i="4"/>
  <c r="W31" i="4"/>
  <c r="AH30" i="4"/>
  <c r="AL30" i="4" s="1"/>
  <c r="AD30" i="4"/>
  <c r="W30" i="4"/>
  <c r="AD29" i="4"/>
  <c r="W29" i="4"/>
  <c r="AD28" i="4"/>
  <c r="W28" i="4"/>
  <c r="AL27" i="4"/>
  <c r="AD27" i="4"/>
  <c r="W27" i="4"/>
  <c r="AL26" i="4"/>
  <c r="AD26" i="4"/>
  <c r="W26" i="4"/>
  <c r="AL25" i="4"/>
  <c r="AD25" i="4"/>
  <c r="W25" i="4"/>
  <c r="AL24" i="4"/>
  <c r="AD24" i="4"/>
  <c r="W24" i="4"/>
  <c r="AL23" i="4"/>
  <c r="AD23" i="4"/>
  <c r="W23" i="4"/>
  <c r="AL22" i="4"/>
  <c r="AD22" i="4"/>
  <c r="W22" i="4"/>
  <c r="AD21" i="4"/>
  <c r="W21" i="4"/>
  <c r="AL20" i="4"/>
  <c r="AD20" i="4"/>
  <c r="W20" i="4"/>
  <c r="AD19" i="4"/>
  <c r="W19" i="4"/>
  <c r="AD18" i="4"/>
  <c r="W18" i="4"/>
  <c r="AD17" i="4"/>
  <c r="W17" i="4"/>
  <c r="AL16" i="4"/>
  <c r="AD16" i="4"/>
  <c r="W16" i="4"/>
  <c r="AD15" i="4"/>
  <c r="W15" i="4"/>
  <c r="AD14" i="4"/>
  <c r="W14" i="4"/>
  <c r="AD13" i="4"/>
  <c r="W13" i="4"/>
  <c r="AL12" i="4"/>
  <c r="AD12" i="4"/>
  <c r="W12" i="4"/>
  <c r="AD11" i="4"/>
  <c r="W11" i="4"/>
  <c r="AD10" i="4"/>
  <c r="W10" i="4"/>
  <c r="AD9" i="4"/>
  <c r="W9" i="4"/>
  <c r="B9" i="4"/>
  <c r="B10" i="4" s="1"/>
  <c r="B11" i="4" s="1"/>
  <c r="B12" i="4" s="1"/>
  <c r="B13" i="4" s="1"/>
  <c r="B14" i="4" s="1"/>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B54" i="4" s="1"/>
  <c r="B55" i="4" s="1"/>
  <c r="B56" i="4" s="1"/>
  <c r="B57" i="4" s="1"/>
  <c r="B58" i="4" s="1"/>
  <c r="B59" i="4" s="1"/>
  <c r="B60" i="4" s="1"/>
  <c r="B61" i="4" s="1"/>
  <c r="B62" i="4" s="1"/>
  <c r="B63" i="4" s="1"/>
  <c r="B64" i="4" s="1"/>
  <c r="B65" i="4" s="1"/>
  <c r="B66" i="4" s="1"/>
  <c r="B67" i="4" s="1"/>
  <c r="B68" i="4" s="1"/>
  <c r="B69" i="4" s="1"/>
  <c r="B70" i="4" s="1"/>
  <c r="B71" i="4" s="1"/>
  <c r="B72" i="4" s="1"/>
  <c r="B73" i="4" s="1"/>
  <c r="B74" i="4" s="1"/>
  <c r="B75" i="4" s="1"/>
  <c r="B76" i="4" s="1"/>
  <c r="B77" i="4" s="1"/>
  <c r="B78" i="4" s="1"/>
  <c r="B79" i="4" s="1"/>
  <c r="B80" i="4" s="1"/>
  <c r="B81" i="4" s="1"/>
  <c r="B82" i="4" s="1"/>
  <c r="B83" i="4" s="1"/>
  <c r="B84" i="4" s="1"/>
  <c r="B85" i="4" s="1"/>
  <c r="B86" i="4" s="1"/>
  <c r="B87" i="4" s="1"/>
  <c r="B88" i="4" s="1"/>
  <c r="B89" i="4" s="1"/>
  <c r="B90" i="4" s="1"/>
  <c r="B91" i="4" s="1"/>
  <c r="B92" i="4" s="1"/>
  <c r="B93" i="4" s="1"/>
  <c r="B94" i="4" s="1"/>
  <c r="B95" i="4" s="1"/>
  <c r="B96" i="4" s="1"/>
  <c r="B97" i="4" s="1"/>
  <c r="B98" i="4" s="1"/>
  <c r="B99" i="4" s="1"/>
  <c r="B100" i="4" s="1"/>
  <c r="B101" i="4" s="1"/>
  <c r="B102" i="4" s="1"/>
  <c r="B103" i="4" s="1"/>
  <c r="B104" i="4" s="1"/>
  <c r="B105" i="4" s="1"/>
  <c r="B106" i="4" s="1"/>
  <c r="B107" i="4" s="1"/>
  <c r="B108" i="4" s="1"/>
  <c r="B109" i="4" s="1"/>
  <c r="B110" i="4" s="1"/>
  <c r="B111" i="4" s="1"/>
  <c r="B112" i="4" s="1"/>
  <c r="B113" i="4" s="1"/>
  <c r="B114" i="4" s="1"/>
  <c r="B115" i="4" s="1"/>
  <c r="B116" i="4" s="1"/>
  <c r="B117" i="4" s="1"/>
  <c r="B118" i="4" s="1"/>
  <c r="B119" i="4" s="1"/>
  <c r="B120" i="4" s="1"/>
  <c r="B121" i="4" s="1"/>
  <c r="B122" i="4" s="1"/>
  <c r="B123" i="4" s="1"/>
  <c r="B124" i="4" s="1"/>
  <c r="B125" i="4" s="1"/>
  <c r="B126" i="4" s="1"/>
  <c r="B127" i="4" s="1"/>
  <c r="B128" i="4" s="1"/>
  <c r="B129" i="4" s="1"/>
  <c r="B130" i="4" s="1"/>
  <c r="B131" i="4" s="1"/>
  <c r="B132" i="4" s="1"/>
  <c r="B133" i="4" s="1"/>
  <c r="B134" i="4" s="1"/>
  <c r="B135" i="4" s="1"/>
  <c r="B136" i="4" s="1"/>
  <c r="B137" i="4" s="1"/>
  <c r="B138" i="4" s="1"/>
  <c r="AD8" i="4"/>
  <c r="W8" i="4"/>
  <c r="S41" i="2"/>
  <c r="R41" i="2"/>
  <c r="T41" i="2" s="1"/>
  <c r="O41" i="2"/>
  <c r="N41" i="2"/>
  <c r="M41" i="2"/>
  <c r="L41" i="2"/>
  <c r="Q41" i="2" s="1"/>
  <c r="T40" i="2"/>
  <c r="K40" i="2"/>
  <c r="I41" i="2" s="1"/>
  <c r="F40" i="2"/>
  <c r="C288" i="3"/>
  <c r="C285" i="3"/>
  <c r="C283" i="3"/>
  <c r="C282" i="3"/>
  <c r="C281" i="3"/>
  <c r="C280" i="3"/>
  <c r="C278" i="3"/>
  <c r="C277" i="3"/>
  <c r="C276" i="3"/>
  <c r="C271" i="3"/>
  <c r="C270" i="3"/>
  <c r="C267" i="3"/>
  <c r="C266" i="3"/>
  <c r="C265" i="3"/>
  <c r="C264" i="3"/>
  <c r="C262" i="3"/>
  <c r="C261" i="3"/>
  <c r="C260" i="3"/>
  <c r="C259" i="3"/>
  <c r="C257" i="3"/>
  <c r="C256" i="3"/>
  <c r="C255" i="3"/>
  <c r="C250" i="3"/>
  <c r="C249" i="3"/>
  <c r="C246" i="3"/>
  <c r="C245" i="3"/>
  <c r="C244" i="3"/>
  <c r="C243" i="3"/>
  <c r="C241" i="3"/>
  <c r="C240" i="3"/>
  <c r="C239" i="3"/>
  <c r="C238" i="3"/>
  <c r="C236" i="3"/>
  <c r="C235" i="3"/>
  <c r="C234" i="3"/>
  <c r="C229" i="3"/>
  <c r="C228" i="3"/>
  <c r="C225" i="3"/>
  <c r="C224" i="3"/>
  <c r="C223" i="3"/>
  <c r="C222" i="3"/>
  <c r="C220" i="3"/>
  <c r="C219" i="3"/>
  <c r="C218" i="3"/>
  <c r="C217" i="3"/>
  <c r="C215" i="3"/>
  <c r="C214" i="3"/>
  <c r="C213" i="3"/>
  <c r="C208" i="3"/>
  <c r="C207" i="3"/>
  <c r="C204" i="3"/>
  <c r="C203" i="3"/>
  <c r="C202" i="3"/>
  <c r="C201" i="3"/>
  <c r="C199" i="3"/>
  <c r="C198" i="3"/>
  <c r="C197" i="3"/>
  <c r="C196" i="3"/>
  <c r="C194" i="3"/>
  <c r="C193" i="3"/>
  <c r="C192" i="3"/>
  <c r="C187" i="3"/>
  <c r="C182" i="3"/>
  <c r="C178" i="3"/>
  <c r="C177" i="3"/>
  <c r="C176" i="3"/>
  <c r="C175" i="3"/>
  <c r="C173" i="3"/>
  <c r="C172" i="3"/>
  <c r="C171" i="3"/>
  <c r="C166" i="3"/>
  <c r="C165" i="3"/>
  <c r="C162" i="3"/>
  <c r="C161" i="3"/>
  <c r="C160" i="3"/>
  <c r="C159" i="3"/>
  <c r="C157" i="3"/>
  <c r="C156" i="3"/>
  <c r="C155" i="3"/>
  <c r="C154" i="3"/>
  <c r="C152" i="3"/>
  <c r="C151" i="3"/>
  <c r="C150" i="3"/>
  <c r="C145" i="3"/>
  <c r="C141" i="3"/>
  <c r="C140" i="3"/>
  <c r="C136" i="3"/>
  <c r="C135" i="3"/>
  <c r="C134" i="3"/>
  <c r="C133" i="3"/>
  <c r="C131" i="3"/>
  <c r="C130" i="3"/>
  <c r="C129" i="3"/>
  <c r="S23" i="2"/>
  <c r="R23" i="2"/>
  <c r="T23" i="2" s="1"/>
  <c r="O23" i="2"/>
  <c r="N23" i="2"/>
  <c r="M23" i="2"/>
  <c r="L23" i="2"/>
  <c r="Q23" i="2" s="1"/>
  <c r="T22" i="2"/>
  <c r="K22" i="2"/>
  <c r="G23" i="2" s="1"/>
  <c r="F22" i="2"/>
  <c r="C23" i="2" s="1"/>
  <c r="S21" i="2"/>
  <c r="R21" i="2"/>
  <c r="T21" i="2" s="1"/>
  <c r="O21" i="2"/>
  <c r="N21" i="2"/>
  <c r="M21" i="2"/>
  <c r="L21" i="2"/>
  <c r="Q21" i="2" s="1"/>
  <c r="T20" i="2"/>
  <c r="K20" i="2"/>
  <c r="H21" i="2" s="1"/>
  <c r="F20" i="2"/>
  <c r="D21" i="2" s="1"/>
  <c r="S19" i="2"/>
  <c r="R19" i="2"/>
  <c r="T19" i="2" s="1"/>
  <c r="O19" i="2"/>
  <c r="N19" i="2"/>
  <c r="M19" i="2"/>
  <c r="L19" i="2"/>
  <c r="Q19" i="2" s="1"/>
  <c r="T18" i="2"/>
  <c r="K18" i="2"/>
  <c r="I19" i="2" s="1"/>
  <c r="E18" i="2"/>
  <c r="D18" i="2"/>
  <c r="C124" i="3"/>
  <c r="C123" i="3"/>
  <c r="C120" i="3"/>
  <c r="C119" i="3"/>
  <c r="C118" i="3"/>
  <c r="C117" i="3"/>
  <c r="C115" i="3"/>
  <c r="C114" i="3"/>
  <c r="C113" i="3"/>
  <c r="C112" i="3"/>
  <c r="C110" i="3"/>
  <c r="C109" i="3"/>
  <c r="C108" i="3"/>
  <c r="S15" i="2"/>
  <c r="R15" i="2"/>
  <c r="T15" i="2" s="1"/>
  <c r="O15" i="2"/>
  <c r="N15" i="2"/>
  <c r="M15" i="2"/>
  <c r="L15" i="2"/>
  <c r="Q15" i="2" s="1"/>
  <c r="T14" i="2"/>
  <c r="K14" i="2"/>
  <c r="G15" i="2" s="1"/>
  <c r="F14" i="2"/>
  <c r="C15" i="2" s="1"/>
  <c r="C103" i="3"/>
  <c r="C102" i="3"/>
  <c r="C99" i="3"/>
  <c r="C98" i="3"/>
  <c r="C97" i="3"/>
  <c r="C96" i="3"/>
  <c r="C94" i="3"/>
  <c r="C92" i="3"/>
  <c r="C89" i="3"/>
  <c r="C88" i="3"/>
  <c r="C87" i="3"/>
  <c r="S11" i="2"/>
  <c r="R11" i="2"/>
  <c r="T11" i="2" s="1"/>
  <c r="O11" i="2"/>
  <c r="N11" i="2"/>
  <c r="M11" i="2"/>
  <c r="L11" i="2"/>
  <c r="Q11" i="2" s="1"/>
  <c r="T10" i="2"/>
  <c r="K10" i="2"/>
  <c r="J11" i="2" s="1"/>
  <c r="F10" i="2"/>
  <c r="D11" i="2" s="1"/>
  <c r="C82" i="3"/>
  <c r="C81" i="3"/>
  <c r="C78" i="3"/>
  <c r="C77" i="3"/>
  <c r="C76" i="3"/>
  <c r="C75" i="3"/>
  <c r="C73" i="3"/>
  <c r="C72" i="3"/>
  <c r="C71" i="3"/>
  <c r="C70" i="3"/>
  <c r="C68" i="3"/>
  <c r="C67" i="3"/>
  <c r="C66" i="3"/>
  <c r="C61" i="3"/>
  <c r="C57" i="3"/>
  <c r="C56" i="3"/>
  <c r="C54" i="3"/>
  <c r="C52" i="3"/>
  <c r="C51" i="3"/>
  <c r="C50" i="3"/>
  <c r="C49" i="3"/>
  <c r="C47" i="3"/>
  <c r="C46" i="3"/>
  <c r="C45" i="3"/>
  <c r="S4" i="2"/>
  <c r="R4" i="2"/>
  <c r="C35" i="3"/>
  <c r="C34" i="3"/>
  <c r="C33" i="3"/>
  <c r="C30" i="3"/>
  <c r="G4" i="2"/>
  <c r="C26" i="3"/>
  <c r="W417" i="1"/>
  <c r="DL417" i="1" s="1"/>
  <c r="W412" i="1"/>
  <c r="W408" i="1"/>
  <c r="W407" i="1"/>
  <c r="DL407" i="1" s="1"/>
  <c r="W406" i="1"/>
  <c r="DL406" i="1" s="1"/>
  <c r="W405" i="1"/>
  <c r="DL405" i="1" s="1"/>
  <c r="W404" i="1"/>
  <c r="W403" i="1"/>
  <c r="W402" i="1"/>
  <c r="DL402" i="1" s="1"/>
  <c r="W401" i="1"/>
  <c r="W399" i="1"/>
  <c r="W395" i="1"/>
  <c r="W393" i="1"/>
  <c r="W390" i="1"/>
  <c r="DL390" i="1" s="1"/>
  <c r="W388" i="1"/>
  <c r="DL388" i="1" s="1"/>
  <c r="W385" i="1"/>
  <c r="DL385" i="1" s="1"/>
  <c r="W383" i="1"/>
  <c r="DL383" i="1" s="1"/>
  <c r="W382" i="1"/>
  <c r="DL382" i="1" s="1"/>
  <c r="W379" i="1"/>
  <c r="DL379" i="1" s="1"/>
  <c r="W376" i="1"/>
  <c r="DL376" i="1" s="1"/>
  <c r="W375" i="1"/>
  <c r="DL375" i="1" s="1"/>
  <c r="W374" i="1"/>
  <c r="DL374" i="1" s="1"/>
  <c r="W373" i="1"/>
  <c r="DL373" i="1" s="1"/>
  <c r="W372" i="1"/>
  <c r="DL372" i="1" s="1"/>
  <c r="W371" i="1"/>
  <c r="DL371" i="1" s="1"/>
  <c r="W370" i="1"/>
  <c r="DL370" i="1" s="1"/>
  <c r="W369" i="1"/>
  <c r="DL369" i="1" s="1"/>
  <c r="W368" i="1"/>
  <c r="DL368" i="1" s="1"/>
  <c r="W365" i="1"/>
  <c r="DL365" i="1" s="1"/>
  <c r="W364" i="1"/>
  <c r="DL364" i="1" s="1"/>
  <c r="W363" i="1"/>
  <c r="DL363" i="1" s="1"/>
  <c r="W362" i="1"/>
  <c r="DL362" i="1" s="1"/>
  <c r="W361" i="1"/>
  <c r="DL361" i="1" s="1"/>
  <c r="W359" i="1"/>
  <c r="DL359" i="1" s="1"/>
  <c r="W358" i="1"/>
  <c r="DL358" i="1" s="1"/>
  <c r="W357" i="1"/>
  <c r="DL357" i="1" s="1"/>
  <c r="W354" i="1"/>
  <c r="DL354" i="1" s="1"/>
  <c r="W353" i="1"/>
  <c r="DL353" i="1" s="1"/>
  <c r="W352" i="1"/>
  <c r="DL352" i="1" s="1"/>
  <c r="W351" i="1"/>
  <c r="DL351" i="1" s="1"/>
  <c r="W350" i="1"/>
  <c r="DL350" i="1" s="1"/>
  <c r="W348" i="1"/>
  <c r="DL348" i="1" s="1"/>
  <c r="W347" i="1"/>
  <c r="W346" i="1"/>
  <c r="DL346" i="1" s="1"/>
  <c r="W345" i="1"/>
  <c r="DL345" i="1" s="1"/>
  <c r="W344" i="1"/>
  <c r="DL344" i="1" s="1"/>
  <c r="W343" i="1"/>
  <c r="DL343" i="1" s="1"/>
  <c r="W342" i="1"/>
  <c r="DL342" i="1" s="1"/>
  <c r="W341" i="1"/>
  <c r="DL341" i="1" s="1"/>
  <c r="W340" i="1"/>
  <c r="DL340" i="1" s="1"/>
  <c r="W339" i="1"/>
  <c r="DL339" i="1" s="1"/>
  <c r="W338" i="1"/>
  <c r="DL338" i="1" s="1"/>
  <c r="W337" i="1"/>
  <c r="DL337" i="1" s="1"/>
  <c r="W336" i="1"/>
  <c r="DL336" i="1" s="1"/>
  <c r="W335" i="1"/>
  <c r="DL335" i="1" s="1"/>
  <c r="W334" i="1"/>
  <c r="DL334" i="1" s="1"/>
  <c r="W333" i="1"/>
  <c r="DL333" i="1" s="1"/>
  <c r="W332" i="1"/>
  <c r="DL332" i="1" s="1"/>
  <c r="W331" i="1"/>
  <c r="DL331" i="1" s="1"/>
  <c r="W330" i="1"/>
  <c r="DL330" i="1" s="1"/>
  <c r="W329" i="1"/>
  <c r="DL329" i="1" s="1"/>
  <c r="W328" i="1"/>
  <c r="DL328" i="1" s="1"/>
  <c r="W327" i="1"/>
  <c r="DL327" i="1" s="1"/>
  <c r="W326" i="1"/>
  <c r="DL326" i="1" s="1"/>
  <c r="W322" i="1"/>
  <c r="DL322" i="1" s="1"/>
  <c r="W321" i="1"/>
  <c r="DL321" i="1" s="1"/>
  <c r="W319" i="1"/>
  <c r="DL319" i="1" s="1"/>
  <c r="W318" i="1"/>
  <c r="DL318" i="1" s="1"/>
  <c r="W316" i="1"/>
  <c r="W313" i="1"/>
  <c r="DL313" i="1" s="1"/>
  <c r="CC307" i="1"/>
  <c r="CC306" i="1"/>
  <c r="CC305" i="1"/>
  <c r="CC304" i="1"/>
  <c r="CC303" i="1"/>
  <c r="CC302" i="1"/>
  <c r="CC301" i="1"/>
  <c r="CC300" i="1"/>
  <c r="CC299" i="1"/>
  <c r="W298" i="1"/>
  <c r="W295" i="1"/>
  <c r="W294" i="1"/>
  <c r="W291" i="1"/>
  <c r="W289" i="1"/>
  <c r="CC280" i="1"/>
  <c r="CC279" i="1"/>
  <c r="W279" i="1"/>
  <c r="DL279" i="1" s="1"/>
  <c r="W278" i="1"/>
  <c r="DL278" i="1" s="1"/>
  <c r="W276" i="1"/>
  <c r="DL276" i="1" s="1"/>
  <c r="CC273" i="1"/>
  <c r="W269" i="1"/>
  <c r="DL269" i="1" s="1"/>
  <c r="W266" i="1"/>
  <c r="DL266" i="1" s="1"/>
  <c r="CC265" i="1"/>
  <c r="W259" i="1"/>
  <c r="DL259" i="1" s="1"/>
  <c r="W256" i="1"/>
  <c r="W255" i="1"/>
  <c r="W254" i="1"/>
  <c r="DL254" i="1" s="1"/>
  <c r="W253" i="1"/>
  <c r="W252" i="1"/>
  <c r="DL252" i="1" s="1"/>
  <c r="W250" i="1"/>
  <c r="W248" i="1"/>
  <c r="W247" i="1"/>
  <c r="DL247" i="1" s="1"/>
  <c r="W246" i="1"/>
  <c r="DL246" i="1" s="1"/>
  <c r="W226" i="1"/>
  <c r="DL226" i="1" s="1"/>
  <c r="W222" i="1"/>
  <c r="DL222" i="1" s="1"/>
  <c r="W221" i="1"/>
  <c r="DL221" i="1" s="1"/>
  <c r="W219" i="1"/>
  <c r="DL219" i="1" s="1"/>
  <c r="W218" i="1"/>
  <c r="W217" i="1"/>
  <c r="DL217" i="1" s="1"/>
  <c r="W216" i="1"/>
  <c r="W215" i="1"/>
  <c r="CC214" i="1"/>
  <c r="CC213" i="1"/>
  <c r="CC212" i="1"/>
  <c r="CC211" i="1"/>
  <c r="CC210" i="1"/>
  <c r="W206" i="1"/>
  <c r="CC205" i="1"/>
  <c r="CC204" i="1"/>
  <c r="W203" i="1"/>
  <c r="W200" i="1"/>
  <c r="W196" i="1"/>
  <c r="DL196" i="1" s="1"/>
  <c r="W195" i="1"/>
  <c r="BU194" i="1"/>
  <c r="BU193" i="1"/>
  <c r="W192" i="1"/>
  <c r="BU191" i="1"/>
  <c r="BU190" i="1"/>
  <c r="W190" i="1"/>
  <c r="BU189" i="1"/>
  <c r="BU188" i="1"/>
  <c r="BU187" i="1"/>
  <c r="W186" i="1"/>
  <c r="BU185" i="1"/>
  <c r="W182" i="1"/>
  <c r="W181" i="1"/>
  <c r="W180" i="1"/>
  <c r="DL180" i="1" s="1"/>
  <c r="CC169" i="1"/>
  <c r="CC168" i="1"/>
  <c r="CC165" i="1"/>
  <c r="BU164" i="1"/>
  <c r="W163" i="1"/>
  <c r="BU162" i="1"/>
  <c r="W161" i="1"/>
  <c r="W158" i="1"/>
  <c r="BU157" i="1"/>
  <c r="CC156" i="1"/>
  <c r="CC155" i="1"/>
  <c r="CC154" i="1"/>
  <c r="BU153" i="1"/>
  <c r="BU152" i="1"/>
  <c r="W150" i="1"/>
  <c r="BU148" i="1"/>
  <c r="BU147" i="1"/>
  <c r="BU146" i="1"/>
  <c r="CC145" i="1"/>
  <c r="BU144" i="1"/>
  <c r="BU143" i="1"/>
  <c r="BU142" i="1"/>
  <c r="W142" i="1"/>
  <c r="BU141" i="1"/>
  <c r="BU140" i="1"/>
  <c r="BU139" i="1"/>
  <c r="BU138" i="1"/>
  <c r="BU137" i="1"/>
  <c r="BU136" i="1"/>
  <c r="CC135" i="1"/>
  <c r="CC134" i="1"/>
  <c r="CC133" i="1"/>
  <c r="CC132" i="1"/>
  <c r="CC131" i="1"/>
  <c r="BU130" i="1"/>
  <c r="BU129" i="1"/>
  <c r="BU128" i="1"/>
  <c r="BU127" i="1"/>
  <c r="BU126" i="1"/>
  <c r="BU125" i="1"/>
  <c r="BU124" i="1"/>
  <c r="BU123" i="1"/>
  <c r="BU122" i="1"/>
  <c r="BU121" i="1"/>
  <c r="BU120" i="1"/>
  <c r="BU119" i="1"/>
  <c r="BU118" i="1"/>
  <c r="BU117" i="1"/>
  <c r="BU116" i="1"/>
  <c r="W109" i="1"/>
  <c r="W108" i="1"/>
  <c r="W106" i="1"/>
  <c r="W103" i="1"/>
  <c r="BJ98" i="1"/>
  <c r="W98" i="1"/>
  <c r="BU97" i="1"/>
  <c r="BJ97" i="1"/>
  <c r="BU96" i="1"/>
  <c r="BJ96" i="1"/>
  <c r="BU95" i="1"/>
  <c r="BJ95" i="1"/>
  <c r="W95" i="1"/>
  <c r="W91" i="1"/>
  <c r="BJ90" i="1"/>
  <c r="W89" i="1"/>
  <c r="BJ88" i="1"/>
  <c r="BJ87" i="1"/>
  <c r="W84" i="1"/>
  <c r="W69" i="1"/>
  <c r="AL67" i="1"/>
  <c r="AD66" i="1"/>
  <c r="AL65" i="1"/>
  <c r="AL64" i="1"/>
  <c r="AL63" i="1"/>
  <c r="AD63" i="1"/>
  <c r="AL62" i="1"/>
  <c r="AD62" i="1"/>
  <c r="W61" i="1"/>
  <c r="W51" i="1"/>
  <c r="W50" i="1"/>
  <c r="W49" i="1"/>
  <c r="AL46" i="1"/>
  <c r="AL44" i="1"/>
  <c r="AD44" i="1"/>
  <c r="AL43" i="1"/>
  <c r="AD43" i="1"/>
  <c r="AL42" i="1"/>
  <c r="AD42" i="1"/>
  <c r="AL41" i="1"/>
  <c r="AD41" i="1"/>
  <c r="AL40" i="1"/>
  <c r="AD40" i="1"/>
  <c r="CC37" i="1"/>
  <c r="CC36" i="1"/>
  <c r="CC35" i="1"/>
  <c r="AP35" i="1"/>
  <c r="CC34" i="1"/>
  <c r="AL34" i="1"/>
  <c r="AD34" i="1"/>
  <c r="AL33" i="1"/>
  <c r="AD33" i="1"/>
  <c r="W33" i="1"/>
  <c r="AL32" i="1"/>
  <c r="AD32" i="1"/>
  <c r="W32" i="1"/>
  <c r="W29" i="1"/>
  <c r="AL28" i="1"/>
  <c r="AD28" i="1"/>
  <c r="AD26" i="1"/>
  <c r="W26" i="1"/>
  <c r="AL25" i="1"/>
  <c r="AD25" i="1"/>
  <c r="AD24" i="1"/>
  <c r="AL23" i="1"/>
  <c r="AD23" i="1"/>
  <c r="AL22" i="1"/>
  <c r="AD22" i="1"/>
  <c r="AL21" i="1"/>
  <c r="AD21" i="1"/>
  <c r="CC16" i="1"/>
  <c r="AP16" i="1"/>
  <c r="W13" i="1"/>
  <c r="AL10" i="1"/>
  <c r="AD10" i="1"/>
  <c r="CC9" i="1"/>
  <c r="AL9" i="1"/>
  <c r="CC8" i="1"/>
  <c r="AL8" i="1"/>
  <c r="AD8" i="1"/>
  <c r="G7" i="2" l="1"/>
  <c r="S17" i="2"/>
  <c r="T17" i="2" s="1"/>
  <c r="G31" i="2"/>
  <c r="H35" i="2"/>
  <c r="J33" i="2"/>
  <c r="D27" i="2"/>
  <c r="H31" i="2"/>
  <c r="J31" i="2"/>
  <c r="D25" i="2"/>
  <c r="I13" i="2"/>
  <c r="E27" i="2"/>
  <c r="H13" i="2"/>
  <c r="D29" i="2"/>
  <c r="D9" i="2"/>
  <c r="H17" i="2"/>
  <c r="G25" i="2"/>
  <c r="I33" i="2"/>
  <c r="I35" i="2"/>
  <c r="E37" i="2"/>
  <c r="J17" i="2"/>
  <c r="C25" i="2"/>
  <c r="I7" i="2"/>
  <c r="H7" i="2"/>
  <c r="G9" i="2"/>
  <c r="E31" i="2"/>
  <c r="C31" i="2"/>
  <c r="M27" i="2"/>
  <c r="L27" i="2"/>
  <c r="G29" i="2"/>
  <c r="S33" i="2"/>
  <c r="T33" i="2" s="1"/>
  <c r="S29" i="2"/>
  <c r="T29" i="2" s="1"/>
  <c r="S13" i="2"/>
  <c r="T13" i="2" s="1"/>
  <c r="H25" i="2"/>
  <c r="L17" i="2"/>
  <c r="Q17" i="2" s="1"/>
  <c r="H37" i="2"/>
  <c r="C17" i="2"/>
  <c r="E9" i="2"/>
  <c r="G17" i="2"/>
  <c r="J25" i="2"/>
  <c r="C29" i="2"/>
  <c r="G33" i="2"/>
  <c r="J35" i="2"/>
  <c r="C37" i="2"/>
  <c r="F37" i="2" s="1"/>
  <c r="E39" i="2"/>
  <c r="L33" i="2"/>
  <c r="H27" i="2"/>
  <c r="E17" i="2"/>
  <c r="I27" i="2"/>
  <c r="I37" i="2"/>
  <c r="I39" i="2"/>
  <c r="G39" i="2"/>
  <c r="E13" i="2"/>
  <c r="J27" i="2"/>
  <c r="J37" i="2"/>
  <c r="H39" i="2"/>
  <c r="I9" i="2"/>
  <c r="H29" i="2"/>
  <c r="E33" i="2"/>
  <c r="C39" i="3"/>
  <c r="C40" i="3"/>
  <c r="H9" i="2"/>
  <c r="J13" i="2"/>
  <c r="S25" i="2"/>
  <c r="T25" i="2" s="1"/>
  <c r="N29" i="2"/>
  <c r="I29" i="2"/>
  <c r="C33" i="2"/>
  <c r="N35" i="2"/>
  <c r="Q35" i="2" s="1"/>
  <c r="S39" i="2"/>
  <c r="T39" i="2" s="1"/>
  <c r="E7" i="2"/>
  <c r="D13" i="2"/>
  <c r="C7" i="2"/>
  <c r="E35" i="2"/>
  <c r="D35" i="2"/>
  <c r="D39" i="2"/>
  <c r="N39" i="2"/>
  <c r="O39" i="2"/>
  <c r="L39" i="2"/>
  <c r="N37" i="2"/>
  <c r="L37" i="2"/>
  <c r="O33" i="2"/>
  <c r="N33" i="2"/>
  <c r="R31" i="2"/>
  <c r="T31" i="2" s="1"/>
  <c r="O31" i="2"/>
  <c r="N31" i="2"/>
  <c r="L31" i="2"/>
  <c r="M29" i="2"/>
  <c r="N25" i="2"/>
  <c r="O25" i="2"/>
  <c r="L25" i="2"/>
  <c r="L13" i="2"/>
  <c r="N13" i="2"/>
  <c r="S9" i="2"/>
  <c r="T9" i="2" s="1"/>
  <c r="L9" i="2"/>
  <c r="N9" i="2"/>
  <c r="L7" i="2"/>
  <c r="Q7" i="2" s="1"/>
  <c r="G21" i="2"/>
  <c r="J21" i="2"/>
  <c r="G41" i="2"/>
  <c r="E15" i="2"/>
  <c r="J15" i="2"/>
  <c r="E23" i="2"/>
  <c r="E11" i="2"/>
  <c r="G11" i="2"/>
  <c r="J23" i="2"/>
  <c r="J41" i="2"/>
  <c r="I11" i="2"/>
  <c r="D15" i="2"/>
  <c r="I21" i="2"/>
  <c r="D23" i="2"/>
  <c r="F23" i="2" s="1"/>
  <c r="F4" i="2"/>
  <c r="G42" i="2"/>
  <c r="C7" i="3" s="1"/>
  <c r="T4" i="2"/>
  <c r="R5" i="2" s="1"/>
  <c r="F18" i="2"/>
  <c r="D19" i="2" s="1"/>
  <c r="J42" i="2"/>
  <c r="C10" i="3" s="1"/>
  <c r="O42" i="2"/>
  <c r="C90" i="3"/>
  <c r="D87" i="3" s="1"/>
  <c r="C216" i="3"/>
  <c r="D214" i="3" s="1"/>
  <c r="C69" i="3"/>
  <c r="D66" i="3" s="1"/>
  <c r="C116" i="3"/>
  <c r="D115" i="3" s="1"/>
  <c r="K4" i="2"/>
  <c r="C48" i="3"/>
  <c r="D45" i="3" s="1"/>
  <c r="C83" i="3"/>
  <c r="D81" i="3" s="1"/>
  <c r="C11" i="2"/>
  <c r="H15" i="2"/>
  <c r="C111" i="3"/>
  <c r="D109" i="3" s="1"/>
  <c r="J19" i="2"/>
  <c r="E21" i="2"/>
  <c r="H23" i="2"/>
  <c r="C132" i="3"/>
  <c r="C137" i="3"/>
  <c r="C167" i="3"/>
  <c r="D166" i="3" s="1"/>
  <c r="C174" i="3"/>
  <c r="C179" i="3"/>
  <c r="C209" i="3"/>
  <c r="C221" i="3"/>
  <c r="D218" i="3" s="1"/>
  <c r="C251" i="3"/>
  <c r="D249" i="3" s="1"/>
  <c r="C258" i="3"/>
  <c r="D255" i="3" s="1"/>
  <c r="C263" i="3"/>
  <c r="D259" i="3" s="1"/>
  <c r="C286" i="3"/>
  <c r="C291" i="3"/>
  <c r="N42" i="2"/>
  <c r="C14" i="3" s="1"/>
  <c r="C28" i="3"/>
  <c r="C60" i="3"/>
  <c r="C91" i="3"/>
  <c r="C138" i="3"/>
  <c r="C183" i="3"/>
  <c r="C53" i="3"/>
  <c r="D49" i="3" s="1"/>
  <c r="H11" i="2"/>
  <c r="I15" i="2"/>
  <c r="G19" i="2"/>
  <c r="I23" i="2"/>
  <c r="C227" i="3"/>
  <c r="D226" i="3" s="1"/>
  <c r="C269" i="3"/>
  <c r="D268" i="3" s="1"/>
  <c r="C287" i="3"/>
  <c r="I42" i="2"/>
  <c r="C9" i="3" s="1"/>
  <c r="R42" i="2"/>
  <c r="C31" i="3"/>
  <c r="C36" i="3"/>
  <c r="C55" i="3"/>
  <c r="C122" i="3"/>
  <c r="D121" i="3" s="1"/>
  <c r="C139" i="3"/>
  <c r="C144" i="3"/>
  <c r="C180" i="3"/>
  <c r="C125" i="3"/>
  <c r="D123" i="3" s="1"/>
  <c r="H19" i="2"/>
  <c r="C21" i="2"/>
  <c r="C153" i="3"/>
  <c r="D152" i="3" s="1"/>
  <c r="C158" i="3"/>
  <c r="D157" i="3" s="1"/>
  <c r="C195" i="3"/>
  <c r="C200" i="3"/>
  <c r="C230" i="3"/>
  <c r="D228" i="3" s="1"/>
  <c r="C237" i="3"/>
  <c r="D235" i="3" s="1"/>
  <c r="C242" i="3"/>
  <c r="D238" i="3" s="1"/>
  <c r="C272" i="3"/>
  <c r="D271" i="3" s="1"/>
  <c r="C279" i="3"/>
  <c r="D278" i="3" s="1"/>
  <c r="C284" i="3"/>
  <c r="D283" i="3" s="1"/>
  <c r="S42" i="2"/>
  <c r="C93" i="3"/>
  <c r="C181" i="3"/>
  <c r="C186" i="3"/>
  <c r="C24" i="3"/>
  <c r="C42" i="2"/>
  <c r="C3" i="3" s="1"/>
  <c r="C74" i="3"/>
  <c r="D70" i="3" s="1"/>
  <c r="C101" i="3"/>
  <c r="D100" i="3" s="1"/>
  <c r="C25" i="3"/>
  <c r="C4" i="3"/>
  <c r="H42" i="2"/>
  <c r="C8" i="3" s="1"/>
  <c r="L42" i="2"/>
  <c r="Q4" i="2"/>
  <c r="C80" i="3"/>
  <c r="D79" i="3" s="1"/>
  <c r="C104" i="3"/>
  <c r="D102" i="3" s="1"/>
  <c r="C164" i="3"/>
  <c r="D163" i="3" s="1"/>
  <c r="C206" i="3"/>
  <c r="C248" i="3"/>
  <c r="D247" i="3" s="1"/>
  <c r="E41" i="2"/>
  <c r="D41" i="2"/>
  <c r="C41" i="2"/>
  <c r="C5" i="3"/>
  <c r="M42" i="2"/>
  <c r="C29" i="3"/>
  <c r="C292" i="3"/>
  <c r="H41" i="2"/>
  <c r="K41" i="2" s="1"/>
  <c r="K33" i="2" l="1"/>
  <c r="D165" i="3"/>
  <c r="D167" i="3" s="1"/>
  <c r="K21" i="2"/>
  <c r="F25" i="2"/>
  <c r="K7" i="2"/>
  <c r="F27" i="2"/>
  <c r="K35" i="2"/>
  <c r="K31" i="2"/>
  <c r="F29" i="2"/>
  <c r="F31" i="2"/>
  <c r="K13" i="2"/>
  <c r="K17" i="2"/>
  <c r="F9" i="2"/>
  <c r="Q27" i="2"/>
  <c r="K25" i="2"/>
  <c r="F13" i="2"/>
  <c r="K9" i="2"/>
  <c r="S5" i="2"/>
  <c r="T5" i="2" s="1"/>
  <c r="F17" i="2"/>
  <c r="F39" i="2"/>
  <c r="F7" i="2"/>
  <c r="K37" i="2"/>
  <c r="K27" i="2"/>
  <c r="C11" i="3"/>
  <c r="D7" i="3" s="1"/>
  <c r="D201" i="3"/>
  <c r="F11" i="2"/>
  <c r="K29" i="2"/>
  <c r="F35" i="2"/>
  <c r="C41" i="3"/>
  <c r="D40" i="3" s="1"/>
  <c r="K39" i="2"/>
  <c r="Q29" i="2"/>
  <c r="F33" i="2"/>
  <c r="Q33" i="2"/>
  <c r="M5" i="2"/>
  <c r="N5" i="2"/>
  <c r="K42" i="2"/>
  <c r="I5" i="2"/>
  <c r="J5" i="2"/>
  <c r="Q25" i="2"/>
  <c r="Q13" i="2"/>
  <c r="Q37" i="2"/>
  <c r="Q39" i="2"/>
  <c r="C5" i="2"/>
  <c r="F42" i="2"/>
  <c r="Q31" i="2"/>
  <c r="Q9" i="2"/>
  <c r="K23" i="2"/>
  <c r="D71" i="3"/>
  <c r="L5" i="2"/>
  <c r="D229" i="3"/>
  <c r="D230" i="3" s="1"/>
  <c r="F15" i="2"/>
  <c r="K11" i="2"/>
  <c r="K15" i="2"/>
  <c r="E19" i="2"/>
  <c r="K19" i="2"/>
  <c r="D173" i="3"/>
  <c r="D277" i="3"/>
  <c r="C290" i="3"/>
  <c r="D289" i="3" s="1"/>
  <c r="D176" i="3"/>
  <c r="D110" i="3"/>
  <c r="D266" i="3"/>
  <c r="D108" i="3"/>
  <c r="D78" i="3"/>
  <c r="D151" i="3"/>
  <c r="C15" i="3"/>
  <c r="D224" i="3"/>
  <c r="D135" i="3"/>
  <c r="D134" i="3"/>
  <c r="D133" i="3"/>
  <c r="D223" i="3"/>
  <c r="D243" i="3"/>
  <c r="D197" i="3"/>
  <c r="D5" i="2"/>
  <c r="D175" i="3"/>
  <c r="D52" i="3"/>
  <c r="D51" i="3"/>
  <c r="C19" i="2"/>
  <c r="E5" i="2"/>
  <c r="D50" i="3"/>
  <c r="D257" i="3"/>
  <c r="D178" i="3"/>
  <c r="D97" i="3"/>
  <c r="D96" i="3"/>
  <c r="D246" i="3"/>
  <c r="D215" i="3"/>
  <c r="D250" i="3"/>
  <c r="D251" i="3" s="1"/>
  <c r="D276" i="3"/>
  <c r="D236" i="3"/>
  <c r="D67" i="3"/>
  <c r="D208" i="3"/>
  <c r="D262" i="3"/>
  <c r="D239" i="3"/>
  <c r="D204" i="3"/>
  <c r="D202" i="3"/>
  <c r="D160" i="3"/>
  <c r="D124" i="3"/>
  <c r="D125" i="3" s="1"/>
  <c r="D256" i="3"/>
  <c r="D117" i="3"/>
  <c r="D203" i="3"/>
  <c r="D217" i="3"/>
  <c r="D194" i="3"/>
  <c r="D113" i="3"/>
  <c r="D131" i="3"/>
  <c r="D112" i="3"/>
  <c r="D68" i="3"/>
  <c r="D234" i="3"/>
  <c r="D177" i="3"/>
  <c r="D220" i="3"/>
  <c r="D193" i="3"/>
  <c r="D119" i="3"/>
  <c r="D261" i="3"/>
  <c r="D219" i="3"/>
  <c r="D196" i="3"/>
  <c r="D241" i="3"/>
  <c r="D136" i="3"/>
  <c r="D114" i="3"/>
  <c r="Q42" i="2"/>
  <c r="C6" i="3"/>
  <c r="D3" i="3" s="1"/>
  <c r="C19" i="3"/>
  <c r="D77" i="3"/>
  <c r="C32" i="3"/>
  <c r="D30" i="3" s="1"/>
  <c r="D282" i="3"/>
  <c r="D76" i="3"/>
  <c r="C13" i="3"/>
  <c r="D205" i="3"/>
  <c r="C12" i="3"/>
  <c r="C27" i="3"/>
  <c r="C188" i="3"/>
  <c r="D280" i="3"/>
  <c r="D270" i="3"/>
  <c r="D272" i="3" s="1"/>
  <c r="D154" i="3"/>
  <c r="D162" i="3"/>
  <c r="C143" i="3"/>
  <c r="D138" i="3" s="1"/>
  <c r="D267" i="3"/>
  <c r="D244" i="3"/>
  <c r="D103" i="3"/>
  <c r="D104" i="3" s="1"/>
  <c r="D72" i="3"/>
  <c r="T42" i="2"/>
  <c r="R43" i="2" s="1"/>
  <c r="D88" i="3"/>
  <c r="D213" i="3"/>
  <c r="C59" i="3"/>
  <c r="D55" i="3" s="1"/>
  <c r="D192" i="3"/>
  <c r="F21" i="2"/>
  <c r="D118" i="3"/>
  <c r="C185" i="3"/>
  <c r="D264" i="3"/>
  <c r="D99" i="3"/>
  <c r="D73" i="3"/>
  <c r="D240" i="3"/>
  <c r="D171" i="3"/>
  <c r="D156" i="3"/>
  <c r="D129" i="3"/>
  <c r="G5" i="2"/>
  <c r="H5" i="2"/>
  <c r="D75" i="3"/>
  <c r="D89" i="3"/>
  <c r="C38" i="3"/>
  <c r="D82" i="3"/>
  <c r="D83" i="3" s="1"/>
  <c r="F41" i="2"/>
  <c r="D281" i="3"/>
  <c r="D155" i="3"/>
  <c r="D265" i="3"/>
  <c r="D150" i="3"/>
  <c r="D207" i="3"/>
  <c r="C146" i="3"/>
  <c r="C18" i="3"/>
  <c r="D260" i="3"/>
  <c r="D245" i="3"/>
  <c r="D222" i="3"/>
  <c r="D199" i="3"/>
  <c r="D172" i="3"/>
  <c r="D130" i="3"/>
  <c r="D161" i="3"/>
  <c r="C95" i="3"/>
  <c r="C62" i="3"/>
  <c r="D61" i="3" s="1"/>
  <c r="C293" i="3"/>
  <c r="D292" i="3" s="1"/>
  <c r="D225" i="3"/>
  <c r="D198" i="3"/>
  <c r="D120" i="3"/>
  <c r="D98" i="3"/>
  <c r="D159" i="3"/>
  <c r="D39" i="3" l="1"/>
  <c r="D41" i="3" s="1"/>
  <c r="D144" i="3"/>
  <c r="D183" i="3"/>
  <c r="Q5" i="2"/>
  <c r="M43" i="2"/>
  <c r="P43" i="2"/>
  <c r="O43" i="2"/>
  <c r="S43" i="2"/>
  <c r="T43" i="2" s="1"/>
  <c r="F19" i="2"/>
  <c r="D279" i="3"/>
  <c r="D111" i="3"/>
  <c r="D285" i="3"/>
  <c r="D221" i="3"/>
  <c r="D287" i="3"/>
  <c r="D286" i="3"/>
  <c r="D288" i="3"/>
  <c r="D53" i="3"/>
  <c r="D179" i="3"/>
  <c r="D263" i="3"/>
  <c r="D101" i="3"/>
  <c r="D153" i="3"/>
  <c r="F5" i="2"/>
  <c r="D242" i="3"/>
  <c r="D74" i="3"/>
  <c r="N43" i="2"/>
  <c r="D216" i="3"/>
  <c r="D137" i="3"/>
  <c r="D9" i="3"/>
  <c r="D206" i="3"/>
  <c r="D258" i="3"/>
  <c r="D80" i="3"/>
  <c r="D195" i="3"/>
  <c r="D8" i="3"/>
  <c r="D5" i="3"/>
  <c r="D90" i="3"/>
  <c r="D248" i="3"/>
  <c r="D139" i="3"/>
  <c r="D237" i="3"/>
  <c r="D69" i="3"/>
  <c r="D116" i="3"/>
  <c r="D200" i="3"/>
  <c r="D209" i="3"/>
  <c r="L43" i="2"/>
  <c r="D60" i="3"/>
  <c r="D62" i="3" s="1"/>
  <c r="D180" i="3"/>
  <c r="D10" i="3"/>
  <c r="K5" i="2"/>
  <c r="D122" i="3"/>
  <c r="D187" i="3"/>
  <c r="D164" i="3"/>
  <c r="D291" i="3"/>
  <c r="D293" i="3" s="1"/>
  <c r="D4" i="3"/>
  <c r="D37" i="3"/>
  <c r="D34" i="3"/>
  <c r="D33" i="3"/>
  <c r="D35" i="3"/>
  <c r="G43" i="2"/>
  <c r="J43" i="2"/>
  <c r="I43" i="2"/>
  <c r="H43" i="2"/>
  <c r="D186" i="3"/>
  <c r="D46" i="3"/>
  <c r="D26" i="3"/>
  <c r="D47" i="3"/>
  <c r="D28" i="3"/>
  <c r="D174" i="3"/>
  <c r="D92" i="3"/>
  <c r="D94" i="3"/>
  <c r="D227" i="3"/>
  <c r="C20" i="3"/>
  <c r="D19" i="3" s="1"/>
  <c r="D132" i="3"/>
  <c r="D29" i="3"/>
  <c r="D142" i="3"/>
  <c r="D141" i="3"/>
  <c r="D140" i="3"/>
  <c r="D31" i="3"/>
  <c r="D93" i="3"/>
  <c r="C43" i="2"/>
  <c r="D43" i="2"/>
  <c r="E43" i="2"/>
  <c r="D36" i="3"/>
  <c r="D145" i="3"/>
  <c r="D146" i="3" s="1"/>
  <c r="D91" i="3"/>
  <c r="D269" i="3"/>
  <c r="D184" i="3"/>
  <c r="D182" i="3"/>
  <c r="D181" i="3"/>
  <c r="D58" i="3"/>
  <c r="D54" i="3"/>
  <c r="D56" i="3"/>
  <c r="D57" i="3"/>
  <c r="D158" i="3"/>
  <c r="D284" i="3"/>
  <c r="D24" i="3"/>
  <c r="C17" i="3"/>
  <c r="D12" i="3" s="1"/>
  <c r="D25" i="3"/>
  <c r="Q43" i="2" l="1"/>
  <c r="D290" i="3"/>
  <c r="D6" i="3"/>
  <c r="D11" i="3"/>
  <c r="D18" i="3"/>
  <c r="D20" i="3" s="1"/>
  <c r="D185" i="3"/>
  <c r="D143" i="3"/>
  <c r="K43" i="2"/>
  <c r="D13" i="3"/>
  <c r="D32" i="3"/>
  <c r="D59" i="3"/>
  <c r="F43" i="2"/>
  <c r="D48" i="3"/>
  <c r="D38" i="3"/>
  <c r="D16" i="3"/>
  <c r="D15" i="3"/>
  <c r="D27" i="3"/>
  <c r="D95" i="3"/>
  <c r="D14" i="3"/>
  <c r="D188" i="3"/>
  <c r="D17" i="3" l="1"/>
</calcChain>
</file>

<file path=xl/sharedStrings.xml><?xml version="1.0" encoding="utf-8"?>
<sst xmlns="http://schemas.openxmlformats.org/spreadsheetml/2006/main" count="33795" uniqueCount="8757">
  <si>
    <t>DIRECCIÓN NACIONAL BOMBEROS COLOMBIA</t>
  </si>
  <si>
    <t>PLAN DE MEJORAMIENTO DNBC</t>
  </si>
  <si>
    <t>IDENTIFICACIÓN DEL HALLAZGO</t>
  </si>
  <si>
    <t xml:space="preserve">IDENTIFICACIÓN DE LA ACCIÓN </t>
  </si>
  <si>
    <t xml:space="preserve">Primer seguimiento por parte de las dependencias o procesos </t>
  </si>
  <si>
    <t>Primer Seguimiento por  Control Interno</t>
  </si>
  <si>
    <t xml:space="preserve">Segundo seguimiento por  parte de las dependencias o procesos </t>
  </si>
  <si>
    <t>Segundo Seguimiento por  Control Interno</t>
  </si>
  <si>
    <t xml:space="preserve">Tercer seguimiento por parte de las dependencias o procesos </t>
  </si>
  <si>
    <t>Tercer Seguimiento por  Control Interno</t>
  </si>
  <si>
    <t xml:space="preserve">Cuarto seguimiento por  parte de las dependencias o procesos </t>
  </si>
  <si>
    <t>Cuarto Seguimiento por  Control Interno</t>
  </si>
  <si>
    <t xml:space="preserve">Primer seguimiento 2021 por  parte de las dependencias o procesos </t>
  </si>
  <si>
    <t xml:space="preserve">Segundo seguimiento 2021 por  parte de las dependencias o procesos </t>
  </si>
  <si>
    <t xml:space="preserve">Segundo Monitoreo 2021 por parte de la Segunda Linea de Defensa </t>
  </si>
  <si>
    <t xml:space="preserve">Primer seguimiento 2022 por  parte de las dependencias o procesos </t>
  </si>
  <si>
    <t>Primer Seguimiento por  plan de choque 2022</t>
  </si>
  <si>
    <t>Segundo Seguimiento por  plan de choque 2022</t>
  </si>
  <si>
    <t>Tercer Seguimiento por  plan de choque 2022</t>
  </si>
  <si>
    <t xml:space="preserve">Segundo seguimiento 2022 por  parte de las dependencias o procesos corte 31 -may 2022 </t>
  </si>
  <si>
    <t xml:space="preserve">Primer  Monitoreo 2022 por parte de la Segunda Linea de Defensa </t>
  </si>
  <si>
    <t>Monitoreo Segunda Línea de Defensa  corte: 30/06/2022</t>
  </si>
  <si>
    <t>"Evaluación de las Acciones para determinar el Estado de Hallazgos/ OCI</t>
  </si>
  <si>
    <t>FECHA DE CIERRE
(DD/MM/AA)</t>
  </si>
  <si>
    <t>¿SE REQUIERE NUEVA ACCIÓN?</t>
  </si>
  <si>
    <t>Hallazgos</t>
  </si>
  <si>
    <t>Ítem</t>
  </si>
  <si>
    <t>Origen del hallazgo</t>
  </si>
  <si>
    <t>Vigencia</t>
  </si>
  <si>
    <t>Detalle del origen</t>
  </si>
  <si>
    <t>Fecha de identificación del hallazgo  (DD/MM/AAAA)</t>
  </si>
  <si>
    <t>Descripción del hallazgo</t>
  </si>
  <si>
    <t>Tipo de hallazgo</t>
  </si>
  <si>
    <t>Análisis de causas</t>
  </si>
  <si>
    <t>Causa raíz</t>
  </si>
  <si>
    <t>Efectos</t>
  </si>
  <si>
    <t>Acción a implementar
(Corrección, Correctiva, Preventiva o de Mejora)</t>
  </si>
  <si>
    <t>Descripción de la acción</t>
  </si>
  <si>
    <t>Acción modificada</t>
  </si>
  <si>
    <t>Meta</t>
  </si>
  <si>
    <t>Indicador</t>
  </si>
  <si>
    <t>Proceso (A CARGO DE LA ACCIÓN)</t>
  </si>
  <si>
    <t>Responsable de ejecución de la acción</t>
  </si>
  <si>
    <t>Fecha inicio</t>
  </si>
  <si>
    <t>Fecha terminación</t>
  </si>
  <si>
    <t>Tipo de  modificación</t>
  </si>
  <si>
    <t>Días de prórroga</t>
  </si>
  <si>
    <t>Fecha final</t>
  </si>
  <si>
    <t xml:space="preserve">1. Fecha de Seguimiento </t>
  </si>
  <si>
    <t>1. Descripción de evidencias o soportes ejecución acción de mejora</t>
  </si>
  <si>
    <t>1. Grado de avance fisico de ejecución de las Metas (%)</t>
  </si>
  <si>
    <t>1. Fecha del seguimiento</t>
  </si>
  <si>
    <t>2. Referencia documento de seguimiento</t>
  </si>
  <si>
    <t>1. Profesionales OCI</t>
  </si>
  <si>
    <t>1. % Avance</t>
  </si>
  <si>
    <t>1. Estado de la acción</t>
  </si>
  <si>
    <t xml:space="preserve">2. Fecha de Seguimiento </t>
  </si>
  <si>
    <t>2. Descripción de evidencias o soportes ejecución acción de mejora</t>
  </si>
  <si>
    <t>2. Grado de avance fisico de ejecución de las Metas (%)</t>
  </si>
  <si>
    <t>2. Fecha del seguimiento</t>
  </si>
  <si>
    <t>2. Profesionales OCI</t>
  </si>
  <si>
    <t>2. % Avance</t>
  </si>
  <si>
    <t>2. Estado de la acción</t>
  </si>
  <si>
    <t xml:space="preserve">3. Fecha de Seguimiento </t>
  </si>
  <si>
    <t>3. Descripción de evidencias o soportes ejecución acción de mejora</t>
  </si>
  <si>
    <t>3. Grado de avance físico de ejecución de las Metas (%)</t>
  </si>
  <si>
    <t>3. Fecha del seguimiento</t>
  </si>
  <si>
    <t>3. Referencia documento de seguimiento</t>
  </si>
  <si>
    <t>3. Profesionales OCI</t>
  </si>
  <si>
    <t>3. % Avance</t>
  </si>
  <si>
    <t>3. Estado de la acción</t>
  </si>
  <si>
    <t xml:space="preserve">4. Fecha de Seguimiento </t>
  </si>
  <si>
    <t>4. Descripción de evidencias o soportes ejecución acción de mejora</t>
  </si>
  <si>
    <t>4. Grado de avance físico de ejecución de las Metas (%)</t>
  </si>
  <si>
    <t>4. Fecha del seguimiento</t>
  </si>
  <si>
    <t>4. Referencia documento de seguimiento</t>
  </si>
  <si>
    <t>4. Profesionales OCI</t>
  </si>
  <si>
    <t>4. % Avance</t>
  </si>
  <si>
    <t xml:space="preserve">4. Estado de la acción </t>
  </si>
  <si>
    <t>4. Fecha de Monitoreo</t>
  </si>
  <si>
    <t xml:space="preserve">4.Observaciones </t>
  </si>
  <si>
    <t xml:space="preserve">Cumple Si/No </t>
  </si>
  <si>
    <t>1. Grado de avance físico de ejecución de las Metas (%)</t>
  </si>
  <si>
    <t>1. Referencia documento de seguimiento</t>
  </si>
  <si>
    <t xml:space="preserve">1. Estado de la acción </t>
  </si>
  <si>
    <t>2.  % Avance</t>
  </si>
  <si>
    <t xml:space="preserve">2. Estado de la acción </t>
  </si>
  <si>
    <t>3.  % Avance</t>
  </si>
  <si>
    <t xml:space="preserve">3. Estado de la acción </t>
  </si>
  <si>
    <t>Fecha</t>
  </si>
  <si>
    <t>Observaciones</t>
  </si>
  <si>
    <t>Cumple Si/No</t>
  </si>
  <si>
    <t>Fue eficaz?</t>
  </si>
  <si>
    <t>Fue efectiva?</t>
  </si>
  <si>
    <t xml:space="preserve">Estado del Hallazgo </t>
  </si>
  <si>
    <t>Análisis Seguimiento Cierre</t>
  </si>
  <si>
    <t>Profesionales OCI</t>
  </si>
  <si>
    <t>SI/NO</t>
  </si>
  <si>
    <t>OBSERVACIONES DE CUMPLIMIENTO  
(Grupo de Control Interno)</t>
  </si>
  <si>
    <t>Auditoría interna</t>
  </si>
  <si>
    <t>Gestión Administrativa</t>
  </si>
  <si>
    <t xml:space="preserve">A pesar de establecer un sistema de control en la información de los inventarios a través del Excel, se encontró que no se cuenta con mecanismos de control necesario como es (Software de inventarios) que garanticen la contabilización y confiabilidad de la información recibida y generada, para el ingreso, entrega y actualización de inventario.
Se evidencia que se estableció la Compra de Software de inventario, el en el Plan Anual de Adquisiciones de este año, por valor de $ 80.000.000, el cual a la fecha no se ha comprado por falta de recursos en la DNBC.
Teniendo en cuenta lo anterior, el proceso de gestión administrativa, afirma que personal encargado del almacén diseñó una base de datos que permite la contabilización de la información recibida y generada, para el ingreso, entrega y actualización de inventario, así mismo informan que el día 14 de octubre de 2016 se actualizó el Plan Anual de Adquisiciones y se retiró del mismo la adquisición del Software de inventarios ya que no se cuenta con presupuesto disponible para su compra.
No se posee un Programa Sistemático de Inventarios, que lleve un adecuado control,  tanto de entradas como salidas de elementos. Asimismo, que permita de manera inmediata reflejar cantidades, valores unitarios, totales y el centro de costo (ubicación) del bien. </t>
  </si>
  <si>
    <t>No conformidad</t>
  </si>
  <si>
    <t>1er Por qué: Por el tiempo que lleva de creada la institución no se requería de un software para este tipo de control.
2do Por qué: No se tenía una gran cantidad de inventarios para administrar.
3er Por qué: No se habían asignado recursos para la adquisición de este software, porque debido a las medidas de sostenibilidad fiscal, se recortaron recursos a las entidades del Estado.</t>
  </si>
  <si>
    <t>La institución era pequeña y no se había evidenciado la necesidad de esta adquisición.</t>
  </si>
  <si>
    <t>Se pueden materializar acciones indebidas en el proceso que pueden desencadenar procesos  disciplinarios.</t>
  </si>
  <si>
    <t>Corrección</t>
  </si>
  <si>
    <t xml:space="preserve">Adquisición y puesta en marcha del Software de inventarios </t>
  </si>
  <si>
    <t>Software de inventarios adquirido y puesta en funcionamiento.</t>
  </si>
  <si>
    <t xml:space="preserve">Gestión Administrativa </t>
  </si>
  <si>
    <t xml:space="preserve">Jorge Amarillo </t>
  </si>
  <si>
    <t>Plazo</t>
  </si>
  <si>
    <t xml:space="preserve">Se están generando informes mensuales de ingreso y salida de  almacen con sus respectivos soportes y se concilia la base de almacen con la base del área financiera y se levanta acta entre estas áreas (Acta de conciliación).    
</t>
  </si>
  <si>
    <t xml:space="preserve">Se evidenció que la entidad con los recursos entregados aun continua gestionando el almacen bajo herramientas de excel .    
Se están generando informes mensuales de ingreso y salida de  almacen con sus respectivos soportes y se concilia la base de almacen con la base del área financiera y se levanta acta entre estas áreas (Acta de conciliación)
</t>
  </si>
  <si>
    <t>Claudia Quintero</t>
  </si>
  <si>
    <t>Vencida</t>
  </si>
  <si>
    <t>A la fecha no se ha adquirido el software de inventarios.</t>
  </si>
  <si>
    <t>Se encuentra en proceso de compra, se han venido realizando cotizaciones y el 23 de julio se trabajo mesa de trabajo con un proveedor que garantiza la interfaz con los procesos de Gestión financiera, almacén Y Gestión del recurso humano.</t>
  </si>
  <si>
    <t>No se evidencia soporte de los avances para la adquisición del software de inventario</t>
  </si>
  <si>
    <t>Claudia Quintero Franklin</t>
  </si>
  <si>
    <t>No se desarrolló la acción Adquisición y puesta en marcha del Software de inventarios, ni fue solicitada ampliación de fecha o modificación de acción</t>
  </si>
  <si>
    <t xml:space="preserve">En el mes de diciembre del año 2020 empezamos con la capcitacion del personal de almacen para implementacion del sotfware </t>
  </si>
  <si>
    <t xml:space="preserve">Se adquirió ERP con módulos de talento humano, financiero, almacén </t>
  </si>
  <si>
    <t>Carlos Andrés Vargas</t>
  </si>
  <si>
    <t xml:space="preserve">se adquiere software de inventarios el cual se encuentra en etapa final para puesta en marcha </t>
  </si>
  <si>
    <t xml:space="preserve">Se realiza la adquisición del software de inventarios, no obstante no se ha puesto en marcha.  </t>
  </si>
  <si>
    <t>No</t>
  </si>
  <si>
    <t>Se evidencia pantallazo de Software Business Central, en seguimiento anterior se señala la adquisición de Enterprise Resource Planning (sistema de planificación de recursos empresariales) ERP, el cual esta en fase de desarrollo.</t>
  </si>
  <si>
    <t>Luis Guillermo</t>
  </si>
  <si>
    <t>vencida</t>
  </si>
  <si>
    <t xml:space="preserve">A  pesar de haber adquirido el software para inventarios, al momento de digitar los valores, se presentan inconsistencias que no dejan avazar en el proceso, ya que no se tiene contrato con el proveedor </t>
  </si>
  <si>
    <t>El software se adquirió y esta en etapa de pruebas y migración de la información, el proceso de compromete a gestionar con el equipo de trabajo de Almacén el cargue de la información de inventarios a la fecha y  realizar las pruebas al aplicativo antes del 30/04/2022</t>
  </si>
  <si>
    <t>Luis Guillermo / Merle Galindo</t>
  </si>
  <si>
    <t>En avance</t>
  </si>
  <si>
    <t>Se esta alimentando el software de inventatios con la información de los activos de la entidad</t>
  </si>
  <si>
    <t>Merle/Carlos</t>
  </si>
  <si>
    <t xml:space="preserve">El proceso no se reunió con el equipo ni presentó evidencias de avance de la acción planteada. </t>
  </si>
  <si>
    <t>SE HA AVANZADO EN LA IMPLEMENTACIÓN DE ERP, Y SE HAN REALIZADO LAS CORRECCIONES A QUE HAYA LUGAR</t>
  </si>
  <si>
    <t xml:space="preserve">El proceso presenta un informe d DE la ejecución d DE la implementación del software, no obstante no se identifica la fecha ni quien lo elaboro </t>
  </si>
  <si>
    <t>Si</t>
  </si>
  <si>
    <t>Abierto</t>
  </si>
  <si>
    <t>Software</t>
  </si>
  <si>
    <t>Auditoría al sistema de Gestión en Seguridad y Salud en el Trabajo</t>
  </si>
  <si>
    <t>Aunque se han diseñado programas de mantenimiento preventivo para instalaciones, equipos y vehículos, éstos no se han ejecutado a la fecha, incumpliendo lo establecido en el ítem Mantenimiento periódico de instalaciones, equipos, máquinas, herramientas, del Artículo 16, Resolución 312 de 2019, además corriendo el riesgo de daño de los vehículos, entre otros y conllevando a mantenimientos correctivos, lo cual podría generar un incremento en los costos para la DNBC.</t>
  </si>
  <si>
    <t>Dificultades en el establecimiento oportuno de contratación de los programas de mantenimiento y personal para ejecución de los mismos. Pues estos dependen de la aprobación de recursos y programas en JNB, para su posterior ejecución presupuestal y contratación.</t>
  </si>
  <si>
    <t>Posibilidad de generación de riesgos que conllevan a accidentes laborales y enfermedad laboral.
Daños en la propiedad, planta y equipos, derivados de la no ejecución de programas de mantenimiento.
Sobrecostos de mantenimiento, reperación y renovación de los mismos. 
Reducción de vida útil de los bienes.
Incumplimiento de la Normatividad Vigente</t>
  </si>
  <si>
    <t>Acción correctiva</t>
  </si>
  <si>
    <t>Elaboración y Ejecución oportuna del programa de mantenimiento exigidos por la norma.</t>
  </si>
  <si>
    <t>% de avance en la implementación del Programa de Mantenimiento de la DNBC.</t>
  </si>
  <si>
    <t>Wilson Sanchez / Subdirector Administrativo y Financiero - Rainer Narval Naranjo</t>
  </si>
  <si>
    <t>A la fecha del seguimiento la acción no había empezado</t>
  </si>
  <si>
    <t>Sin iniciar</t>
  </si>
  <si>
    <t>El proceso no reportó acciones</t>
  </si>
  <si>
    <t>No se ha realizado un programa de mantenimiento para la vigencia 2020</t>
  </si>
  <si>
    <t xml:space="preserve">Se adjunta como evidencia el Excel de la planeación de mantenimiento de los vehículos y la elaboración de los mismos </t>
  </si>
  <si>
    <t>Se adjuntó un archivo de Excel donde se encuentran relacionadas unas actividades para el mantenimiento de los vehículos, las mismas solo están estipuladas en fechas pero no describe la actividad detallada ni el vehículo al cual le realizaron el mantenimiento. No existe la evidencia del  mantenimiento preventivo para instalaciones, equipos, máquinas, herramientas, del Artículo 16, Resolución 312 de 2019</t>
  </si>
  <si>
    <t>El mantenimiento de la sede esta cargo de MODERLINE SA quienes son los administradores elllos cuentan con un persona adisposicion del mantenimeinto que se requiera.</t>
  </si>
  <si>
    <t>Se cuenta con plan de mantenimiento de instalaciones a cargo de MODERLINE, sin embargo no se aporta evidencia de su ejecución, así como tampoco el se presenta el programa de mantenimiento de vehículos</t>
  </si>
  <si>
    <t>Se cuenta con el nuevo plan de mantenimineto de las instalaciones por parte del porveedor multipack, mas sin embargo no hay soportes fisicos de las visitas realizadas</t>
  </si>
  <si>
    <t>Se evidencia el programa de mantenimiento  de las instalaciones físicas, es de anotar que este presentado por la inmobiliaria que tiene a cargo el inmueble, no obstante no hay un seguimiento realizado por el gestor del proceso ni tampoco se presenta el programa de mantenimiento de vehículos.</t>
  </si>
  <si>
    <t>Se evidencia el CRONOGRAMA DE MANTENIMIENTO PREVENTIVO / PREDICTIVO  2021 del EDIFICIO: ELEMENTO, (presentado por la inmobiliaria)  y un borrador del procedimiento mantenimiento de los vehículos. La ctividad tiene fecha de termianción 31/12/2020</t>
  </si>
  <si>
    <t>Se han realizado los respectivos mantenimientos de parte de Multipack, pero no se cuenta con los soportes respectivos; asi como tampoco contamos con el plan de mantenimiento de equipos no de las instalaciones</t>
  </si>
  <si>
    <t>El Gestor solicita modificación de la fecha de terminación de la acción, en virtud que hasta el 30 de abril de 2022 se contará con el programa de mantenimiento.
Fecha de Terminación: 31/12/2022
Meta: 9 
Evidencia: Seguimientos mensuales al programa de mantenimiento.</t>
  </si>
  <si>
    <t>Acción en avance</t>
  </si>
  <si>
    <t>SE HA REALIZADO UN AVANCE CON RESPECTO AL PLAN DE MANTENIMIENTO. FALTA REALIZAR LA REVISIÓN Y LAS MODIFICACIONES SOLICITADAS POR MEJORA CONTINUA</t>
  </si>
  <si>
    <t xml:space="preserve">El proceso presenta un documento borrador del plan de mantenimiento de la DNBC, no obstante el mismo no se encuentra formalizado. </t>
  </si>
  <si>
    <t xml:space="preserve">Aun se esta a tiempo de cumplir </t>
  </si>
  <si>
    <t>Gestión Contractual</t>
  </si>
  <si>
    <r>
      <rPr>
        <b/>
        <sz val="10"/>
        <color theme="1"/>
        <rFont val="Arial"/>
        <family val="2"/>
      </rPr>
      <t xml:space="preserve">Manual de Contratación y Supervisión. </t>
    </r>
    <r>
      <rPr>
        <sz val="10"/>
        <color theme="1"/>
        <rFont val="Arial"/>
        <family val="2"/>
      </rPr>
      <t xml:space="preserve">El procedimiento del PAA se encuentra en etapa de revisión por parte del líder del Proceso por lo cual  es necesario que se tomen las acciones correspondientes para que  se continúe  con la revisión y aprobación de este procedimiento y pueda ser oficializado a la Entidad con la finalidad que las Dependencias tengan clara la forma de gestionar el PAA frente a su elaboración, actualización y modificación. </t>
    </r>
  </si>
  <si>
    <t>Oportunidad de Mejora</t>
  </si>
  <si>
    <t>Falta de claridad en los lineamientos para la definición de las adquisiciones de la entidad</t>
  </si>
  <si>
    <t>N/A</t>
  </si>
  <si>
    <t>Acción de mejora</t>
  </si>
  <si>
    <t>Revisar y aprobar el procedimiento del PAA</t>
  </si>
  <si>
    <t>Procedimiento PAA aprobado de acuerdo a lo señalado en el Procedimiento de Control de Documentos y Registros</t>
  </si>
  <si>
    <t xml:space="preserve">Teniendo en cuenta que la actualización del Manual de Contratación y Guía del Supervisor están alineados con el procedimiento de Gestión Contractual, y que aún se encuentra en revisión del proceso de mejora para validación desde el 19 de octubre de 2018, hasta tanto no sea validado por el área de planeación, no es viable proceder a dar alcance para la oportunidad de mejora al  Manual de Contratación y Guía del Supervisor. (SE ADJUNTA CORREO DE SOPORTE, EN EL QUE SE EVIDENCIA EL ENVIO DEL PROCESO AL ÁREA DE PLANEACIÓN) </t>
  </si>
  <si>
    <t xml:space="preserve">Se evidenció  que el proceso de gestión contractual en atención a  las observaciones realizadas,  entregó para revisión y aprobación de la Oficina de Planeación  el procedimiento del PAA,  procedimiento de Gestión Contractual y la caracterización con firmas, situación que se verificó  con los correos electrónicos enviados por la Coordinación del Grupo de Contratación.    
En entrevista realizada con un funcionario del grupo de contratación se  indicó  que  el Manual de Contratación no ha sido entregado  a Planeación  teniendo  en cuenta que se esta a la espera de aprobación de los documentos relacionados para poder presentar el Manual de Contratación .   </t>
  </si>
  <si>
    <t>Eliana López</t>
  </si>
  <si>
    <t>Teniendo en cuenta que la actualización del Manual de Contratación y Guía del Supervisor están alineados con el procedimiento de Gestión Contractual, y que este aún se encuentra en etapa revisión del proceso de mejora para validación desde el 19 de agosto de 2016 (teniendo en cuenta los ajustes que se han realizado desde dicha fecha), hasta tanto no sea validado por el área de planeación, no es viable proceder a dar alcance para la oportunidad de mejora al Manual de Contratación y Guía del Supervisor. (SE ADJUNTAN CORREOS DE SOPORTE, EN LOS QUE SE EVIDENCIAN LOS ENVIOS DEL PROCEDIMIENTO AL ÁREA DE PLANEACIÓN).  Por lo tanto, se solicita comedidamente ampliar el plazo de entrega de esta acción hasta el 31 de marzo de 2020, fecha en la cual se estima que se encuentren realizadas las validaciones correspondientes del procedimiento para desarrollar las modalidades de selección y PAA, previo a que se retomen las mesas de trabajo entre Planeación y Gestión Contractual.</t>
  </si>
  <si>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integrando todas las observaciones presentadas en los seguimientos. </t>
    </r>
  </si>
  <si>
    <t xml:space="preserve">Eliana López </t>
  </si>
  <si>
    <t xml:space="preserve">Actualmente se encuentra en borrador el procedimiento, por otro lado se desarrollaron mesas de trabajo con; Planeacion, Contratación y Financiera, para la modificación del PAA </t>
  </si>
  <si>
    <t>Se observa un documento en borrador del proyecto del Procedimiento para la Elaboración del Plan Anual de Adquisiciones para la Contratación de Bienes y Servicios de la DNBC.  No se anexan soportes de las reuniones de las mesas de trabajo</t>
  </si>
  <si>
    <t>Nallivy Consuelo Noy</t>
  </si>
  <si>
    <t>Se reanuda las mesas de trabajo con mejora continua para aprobación del PAA, se presentara la propuesta a planeacion y el área financiera, se carga la evidencia de la reunión.</t>
  </si>
  <si>
    <t xml:space="preserve">Se verifica  la solicitud  de Contratación de mesa de trabajo  a  la Oficina de Planeación del 10 de diciembre  de 2020,  para elaborar, revisar y aprobar el  procedimiento de modificación y actualización del  PAA, igualmente se cuenta con una prorroga del plazo hasta marzo de 2021   </t>
  </si>
  <si>
    <t>Jacqueline Rivera</t>
  </si>
  <si>
    <t xml:space="preserve">Se esta en avance  tiene previsto que para el día 30  de abril   de 2021 se realizara la modificacion y actualizacion al plan anual de adquisiciones, se actualizará el mismo en el momento, que la junta o la alta dirección lo modifiquen.se presentará a planeación procedimiento modificado para su ajuste y adopción  </t>
  </si>
  <si>
    <t>Se tiene previsto para el mes e abril realizar la elaboración del procedimiento del Plan Anual de Adquisiciones PAA.</t>
  </si>
  <si>
    <t xml:space="preserve"> se esta trabajando en el procedimiento con mejora continua </t>
  </si>
  <si>
    <t xml:space="preserve">Con corte a 15 de nov el proceso no reporta evidencia de la informacion </t>
  </si>
  <si>
    <t>No obstante su reprogramación para marzo de la vigencia 2021, no se allego seguimiento, ni evidencia de avance de la acción " Revisar y aprobar el procedimiento del PAA"</t>
  </si>
  <si>
    <t xml:space="preserve">Jacqueline </t>
  </si>
  <si>
    <t>El grupo de Gestion contractual esta trabjando en la elaboracion y formalizacion de el PAA.</t>
  </si>
  <si>
    <t>La acción se solicita unificar con el plan de mejoramiento de auditoria 2020, cuya fecha quedo para el 18 deabril de 2022</t>
  </si>
  <si>
    <t>Catalina Carranza-Jacqueline Rivera</t>
  </si>
  <si>
    <t xml:space="preserve">Se adelantaran  mesas de trabajo con Planeacion estrategica,para la revision del  procedimiento </t>
  </si>
  <si>
    <t>No se adjunto evidencia para realizar la respectiva revisiòn. Por lo tanto, para el presente seguimiento no hubo avance.</t>
  </si>
  <si>
    <t>CLAUDIA QUINTERO-CATALINA CARRANZA</t>
  </si>
  <si>
    <t xml:space="preserve">Se adelantaran  mesas de trabajo con Planeación estrategica,para la revisión del  procedimiento </t>
  </si>
  <si>
    <t>El proceso no presenta evidencia de la ejecución de la acción</t>
  </si>
  <si>
    <t xml:space="preserve">No </t>
  </si>
  <si>
    <t>Documentación</t>
  </si>
  <si>
    <t>Auditoría Gestión Contractual</t>
  </si>
  <si>
    <t xml:space="preserve">El proceso de Gestión Contractual presenta incumplimiento en los tiempos y debilidades en los controles establecidos actualmente, lo cual va en contravía a lo establecido en el actual Manual de Contratación institucional el cual determina que: “5. PLANEACIÓN DE LA GESTIÓN CONTRACTUAL
La planeación será el pilar de los todos los procesos contractuales que adelante la Dirección Nacional de Bomberos. La aplicación de este principio implicara contar con un plan que consolide y priorice las adquisiciones de la dirección, teniendo en cuenta las necesidades diagnosticadas, la realización de estudios y análisis antes de iniciar un procedimiento de selección...” dicha priorización no se evidencia en los instrumentos actuales de la gestión contractual, por lo cual se estructura la presente No Conformidad.
</t>
  </si>
  <si>
    <t xml:space="preserve">Incumplimiento de los procesos de la entidad en la presentación oportuna de los estudios previos, análisis del sector, estudios de mercado y demás soportes requeridos para la contratación que se solicite.
Falta de atención por parte de las áreas usuarias en la presentación integral y oportuna de la información soporte del proceso contractual.
</t>
  </si>
  <si>
    <t>Falta de atención por parte de las áreas usuarias en la presentación integral y oportuna de la información soporte del proceso contractual.</t>
  </si>
  <si>
    <t>Retrazos en la contratación de los bienes y servicios planeados para la vigencia.</t>
  </si>
  <si>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</si>
  <si>
    <t xml:space="preserve">N° de Alertas generadas en el período / N° de alertas programadas en el período basadas en el PAA de la vigencia  </t>
  </si>
  <si>
    <t>Luz Helena Giraldo Correal</t>
  </si>
  <si>
    <t>El día 13 de mayo del 2020 se desarrollo un memorando emitido por el director, determinando los lineamientos en materia de contratación en donde se evidencia lo relacionado con los procesos precontractuales y contractuales de la entidad, por otro lado se desarrolla resolución describiendo los reglamentos del comité de contratación de la DNBC.</t>
  </si>
  <si>
    <r>
      <rPr>
        <sz val="10"/>
        <color theme="1"/>
        <rFont val="Arial"/>
        <family val="2"/>
      </rPr>
      <t>El Proceso de Gestión Contractual, anexa como evidencia, el memorando de fecha  13 de mayo de 2020, mediante el cual el Director General de la DNBC, a través de correo electrónico da a conocer a todos los funcionarios y contratistas de la Entidad, los "</t>
    </r>
    <r>
      <rPr>
        <i/>
        <sz val="10"/>
        <color theme="1"/>
        <rFont val="Arial"/>
        <family val="2"/>
      </rPr>
      <t>Lineamientos en materia de Contratación, para la suscripción, perfeccionamiento, supervisión y legalización de los contratos y convenios"</t>
    </r>
    <r>
      <rPr>
        <sz val="10"/>
        <color theme="1"/>
        <rFont val="Arial"/>
        <family val="2"/>
      </rPr>
      <t xml:space="preserve">. 
Igualmente se aportó el borrador del proyecto de la Resolución, </t>
    </r>
    <r>
      <rPr>
        <i/>
        <sz val="10"/>
        <color theme="1"/>
        <rFont val="Arial"/>
        <family val="2"/>
      </rPr>
      <t>“POR LA CUAL SE CONFORMA Y REGLAMENTA EL COMITÉ DE CONTRATACIÓN DE LA DIRECCIÓN NACIONAL DE BOMBEROS”</t>
    </r>
  </si>
  <si>
    <t>se anexa correo enviado alas diferentes areas de la direccion donde el Diretcor de la DNBC el dia 26 de noviembre reitera "Lineamientos en materia de Contratación, para la suscripción, perfeccionamiento, supervisión y legalización de los contratos y convenios"</t>
  </si>
  <si>
    <r>
      <rPr>
        <sz val="10"/>
        <color theme="1"/>
        <rFont val="Arial"/>
        <family val="2"/>
      </rPr>
      <t xml:space="preserve">Teniendo en cuenta la prorroga de plazo aprobado hasta marzo 2021, se debe trabajar respecto de la acción como quedo definida </t>
    </r>
    <r>
      <rPr>
        <i/>
        <sz val="10"/>
        <color theme="1"/>
        <rFont val="Arial"/>
        <family val="2"/>
      </rPr>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r>
    <r>
      <rPr>
        <sz val="10"/>
        <color theme="1"/>
        <rFont val="Arial"/>
        <family val="2"/>
      </rPr>
      <t xml:space="preserve">Pues en el seguimiento se  referencia el memorando emitido por el Director en marzo de la presente vigencia en el cual se dan unos lineamientos muy  claros, pero con ello no se da cumplimiento a la acción  </t>
    </r>
  </si>
  <si>
    <t xml:space="preserve">Con la modificación y adopcion del manual de contratacion y adopcion del mismo se modifican los procedimentos donde se incluirá como factor el plan anual de adquisiciones </t>
  </si>
  <si>
    <t>La entidad se encuentra actualizando el Manual de Contratación en el cual se incluirán los controles para la radicación oportuna de los documentos precontractuales  por parte de los diferentes procesos.</t>
  </si>
  <si>
    <t xml:space="preserve">Se esta trabajando  en esta implementacion de alertas </t>
  </si>
  <si>
    <t>22/11/201</t>
  </si>
  <si>
    <r>
      <rPr>
        <sz val="10"/>
        <color theme="1"/>
        <rFont val="Arial"/>
        <family val="2"/>
      </rPr>
      <t xml:space="preserve">No se allega evidencia de la estructuración del  PAA, que tambien es una acción del plan de mejoramiento y por supuesto menos aún de la acción que nos ocupa " </t>
    </r>
    <r>
      <rPr>
        <i/>
        <sz val="10"/>
        <color theme="1"/>
        <rFont val="Arial"/>
        <family val="2"/>
      </rPr>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r>
  </si>
  <si>
    <t>Jacqueline</t>
  </si>
  <si>
    <t>El grupo de Gestion contractual esta trabAjando la planeacion de las alerta de la contratacion.</t>
  </si>
  <si>
    <t xml:space="preserve">No hay evidencia se reprograma fecha
</t>
  </si>
  <si>
    <t>En terminos</t>
  </si>
  <si>
    <t xml:space="preserve">No se adjunto evidencia de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Se cargò la lista de asistencia </t>
  </si>
  <si>
    <t>Se adjunta  evidencia de alertas de acuerdo a la modalidad de contratación a las Áreas usuarias, para que se radiquen al Proceso de Gestión Contractual los documentos precontractuales con la suficiente antelación a la fecha establecida en el Plan Anual de Adquisiciones. Se realizó comité de contratación generando la respectiva alerta.</t>
  </si>
  <si>
    <t xml:space="preserve">Se evidenció que el Proceso de Gestión Contractual, cuenta con el “Procedimiento para desarrollar las modalidades de selección de la contratación de bienes y servicios contenidos en el PAA acorde con el régimen de contratación pública 2016 V.00”, el cual no está actualizado y no cuenta con las suficientes políticas de operación que definan una línea clara de funcionamiento del proceso de gestión contractual, incumpliendo lo dispuesto en el MIPG - Dimensión - Gestión con valor para resultados. Ventanilla hacia dentro - “Desde esta primera perspectiva se revisarán las políticas y sus elementos que ha de tener en cuenta la entidad, para operar internamente tales como: la política de Fortalecimiento Organizacional y simplificación de procesos -   Procesos y procedimientos: “Comprende los requerimientos que deben cumplir las entidades, en términos de documentación, mejora y racionalización de trámites, procesos y procedimientos. En este sentido, las entidades deben disponer de reglamentos, formatos, instructivos y otra documentación, que permita precisar y estandarizar la actuación de la entidad, en su interacción con el ciudadano.” 
</t>
  </si>
  <si>
    <t>Debilidades en el Proceso de Gestión de Análisis y Mejora Continua en la revisión metodológica de los documentos en el SIGEC.
Falta de articulación entre los Procesos de Gestión contractual y Gestión de Análisis y Mejora Continua para la aprobación definitiva del Procedimiento de PAA</t>
  </si>
  <si>
    <t>Falta de articulación entre los Procesos de Gestión contractual y Gestión de Análisis y Mejora Continua para la aprobación definitiva del Procedimiento de PAA</t>
  </si>
  <si>
    <t>Falta de políticas de operación que definen la línea de funcionamiento del proceso de Gestión Contractual.</t>
  </si>
  <si>
    <t>1. Elaborar el procedimiento de Plan Anual de Adquisiciones. 15/01/2020
2. Realizar mesas de trabajo con los procesos de Gestión Financiera y Planeación Estratégica para la revisión y aprobación del Procedimiento. 07/02/2020
3. Elaborar formato de solicitud y control de modificaciones al Plan anual de Adquisiciones. 07/02/2020
4. Remisión de la documentación al líder del Proceso para revisión y aprobación. 11/02/2020
5. Remisión de la documentación al Proceso de Gestión de Análsis y Mejora Contínua para revisión metodologica, codificación y publicación en la carpeta del SIGEC. 12/02/2020
6. Socialización del Procedimiento y Formato a los gestores de los procesos involucrados. 27/03/2020</t>
  </si>
  <si>
    <t>N° de actividades realizadas.</t>
  </si>
  <si>
    <t xml:space="preserve">3, El equpipo de Gestion contractual no encuentra procedente generar un formato de solicitud modificacion del PAA toda vez que se realiza esa accion cuando existe un necesidad inminente de la entidad estatal aprobada por la alta direccion 4. el grupo de Gestion contractual no encuentra procedente remitir documentos a los procesos para  su aprobacion y verificacion toda vez que quienes aprueban la modificacion de PAA son los lideres del DNBC:
</t>
  </si>
  <si>
    <t xml:space="preserve">Actualmente se encuentra en borrador el procedimiento y se  desarrollados mesas de trabajo con; Planeacion, Contratacion y Financiera, para la modificacion del PAA 
Se ejecutaron mesass de trabajo  para el desarrollo del PAA </t>
  </si>
  <si>
    <t xml:space="preserve">se tiene previsto que para el día 30  de abril   de 2021 se realizara la modificacion y actualizacion al plan anual de adquisiciones, se actualizará el mismo en el momento, que la junta o la alta dirección lo modifiquen.se presentará a planeación procedimiento modificado para su ajuste y adopción  </t>
  </si>
  <si>
    <t>De las 6 actividades porpuestas en la acción, relacionadas con el PAA, no se allego avance  de seguimiento ni de gestión adelantada</t>
  </si>
  <si>
    <t>El grupo de Gestion contractual esta trabajando en    el PAA.</t>
  </si>
  <si>
    <t>Reprogramar para el 18 de abril de 2022</t>
  </si>
  <si>
    <t>No se adjunto evidencia para realizar la respectiva revisiòn. La acciòn se cumpliò el 18 de abril de 2022 y quedo vencida.Por lo tanto, para el presente seguimiento no hubo avance.</t>
  </si>
  <si>
    <t>El proceso evidencia el procedimiento de PAA PC PE 01 con fecha del 30 de marzo de 2022</t>
  </si>
  <si>
    <t>Se evidenció que la “Constancia de idoneidad y experiencia” en los contratós de Prestación de servicios profesionales No.  014, 022, 087 y 089 del 2018, y en  el documento “Verificación de los documentos de la propuesta” de los contratós de prestación de servicios No. 006, 014, 081, 087, 088 y 089 de 2018 expedidos y suscritos por el Subdirector Administrativo y Financiero de la DNBC, registraron información que no fue fidedigna a la aportada  por el contratista, situación que denota que los controles presentaron debilidades al generarse documentos oficiales con inconsistencias, incumpliendo lo establecido en el MIPG - Dimensión 3 Gestión con valores para resultados - cuando señala:   “... los aspectos mínimos que una entidad debe tener en cuenta para trabajar por procesos son los siguientes: …- Documentar y formalizar los procesos para identificar el aporte que cada uno hace a la prestación del servicio y la adecuada gestión, - Definir los responsables del proceso y sus obligaciones, -Identificar los riesgos del proceso, así como establecer los controles correspondientes. - Definir los controles de medición y seguimiento correspondientes”.</t>
  </si>
  <si>
    <t>Debilidad en la ejecución de los controles para la elaboración de los documentos propios del Proceso Gestión contractual.</t>
  </si>
  <si>
    <t>Inconsistencias en los documentos expedidos por el proceso de Gestión Contractual.</t>
  </si>
  <si>
    <t xml:space="preserve">Realizar la revisión de los documentos "Constancia de idoneidad y experiencia" y "verificación de los documentos de la propuesta" por parte de un profesional diferente al profesional que proyectó el respectivo documento a fin de verificar la consistencia de la información. </t>
  </si>
  <si>
    <t>N° de documentos con revisión / N° de documentos expedidos (Constancia de idoneidad y experiencia y verificación de los documentos de la propuesta)</t>
  </si>
  <si>
    <t xml:space="preserve">Se realiza la verificación de los documentos mencionados en esta acción por parte de los profesionales del grupo de Gestión contractual, con el fin de revisar la consistencia de la información emitida por el área que general la necesidad. Se anexa como evidencia de los pantallazos del SECOP II </t>
  </si>
  <si>
    <t>Al verificar la información de los soportes aportados, se observa que estos no guardan relación con la acción establecida, dado que en los pantallazos del SECOP, no se puede establecer la idoneidad del contratista</t>
  </si>
  <si>
    <t>Se anexa evidencia de una muestra de los contratos de la vigencia 2020 con cuadro de verificación, donde se evidencia que los expedientes cuentan con lista de verificación y la certificación de idoneidad es verificada y aprobada por profesional diferente al que realiza el documento.</t>
  </si>
  <si>
    <t xml:space="preserve">La OCI, encuentra que del  seguimiento del área responsable de la acción frente a la evidencia allegada no se puede verificar en un 100% la acción, ya que en el cuadro aportado no se relaciona quien elaboro y quien revisó a fin de verificar la consistencia de la información. </t>
  </si>
  <si>
    <t>Con la entrada en vigencia del nuevo manual de contratación y la actualizacion de procesos se garantizará el control de esta accion, el cual ya se está realizando como se indicó en reportes anteriores</t>
  </si>
  <si>
    <t xml:space="preserve">No se presenta evidencia de la verificación de los documentos "Constancia de idoneidad y experiencia" y "verificación de los documentos de la propuesta" por parte de un profesional diferente al profesional que proyectó el respectivo documento a fin de verificar la consistencia de la información. </t>
  </si>
  <si>
    <t xml:space="preserve">se realizo la revision y aprobacion de las constanacias de indoneidad y experiencia de 55 solicitudes </t>
  </si>
  <si>
    <t>Con corte a 15 de nov el proceso reporta las evidencias las cuales no se pueden visualizar</t>
  </si>
  <si>
    <r>
      <rPr>
        <sz val="10"/>
        <color theme="1"/>
        <rFont val="Arial"/>
        <family val="2"/>
      </rPr>
      <t xml:space="preserve">No se  ha dado  cumplimiento  a la acción </t>
    </r>
    <r>
      <rPr>
        <i/>
        <sz val="10"/>
        <color theme="1"/>
        <rFont val="Arial"/>
        <family val="2"/>
      </rPr>
      <t xml:space="preserve">Realizar la revisión de los documentos "Constancia de idoneidad y experiencia" y "verificación de los documentos de la propuesta" por parte de un profesional diferente al profesional que proyectó el respectivo documento a fin de verificar la consistencia de la información.,  </t>
    </r>
    <r>
      <rPr>
        <sz val="10"/>
        <color theme="1"/>
        <rFont val="Arial"/>
        <family val="2"/>
      </rPr>
      <t xml:space="preserve"> a la fecha de presente seguimiento </t>
    </r>
  </si>
  <si>
    <t xml:space="preserve">Se esta realizano en cada proceso de congtratacion en la verificacion de idoneidad y experiencia la cual reposa en el expediente contractual </t>
  </si>
  <si>
    <t>23  febrero -13 Marzo</t>
  </si>
  <si>
    <t xml:space="preserve">1er acompañamiento Compromiso: adjuntar  formato de idoneidad y experiencia y lista de chequeo  de propuesta con el elaboro y  reviso identificado para el 4-03-2022. Se verifica la evidencia de cumplimiento de quien proyecto y  reviso  tanto en el formato como lista de chequeo. </t>
  </si>
  <si>
    <t>Cumplida</t>
  </si>
  <si>
    <t>Cumplida seguimiento anterior</t>
  </si>
  <si>
    <t>CUMPLIDA EN EL SEGUIMIENTO ANTERIOR</t>
  </si>
  <si>
    <t>SI</t>
  </si>
  <si>
    <t>Control</t>
  </si>
  <si>
    <t>Incluir en el Procedimiento Gestión Contractual el control para la revisión de los documentos "Hoja de vida DAFP", "Constancia de idoneidad y experiencia" y "verificación de los documentos de la propuesta".</t>
  </si>
  <si>
    <t>Procedimiento Gestión Contractual actualizado con controles para la revisión de los documentos "Hoja de Vida DAFP", "Constancia de idoneidad y experiencia" y "verificación de los documentos de la propuesta", publicados en la carpeta del SIGEC</t>
  </si>
  <si>
    <t>El profesional que trabaja en la actualización en el manual de contratación de la entidad tendrá en cuenta este lineamiento que se adaptara dentro del proceso de Gestión contractual. Sin embargo, como una buena acción el GGC en la actualidad se verifican los documentos que aparecen en contratación y como soporte de esto se encuentra en el Nº 4 del SECOP II.</t>
  </si>
  <si>
    <t xml:space="preserve">Al verificar la información de los soportes aportados, se observa que estos no guardan relación con la acción establecida, dado que en los pantallazos del SECOP, no se puede establecer la idoneidad del contratista.  Específicamente no se aporta el Manual del Procedimiento en el cual se contemple un numeral para la  revisión de los documentos "Hoja de Vida DAFP", "Constancia de idoneidad y experiencia" y "verificación de los documentos de la propuesta", </t>
  </si>
  <si>
    <t>Se incluyo dentro de la lista de chequeo la verificaicon de la hoja de vida DAFF se anexa muestra de lo que reposa ahora en los expedientes contractuales, esto incluye, lista de chequeo actualizada.</t>
  </si>
  <si>
    <r>
      <rPr>
        <sz val="10"/>
        <color theme="1"/>
        <rFont val="Arial"/>
        <family val="2"/>
      </rPr>
      <t>Del seguimiento y evidencia aportada, no se verifica el avance de la gestión, puesto que la acción corresponde a In</t>
    </r>
    <r>
      <rPr>
        <i/>
        <sz val="10"/>
        <color theme="1"/>
        <rFont val="Arial"/>
        <family val="2"/>
      </rPr>
      <t xml:space="preserve">cluir en el Procedimiento Gestión Contractual el control para la revisión de los documentos "Hoja de vida DAFP", "Constancia de idoneidad y experiencia" y "verificación de los documentos de la propuesta". </t>
    </r>
    <r>
      <rPr>
        <sz val="10"/>
        <color theme="1"/>
        <rFont val="Arial"/>
        <family val="2"/>
      </rPr>
      <t>No obstante reconocerse la mejora en la lista de chequeo debemos  estar es a lo dispuesto en la acción</t>
    </r>
  </si>
  <si>
    <t>Con la entrada en vigencia del nuevo manual de contratación y la actualizacion de procesos se garantizará el control de esta accion, el cual ya se está realizando como se indicó en reportes anteriores.</t>
  </si>
  <si>
    <t>No se presenta evidencia del Procedimiento Gestión Contractual el control para la revisión de los documentos "Hoja de vida DAFP", "Constancia de idoneidad y experiencia" y "verificación de los documentos de la propuesta".</t>
  </si>
  <si>
    <t>Se esta trabajando en el tema</t>
  </si>
  <si>
    <t>No se allego evidencía que en el borrador del  manual de contratación se haya incluido el control para la revisión de los documentos "Hoja de vida DAFP", "Constancia de idoneidad y experiencia" y "verificación de los documentos de la propuesta".</t>
  </si>
  <si>
    <t xml:space="preserve">se esta trabajando en el tema </t>
  </si>
  <si>
    <t>Quedan pendientes los procedimientos para junio</t>
  </si>
  <si>
    <t xml:space="preserve">Se esta en proceso de formalizacion del manual de contratacion, para posterior  expedicion de los procedimientos </t>
  </si>
  <si>
    <t xml:space="preserve">Se esta en proceso de formalización del manual de contratación, para posterior  expedición de los procedimientos </t>
  </si>
  <si>
    <t xml:space="preserve">El proceso no presenta evidencia de la ejecución de la acción </t>
  </si>
  <si>
    <t xml:space="preserve">Se observó en el contrató de comodato No. 112 de 2018   y en la orden de compra No 26112 - 2018 el registro de información inconsistente en el formato de salida de almacén de los bienes entregados (kit para la extinción de incendios forestales) al Cuerpo de Bomberos de Guateque y en el acta de inicio e informes de supervisión, respectivamente,  generando  imprecisiones en cadena en documentos que se proyectaron en la fase de ejecución, incumpliendo el Modelo Integrado de Planeación y Gestión - MIPG - Dimensión 7 numeral 7.2.3 Actividades de control “De otra parte, en cada uno de los aspectos de la dimensión                de gestión para resultados, los responsables deberán adoptar mecanismos de control encaminados a asegurar el cumplimiento de las leyes y las regulaciones, la eficacia y la eficiencia operacional de la entidad y la corrección oportuna de las deficiencias”. </t>
  </si>
  <si>
    <t>Desarticulación entre los Procesos de Gestión Administrativa (Almacén), Gestión Contractual y Fortalecimiento Bomberil para la Respuesta.
Informalidad en la comunicación entre los Procesos de Gestión Administrativa (Almacén) y Gestión Contractual.
Informalidad en la comunicación por parte del Proceso Fortalecimiento Bomberil para la Respuesta (Proyectos) en la asignación de los equipos y vehículos acorde a los lineamientos de la alta Dirección.
Debilidad en los formatos establecidos para la cadena en la entrega de bienes.
Falta de personal en el Almacén para la entrega masiva de bienes y revisión de la documentación. 
Debilidad en el diligenciamiento de documentos de seguimiento por parte del supervisor.</t>
  </si>
  <si>
    <t>Desarticulación entre los Procesos de Gestión Administrativa (Almacén), Gestión Contractual y Fortalecimiento Bomberil para la Respuesta.</t>
  </si>
  <si>
    <t xml:space="preserve">Inconsistencias en la documentación generada por los procesos de Gestión Administrativa, Gestión Contractual y fortalecimiento bomberil para la Respuesta.  </t>
  </si>
  <si>
    <t>Remitir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</si>
  <si>
    <t xml:space="preserve">Cuadro de viabilidad </t>
  </si>
  <si>
    <t xml:space="preserve">N° de Remisiones de la ficha técnica y costo unitario definitivo de los respectivos bienes de acuerdo al contrató de adquisición/ </t>
  </si>
  <si>
    <t xml:space="preserve">Se solicitara cambio de accion debdio que no es pertinente para que el area lo desarrollo porque no esta dentro de su competencia </t>
  </si>
  <si>
    <t>No se presentaron soportes de avance de la acción</t>
  </si>
  <si>
    <t>Se anexan correos de remisión de ficha tecnica al almacén</t>
  </si>
  <si>
    <t>No se allego evidencia de la remisión mediante correo electrónico a los Procesos de Gestión administrativa (Almacén) y Fortalecimiento Bomberil de la  ficha técnica y el costo unitario definitivo de los respectivos bienes de acuerdo al contrató de adquisición, que cuentan con acta de inicio del contrató, que permitan establecer  el cumplimiento de la gestión</t>
  </si>
  <si>
    <t xml:space="preserve">Para los procesos de comodatos y adjudicación realizados en la vigencia se presenta una base dedatos en carpeta compartida donde se acredita la gestion administrativa de almacen y la subdirección técnica se adjunta correo </t>
  </si>
  <si>
    <t>No se presenta de la 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</si>
  <si>
    <r>
      <rPr>
        <sz val="10"/>
        <color rgb="FF00B0F0"/>
        <rFont val="Arial"/>
        <family val="2"/>
      </rPr>
      <t xml:space="preserve">No se allegó evidencia  de la </t>
    </r>
    <r>
      <rPr>
        <i/>
        <sz val="10"/>
        <color rgb="FF00B0F0"/>
        <rFont val="Arial"/>
        <family val="2"/>
      </rPr>
      <t>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r>
  </si>
  <si>
    <t>Sin avance</t>
  </si>
  <si>
    <t>Los  contratos  suscritos en la vigencia 2022, se remitiran a  almacen y fortalecimientos bomberil , la ficha tecnica y costos unitarios</t>
  </si>
  <si>
    <t>Se adjunta  evidencia de la remisión mediante correo electrónico a los Procesos de Gestión administrativa (Almacén) y Fortalecimiento Bomberil de la  ficha técnica y el costo unitario definitivo de los respectivos bienes de acuerdo al contrató de adquisición.</t>
  </si>
  <si>
    <t>La evidencia aportada por el proceso no presenta la ejecución de la acción.</t>
  </si>
  <si>
    <t xml:space="preserve">1. Actualizar el Procedimiento de Ingreso, entrega de bienes y actualización de inventarios.
2. Actualizar formatos asociados al Procedimiento de Ingreso, entrega de bienes y actualización de inventarios.
3. Aprobación del Procedimiento y formatos por parte del Gestor del Proceso Gestión Administrativa.
4. Aprobación del Procedimiento y formatos por parte del Subdirector Administrativo y Financiero.
5. Remisión de los documentos al Proceso de Mejora Continua para revisión metodologica, codificación y publicación en la carpeta del SIGEC de la DNBC  
6. Socialización de los Procedimiento a todos los gestores e involucrados de los respectivos procesos de la DNBC. </t>
  </si>
  <si>
    <t>Jeison López Ruiz
Leonardo solorzano Posada</t>
  </si>
  <si>
    <t>El procedimiento se encuentra en estado de borrador para revisión</t>
  </si>
  <si>
    <r>
      <rPr>
        <sz val="10"/>
        <color theme="1"/>
        <rFont val="Arial"/>
        <family val="2"/>
      </rPr>
      <t>De las seis (6) acciones de mejora establecidas únicamente se realizó una (1) que es la de</t>
    </r>
    <r>
      <rPr>
        <i/>
        <sz val="10"/>
        <color theme="1"/>
        <rFont val="Arial"/>
        <family val="2"/>
      </rPr>
      <t xml:space="preserve"> "Actualizar el Procedimiento de Ingreso, entrega de bienes y actualización de inventarios". </t>
    </r>
    <r>
      <rPr>
        <sz val="10"/>
        <color theme="1"/>
        <rFont val="Arial"/>
        <family val="2"/>
      </rPr>
      <t xml:space="preserve">De igual forma la fecha de cumplimiento de la totalidad de las acciones era el 30 de marzo de 2020, por lo tanto se encuentra vencida. Es de anotar que el procedimiento que se encuentra en revisión se denomina </t>
    </r>
    <r>
      <rPr>
        <i/>
        <sz val="10"/>
        <color theme="1"/>
        <rFont val="Arial"/>
        <family val="2"/>
      </rPr>
      <t>"Gestión de Bienes"</t>
    </r>
  </si>
  <si>
    <t xml:space="preserve">El procedimiento de bienes se encuentra en proceso de actualización el borrador, adicionalmente se adjunta los formatos de solicitud de bienes, verificación de especificaciones exigidas por el contrato u orden y un bosquejo de como es el procedimiento </t>
  </si>
  <si>
    <t>De las seis (6) acciones de mejora establecidas únicamente se realizó una (1) que es la de "Actualizar el Procedimiento de Ingreso, entrega de bienes y actualización de inventarios". Pero el mismo se encuentra desde comienzo de año en revisión  por parte del proceso de Mejora Continua el cual se denomina "Gestión de Bienes".</t>
  </si>
  <si>
    <t>se cuentan con los formatos en borrador, de la entrada y salida ( entrega) de almacèn que son  parte integral del procedimeinto de ingreso entrega de bienes y actualización de inventarios.</t>
  </si>
  <si>
    <t>Se evidencio formato en borrador de entrada y salida de almacén.
Se cuenta con el procedimiento de gestión de bienes.</t>
  </si>
  <si>
    <t>Esta el procedimiento de gestión de bienes en proceso de actualización de acuerdo a los ajustes sugeridos por el porceso de mejora continua.</t>
  </si>
  <si>
    <t xml:space="preserve">Se evidencia borrador del Procedimiento de Ingreso, entrega de bienes y actualización de inventarios, no obstante no se han formalizado los documentos, ni socializado </t>
  </si>
  <si>
    <t>Se evidencia  el Procedimiento Gestión de Bienes. Código: PC-AD-01, Version 3 de fecha 14/09/2020, esta pendiente de acualizar la actividad relacionada con la realización del inventario genral de la DNBC y no se aprecia su legalización. La actividad tiene fecha de termianción el 31/03/2021</t>
  </si>
  <si>
    <t>El gestor se compromete a cumplir la acción antes del 30/04/2022</t>
  </si>
  <si>
    <t>El procedimiento para gestión de bienes se encuentra en ajusto luego de la revisión por parte de Mejora continua</t>
  </si>
  <si>
    <t>Se ha avanzado en lo correspondiente a el procedimiento de bienes de la entidad, aunque se estableció que se debe de manejar un manual, por lo cual se solicita plazo a el inicialmente acordado para subsanar las acciones de mejora del procedimiento</t>
  </si>
  <si>
    <t xml:space="preserve">El proceso presenta un documento borrador del procedimiento, no obstante este no se encuentra formalizado </t>
  </si>
  <si>
    <t>NO</t>
  </si>
  <si>
    <t>Segumiento a la Gestión de Tecnología e Informática</t>
  </si>
  <si>
    <t>Se evidencia que a la fecha no se cuenta con el nivel de adopción de los lineamientos de planeación estratégica que permitan la implementación de la política de Gobierno Digital de acuerdo con lo establecido en MANUAL DE
GOBIERNO DIGITAL, Implementación de la Política de Gobierno Digital Decreto 1008 de 2018 (Compilado en el Decreto 1078 de 2015, capítulo 1, título 9, parte 2, libro 2).</t>
  </si>
  <si>
    <r>
      <rPr>
        <b/>
        <sz val="10"/>
        <color theme="1"/>
        <rFont val="Arial"/>
        <family val="2"/>
      </rPr>
      <t xml:space="preserve">1. Por qué: </t>
    </r>
    <r>
      <rPr>
        <sz val="10"/>
        <color theme="1"/>
        <rFont val="Arial"/>
        <family val="2"/>
      </rPr>
      <t>Desconocimiento de los los lineamientos, estándares y acciones a ejecutar que conforman la política de Gobierno
Digital.</t>
    </r>
  </si>
  <si>
    <t>Desconocimiento de los lineamientos, estándares y acciones a ejecutar que conforman la política de Gobierno
Digital.</t>
  </si>
  <si>
    <t>Incumplimiento de los plazos de adopción de las acciones definidas en materia de gobierno en línea (ahora Gobierno Digital)</t>
  </si>
  <si>
    <t xml:space="preserve">Implementar el proyecto de estabilizacion de Servicios Tecnológicos que pretende habilitar los elementos transversales de Seguridad de la Información y Servicios Ciudadanos Digitales.
</t>
  </si>
  <si>
    <t>N.º de actividades programadas / N.º de actividades realizadas</t>
  </si>
  <si>
    <t>Gestión de Tecnología Informática</t>
  </si>
  <si>
    <t xml:space="preserve">Edwin Zamora </t>
  </si>
  <si>
    <t xml:space="preserve">Se definio el plan de adquisición necesaria para el cumplimiento de la seguriad de la informacion </t>
  </si>
  <si>
    <t>Se realizó la identificación de los elementos requeridos para la estabilización de Servicios Tecnológicos de la Entidad</t>
  </si>
  <si>
    <t>Carlos Vargas</t>
  </si>
  <si>
    <t>Sigue en ejecución el plan de compras para la estabilización de Servicios Tecnológicos de la Entidad</t>
  </si>
  <si>
    <t>Se encuentra en ejecución la modernización de la infraestructura tecnológica.</t>
  </si>
  <si>
    <t>Se encuentra en construcción, se espera concluirlo según la fecha establecida.</t>
  </si>
  <si>
    <t>Se encuentra publicado, el proceso de renovación tecnológica, en espera de ser adjudicado para su implementación.</t>
  </si>
  <si>
    <t xml:space="preserve">Se esta llevando el proceso de adjudicación </t>
  </si>
  <si>
    <t>En el One Drive se observa correo del 5 de octubre de 2021, pero no no avance de las acciones establecidas, la actividad tiene fecha de termianción 21/04/2021</t>
  </si>
  <si>
    <t>Se estan realizando las ultimas modificaciones y revisiones del manual de coontratacion para de este modo formalizar los procedimientos de GGC .</t>
  </si>
  <si>
    <t>A la fecha se ha realizado:
- La instalación de los AP
- Configuración Firewall
- Afinamiento configuración WAF
- Se realizó prueba Ethical Hacking
Cargar evidencia en carpeta 118-29</t>
  </si>
  <si>
    <t>Carlos/Merle</t>
  </si>
  <si>
    <t>A la fecha se ha realizado:
- La instalación de los AP
- Configuración Firewall
- Afinamiento configuración WAF
- Se realizó prueba Ethical Hacking
Resultado de ese ejercicio se diseñarán los planes de mejor para subsanar observaciones, siguiente prueba de Ethical se programara para el segundo semestre de 2022</t>
  </si>
  <si>
    <t>Carlos Vargas - Merle Galindo</t>
  </si>
  <si>
    <t>A la fecha se ha realizado:
- La instalación de los AP
- Configuración Firewall
- Afinamiento configuración WAF
- Se realizó prueba Ética Hacking
Resultado de ese ejercicio se diseñarán los planes de mejor para subsanar observaciones, siguiente prueba de Ética se programara para el segundo semestre de 2022</t>
  </si>
  <si>
    <t xml:space="preserve">El proceso no reporta evidencia de la ejecución de la acción </t>
  </si>
  <si>
    <r>
      <rPr>
        <b/>
        <sz val="10"/>
        <color theme="1"/>
        <rFont val="Arial"/>
        <family val="2"/>
      </rPr>
      <t xml:space="preserve">1º Por qué: </t>
    </r>
    <r>
      <rPr>
        <sz val="10"/>
        <color theme="1"/>
        <rFont val="Arial"/>
        <family val="2"/>
      </rPr>
      <t>Desconocimiento de los lineamientos, estándares y acciones a ejecutar que conforman la política de Gobierno
Digital.</t>
    </r>
  </si>
  <si>
    <t>Implementación del protocolo de internet IPv6 de acuerdo a la Resolución 2710 de 2017.</t>
  </si>
  <si>
    <t>Implementacion del protocolo de internet IPV6</t>
  </si>
  <si>
    <t>se encuentra implementado por el área de Gestion de TI</t>
  </si>
  <si>
    <t>Se implementó el protocolo IPV6</t>
  </si>
  <si>
    <t>El IPV6 sigue implementado</t>
  </si>
  <si>
    <t>Se implementó IPV6</t>
  </si>
  <si>
    <t xml:space="preserve">Se dio Cumplimiento en seguimiento anterior </t>
  </si>
  <si>
    <t>Se dio cumplimiento en el seguimiento anterior</t>
  </si>
  <si>
    <t>Se dio Cumplimiento en seguimiento anterior, por lo cual no se aprecian los soportes en el One Drive, pero se colige que se dio la Implementación del protocolo de internet IPv6 de acuerdo a la Resolución 2710 de 2017.</t>
  </si>
  <si>
    <t xml:space="preserve">Se esta trabajando en la actualizacion y formalizacion del manual de supervision y contratacion. </t>
  </si>
  <si>
    <t>El Equipo de Trabajo indica que la acción cumple a nivel LAN, pero a nivel de internet aún no opera, debido que hay un cambio de operador de internet. Se evaluará la efectividad de la acción, para el 29 de abril.</t>
  </si>
  <si>
    <t>Acción cumplida en el seguimiento anterior</t>
  </si>
  <si>
    <t>Se evidencia debilidad en la documentación (Caracterización del proceso) y ejecución del proceso por cuanto no se han implementado los procedimientos requeridos para ejecutar de manera estandarizada y soportada las actividades propias de proceso, incumpliendo lo establecido en el MIPG, 3.2.1.1 Política de Fortalecimiento organizacional y simplificación de procesos.</t>
  </si>
  <si>
    <r>
      <rPr>
        <b/>
        <sz val="10"/>
        <color theme="1"/>
        <rFont val="Arial"/>
        <family val="2"/>
      </rPr>
      <t>1. Por qué;</t>
    </r>
    <r>
      <rPr>
        <sz val="10"/>
        <color theme="1"/>
        <rFont val="Arial"/>
        <family val="2"/>
      </rPr>
      <t xml:space="preserve"> El grupo de gestión tecnológica no cuenta con el personal suficiente que permita realizar verificación o actualización de los procesos de la Gestión de TI
</t>
    </r>
    <r>
      <rPr>
        <b/>
        <sz val="10"/>
        <color theme="1"/>
        <rFont val="Arial"/>
        <family val="2"/>
      </rPr>
      <t xml:space="preserve">
2. Por qué: </t>
    </r>
    <r>
      <rPr>
        <sz val="10"/>
        <color theme="1"/>
        <rFont val="Arial"/>
        <family val="2"/>
      </rPr>
      <t>El área de Gestión Tecnológica no tiene metodologías definidas para atender los requerimientos e incidentes por lo irregular de los elementos que componen de la red corporativa de la entidad.</t>
    </r>
    <r>
      <rPr>
        <b/>
        <sz val="10"/>
        <color theme="1"/>
        <rFont val="Arial"/>
        <family val="2"/>
      </rPr>
      <t xml:space="preserve">
3. Por que; </t>
    </r>
    <r>
      <rPr>
        <sz val="10"/>
        <color theme="1"/>
        <rFont val="Arial"/>
        <family val="2"/>
      </rPr>
      <t>No se tienen claramente identificados los factores críticos o de éxito del proceso.</t>
    </r>
  </si>
  <si>
    <t>No se tienen claramente identificados los factores críticos o de éxito del proceso.</t>
  </si>
  <si>
    <t>Suspensión de los procesos misionales y perdida de los activos de información.</t>
  </si>
  <si>
    <t xml:space="preserve">Realizar la caracterización del proceso definiendo los factores críticos y de exitico del proceso. 
</t>
  </si>
  <si>
    <t xml:space="preserve">Metodologias definidas en el proceso de Gestión de Tecnología </t>
  </si>
  <si>
    <t>Se encuentra en socialización con el área de GTI.</t>
  </si>
  <si>
    <t>La caracterización del proceso Gestión TI, se encuentra en proceso de actualización, se evidencia correo electrónico del 12 de julio de 2020 en donde se remite al interior del grupo Ti.</t>
  </si>
  <si>
    <t>Se están adelantando las mejoras a los sistemas con el fin de estandarizarlos y adelantar la caracterización definiendo los factores críticos y de éxito del proceso.</t>
  </si>
  <si>
    <t>Se encuentra en construcción</t>
  </si>
  <si>
    <t xml:space="preserve">No se dio avance de este por falta de personas de apoyo para su desarrollo. </t>
  </si>
  <si>
    <t xml:space="preserve">La caracterización del proceso se encuentra en proceso de actualización </t>
  </si>
  <si>
    <t>Se elaboró la actualizacion  caracterización del proceso, en espera de revisión para su publicación.</t>
  </si>
  <si>
    <t xml:space="preserve">Se realizo la actualización de la caracterización del poseso , no obstante no se encuentra formalizada </t>
  </si>
  <si>
    <t xml:space="preserve">Se evidencia el documento CARACTERIZACIÓN GESTIÓN DE TECNOLOGÍA E INFORMÁTICA, sin oficializar,se aprecia que el indicador nada que ver con la acción. La actividad tiene fecha de terminación 27/09/2020  </t>
  </si>
  <si>
    <t xml:space="preserve">El Gestor solicita ampliación de fecha de finalización de acuerdo con el Plan de Acción 2022 del proceso, se definió la actualización y construcción de los procedimientos en el transcurso de la vigencia 2022. Fecha de finalización: 31/12/2022 </t>
  </si>
  <si>
    <t>La actividad se encuentra dentro de los tiempos de ejecución definidos.</t>
  </si>
  <si>
    <t>La actividad se encuentra dentro de los tiempos de ejecución definidos</t>
  </si>
  <si>
    <t>Aun se esta a tiempo de cumplir</t>
  </si>
  <si>
    <t>Debilidad Documentación Proceso</t>
  </si>
  <si>
    <t>Se deben generar los documentos en el SIGEC, necesarios para la puesta en marcha del Sistema de Gestión Documental ORFEO actualizado, en desarrollo del contrato 078 de 2019, de igual forma realizar las respectivas jornadas de capacitación al personal de la entidad.</t>
  </si>
  <si>
    <t>Observación</t>
  </si>
  <si>
    <t xml:space="preserve">1º Por qué; Los servidores públicos que recibieron a satisfacción el resultado esperado de la ejecución del contrato 078 de 2019 no continua en la entidad, lo que no permitió garantizar la seguridad de  la información para la puesta en marcha del sistema de Gestión documental ORFEO </t>
  </si>
  <si>
    <t xml:space="preserve">Los servidores públicos que recibieron a satisfacción el resultado esperado de la ejecución del contrato 078 de 2019 no continúan en la entidad, lo que genero que no se lograra garantizar. La seguridad de la información para la puesta en marcha del sistema de Gestión documental ORFEO </t>
  </si>
  <si>
    <t xml:space="preserve">Retraso en la implementación de la versión actualizada del sistema de Gestión Documental ORFEO </t>
  </si>
  <si>
    <t xml:space="preserve">Realizar cronograma de mesas de trabajo y definir las actividades pendientes de ejecución.
</t>
  </si>
  <si>
    <t>N.º de mesas de trabajo programadas / Nº de mesas de trabajo realizadas *100</t>
  </si>
  <si>
    <t xml:space="preserve">Se estan definiendo los requerimientos del área con el fin de programar y realizar el cronograma </t>
  </si>
  <si>
    <t>No se reportó avance en la ejecución de la acción.</t>
  </si>
  <si>
    <t xml:space="preserve">Se están haciendo las integraciones respectivas, al finalizar estas mejoras se realizara capacitación al personal sobre el manejo del sistema con las actualizaciones realizadas.
</t>
  </si>
  <si>
    <t>En el periodo no se avanzó en el fortalecimiento de la documentación del proceso.</t>
  </si>
  <si>
    <t>Se realizó una mesa de trabajo con el proceso  de gestión al usuario para definir las mejoras al sistema Orfeo, para lo para lo cual se contrató al desarrollador para darle alcance a esta solicitud.</t>
  </si>
  <si>
    <t xml:space="preserve">No se avanzo en la documentación del proceso </t>
  </si>
  <si>
    <t>Se evidencia  una mesa de trabajo con el proceso  de gestión al usuario para definir las mejoras al sistema Orfeo, pero no se avanzo en la documentacion del proceso, ni se tiene un cronograma de actividades. La acción tiene fecha de terminación 27/09/2020</t>
  </si>
  <si>
    <t>En virtud que el contrato mencionado en el hallazgo está en proceso de contraloria, se ajusta las acciones ,asi:
1. Socializacion del funcionamiento del ORFEO
2. Ejecución del Plan de trabajo del mantenimiento preventivo del ORFEO 
Al corte se cuenta con el plan de trabajo formulado y socializaciones a 11 porcesos desde GAU</t>
  </si>
  <si>
    <t>Se realizó el plan de trabajo y el cronograma para la vigencia de 30 junio en referencia de plan de mantenimiento de ORFEO</t>
  </si>
  <si>
    <t>Seguridad y Salud en el Trabajo</t>
  </si>
  <si>
    <t>Se evidenció que no se han incorporado los criterios de SST en el manual de contratación tanto de personal (Conductores) como compras de productos, tales como los productos químicos en los que no se está exigiendo el envío de la hoja de seguridad de los productos.</t>
  </si>
  <si>
    <t xml:space="preserve">Incumplimiento en normativa legal vigente, desconocimiento en documentación requerida con respecto a contratistas y adquisiciones  </t>
  </si>
  <si>
    <t>Incluir en el manual de contratación los criterios de SST para las compras de la entidad.</t>
  </si>
  <si>
    <t>Enviar al proceso de Gestion contractual los criterios de la normatividad vigente en cuanto al SGSST, con el fin de que ellos realicen la actualizacion al manual de contratación</t>
  </si>
  <si>
    <t xml:space="preserve">Cristerios enviados a contratación </t>
  </si>
  <si>
    <t>Gestión del Talento Humano</t>
  </si>
  <si>
    <t>Encargado de SST</t>
  </si>
  <si>
    <t xml:space="preserve">Accion y Plazo </t>
  </si>
  <si>
    <t>La persona encargada de SGSST realizó borrador manual para contratistas con aspectos SST</t>
  </si>
  <si>
    <t xml:space="preserve">Se encuentra el programa de mantenimiento para la vigencia 2018 implementado y ejecutado. Para la vigencia 2019 falta la aprobación </t>
  </si>
  <si>
    <t>Se encuentra en etapa de verificación, para que le área de Gestión Contractiual lo comience a aplicar</t>
  </si>
  <si>
    <t>Anqué se cuenta con un borrador de los requisitos en materia de SST, aun no se ha formalizado su inclusión en el  Manual de Contratación.</t>
  </si>
  <si>
    <t>Se realizo actualizacion del manual de proveedores y contratistas con todos los lineamientos acordes a la normatividad vigente en materia de SST, el cual se enviara el proximo 14 de agosto al area de gestion de contractual para que sea incluido en la proxima vigencia 2021.</t>
  </si>
  <si>
    <t>Se realizó la actualización del Manual de Seguridad y salud en el trabajo para Contratistas, Proveedores y Subcontratistas y se elaboraron listas de chequeo en SST para Contratistas. Sin embargo no se ha incluido en el manual de contratación de la entidad.</t>
  </si>
  <si>
    <t>Ya se cumplio con el manual y los criterios de sst para que sean incluidos en el manual de contratacion de la entidad. Toda vez que por parte de sst ya se cumplio y fue socializado en correo adjunto como evidencia, solicitamos que este hallazgo sea cerrado y quede responsable de la actualizacion y socializacion del manual de contratacion al area correpondiente.</t>
  </si>
  <si>
    <t>La socialización de los criterios de SST con Gestión Contractual se realizó en meses anteriores, sin embargo, a la fecha no se han formalizado dichos criterios</t>
  </si>
  <si>
    <t>Se indagó por medio de correo electronico al área de contratación sobre el particular e informan que en este momento el Manual de Contratación de la DNBC se encuentra en proceso de revisión para aprobación incluyendo los criterios de Seguridad y Salud en el Trabajo requeridos</t>
  </si>
  <si>
    <t>Se informa que el Manual de Contratación de la DNBC se encuentra en proceso de revisión para aprobación incluyendo los criterios de Seguridad y Salud en el Trabajo requeridos</t>
  </si>
  <si>
    <t>Se socializo el Manual de Contratación y se dieron directrices para finiquitar el manual de la DNBC incluyendo los criterios de Seguridad y Salud en el Trabajo requeridos</t>
  </si>
  <si>
    <t xml:space="preserve">Se evidencia listados de asistencias de las mesas de trabajo para la inclusion de los liniamientos de SST en el Manual de Contratacion, no obstante no se ha expedido el Manual </t>
  </si>
  <si>
    <t>Se evidencia listados de asistencias de las mesas de trabajo para la inclusion de los lineamientos de SST, sin embargo, estos no se han vinculado al Manual de Contratacion.</t>
  </si>
  <si>
    <t>Se evidencia listado de asistencia de la mesa de trabajo para la inclusion de los lineamientos de SST de fecha 21 de junio de 2021, sin embargo, estos no se han vinculado al Manual de Contratacion. Se concreta nueva socialización para el día martes 22 de febrero de 2022 
(Lista de asistencia)</t>
  </si>
  <si>
    <t>Se envío a gestión contractual documento con los criterios de SST para vincularse al Manual de Contratación de la Entidad.
La acción se ejecutará en el primer trimestre 2022.</t>
  </si>
  <si>
    <t>Jhon Beltran - Carlos Vargas</t>
  </si>
  <si>
    <t>El envío de la información de SST para el manual de contratación se realizó el 18/02/2022.
Pediente la formalización del manual de contratación por parte de Gestión Contractual.</t>
  </si>
  <si>
    <t>John Beltran 
CarlosVargas</t>
  </si>
  <si>
    <t xml:space="preserve">Acción Cumplida </t>
  </si>
  <si>
    <t>Se encontró que no se esta realizando selección  y evaluación de contratistas desde lo concerniente  a SST.</t>
  </si>
  <si>
    <r>
      <rPr>
        <sz val="10"/>
        <color theme="1"/>
        <rFont val="Arial"/>
        <family val="2"/>
      </rPr>
      <t>1er Por qué: Porque el proceso de gestión contractual no ha abierto el espacio para modificar el manual de contratación.</t>
    </r>
    <r>
      <rPr>
        <b/>
        <sz val="10"/>
        <color theme="1"/>
        <rFont val="Arial"/>
        <family val="2"/>
      </rPr>
      <t xml:space="preserve">
2do Por qué:</t>
    </r>
    <r>
      <rPr>
        <sz val="10"/>
        <color theme="1"/>
        <rFont val="Arial"/>
        <family val="2"/>
      </rPr>
      <t xml:space="preserve"> Por alto volumen de trabajo, desinterés o desinformación.</t>
    </r>
    <r>
      <rPr>
        <b/>
        <sz val="10"/>
        <color theme="1"/>
        <rFont val="Arial"/>
        <family val="2"/>
      </rPr>
      <t xml:space="preserve">
3er Por qué: </t>
    </r>
    <r>
      <rPr>
        <sz val="10"/>
        <color theme="1"/>
        <rFont val="Arial"/>
        <family val="2"/>
      </rPr>
      <t>Por desconocimiento del Decreto 1072.</t>
    </r>
  </si>
  <si>
    <t>Por desconocimiento del Decreto 1072.</t>
  </si>
  <si>
    <t>Desconocimiento de aspectos en SST por parte de contratistas</t>
  </si>
  <si>
    <t xml:space="preserve">Incluir en el manual de contratación aspectos selección y evaluación e contratistas en aspectos de SST  </t>
  </si>
  <si>
    <t>Manual de contratación actualizado</t>
  </si>
  <si>
    <t>Se evidencia la elaboración de  un manual de seguridad y salud en el trabajo para contratistas y subcontratistas, sin embargo, este no se ha formalizado</t>
  </si>
  <si>
    <t xml:space="preserve">En la actualizacion del manual de proveedores y contratistas 2020 acorde a todos los lineamientos de la normatividad vigente en materia de SST, se incluyeron los aspectos de selección y evaluación de contratistas en aspectos de SST , el cual se enviara el proximo 14 de agosto al area de gestion de contractual para que sea incluido en la proxima vigencia 2021. </t>
  </si>
  <si>
    <t>No se tiene ajustado el manual de contratación con los puntos de seguridad y salud en el trabajo para contratistas y subcontratistas.</t>
  </si>
  <si>
    <t>Al incumplir con lo establecido en la Resolución 1409 de 2012, Resolución 3368 de 2014, la entidad se puede ver involucrada en sanciones económicas.</t>
  </si>
  <si>
    <t>Incluir los criterios de SST en el Manual de Contratación</t>
  </si>
  <si>
    <t>manual establecido y ajustado según la norma vigente.</t>
  </si>
  <si>
    <t>Subdirector Administrativo y Financiero - Rainer Narval Naranjo</t>
  </si>
  <si>
    <t>Hasta el mes de julio se realizò la contrataciòn del Especialista en SST para ejecutar las actividades del plan detrabajo de seguridad y salud en el trabajo</t>
  </si>
  <si>
    <t>A la fecha no se han formalizado los criterios de Seguridad y Salud en el Trabajo para la contratación</t>
  </si>
  <si>
    <t xml:space="preserve">En la actualizacion del manual de proveedores y contratistas 2020 acorde a todos los lineamientos de la normatividad vigente en materia de SST, se incluyeron los aspectos relacionados a la seguridad industrial de contratistas, el cual se enviara el proximo 14 de agosto al area de gestion de contractual para que sea incluido en la proxima vigencia 2021. </t>
  </si>
  <si>
    <t xml:space="preserve">Se esta trabajando en el cumplimeinto de la accion </t>
  </si>
  <si>
    <t xml:space="preserve">El proceso no reporta evidencia d DE la ejecución de la acción </t>
  </si>
  <si>
    <t>Talento Humano</t>
  </si>
  <si>
    <t>1er Por qué: Se identificó la necesidad
2do Por qué: Se solicito acompañamiento al DAFP para realizar este proceso
3er Por qué: El proceso de Planeación Estratégica de la entidad esta a cargo de esta actividad, la cual informo que no se podría realizar hasta que no se tuviera estructurado la parte misional</t>
  </si>
  <si>
    <t>El proceso de Planeación Estratégica de la entidad esta a cargo de esta actividad, la cual informo que no se podría realizar hasta que no se tuviera estructurado la parte misional</t>
  </si>
  <si>
    <t>Mas Carga Laboral para los funcionarios de planta, atraso en lo estipulado por la Ley</t>
  </si>
  <si>
    <t>Establecer estudios que soporten la modificación de la planta de empleos, teniendo en cuenta los procesos de la Dirección y la evaluación de las funciones, perfiles y carga laboral de los funcionarios de la Entidad.</t>
  </si>
  <si>
    <t>Ampliación de Planta de Personal</t>
  </si>
  <si>
    <t>Subdirector Administrativo y Financiero y Responsable Proceso de Planeación</t>
  </si>
  <si>
    <t>No se logró realizar ampliación de la planta de personal.</t>
  </si>
  <si>
    <t>Según DIRECTIVA PRESIDENCIAL 009 09-11-2018, emitida por la Presidencia de la Republica, quedan congeladas las ampliaciones de peronal.</t>
  </si>
  <si>
    <t xml:space="preserve">Se evidenció que teniendo en cuenta los lineamientos de la Directiva presidencial y los recursos con que cuenta la Dirección el proceso de ampliación de planta no se ha podido materializar.  </t>
  </si>
  <si>
    <t>Según lineamientos de la Directiva presidencial y los recursos con que cuenta la Dirección, el proceso de ampliación de planta no se puede realizar</t>
  </si>
  <si>
    <t>Se solicito concepto juridico para ampliacion de planta.
Se realiza modelo de carta para solicitar acompañamiento al Dafp
Se evidenció que teniendo en cuenta los lineamientos de la Directiva 
presidencial y los recursos con que cuenta la Dirección el proceso de ampliación de planta no se ha podido materializar.</t>
  </si>
  <si>
    <t xml:space="preserve">Se solicito concepto jurídico para ampliación de planta. Se realiza modelo de carta para solicitar acompañamiento al Dafp
</t>
  </si>
  <si>
    <t>No se ha avanzado en la elaboración de estudios para la modificación de la planta de personal de la DNBC.</t>
  </si>
  <si>
    <t>Se realizado mesas de trabajo con el doctor Jorge Amarillo, capitan Charles Benavides, doctor Carlos Lopez para las modificaciones del manual de funciones y verificar las personas que se designan en cada proceso y con que responsabilidades</t>
  </si>
  <si>
    <t xml:space="preserve">No se evidencia estudios de ampliacion de la planta de personal </t>
  </si>
  <si>
    <t>No se presenta avance en la elaboración de estudios para la modificación de la planta de personal de la DNBC.</t>
  </si>
  <si>
    <t>Validar con comité</t>
  </si>
  <si>
    <t>El proceso manifiesta que no cuenta con los recursos para realizar estudios de modificación de planta.Validar con comité CICCI.</t>
  </si>
  <si>
    <t>Con base en lo dispuesto en el CICCI del mes de Marzo de 2022, se acordó modificar la acción de mejora establecida, indicador,fecha final, por lo tanto en el seguimiento realizo al Proceso se modificó asi:
Remitir oificio al DAFP, para solicitar el acompañamiento con el  realizar  una ampliación de planta.
Indicador: Solicitud al DAFP
Plazo: 30-06-2022</t>
  </si>
  <si>
    <t>CLAUDIA QUINTERO-CATALINA ALVAREZ</t>
  </si>
  <si>
    <t>Mediante el oficio 20223100052961 se remitió oficio al DAFP solicitando acompañamiento para la reestructuración administrativa de la DNBC</t>
  </si>
  <si>
    <t>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t>
  </si>
  <si>
    <t>Porque no existe una directriz del manejo del Biométrico y responsabilidad de cada funcionario frente a su cumplimiento.</t>
  </si>
  <si>
    <t>Baja productividad, demora en los procesos, detrimento patrimonial al no compensar el tiempo no laborado.</t>
  </si>
  <si>
    <t>Se elaborará una directriz en la que se incluyan los horarios y las jornadas de trabajo, la trazabilidad de las novedades, manejo del Biométrico, la responsabilidad de cada funcionario frente a su cumplimiento y las acciones disciplinarias a que haya lugar.</t>
  </si>
  <si>
    <t>Directriz frente al horario laboral, novedades y biométrico</t>
  </si>
  <si>
    <t xml:space="preserve">Maryoly Díaz </t>
  </si>
  <si>
    <t>Se elabora Directriz Genreal, y se da a conocer en reunión a los funcionarios de la Dirección Genral.</t>
  </si>
  <si>
    <t>Acción cumplida en trimestre anterior</t>
  </si>
  <si>
    <t xml:space="preserve">Se evidenció que la Dirección expidió a través del memorando de fecha  4/01/2019, los lineamientos sobre las medidas de ingresos, salidas, permisos y vacaciones, </t>
  </si>
  <si>
    <t>Acción cumplida en seguimientos anteriores.</t>
  </si>
  <si>
    <t>accion cumplida en el seguimiento anterior</t>
  </si>
  <si>
    <t>Cerrada en el trimestre anterior</t>
  </si>
  <si>
    <t>Se emitió directriz frente al horario laboral, novedades y biométrico.</t>
  </si>
  <si>
    <t>Accion cumplida en el seguimiento anterior</t>
  </si>
  <si>
    <t xml:space="preserve">Acción cumplida en el seguimiento anterior </t>
  </si>
  <si>
    <t>Se presenta evidencia de la emisión de la directriz frente al cumplimiento del horario laboral, sin embargo, no se presentan los reportes de control de horario desde julio de 2021</t>
  </si>
  <si>
    <t>BIOMETRICO</t>
  </si>
  <si>
    <t>Actualmente la entidad no cuenta con dispositivo de control biometrico.
Se realizará compra del biometrico  el 20/04/2022</t>
  </si>
  <si>
    <t>EL 14 de marzo de 2022, se solicito por correo electrónico la adquisición de una herramienta biometrica y se adjunto la respectiva cotizacion.
De igual forma, el día 08 de abril de 2022 se emitio memorando informando los horarios y las jornadas de trabajo, la trazabilidad de las novedades, la responsabilidad de cada funcionario frente a su cumplimiento y las acciones disciplinarias a que haya lugar</t>
  </si>
  <si>
    <t>CUMPLIDA TRIMESTRE ANTERIOR</t>
  </si>
  <si>
    <t>Adelantar las acciones disciplinarias a que haya lugar por el incumplimiento de la directriz en cuanto a horario laboral.</t>
  </si>
  <si>
    <t>(# Procesos disciplinarios iniciados a los funcionarios de planta de la DNBC/# Procesos disciplinarios identificados relacionados por el incumplimiento de la directriz en cuanto a horario laboral</t>
  </si>
  <si>
    <t>Gestión de asuntos disciplinarios</t>
  </si>
  <si>
    <t>No se han adelantado acciones disciplinarias</t>
  </si>
  <si>
    <t>A la fecha n o se han elaborado o abierto procesos disciplinarios por este incumplimiento.</t>
  </si>
  <si>
    <t xml:space="preserve">Se registra por correo las novedades del biométrico al Subdirector administrativo y financiero, a la fecha  no se han adelantado procesos disciplinarios frente a las novedades entregadas.  </t>
  </si>
  <si>
    <t>Se envìa reporte al subdirector administrativo y financiera hasta el mes de junio del presente.
Por instrucciones del subdirector administrativo y financiero se divulga lo siguiente: "Suspensión y retiro del sistema de ingreso de los funcionarios biométrico para atender la contingencia generada por el covid-19"</t>
  </si>
  <si>
    <t>Se evidenció el envió mensual de los informes del control biométrico al Subdirector Administrativo y Financiero, sin embargo, no se tomaron medidas con la información. No se encontró información o análisis sobre si es necesario tomar medidas disciplinarias por incumplimiento del horario laboral.
El registro en el control biométrico se suspendió el 29 de julio de 2020 como mecanismo temporal de prevención ante el contagio por covid-19.</t>
  </si>
  <si>
    <t>a la fecha se ha cumplido enviando el reporte de biometrico al subdirector administrativo y financiero.</t>
  </si>
  <si>
    <t>Se solicitó ampliación del plazo al 30 de junio de 2021</t>
  </si>
  <si>
    <t>Durante el primer trimestre de 2021 no se tomó decisiones frente al análisis del cumplimiento del horario laboral a través del control biométrico.</t>
  </si>
  <si>
    <t xml:space="preserve">Durante los meses abril -octubre no se  llevaron acabo acciones disciplinarios por el incumplimiento del horario. </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</si>
  <si>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funcionarios  que no acatan la directriz sobre el horario laboral    </t>
  </si>
  <si>
    <t>25 febrero-13 marzo</t>
  </si>
  <si>
    <t>Se evidencia en acompanamiento el auto de apertura  por incumplimiento al horario laboral para determinar los funcionarios  que incurran en la falta, identificado con el numero 30</t>
  </si>
  <si>
    <t xml:space="preserve">Accion cumplida en el seguimiento anterior </t>
  </si>
  <si>
    <t>FILA  47</t>
  </si>
  <si>
    <t xml:space="preserve">Realizar informe mensual de los funcionarios que incumplen las directrises en cuanto a horario laboral. 
</t>
  </si>
  <si>
    <t>Maryory Diaz</t>
  </si>
  <si>
    <t>Se trabajo en la actualización del manual de Gestión del Riesgo, MN-MC-02, con el propósito de incluir las otras Instancias que podrían afectar la prestación del servicio por parte de la DNBC, como es el caso de la Pandemia originada por el Covid 19. 
No obstante con el propósito de hacer un trabajo articulado con la oficina de control interno, se paso por correo el documento con la actualización para que sea revisado y aprobado por esta oficina antes de ser presentado ante el comité respectivo para su definitiva aprobación. 
Por otro lado acorde a la información dada por el DAFP se esta a la espera de una actualización en cuanto a la guia para la administración del riesgo, la cual es la base metodologica que manera la entidad, por lo tanto se espera para la proxima vigencia acorde a los ajustes que se reporte por el DAFP hacer los ajustes respectivos.</t>
  </si>
  <si>
    <t>Se solicitó ampliación de la fecha al 30 de junio de 2020, sin embargo de manera mensual Gestión del Talento Humano realiza el informe del personal que incumple el horario laboral</t>
  </si>
  <si>
    <t>Se realizo  informe biometrico de los meses de enero, febrero y marzo, asi mismo se presenta por medio de correo al subdirector administrativo. .</t>
  </si>
  <si>
    <t xml:space="preserve">Se presentan los informes del control de horario a través del biométrico al subdirector Administrativo y Financiero, quien dio la instrucción a la Abogada de Asuntos Disciplinarios de realizar el análisis del cumplimiento del horario para la toma de decisiones a  fecha no se han tomado las decisiones..
</t>
  </si>
  <si>
    <t>Se realizo  informe biometrico de los meses de enero a julio, asi mismo se presenta por medio de correo al subdirector administrativo. Despues de esta fecha cambiamos de sede y ya no contamos con un biometrico para el registro de horario de los funcionarios</t>
  </si>
  <si>
    <t>08//11/2021</t>
  </si>
  <si>
    <t xml:space="preserve">Se evidencia el envió por correo electrónico de los informes del cumplimiento del horario laboral de los funcionarios correspondientes a los meses de enero a julio, no obstante no se han tomado las acciones disciplinarias a que haya lugar </t>
  </si>
  <si>
    <t>Se presenta un documento denominado "Lineamientos para algunas situaciones administrativas" en donde se establece una tolerancia de 15 minutos para el ingreso dentro del horario establecido de 8:00 am a 5:00 pm, sin embargo, el documento referenciado no se encuentra formalizado en el SIGE, adicionalmente, solo se presenta reporte de control biometrico hasta el mes de julio.
En los reportes del control biometrico que se presentan, se encuentra incumplimiento reiterativo de algunos de los funcionarios, sin que se hayan tomado acciones.
Adicionalmente, no se presentan los informes mensuales de los funcionarios que incumplen las directrices en cuanto al horario laboral, como se estableció en la acción formulada.</t>
  </si>
  <si>
    <t>INFORME DE BIOMETRICO</t>
  </si>
  <si>
    <t xml:space="preserve">Solicitar ampliación de plazo, ya que es un seguimiento mensual hasta el 30-04-23, indicador 12
Se está realizando actualmente el informe  del mes de marzo para ser entregado en el mes de abril de 2022
</t>
  </si>
  <si>
    <t>Se realizó informe de control con el personal que compensó tiempo para el descanso de Semana Santa.</t>
  </si>
  <si>
    <t>Se realiza informe del mes de marzo soporte de los funcionarios que salieron al disfrute de días en semana santa; también se realiza informe de abril. Los primeros 15 días de cada mes se valida la trazabilidad del mismo.</t>
  </si>
  <si>
    <t xml:space="preserve">• Aun cuando la oficina de Talento Humano, elabora oficio escrito a las entidades prestadoras de Salud, solicitando los reintegros por concepto de incapacidades, a la fecha de la presente auditoría, el Proceso de Gestión de Talento Humano y el Proceso de Gestión Financiera, no saben a ciencia cierta que valores han sido reintegrados ya que los mismos son reintegrados a la DTN (Dirección del Tesoro Nacional)
• Con respecto al pago efectivo por parte del proceso de Gestión Financiera se evidencia que el aporte por concepto de ARL, de los contratistas (bomberos), correspondiente al mes de julio de 2018, Planilla No. 8482783960 fue cancelado el día 16 de Agosto de 2018, mediante aprobación 3651349157, cuando el plazo máximo de pago era el 09 de Agosto de 2018, acarreando intereses de mora contemplados en al artículo 92 del decreto 1295 del 22 de junio de 1994, por la suma de $11.700. 
Es de anotar que estos intereses fueron asumidos por los funcionarios del Proceso de Gestión Financiera de la DNBC, y consignados el 31 de agosto de 2018 en el Banco Occidente Cuenta Corriente No. 219046059.
</t>
  </si>
  <si>
    <t>No realizar cruce de información con el proceso de financiera para los reintegros efectuados por las EPS, para la novedad en el oficio de cobro por parte de la Entidad.</t>
  </si>
  <si>
    <t>Desgaste administrativo por no descargar el pago realizado a la EPS al Tesoro Nacional.</t>
  </si>
  <si>
    <t>Una vez recibidos los reintegros de la unidad ejecutora 370900 del código institucional 440, Gestión Financiera enviará copia a Gestión del Talento Humano para que finalice el cobro y asimismo informe a financiera el nombre del funcionario al cual le fue autorizada la licencia o incapacidad por parte de la EPS.</t>
  </si>
  <si>
    <t>Total de aplicación de reintegros por licencias e incapacidades/ Total de reintegros identificados por talento humano</t>
  </si>
  <si>
    <t>Miguel Ángel/ Maryoly Díaz</t>
  </si>
  <si>
    <t>En la vigencia 2019 no se han realizado</t>
  </si>
  <si>
    <t>Se han estado enviando las cartas de recobros a las diferentes EPS y las mismas han remitido sus respuestas.</t>
  </si>
  <si>
    <t xml:space="preserve">Se registro el envió de las cartas  de los recobros a las EPS, pero falta el cruce de información con financiera para   hacer el cruce contable.    </t>
  </si>
  <si>
    <t>Se han estado enviando Cartas de Recobro a la diferntes EPS y se han recibido algunas respuestas satisfactorias de algunas EPS. Igualmente el subdirector administrativo y financiera designo a Viviana Gonzalez para apoyo y realizacion del cobro coactivo
Igualmente se envian correos a financiera con la informaciòn de los saldos de cuentas por cobrar incapacidades de  las diferentes eps, para dar cumplimiento a dicha acción por parte del proceso de gestión de talento humano</t>
  </si>
  <si>
    <t xml:space="preserve">Se evidenció oficios de solicitud de reintegro a: 
- Arl positiva, 06/08/2020.
- Compensar EPS 06/08/2020.
- Coomeva EPS 06/08/2020.
- Famisanar EPS 11/08/2020.
- EPS Sanitas 06/08/2020.
- Salud Total EPS 06/08/2020.
De otro lado, se encontró con: 
- Solicitud de activación rechazada en Sanitas , por presentar documentos incompletos.
- Envío de información correspondiente a incapacidades medicas a Gestión de Asuntos Disciplinarios vía correo electrónico, 10/06/2020 como apoyo para la gestión de cobro de las incapacidades por solicitud del Subdirector Administrativo y Financiero 2705/2020.
- Envío de reporte de saldos a Gestión Financiera con corte a 28/07/2020.
- Respuesta mediante correo electrónico a una tutela  interpuesta por la Entidad a Coomeva 21/07/2020 en donde se solicita inscribir una cuenta bancaria y la Entidad responde mediante correo electrónico 31/07/2020.
Sin embargo, no se presenta evidencia sobre la recepción de reintegros por cobro de incapacidades.
</t>
  </si>
  <si>
    <t>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verificaciónes quedo para el 09 de diciembre por otro lado se han enviado las cartas de recobro mes a mes</t>
  </si>
  <si>
    <t>No solicitaron ampliación de la fecha ni reprogramación de la acción usuarios, sin embargo actualmente se están desarrollando las siguientes actividades: Con las EPS famisanar y sanitas se corrobora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 Aunque han avanzado en otros acciones la que está establecida en el PM está vencida</t>
  </si>
  <si>
    <t>De acuerdo a la conciliación, realizada con el área de financiera las eps han realizado los pagos correspondietnes a las incpacidades vencidas.
Se adjunta acta de conciliación.</t>
  </si>
  <si>
    <t>Se evidenció a través de acta de reunión la verificación del estado de los reintegros por parte de las EPS y así como las cartas de reintegro de las EPS Compensar, Coomeva y Sanitas al igual que la ARL Positiva.</t>
  </si>
  <si>
    <t>De acuerdo a la conciliación, realizada con el área de financiera las eps han realizado los pagos correspondietnes a las incpacidades vencidas. Sin embargo falta eps sanitas, ya que no dan respuesta frente al saldo pendiente</t>
  </si>
  <si>
    <t>No se ha logrado realizar el recobro de la EPS sanitas</t>
  </si>
  <si>
    <t>AMPLIACION DE FECHA AL 31/12/2022, SE ESCALO A AREA JURIDICA (VALIDAR CON EL COMITÉ)</t>
  </si>
  <si>
    <r>
      <rPr>
        <sz val="10"/>
        <color theme="1"/>
        <rFont val="Arial"/>
        <family val="2"/>
      </rPr>
      <t xml:space="preserve">Aunque desde Gestión del Talento humano se ha adelantado la ejecución de la acción, la Eps Sanitas no ha realizado los reintegros a la Entidad.
Se escaló a Gestión Juridica.
</t>
    </r>
    <r>
      <rPr>
        <sz val="10"/>
        <color rgb="FFFF0000"/>
        <rFont val="Arial"/>
        <family val="2"/>
      </rPr>
      <t>Solicitar ampliación de fecha hasta 31/12/2022</t>
    </r>
  </si>
  <si>
    <t xml:space="preserve">Aunque desde Gestión del Talento humano se ha adelantado la ejecución de la acción, la Eps Sanitas no ha realizado los reintegros a la Entidad.
Se escaló a Gestión Juridica.
</t>
  </si>
  <si>
    <t>En las conciliaciones mensuales se verifica el nombre y valor del reintegro por concepto de las incapacidades.</t>
  </si>
  <si>
    <t>Conciliaciones de incapacidades</t>
  </si>
  <si>
    <t>Decreto 491 de 2020</t>
  </si>
  <si>
    <t xml:space="preserve">Al verificar el numeral 5 del Decreto 491 de 2020 que se relaciona con la ampliación de términos para atender las peticiones, se observó que mediante memorando 20203320000073 del 29 de abril de 2020 por parte de la Dirección se emitieron directrices para el trámite de las comunicaciones oficiales para la respuesta de las  PQRSD, sin contemplar los nuevos tiempos determinados en el Decreto 491 de 2020. Aunque la entidad mediante  pieza gráfica elaborada el día 1 de junio de 2020 y fijación de avisos informativos en algunas áreas de la DNBC comunicó  los nuevos plazos establecidos en el Decreto 491 de 2020, pero a la fecha no se ha generado un documento formal que los establezca legalmente dentro de la entidad.
De igual forma, al realizar una muestra aleatoria de las  PQRSD correspondientes al mes de mayo, se encontró que se respondieron cuatro (4) peticiones de forma extemporánea y once (11) se encuentran vencidas
</t>
  </si>
  <si>
    <r>
      <rPr>
        <b/>
        <sz val="10"/>
        <color theme="1"/>
        <rFont val="Arial"/>
        <family val="2"/>
      </rPr>
      <t>1. Por que;</t>
    </r>
    <r>
      <rPr>
        <sz val="10"/>
        <color theme="1"/>
        <rFont val="Arial"/>
        <family val="2"/>
      </rPr>
      <t xml:space="preserve"> Se asumió por parte del área de GAU que la realizacion de una pizza gráfica socializada en las diferentes àreas de la DNBC, era suficiente para dar cumplimiento al decreto. </t>
    </r>
    <r>
      <rPr>
        <b/>
        <sz val="10"/>
        <color theme="1"/>
        <rFont val="Arial"/>
        <family val="2"/>
      </rPr>
      <t xml:space="preserve">
2. Por que; </t>
    </r>
    <r>
      <rPr>
        <sz val="10"/>
        <color theme="1"/>
        <rFont val="Arial"/>
        <family val="2"/>
      </rPr>
      <t xml:space="preserve">Se conto con un documento oficial de acuerdo a la ley 1755 que define los términos de ley para respuesta PQRSD, por lo tanto no se vio pertienen un nuevo documento 
</t>
    </r>
    <r>
      <rPr>
        <b/>
        <sz val="10"/>
        <color theme="1"/>
        <rFont val="Arial"/>
        <family val="2"/>
      </rPr>
      <t xml:space="preserve">
3.Por que; </t>
    </r>
    <r>
      <rPr>
        <sz val="10"/>
        <color theme="1"/>
        <rFont val="Arial"/>
        <family val="2"/>
      </rPr>
      <t>No se vio necesario la realizacion de un documento formal que especificara la actualizacion de los términos PQRSD.</t>
    </r>
    <r>
      <rPr>
        <b/>
        <sz val="10"/>
        <color theme="1"/>
        <rFont val="Arial"/>
        <family val="2"/>
      </rPr>
      <t xml:space="preserve">
</t>
    </r>
  </si>
  <si>
    <t>No se vio necesario por parte de GAU la realizacion de un documento formal que especificara la actualizacion de los términos PQRSD.</t>
  </si>
  <si>
    <t xml:space="preserve">Vencimiento de PQRSD por falta de lineamiento de acuerdo al decreto 491 del 2020 </t>
  </si>
  <si>
    <t>Formalizar documento que establezca los lineamientos de acuerdo  al decreto 491 del 2020, con respecto a las respuestas a las PQRSD</t>
  </si>
  <si>
    <t xml:space="preserve">Documento  Formalizado y socializado  </t>
  </si>
  <si>
    <t>Gestión de atención al usuario</t>
  </si>
  <si>
    <t xml:space="preserve">Andres Garcia </t>
  </si>
  <si>
    <t xml:space="preserve">Se adjunta los procedimientos en borrador de el proceso de GAU </t>
  </si>
  <si>
    <t xml:space="preserve">La evidencia  allegada corresponde al  borrador de los procedimientos GAU  donde toman  los lineamientos de acuerdo  al decreto 491 del 2020.Igualmente, se debe tener en cuenta que hay una modificación del plazo hasta abril de 2021 </t>
  </si>
  <si>
    <t>no se evidencia Documento Formalizado y socializado, es pertinente aclarar que se cuenta con plazo hasta el mes de abril de 2021</t>
  </si>
  <si>
    <t>No se presenta evidencia del documento que establezca los lineamientos de acuerdo  al decreto 491 del 2020, con respecto a las respuestas a las PQRSD</t>
  </si>
  <si>
    <t>Se elaboro memorando No. 20213320000863 "LINEAMIENTOS FRENTE AL TRÁMITE DE LAS RESPUESTAS A LAS PQRSD DE CONFORMIDAD A LO ESTIPULADO EN EL DECRETO 491 DEL 2020" emitido por  correo electronico el dia 30/6/21</t>
  </si>
  <si>
    <t>Se evidencia la emision de un memorando ene el cual se imparten lineamientos de acuerdo  al decreto 491 del 2020, con respecto a las respuestas a las PQRSD</t>
  </si>
  <si>
    <t>De la evidencia allegada se observa, que a través de memorando  20213320000863 del 28 de junio de 2021  se formalizó  los lineamientos  del  Decreto 491 del 2020 en la DNBC, con respecto a las respuestas a las PQRSD, memorando que igualmente fue socializado mediante  correo del 30-06-2021 a todas las partes interesadas</t>
  </si>
  <si>
    <t>25 febrero -13 de marzo</t>
  </si>
  <si>
    <t>Cumplida acción pero consta de dos acciones por ello no se puede cerrar</t>
  </si>
  <si>
    <t>Catalina Carranza -Jacqueline Rivera</t>
  </si>
  <si>
    <t>Acción cumplida en el primer seguimiento del plan de choque</t>
  </si>
  <si>
    <t>Jhon Beltran/ Carlos Vargas</t>
  </si>
  <si>
    <t xml:space="preserve">1.Por que; Existe falta de verificación a los correos electrónicos   y a los usuarios ORFEO correspondiente a cada contratista.
2. Por que; Existe desconocimiento de la ley en cuanto a los términos y conceptos de derechos. 
3. Por que; Falta de control por parte de los lideres en cuanto a las peticiones asignadas en cada una de las áreas.  </t>
  </si>
  <si>
    <t xml:space="preserve">Falta de control por parte de los lideres en cuanto a las peticiones asignadas en cada una de las áreas.  
 </t>
  </si>
  <si>
    <t xml:space="preserve">Solicitud de informe mensual a los lideres del proceso sobre los cierre de PQRSD asignada de manera semanal  </t>
  </si>
  <si>
    <t>Envió de correo mensual a los líderes informando las PQRSD vencidas y asignadas reflejadas en el informe mensual para que sean tramitadas o reportadas por que no se dio respuesta en los tiempos establecidos. Así mismo, para que informen el porqué de las extemporáneas en el evento en que se presenten</t>
  </si>
  <si>
    <t>Nº correos enviados/No cvorreos programados por 100%</t>
  </si>
  <si>
    <t>Acción y Plazo</t>
  </si>
  <si>
    <t xml:space="preserve">Correo de solicitud al area de TI y correo a FANO de solicitud de estado de las PQRSD, La acción se comienza a realizar a apartar del 26 de Noviembre, debido a que el sistema ORFEO ya genera el reporte de los estados de ORFEOS </t>
  </si>
  <si>
    <t xml:space="preserve">Con la evidencia allegada , no se puede determinar cumplimiento de la  acción, o un avance significativos de la misma, ya que la solicitud de informe mensual era  para todos los lideres del proceso sobre los cierre de PQRSD asignada de manera semanal  y  solo de un proceso, en este caso  FANO </t>
  </si>
  <si>
    <t>No se evidencia informes mensuales presentados por los lideres de los procesos</t>
  </si>
  <si>
    <t>No se presenta evidencia de la solicitud de informes mensuales de pqrsd a los lideres de proceso.</t>
  </si>
  <si>
    <t>Se realiza la solicitud de cierre de PQRSD asignadas</t>
  </si>
  <si>
    <t xml:space="preserve">Se evidencia la solicitud del informe del proceso sobre los cierre de PQRSD  a los lideres de los procesos correspondiente al mes de Junio 2021, sin embargo no se presentan las solicitudes de los demas meses </t>
  </si>
  <si>
    <t xml:space="preserve">La OCI, observa que la evidencia allegada corresponde a  una solicitud de Atención al Ciudadano, AHORA SI  a todos los lideres de los procesos del mes  de junio, para que informen de manera mensual los  cierres de PQRSD asignada de manera semanal, sin que se allegue evidencia de algún mes más    </t>
  </si>
  <si>
    <t>8.5%</t>
  </si>
  <si>
    <t>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t>
  </si>
  <si>
    <t>Se evidencio enl envio de correo alertando a los lideres de procesos correspondiente a los meses de enero y febrero</t>
  </si>
  <si>
    <t>Se evidencio enl envio de correo alertando a los lideres de procesos correspondiente a los meses de enero, febrero y marzo</t>
  </si>
  <si>
    <t>Se evidencio el envió de correo alertando a los lideres de procesos correspondiente a los meses de enero, febrero, marzo y abril.</t>
  </si>
  <si>
    <t>Se evidencia el envió de correos mensuales a los lideres de proceso informando sobre el estado d ellas PQRSD así: 28 de febrero de 2022, 25 de marzo de 2022, 20 de abril de 2022, 17 de mayo de 2022</t>
  </si>
  <si>
    <t>Informe Semestral del Estado de Control Interno de  DNBC por el periodo comprendido entre el 1 de Julio al  31 de diciembre 2020</t>
  </si>
  <si>
    <t>Ambiente de Control. 4.6
La entidad actualizó el procedimiento PC-TH-03 el 11 de agosto de 2020 que hace mención al  Programa de Capacitación anual  y se incorporaron Políticas de Operación,  sin embargo no  está incluida la actividad que determine el  Impacto de las capacitaciones realizadas.</t>
  </si>
  <si>
    <t>Débil identificación en la documentación de actividades que hacen parte del procedimiento Plan Anual de Capacitación.
Por multiplicidad de tareas no se realizó la inclusión de la actividad en el procedimiento.</t>
  </si>
  <si>
    <t xml:space="preserve">No se ejecuten acciones de retroalimentación del procedimiento que permitan generar mejora continua en el proceso.
Incumplimiento de acciones del proceso.
</t>
  </si>
  <si>
    <t>Acción Correctiva</t>
  </si>
  <si>
    <t>Revisión y actualización del procedimiento Plan Anual de Capacitación.</t>
  </si>
  <si>
    <t>Procedimiento revisado y actualizado</t>
  </si>
  <si>
    <t>Maryoly Díaz</t>
  </si>
  <si>
    <t>La revisión y actualización del procedimiento Plan Anual de Capacitación se encuentra en ejecución..</t>
  </si>
  <si>
    <t xml:space="preserve">Se evidencia la actualización del procedimiento de Capacitación , así mismos se incluyo el concepto de evaluación del impacto de las capacitaciones como también se incluyo una actividad en este aspecto. </t>
  </si>
  <si>
    <t>Se realizó la actualización del procedimiento Plan Anual de Capacitación, PC-TH-03 V 2 del 03/11/2021,  asi como el formato  Evaluaciòn de Capacitación FO-TH-03-03, V 1,  del  11/08/2020, la cual se aplica de manera semestral.</t>
  </si>
  <si>
    <t>VALIDAR GUIA DEL DAF, PARA PROCEDIMIENTO</t>
  </si>
  <si>
    <t>Modificar terminación; debido a que es necesario realizar la evaluación del PIC, como parte del seguimiento a las actividades planteadas en el Informe Semestral de CI así:
Fecha  de Terminación: 31-12-2022
Meta: 2</t>
  </si>
  <si>
    <t>Se realizó la actualización del procedimiento  Revisión y actualización del procedimiento Plan Anual de Capacitación.</t>
  </si>
  <si>
    <t>Se evidenció que no se han establecido los requisitos ambientales para la compra de productos y servicios.
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t>
  </si>
  <si>
    <t xml:space="preserve">1er Por qué: Porque los programas ambientales están en fase de actualización y perfeccionamiento
2do Por qué: Se tenia presente que era un asunto netamente contractual.
3er Por qué: Falta de asesoría en el tema. </t>
  </si>
  <si>
    <t>Falta de asesoría en el tema</t>
  </si>
  <si>
    <t>Permitir la participación de proveedores no certificados que incumplan normas establecidas ocasionando malos manejos administrativos</t>
  </si>
  <si>
    <t>Contratar una persona que tuviera conocimientos amplios en gestión ambiental</t>
  </si>
  <si>
    <t>Persona contratadas</t>
  </si>
  <si>
    <t>Se continua con la aplicación de los requisitos ambientales a los contratós en los cuales es necesario. De igual forma desde Gestión Contractual se continua socializando dichos temas .</t>
  </si>
  <si>
    <t>Se contrató al ingeniero ambiental para apoyar las actividades  relacionadas con su competencia.</t>
  </si>
  <si>
    <t>Acción cumplida con anterioridad, el ingeniero ambiental, realiza capacitaciones en el tema ambienta.</t>
  </si>
  <si>
    <t>Aunque estaba cumplida en el seguimiento anterior a la fecha no se han desarrollado actividades que hagan referencia a la gestión ambiental</t>
  </si>
  <si>
    <t xml:space="preserve">Se adjunta el estudio previo de Nicolás Zarate Rodrigue como profesional en Administración ambiental </t>
  </si>
  <si>
    <t>Se realizó la contratación de dos ingenieros ambientales</t>
  </si>
  <si>
    <t>Esta accion se dio cumplimiento el trimestre anterior.</t>
  </si>
  <si>
    <t>Se tiene contratado a un Ingeniero ambiental para la gestión ambiental de la Entidad</t>
  </si>
  <si>
    <t>Se dio Cumplimiento en seguimiento anterior, por lo cual no se aprecian los soportes en el One Drive, pero se colige que se contrató al Ingeniero ambiental.</t>
  </si>
  <si>
    <t>se cuenta con Jairo Salazar que realiza todo el seguimiento a la gestión ambiental</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</si>
  <si>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el  contrato CPS 079 - 2022, cuyo objeto es "prestar los servicios profesionales con plena autonomía técnica y administrativa para brindarapoyo a la subdirección administrativa y financiera en temas de gestión ambiental y losprogramas que se deriven del mismo y que contribuyan a su fortalecimiento, en el marco delproyecto fortalecimiento de los Cuerpos de Bomberos del País".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dado que se cargan soportes de la asesoriamediante los reprotes y cronogramas realcioandos con gestión ambinetal que ha realizado el ingeniero ambinetal.
Nota: El grupo de la Oficina de Control Interno, considera efectiva esta acción, con base en los soportes presentados a la fecha, sin embargo, esto NO garantiza que los hallazgos de este seguimiento se vuelvan a repetir posteriormente.
</t>
    </r>
  </si>
  <si>
    <t>Luis Guillermo - Merle Galindo</t>
  </si>
  <si>
    <t>Cumplida en el primer seguimiento del plan de choque</t>
  </si>
  <si>
    <t>Establecer los requisitos ambientales para la compra de productos y servicios para entregarlos al proceso de gestión de contractual.</t>
  </si>
  <si>
    <t xml:space="preserve"> Realizar estrategias de corrección y mitigación para el cierre del ciclo y disposición final de aquellos bienes y servicios adquiridos que genera un alto impacto ambiental en la DNBC. 
</t>
  </si>
  <si>
    <t>Documento con los requisitos ambientales para la compra de productos y servicios entregado al proceso de gestión de contractual enviado a gestión de contratación con el fin de que modificación el manual de contratación.</t>
  </si>
  <si>
    <t>Wilson Sanchez</t>
  </si>
  <si>
    <t xml:space="preserve">Se estableció los requisitos ambientales para la  incluisión de los contratós. </t>
  </si>
  <si>
    <t>Se envío a contratación la inclusión de las compras verdes o requisitos ambientales a tener en cuenta en el proceso de contratación</t>
  </si>
  <si>
    <t xml:space="preserve">El Documento de los criterios ambientales para las compras publicas sostenible en borrador. </t>
  </si>
  <si>
    <t>Se generó el procedimiento y formatos de Disposición de Residuos.</t>
  </si>
  <si>
    <t xml:space="preserve">Se dio Cumplimiento en seguimiento anterior, por lo cual no se aprecian los soportes en el One Drive. </t>
  </si>
  <si>
    <t>accion cumplida</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</si>
  <si>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han realizado estrategias de corrección y mitigación para el cierre del ciclo y disposición final de bienes y servicios adquiridos que genera un alto impacto ambiental en la DNBC.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dado que se han ealizado gestiones para el APROVECHAMIENTO DE RESIDUOS SÓLIDOS INORGÁNICOS, se dilgiencia mensualmente el formato de control de los residuos que se separan en la DNBC 
Nota: El grupo de la Oficina de Control Interno, considera efectiva esta acción, con base en los soportes presentados a la fecha, sin embargo, esto NO garantiza que los hallazgos de este seguimiento se vuelvan a repetir posteriormente.
</t>
    </r>
  </si>
  <si>
    <t>Manual de Contratación actualizado con la inclusión de requisitos ambientales para los procesos para compras verdes</t>
  </si>
  <si>
    <t xml:space="preserve">Aplicar los lineamientos que se requieran de la guía de comprar publicas sostenible con el ambiente, en los procesos del grupo de contratación, de forma transitoria teniendo en cuenta las actividades que se desarrollan en la entidad y sus directrices </t>
  </si>
  <si>
    <t xml:space="preserve">Actualizacion de los lineamientos de compras verdes en el manual de contratación </t>
  </si>
  <si>
    <t xml:space="preserve">Jorge Amarillo /
Carolina Pulido
</t>
  </si>
  <si>
    <t xml:space="preserve">Se envío al proceso de gestión contractual  los requisitos de compras verdes para incluirlos en el Manual de Contratación.  </t>
  </si>
  <si>
    <t>Se evidenció que la actualización del  Manual de Contratación de la DNBC, para registrar los lineamientos  de compras verdes como politica ambiental, no depende de este proceso sino del proceso de gestión contractual, pero no se cierra debido a que no está incluida en el Manual de Contratación.</t>
  </si>
  <si>
    <t>Aunque se envío a contratación la inclusión de las compras verdes a la fecha no se ha incluido en el Manual de Contratación de la Entidad.</t>
  </si>
  <si>
    <t>Se adjunta la proyección del manual de contratación y supervisión incluyendo los lineamientos que se requieran de la guía de comprar publicas sostenible con el ambiente</t>
  </si>
  <si>
    <t xml:space="preserve">Se anexo un bosquejo de  Manual de Contratación pero el mismo no contiene los  lineamientos de compras verdes </t>
  </si>
  <si>
    <t>El manual de contratacion aun no se encuentra en firme, y el area de gestion administrativa brindara la asesoria correspodiente para que dentro del manual queden implementadas las compras verdes</t>
  </si>
  <si>
    <t>Aun no se han establecido  formalmente los requisitos ambientales para compras verdes.</t>
  </si>
  <si>
    <t xml:space="preserve">Se entrega los lineaminetos ambientales al area de contratacion para su inclusion en el manual de contratacion </t>
  </si>
  <si>
    <t xml:space="preserve">Se evidencia listado de asistencia de la socialización del proyecto del Manual de Contratación, no obstante este documento no se encuentra formalizado </t>
  </si>
  <si>
    <t>Se evidencia listado de asistencia de la socialización del proyecto del Manual de Contratación, el cual no tiene fecha de realización.
No se evidencia que se hayan establecido los requisitos ambientales para la compra de productos y servicios (compras verdes).
La Actividad tien fecha de terminación el 31/03/2021</t>
  </si>
  <si>
    <t>El Gestor solicita ampliación de la terminación de la acción para el 30 de abril de 2022, ya que se está buscando el concepto por al cual se sustenta que no es aplicable esta accion para la entidad.</t>
  </si>
  <si>
    <t>No se presentó evidencia</t>
  </si>
  <si>
    <t>SE HA AVANZADO CON LA GUIA DE COMPRAS VERDES COMO ANEXO AL MANUAL DE CONTRATACIÓN, SE ESTA ESPERANDO LA REVISIÓ POR PARTE DE GESTIÓN CONTRACTUAL PARA PROCEDER A REALIZAR LAS OBSERVACIONES A QUE HAYA LUGAR</t>
  </si>
  <si>
    <t xml:space="preserve">El proceso presenta un borrador de la guía de compras verdes, no obstante esta no se encuentra formalizado </t>
  </si>
  <si>
    <t>Se evidenció a través de los informes de  supervisión realizados en los contratós de comodato No. 026, 102, 112 y 123 y los contratós de compraventa 79, 83 y 84 de 2018, que  los elementos entregados a los Cuerpos de Bomberos Voluntarios y recibidos por la DNBC no están debidamente identificados y/o plaqueteados para establecer con exactitud la individualización de los bienes que se encuentran  a cargo de la DNBC, incumpliendo lo establecido en el Procedimiento para la Evaluación del Control Interno Contable No. 3.2.11. Individualización de bienes, derechos y obligaciones. “Los bienes, derechos y obligaciones de las entidades deberán identificarse de manera individual, bien sea por las áreas contables, o bien por otras dependencias que administren las bases de datos que contengan esta información”, en concordancia con lo dispuesto en el “Procedimiento para la evaluación del control interno contable, numeral 3.3 “Establecimiento de acciones de control”</t>
  </si>
  <si>
    <t>No se cuenta con herramientas tecnológicas apropiadas para la realización de un debido plaqueteo de los bienes adquiridos por la DNBC y con las carácteristicas de seguridad requeridas que garanticen el seguimiento al bien en el transcurso del tiempo.
Falta de asignación de recursos para la adquisición de herramientas tecnológicas apropiadas para la automitazición del plaqueteo de los bienes adquiridos por la DNBC.
En vigenicas anteriores se realizaba manualmente plaqueteo solo a los muebles y enseres ubicados dentro de las instalaciones de la DNBC, los cuales podían ser manipulados por los respectivos funcionarios y contratistas de la DNBC.
En la vigencia 2019 se creo una metodología de plaquetización con códigos de barra de acorde a las capacidades de la DNBC.
No se cuenta con un mecanismo de plaquetización con las especificaciones de seguridad requeridas para los bienes entregados a los cuerpos de bomberos, teniendo en cuenta que los mismos se encuentran distribuidos en todo el territorio nacional.</t>
  </si>
  <si>
    <t>No se cuenta con herramientas tecnológicas apropiadas para la realización de un debido plaqueteo de los bienes adquiridos por la DNBC y con las carácteristicas de seguridad requeridas que garanticen el seguimiento al bien en el transcurso del tiempo.</t>
  </si>
  <si>
    <t>Debilidades en el control de los bienes adquiridos por la DNBC a nivel nacional.
Riesgo de pérdida de los bienes adquiridos por la DNBC.</t>
  </si>
  <si>
    <t>1. Actualizar el formato salida de almacén incluyendo el Número de referencia de la plaqueta, el respectivo consecutivo, el número del contrató, la fecha de la entrega  y la descripción de todos los bienes entregados a los Cuerpos de Bomberos.
2. Remitir el formato al Gestor del Proceso Gestión Administrativa para aprobación.
3. Remitir el formato al Proceso de Análisis y Mejora Continua para codificación y publicación en la carpeta del SIGEC.</t>
  </si>
  <si>
    <t>El formato de salida del almacén se encuentra en proceso de codificación por el área de planeación</t>
  </si>
  <si>
    <t>Se actualizó el formato de salida incluyendo el Número de referencia de la plaqueta, el  consecutivo, el número del contrato, la fecha de la entrega  y la descripción de todos los bienes entregados a los Cuerpos de Bomberos, se remitió al Gestor del Proceso de Gestión Administrativa aprobación y actualmente se encuentra en el  Proceso de Análisis y Mejora continua para codificación y publicación en la carpeta del SIGEC.</t>
  </si>
  <si>
    <t xml:space="preserve">Se adjunta los formatos actualizados pendientes enviar a mejora continua. </t>
  </si>
  <si>
    <t>Se cuentan con los formatos en borrador, de la entrada y salida ( entrega) de almacèn que son  parte integral del procedimeinto de ingreso entrega de bienes y actualización de inventarios</t>
  </si>
  <si>
    <t xml:space="preserve">Se cuentan el borrador de los formatos de entrada y salida de almacén </t>
  </si>
  <si>
    <t xml:space="preserve">El formato actualizado, se envío al proceso  de mejora continua el 12 de octubre de 2021 </t>
  </si>
  <si>
    <t xml:space="preserve">Se evidencia borrador de la  actualización del formato de salida de almacén, no obstante este no se encuentra formalizado </t>
  </si>
  <si>
    <t>Se evidencia  el Procedimiento Gestión de Bienes. Código: PC-AD-01, Version 3 de fecha 14/09/2020 y un FORMATO SALIDA DE ALMACÉN debidamente ajustado, pero no se aprecia su legalización. La actividad tiene fecha de terminación el 31/12/2019</t>
  </si>
  <si>
    <t>El proceso no se reunió con el equipo ni presentó evidencias de avance de la acción planteada. 
El procedimiento fue devuelto al proceso y a la fecha no se ha recibido ajustado.</t>
  </si>
  <si>
    <t xml:space="preserve">El proceso presenta un borrador del procedimiento, no obstante no se evidencia borrador del formato de salida. </t>
  </si>
  <si>
    <t>El proceso de Gestión de Tecnología e Informática tiene un mapa de riesgos construido en 2018, el cual cuenta con actividades de control que se aplican parcialmente o no se aplican, lo que puede ocasionar la materialización del riesgo.</t>
  </si>
  <si>
    <r>
      <rPr>
        <b/>
        <sz val="10"/>
        <color rgb="FF00B0F0"/>
        <rFont val="Arial"/>
        <family val="2"/>
      </rPr>
      <t xml:space="preserve">1. Por qué; </t>
    </r>
    <r>
      <rPr>
        <sz val="10"/>
        <color rgb="FF00B0F0"/>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0"/>
        <color rgb="FF00B0F0"/>
        <rFont val="Arial"/>
        <family val="2"/>
      </rPr>
      <t xml:space="preserve">
2. Por qué; </t>
    </r>
    <r>
      <rPr>
        <sz val="10"/>
        <color rgb="FF00B0F0"/>
        <rFont val="Arial"/>
        <family val="2"/>
      </rPr>
      <t xml:space="preserve">La entidad no dispone de los recursos tecnológicos y de soporte en el centro de datos requeridos para implementar y mantener las herramientas de administración centralizada que permita monitorizar los usuarios, equipos, aplicaciones y servicios de TI.
</t>
    </r>
    <r>
      <rPr>
        <b/>
        <sz val="10"/>
        <color rgb="FF00B0F0"/>
        <rFont val="Arial"/>
        <family val="2"/>
      </rPr>
      <t xml:space="preserve">3.Por qué; </t>
    </r>
    <r>
      <rPr>
        <sz val="10"/>
        <color rgb="FF00B0F0"/>
        <rFont val="Arial"/>
        <family val="2"/>
      </rPr>
      <t>La infraestructura tecnológica y los sistemas de información no cuentan con las capacidades suficientes para garantizar su disponibilidad</t>
    </r>
    <r>
      <rPr>
        <b/>
        <sz val="10"/>
        <color rgb="FF00B0F0"/>
        <rFont val="Arial"/>
        <family val="2"/>
      </rPr>
      <t xml:space="preserve">
4. Por qué: </t>
    </r>
    <r>
      <rPr>
        <sz val="10"/>
        <color rgb="FF00B0F0"/>
        <rFont val="Arial"/>
        <family val="2"/>
      </rPr>
      <t>La obsolescencia en la plataforma tecnológica de la entidad ocasiona el aumento del numero de incidencias tecnológicas.</t>
    </r>
  </si>
  <si>
    <t xml:space="preserve">La obsolescencia en la plataforma tecnológica de la entidad ocasiona el aumento del número de incidencias tecnológicas.
</t>
  </si>
  <si>
    <t xml:space="preserve">Suspensión de los procesos misionales de la DNBC, también perdidas en los activos de la información, gastos adicionales, multas y sanciones </t>
  </si>
  <si>
    <t xml:space="preserve">Adquirir el licenciamiento de las aplicaciones antivirus y firewall, contando con la configuración y soporte del dispositivo. </t>
  </si>
  <si>
    <t xml:space="preserve">Compra del Licenciamiento de antivirus y Firewall </t>
  </si>
  <si>
    <t>Dr. Jorge Amarillo </t>
  </si>
  <si>
    <t xml:space="preserve">Actualmete se encuentra en proceso de estudio tecnico y financiero. Se esta adelantando el proceso de cotización para la adquisición de los mismos. </t>
  </si>
  <si>
    <t>No se evidencia soporte del estudio técnico y financiero del licenciamiento de las aplicaciones antivirus y firewall.</t>
  </si>
  <si>
    <t xml:space="preserve">Se adjunta el estudio de mercado del sector </t>
  </si>
  <si>
    <t xml:space="preserve">Aunque se anexo el estudio previo a la fecha no se ha generado la Compra del Licenciamiento de antivirus y Firewall </t>
  </si>
  <si>
    <t xml:space="preserve">Se esta trabajando para el cumplimiento de la accion. </t>
  </si>
  <si>
    <t xml:space="preserve">No se ha realizado la compra del Licenciamiento de antivirus y Firewall </t>
  </si>
  <si>
    <t xml:space="preserve">Se encuentra en proceso de compra </t>
  </si>
  <si>
    <t>0811/2021</t>
  </si>
  <si>
    <t>No se evidencia la adquisición del licenciamiento de las aplicaciones antivirus y firewall, contando con la configuración y soporte del dispositivo.</t>
  </si>
  <si>
    <t>Se evidencia en One Drive una imagen de colombia compra eficiente en la cual se observa un proceso para contratar la adquisición e implementación de una solución  de conectividad  LAN, pero No se evidencia la adquisición del licenciamiento de las aplicaciones antivirus y firewall, contando con la configuración y soporte del dispositivo. La actividad tiene fecha de terminación el 27/09/2020</t>
  </si>
  <si>
    <t>El Gestor solicita modificación de la fecha de terminación de la acción debido a que este se articula con el Plan de Adquisiciones de Gestión de Tecnología Informática
Fecha de Terminación: 31/12/2022</t>
  </si>
  <si>
    <r>
      <rPr>
        <b/>
        <sz val="10"/>
        <color rgb="FF00B0F0"/>
        <rFont val="Arial"/>
        <family val="2"/>
      </rPr>
      <t xml:space="preserve">1. Por qué; </t>
    </r>
    <r>
      <rPr>
        <sz val="10"/>
        <color rgb="FF00B0F0"/>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0"/>
        <color rgb="FF00B0F0"/>
        <rFont val="Arial"/>
        <family val="2"/>
      </rPr>
      <t xml:space="preserve">
2. Por qué; </t>
    </r>
    <r>
      <rPr>
        <sz val="10"/>
        <color rgb="FF00B0F0"/>
        <rFont val="Arial"/>
        <family val="2"/>
      </rPr>
      <t xml:space="preserve">La entidad no dispone de los recursos tecnológicos y de soporte en el centro de datos requeridos para implementar y mantener las herramientas de administración centralizada que permita monitorizar los usuarios, equipos, aplicaciones y servicios de TI.
</t>
    </r>
    <r>
      <rPr>
        <b/>
        <sz val="10"/>
        <color rgb="FF00B0F0"/>
        <rFont val="Arial"/>
        <family val="2"/>
      </rPr>
      <t xml:space="preserve">3.Por qué; </t>
    </r>
    <r>
      <rPr>
        <sz val="10"/>
        <color rgb="FF00B0F0"/>
        <rFont val="Arial"/>
        <family val="2"/>
      </rPr>
      <t>La infraestructura tecnológica y los sistemas de información no cuentan con las capacidades suficientes para garantizar su disponibilidad</t>
    </r>
    <r>
      <rPr>
        <b/>
        <sz val="10"/>
        <color rgb="FF00B0F0"/>
        <rFont val="Arial"/>
        <family val="2"/>
      </rPr>
      <t xml:space="preserve">
4. Por qué: </t>
    </r>
    <r>
      <rPr>
        <sz val="10"/>
        <color rgb="FF00B0F0"/>
        <rFont val="Arial"/>
        <family val="2"/>
      </rPr>
      <t>La obsolescencia en la plataforma tecnológica de la entidad ocasiona el aumento del numero de incidencias tecnológicas.</t>
    </r>
  </si>
  <si>
    <t xml:space="preserve">La obsolescencia en la plataforma tecnológica de la entidad ocasiona el aumento del numero de incidencias tecnológicas.
</t>
  </si>
  <si>
    <t>Adquisición de la herramienta centralizada de seguridad Software que permite administrar, supervisar, controlar la infraestructura de seguridad de los equipos y sistemas que conforman la red de la DNBC.</t>
  </si>
  <si>
    <t xml:space="preserve">Herramienta de seguridad centralizada en funcionamiento </t>
  </si>
  <si>
    <t xml:space="preserve">Dr Jorge Amarillo </t>
  </si>
  <si>
    <t xml:space="preserve">Actualmete se encuentra en proceso de estudio tecnico y financiero. 
Se esta adelantando el proceso de cotización para la adquisición de los mismos. </t>
  </si>
  <si>
    <t>No se evidencia soporte del estudio técnico y financiero para la adquisición de una herramienta centralizada de seguridad Software.</t>
  </si>
  <si>
    <t>Se adjunta el estudio de soporte  técnico y financiero para la adquisición de una herramienta centralizada de seguridad Software.</t>
  </si>
  <si>
    <t>Se adjunta el estudio de soporte  técnico y financiero para la adquisición de una herramienta centralizada de seguridad Software, sin embargo  a la fecha no se ha realizado la contratación</t>
  </si>
  <si>
    <t>No se cuenta con la  herramienta centralizada de seguridad Software que permite administrar, supervisar, controlar la infraestructura de seguridad de los equipos y sistemas que conforman la red de la DNBC.</t>
  </si>
  <si>
    <t>No se evidencia la adquisición de una herramienta centralizada de seguridad Software que permite administrar, supervisar, controlar la infraestructura de seguridad de los equipos y sistemas que conforman la red de la DNBC.</t>
  </si>
  <si>
    <t>Se evidencia en One Drive una imagen de colombia compra eficiente en la cual se observa un proceso para contratar la adquisición e implementación de una solución  de conectividad  LAN. La actividad tiene fecha de terminación el 27/09/2020</t>
  </si>
  <si>
    <r>
      <rPr>
        <b/>
        <sz val="10"/>
        <color rgb="FF00B0F0"/>
        <rFont val="Arial"/>
        <family val="2"/>
      </rPr>
      <t xml:space="preserve">1. Por qué; </t>
    </r>
    <r>
      <rPr>
        <sz val="10"/>
        <color rgb="FF00B0F0"/>
        <rFont val="Arial"/>
        <family val="2"/>
      </rPr>
      <t>El grupo de gestión tecnológica no cuenta con el personal suficiente que permita cumplir con los roles definidos en el mapa de riesgos y en el procedimiento PC-TI-01 Gestión y Atención de Soporte Técnico, para atender y solucionar todas las incidencias de tecnología.
2. Por qué; La obsolescencia en la plataforma tecnológica de la entidad ocasiona el aumento del numero de incidencias tecnológicas.
3. Por qué; La entidad no dispone de los recursos tecnológicos y de soporte en el centro de datos requeridos para implementar y mantener las herramientas de administración centralizada que permita monitorizar los usuarios, equipos, aplicaciones y servicios de TI.
4. Por qué: Fallas técnicas de los servidores donde están instalados los sistemas de información.</t>
    </r>
  </si>
  <si>
    <t>Fallas técnicas de los servidores donde están instalados los sistemas de información.</t>
  </si>
  <si>
    <t>Elaborar programa de mantenimiento preventivo y correctivo a los sistemas de información anual de la DNBC.</t>
  </si>
  <si>
    <t xml:space="preserve">N.º de equipos de  mantenimiento correctivo y preventivos programadas/ N.º Total de mantenimientos correctivos y preventivos realizados  DNBC * 100  </t>
  </si>
  <si>
    <t xml:space="preserve">Mes de Septiembre se tiene planeado la elaboracion </t>
  </si>
  <si>
    <t>A la fecha no se cuenta con el programa de mantenimiento correctivo y preventivo</t>
  </si>
  <si>
    <t>Se está adelantando el programa de mantenimiento correctivo y preventivo en estado borrador.</t>
  </si>
  <si>
    <t>Se encuentra el proceso en actualización de estudio de mercado para proceder a su publicación.</t>
  </si>
  <si>
    <t>Se encuentra el proceso en actualización de estudio de mercado para proceder a su publicación, a la fecha no se ha realizado el mantenimiento a los equipos de computo de la entidad.</t>
  </si>
  <si>
    <t>Para el cumplimiento a este hallazgo sí realizó la adquisición de servicios de la nube para el sistema Orfeo, al igual se realizaron 2 mantenimientos y mejoras al sistema.</t>
  </si>
  <si>
    <t xml:space="preserve">No se ha realizado mantenimiento preventivo ni correctivo a los equipos </t>
  </si>
  <si>
    <t>Cargaron 2 archivos: 
1. Uno con la ORDEN DE COMPRA 56818 en Colombia compra eficiente, para "la implementación de una solución tecnológica que soporte el sistema de información ORFEO, requiere contratar los servicios de infraestructura de servidor en la nube, donde es fundamental generar una réplica del controlador de dominio de la entidad, creaciónde  Backups que  respalden periódicamente la  información y  migración del  servidor OnPremise (ORFEO) que  se  encuentrafísicamente en la entidad." y 
 2. Otro, con los estudios previso para contrat un personal de apoyo para acompañar las actividades tescnologicas de la apliación ORFEO.
Pero no se aprecia la elaboración de un programa de mantenimiento preventivo y correctivo a los sistemas de información anual de la DNBC. La actividad tiene fecha de terminación 27/09/2020</t>
  </si>
  <si>
    <t>se vienen realizando los informes de seguimineto al  PIGA   y ya se encuentran los informes</t>
  </si>
  <si>
    <t>El equipo de trabajo solicita el cambio de la acción, en virtud que desde este año se incluyerón en el Plan de Accion anual el mantenimiento de los sistemas de informacion Orfeo y RUE, así mismo definir las accciones para el mantenimiento de OFFICE y hacer seguimiento del mismo.
Fecha de terminación: 30/06/2022</t>
  </si>
  <si>
    <t>De acuerdo a las fechas definidas por el proceso se encuentra en avance la acción</t>
  </si>
  <si>
    <t>Se evidencia el cronograma de  mantenimiento preventivo y correctivo a los sistemas de información anual de la DNBC, so tomó aleatoramente una acción del cronograma y se verifica el seguimiento realizado por el proceso de IT, se realizará seguimiento para asegurar efectividad.</t>
  </si>
  <si>
    <t>I Seguimiento al Plan Anticorrupción y de Atención al Ciudadano vigencia 2020 en cumplimiento Artículo 73 de la Ley 1474 de 2011</t>
  </si>
  <si>
    <t>Se evidenció debilidad en la formulación de controles por cuanto el 63.64% de los controles (7 de 11) no fueron efectivos. Incumpliendo lo establecido en la Dimensión Direccionamiento estratégico - Política de Planeación institucional - Manual de Gestión de Riesgo MN-MC-02, Versión: 1</t>
  </si>
  <si>
    <r>
      <rPr>
        <b/>
        <sz val="10"/>
        <color theme="1"/>
        <rFont val="Arial"/>
        <family val="2"/>
      </rPr>
      <t>1º por que:</t>
    </r>
    <r>
      <rPr>
        <sz val="10"/>
        <color theme="1"/>
        <rFont val="Arial"/>
        <family val="2"/>
      </rPr>
      <t xml:space="preserve"> no se siguieron los lineamientos establecidos en el Manual de Gestión de Riesgos por la DNBC  y las Directrices del DAFP
</t>
    </r>
  </si>
  <si>
    <t>Por que no se siguieron los lineamientos establecidos en el Manual de Gestión de Riesgos por la DNBC  y las DIrectrices del DAFP</t>
  </si>
  <si>
    <t>Posible materializacion de los riesgos de corrupciónpor no tenerlos identificados conforme a las indicaciones del DAFP.</t>
  </si>
  <si>
    <t>Reformulación  del Mapa de Riesgos de Corrupción conforme a los lineamientos establecidos en el Manual de Gestión de Riesgo de la DNBC y el DAFP.</t>
  </si>
  <si>
    <t>Mapa de Riesgos de Corrupción   actualizados</t>
  </si>
  <si>
    <t>Gestión Análisis y mejora continua</t>
  </si>
  <si>
    <t>Adriana Moreno</t>
  </si>
  <si>
    <t>Actualmente se tienen un adelanto del 80% en el mapa de riesgo de la entidad de las diferentes áreas, para el 15 de agosto se realizara la entrega final . Se presentó demora en la ejecución dela actividad dado que la contratación de apoyo para la ejecución de mesas de trabajo acompañamiento enla formulaci´y revisión solo se llevoa a cabo hasta elmes de julio, retrzando la actividad.</t>
  </si>
  <si>
    <t>Se evidenció la realización de las mesas de trabajo con los procesos Educación, Gestión financiera, Inspección, Vigilancia y Control, Cooperación Internacional, Gestión, Análisis y Mejora Continua, Coordinación Operativa, Gestión Contractual, FANO, Planeación Estratégica, para la actualización del mapa de riesgos de corrupción, así como los riesgos por covid-19.</t>
  </si>
  <si>
    <t>Se actualiza el mapa de riesgos de corrupción de la entidad, bajo la misma metodología e instrumento, adoptada por la entidad en el segundo semestre de la vigencia 2019. Como resultado de este ejercicio se generara un mapa de riesgos de corrupción institucional.</t>
  </si>
  <si>
    <t>Se evidencio la actualización del mapa de riesgos de corrupción con inclusión de los riegos originados por la pandemia covid-19 solo del procesos Gestión del Talento Humano y no se realizó para Gestión Contractual.</t>
  </si>
  <si>
    <t>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t>
  </si>
  <si>
    <t>La entidad se encuentra actualizando el manual de gestión del riesgo  de acuerdo con los lineamientos establecidos por el DAFP  a través de la Guía para la administración del riesgo y el diseño de controles en entidades públicas - Versión 5</t>
  </si>
  <si>
    <t>A 31 de octubre se terminó la actualización de las matrices de riesgos de corrupcion para los 19 procesos.</t>
  </si>
  <si>
    <t xml:space="preserve">Se evidencia el mapa de riesgos de corrupción  reformulado de los 19 procesos.  </t>
  </si>
  <si>
    <t>Se evidenció la reformulación de los mapas de riesgo de corrupción de los 19 procesos de la DNBC de  acuerdo con el manual de administración de  riesgos, así como de la guia del DAFP.</t>
  </si>
  <si>
    <t xml:space="preserve">Se realizo la reformulacion del mapa de riesgos de corrupcion de la Entidad, asi mismo se realizo la autoevaluacion del cumplimiento de los controles establecidos </t>
  </si>
  <si>
    <t>Se realizo la reformulacion del mapa de riesgos de corrupcion de la Entidad, asi mismo se realizo la autoevaluacion del cumplimiento de los controles establecidos.
Se verificará la efectividad de la acción  el 12 de abril.</t>
  </si>
  <si>
    <t>Merle Galindo- Carlos Vargas</t>
  </si>
  <si>
    <t>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t>
  </si>
  <si>
    <r>
      <rPr>
        <b/>
        <sz val="10"/>
        <color theme="1"/>
        <rFont val="Arial"/>
        <family val="2"/>
      </rPr>
      <t>Manual de Contratación y Supervisión.</t>
    </r>
    <r>
      <rPr>
        <sz val="10"/>
        <color theme="1"/>
        <rFont val="Arial"/>
        <family val="2"/>
      </rPr>
      <t xml:space="preserve">  Frente a la estructuración de los estudios previos,  se evidenció que el Manual señala los puntos que debe contener, no obstante cuando se discriminan los procedimientos de cada una de las modalidades de selección se verificó que no precisión respecto a los responsables ya que solo se indica “Profesional de la Subdirección Administrativa” , teniendo en cuenta que la Subdirección la componen 7 dependencias, por lo cual es necesario frente a las actividades señalar concretamente la dependencia y encargado de efectuarla. </t>
    </r>
  </si>
  <si>
    <t>Falta de claridad y desalineación entre el Manual de Contratación, la Guía del Supervisor y el procedimiento de Gestión Contractual en cuanto a los responsables de cada proceso, supervisión de los contratós, comunicaciones entre la entidad y los oferentes, liquidaciones y normatividad vigente.</t>
  </si>
  <si>
    <t>Modificar y actualizar el Manual de Contratación y Guía del Supervisor, articulándolos con el procedimiento de Gestión Contractual</t>
  </si>
  <si>
    <t>Manual de Contratación y Guía del Supervisor actualizados y alineados con el procedimiento de Gestión Contractual</t>
  </si>
  <si>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Nota: Se recomienda realizar en el menor tiempo posible mesas de trabajo conjuntas para revisar y construir los documentos respectivos que viabilizan la operatividad del proceso,  integrando todas las observaciones presentadas en los seguimientos. </t>
  </si>
  <si>
    <t>Se contrato a la Doctora Lina Maria Chacón quien se encuentra en desarrollo del proceso contractual teniendo en cuenta las especificaciones necesarias.</t>
  </si>
  <si>
    <t>Dentro de los soportes, se evidencio que se encuentra en desarrollo el Manual de Contratación, para lo cual se contrató a una Profesional, quien envió al Proceso de Gestión Contractual un avance hasta el capítulo 2 para revisión.</t>
  </si>
  <si>
    <t>se anexa el manual de contratacion y de supervision actualizado, unicamente hace falta apropbacion del mismo por las areas competentes.</t>
  </si>
  <si>
    <t>Se allega como evidencia el borrador del Manual de Contratación y Guía del Supervisor actualizados y alineados con el procedimiento de Gestión Contractual, acción que se encuentra vigente gracias a la prorroga solicitada hasta marzo de 2021</t>
  </si>
  <si>
    <t xml:space="preserve">
Antes del dia 31 mayo de 2021 se publicara el manual de contratacion de la entidad y la guia de supervisor se adjunta evidencia. Del proyecto en cual está en revisiön para su adopcion antes del 30 de mayo
</t>
  </si>
  <si>
    <t>Se evidencio el avance en la actualización del manual de contratación</t>
  </si>
  <si>
    <t xml:space="preserve">se esta trabajando en el tema de la implementacion del manual de contratacion y manual de supervision </t>
  </si>
  <si>
    <t xml:space="preserve">Se evidencia documento borrdaor con del Manual de Contratacion </t>
  </si>
  <si>
    <t xml:space="preserve">En el presente seguimiento la OCI, da cuenta de los borradores de modificación  del Manual de Contratación y  de la  Guía del Supervisor,  los cuales ya han sido objeto de socialización para su concreción, sin que los mismos se hayan oficializado </t>
  </si>
  <si>
    <t>se realiza monitoreo mensual de los servicios publicos con indicadores</t>
  </si>
  <si>
    <t>Todos los hallazgos relacionados con el procedimientos se reprograman para el 30 de junio  de 2022 que se expediran conjuntamente con los manuales de contratación y supervisión</t>
  </si>
  <si>
    <t>Estan  en revision de mejora continua</t>
  </si>
  <si>
    <t>El manual de contrataciòn se encuentra en revisiòn en el proceso de Mejora Continua</t>
  </si>
  <si>
    <t>Se adjunta Manual de contratación</t>
  </si>
  <si>
    <t xml:space="preserve">El proceso presenta un borrador del Manual de Contratación, no obstante no se ha formalizado el mismo </t>
  </si>
  <si>
    <t xml:space="preserve">Manual de Contratación y Supervisión.  En relación a la supervisión de los contratós se observó que la Entidad cuenta con un Manual de Supervisión el cual señala como se debe realizar el seguimiento a la contratación, sin embargo este Manual debe estar mencionado en el de Contratación con la finalidad de evitar que se corra el riesgo que la Entidad desconozca la existencia de la forma de llevar a cabo la supervisión cuya consecuencia pueda ser un mal desempeño de la misma. </t>
  </si>
  <si>
    <r>
      <rPr>
        <b/>
        <sz val="10"/>
        <color theme="1"/>
        <rFont val="Arial"/>
        <family val="2"/>
      </rPr>
      <t>Nota:</t>
    </r>
    <r>
      <rPr>
        <sz val="10"/>
        <color theme="1"/>
        <rFont val="Arial"/>
        <family val="2"/>
      </rPr>
      <t xml:space="preserve"> Se recomienda realizar en el menor tiempo posible mesas de trabajo conjuntas para revisar y construir los documentos respectivos que viabilizan la operatividad del proceso,  integrando todas las observaciones presentadas en los seguimientos. </t>
    </r>
  </si>
  <si>
    <t>se anexa el manual de contratacion y de supervision actualizado articulandolo con el proceso de contratacion, unicamente hace falta apropbacion del mismo por las areas competentes.</t>
  </si>
  <si>
    <t>Antes del dia 31 mayo de 2021 se publicara el manual de contratacion de la entidad y la guia de supervisor se adjunta evidencia. Del proyecto en cual está en revisiön para su adopcion antes del 30 de mayo</t>
  </si>
  <si>
    <t>En el presente seguimiento la OCI, da cuenta de los borradores de modificación  del Manual de Contratación y  de la  Guía del Supervisor,  los cuales ya han sido objeto de socialización para su concreción, sin que se hayan oficializado</t>
  </si>
  <si>
    <t>Se tiene un cronograma de capacitación y se realizan las capacitaciones adecuadas de gestión ambiental</t>
  </si>
  <si>
    <t>Reprogramación de fecha, el manual se esta modificando</t>
  </si>
  <si>
    <t xml:space="preserve">Se adjunta Manual de contratación </t>
  </si>
  <si>
    <r>
      <rPr>
        <b/>
        <sz val="10"/>
        <color theme="1"/>
        <rFont val="Arial"/>
        <family val="2"/>
      </rPr>
      <t>Manual de Contratación y Supervisión.</t>
    </r>
    <r>
      <rPr>
        <sz val="10"/>
        <color theme="1"/>
        <rFont val="Arial"/>
        <family val="2"/>
      </rPr>
      <t xml:space="preserve">  En lo referente al desarrollo de la comunicación con los oferentes y contratistas, si bien el manual de contratación describe las etapas de cada una de las modalidades de selección que lleva a cabo la entidad, en donde menciona de manera implícita las comunicaciones que se realizan entre la entidad y los oferentes, se deben ajustar estos criterios claramente en el manual de contratación y  supervisión; ya que se puede generar el riesgo que los servidores públicos no tengan claro cuáles son los medios utilizados frente a los oferentes y contratistas para comunicarse con ellos cuya consecuencia puede ser la falta o debilidades en la ejecución de algunas de las etapas  en los procesos contractuales y deficiencias en el seguimiento al cumplimiento de las obligaciones por parte del supervisor al contratista.</t>
    </r>
  </si>
  <si>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en aras de blindar la gestión contractual de la entidad integrando todas observaciones presentadas en los seguimientos. </t>
    </r>
  </si>
  <si>
    <t>Se actualizó el procedimiento de gestión de bines y se envío al proceso de mejora continua para su aprobación</t>
  </si>
  <si>
    <t>Manual de Contratación y Supervisión.  Respecto al seguimiento de las actividades posteriores a la liquidación, se debe referir en el manual de contratación lo dispuesto en el manual de supervisión respecto a las liquidaciones y así mismo ampliar los criterios establecidos indicando los términos para la liquidación, la clase de contratós que se deben liquidar, formatos a utilizar y los documentos a adjuntar con el acta de liquidación, dado a que se puede materializar el riesgo de no liquidar el contrató conforme a los términos legales, lo que puede generar faltas disciplinarias a los supervisores de los contratós.</t>
  </si>
  <si>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en aras de blindar la gestión contractual de la entidad integrando todas las observaciones presentadas en los seguimientos. </t>
    </r>
  </si>
  <si>
    <t>se esta actualizando el procedimiento de gestión de bienes, respecto a la definición del responsable de la verificación y aprobación del inventario de bienes.</t>
  </si>
  <si>
    <r>
      <rPr>
        <b/>
        <sz val="10"/>
        <color theme="1"/>
        <rFont val="Arial"/>
        <family val="2"/>
      </rPr>
      <t>Manual de Contratación y Supervisión.</t>
    </r>
    <r>
      <rPr>
        <sz val="10"/>
        <color theme="1"/>
        <rFont val="Arial"/>
        <family val="2"/>
      </rPr>
      <t xml:space="preserve">  Se evidenció que en el Manual de Contratación todavía se mencionan normas como el Decreto 1510 de 2015, el cual fue derogado y compilado por el Decreto 1082 de 2015 por lo que es necesario actualizar el manual de contratación respecto a la normativa vigente.  </t>
    </r>
  </si>
  <si>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en aras de blindar la gestión contractual de la entidad integrando todas observaciones presentadas en los seguimientos. </t>
    </r>
  </si>
  <si>
    <t>Se realizó el inventario de acuerdo a los lineamientos establecidos.</t>
  </si>
  <si>
    <t>Se tomó como muestra la contratación de los servicios de aseo y cafetería para verificar la aplicación de los requisitos de Seguridad y Salud en el trabajo para la selección y evaluación de proveedores y contratistas, aunque el Supervisor de dichos contratós realiza la verificación de algunos requisitos y se cuenta con un borrador de anexo para el manual de contratación, a la fecha, dicho manual no se ha formalizado, ni se está aplicando. Incumpliendo lo establecido en el  ítem Identificación y evaluación para la adquisición de bienes y servicios, del Artículo 16, Resolución 312 de 2019.</t>
  </si>
  <si>
    <t>Debilidad en la articulación de los procesos de la DNBC.</t>
  </si>
  <si>
    <t>No seguimiento y control a riesgos que se pueden generar en la contratación de la DNBC.
Incumplimiento del Decreto 1072 de 2015 Art. 2.2.4.6.28</t>
  </si>
  <si>
    <t>1. Actualización del Manual de Contratación de la DNBC con los requisitos de Seguridad y Salud en el Trabajo para selección y evaluación de contratistas. 
2. Aprobación del Manual de Contratación por parte de los Gestores de los Proceso de Contratación y Talento Humano.
3. Aprobación del Manual de Contratación por parte del Subdirector Administrativo y Financiero. 
4. Remisión del Manual de Contratación al Proceso de Mejora Continua para revisión, codificación y publicación en la carpeta del SIGEC de la DNBC.</t>
  </si>
  <si>
    <t xml:space="preserve">N° de Actividades realizadas </t>
  </si>
  <si>
    <t>Luz Helena Giraldo</t>
  </si>
  <si>
    <t xml:space="preserve">Como evidencia de la acción se presentó el documento  " Manual de Seguridad y Salud en el Trabajo para contratistas y Subcontratistas, construido por la   Subdirección Administrativa y Financiera
Gestión de Talento Humano - 2019, sin embargo la acción esta enfocada en introducir en el Manual de contratación lineamientos específicos relacionados con la aplicación de los requisitos de Seguridad y Salud en el trabajo para la selección y evaluación de proveedores y contratistas, por lo que se recomienda  que estos requisitos sean referenciados en el Manual de contratación para su articulación. </t>
  </si>
  <si>
    <t>se anexa el manual de contratacion y de supervision actualizado articulandolo con el proceso de contratacion, con los requisitos de seguridad y salud en el trabajo unicamente hace falta apropbacion del mismo por las areas competentes</t>
  </si>
  <si>
    <r>
      <rPr>
        <sz val="10"/>
        <color rgb="FF00B0F0"/>
        <rFont val="Arial"/>
        <family val="2"/>
      </rPr>
      <t xml:space="preserve">De las 4 actividades de la acción solo falta respecto del manual de contratación la  </t>
    </r>
    <r>
      <rPr>
        <i/>
        <sz val="10"/>
        <color rgb="FF00B0F0"/>
        <rFont val="Arial"/>
        <family val="2"/>
      </rPr>
      <t>Remisión del Manual de Contratación al Proceso de Mejora Continua para revisión, codificación y publicación en la carpeta del SIGEC de la DNBC.</t>
    </r>
  </si>
  <si>
    <t>Se realiza el inventario fisico con corte a diciembre 2020</t>
  </si>
  <si>
    <t xml:space="preserve">1. Elaborar propuesta de requisitos de Seguridad y Salud en el Trabajo para selección y evaluación de contratistas para incluirlo en el  manual de contratación de la DNBC.
2. Remisión de la propuesta de requisitos de Seguridad y Salud en el Trabajo para selección y evaluación de contratistas al Subdirectior Administrativo y Financiero de la DNBC para revisión y remisión al Proceso de Contratación.  </t>
  </si>
  <si>
    <t>Maryoly  Diaz Muñoz /
Especialista Seguridad y Salud en el Trabajo</t>
  </si>
  <si>
    <t>Acción programada para iniciar ejecución posterior a la fecha de corte del seguimiento.</t>
  </si>
  <si>
    <t xml:space="preserve">Se realizo la actualizacion del manual de proveedores y contratistas 2020 acorde a todos los lineamientos de la normatividad vigente en materia de SST, se incluyeron los aspectos relacionados a la seguridad industrial para contratistas, el cual se enviara el proximo 14 de agosto al area de gestion de contractual para que sea incluido en la proxima vigencia 2021. </t>
  </si>
  <si>
    <t>Ya se cumplió con el manual y los criterios de sst para que sean incluidos en el manual de contratacion de la entidad. Toda vez que por parte de sst ya se cumplió y fue socializado en correo adjunto como evidencia, solicitamos que este hallazgo sea cerrado y quede responsable de la actualizacion y socialización del manual de contratacion al area correpondiente. se anexa correo de socialización</t>
  </si>
  <si>
    <t>Se establecieron los criterios de SST  y se remitieron a Gestión Contractual se realizó en meses anteriores, sin embargo, a la fecha no se han formalizado dichos criterios</t>
  </si>
  <si>
    <r>
      <rPr>
        <sz val="10"/>
        <color theme="1"/>
        <rFont val="Arial"/>
        <family val="2"/>
      </rPr>
      <t>Se evidenció modificaciones del Plan Anual de Adquisiciones no controladas (ver comparativo cuantitativo Anexo 2) lo cual va en contravía de lo establecido en la Ley 152 de 1994 en el artículo 26 “…</t>
    </r>
    <r>
      <rPr>
        <i/>
        <sz val="10"/>
        <color theme="1"/>
        <rFont val="Arial"/>
        <family val="2"/>
      </rPr>
      <t xml:space="preserve">En la elaboración del plan de acción y en la programación del gasto se tendrán en cuenta los principios a que se refiere el artículo 3 de la presente Ley, así como las disposiciones constitucionales y legales pertinentes.” </t>
    </r>
    <r>
      <rPr>
        <sz val="10"/>
        <color theme="1"/>
        <rFont val="Arial"/>
        <family val="2"/>
      </rPr>
      <t xml:space="preserve">principio del proceso de planeación  </t>
    </r>
    <r>
      <rPr>
        <i/>
        <sz val="10"/>
        <color theme="1"/>
        <rFont val="Arial"/>
        <family val="2"/>
      </rPr>
      <t>“El plan de desarrollo establecerá los elementos básicos que comprendan la planificación como una actividad continua, teniendo en cuenta la formulación, aprobación, ejecución, seguimiento y evaluación”.</t>
    </r>
  </si>
  <si>
    <t xml:space="preserve">El Plan Anual de Adquisiciones  se modifica de conformidad con las directrices establecidas por Colombia Compra Eficiente y las dispuestas en la Ley.  
El proceso de Planeación de las necesidades de la DNBC es dinámico y se encuentra sujeto a las disposiciones de la Junta Nacional de Bomberos, de la Alta Dirección, del Ministerio de Hacienda y Crédito Público, etc.
Las modificaciones al Plan Anual de Aquisiciones se realizan conforme a los diferentes escenarios internos y/o externos que impactan la ejecución de bienes y servicios de la entidad.
La DNBC no cuenta actualmente con procedimintos y formatos estandarizados para la formulación y modificación del Plan Anual de adquisiciones
</t>
  </si>
  <si>
    <t>La DNBC no cuenta actualmente con procedimientos y formatos estandarizados para la formulación y modificación del Plan Anual de adquisiciones.</t>
  </si>
  <si>
    <t>Desarticulación en la ejcución de los recursos.
Debilidad Institucional en la implementación del principio de planeación.</t>
  </si>
  <si>
    <t>1. Elaborar el procedimiento de Plan Anual de Adquisiciones. 15/01/2020.
2. Realizar mesas de trabajo con los procesos de Gestión Financiera y Planeación Estratégica para la revisión y aprobación del Procedimiento. 07/02/2020
3. Elaborar formato de solicitud y control de modificaciones al Plan anual de Adquisiciones. 07/02/2020
4. Remisión de la documentación al líder del Proceso para revisión y aprobación. 11/02/2020
5. Remisión de la documentación al Proceso de Gestión de Análsis y Mejora Contínua para revisión metodologica, codificación y publicación en la carpeta del SIGEC. 12/02/2020
6. Socialización del Procedimiento y Formato a los gestores de los procesos involucrados. 27/03/2020</t>
  </si>
  <si>
    <t xml:space="preserve">Se verifica  la solicitud  de Contratación de mesa de trabajo  a  la Oficina de Planeación del 10 de diciembre  de 2020,  para elaborar, revisar y aprobar el  procedimiento de modificación y actualización del  PAA, procedimiento con el cual se expedirán todos los documentos solicitados en la acción, igualmente se cuenta con una prorroga del plazo hasta marzo de 2021   </t>
  </si>
  <si>
    <t xml:space="preserve">No se allegó evidencia, ni seguimiento de las activiades relacionadas con el PAA  </t>
  </si>
  <si>
    <t>Se reprograma la accion para dar cumplimiento el 18 de abril de 2022</t>
  </si>
  <si>
    <t xml:space="preserve">Seguimiento a la atención de Peticiones, Quejas, Reclamos, Solicitudes y Denuncias II semestre de 2019 </t>
  </si>
  <si>
    <t>Se evidenció 210 PQRDS con respuesta extemporánea y vencidas equivalentes al 21.34% del total de las 984 PQRSD, incumpliendo lo dispuesto en la Ley 1755 de 2015 que establece en el Artículo 14 y 21 los términos para resolver y trasladar  las  peticiones presentadas por los usuarios, así como lo establecido en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t>
  </si>
  <si>
    <t xml:space="preserve">1º por que; retrasó  en la contratación del personal contratista de apoyo a la gestión de atención al ciudadano. 
2º por que: No se generaron las alertas de PQRSD por parte de la oficina de atención al ciudadano, debido que no se contaba con el personal después del 31 de Diciembre del 2019. 
3º Por que:Se identifica bajo nivel de compromiso en la gestión oportuna para dar respuesta a la solicitud de PQRSD
</t>
  </si>
  <si>
    <t>Se identifica bajo nivel de compromiso en la gestión oportuna para dar respuesta a la solicitud de PQRSD</t>
  </si>
  <si>
    <t>Vencimiento de Términos en respuestas a PQRDS,</t>
  </si>
  <si>
    <t>Informe mensual a la alta Dirección sobre PQRSD con respuesta extemporánea y vencidas para la toma de decisiones.</t>
  </si>
  <si>
    <t xml:space="preserve">Nº de informes Realizados  / Nº de informes programados * 100 </t>
  </si>
  <si>
    <t>Se realizo informe para los meses de mayo y junio sobre las PQRSD.</t>
  </si>
  <si>
    <t>Al verificar la información suministrada por el Proceso de Gestión de Atención al Usuario, se evidencia que se aportan los informes consolidados de PQRSD de los meses de mayo y junio de 2020.  Sin embargo lo contemplado en la acción corresponde a que se debe enviar  un Informe mensual a la alta Dirección sobre PQRSD con respuesta extemporánea y vencidas para la toma de decisiones.  Informe que no remitió como evidencia de cumplimiento.</t>
  </si>
  <si>
    <t xml:space="preserve">Por medio de correo eléctrico en las fechas 10 de agosto 19 de octubre y 3 de diciembre, donde se les adjunta el informe de PQRSD y se identifican las PQRSD extemporáneas. </t>
  </si>
  <si>
    <t xml:space="preserve">Se reitera por parte de la OCI,  que  no se ha allegado evidencia  del cumplimiento de la acción , respecto a realizar un informe mensual a la alta Dirección sobre PQRSD con respuesta extemporánea y vencidas para la toma de decisiones, toda  vez que  la evidencia allegada hace  referencia a los informes mensuales realizados para publicación en la página web </t>
  </si>
  <si>
    <t>no se evidencia un informe mensual a la alta Dirección sobre PQRSD con respuesta extemporánea y vencidas para la toma de decisiones</t>
  </si>
  <si>
    <t>No se presenta se evidencia del envió de un informe mensual a la alta Dirección sobre PQRSD con respuesta extemporánea y vencidas para la toma de decisiones</t>
  </si>
  <si>
    <t>Se presento informe de PQRSD con respuesta extemporánea y vencidas para la toma de decisiones ante comité directivo el 30/09/21.</t>
  </si>
  <si>
    <t xml:space="preserve">Sevidencia la presentacion del informe consolidado del I semestre del 2021, ante comité Directivo de septiembre </t>
  </si>
  <si>
    <t xml:space="preserve">Atendendiendo a que la evidencia allegada corresponde a una presentanción  que se realizó para informarla  en Comité Directivo;  al  respecto la OCI, no la puede tener como evidencia de cumplimiento; pues no obstante no allegarse la respectiva acta del Comité    la acción refiere un informe mensual y el que se presentó  es un consolidado del  I semestre, con ello no atendiendose lo establecido en la acción  </t>
  </si>
  <si>
    <t>Se  solicita modificacion de  la fecha de inicio y terminacion atendiendo al vencimiento de la misma, la cual  inicia en  marzo y termina en hasta julio</t>
  </si>
  <si>
    <t>A la fecha se cuenta con informe borrador del mes de febrero.</t>
  </si>
  <si>
    <t>Se evidencio el envio de correo a la alta direccion sobre PQRSD con respuesta extemporánea y vencidas para la toma de decisiones</t>
  </si>
  <si>
    <t>Se evidencio el envió de correo a la alta dirección sobre PQRSD con respuesta extemporánea y vencidas para la toma de decisiones de los meses de febrero, marzo y abril.</t>
  </si>
  <si>
    <t xml:space="preserve">El proceso reporta solo los correos correspondientes a los informes de febrero y marzo, faltando los correos con los informes de los meses de enero, abril y mayo </t>
  </si>
  <si>
    <t xml:space="preserve">Al verificar los documentos de respuesta registrados con los números de radicado 2019100000133 -3, 2019100000137-3 y 2019100000102-3, se encontró lo siguiente:
 Los radicados terminados en “3” corresponden a circulares o memorandos internos de acuerdo con la estructura documental del ORFEO, por lo tanto no corresponde a la respuesta de las PQRSD.  
 Estos radicados corresponden a OPA´s (registro de capacitación Bomberil) y en el aplicativo se encuentra el formato en blanco, aunque la respuesta a los Cuerpos de Bomberos se dio vía correo electrónico, se requiere dar el cierre adecuado a los documentos en ORFEO y dejar la trazabilidad de las respuestas emitidas por la entidad.
Lo anterior genera incumplimiento a lo establecido en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</si>
  <si>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4º Por que: Falta de conocimiento de los funcionarios y/o contratistas para la  generación de respuesta  según la clasificación de ORFEO </t>
  </si>
  <si>
    <t xml:space="preserve">Falta de conocimiento de los funcionarios y/o contratistas para la  generacion de respuesta  según la clasificación de ORFEO </t>
  </si>
  <si>
    <t>Desgaste administrativo por la mala clasificación según ORFEO</t>
  </si>
  <si>
    <t>Capacitación obligatoria a todo el personal de la DNBC usuarios de ORFEO en el uso y manejo de la herramienta.</t>
  </si>
  <si>
    <t>Nº de servidores públicos capacitados / Nº total de servidores públicos con usuario de ORFEO asignado * 100</t>
  </si>
  <si>
    <t>Se  realizado capacitacion individual con los procesos de Contratacion,  Subdireccion Administrativa, Archivo y Fano, adicionalmente se envio capacitcion para el dia 06 de agosto 2020 a todo el personal  DNBC, con isntructivo del manejo de ORFEO</t>
  </si>
  <si>
    <t>Se evidenció que se iniciaron las capacitaciónes básicas en el manejo de ORFEO a la Subdirección Administrativa, Contratación, Archivo y FANO.  Así mismo, Atención al Ciudadano emitió el memorando 20203800000203 de fecha 11 de junio de 2020 informando que cada área deberá programar la fecha para la capacitación del aplicativo OKRFEO, el cual fue socializado a toda la entidad, el día 06 de agosto de 2020.</t>
  </si>
  <si>
    <t>Se realizo capacitación de sensibilización de ORFEO identificado la importancia de atención de las PQRSD dirigida a los funcionarios y contratistas en 29 de septiembre del 2020.
De igual manera se realizaron correos de sensibilización del buen uso de ORFEO con pieza gráfica</t>
  </si>
  <si>
    <t>De la evidencia  allegada , no se  puede reportar  un cumplimiento de la acción  definida, ya que  contrario al seguimiento del área no se completaron las capacitaciones, el registro  hace  relación a  una capacitación sobre funciones del GAU</t>
  </si>
  <si>
    <t>no se evidencia capacitacion al personal de la DNBC en el tema de uso y manejo de la herramienta ORFEO</t>
  </si>
  <si>
    <t>No se presenta evidencia de la capacitación sobre uso y manejo de ORFEO a todo el personal.</t>
  </si>
  <si>
    <t>Se realiza Capacitación dirigida a todo el personal de la DNBC usuarios de ORFEO en el uso y manejo de la herramienta el 11/06/21</t>
  </si>
  <si>
    <t>Se evidencia la realizacion de Capacitación obligatoria a todo el personal de la DNBC usuarios de ORFEO en el uso y manejo de la herramienta.</t>
  </si>
  <si>
    <t>La OCI observa que se allega como eviudencia de la Capacitación obligatoria a todo el personal de la DNBC usuarios de ORFEO en el uso y manejo de la herramienta, un enlace sin que este haga referencia  al tema ni asistentes</t>
  </si>
  <si>
    <t>Esta accion ya se cumplio, y para el cierre del hallazgo quedan pendientes</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</si>
  <si>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4.Por que: Falta de conocimiento de los funcionarios y/o contratistas para la  generación de respuesta  según la clasificación de ORFEO </t>
  </si>
  <si>
    <t xml:space="preserve">Notificar mediante comunicación escrita las responsabilidades sobre el buen uso de la herramienta de ORFEO </t>
  </si>
  <si>
    <t>Nºde servidores públicos notificados/ Nº total de servidores públicos con asignación de usuario de ORFEO Asignado *100</t>
  </si>
  <si>
    <t>Se realizo envió a todos los funcionarios responsables de dar respuestas a los diferentes requerimientos de la DNBC, adicionalmente trabaja en un documento para realizar el envió a todos los funcionarios de la DNBC que cuenten con correo institucional.</t>
  </si>
  <si>
    <t>80%%</t>
  </si>
  <si>
    <t>Se observó que mediante correo electrónico de fecha 07 de junio de 2020, a través del correo de atención al ciudadano, se socializó con algunos colaboradores los términos para dar respuesta a los PQRSD, así mismo se les notificó los documentos quien tienen pendiente de trámite en el aplicativo ORFEO.  Sin embargo se encuentra pendiente la capacitación en ORFEO.</t>
  </si>
  <si>
    <t xml:space="preserve">Se realizo capacitación de sensibilización de ORFEO identificado la importancia de atención de las PQRSD dirigida a los funcionarios y contratistas en 29 de septiembre del 2020.
</t>
  </si>
  <si>
    <t xml:space="preserve">De la evidencia allegada, no se  observa  la notificación  sobre las responsabilidades sobre el buen uso de la herramienta de ORFEO </t>
  </si>
  <si>
    <t xml:space="preserve">No se evidencia la notificacion  a los funcionarios de la DNBC sobre las responsabilidades del buen uso de la herramienta de ORFEO </t>
  </si>
  <si>
    <t xml:space="preserve">No se presenta evidencia de la notificación  a los funcionarios de la DNBC sobre las responsabilidades del buen uso de la herramienta de ORFEO </t>
  </si>
  <si>
    <t>Se notifica por correo electronico a los funcionarios de la DNBC sobre las responsabilidades del buen uso de la herramienta de ORFEO el 22/06/2021</t>
  </si>
  <si>
    <t xml:space="preserve">Se evidencia el envio de un correo a todos los funcionarios, recordandoles la verificacion del Sistema Orfeo, sin embargo no se evidencia  comunicación escrita de  las responsabilidades sobre el buen uso de la herramienta de ORFEO </t>
  </si>
  <si>
    <t xml:space="preserve">Se observa como evidencia del cumplimiento, un correo con una especifica responsabilidad  del ORFEO, pero se debe ampliar el tema a todas las responsabilidades sobre el buen uso de la herramienta de ORFEO </t>
  </si>
  <si>
    <t xml:space="preserve">Compromiso: Desde GAU de acuerdo a la lista de responsabilidades sobre el buen uso del ORFEO evidenciada, se realizara comunicación a través de correo a todos los funcionarios y contratistas para su socilización, lo cual se realizara con fecha limite 4 de marzo de 2022 . En segunda sesión  Se verifica el envio de la comunicacion para el buen uso del orfeo, accion que estaba pendiente para el cierre del hallazgo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</si>
  <si>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4º Por que: Falta de conocimiento de los funcionarios y/o contratistas para la  generación de respuesta  según la clasificación de ORFEO </t>
  </si>
  <si>
    <t xml:space="preserve">Capacitar al personal encargado de generar respuestas sobre el manejo de del sistema ORFEO </t>
  </si>
  <si>
    <t xml:space="preserve">
Nº de funcionarios capacitados/ N° Total de Funcionarios *100</t>
  </si>
  <si>
    <t>01/06/202</t>
  </si>
  <si>
    <t xml:space="preserve">Se realizo capitación el día 06 de agosto 2020 a todo el personal DNBC, sobre el instructivo de manejo de ORFEO </t>
  </si>
  <si>
    <t>Se evidenció que se iniciaron las capacitaciónes básicas en el manejo de ORFEO a la Subdirección Administrativa, Contratación, Archivo y FANO.  Así mismo, Atención al Ciudadano emitió el memorando 20203800000203 de fecha 11 de junio de 2020 informando que cada área deberá programar la fecha para la capacitación del aplicativo ORFEO, el cual fue socializado a toda la entidad, el día 06 de agosto de 2020.</t>
  </si>
  <si>
    <t xml:space="preserve">Se realizo capacitación al personal sobre las funciones y otro en las fechas 30/08/2020,  23/07/2020, 30/06/2020, 29/05/2020, 29/04/2020, </t>
  </si>
  <si>
    <t xml:space="preserve">De la  evidencia allegada no se puede determinar el cumplimiento de la capacitación al personal encargado de generar respuestas sobre el manejo de del sistema ORFEO </t>
  </si>
  <si>
    <t xml:space="preserve">no se evidencia el cumplimiento de la capacitacion al personal encargado de generar respuestas sobre el manejo de del sistema ORFEO </t>
  </si>
  <si>
    <t>No se presenta evidencia de la capacitación al personal encargado de generar respuestas sobre el manejo de ORFEO</t>
  </si>
  <si>
    <t>Se realiza Capacitación dirigida al personal encargado de generar respuestas el 18/6/21</t>
  </si>
  <si>
    <t xml:space="preserve">Se evidencia la realizacion de una capacitacion  al personal encargado de generar respuestas sobre el manejo de del sistema ORFEO </t>
  </si>
  <si>
    <r>
      <rPr>
        <sz val="10"/>
        <color theme="1"/>
        <rFont val="Arial"/>
        <family val="2"/>
      </rPr>
      <t xml:space="preserve">Respecto de la  acción </t>
    </r>
    <r>
      <rPr>
        <i/>
        <sz val="10"/>
        <color theme="1"/>
        <rFont val="Arial"/>
        <family val="2"/>
      </rPr>
      <t xml:space="preserve">Capacitar al personal encargado de generar respuestas sobre el manejo de del sistema ORFEO, </t>
    </r>
    <r>
      <rPr>
        <sz val="10"/>
        <color theme="1"/>
        <rFont val="Arial"/>
        <family val="2"/>
      </rPr>
      <t xml:space="preserve">el área  allega invitación a la capacitación, la cual se programo para el 18 de junio de 2021 </t>
    </r>
  </si>
  <si>
    <t>Se verifica el cumplimiento de la acción,esta pendiente de cerrar hasta el cumplimiento del item 72, el cual queda pendiente proximo seguimiento</t>
  </si>
  <si>
    <t xml:space="preserve">No se realizó un adecuado diseño de los indicadores de gestión del proceso Gestión de Tecnología e Informática, por cuanto no se está midiendo el cumplimiento del objetivo del proceso. </t>
  </si>
  <si>
    <r>
      <rPr>
        <b/>
        <sz val="10"/>
        <color theme="1"/>
        <rFont val="Arial"/>
        <family val="2"/>
      </rPr>
      <t xml:space="preserve">1º Por qué; </t>
    </r>
    <r>
      <rPr>
        <sz val="10"/>
        <color theme="1"/>
        <rFont val="Arial"/>
        <family val="2"/>
      </rPr>
      <t xml:space="preserve">Falta de personal para el seguimiento y verificación del cumplimiento de los indicadores en la  ejecucion del  soporte técnico de los equipos de la entidad.
</t>
    </r>
    <r>
      <rPr>
        <b/>
        <sz val="10"/>
        <color theme="1"/>
        <rFont val="Arial"/>
        <family val="2"/>
      </rPr>
      <t xml:space="preserve">
2º Por qué</t>
    </r>
    <r>
      <rPr>
        <sz val="10"/>
        <color theme="1"/>
        <rFont val="Arial"/>
        <family val="2"/>
      </rPr>
      <t>; No se tienen los recursos económicos necesarios para el cumplimiento del soporte Técnico.</t>
    </r>
    <r>
      <rPr>
        <b/>
        <sz val="10"/>
        <color theme="1"/>
        <rFont val="Arial"/>
        <family val="2"/>
      </rPr>
      <t xml:space="preserve">
</t>
    </r>
    <r>
      <rPr>
        <sz val="10"/>
        <color theme="1"/>
        <rFont val="Arial"/>
        <family val="2"/>
      </rPr>
      <t xml:space="preserve">
3</t>
    </r>
    <r>
      <rPr>
        <b/>
        <sz val="10"/>
        <color theme="1"/>
        <rFont val="Arial"/>
        <family val="2"/>
      </rPr>
      <t xml:space="preserve">º Por qué; </t>
    </r>
    <r>
      <rPr>
        <sz val="10"/>
        <color theme="1"/>
        <rFont val="Arial"/>
        <family val="2"/>
      </rPr>
      <t xml:space="preserve">No se aplican las políticas, procedimientos y seguimiento de atención de soporte Técnico. </t>
    </r>
  </si>
  <si>
    <t xml:space="preserve">No se aplican las políticas, procedimientos y seguimiento de atención de soporte Técnico. </t>
  </si>
  <si>
    <t>Incumplimiento de los planes y resultados esperados por parte de la Entidad</t>
  </si>
  <si>
    <t xml:space="preserve">Implementar el procedimiento de Gestión de Tecnología Informática PC-TI-01 Gestión y Atención de Soporte Técnico.
</t>
  </si>
  <si>
    <t xml:space="preserve">Programa establecido de Gestión de Tecnología informática PC- TI Gestión atención de soporte Técnico </t>
  </si>
  <si>
    <t>Actualmente esta acción no tiene ningún avance.</t>
  </si>
  <si>
    <t>Se realizaron los indicadores, están en revisión y mejora respectiva.</t>
  </si>
  <si>
    <t>El procedimiento gestión de tecnología se encuentra en construcción.</t>
  </si>
  <si>
    <t xml:space="preserve">El documento se encuentra en ajustes </t>
  </si>
  <si>
    <t xml:space="preserve">No se ha finalizado con la construcción del documento </t>
  </si>
  <si>
    <t>No se evidencian soportes en el One Drive. La actividad tiene fecha de termianción 30/04/2021</t>
  </si>
  <si>
    <t>se vienen realizando los informes de seguimineto a PIGA Y a la politica de cero papel  y ya se encuentran los informes que no se habian hecho en su momento</t>
  </si>
  <si>
    <t>TI envio a Mejora Continua el proceso correspondiente, el cual se devolvió para ajustes. La acción se conluiria antes del 30/04/2022</t>
  </si>
  <si>
    <t>El proceso entregó para revisión el procedimiento a Mejora continua el 2 de mayo, por lo anterior la accion queda vencida para su seguimiento en junio.</t>
  </si>
  <si>
    <t>Se encuentra en revisión por parte de mejora continua</t>
  </si>
  <si>
    <r>
      <rPr>
        <b/>
        <sz val="10"/>
        <color theme="1"/>
        <rFont val="Arial"/>
        <family val="2"/>
      </rPr>
      <t xml:space="preserve">1º Por qué; </t>
    </r>
    <r>
      <rPr>
        <sz val="10"/>
        <color theme="1"/>
        <rFont val="Arial"/>
        <family val="2"/>
      </rPr>
      <t xml:space="preserve">Falta de personal para el seguimiento y verificación del cumplimiento de los indicadores en la  ejecucion del  soporte técnico de los equipos de la entidad.
</t>
    </r>
    <r>
      <rPr>
        <b/>
        <sz val="10"/>
        <color theme="1"/>
        <rFont val="Arial"/>
        <family val="2"/>
      </rPr>
      <t xml:space="preserve">
2º Por qué</t>
    </r>
    <r>
      <rPr>
        <sz val="10"/>
        <color theme="1"/>
        <rFont val="Arial"/>
        <family val="2"/>
      </rPr>
      <t>; No se tienen los recursos económicos necesarios para el cumplimiento del soporte Técnico.</t>
    </r>
    <r>
      <rPr>
        <b/>
        <sz val="10"/>
        <color theme="1"/>
        <rFont val="Arial"/>
        <family val="2"/>
      </rPr>
      <t xml:space="preserve">
</t>
    </r>
    <r>
      <rPr>
        <sz val="10"/>
        <color theme="1"/>
        <rFont val="Arial"/>
        <family val="2"/>
      </rPr>
      <t xml:space="preserve">
3</t>
    </r>
    <r>
      <rPr>
        <b/>
        <sz val="10"/>
        <color theme="1"/>
        <rFont val="Arial"/>
        <family val="2"/>
      </rPr>
      <t xml:space="preserve">º Por qué; </t>
    </r>
    <r>
      <rPr>
        <sz val="10"/>
        <color theme="1"/>
        <rFont val="Arial"/>
        <family val="2"/>
      </rPr>
      <t xml:space="preserve">No se aplican las políticas, procedimientos y seguimiento de atención de soporte Técnico. </t>
    </r>
  </si>
  <si>
    <t xml:space="preserve">Realizar e implementar un formulario en linea que permita medir la oportunidad en tiempo real del soporte técnico, para la realización de los indicadores de gestión. </t>
  </si>
  <si>
    <t>Formato ejecutado de control de mantenimiento a los equipos de computo de la DNBC.</t>
  </si>
  <si>
    <t>El formulario ya se encuentra elaborado por el área de GTI, se espera enviar a planeacion en el mes de agosto para su aprobación y codificación. https://forms.gle/Hf7FEbHj2KKhGdgS7</t>
  </si>
  <si>
    <t>Se evidenció formulario google para medir la efectividad del mantenimiento/soporte realizado por TI, pendiente su ejecución.</t>
  </si>
  <si>
    <t xml:space="preserve">Esta el formulario en línea, sigue pendiente de la ejecución, por mejoras del mismo. </t>
  </si>
  <si>
    <t xml:space="preserve">Realizar e implementar un formulario en línea que permita medir la oportunidad en tiempo real del soporte técnico, para la realización de los indicadores de gestión. </t>
  </si>
  <si>
    <t>En revisión por cambio de indicadores.</t>
  </si>
  <si>
    <t xml:space="preserve">No se presenta  formulario en línea que permita medir la oportunidad en tiempo real del soporte técnico, para la realización de los indicadores de gestión. </t>
  </si>
  <si>
    <t>No se evidencian soportes en el One Drive. La actividad tiene fecha de termianción 27/09/2020</t>
  </si>
  <si>
    <t>El formato ya se tiene, sin embargo este se articula con el procedimiento, por lo que saldra en circulacion la aprobación de la acción anterior. La acción se conluiria antes del 30/04/2022</t>
  </si>
  <si>
    <t>Se evidencia el formato de encuesta de satisfacción y el formulario de solucitud de servicios. Se cumple la acción, queda pendiente verificacion de efectividad de la acción.</t>
  </si>
  <si>
    <r>
      <rPr>
        <b/>
        <sz val="10"/>
        <color theme="1"/>
        <rFont val="Arial"/>
        <family val="2"/>
      </rPr>
      <t>1º Por qué;</t>
    </r>
    <r>
      <rPr>
        <sz val="10"/>
        <color theme="1"/>
        <rFont val="Arial"/>
        <family val="2"/>
      </rPr>
      <t xml:space="preserve"> Falta de personal para el seguimiento y verificación del cumplimiento de los indicadores, soporte técnico y capacitación al personal en el manejo del Google Drive. </t>
    </r>
    <r>
      <rPr>
        <b/>
        <sz val="10"/>
        <color theme="1"/>
        <rFont val="Arial"/>
        <family val="2"/>
      </rPr>
      <t xml:space="preserve">
2º Por qué; </t>
    </r>
    <r>
      <rPr>
        <sz val="10"/>
        <color theme="1"/>
        <rFont val="Arial"/>
        <family val="2"/>
      </rPr>
      <t xml:space="preserve">No se cuenta con las herramientas tecnológicas necesarias para brindar soporte y mantenimiento a los equipos de la DNBC.
</t>
    </r>
    <r>
      <rPr>
        <b/>
        <sz val="10"/>
        <color theme="1"/>
        <rFont val="Arial"/>
        <family val="2"/>
      </rPr>
      <t xml:space="preserve">
3º Por qué; </t>
    </r>
    <r>
      <rPr>
        <sz val="10"/>
        <color theme="1"/>
        <rFont val="Arial"/>
        <family val="2"/>
      </rPr>
      <t xml:space="preserve">La obsolescencia en la plataforma tecnológica de la entidad ocasiona el aumento del numero de incidencias tecnológicas.
</t>
    </r>
    <r>
      <rPr>
        <b/>
        <sz val="10"/>
        <color theme="1"/>
        <rFont val="Arial"/>
        <family val="2"/>
      </rPr>
      <t xml:space="preserve">
4º Por qué;</t>
    </r>
    <r>
      <rPr>
        <sz val="10"/>
        <color theme="1"/>
        <rFont val="Arial"/>
        <family val="2"/>
      </rPr>
      <t xml:space="preserve"> No se han verificado los indicadores del área de gestión de TI y solicitado los recursos necesarios para poder ejecutar las acciones y medir los indicadores"</t>
    </r>
  </si>
  <si>
    <t>Falta de personal y recursos economicos para el seguimiento y verificación del cumplimiento de los indicadores.</t>
  </si>
  <si>
    <t xml:space="preserve">Verificar la validez de los indicadores que permiten realizar seguimiento y evaluación periódica de los procesos de TI 
</t>
  </si>
  <si>
    <t xml:space="preserve">"N.º Total de indicadores / N.º total de indicadores Verificados * 100 
</t>
  </si>
  <si>
    <t>El proceso cuenta con dos indicadores de eficacia.</t>
  </si>
  <si>
    <t xml:space="preserve">El proceso cuenta con dos indicadores de eficacia, sin embargo, falta verificar la validez de los indicadores frente al objetivo del proceso para realizar seguimiento y evaluación periódica de los procesos de TI </t>
  </si>
  <si>
    <t>Se realiza actualización y modificación de los indicadores.</t>
  </si>
  <si>
    <t xml:space="preserve">No se presenta la verificación del cumplimiento de los indicadores </t>
  </si>
  <si>
    <t>Se evidencian el tablero de indicadores y  2 fichas tecnicas con fecha del 16/06/2021, pero no se aprecia la verificación de la validez de los indicadores que permitan realizar seguimiento y evaluación periódica de los procesos de TI. La actividad tiene fecha de termianción 27/09/2020</t>
  </si>
  <si>
    <t>Se realizan meses de trabajo e información con correos electronicos de informes soliictados</t>
  </si>
  <si>
    <t>El proceso presenta las fichas de riesgos del año 2019,sin embargo no se evidencia seguimiento a los indicadores en el año 2020 y 2021</t>
  </si>
  <si>
    <t>Acción cumplida en el seguimiento anterior, pendiente verificar efectividad.</t>
  </si>
  <si>
    <t>Se evidencia que la construcción del Plan Estratégico de Tecnologías de la información y las comunicaciones,  no se ajustan a las necesidades de la entidad en materia de TI, lo cual dificulta la realización de la planificación de mediano y largo plazo en materia de infraestructura de TIC lo cual incumple lo establecido en la estructura definida por el Ministerio de Tecnologías de la Información y las Comunicaciones a través del documento “G.ES.06 Guía para la construcción del PETI”</t>
  </si>
  <si>
    <r>
      <rPr>
        <b/>
        <sz val="10"/>
        <color theme="1"/>
        <rFont val="Arial"/>
        <family val="2"/>
      </rPr>
      <t xml:space="preserve">1. Por qué: </t>
    </r>
    <r>
      <rPr>
        <sz val="10"/>
        <color theme="1"/>
        <rFont val="Arial"/>
        <family val="2"/>
      </rPr>
      <t>Porque no se identificaron adecuadamente los  factores internos y externos que permitieran identificar las necesidades de la DNBC</t>
    </r>
    <r>
      <rPr>
        <b/>
        <sz val="10"/>
        <color theme="1"/>
        <rFont val="Arial"/>
        <family val="2"/>
      </rPr>
      <t xml:space="preserve">
2. Por qué:  </t>
    </r>
    <r>
      <rPr>
        <sz val="10"/>
        <color theme="1"/>
        <rFont val="Arial"/>
        <family val="2"/>
      </rPr>
      <t>Desconocimiento de la adecuada aplicación del PETI con base a los lineamientos de la entidad, teniendo en cuenta la guía y soporte emitido por el ministerio de las TICs</t>
    </r>
    <r>
      <rPr>
        <b/>
        <sz val="10"/>
        <color theme="1"/>
        <rFont val="Arial"/>
        <family val="2"/>
      </rPr>
      <t xml:space="preserve"> </t>
    </r>
    <r>
      <rPr>
        <sz val="10"/>
        <color theme="1"/>
        <rFont val="Arial"/>
        <family val="2"/>
      </rPr>
      <t xml:space="preserve">
</t>
    </r>
    <r>
      <rPr>
        <b/>
        <sz val="10"/>
        <color theme="1"/>
        <rFont val="Arial"/>
        <family val="2"/>
      </rPr>
      <t xml:space="preserve">
3. Por qué:</t>
    </r>
    <r>
      <rPr>
        <sz val="10"/>
        <color theme="1"/>
        <rFont val="Arial"/>
        <family val="2"/>
      </rPr>
      <t xml:space="preserve"> El grupo de gestión tecnológica no cuenta con el personal para la  planeación y ejecución del plan.</t>
    </r>
  </si>
  <si>
    <t xml:space="preserve">Desconocimiento de la adecuada aplicación del PETI con base a los lineamientos de la entidad, teniendo en cuenta la guía y soporte emitido por el ministerio de las TICs </t>
  </si>
  <si>
    <t>Desarticulación del área de Gestión de Tecnología con los objetivos estratégicos de la entidad.</t>
  </si>
  <si>
    <t>Actualizar el Plan Estratégico de Tecnologías de la Información y Comunicaciones de la DNBC periodo 2019-2022 con el proyecto actual de estabilización de Servicios Tecnológicos y definición del marco de seguridad y privacidad de la información y de los sistemas de
información.</t>
  </si>
  <si>
    <t>Actualizar el Plan Estratégico de Tecnologías de la Información y Comunicaciones de la DNBC (PETIC 2023- 2025)” con fecha de finalización diciembre 2022</t>
  </si>
  <si>
    <t>Proceso de PETIC actualizado y verificado.</t>
  </si>
  <si>
    <t>Se encuentra en socialización con el área directiva y desarrollo del mismo. Se sube como evidencia las diapositivas presentadas a los directivos de los cambios y consideraxiones del PETI</t>
  </si>
  <si>
    <t>El Plan Estratégico de Tecnologías de la Información y Comunicaciones, se encuentra en proceso de actualización.</t>
  </si>
  <si>
    <t>El Plan Estratégico de Tecnologías de la Información y Comunicaciones de la DNBC se encuentra en construcción.</t>
  </si>
  <si>
    <t>Documento en ejuste para su publicación.</t>
  </si>
  <si>
    <t xml:space="preserve">No se presenta avances de la ejecución de la acción </t>
  </si>
  <si>
    <t>No se evidencian soportes en el One Drive. La actividad tiene fecha de terminación 30/04/2021</t>
  </si>
  <si>
    <t xml:space="preserve">Se generaron los correos emitidos por parte de presidencia de la republica donde se visualizan los 2 envios correspondientes al inoforme de austeridad del gasto II semestre año 2020 y primer semestre 2021 </t>
  </si>
  <si>
    <t>El proceso indica que se encuentra tabajando en las acciones definidas en la mesa de trabajo inicial</t>
  </si>
  <si>
    <t>Se presenta informe del diagnóstico del PETI 2019 - 2022 , como base para la preparación del nuevo PETIC. Sin embargo se requiere ajustar la acción indicando que es la actualización del PETI y no la estabilización que ya esta cumplida y fecha de finalización diciembre de 2022</t>
  </si>
  <si>
    <t>Se solicitó ajustar de acuerdo al último seguimiento, se anexa el correo de dicha solicitud</t>
  </si>
  <si>
    <t>Se evidencia un bajo nivel de avance en la implementación de los lineamientos en el marco del Plan Estratégico de Tecnologías de la Información y las Comunicaciones - PETIC de acuerdo con los componentes: TIC para Servicios, TIC para Gobierno Abierto y TIC para la Gestión y con los plazos establecidos en el Decreto 1078 de 2015 en su Artículo 2.2.9.1.4.3 subrogado por el Decreto No 1008 de 2018 en el capítulo 1 del título 9 de la parte 2 del libro 2.</t>
  </si>
  <si>
    <r>
      <rPr>
        <b/>
        <sz val="10"/>
        <color theme="1"/>
        <rFont val="Arial"/>
        <family val="2"/>
      </rPr>
      <t xml:space="preserve">1. Por qué: </t>
    </r>
    <r>
      <rPr>
        <sz val="10"/>
        <color theme="1"/>
        <rFont val="Arial"/>
        <family val="2"/>
      </rPr>
      <t>Desconocimiento de la adecuada aplicación del PETI con base a los lineamientos de la entidad, teniendo en cuenta la guía y soporte emitido por el ministerio de las TICs.</t>
    </r>
    <r>
      <rPr>
        <b/>
        <sz val="10"/>
        <color theme="1"/>
        <rFont val="Arial"/>
        <family val="2"/>
      </rPr>
      <t xml:space="preserve">
</t>
    </r>
    <r>
      <rPr>
        <sz val="10"/>
        <color theme="1"/>
        <rFont val="Arial"/>
        <family val="2"/>
      </rPr>
      <t xml:space="preserve">
</t>
    </r>
    <r>
      <rPr>
        <b/>
        <sz val="10"/>
        <color theme="1"/>
        <rFont val="Arial"/>
        <family val="2"/>
      </rPr>
      <t xml:space="preserve">2. Por qué: </t>
    </r>
    <r>
      <rPr>
        <sz val="10"/>
        <color theme="1"/>
        <rFont val="Arial"/>
        <family val="2"/>
      </rPr>
      <t xml:space="preserve">Falta de seguimiento al proceso de adecuación e implementación del PETI.
</t>
    </r>
    <r>
      <rPr>
        <b/>
        <sz val="10"/>
        <color theme="1"/>
        <rFont val="Arial"/>
        <family val="2"/>
      </rPr>
      <t>3. Por qué:</t>
    </r>
    <r>
      <rPr>
        <sz val="10"/>
        <color theme="1"/>
        <rFont val="Arial"/>
        <family val="2"/>
      </rPr>
      <t xml:space="preserve"> El grupo de gestión tecnologica no cuenta con el personal dedicado a la planeación y ejecución del plan.</t>
    </r>
  </si>
  <si>
    <t xml:space="preserve">Ausencia de recurso humano dedicado a la planeación y ejecución del plan. </t>
  </si>
  <si>
    <t>Realizar indicadores de seguimiento y control con el fin de medir y evaluar el avance del PETI</t>
  </si>
  <si>
    <t xml:space="preserve">Indicadores del PETI </t>
  </si>
  <si>
    <t xml:space="preserve">Se tienen listo el formato de seguimiento de mantenimiento, se enviara a planeacion para su aprobación y codificación </t>
  </si>
  <si>
    <t>Se cuenta con los mecanismos para la captura de información para  la formulación y medición de los indicadores</t>
  </si>
  <si>
    <t>Se avanzo en la ejecución del plan petic, conforme al plan de compras</t>
  </si>
  <si>
    <t>Se encuentra en construcción, se espera concluirlo según la fecha establecida</t>
  </si>
  <si>
    <t>Se encuentra en construcción los indicadores del PETI</t>
  </si>
  <si>
    <t xml:space="preserve">Se presenta la actualización de los indicadores </t>
  </si>
  <si>
    <t>Se evidencian el tablero de indicadores y la ficha tecnica del indicador con fecha del 16/06/2021. pero no es claro el nivel de avance en la implementación de los lineamientos PETI</t>
  </si>
  <si>
    <t>igual que hallazgo 33</t>
  </si>
  <si>
    <t>Se presenta informe del diagnóstico del PETI 2019 - 2022 , como base para la preparación del nuevo PETIC</t>
  </si>
  <si>
    <t>Se evidencia que la entidad no ha aplicado el instrumento de autodiagnóstico en materia de gobierno digital por tal razón no se puede determinar el nivel de madurez alcanzado y tampoco se puede determinar una priorización de las acciones contempladas por la estrategia en paralelo a la ejecución del PETIC, lo cual incumple lo dispuesto en el Manual de Gobierno Digital, Implementación de la Política de Gobierno Digital Decreto 1008 de 2018 (Compilado en el Decreto 1078 de 2015) en el título 4 MEDIR LA POLÍTICA.</t>
  </si>
  <si>
    <r>
      <rPr>
        <b/>
        <sz val="10"/>
        <color theme="1"/>
        <rFont val="Arial"/>
        <family val="2"/>
      </rPr>
      <t xml:space="preserve">Por qué: </t>
    </r>
    <r>
      <rPr>
        <sz val="10"/>
        <color theme="1"/>
        <rFont val="Arial"/>
        <family val="2"/>
      </rPr>
      <t>Desconocimiento de los lineamientos, estándares y acciones a ejecutar que conforman la política de Gobierno Digital.</t>
    </r>
  </si>
  <si>
    <t xml:space="preserve">Identificar los elementos de la politica de gobierno digital existentes en la entidad.
</t>
  </si>
  <si>
    <t xml:space="preserve">Realizacion de la politica de Gobierno  </t>
  </si>
  <si>
    <t xml:space="preserve">Se realizo presentación  al la subdirección administrativa y financiera  en donde se socializaba los elementos identificados de política del gobierno digital </t>
  </si>
  <si>
    <t xml:space="preserve">Se realizó la identificación de los  elementos de la política del gobierno digital </t>
  </si>
  <si>
    <t>Se ejecutó el plan de compras según lo establecido en el diagnóstico</t>
  </si>
  <si>
    <t>La política de gobierno digital se encuentra en construcción.</t>
  </si>
  <si>
    <t xml:space="preserve">Se realiza autodiagnostico para implementar la politica de gobierno digital  </t>
  </si>
  <si>
    <t xml:space="preserve">No se presenta la política de gobierno digital, sin embargo se realizo autodiagnóstico para su construcción </t>
  </si>
  <si>
    <t>Se evidencia en One Drive el Autodiagnostico de la política de Gobierno Digital. La actividad tien fecha de terminación 15/10/2020</t>
  </si>
  <si>
    <t>esta en proceso</t>
  </si>
  <si>
    <t xml:space="preserve">El proceso carga el autodiagnóstico realizado en 2021 paea identificar el estado actual de la DNBC </t>
  </si>
  <si>
    <r>
      <rPr>
        <b/>
        <sz val="10"/>
        <color theme="1"/>
        <rFont val="Arial"/>
        <family val="2"/>
      </rPr>
      <t xml:space="preserve">1º Por qué: </t>
    </r>
    <r>
      <rPr>
        <sz val="10"/>
        <color theme="1"/>
        <rFont val="Arial"/>
        <family val="2"/>
      </rPr>
      <t>Desconocimiento de los lineamientos, estándares y acciones a ejecutar que conforman la política de Gobierno Digital.</t>
    </r>
  </si>
  <si>
    <t xml:space="preserve">Aplicar el instrumento de autodiagnóstico establecido en el Decreto 1008 de 2018 para establecer el estado de avance en la implementación de la política.
</t>
  </si>
  <si>
    <t>Intrumento de autodiagnosticó aplicado a la DNBC</t>
  </si>
  <si>
    <t>Se realizo presentación  al la subdireccion administrativa y financiera por medio de una presentación de Power Point en donde se socializaba la autoevaluación del gobierno digita</t>
  </si>
  <si>
    <t>Se aplico el autodiagnóstico de TI</t>
  </si>
  <si>
    <t>Se aplicó el autodiagnóstico de TI en periodos anteriores</t>
  </si>
  <si>
    <t>Se dio Cumplimiento en seguimiento anterior, por lo cual no se aprecian los soportes en el One Drive.</t>
  </si>
  <si>
    <t>esta aprobado el  presupuesto</t>
  </si>
  <si>
    <t>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t>
  </si>
  <si>
    <t xml:space="preserve">1. Por qué: Porque no se identificaron adecuadamente los  factores internos y externos que permitieran identificar las necesidades de la DNBC
2. Por qué: Desconocimiento de la adecuada aplicación del PETI con base a los lineamientos de la entidad, teniendo en cuenta la guía y soporte emitido por el ministerio de las TICs 
3. Por qué; El área de Gestión tecnológica no dispone de una herramienta corporativa que automatice el respaldo, almacénamiento y recuperacion de la información.
</t>
  </si>
  <si>
    <t xml:space="preserve">Implementar el procedimiento de Gestión de Tecnología Informática  PC-TI-01 Gestión y Atención de Soporte Técnico.
</t>
  </si>
  <si>
    <t xml:space="preserve">Implementación del proceso de Gestión de Tecnología informática y Atención de soporte técnico </t>
  </si>
  <si>
    <t>Actualmente esta accion no tiene ningun avance.</t>
  </si>
  <si>
    <t>Como acción para garantizar el cumplimiento, se establecen copias de seguridad de la información mediante la plataforma Drive, al igual con la migración del sistema de gestión documental ORFEO, a servidores a la nube el backup es automático y con retenciones, que garantizan salvaguardar la información.</t>
  </si>
  <si>
    <t>No se da cumplimiento con la acción, ni se presentan avances</t>
  </si>
  <si>
    <t>No se evidencian soportes en el One Drive. La actividad tiene fecha de terminación 15/11/2020</t>
  </si>
  <si>
    <t xml:space="preserve">Se Actualizó el formato de salida de vehículos estableciendo el control por el Gestor del proceso, se envio a mejora continua para su revisión </t>
  </si>
  <si>
    <r>
      <rPr>
        <b/>
        <sz val="10"/>
        <color theme="1"/>
        <rFont val="Arial"/>
        <family val="2"/>
      </rPr>
      <t xml:space="preserve">1. Por qué: </t>
    </r>
    <r>
      <rPr>
        <sz val="10"/>
        <color theme="1"/>
        <rFont val="Arial"/>
        <family val="2"/>
      </rPr>
      <t xml:space="preserve">No se identificaron adecuadamente los  factores internos y externos que permitieran identificar las necesidades de la DNBC
</t>
    </r>
    <r>
      <rPr>
        <b/>
        <sz val="10"/>
        <color theme="1"/>
        <rFont val="Arial"/>
        <family val="2"/>
      </rPr>
      <t xml:space="preserve">2. Por qué: </t>
    </r>
    <r>
      <rPr>
        <sz val="10"/>
        <color theme="1"/>
        <rFont val="Arial"/>
        <family val="2"/>
      </rPr>
      <t xml:space="preserve">Desconocimiento de la adecuada aplicación del PETI con base a los lineamientos de la entidad, teniendo en cuenta la guía y soporte emitido por el ministerio de las TICs 
</t>
    </r>
    <r>
      <rPr>
        <b/>
        <sz val="10"/>
        <color theme="1"/>
        <rFont val="Arial"/>
        <family val="2"/>
      </rPr>
      <t>3. Por qué;</t>
    </r>
    <r>
      <rPr>
        <sz val="10"/>
        <color theme="1"/>
        <rFont val="Arial"/>
        <family val="2"/>
      </rPr>
      <t xml:space="preserve"> El área de Gestión tecnológica no dispone de una herramienta corporativa que automatice el respaldo, almacenamiento y recuperacion de la información.
</t>
    </r>
  </si>
  <si>
    <t>Desarticulación del área de Gestión de Tecnología con los objetivos estrategicos de la entidad.</t>
  </si>
  <si>
    <t xml:space="preserve">Verificar y ajustar el flujo de la ejecucion del procedimiento PC-TI-01 Gestión y Atención de Soporte Técnico al estado actual de la entidad.
</t>
  </si>
  <si>
    <t>Actualización del flujo de la ejecución de Gestión de Tecnología informática y Gestión y atención de soporte Técnico.</t>
  </si>
  <si>
    <t>0%%</t>
  </si>
  <si>
    <t xml:space="preserve">Se actualizaron  las planillas de pre inspección y desplazamiento, con el fin de mejorar los controles establecidos </t>
  </si>
  <si>
    <t xml:space="preserve">Se solicita cambio de fecha de terminación de la acción, debido a que es necesario realizar un análisis del tema y reuniones interna para su actualización. Así mismo articularlo con las actividades definidas en el Plan de Acción del Proceso. Fecha de terminación: 15/06/2022
 </t>
  </si>
  <si>
    <t xml:space="preserve">1. Por qué: No se identificaron adecuadamente los  factores internos y externos que permitieran identificar las necesidades de la DNBC
2. Por qué: Desconocimiento de la adecuada aplicación del PETI con base a los lineamientos de la entidad, teniendo en cuenta la guía y soporte emitido por el ministerio de las TICs 
3. Por qué; El área de Gestión tecnológica no dispone de una herramienta corporativa que automatice el respaldo, almacénamiento y recuperacion de la información.
</t>
  </si>
  <si>
    <t xml:space="preserve">Promover  por medio de campañas el uso de Google Drive, como herramienta de respaldo de la información.
</t>
  </si>
  <si>
    <t>Nº Total de actividades programada / N.º  de actividades Realizadas * 100</t>
  </si>
  <si>
    <t>Se realizo la capacitación el día 10 de julio del 2020 a el personal de la DNBC.</t>
  </si>
  <si>
    <t>Se evidenció la capacitación (campaña) sobre el uso de drive el día 10 de julio del 2020 a el personal de la DNBC.</t>
  </si>
  <si>
    <t>Se realizó capacitación de manejo de drive el 29 de septiembre de 2020.</t>
  </si>
  <si>
    <t>Se Incluiyeron las acciones disciplinarias a que haya lugar por el incumplimiento de la circular 09 de 2018 , en los lineamientos correspondientes a la regulación del uso de vehículos de la DNBC y en las planillas de pre inspección y desplazamiento , se envio para revision a mejora continua</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</si>
  <si>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realizaron campañas de capacitación al personal de la DNBC, en la que se tuvieron en cuenta las guía y soportes emitido por el ministerio de las TICs, los cuales son considerados en los linemaientos del PETI
Nota: El grupo de la Oficina de Control Interno, considera efectiva esta acción, con base en los soportes presentados a la fecha, sin embargo, esto NO garantiza que los hallazgos de este seguimiento se vuelvan a repetir posteriormente.
</t>
    </r>
  </si>
  <si>
    <t>Se esta aplicando encuesta para identificar necesidades para fortalecer el uso de la herramiento Office 365</t>
  </si>
  <si>
    <t>Gestión Financiera</t>
  </si>
  <si>
    <t>GESTIÓN CONTABLE Y DE TESORERÍA: Falta de seguimiento y control por cuanto no se realizan cruces con respecto a los  Reintegros del 66.66% que deben efectuar las Entidades Promotoras de Salud a la DNBC, por el pago de las incapacidades de los funcionarios públicos,  contemplándose como un Posible Detrimento Patrimonial, debido a que los recursos públicos no están siendo reintegrados por las empresas promotoras de salud.</t>
  </si>
  <si>
    <t>Falta de seguimiento y control por parte de las dependencias. Por que no se realiza cruces de información entre las areas. Por que no se concilia con el Tesoro Naciona</t>
  </si>
  <si>
    <t>Porque el Ministerio de Hacienda y Crédito público, emitió un oficio a las Entidades del presupuesto Nacional, en donde indicaban la anulación de las cuentas por pagar de la vigencia 2017 y se constituyeran las reservas</t>
  </si>
  <si>
    <t>Detrimento patrominial por el no reintegro de los valores del 66,66%</t>
  </si>
  <si>
    <t>Enviar el listado mensual a talento humano de los reintegros objeto de identificación</t>
  </si>
  <si>
    <t>Actas mensuales</t>
  </si>
  <si>
    <t xml:space="preserve">viviana Gonzales </t>
  </si>
  <si>
    <t xml:space="preserve">Identificar los ingresos por imputar en el SIIF de los Reintegros por concepto de Licencias e Incapacidadesl. </t>
  </si>
  <si>
    <t>No se evidencio la identificación de enero a junio de 2019</t>
  </si>
  <si>
    <t>Se han estado enviando Cartas de Recobro a la diferntes EPS y se han recibido respuestas satisgactorias de algunas EPS.</t>
  </si>
  <si>
    <t xml:space="preserve">Se evidenció el listado de los recobros de incapacidades de la vigencia 2019 a partir del mes de agosto, sin embargo falta verificar la respuesta de los recobros de años anterior ( 2018 - 2019), para efectuar el cruce de información con financiera.  </t>
  </si>
  <si>
    <t>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verificaciones quedo para el 09 de diciembre por otro lado se han enviado las cartas de recobro mes a mes</t>
  </si>
  <si>
    <t>Se han realizado cartas de recobro, se solicitaron usuarios como empresa a famisanar y sanitas para corroborar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t>
  </si>
  <si>
    <t>las eps han pagado de acuerdo lo solicitado, de igual forma la esp sanitas nos autorizó el usuario que habiamos solicitado para hacer los recobros y radicar incapacidades.
Se presenta como evidencia:
1.acta de consolidación de pagos emitida por financiera.
2. cartas de recobro de incacpacidades</t>
  </si>
  <si>
    <t xml:space="preserve">No se evidencia el suministro de la informacion al proceso de Gestion Juridica, de manera mensual con el fin de que la Gestion juridica realice los recobros coactivos a que halla lugar </t>
  </si>
  <si>
    <t>No se presenta la evidencia de la  realización de cobros coactivos desde Gestión Jurídica</t>
  </si>
  <si>
    <t>Modificar la acción, indicador y fecha, por cuanto el enviar un listado no asegura el seguimiento y control por parte del Proceso así:
Realizar conciliaciones mensuales con el Proceso de Gestión Financiera, con el fin de verificar los recobros por concepto de incapacidades.
Indicador: Actas mensuales
Fecha de Terminación: 30-03-2023</t>
  </si>
  <si>
    <t>Claudia Quintero /Catalina Carranza</t>
  </si>
  <si>
    <t>Se realizó conciliación entre Talento Humano y Gestión financiera, Se evidencia actas de marzo y abril de 2022</t>
  </si>
  <si>
    <t>Se generó la conciliación de los saldos con el Proceso de Gestión Financiera y Talento Humano, correspondiente al mes de marzo de 2022.</t>
  </si>
  <si>
    <t xml:space="preserve">el proceso no reporta evidencia de la ejecución de la acción  </t>
  </si>
  <si>
    <r>
      <rPr>
        <sz val="10"/>
        <color theme="1"/>
        <rFont val="Arial"/>
        <family val="2"/>
      </rPr>
      <t>1er Por qué: Porque el proceso de gestión contractual no ha abierto el espacio para modificar el manual de contratación.</t>
    </r>
    <r>
      <rPr>
        <b/>
        <sz val="10"/>
        <color theme="1"/>
        <rFont val="Arial"/>
        <family val="2"/>
      </rPr>
      <t xml:space="preserve">
2do Por qué:</t>
    </r>
    <r>
      <rPr>
        <sz val="10"/>
        <color theme="1"/>
        <rFont val="Arial"/>
        <family val="2"/>
      </rPr>
      <t xml:space="preserve"> Por alto volumen de trabajo, desinterés o desinformación.</t>
    </r>
    <r>
      <rPr>
        <b/>
        <sz val="10"/>
        <color theme="1"/>
        <rFont val="Arial"/>
        <family val="2"/>
      </rPr>
      <t xml:space="preserve">
3er Por qué: </t>
    </r>
    <r>
      <rPr>
        <sz val="10"/>
        <color theme="1"/>
        <rFont val="Arial"/>
        <family val="2"/>
      </rPr>
      <t>Por desconocimiento del Decreto 1072.</t>
    </r>
  </si>
  <si>
    <t>Socializar con el área de contratación las exigencia del Decreto 1072 del 2015.</t>
  </si>
  <si>
    <t>Socialización realizada</t>
  </si>
  <si>
    <t>Se realizó borrador manual de contratacíon</t>
  </si>
  <si>
    <t>Acción cumplida en seguimientos anteriores</t>
  </si>
  <si>
    <t>Esta accion se cumplió en el trimestres anterior.</t>
  </si>
  <si>
    <t>Se evidencia la socialización de los criterios de SST con Gestión Contractual, sin embargo, a la fecha no se han formalizado dichos criterios</t>
  </si>
  <si>
    <t>Se evidencia que los documentos que componen el Sistema de Gestión en Seguridad y Salud en el Trabajo no se han formalizado en el SIGEC, incumpliendo los principios de identificación y acceso establecidos en el ítem Conservación de la documentación, del Artículo 16, Resolución 312 de 2019</t>
  </si>
  <si>
    <t>En el último trimestre de la vigencia 2018 se remitieron para revisión al Proceso de Mejora Continua los siguientes documentos de Seguridad y Salud en el Trabajo:
a. Procedimiento de Inspecciones
b. Procedimiento de Investigación de Accidentes.
c. Programa Examenes Médicos Ocupacionales - EMO
d. Procedimiento de Gestión del Cambio
Sin embargo, 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t>
  </si>
  <si>
    <t>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t>
  </si>
  <si>
    <t>Incumplimineto de la normatividad vigente.</t>
  </si>
  <si>
    <t>1. Actualización de Procedimientos de Seguridad y Salud en el Trabajo.
2. Aprobación de los Procedimientos por parte del Gestor del Proceso.
3. Aprobación de los Procedimientos por parte del Subdirector Administrativo y Financiero. 
4. Remisión de Procedimientos al Proceso de Mejora Continua para revisión, codificación y publicación en la carpeta del SIGEC de la DNBC.</t>
  </si>
  <si>
    <t>Los documentos en la vigencia 2020 se han actualizado, falta enviarlos a planeacion para la codificacion</t>
  </si>
  <si>
    <t>Se evidenció que a la fecha no se han formalizado los documentos que componen el Sistema de Gestión en Seguridad y Salud en el Trabajo.</t>
  </si>
  <si>
    <t>Ya se realizo la actualizacion de los programas y procedimientos de Seguridad y Salud en el Trabajo.
2. Ya se encuentran en el Proceso de Mejora Continua para revisión, codificación y publicación en la carpeta del SIGEC de la DNBC. esto segun el area esta para después del 20 de diciembre , toda vez que estan otros procesos delante de nosotros a la espera de los mismo. Se anexa evidencia de correos elctronicos enviados al area de mejora continua con los docuementos.</t>
  </si>
  <si>
    <t>Se evidenció la remisión a Gestión Análisis y Mejora Continua de los documentos: Manual de SST, Programa de gestión de riesgo de emergencias y desastres del SGSST, Programa de gestión en medicina preventiva y del trabajo y programa de gestión de riesgo especifico, todos ellos con la documentación asociada, sin embargo a la fecha no se han formalizado.</t>
  </si>
  <si>
    <t>Se indagó al área de mejora continua sobre el proceso de formalización de los documentos del Sistema de Gestión de la Seguridad y Salud en el Trabajo que fueron enviados con anterioridad para su revisión y aprobación, a lo que mencionan que debido a la migración que hizo la DNBC del Drive de Google al Drive de Office Outloook los documentos no se pudieron recuperar, para lo cual se concreta un nuevo envío para reiniciar el proceso</t>
  </si>
  <si>
    <t>Se informa que los documentos fueron  enviados con anterioridad al proceso de mejora continua para su formalización de los documentos del Sistema de Gestión de la Seguridad y Salud en el Trabajo, a lo que mencionan que debido a la migración que hizo la DNBC del Drive de Google al Drive de Office Outlook los documentos no se pudieron recuperar, para lo cual se concreta un nuevo envío para reiniciar el proceso</t>
  </si>
  <si>
    <t>Se envio a mejora continua algunos documentos del sistema, de donde nos refieren que deben ir ligados a un procedimiento o manual</t>
  </si>
  <si>
    <t xml:space="preserve">Se evidencia el envió de algunos documentos de SST al proceso de mejora continua, pero se informa que son devueltos ya que no hay un manual de sst para su respectiva codificación. </t>
  </si>
  <si>
    <t>A la fecha no se ha realizado la documentación y formalización de la documentación del Sistema de Gestión en Seguridad y Salud en el Trabajo.</t>
  </si>
  <si>
    <t>Se inicia formalizacion de documentos de SST, los cuales se encuentran registrados desde el 14/01/2022 en la carpeta compartida sigep. Se continua en la formulacion de los mismos según lineamientos vigencia 2022 "50". Entrega 13 mayo
(Manual de sst)
(Politicas de sst seguridad vial, prevencion consumo alcohol,tabaco, sustancias psicoactivas)</t>
  </si>
  <si>
    <r>
      <rPr>
        <sz val="10"/>
        <color theme="1"/>
        <rFont val="Arial"/>
        <family val="2"/>
      </rPr>
      <t xml:space="preserve">Se enviarán los documentos a Gestión Analisis y Mejora continua para su aprobación.
</t>
    </r>
    <r>
      <rPr>
        <sz val="10"/>
        <color rgb="FFFF0000"/>
        <rFont val="Arial"/>
        <family val="2"/>
      </rPr>
      <t>Verificar el 19 de abril</t>
    </r>
  </si>
  <si>
    <t>Se realizó la formalización de los procedimeintos para investigación de accidentes, quejas y recomendaciones del comité de convivencia, junto con sus formatos, asi como tambien se formalizó el manual  del comité de convivencia</t>
  </si>
  <si>
    <t>Se realizó la formailización del Manual del SGSST, Manual de Comité convivencia, procedimiento COPASST, procedimiento investigación de incidentes, procedimiento gestión del cambio, programa de inducción y reinducción, junto con los formatos asociados.
Se encuentra en revisión por parte de Gestión Análisis y Mejora Continua, procedimiento IPVR y formato de brigadas.</t>
  </si>
  <si>
    <t xml:space="preserve">En recorrido por las instalaciones de la Entidad se evidencio que no se cuenta con los controles requeridos de acuerdo con la matriz de peligros para prevenir la ocurrencia de accidentes de trabajo y/o enfermedades laborales, incumpliendo lo establecido en el ítem Implementación de medidas de prevención y control de peligros/riesgos identificados, del Artículo 16, Resolución 312 de 2019.
</t>
  </si>
  <si>
    <t>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
El Proceso de Gestión de talento humano solo tiene un profesional de planta, el cual no cuenta con la licencia en SST que permita liderar e implementar el SGSST, y el cual no es suficiente para la multiplicidad de actividades generadas en el proceso.</t>
  </si>
  <si>
    <t>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t>
  </si>
  <si>
    <t>Al no existir control en los peligros encontrados, se puede generar una accidente laboral o enfermedad laboral.</t>
  </si>
  <si>
    <t xml:space="preserve">Ejecutar los controles establecidos en la matriz de peligros. </t>
  </si>
  <si>
    <t>(N° de controles ejecutados / N° de contrales establecidos en la matriz de peligros.)*100</t>
  </si>
  <si>
    <t xml:space="preserve">Plazo </t>
  </si>
  <si>
    <t>En la presente vigencia 2020 se esta actualizando la matriz de peligros de la entidad, a la fecha se han implementado los controles para los peligros por COVID-19</t>
  </si>
  <si>
    <t>Se presenta evidencia de la aplicación de los controles relacionados con covid-19, la matriz de peligros se encuentra en actualización.</t>
  </si>
  <si>
    <t>Con el cambio de sede de la DNBC, se cuenta con los controles requeridos de acuerdo con la matriz de peligros para prevenir la ocurrencia de accidentes de trabajo. eliminamos los riesgos electricos, los riesgos ergonomicos, ambietales, spicosociales. De SST se utilizaron recursos para todo el tema de la adquision de la nueva sede, lo que nos permite cumplir con esta accion y solicitar que esta sea cerrada. La evidencia son las instalaciones nuevas en las que estamos actualmente laborando. se anexan fotos. cabe mencionar que se encuentra en elaboracion la nueva matriz de peligros, se anexa la anterior segun la sede antigua.</t>
  </si>
  <si>
    <t>En las nuevas instalaciones de la entidad se redujeron los peligros locativos, eléctricos, físicos y biomecánicos, sin embargo, aun hace falta la ejecución de controles como las bases, teclados y mouse para quienes laboran en computador portátil y los apoya pies.</t>
  </si>
  <si>
    <t>Debido a la falta de contratación del Profesional en SST en los meses de enero, febrero y marzo no se había actualizado la matriz de peligros, unido al cambio de sede de la DNBC, lo que exige la elaboración de una nueva matriz ajustada a las nuevas instalaciones.
A partir del día 13 de abril de 2021 se realizó la contratación del profesional en SST Jhon Vergara para adelantar lo correspondiente al proceso del SG-SS</t>
  </si>
  <si>
    <t>En las nuevas instalaciones de la entidad se redujeron los peligros locativos, eléctricos, físicos y biomecánicos, se compraron  bases, teclados y mouse para quienes laboran en computador portátil.</t>
  </si>
  <si>
    <t xml:space="preserve">No se evidencia la ejecucion de todos los  controles definidos en la matriz de peligros. </t>
  </si>
  <si>
    <t>Se desarrollo de la auditoria al SGSST se evidenció que aún no se esta aplicando la totalidad de los controles identificados en la matriz de peligros.</t>
  </si>
  <si>
    <t>Se continua con la implementacion de los controles establecidos en la matriz de peligros vigencia 2022.
(Listados de asistencia y fotografías)
(Matriz de riesgos)</t>
  </si>
  <si>
    <r>
      <rPr>
        <sz val="10"/>
        <color theme="1"/>
        <rFont val="Arial"/>
        <family val="2"/>
      </rPr>
      <t xml:space="preserve">Se avanzó en la ejecucion de los controles contemplados en la matriz de peligros
</t>
    </r>
    <r>
      <rPr>
        <sz val="10"/>
        <color rgb="FFFF0000"/>
        <rFont val="Arial"/>
        <family val="2"/>
      </rPr>
      <t>Solicitar ampliación de fecha a 30 de junio de 2022</t>
    </r>
  </si>
  <si>
    <t>Se evidenció la ejecución de los controles establecidos en la matriz de peligros de acuerdo con la programación en la sede administrativa. sin embargo los controles relacionados con las vacunas del personal que se desplaza a comisiones no ha entregado el soporte de la vacunación en su totalidad.</t>
  </si>
  <si>
    <t>MECI</t>
  </si>
  <si>
    <t>No cuenta con un mecanismo establecido para los riesgos de perdida de información en soporte físico</t>
  </si>
  <si>
    <t>Posible pérdida o alteración de documentos</t>
  </si>
  <si>
    <t>Digitalizar los documentos de la DNBC De acuerdo a lo establecido por el FUID</t>
  </si>
  <si>
    <t>1. Generar el inventario de información del archivo central a la fecha (28/02/2022), detallando carpetas y número de folios de las cajas del archivo.
2. Mesas de trabajo con los procesos para el levantamiento del inventario de gestión. (física y electrónica- carpetas compartidas para el 15/03/2022).
3. Digitalización del archivo central y de gestión para los 19 procesos 2021, reporte de avance mensual. (30/06/2022)
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
Fecha de terminación: 15/07/2022</t>
  </si>
  <si>
    <t>N° de Procesos inventariados / N° de Procesos de la DNBC</t>
  </si>
  <si>
    <t>Gestión documental</t>
  </si>
  <si>
    <t>Luis Eduardo Zamora</t>
  </si>
  <si>
    <t>Tal como se informó en seguimiento anterior se adquirió el escáner; sin embargo las características técnicas del mismo no cumplieron con la capacidad requerida por el proceso; es así como se solicita ante Comité Directivo la aprobación de nuevos recursos para la adquisición de un nuevo escáner con mayor capacidad, solicitud avalada en comité Directivo.</t>
  </si>
  <si>
    <t>La digitalización depende de la compra del escáner, frente a lo que ya el proceso de gestión documental avanzó en el envío de ficha técnica y estudios previos al proceso de gestión contractual para adelantar la adquisición del bien.</t>
  </si>
  <si>
    <t>Se envío un correo al Subdirector Administrativo y Financiero informando: 1.    Se requiere previamente contar con las tablas de retención documental las cuales deben ser aprobadas por el Comité del SIGEC, actividad que se tiene previos finalizar en junio de 2020.
2.    Se requiere la reorganización de toda la documentación de la entidad acorde a las tablas de retención aprobadas.
3.    Se requiere la adquisición de un servidor que permita el almacenamiento de los documentos digitalizados.
4.    Se requiere la adquisición de un scanner de alta resolución que permita conservar la documentación acorde a las normas archivísticas vigentes.
5.    La digitalización la totalidad de los documentos de la DNBC implica el procesamiento de los documentos acorde a la creación de expedientes que deberá estar bajo las TRD.
6.    Actualmente el proceso cuenta con dos profesionales a cargo de las múltiples actividades del proceso, razón por la cual se prevee la contratación de un auxiliar de archivo que se dedique exclusivamente a la digitalización de documentos.</t>
  </si>
  <si>
    <t>Se encuentran en avance: 
1.    Se requiere previamente contar con las tablas de retención documental las cuales deben ser aprobadas por el Comité del SIGEC, actividad que se tiene previos finalizar en junio de 2020.
2.    Se requiere la reorganización de toda la documentación de la entidad acorde a las tablas de retención aprobadas.
3.    Se requiere la adquisición de un servidor que permita el almacenamiento de los documentos digitalizados.
4.    Se requiere la adquisición de un scanner de alta resolución que permita conservar la documentación acorde a las normas archivísticas vigentes.
5.    La digitalización la totalidad de los documentos de la DNBC implica el procesamiento de los documentos acorde a la creación de expedientes que deberá estar bajo las TRD.
6.    Actualmente el proceso cuenta con dos profesionales a cargo de las múltiples actividades del proceso, razón por la cual se prevé la contratación de un auxiliar de archivo que se dedique exclusivamente a la digitalización de documentos.</t>
  </si>
  <si>
    <t>Giovanny Montenegro</t>
  </si>
  <si>
    <t>Se han realizado cuatro reuniones con las áreas con el fin de levantar el inventario en estado natural; para ello se cargaron las asistencias y fotos como evidencia del trabajo realizado.
Se tiene planeado solicitar una reeevaluación del riesgo, ya que las actividades no le apuntan a solucionar las causas del riesgo</t>
  </si>
  <si>
    <t>Se ha avanzado en mesas de trabajo de valoración documental y levantamiento de información de las TRD con los procesos Gestión de Atención al Usuario, Educación Bomberil y Gestión del Talento Humano.
 No se reporta avance en la digitalización de documentos.</t>
  </si>
  <si>
    <t>Se solicito escáner por medio de merando al doctor Jorge amarillo.</t>
  </si>
  <si>
    <t>Se solicitó la adquisición del escáner apropiado para el volumen documental de la entidad.</t>
  </si>
  <si>
    <t>S realizó reunión con los 18 procesos -excepetuando el de nosotros "Gestión Documental"-, en la cuál se ralizó el levantamiento y la explicación acerca del estado natural de los inventarios con cada proceso; Como evidencia se encuentra la lista de asistencia con cada proceso.</t>
  </si>
  <si>
    <t>Se evidenció mediante listado de asistencia, la realización de las mesas de trabajo para el levantamiento y la explicación acerca del estado natural de los inventarios con cada uno de los procesos de la entidad</t>
  </si>
  <si>
    <t xml:space="preserve">Se cuenta con el FUID de 11 procesos  de los 22  procesos que se deben inventariar </t>
  </si>
  <si>
    <t xml:space="preserve">Se presenta el FUID  de 11 procesos  de los 22 proceso, no obstante no se presenta el FUID de los documentos en su estado natural. </t>
  </si>
  <si>
    <r>
      <rPr>
        <sz val="10"/>
        <color theme="1"/>
        <rFont val="Arial"/>
        <family val="2"/>
      </rPr>
      <t>Teniendo en cuenta la modificación de la acción inicial,</t>
    </r>
    <r>
      <rPr>
        <i/>
        <sz val="10"/>
        <color theme="1"/>
        <rFont val="Arial"/>
        <family val="2"/>
      </rPr>
      <t xml:space="preserve"> por la de realizar  el levantamiento de los inventarios documentales en estado natural dentro del Formato Único de Inventario, a la fecha se cuenta con el levantamiento de 11 de los 22 procesos, faltando por cumplirla:   GESTIÓN ANÁLISIS Y MEJORA CONTINUA;   
GESTIÓN DE COMUNICACIONES; GESTIÓN CONTRACTUAL; GESTIÓN JURÍDICA;    
GESTIÓN DOCUMENTAL   
GESTIÓN DE TECNOLOGÍA E INFORMACIÓN ;   
SUBDIRECCIÓN ESTRATÉGICA Y COORDINACIÓN BOMBERIL;    
FORMULACIÓN, ACTUALIZACIÓN ,ACOMPAÑAMINETO NORMATIVO Y OPERATIVO;    
COORDINACIÓN OPERATIVA; EDUCACIÓN NACIONAL PARA BOMBEROS    
INSPECCIÓN, VIGILANCIA Y CONTROL           </t>
    </r>
  </si>
  <si>
    <t xml:space="preserve">No se ah recibido por parte de los gestores estos inventarios de sus archivos de gestión </t>
  </si>
  <si>
    <t xml:space="preserve">Se solicita reformulación de la acción y ajuste en la fecha de terminación la misma, así:
1. Generar el inventario de información del archivo central a la fecha (28/02/2022), detallando carpetas y número de folios de las cajas del archivo.
2. Mesas de trabajo con los procesos para el levantamiento del inventario de gestión. (física y electrónica- carpetas compartidas para el 15/03/2022).
3. Digitalización del archivo central y de gestión para los 19 procesos 2021, reporte de avance mensual. (30/06/2022)
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
Fecha de terminación: 15/07/2022
</t>
  </si>
  <si>
    <t>Claudia Quintero /Merle Galindo</t>
  </si>
  <si>
    <t>1- El proceso notifica que ya se generó el inventario de información del archivo central.
2. El proceso notifica que ya se han realizado mesas trabajo con 4 proceso
3. El proceso de digitalización del archivo ya se inicio, se indica que hay un avance en 3 procesos</t>
  </si>
  <si>
    <t>El proceso no se reunió con el equipo ni presentó evidencias de avance de la acción planteada.</t>
  </si>
  <si>
    <t xml:space="preserve">Se esta trabajando en la digitalización de los expedientes transferidos al Archivo Central se a intervenido los siguientes fondos : Gestión Financiera, Gestión del Talento Humano; aproximadamente 23 cajas , 111 carpetas , 22.535 folios </t>
  </si>
  <si>
    <t>Se evidencia FUID de los proceso financiera y talento humano</t>
  </si>
  <si>
    <t>Aun se esta  a tiempo de cumplir</t>
  </si>
  <si>
    <t>Se describe así:
1. Físicamente se ha recibido de dos procesos (GTH y Financiera) se evidencia el registro FUID por vigencias. 
2. Mesas de trabajo: A la fecha se realizaron 5 mesas de trabajo 
3. Se crearon las carpetas con acceso restringido para cada usuario.
Como se describe el proceso ha adelantado la gestión, sin embargo a la fecha no se ha logrado terminar con la actividad, en virtud que los procesos no han gestionado su información.</t>
  </si>
  <si>
    <t>Seguimiento PQRDS</t>
  </si>
  <si>
    <t xml:space="preserve">Teniendo en cuenta que a través de ORFEO se registra la trazabilidad de los trámites, en el caso de las tutelas se observó que no se carga toda la información como es el caso de los fallos, los registros de entrega al peticionario como al juzgado de conocimiento, entre otros, generando dificultades en la disposición y acceso fácil de la información. De otra parte, es importante indexar los documentos oficiales firmados y en formato PDF.
</t>
  </si>
  <si>
    <t xml:space="preserve">1. Realizar mesas de trabajo con todos los procesos de la DNBC para la definición de los flujos de trabajo de los Expedientes Electrónicos en el Sistema de Gestión Documental ORFEO. (30/10/2020)
2. Realizar la parametrización de los Expedientes Electrónicos en el Sistema de Gestión Documental ORFEO una vez el mismo cuente con el desarrollo de los requerimientos funcionales del Sistema. (31/11/2020)
3. Realizar una campaña de sensibilización a los usuarios de ORFEO de la DNBC en la utilización de los Expedientes Electrónicos. (31/12/2020)
</t>
  </si>
  <si>
    <t>1 Por parte de IT: se apoyará en la construcción matriz de perfiles usuarios. 30/06/22.
2. Por parte de GAU:  Para el caso de las tutelas se realizará verificación semestral de la documentación allegada. Fecha: 31/12/2022
Meta: 2</t>
  </si>
  <si>
    <t>Matriz de Roles y Usuarios
2 Informes semestrales GAU</t>
  </si>
  <si>
    <t>Se esta trabajando de la mano de TI en la actualización del sistema ORFEO que a la fecha se llevan 3 mesas de trabajo, para establecer perfiles, creación de expedientes y revisiones de los módulos de orfeo</t>
  </si>
  <si>
    <t>Se evidencia la realización de las mesas de levantamiento de los flujos de los expedientes electrónicos con los demás procesos dentro de las evidencias aportadas por gestión documental. Se puede evidenciar el envío de las TRD para el inicio de la parametrización en el sistema.</t>
  </si>
  <si>
    <t>Aún no se tienen evidencias pero se tiene planeado solicitar una reeevaluación del riesgo, ya que la descripción del riesgo no hace referencia al área encargada llevar a cabo las actividades -el riesgo hace referencia a las PQRDS-</t>
  </si>
  <si>
    <t>No se registra avance en la ejecución de la acción, para el presente seguimiento.</t>
  </si>
  <si>
    <t>Se realizo mesas de trabajo con los siguentes procesos de la DNBC;
* Fortalecimiento bomberil
* Educación nacional para bomberos
* Evaluación y seguimiento
* Planeación estratégica y evaluación y seguimiento van en una sola
* cooperación internacional
* atención al ciudadano
* Gestión de comunicaciones
* asuntos disciplinarios y gestión jurídica está en una sola
* gestión administrativa
* gestión contractual
* gestión Ti
* gestión financiará
* gestión talento humano</t>
  </si>
  <si>
    <t>Se evidenció la realización de mesas de trabajo con 13 de los 19 procesos de la entidad</t>
  </si>
  <si>
    <t>Se adjunta la evidencia de las mesas de trabajo de los 19 procesos de la entidad acerca de documentos electrónicos y manejo de Orfeo.</t>
  </si>
  <si>
    <t>Se evidenció la realización de sensibilizaciones a los procesos sobre transferencias documentales, sin embargo, falta Realizar la parametrización de los Expedientes Electrónicos en el Sistema de Gestión Documental ORFEO una vez el mismo cuente con el desarrollo de los requerimientos funcionales del Sistema, así como, Realizar una campaña de sensibilización a los usuarios de ORFEO de la DNBC en la utilización de los Expedientes Electrónicos</t>
  </si>
  <si>
    <r>
      <rPr>
        <sz val="10"/>
        <color theme="1"/>
        <rFont val="Arial"/>
        <family val="2"/>
      </rPr>
      <t xml:space="preserve">1. Se realizaron mesas de trabajo con cada proceso para definir y socializar los flujos de expedientes electrónicos.
2. Se realizó la parametrización de las TRD en el Sitema de Gestión Documental ORFEO.
</t>
    </r>
    <r>
      <rPr>
        <sz val="10"/>
        <color rgb="FFFF0000"/>
        <rFont val="Arial"/>
        <family val="2"/>
      </rPr>
      <t>3. Se tiene programado junto con el proceso de Gestión de Atención al Ciudadano realizar una camapaña de sensibilización a los usuarios de ORFEO de la DNBC frente a la  utilización de los Expedientes Electrónicos.</t>
    </r>
  </si>
  <si>
    <t>De las 3 actividades programadas, solo se realizo una (. Realizar mesas de trabajo con todos los procesos de la DNBC para la definición de los flujos de trabajo de los Expedientes Electrónicos en el Sistema de Gestión Documental ORFEO. (</t>
  </si>
  <si>
    <r>
      <rPr>
        <sz val="10"/>
        <color theme="1"/>
        <rFont val="Arial"/>
        <family val="2"/>
      </rPr>
      <t xml:space="preserve">De las evidencias allegadas  observa  la OCI, una lista de asistencia del 19 de abril cuyo tema fue Capacitación manejo de documentos electonicos y ORFEO y parametrización de las TRD, sin que se observe gestión de las demás actividades </t>
    </r>
    <r>
      <rPr>
        <sz val="10"/>
        <color rgb="FFFF0000"/>
        <rFont val="Arial"/>
        <family val="2"/>
      </rPr>
      <t>programadas en la presente acción</t>
    </r>
  </si>
  <si>
    <t>En el mes de diciembre se realizaron capacitaciones del manejo de S.G.D Orfeo a algunos proceso de la entidad , pero la falta de tiempo de los gestores no se pudo realizar al 100% a pesar que se planificaron con tiempo.</t>
  </si>
  <si>
    <r>
      <rPr>
        <sz val="10"/>
        <color theme="1"/>
        <rFont val="Arial"/>
        <family val="2"/>
      </rPr>
      <t xml:space="preserve">Si bien la responsabilidad es de cada proceso, GAU actualmente realiza seguimiento a todas las salidas por PQRD por ORFEO, bajo ese parámetro se analiza las acciones puedan replantear las acciones:
</t>
    </r>
    <r>
      <rPr>
        <b/>
        <sz val="10"/>
        <color theme="1"/>
        <rFont val="Calibri"/>
        <family val="2"/>
      </rPr>
      <t>1.  Por parte de IT:</t>
    </r>
    <r>
      <rPr>
        <sz val="10"/>
        <color theme="1"/>
        <rFont val="Calibri"/>
        <family val="2"/>
      </rPr>
      <t xml:space="preserve"> se apoyará en la construcción matriz de perfiles usuarios. 30/06/22.
</t>
    </r>
    <r>
      <rPr>
        <b/>
        <sz val="10"/>
        <color theme="1"/>
        <rFont val="Calibri"/>
        <family val="2"/>
      </rPr>
      <t xml:space="preserve">2. Por parte de GAU:  </t>
    </r>
    <r>
      <rPr>
        <sz val="10"/>
        <color theme="1"/>
        <rFont val="Calibri"/>
        <family val="2"/>
      </rPr>
      <t xml:space="preserve">Para el caso de las tutelas se realizará verificación semestral de la documentación allegada. Fecha: 31/12/2022
Meta: 2
</t>
    </r>
  </si>
  <si>
    <t>La actividad propuesta esta dentro de los tiempos de ejecución por parte del proceso.</t>
  </si>
  <si>
    <t>Esta acción esta compartida entre los Procesos de Gestión TI y Gestión de Atención al Ciudadano</t>
  </si>
  <si>
    <t>El proceso realizo seguimiento a las actividades que los procesos de GTI y GAU se comprometieron para atender el hallazgo, identificando:
1. A la fecha el proceso de TI no ha realizado acompañamiento a los procesos en la construcción matriz de perfiles usuarios.
2. Por parte de GAU, actualmente se encuentra realizando la verificación semestral de la documentación allegada correspondiente a tutelas.</t>
  </si>
  <si>
    <t>A tiempo</t>
  </si>
  <si>
    <t>No se están siguiendo los linemientos conforme lo  establece el capitulo VI. Seguimiento a la ejecución contractual En el SECOP II, de la Guia para Hacer la Gestión Contractual en el SECOP II; por cuanto,  se evidenció que en los contratos 116,124,126,131,142,172,195, 205 y 207, los supervisores no confirmaron las entregas, los contratistas no ingresaron los Documentos de Supervisión del Contrato,  y el Proceso de Gestión Financiera no Aprobó las facturas ni las marco como pagas.</t>
  </si>
  <si>
    <r>
      <rPr>
        <b/>
        <sz val="10"/>
        <color theme="1"/>
        <rFont val="Arial"/>
        <family val="2"/>
      </rPr>
      <t xml:space="preserve">1º Por que; </t>
    </r>
    <r>
      <rPr>
        <sz val="10"/>
        <color theme="1"/>
        <rFont val="Arial"/>
        <family val="2"/>
      </rPr>
      <t xml:space="preserve"> Falta de  desconocimiento de la guia para Hacer la Gestión Contractual en el SECOP II
</t>
    </r>
    <r>
      <rPr>
        <b/>
        <sz val="10"/>
        <color theme="1"/>
        <rFont val="Arial"/>
        <family val="2"/>
      </rPr>
      <t xml:space="preserve">2ºPor que; </t>
    </r>
    <r>
      <rPr>
        <sz val="10"/>
        <color theme="1"/>
        <rFont val="Arial"/>
        <family val="2"/>
      </rPr>
      <t xml:space="preserve">No se realiza la aplicación de la Guia. 
</t>
    </r>
    <r>
      <rPr>
        <b/>
        <sz val="10"/>
        <color theme="1"/>
        <rFont val="Arial"/>
        <family val="2"/>
      </rPr>
      <t xml:space="preserve">
3. Por que; </t>
    </r>
    <r>
      <rPr>
        <sz val="10"/>
        <color theme="1"/>
        <rFont val="Arial"/>
        <family val="2"/>
      </rPr>
      <t xml:space="preserve">Falta de seguimiento de los supervisores a los contratos de presunción de servicios. </t>
    </r>
  </si>
  <si>
    <t xml:space="preserve">Falta de seguimiento de los supervisores a los contratos de presunción de servicios. </t>
  </si>
  <si>
    <t xml:space="preserve">Se genera una mala ejecución de los contratos. 
Pago inapropiado al contratista </t>
  </si>
  <si>
    <t>Realizar las modificaciones a que hubiere lugar en el  Secop II, a fin de dar cumplimiento a los  lineamientos de Colombia compra eficiente, con respecto a la confirmación de las entregas por parte de los Supervisores de los contratos de  prestación de servicios.</t>
  </si>
  <si>
    <t xml:space="preserve">Actualizacion  conforme a los Lineamientos colombia compra eficiente </t>
  </si>
  <si>
    <t>Dr Carolina Pulido</t>
  </si>
  <si>
    <t>Acción que se solicito, ampliación de plazo hasta 2021</t>
  </si>
  <si>
    <t xml:space="preserve">Se esta tabajando en  la actividad para dar cumplimiento a la accion propuesta. </t>
  </si>
  <si>
    <t>No se presentó evidencia de la  modificaciones a que hubiere lugar en el  Secop II, a fin de dar cumplimiento a los  lineamientos de Colombia compra eficiente, con respecto a la confirmación de las entregas por parte de los Supervisores de los contratos de  prestación de servicios.</t>
  </si>
  <si>
    <t xml:space="preserve">Con corte a 15 de nov el proceso no reporta   informacion </t>
  </si>
  <si>
    <t>No se  allego seguimiento desde el proceso responsable , ni evidencia de gestión adelantada</t>
  </si>
  <si>
    <t>Reprogramación por no cumplimineto</t>
  </si>
  <si>
    <t>Se dara  ingreso a los supervisores  al SECOP para  ejercer su rol</t>
  </si>
  <si>
    <t>En términos</t>
  </si>
  <si>
    <t>Ambiente de Control. 4.6
La entidad no realizó la evaluación de Impacto del Plan Institucional de Capacitación de la Vigencia 2019</t>
  </si>
  <si>
    <t xml:space="preserve">El procedimiento Plan anual de capacitación no cuenta con una actividad explicita de evaluación del PIC, que genere un informe util para la toma de decisiones
Inobservancia a lo establecido en el Manual del MIPG
</t>
  </si>
  <si>
    <t xml:space="preserve">El procedimiento Plan anual de capacitación no cuenta con una actividad explicita de evaluación del PIC, que genere un informe util para la toma de desiciones.
</t>
  </si>
  <si>
    <t>Formulacion de PIC no efectivo
Inadecuada utilización de recursos
Debilidad en el compromiso del Recurso humano de la entidad</t>
  </si>
  <si>
    <t>Actualización del  procedimiento del PIC, donde se incluya la actividad de evaluación de impacto al Plan</t>
  </si>
  <si>
    <t>Procedimiento actualizado</t>
  </si>
  <si>
    <t xml:space="preserve">Se actualizo el procedimiento y se socializo </t>
  </si>
  <si>
    <t>Aunque se actualizó el formato PC-TH-03 del 11 de agosto de 2020, Programa de Capacitación anual  y se incorporó en Políticas de Operación  el Impacto de las capacitaciones, en el procedimiento no se estableció la actividad como tal para poder realizarse.</t>
  </si>
  <si>
    <t>De acuerdo con los planes de mejora y observaciones realizadas por control interno para la vigencia 2021 se realizó plan de capacitación en diciembre de 2020, aprobada por el comité directivo de acuerdo con las necesidades de cada área.
Adjunto plan de capacitación vigencia 2021.
Se han realizado evaluaciones para las capacitaciones</t>
  </si>
  <si>
    <t>Se evidenció el plan de capacitación para 2021, sin embargo no se presenta medición del impacto del PIC</t>
  </si>
  <si>
    <t>Se actualizó el procedimiento PC-TH-03 del 03-11-21 Versión 2 denominado Plan Anual de Capacitación incluyendo la Actividad 13. Realizar evaluación de las capacitaciones.</t>
  </si>
  <si>
    <t>CUMPLIDA SEGUIMIENTO ANTERIOR</t>
  </si>
  <si>
    <t>Ambiente de Control. 1.4
Contemplar la totalidad de los riesgos de corrupción y atención al ciudadano ya que con corte al 30 de abril la Oficina de Control Interno evidenció esta falencia.</t>
  </si>
  <si>
    <t xml:space="preserve">Debil identificación de riesgos de corrupción por parte de los procesos de la entidad y de la aplicación de los numerales 7.1 y 7.2 del Manual de Riesgos asi como las directrices emanadas del DAFP
El proceso de Gestión de Análisis y Mejora Continua no conto en el primer semestre con  personal profesional de apoyo para apoyar metodológicamente la identificación de los riesgos de corrupción de la entidad.
</t>
  </si>
  <si>
    <t>Debil identificación de riesgos de corrupción por parte de los procesos de la entidad y de la aplicación de los numerales 7.1 y 7.2 del Manual de Riesgos, asi como las directrices emanadas del DAFP</t>
  </si>
  <si>
    <t xml:space="preserve">Posible materialización de riesgos de corrupción.
</t>
  </si>
  <si>
    <t>Mapa de riesgos de corrupción actualizado</t>
  </si>
  <si>
    <t xml:space="preserve">Se dio cumplimiento en el trimestre anterior </t>
  </si>
  <si>
    <t>Informe Semestral del Estado de Control Interno de  DNBC por el periodo comprendido entre el 1 de enero al  30 de Junio de 2030</t>
  </si>
  <si>
    <t>Ambiente de Control 3.1.
La entidad cuenta con el Manual de Gestión del Riesgo , MN-MC-02, vigente desde el 30/09/2019, basado en la guía de administración del riesgo emitida por el DAPF, donde se estableció la Política de Administración de Riesgo en el numeral 3. En el manual  se indicaron  lineamientos para la evaluación de la política de administración del riesgo. No obstante, la evaluación no contempla los cambios que pueden definir, ajustes y dificultades para su desarrollo.
Contemplar en la evaluación de los Mapas de Riesgos  los cambios en el entorno que pueden   definir ajustes y dificultades para su desarrollo.</t>
  </si>
  <si>
    <t>En el manual no se contemplaron los cambios en el entorno que pueden definir, ajustes y dificultades para su desarrollo.
Debil identificación de riesgos de corrupción por parte de los procesos de la entidad y de la aplicación de los numerales 7.1 y 7.2 del Manual de Riesgos.</t>
  </si>
  <si>
    <t>Debil identificación de riesgos de corrupción por parte de los procesos de la entidad y de la aplicación de los numerales 7.1 y 7.2 del Manual de Riesgos.</t>
  </si>
  <si>
    <t>Materialización de riesgos no identificados</t>
  </si>
  <si>
    <t>Reformulación  del Mapa de Riesgos de Corrupción conforme a los lineamientos establecidos en el Manual de Gestión de Riesgo de la DNBC y el DAFP. Teniendo en cuenta la situacion de contingencia presentada fruto a la pandemia, se hacen los ajustes pertinentes que permitan cumplir con el seguimiento y desarrollo de los controles de los Riesgos de Corrupción identificados.</t>
  </si>
  <si>
    <t>Mapa de riesgos actualizado</t>
  </si>
  <si>
    <t>Se realizó la reformulación  del Mapa de Riesgos de Corrupción conforme a los lineamientos establecidos en el Manual de Gestión de Riesgo de la DNBC y el DAFP</t>
  </si>
  <si>
    <t>Evaluación de Riesgos 8.1
Para el primer semestre se realizó la consolidación del PAAC correspondiente a los meses de enero a abril de 2020; sin embargo, aunque fueron consolidados por la segunda línea de defensa, se presentó debilidad en la identificación, análisis, evaluación, y monitoreo de los mismos</t>
  </si>
  <si>
    <t>No se adaptó a la herramienta de riesgos de corrupción la totalidad de item de identificación de riesgos de corrupción no siendo clara la aplicación de los numerales 6 y del manual de Riesgos</t>
  </si>
  <si>
    <t>Inadecuada identificación de riesgos de corrupción 
Posible materialización de riesgos sin documentar</t>
  </si>
  <si>
    <t>Actualización de la matriz FO-MC-05-01 Herramienta Matriz de Riesgo DNBC, con la inlcusion de la matriz de riesgos definida en el numeral 6.1.2. del Manual de Gestión de Riesgo, MN-MC-02 y la inclusion de manera literal de los criterios para calificar el impacto del riesgo de corrupción, con el proposito de que sea más facil para los responsables de cada proceso la identificación del impacto del riesgo definida en el numeral  7.2.4 del Manual de Gestión de Riesgo, MN-MC-02.</t>
  </si>
  <si>
    <t>Herramienta de riesgos actualizada</t>
  </si>
  <si>
    <t>Se actualizo el instrumento para la consolidación de los riesgos de la entidad. Teniendo en cuenta que el análisis tanto en la identificación como en el análisis de impacto es diferente para los riesgos de corrupción y gestión, se procedió a dividir el instrumento en mapa de riesgos de corrupción y de gestión.</t>
  </si>
  <si>
    <t>Se evidenció el formato mapa de riesgos de  FO-MC-05-01 versión 3 del 6 de julio de 2020</t>
  </si>
  <si>
    <t>Se evidenció el formato mapa de riesgos de  FO-MC-05-01 versión 3 del 6 de julio de 2020,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</si>
  <si>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A partir de la actualizacion de la politica de riesgos, se formaliza nuevo formato de Mapa de Riesgos de gestion y corrupcion </t>
  </si>
  <si>
    <t xml:space="preserve">Se evidencia los formatos de riesgos de gestión y de corrupción </t>
  </si>
  <si>
    <t xml:space="preserve">Si </t>
  </si>
  <si>
    <t xml:space="preserve">Se actualiza la matriz de identiifcacion de riesgos de corrupcion, en la cual se identifica  el impacto que generaria la materializacion del riesgo. </t>
  </si>
  <si>
    <t>Aunque se formulo el mapa de riesgos de corrupción conforme a la guia, no se adaptó a la herramienta de riesgos de corrupción la totalidad de item de identificación en la misma, afectrando la identificación adecuada de losposibles riesgos de corrupción por parte delos procesos</t>
  </si>
  <si>
    <t xml:space="preserve">Reformular con cada uno de los 19 procesos los posibles riesgos de corrupción que se puedan presentar, haciendo énfasis en aquellos que por su naturaleza son susceptibles de presentar riesgos de corrupción. (3. Política Integral de Riesgos MN-MC-02). </t>
  </si>
  <si>
    <t>Mapa de Riesgos de Corrupción actualizado</t>
  </si>
  <si>
    <t>Se realizan mesas de trabajo con los gestores de cada proceso, donde se analizo la definición e identificación de los riesgos de corrupción, donde se evaluó con cada proceso si se encontraban expuestos a la materialización de riesgos de corrupción.
Como resultado de este ejercicio se generara un mapa de riesgos de corrupción institucional.</t>
  </si>
  <si>
    <t>Se realizo la actualización de las matrices de riesgos tanto de gestión como de corrupción  de acuerdo con los lineamientos estabecidos en el manual de administración de  riesgos, así como de la guia del DAFP.</t>
  </si>
  <si>
    <t>Actividades de control 11.2
La DNBC, no tiene documentado dentro de la entidad el desarrollo de actividades de control para la adquisición y prestación de servicios de tecnología.</t>
  </si>
  <si>
    <t>El proceso no ha generado documentación formal del desarrollo de sus actividades conforme lo define el SIGEC</t>
  </si>
  <si>
    <t>Incumplimiento en los servicios tecnológicos de la entidad
baja ejecución de recursos</t>
  </si>
  <si>
    <t>Formular un procedimiento donde se definan actividades de control para la adquisición y prestación de servicios de tecnología.</t>
  </si>
  <si>
    <t>Procedimiento formulado</t>
  </si>
  <si>
    <t>Edwin Zamora</t>
  </si>
  <si>
    <t>Se encuentra en elaboración el procedimiento</t>
  </si>
  <si>
    <t>El procedimiento  para la adquisición y prestación de servicios de tecnología se encuentra en construcción</t>
  </si>
  <si>
    <t>No se evidencian soportes en el One Drive. La actividad tiene fecha de terminación 15/10/2020</t>
  </si>
  <si>
    <t>Se esta trabajando en la acción según lo acordado en la mesa de trabajo anterior</t>
  </si>
  <si>
    <t>Esta dentro de las fechas, el proceso indica que se esta trabajando en la acción según lo acordado en la mesa de trabajo anterior</t>
  </si>
  <si>
    <t>Se encuentra en versión borrador el proceso de desarrollo de sistemas de información , el cual es importante debido a la gestión en el año 2022 de los sistemas</t>
  </si>
  <si>
    <t>Actividades de control 11.3
Aunque la DNBC, cuenta con contratistas que apoyan la ejecución de los procesos, al interior de la entidad no se posee la matriz de roles y usuarios, siguiendo los principios de segregación de funciones.</t>
  </si>
  <si>
    <t>El proceso no ha generado documentación formal del desarrollo de sus actividades conforme lo define el SIGEC y requisitos de normatividad y de lineamientos en la materia</t>
  </si>
  <si>
    <t>Incumplimiento de requisitos de norma definidos que afectan la evlaución de desempeño de la entidad</t>
  </si>
  <si>
    <t xml:space="preserve">Documentar  la matriz de roles y usuarios siguiendo los principios de segregación de funciones </t>
  </si>
  <si>
    <t xml:space="preserve">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t>
  </si>
  <si>
    <t>-Mesas de trabajo para pa creacion de las matrices de roles de usuarios
- herramienta centralizada para el cargue de la información.</t>
  </si>
  <si>
    <t>Se encuentra en elaboración la matriz de roles</t>
  </si>
  <si>
    <t>La Matriz de roles y usuarios se encuentra en construcción</t>
  </si>
  <si>
    <t>No se evidencian soportes en el One Drive. La actividad tiene fecha de terminación 31/10/2020</t>
  </si>
  <si>
    <t>Se solicita cambio de fecha y cambio de las actividades en virtud de Tecnologia  Informática no es responsable de la elaboración de las matrices de roles y usuarios. Son los administradores  operativos de los Sistemas de Información los responsables de esta acción, por lo anterior se solicita cambiar la acción así:
Acción: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t>
  </si>
  <si>
    <t>Se esta trabajando en la acción según lo acordado en la mesa de trabajo anterior. Se han adelantado mesas de trabajo con Oracle y Coordinación Operativa.</t>
  </si>
  <si>
    <t>Se encuentra en borrador</t>
  </si>
  <si>
    <t>Actividades de control 12.4
La oficina de Control Interno de la DNBC, ha informado de manera reiterativa al Comité Institucional de Coordinación de Control Interno, por medio de los seguimientos y auditorías que los responsables de los procesos no están ejecutando los controles establecidos, tal y como se evidencia en los informes de austeridad en el gasto, auditoría de gestión de comunicaciones, seguimiento al PAAC, etc. Por lo tanto, la primera ni la segunda línea defensa realizan verificación del diseño de controles y monitoreo oportuno de la implementación de los controles</t>
  </si>
  <si>
    <t>Debil monitoreo a los procedimientos por parte de lideres y gestores de procesos</t>
  </si>
  <si>
    <t>Nivel de desempeño con baja calificación
pérdida de credibilidad institucional
procesos ineficientes</t>
  </si>
  <si>
    <t>Efectuar por parte de la primera y segunda  linea defensa la  verificación del diseño de controles, en los procedimientos.</t>
  </si>
  <si>
    <t>Mesas de trabajo para validación de procedimientos</t>
  </si>
  <si>
    <t>Se realizan mesas de trabajo par validación de procedimientos sean en estado de actualización y elaboración</t>
  </si>
  <si>
    <t>Se realizaron mesas de trabajo con los procesos para validación de procedimientos.</t>
  </si>
  <si>
    <t xml:space="preserve">Se realizaron mesas de trabajo para la validacion de los cnontroles </t>
  </si>
  <si>
    <t xml:space="preserve">Se evidencia la realización  mesas de trabajo con los gestores de proceso, con el propósito de validar los controles </t>
  </si>
  <si>
    <t>Actividad pendiente de ejecutar</t>
  </si>
  <si>
    <t xml:space="preserve">Se solicitara reprogramar la accion asi: Fecha de Inicio: 1 de julio 2022,Final 31-12-22 </t>
  </si>
  <si>
    <t>Solicitar ampliación de fecha</t>
  </si>
  <si>
    <t xml:space="preserve">Esta accion se encuentra en avance </t>
  </si>
  <si>
    <t xml:space="preserve">Se ha venido trabajando con los gestores de los procesos de talento humano, admion y tic, con el fin de actualizar lis controles de los procedimeintos, se adjunta matriz de la relacion de los documentos tramitados </t>
  </si>
  <si>
    <t xml:space="preserve">Se evidencia matriz con el estado del tramite de los documentos de la Entidad </t>
  </si>
  <si>
    <t xml:space="preserve">Actividades de control 11.1
La DNBC cuenta con la Política General de Seguridad y Privacidad de la información; sin embargo, la misma no cuenta con la totalidad de las actividades como son los procesos de adquisición, desarrollo y mantenimiento de tecnologías de la información.
</t>
  </si>
  <si>
    <t>El personal asignado a Gestión de T.I.,  se encuentra en proceso de ajuste de la documentación acorde con la situación real de la entidad y los recursos asignados para la implementación de la estratgeia de Gobierno en línea.
No se contemplaron todos los requisitos de norma establecidos y las condiciones de infraestructura propia dela entidad.</t>
  </si>
  <si>
    <t>Rezago en el cumplimiento de las disposiciones y lineaientos de TICs
Proceso de gestión lentos</t>
  </si>
  <si>
    <t>Incluir en la  Politica General de Seguridad y Privacidad  de la información la totalidad de las actividades de control en los  procesos de adquisición, desarrollo y mantenimiento de tecnologías de la información.</t>
  </si>
  <si>
    <t>Política de seguridad de la Información actualizada</t>
  </si>
  <si>
    <t>Se está adelantando la actualización de la política para hacer la inclusión de actividades en los procesos de adquisición, desarrollo y mantenimiento de tecnologías de la información.</t>
  </si>
  <si>
    <t>No se dio avance de este por falta de personas de apoyo para su desarrollo</t>
  </si>
  <si>
    <t>La   Política General de Seguridad y Privacidad  de la información se encuentra en construcción</t>
  </si>
  <si>
    <t xml:space="preserve">La politica de seguridad de la informacion se encuentra en construccion </t>
  </si>
  <si>
    <t xml:space="preserve">No se da cumplimiento con la acción puesto que  el documento de la política de seguridad de la información se encuentra en proceso de actualización </t>
  </si>
  <si>
    <t>Se evidencia un borrador denominado "POLÍTICA DE SEGURIDAD DE  INFORMACIÓN", pero en el mismo no se aprecian las actividades de control en los  procesos de adquisición, desarrollo y mantenimiento de tecnologías de la información, tiene fecha de terminación 15/11/2020</t>
  </si>
  <si>
    <t>Se solicita ampliación de plazo debido que se contrató para la vigencia 2022 a un profesional especializado en Seguridad de la Información para adelantar la politica del MSPI. El profesional presentó Cronograma de Actividades donde indica que presentará la política el 20 de junio y será dada a conocer al Comite al Comité Directivo  de ese mismo mes Fecha de Terminación: 30/06/2022</t>
  </si>
  <si>
    <t xml:space="preserve">Se realiza versión para aprobación por parte de seguridad de la información de los siguientes documentos:
1-Manual de seguridad y privacidad de la información
2- Política de la seguridad de la información
3- Plan de tratamiento de datos personales
4- Política de tratamiento de datos personales
5- Formato autorización expresa datos personales
6- Memorando y resoluciones
</t>
  </si>
  <si>
    <t>Actividades de control 12.2
En el seguimiento realizado por parte de la Oficina de Control Interno del primer cuatrimestre de la vigencia 2020, se evidenció que los riesgos de corrupción no fueron generados conforme a la matriz FO-MC-05-01 Herramienta Matriz de Riesgo DNBC v2, , ni al Manual de Gestión de Riesgo V1 aprobado por la Dirección Nacional de Bomberos de Colombia en la Vigencia 2019; por lo tanto, los mismos no fueron definidos conforme a las directrices emanadas por el Departamento Administrativo de la Función Pública “matriz de definición de riesgo de corrupción al igual que lo establecido en el Manual de Gestión de Riesgo de la DNBC. Por lo tanto, se hace necesario evaluar el diseño de controles frente a la Gestión de Riesgo.</t>
  </si>
  <si>
    <t>Los riesgos de corrupción presentados fueron los identificados y avalados por gestores y lideres de proceso en su momento bajo el acompañamiento profesional acordado y designado en la vigencia anterior, con el material diseñado y socializado en la vigencia, sin embargo se presenta debilidad en la aplicación delos numerales 6 y 7 del manual de gestión de riesgos</t>
  </si>
  <si>
    <t>Reformulan los controles de los riesgos identificados dentro de los procesos, acorde a los numerales 8.3 y 8.5 del Manual de Gestión del Riesgo MN-MC-02.</t>
  </si>
  <si>
    <t>Mapa de riesgos con reformulación de controles</t>
  </si>
  <si>
    <t>Se realizarón mesas de trabajo con los gestores de cada proceso, en donde ademas de desarrollar actividades de actualizacion sobre los riesgos de cada proceso, se analizarón y reformularón los controles respectivos de cada uno de los riegos definidos por proceso. Los cuales son actualizados y consolidados sobre los mapas de riesgos respectivos.</t>
  </si>
  <si>
    <t>Se han reportado los avances en la ejecución de los controles de forma periódica, sin embargo, en el seguimiento realizado por la Oficina de Control Interno se encontró debilidad en la aplicación de la metodología de administración de riesgos, encontrando inefectividad en la acción</t>
  </si>
  <si>
    <t>Actualmente se está trabajando en la actualización de la política, metodología y herramientas del Sistema de Gestión del Riesgo, que incluye la reformulacion de las actividades de monitoero. A junio el proceso quedará aprobado y su ejecución se evidenciará a partir del segundo semestre. Es de anotar que durante la actualizacón de las matrices el monitoreo reportara el avance de implementación, en una segunda etapa se realizará el monitoreo de las matrices de riesgo.</t>
  </si>
  <si>
    <t xml:space="preserve">Conforme al nuevo manual de riesgos se trabajó en mesas de trabajo para actualizar los controles en las matrices de riesgos de gestión y corrupción </t>
  </si>
  <si>
    <t xml:space="preserve">Se evidencia las matrices con los controles establecidos </t>
  </si>
  <si>
    <t>La entidad adelanto la identificación y  valoración de los riesgos de gestión y de corrupción de los procesos de la entidad.</t>
  </si>
  <si>
    <t xml:space="preserve">Se realizo la reformulacion de los controles rtanto de los riesgos de gestion como de corrupcion. </t>
  </si>
  <si>
    <t>Se evidenció  la reformualción de los riesgos de gestión y de corrupción.
Se verificará la efectividad de la acción  el 12 de abril.</t>
  </si>
  <si>
    <t xml:space="preserve">Infor y Comunicación  13.4
La DNBC, estableció la política de protección de datos Personales PO-AU-01 y la Política General de Seguridad y privacidad de la información donde se contempla: 
Para los contratos de prestación de servicios la entidad conforme a lo descrito en la Política de Protección de Datos incluyó una Cláusula en los Contratos denominada ACUERDO DE CONFIDENCIALIDAD Y MANEJO DE LA INFORMACIÓN.
Con respecto a los funcionarios, se firma un documento denominado ACEPTACIÓN DE LA POLÍTICA GENERAL DE USO ACEPTABLE DEL CORREO INSTITUCIONAL, pero en el mismo no se contempla la protección de datos de cada uno de los funcionarios.
La entidad cuenta con el índice de información clasificada y reservada, como mecanismos para la asegurar la integridad, confidencialidad y disponibilidad de la información relevante
</t>
  </si>
  <si>
    <t>Debilidad en el diseño de las políticas señaladas</t>
  </si>
  <si>
    <t>Posibles sanciones por incumplimientos de leyes y normativas relacionadas
Afectación a la privacidad delos funcionarios de la entidad</t>
  </si>
  <si>
    <t xml:space="preserve">Adecuar  la Política de protección de datos Personales PO-AU-01 y la Política General de Seguridad y privacidad  de la información; contemplando la protección de datos de los funcionarios de la entidad.
</t>
  </si>
  <si>
    <t>Políticas de protección de datos y de seguridad y privacidad de la información actualizadas</t>
  </si>
  <si>
    <t>Se está revisando y actualizando la Políticas de protección de datos y de seguridad y privacidad de la información con el fin de ser actualizada.</t>
  </si>
  <si>
    <t xml:space="preserve"> la  Política General de Seguridad y Privacidad  de la información</t>
  </si>
  <si>
    <t>Se realiza modificación de la política, pendiente de revisión final para su publicación y divulgación.</t>
  </si>
  <si>
    <t xml:space="preserve">No se da cumplimiento con la accion puesto que  el documento de la politica de seguridad de la informacion y proteccion de datos  se encuentra en proceso de actualizacion </t>
  </si>
  <si>
    <t>Se evidencia un borrador denominado "POLÍTICA DE SEGURIDAD DE  INFORMACIÓN", el contempla el númeral "6.13 POLITICA DE PROTECCIÓN Y TRATAMIENTO DE DATOS PERSONALES".  La actividad tiene fecha de termianción el 31/10/2021, tiene fecha de terminación 30/10/2020</t>
  </si>
  <si>
    <t xml:space="preserve">Se solicita cambio de fecha de inicio y terminación de la acción, debido a que  la actividad de reprogramó en el Plan de Acción del Proceso. Fecha de terminación: 30/06/2022
 </t>
  </si>
  <si>
    <t xml:space="preserve">Monitoreo y Supervisión  17.2
Una vez la Contraloría General de la República emitió el Informe Final de la Auditoría Financiera realizada en el 2019 correspondiente a la vigencia 2018, la Oficina de Control Interno de la DNBC, socializó los resultados en el Comité Institucional de Coordinación de Control Interno celebrado el 29 de enero de 2020. De igual forma, en el Informe de Gestión Anual la Oficina de Control Interno, informa sobre el impacto del sistema de control Interno pero el mismo no se ha realizado por parte de la segunda linea de defensa.
</t>
  </si>
  <si>
    <t>No se tenía claridad frente al desarrollo en su totalidad de esta actividad específica por parte de la segunda línea de defensa, sin embargo se acompaña el monitoreo y reporte de las acciones de mejora resultado de las auditorias.</t>
  </si>
  <si>
    <t>Inoportunidad en la aplicación de acciones de mejora</t>
  </si>
  <si>
    <t>Documentar el impacto del Sistema  del  Control Interno cuando la entidad ha sido evaluada por un ente externo.</t>
  </si>
  <si>
    <t>Impacto del sistema de control Interno documentado cuando la entidad sea evaluada por ente externo</t>
  </si>
  <si>
    <t>Planeación Estratégica</t>
  </si>
  <si>
    <t>No se tiene aún acción desarrollada</t>
  </si>
  <si>
    <t>No fueron ejecutadas por el Proceso</t>
  </si>
  <si>
    <t xml:space="preserve">En el mes de mayo se presentará plantilla con los diferentes parametros para documentar  un informe de control interno realizado por un ente externo </t>
  </si>
  <si>
    <t>El documento del impacto sobre el control interno por cambios en los diferentes niveles organizacionales, se encuentra en construcción.</t>
  </si>
  <si>
    <t>S esta trabajando en el tema</t>
  </si>
  <si>
    <t xml:space="preserve">Se esta trabando en la accion </t>
  </si>
  <si>
    <t>No se llega evidencia, ni avance de la  gestión de la acción</t>
  </si>
  <si>
    <t>Modificación de la Fecha de terminación;  por cuanto se hace necesario documentar el Impacto del Sistema de Control Interno, como parte de la mejora continua así:
 Meta:1
Fecha de Terminación: 30 de junio de 2022</t>
  </si>
  <si>
    <t>Claudia Quintero/Catalina Alvarez</t>
  </si>
  <si>
    <t>El proceso de Planeación estratégica se encuentra realizando la documentación para Documentar el impacto del Sistema  del  Control Interno cuando la entidad ha sido evaluada por un ente externo.</t>
  </si>
  <si>
    <t>El proceso de planeacion estrategica presenta un documento con el Analisis de impacto sobre el Control Interno por cambios organizacionales en laDNBC, no obstante no se ha documentado el impacto del Sistema  del  Control Interno cuando la entidad ha sido evaluada por un ente externo.</t>
  </si>
  <si>
    <t>Se presenta documento con el Análisis de impacto sobre el Control Interno por cambios organizacionales en laDNBC</t>
  </si>
  <si>
    <t>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t>
  </si>
  <si>
    <t>Monitoreo y Supervisión  17.3
Los responsables de los procesos, Funcionarios y Contratistas de acuerdo con lo establecido en las políticas de operación del Procedimiento Accciones correctivas, preventivas y de mejora, tienen la posibilidad de reportar al Jefe Inmediato cualquier deficiencia del Sistema de Control Interno para la toma de decisiones. No obstante, no se han formulado planes de mejoramiento producto de autoevaluaciones realizadas por los líderes del proceso.</t>
  </si>
  <si>
    <t>Débil interiorización del mecanismo que se tienen para implementar acciones de mejora resultado de procesos de autoevaluación</t>
  </si>
  <si>
    <t>Deficiente sistema de control interno</t>
  </si>
  <si>
    <t>Socializar Políticas de operación del procedimiento de ACPM para implementación acorde con procesos de autoevaluación</t>
  </si>
  <si>
    <t>Socialización del procedimiento de ACPM</t>
  </si>
  <si>
    <t>Se realizo la socialización del procedimiento con funcionarios y contratistas</t>
  </si>
  <si>
    <t>El procedimiento acciones correctivas, preventivas y de mejora fue compartido a través de correo electrónico</t>
  </si>
  <si>
    <t>Se dio cumplimineto en el seguimiento anterior</t>
  </si>
  <si>
    <t>No se han formulado acciones producto de autoevaluación de procesos.</t>
  </si>
  <si>
    <t xml:space="preserve">Se solicitara reprogramar la accion asi: fecha de inicio 1 de abril de 2022-31/12/2022ya que se tiene programado para marzo presentar una metodologia para la autoevaluacion de la gestion. </t>
  </si>
  <si>
    <t>Acción programada para el 25 de abril</t>
  </si>
  <si>
    <t xml:space="preserve">Se solicítará ampliacion de la fecha final, por cuanto manifiesta el proceso se ha tenido una alta carga laboral y no se ha podido ejecutar, sin embargo ya se cuenta con una guía metodológica de autoevaluacion de la gestion la cual contribuye  a la identificación  de las acciones de mejora producto de las autoevaluaciones realizadas por cada uno de los procesos. </t>
  </si>
  <si>
    <t xml:space="preserve">Acción avance </t>
  </si>
  <si>
    <t>No se realiza monitoreo a los resultados de las autoevaluaciones realizadas por los lideres de proce</t>
  </si>
  <si>
    <t>Formular planes de mejora resultado de las evaluaciones que se generen en cada proceso</t>
  </si>
  <si>
    <t>Planes de mejora formulados de acuerdo a evaluaciones que se realicen</t>
  </si>
  <si>
    <t>Lideres de proceso</t>
  </si>
  <si>
    <t>Se trabaja de la mano de cada uno de los procesos en la formulación de los planes de mejoramiento</t>
  </si>
  <si>
    <t>Desde el proceso Gestión  Análisis y Mejora Continua se realiza acompañamiento en el formulación de planes de mejoramiento, sin embargo, a la fecha los planes de mejoramiento vigentes son identificados por la Oficina de Control Interno en desarrollo de la evaluación independiente.</t>
  </si>
  <si>
    <t xml:space="preserve">Conjuntamente con los gestores y lideres de procesos se ha realizado el acompanamiento en la construccion de los planes de mejoramiento </t>
  </si>
  <si>
    <t>El proceso Gestión  Análisis y Mejora Continua se realiza acompañamiento en el formulación de planes de mejoramiento</t>
  </si>
  <si>
    <t>El proceso Gestión  Análisis y Mejora Continua se realiza acompañamiento en el formulación de planes de mejoramiento, sin embargo, no se han formulado planes de mejoramiento producto de las autoevaluaciones.</t>
  </si>
  <si>
    <t>Esta accion se encuentra en avance</t>
  </si>
  <si>
    <t>Se realizo la divulgación de la guía metodológica de autoevaluación de la Gestión, mediante correo enviado el 22 de mayo de 2022</t>
  </si>
  <si>
    <t>Se evidencia correo e divulgación de la guía metodológica de autoevaluación de la Gestión, mediante correo enviado el 22 de mayo de 2022</t>
  </si>
  <si>
    <t>Monitoreo y Supervisión  17.7
Debido a la no existencia de Planes de Mejoramiento producto de las autoevaluaciones realizadas por los líderes del proceso, no se ha realizado la verificación y avance del respectivo cumplimiento.</t>
  </si>
  <si>
    <t>No se han formulado planes de mejora resultado de ejercicios de autoevaluación</t>
  </si>
  <si>
    <t>No se han formmulado planes de mejora resultado de ejercicios de autoevaluación</t>
  </si>
  <si>
    <t>Una vez se formulen los planes de mejoramiento producto de las autoevaluaciones realizadas por los lideres del proceso, realizar la verificación y avance del respectivo cumplimiento.</t>
  </si>
  <si>
    <t>Monitorear avance de acciones de mejora formuladas por los procesos</t>
  </si>
  <si>
    <t>Se realizan mesas de trabajo con cada uno de los procesos a fin de monitorear las acciones de cada uno de sus planes de mejoramiento</t>
  </si>
  <si>
    <t xml:space="preserve">Se realiza el monitoreo de las acciones contempladas en el plan de mejorameinto por cada uno de los lideres de procesos </t>
  </si>
  <si>
    <t>Se realiza el monitoreo de las acciones establecidas en el plan de mejoramiento por cada uno de los gestores de proceso, sin embargo, no se han formulado acciones producto de autoevaluaciones.</t>
  </si>
  <si>
    <t>Se realiza monitoreo trimestral del cumplimieinto de las acciones establecidas</t>
  </si>
  <si>
    <t xml:space="preserve">Se evidencia listados de asistencia del monitoreo del cumplimiento de las acciones establecidas </t>
  </si>
  <si>
    <t xml:space="preserve">Esta acción se encuentra en avance </t>
  </si>
  <si>
    <t>Seguimiento a la contratación efectuada por la Dirección Nacional de Bomberos de Colombia en virtud del estado de emergencia económica, social y ecológica por causa del COVID-19</t>
  </si>
  <si>
    <t xml:space="preserve">Revisados los expedientes 151, 152, 153, 154, 160, 166, 174, 183, 184, 188 y 189 de 2020 se evidencio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 Las entidades públicas a quienes se dirige la presente circular deben reportar los actos administrativos, contratos y demás actuaciones que se realicen en virtud de las urgencias manifiestas. Dicho reporte deberá realizarse a través del link de forma diaria (...)".  
</t>
  </si>
  <si>
    <r>
      <rPr>
        <b/>
        <sz val="10"/>
        <color theme="1"/>
        <rFont val="Arial"/>
        <family val="2"/>
      </rPr>
      <t>1º Por que;</t>
    </r>
    <r>
      <rPr>
        <sz val="10"/>
        <color theme="1"/>
        <rFont val="Arial"/>
        <family val="2"/>
      </rPr>
      <t xml:space="preserve"> debido a que la circular 06 es ambigua, y en el numeral 3 establecia 3 dìas habiles y en la informaciòn especifica indicaba de forma diaria, se interpreto de forma erronea</t>
    </r>
  </si>
  <si>
    <r>
      <rPr>
        <b/>
        <sz val="10"/>
        <color theme="1"/>
        <rFont val="Arial"/>
        <family val="2"/>
      </rPr>
      <t>1º Por que;</t>
    </r>
    <r>
      <rPr>
        <sz val="10"/>
        <color theme="1"/>
        <rFont val="Arial"/>
        <family val="2"/>
      </rPr>
      <t xml:space="preserve"> debido a que la circular 06 es ambigua, y en el numeral 3 establecia 3 dìas habiles y en la informaciòn especifica indicaba de forma diaria, se interpreto de forma erronea</t>
    </r>
  </si>
  <si>
    <t>Posibles hallazgos por parte de los Organos de control</t>
  </si>
  <si>
    <t>En el evento de generarse un proceso contractual por urgencia manifiesta, se reportara el mismo a la Contraloría General de la República dentro de los términos establecidos para ello.</t>
  </si>
  <si>
    <t xml:space="preserve">Reportes </t>
  </si>
  <si>
    <t>Carolina Pulido Moyeton</t>
  </si>
  <si>
    <t>A la fecha no se ha presentado la situación de algún proceso por urgencia manifiesta, por tal razón no se tuvo que enviar correo a al controlaría, adjunto cuadro de contratos y procesos.</t>
  </si>
  <si>
    <t>A la fecha no se han realizado contratos con ocasión de urgencia manifiesta, no hay que informar o publicar</t>
  </si>
  <si>
    <t>Acción cumplida en el seguimiento anterior.</t>
  </si>
  <si>
    <t>Cumplida desde seguimiento anterior</t>
  </si>
  <si>
    <t>4- Política de tratamiento de datos personales</t>
  </si>
  <si>
    <t xml:space="preserve">Revisados los expedientes 151, 152, 153, 154, 160, 166, 174, 183, 184, 188 y 189 de 2020 se evidenció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 Las entidades públicas a quienes se dirige la presente circular deben reportar los actos administrativos, contratos y demás actuaciones que se realicen en virtud de las urgencias manifiestas. Dicho reporte deberá realizarse a través del link de forma diaria (...)".  
</t>
  </si>
  <si>
    <r>
      <rPr>
        <b/>
        <sz val="10"/>
        <color theme="1"/>
        <rFont val="Arial"/>
        <family val="2"/>
      </rPr>
      <t>1º Por que;</t>
    </r>
    <r>
      <rPr>
        <sz val="10"/>
        <color theme="1"/>
        <rFont val="Arial"/>
        <family val="2"/>
      </rPr>
      <t xml:space="preserve"> debido a que la circular 06 es ambigua, y en el numeral 3 establecia 3 dìas habiles y en la informaciòn especifica indicaba de forma diaria, se interpreto de forma erronea</t>
    </r>
  </si>
  <si>
    <r>
      <rPr>
        <b/>
        <sz val="10"/>
        <color theme="1"/>
        <rFont val="Arial"/>
        <family val="2"/>
      </rPr>
      <t>1º Por que;</t>
    </r>
    <r>
      <rPr>
        <sz val="10"/>
        <color theme="1"/>
        <rFont val="Arial"/>
        <family val="2"/>
      </rPr>
      <t xml:space="preserve"> debido a que la circular 06 es ambigua, y en el numeral 3 establecia 3 dìas habiles y en la informaciòn especifica indicaba de forma diaria, se interpreto de forma erronea</t>
    </r>
  </si>
  <si>
    <t>Verificar de manera semanal la normatividad legal que en materia de contrataciòn sea expedida por el Gobierno Nacional, en caso de duda, preguntar a la Contraloría General de la República.</t>
  </si>
  <si>
    <t>Verificar de manera mensual la normatividad legal que en materia de contrataciòn sea expedida por el Gobierno Nacional, en caso de duda, preguntar a la Contraloría General de la República.</t>
  </si>
  <si>
    <t>Pantallazos de consulta</t>
  </si>
  <si>
    <t>Todos los procesos adelantados en la vigencia, han sido soportados con la normatividad vigente, anexo estudios previos para verificación de algunos procesos</t>
  </si>
  <si>
    <r>
      <rPr>
        <sz val="10"/>
        <color theme="1"/>
        <rFont val="Arial"/>
        <family val="2"/>
      </rPr>
      <t xml:space="preserve">No obstante el seguimiento  y evidencia presentada, la acción es </t>
    </r>
    <r>
      <rPr>
        <i/>
        <sz val="10"/>
        <color theme="1"/>
        <rFont val="Arial"/>
        <family val="2"/>
      </rPr>
      <t>Verificar de manera semanal la normatividad legal que en materia de contratación sea expedida por el Gobierno Nacional, en caso de duda, preguntar a la Contraloría General de la Repúblic</t>
    </r>
    <r>
      <rPr>
        <sz val="10"/>
        <color theme="1"/>
        <rFont val="Arial"/>
        <family val="2"/>
      </rPr>
      <t>a., esta no quedo sujeta a que se realizaran nuevos procesos en contractuales, la idea era allegar semanalmente y allegar pantallazos de la consulta, quedan 7 días hábiles para cumplir la acción</t>
    </r>
  </si>
  <si>
    <t>No se presenta evidencia de la ejecución de la acción</t>
  </si>
  <si>
    <t>Reformular acción</t>
  </si>
  <si>
    <t xml:space="preserve">No se presenta ejecucion de la accion </t>
  </si>
  <si>
    <t>Se realizò verificaciòn de a normatividad los dìas 05 de abril, 04 de abril, 1 d abril, 21,31,28, 25,23,18 y  29 de marzo.</t>
  </si>
  <si>
    <t>5- Formato autorización expresa datos personales</t>
  </si>
  <si>
    <t xml:space="preserve">El proceso presenta evidencia de los pantallazos de la normatividad correspondientes a los meses de abril y marzo, no obstante quedarían faltando los meses de enero, febrero y mayo. </t>
  </si>
  <si>
    <t xml:space="preserve">Revisados los expedientes, se evidenció que para los dieciséis (16) contratos objeto del presente seguimiento, la entidad no contemplo los riesgos en que hubiera podido incurrir la Entidad y que estuvieran enmarcados dentro de la emergencia del Covid-19.  Lo anterior refleja Inobservancia del artículo 2.2.1.1.1.6.3 Decreto 1082 de 2015 y la Directiva No. 16 del 22 de abril de 2020 de la PGN.
</t>
  </si>
  <si>
    <r>
      <rPr>
        <b/>
        <sz val="10"/>
        <color theme="1"/>
        <rFont val="Arial"/>
        <family val="2"/>
      </rPr>
      <t>1º Por que;</t>
    </r>
    <r>
      <rPr>
        <sz val="10"/>
        <color theme="1"/>
        <rFont val="Arial"/>
        <family val="2"/>
      </rPr>
      <t xml:space="preserve"> No cuenta  la  matriz de riesgos el item de situación de emergencia con ocasiòn al Covid-19
2: Por que: No se habia presentado una emergencia sanitaria que requiriera la implementaciòn de una matriz de riesgos especifica
</t>
    </r>
  </si>
  <si>
    <t xml:space="preserve">No se habia presentado una emergencia sanitaria que requiriera la implementaciòn de una matriz de riesgos especifica
</t>
  </si>
  <si>
    <t>Actualizar la matriz de riesgos incluido el item contemplando los riesgos en el caso de una emergencia sanitaria.</t>
  </si>
  <si>
    <t>Matriz de Riesgos</t>
  </si>
  <si>
    <t xml:space="preserve">Anexo matriz de riesgo actualizada, de ahora en adelante fue incluida en los estudios previos.
</t>
  </si>
  <si>
    <t>No se allego la matriz de riesgos donde se debía Actualizar la matriz de riesgos incluido el ítem contemplando los riesgos en el caso de una emergencia sanitaria. Para que con ella verificada se procedería al cierre de la acción</t>
  </si>
  <si>
    <t xml:space="preserve">Se envia la ultima actualizacion de el mapa de riesgos </t>
  </si>
  <si>
    <t xml:space="preserve">Se evidencia mapa de riesgos actualizado </t>
  </si>
  <si>
    <t>En la eviencia allegada respecto de la Actualización de  la matriz de riesgos no se incluto  el item  riesgos en el caso de una emergencia sanitaria.</t>
  </si>
  <si>
    <t xml:space="preserve">Compromiso: Solictar reprogramacion de la fecha final, para incluir riesgos asociados a la contratacion en emergencia sanitaria no de gestion ni de corrupcion,sino la matriz analisis de riesgo y forma de mitigarlo </t>
  </si>
  <si>
    <t xml:space="preserve">No se evidenica ejecucion de la accion </t>
  </si>
  <si>
    <t>En la minuta del estudio previo numeral 7 se incluyò el anàlisis del riesgo y forma de mitigarlo</t>
  </si>
  <si>
    <t>6- Memorando y resoluciones</t>
  </si>
  <si>
    <t>INFORME SEGUIMIENTO AL GRADO DE CUMPLIMIENTO DE LAS NORMAS DE AUSTERIDAD Y EFICIENCIA DEL GASTO PÚBLICO A 30 DE JUNIO DE 2020</t>
  </si>
  <si>
    <t>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
Esta situación fue informada en el seguimiento de austeridad en el gasto realizado en el primer trimestre de 2020, sin que a la fecha se hayan tomado las acciones a que haya lugar para dar cumplimiento a las directrices establecidas por la Contaduría General de la Nación.</t>
  </si>
  <si>
    <r>
      <rPr>
        <b/>
        <sz val="10"/>
        <color theme="1"/>
        <rFont val="Arial"/>
        <family val="2"/>
      </rPr>
      <t xml:space="preserve">1. Porque; </t>
    </r>
    <r>
      <rPr>
        <sz val="10"/>
        <color theme="1"/>
        <rFont val="Arial"/>
        <family val="2"/>
      </rPr>
      <t xml:space="preserve">El proceso de Gestión de talento humano no reporta a tiempo las novedades de incapacidad al área de Gestión Financiera de manera oportuna. </t>
    </r>
    <r>
      <rPr>
        <b/>
        <sz val="10"/>
        <color theme="1"/>
        <rFont val="Arial"/>
        <family val="2"/>
      </rPr>
      <t xml:space="preserve">
2. Porque;</t>
    </r>
    <r>
      <rPr>
        <sz val="10"/>
        <color theme="1"/>
        <rFont val="Arial"/>
        <family val="2"/>
      </rPr>
      <t xml:space="preserve"> No se realizó las conciliaciones entre talento humano y financiera en las licencias de incapacidades. 
</t>
    </r>
    <r>
      <rPr>
        <b/>
        <sz val="10"/>
        <color theme="1"/>
        <rFont val="Arial"/>
        <family val="2"/>
      </rPr>
      <t xml:space="preserve">
3. Porque; </t>
    </r>
    <r>
      <rPr>
        <sz val="10"/>
        <color theme="1"/>
        <rFont val="Arial"/>
        <family val="2"/>
      </rPr>
      <t xml:space="preserve">Falta de seguimiento y control por parte de la Gestión de talento humano y financiera 
</t>
    </r>
  </si>
  <si>
    <t xml:space="preserve">Falta de seguimiento y control por parte de la Gestión de talento humano y financiera 
</t>
  </si>
  <si>
    <t xml:space="preserve">Incumplineto de las normas establecidas por la CGN y sobrestimación de los saldos contables,  hallazgo por parte de los entes de control de la CGN  </t>
  </si>
  <si>
    <t xml:space="preserve">Realizar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t>
  </si>
  <si>
    <t xml:space="preserve">Realizar notificación mensual solicitando realizar la conciliación mensual de los saldos de incapacidades por cobrar  al Proceso de Gestión del talento humano </t>
  </si>
  <si>
    <t>Nº total de notificaciones realizadas al proceso de Gestión de Talento humano / Nº Total de Notificaciones proyectadas</t>
  </si>
  <si>
    <t xml:space="preserve">Miguel angel Franco / Marisol Mora </t>
  </si>
  <si>
    <t>Se anexó la solicitud donde el proceso de Gestión Financiera solicita a Talento Humano la información de las cxc por incapacidades para ser incorporados en los estados contables</t>
  </si>
  <si>
    <t xml:space="preserve">Entre Talento Humano y Financiera, se acordaron mesas de trabajo mensuales para revisar el cruce de informacion sobre Licencias e Incapacidades. </t>
  </si>
  <si>
    <t>Se presentan la notificación solicitando los saldos de incapacidades por cobrar por escrito de manera física al área de talento humano correspondiente al mes de diciembre</t>
  </si>
  <si>
    <t xml:space="preserve">De Julio a Octubre de 2021, No se han realizado conciliaciones entre Talento Humano y Financiera, a pesar de ello Financiera ha contabilizado algunos reintegros que afectan la cuenta de Licencias e Incapacidades. </t>
  </si>
  <si>
    <t xml:space="preserve">No se evidencia la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t>
  </si>
  <si>
    <t>Aunque la fecha final de la acción es Junio de 2021, No se evidencia la  notificación mensual solicitando los saldos de Incapacidades por cobrar del mes de junio. Ni los respectivos soportes de los meses de julio a octubre con el fin de verificar que se continuo con la acción de mejora establecida. De igual forma no se evidencia reintegros de los meses de Junio a Octubre</t>
  </si>
  <si>
    <t>Modificar la acción,  fecha de inicio,  finalización y meta con el fin de continuar con el seguimiento  constante como parte de la mejora continua:
Acción: Realizar notificación mensual solicitando realizar la conciliación mensual de los saldos de incapacidades por cobrar  al Proceso de Gestión del talento humano 
Meta: 12
Fecha de Finalización: 30 de marzo de 2023
Aun cuando su avance es del 43% se generó modificación de la fecha con el fin de verificar la efectividad de la acciónm, ya que desde el mes de Julio de 2021 no se realizaban conciliaciones ni cruces de información</t>
  </si>
  <si>
    <t>CLAUDIA QUINTERO-MERLE GALINDO</t>
  </si>
  <si>
    <t>Se realizó el envió del correo mensual solicitando la conciliación con el Proceso de Gestión del Talento Humano los primeros cinco(5) del mes. Se evidenció el correo remitido en marzo y abril de 2022</t>
  </si>
  <si>
    <t>Se realizó el envió del correo mensual solicitando la conciliación con el Proceso de Gestión del Talento Humano los primeros cinco(5) del mes. Es decir el 05 de abril de 2022</t>
  </si>
  <si>
    <t>Se envía correo mensual a Talento Humano, solicitando la conciliación con Financiera dentro de los primeros cinco(5) del mes. Fechas correos Febrero 02, Marzo 02, Abril 06,  Mayo 04 y Junio 01 de 2022.</t>
  </si>
  <si>
    <t xml:space="preserve">Se envía correo mensual al Proceso de Talento Humano, solicitando la conciliación con Financiera dentro de los primeros cinco(5) del mes. Fechas correos Febrero 02, Marzo 02, Abril 06,  Mayo 04,  Junio 01 de 2022, Julio
El proceso viene atendiendo la acción propuesta que finaliza el 30 de marzo de 2023 </t>
  </si>
  <si>
    <t>Gestión   Financiera</t>
  </si>
  <si>
    <r>
      <rPr>
        <b/>
        <sz val="10"/>
        <color theme="1"/>
        <rFont val="Arial"/>
        <family val="2"/>
      </rPr>
      <t xml:space="preserve">1. Porque; </t>
    </r>
    <r>
      <rPr>
        <sz val="10"/>
        <color theme="1"/>
        <rFont val="Arial"/>
        <family val="2"/>
      </rPr>
      <t xml:space="preserve">El proceso de Gestión de talento humano no reporta a tiempo las novedades de incapacidad al área de Gestión Financiera de manera oportuna. </t>
    </r>
    <r>
      <rPr>
        <b/>
        <sz val="10"/>
        <color theme="1"/>
        <rFont val="Arial"/>
        <family val="2"/>
      </rPr>
      <t xml:space="preserve">
2. Porque;</t>
    </r>
    <r>
      <rPr>
        <sz val="10"/>
        <color theme="1"/>
        <rFont val="Arial"/>
        <family val="2"/>
      </rPr>
      <t xml:space="preserve"> No se realizó las conciliaciones entre talento humano y financiera en las licencias de incapacidades. 
</t>
    </r>
    <r>
      <rPr>
        <b/>
        <sz val="10"/>
        <color theme="1"/>
        <rFont val="Arial"/>
        <family val="2"/>
      </rPr>
      <t xml:space="preserve">
3. Porque; </t>
    </r>
    <r>
      <rPr>
        <sz val="10"/>
        <color theme="1"/>
        <rFont val="Arial"/>
        <family val="2"/>
      </rPr>
      <t xml:space="preserve">Falta de seguimiento y control por parte de la Gestión de talento humano y financiera 
</t>
    </r>
  </si>
  <si>
    <t xml:space="preserve">Realizar mesas de trabajo entre el área de Gestión de talento humano y Gestión Financiera para realizar los cruces pertinentes con respecto a los saldos de las incapacidades . </t>
  </si>
  <si>
    <t>Realizar mesas de trabajo entre el área de Gestión de talento humano y Gestión Financiera para realizar los cruces pertinentes con respecto a los saldos de las incapacidades, revisando los saldos contables, y generando las respectivas actas</t>
  </si>
  <si>
    <t xml:space="preserve">Mesas de trabajo realizadas </t>
  </si>
  <si>
    <r>
      <rPr>
        <sz val="10"/>
        <color theme="1"/>
        <rFont val="Arial"/>
        <family val="2"/>
      </rPr>
      <t>Miguel Angel Franco/ Maryory Diaz/</t>
    </r>
    <r>
      <rPr>
        <b/>
        <sz val="10"/>
        <color theme="1"/>
        <rFont val="Arial"/>
        <family val="2"/>
      </rPr>
      <t xml:space="preserve"> V</t>
    </r>
    <r>
      <rPr>
        <sz val="10"/>
        <color theme="1"/>
        <rFont val="Calibri"/>
        <family val="2"/>
      </rPr>
      <t xml:space="preserve">iviana Gonzalez </t>
    </r>
  </si>
  <si>
    <t>Se evidencia cargue de actas y planillas de asistencia donde el Proceso de Gestión del talento Humano, responsable de los cobros coactivos y Gestión Financiera realizan reuniones para la verificación de saldos del rubro CXC incapacidades</t>
  </si>
  <si>
    <t xml:space="preserve">De Enero a Marzo de 2021, se han realizado conciliaciones entre Talento Humano y Financiera, respecto al cruce de informacion sobre Licencias e Incapacidades. </t>
  </si>
  <si>
    <t xml:space="preserve">Se evidencio la mesa de trabajo  entre el área de Gestión de talento humano y Gestión Financiera para realizar los cruces pertinentes con respecto a los saldos de las incapacidades correspondiente a los meses de diciembre, febrero y marzo. </t>
  </si>
  <si>
    <t>No se evidencia las mesas de trabajo  entre el proceso de  Gestión de talento humano y Gestión Financiera para realizar los cruces pertinentes con respecto a los saldos de las incapacidades</t>
  </si>
  <si>
    <t>No se cargaron evidencias de las mesas de trabajo realizadas entre los procesos de Gestión del Talento Humano y  Gestión Financiera de Abril a Junio de 2021. De igual forma en el tercer trimestre de 2021 no se han realizado las conciliaciones</t>
  </si>
  <si>
    <t xml:space="preserve">Modificar la acción, meta  y la  fecha de finalización, con el fin de continuar con el seguimiento  constante como parte de la mejora continua:
Acción: Realizar mesas de trabajo entre el área de Gestión de talento humano y Gestión Financiera para realizar los cruces pertinentes con respecto a los saldos de las incapacidades, revisando los saldos contables, y generando las respectivas actas
Meta: 12
Fecha de Finalización: 28 de febrero de 2023
Aun cuando su avance es del 43% se generó modificación de la fecha con el fin de verificar la efectividad de la acciónm, ya que desde el mes de Julio de 2021 no se realizaban conciliaciones ni cruces de información </t>
  </si>
  <si>
    <t>Mediante acta 02 del 07 de abril se realizo conciliación entre los procesos de gestión de talento humano y gestión del talento humano en relación a las licencias e incapacidades.</t>
  </si>
  <si>
    <t>Se han realizado 3 conciliaciones entre los procesos de gestión de talento humano y gestión financiera en relación a las licencias e incapacidades así:
Marzo - Acta 1 (Abr/2022)
Abril - Acta 2 (Mayo/2022)
Mayo - Acta 3 (Jun/2022)</t>
  </si>
  <si>
    <t>Se evidencia acta de Licencia e Incapacidades de junio y julio realizada entre el proces de Gestión Financiera y Gestión del Talento Humano</t>
  </si>
  <si>
    <r>
      <rPr>
        <b/>
        <sz val="10"/>
        <color theme="1"/>
        <rFont val="Arial"/>
        <family val="2"/>
      </rPr>
      <t xml:space="preserve">1. Porque; </t>
    </r>
    <r>
      <rPr>
        <sz val="10"/>
        <color theme="1"/>
        <rFont val="Arial"/>
        <family val="2"/>
      </rPr>
      <t xml:space="preserve">El proceso de Gestión de talento humano no reporta a tiempo las novedades de incapacidad al área de Gestión Financiera de manera oportuna. </t>
    </r>
    <r>
      <rPr>
        <b/>
        <sz val="10"/>
        <color theme="1"/>
        <rFont val="Arial"/>
        <family val="2"/>
      </rPr>
      <t xml:space="preserve">
2. Porque;</t>
    </r>
    <r>
      <rPr>
        <sz val="10"/>
        <color theme="1"/>
        <rFont val="Arial"/>
        <family val="2"/>
      </rPr>
      <t xml:space="preserve"> No se realizó las conciliaciones entre talento humano y financiera en las licencias de incapacidades. 
</t>
    </r>
    <r>
      <rPr>
        <b/>
        <sz val="10"/>
        <color theme="1"/>
        <rFont val="Arial"/>
        <family val="2"/>
      </rPr>
      <t xml:space="preserve">
3. Porque; </t>
    </r>
    <r>
      <rPr>
        <sz val="10"/>
        <color theme="1"/>
        <rFont val="Arial"/>
        <family val="2"/>
      </rPr>
      <t xml:space="preserve">Falta de seguimiento y control por parte de la Gestión de talento humano y financiera 
</t>
    </r>
  </si>
  <si>
    <t xml:space="preserve">Generar en los estados financieros, la actualización del Rubro Cuentas Por Cobrar Incapacidades, con base en los cruces de información realizados por parte del Proceso de Gestión del Talento Humano y Gestión Financiera de manera trimestral.
  </t>
  </si>
  <si>
    <t xml:space="preserve">Estados financieros actualizados </t>
  </si>
  <si>
    <t>Miguel Angel Franco</t>
  </si>
  <si>
    <t>Se evidenció que en los EF con corte al 30 de septiembre de 2020, el saldo de la cuenta CXC incapacidades fue conciliados con Talento Humano</t>
  </si>
  <si>
    <t>A Marzo 31 de 2021, se ha venido actualizando el saldo de las Cuentas por Cobrar a las EPS, por concepto de Licencias e Incapacidades</t>
  </si>
  <si>
    <t>Se evidenció los estados financieros A Marzo 31 de 2021, con la actualización del saldo de las Cuentas por Cobrar a las EPS, por concepto de Licencias e Incapacidades</t>
  </si>
  <si>
    <t>Al 31 de Octubre de 2021, se ha venido actualizando el saldos de las Cuentas por Cobrar a las EPS, por concepto de Licencias e Incapacidades</t>
  </si>
  <si>
    <t xml:space="preserve">Se evidenció los estados financieros de Juio a septiembre de 2021 , con la actualización del saldo de las Cuentas por Cobrar a las EPS, por concepto de Licencias e Incapacidades, no obstante no se presentaron los estados financieros del segundo trimestre .  </t>
  </si>
  <si>
    <t>Los saldos de las cuentas por cobrar Incapacidades fueron actualizados al corte 30 de Junio de 2021. Sin embargo, durante el tercer trimestre no se ha realizado conciliación ni actualización de saldos</t>
  </si>
  <si>
    <t>Gestión Financiera, ha actualizado los saldos de las cuentas por cobrar por concepto de Licencias e Incapacidades; producto de las conciliaciones realizadas entre Talento Humano y Financiera.</t>
  </si>
  <si>
    <t>Acccion cumplida en revisiones anteriores, no obstente se adjunta evidencia que demuestra que se continua ejecutando la actividad</t>
  </si>
  <si>
    <t>si</t>
  </si>
  <si>
    <t>Incumplimiento a lo señalado en el parágrafo 3° del Art. 2° de la Ley 901 de 2004, numeral 5° del Art. 2° de la Ley 1066 de 2006 y la Resolución 037 del 5 de Febrero de 2018 de la Contaduría General de la Nación - CGN; con respecto a la transmisión del Boletín de Deudores Morosos del Estado - BDME a través del CHIP , en relación a las deudas de las Personas Naturales y Jurídicas a favor de la DNBC superiores a 5 SMMLV ($4.388.515 para el año 2020) y más de 6 meses de mora, conforme a lo enunciado por el Proceso de Gestión del Talento Humano, sin que al 30 de junio, hayan sido conciliadas ni reportadas en el Boletín de Deudores Morosos así:
ARL POSITIVA $4.921.280 SANITAS $21.629.404</t>
  </si>
  <si>
    <r>
      <rPr>
        <b/>
        <sz val="10"/>
        <color theme="1"/>
        <rFont val="Arial"/>
        <family val="2"/>
      </rPr>
      <t xml:space="preserve">1. Porque; </t>
    </r>
    <r>
      <rPr>
        <sz val="10"/>
        <color theme="1"/>
        <rFont val="Arial"/>
        <family val="2"/>
      </rPr>
      <t xml:space="preserve">No se tiene actualizada las cifras de manera mensual por parte del proceso de Gestion de talento humano 
</t>
    </r>
    <r>
      <rPr>
        <b/>
        <sz val="10"/>
        <color theme="1"/>
        <rFont val="Arial"/>
        <family val="2"/>
      </rPr>
      <t>2. Porque;</t>
    </r>
    <r>
      <rPr>
        <sz val="10"/>
        <color theme="1"/>
        <rFont val="Arial"/>
        <family val="2"/>
      </rPr>
      <t xml:space="preserve"> No se tenia la persona idonea del proceso para realizar el seguimiento de las novedades de incapacidades y el cobro de las mismas
</t>
    </r>
    <r>
      <rPr>
        <b/>
        <sz val="10"/>
        <color theme="1"/>
        <rFont val="Arial"/>
        <family val="2"/>
      </rPr>
      <t>3. Porque</t>
    </r>
    <r>
      <rPr>
        <sz val="10"/>
        <color theme="1"/>
        <rFont val="Arial"/>
        <family val="2"/>
      </rPr>
      <t>; la informacion que actualmente tiene el area financiera con respecto a las novedades de incapacidades no están conciliadas.</t>
    </r>
  </si>
  <si>
    <t xml:space="preserve"> No se tenia la persona idonea del proceso para realizar el seguimiento de las novedades de incapacidades y el cobro de las mismas</t>
  </si>
  <si>
    <t xml:space="preserve">Incumplimiento de las directrices emanadas por parte de la CGN, con base en el Boletín de Deudores Morosos </t>
  </si>
  <si>
    <t>Realizar los cruces de información mensual por parte del Proceso de Gestión del Talento Humano y Gestión Financiera, con el fin de verificar los saldos y de ser necesario reportar en el Boletín de Deudores Morosos</t>
  </si>
  <si>
    <t>Reportar a Gestión Financiera los saldos de deudores morosos, que cumplen con el Art. 2° de la Ley 901/2004, numeral 5° del Art. 2° de la Ley 1066 de 2006 y la Res. 037 del 5 de Febrero de 2018 de la CGN . (Correo electrónico)</t>
  </si>
  <si>
    <t>Reporte Boletin deudor moroso</t>
  </si>
  <si>
    <r>
      <rPr>
        <sz val="10"/>
        <color theme="1"/>
        <rFont val="Arial"/>
        <family val="2"/>
      </rPr>
      <t>Miguel Angel Franco/ Maryory Diaz/</t>
    </r>
    <r>
      <rPr>
        <b/>
        <sz val="10"/>
        <color theme="1"/>
        <rFont val="Arial"/>
        <family val="2"/>
      </rPr>
      <t xml:space="preserve"> V</t>
    </r>
    <r>
      <rPr>
        <sz val="10"/>
        <color theme="1"/>
        <rFont val="Calibri"/>
        <family val="2"/>
      </rPr>
      <t xml:space="preserve">iviana Gonzalez </t>
    </r>
  </si>
  <si>
    <t>Se evidenció el cruce de información entre las áreas Financiera y Talento Humano.</t>
  </si>
  <si>
    <t>Al 31 de Octubre de 2021, se ha venido actualizando el saldos de las Cuentas por Cobrar a las EPS, por concepto de Licencias e Incapacidades; los cuales podrán ser reportados en el Boletín de Deudores Morosos en el mes de Noviembre de 2021.</t>
  </si>
  <si>
    <t>No se evidencia los cruces mensuales de informacion enre el proceso de Gestion del Talento Humano y Gestion Financiera con el fin de verificar los saldos y de ser necesario reportar en el Boletín de Deudores Morosos</t>
  </si>
  <si>
    <t>No se cargaron evidencias de los cruces de información realizados entre los procesos de Gestión del Talento Humano y  Gestión Financiera de Abril a Junio de 2021. De igual forma en el tercer trimestre de 2021 no se han realizado las conciliaciones</t>
  </si>
  <si>
    <t xml:space="preserve">Modificación de la acción discriminando una nueva, cambiar la meta, responsable y fecha de cumplimiento e indicador
Acción actual: Realizar los cruces de información mensual por parte del Proceso de Gestión del Talento Humano y Gestión Financiera, con el fin de verificar los saldos y de ser necesario reportar en el Boletín de Deudores Morosos
Acciones nuevas: 
Reportar a Gestión Financiera los saldos de deudores morosos, que cumplen con el Art. 2° de la Ley 901/2004, numeral 5° del Art. 2° de la Ley 1066 de 2006 y la Res. 037 del 5 de Febrero de 2018 de la CGN . (Correo electrónico)
Meta: 2  Indicador: Informe de deudores morosos
Responsable:  (Gestión del Talento Humano)
Fecha de Finalización: 31 de diciembre de 2022
 Verificar que la información suministrada por Talento Humano, cumple con los requisitos para ser reportado en el Boletín de Deudores Morosos.
Meta: 2
Responsables:  Gestión Financiera  Indicador: Reporte Boletin Deudor Moroso
Fecha de Finalización: 31 de diciembre de 2022
Aun cuando su avance es del 43% se generó modificación de la fecha con el fin de verificar la efectividad de la acciónm, ya que desde el mes de Julio de 2021 no se realizaban conciliaciones ni cruces de información
</t>
  </si>
  <si>
    <t>A la fecha del seguimiento no se habia realizo el primer reporte a la contaduria ya que los plazos a reportar  por talento humano es abril y octubre de 2022</t>
  </si>
  <si>
    <t xml:space="preserve">El día 16 de Mayo de 2022, Talento Humano (Maryoly Diaz), informó que con corte Abril 30 de 2022 NO había información a reportar en el Boletín de Deudores Morosos del Estado (BDME) </t>
  </si>
  <si>
    <t>Analizando la acción si bien Gestion Financiera solicitó el reporte en el Boletín e Deudores Morosos, el responsable del seguimiento de las cuentas por cobrar por incapacidades es el proceso de Talento Humano quien el 16 de mayo indicó que no hay información que reportar a la Contaduria, sin embargo, contablemente hay un valor por cobrar por $35.841.103 de los cuales Sanitas adeuda $22.011.193, valor que supera los 6 meses. Al respecto consideramos necesario replantear la acción de la siguiente manera: El proceso de Talento Humano, debe identificar las edades de la cartera vencida para determinar si hay cartera prescrita para realizar los registros contables respectivos y gestionar los pagos de la cartera que a la fecha sigue vigente, reportando mensualmente al proceso de Gestión Financiera los resultados para la actualización del registro.</t>
  </si>
  <si>
    <r>
      <rPr>
        <b/>
        <sz val="10"/>
        <color theme="1"/>
        <rFont val="Arial"/>
        <family val="2"/>
      </rPr>
      <t xml:space="preserve">1. Porque; </t>
    </r>
    <r>
      <rPr>
        <sz val="10"/>
        <color theme="1"/>
        <rFont val="Arial"/>
        <family val="2"/>
      </rPr>
      <t xml:space="preserve">No se tiene actualizada las cifras de manera mensual por parte del proceso de Gestion de talento humano 
</t>
    </r>
    <r>
      <rPr>
        <b/>
        <sz val="10"/>
        <color theme="1"/>
        <rFont val="Arial"/>
        <family val="2"/>
      </rPr>
      <t>2. Porque;</t>
    </r>
    <r>
      <rPr>
        <sz val="10"/>
        <color theme="1"/>
        <rFont val="Arial"/>
        <family val="2"/>
      </rPr>
      <t xml:space="preserve"> No se tenia la persona idonea del proceso para realizar el seguimiento de las novedades de incapacidades y el cobro de las mismas
</t>
    </r>
    <r>
      <rPr>
        <b/>
        <sz val="10"/>
        <color theme="1"/>
        <rFont val="Arial"/>
        <family val="2"/>
      </rPr>
      <t>3. Porque</t>
    </r>
    <r>
      <rPr>
        <sz val="10"/>
        <color theme="1"/>
        <rFont val="Arial"/>
        <family val="2"/>
      </rPr>
      <t>; la informacion que actualmente tiene el area financiera con respecto a las novedades de incapacidades no están conciliadas.</t>
    </r>
  </si>
  <si>
    <t>Reportar En el Boletín de Deudores Morosos, los saldos por Cobrar por concepto de Incapacidades dentro de los plazos establecidos por la CGN</t>
  </si>
  <si>
    <t xml:space="preserve">Boletín de Deudores morosos </t>
  </si>
  <si>
    <t>Miguel angel Franco</t>
  </si>
  <si>
    <t>A la fecha no se han generado reportes al Boletín de Deudores Morosos del Estado</t>
  </si>
  <si>
    <t>A Marzo 31 de 2021, la entidad no debe reportar en el BDME, toda vez que la Contaduría tiene establecido como fechas de reporte Mayo 31 y Noviembre 30 de cada vigencia</t>
  </si>
  <si>
    <t>La entidad no debe reportar en el BDME, toda vez que la Contaduría tiene establecido como fechas de reporte Mayo 31 y Noviembre 30 de cada vigencia</t>
  </si>
  <si>
    <t xml:space="preserve">En el mes de Mayo de 2021, la entidad transmitió, en el Boletin de Deudores Morosos a través del CHIP los saldos reportados por el grupo de Gestión de Talento Humano, las cuentas por cobrar superiores a 6 meses. </t>
  </si>
  <si>
    <t>Se evidencia el reporte al  Boletín de Deudores Morosos, los saldos por Cobrar por concepto de Incapacidades dentro de los plazos establecidos por la CGN</t>
  </si>
  <si>
    <t>Se evidencia el reporte al  Boletín de Deudores Morosos, los saldos por Cobrar por concepto de Incapacidades al 30 de junio de 2021.</t>
  </si>
  <si>
    <t>Se evidenció incumplimiento a lo señalado en la resolución 265 de 2018, artículo 4 literal (g) con respecto a la legalización de las comisiones dentro de los tres (3) hábiles siguientes al término de la de la misma, ya que en las resoluciones de comisión No. 76, 80, 90 y 114 a nombre de EDWIN GONZALEZ MALAGON, las mismas fueron legalizadas de manera extemporánea.</t>
  </si>
  <si>
    <r>
      <rPr>
        <b/>
        <sz val="10"/>
        <color theme="1"/>
        <rFont val="Arial"/>
        <family val="2"/>
      </rPr>
      <t xml:space="preserve">1. Porque; </t>
    </r>
    <r>
      <rPr>
        <sz val="10"/>
        <color theme="1"/>
        <rFont val="Arial"/>
        <family val="2"/>
      </rPr>
      <t xml:space="preserve">para los funcionarios y contratistas tres (3) días no son suficientes para legalizar 
</t>
    </r>
    <r>
      <rPr>
        <b/>
        <sz val="10"/>
        <color theme="1"/>
        <rFont val="Arial"/>
        <family val="2"/>
      </rPr>
      <t xml:space="preserve">2. Porque; </t>
    </r>
    <r>
      <rPr>
        <sz val="10"/>
        <color theme="1"/>
        <rFont val="Arial"/>
        <family val="2"/>
      </rPr>
      <t xml:space="preserve">a pesar de la socialización del procedimiento de viáticos muchos desconocen los tiempo de legalización
</t>
    </r>
    <r>
      <rPr>
        <b/>
        <sz val="10"/>
        <color theme="1"/>
        <rFont val="Arial"/>
        <family val="2"/>
      </rPr>
      <t>3. por qué:</t>
    </r>
    <r>
      <rPr>
        <sz val="10"/>
        <color theme="1"/>
        <rFont val="Arial"/>
        <family val="2"/>
      </rPr>
      <t xml:space="preserve">  Los funcionarios y contratistas hacen caso omiso al correo de "legalización de comisión"</t>
    </r>
  </si>
  <si>
    <t>Los funcionarios y contratistas hacen caso omiso al correo de "legalización de comisión"</t>
  </si>
  <si>
    <t>materialización de riesgo del proceso 
Incumplimiento del procedimiento vigente.
incumplimiento a la resolución 265
Imposibilidad de liquidar futuros viáticos y/o gastos de viaje y desplazamiento</t>
  </si>
  <si>
    <t xml:space="preserve">Realizar envio de correo electrónico una vez finalizada los viáticos o gastos de viaje y desplazamiento indicado en el plazo máximo a legalizar </t>
  </si>
  <si>
    <t>Nº total de correos electrónicos enviados / Nº total de comisiones liquidadas *100</t>
  </si>
  <si>
    <t xml:space="preserve">Maryory Diaz </t>
  </si>
  <si>
    <t>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t>
  </si>
  <si>
    <t>Se vienen realizando correos informando a los funcionarios y contratistas la fecha máxima de legalización  de las comisiones</t>
  </si>
  <si>
    <t>un vez finalizada la comisión se envia a cada comisionado el ultimo día de la fecha maxima para legalizar la comsión, además que se realizó modificaciónd a la resolución 126 de 2020 y se estableció que los pagos de las comsiones se realizaran una vez legalaizada la comsión para disminuir el incumpliento de los plazos de legalización. Para lo cual se adjunta resolción 60 de 2021 donde se da ejecución a al medida correctiva.</t>
  </si>
  <si>
    <t>Se evidenció la modificación de a la resolución 126 de 2020 con la resolución 060 de5 de marzo de 2021, sin embargo, no se presentan los correos a los comisionados en el último día de su comisión</t>
  </si>
  <si>
    <t>Se modifica la resolución 126 de 2020 con la resolución 060 de5 de marzo de 2021, donde la legalizacion queda de forma posterior, al regreso de la comision</t>
  </si>
  <si>
    <t>Se evidencia la modificación de la resolución 126 de 2020 con la resolución 060 de5 de marzo de 2021, donde se deja estipulado que la legalización queda de forma posterior, al regreso de la comisión</t>
  </si>
  <si>
    <t>Se presenta evidencia  del envío de correo electronico informando la fecha maxima de legalización  solo de 4 de las comisiones.</t>
  </si>
  <si>
    <t>Modificar la fecha finalización; debido a que es necesario continuar con el seguimiento a la legalización de las comisiones como parte de la mejora continua así:
Fecha de Terminación: 30-03-2023</t>
  </si>
  <si>
    <t>Se generó correos electronicos informando al contratista que el término para legalizar la comisión</t>
  </si>
  <si>
    <t>Se envían correos electrónicos a los funcionarios y contratistas informando tiempos para la legalización de la comisión a ejecutar.</t>
  </si>
  <si>
    <t xml:space="preserve">El proceso evidencio el envió de correos </t>
  </si>
  <si>
    <r>
      <rPr>
        <b/>
        <sz val="10"/>
        <color theme="1"/>
        <rFont val="Arial"/>
        <family val="2"/>
      </rPr>
      <t xml:space="preserve">1. Porque; </t>
    </r>
    <r>
      <rPr>
        <sz val="10"/>
        <color theme="1"/>
        <rFont val="Arial"/>
        <family val="2"/>
      </rPr>
      <t xml:space="preserve">para los funcionarios y contratistas tres (3) días no son suficientes para legalizar 
</t>
    </r>
    <r>
      <rPr>
        <b/>
        <sz val="10"/>
        <color theme="1"/>
        <rFont val="Arial"/>
        <family val="2"/>
      </rPr>
      <t xml:space="preserve">2. Porque; </t>
    </r>
    <r>
      <rPr>
        <sz val="10"/>
        <color theme="1"/>
        <rFont val="Arial"/>
        <family val="2"/>
      </rPr>
      <t xml:space="preserve">a pesar de la socialización del procedimiento de viáticos muchos desconocen los tiempo de legalización
</t>
    </r>
    <r>
      <rPr>
        <b/>
        <sz val="10"/>
        <color theme="1"/>
        <rFont val="Arial"/>
        <family val="2"/>
      </rPr>
      <t>3. por qué:</t>
    </r>
    <r>
      <rPr>
        <sz val="10"/>
        <color theme="1"/>
        <rFont val="Arial"/>
        <family val="2"/>
      </rPr>
      <t xml:space="preserve">  Los funcionarios y contratistas hacen caso omiso al correo de "legalización de comisión"</t>
    </r>
  </si>
  <si>
    <t>Materialización de los riesgos del proceso 
Incumplimiento del procedimiento vigente.
incumplimiento a la resolución 265
Imposibilidad de liquidar futuros viáticos y/o gastos de viaje y desplazamiento</t>
  </si>
  <si>
    <t xml:space="preserve">Informar mediante correo electrónico al jefe directo o supervisor del contrato el incumplimiento del procedimiento vigente para la toma de decisiones </t>
  </si>
  <si>
    <t xml:space="preserve">Nº total de incuplimientos / Nº total de incumplimientos reportados * 100 </t>
  </si>
  <si>
    <t>Se vienen realizando correos informando al jefe o supervisor que el funcionario y/o contratista no está legalizando las comisiones dentro del plazo establecido.</t>
  </si>
  <si>
    <t>durante la vigencia 2021 los pagos de las comisiones se han realizado conforme a lo establecido en la resolución 60 de 2021 la cual adjunto, con la implementación de esta resolución se previene el incumpliento de los plazos de legalización</t>
  </si>
  <si>
    <t>Se evidenció la modificación de a la resolución 126 de 2020 con la resolución 060 de5 de marzo de 2021, sin embargo, no se presentan los correos a los Jefes o Supervisores frente a los comisionados que incumplen en la legalización oportuna de la comisión.</t>
  </si>
  <si>
    <t>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t>
  </si>
  <si>
    <t>En el tercer trimestre se realizó la legalización extemporanea de 10 comisiones, sin embargo, solo se presenta evidencia de la comunicación al Supervisor para la toma de decisiones de Jonathan Prieto en marzo 15 de 2021.</t>
  </si>
  <si>
    <t>Modificar la fecha  finalización; debido a que es necesario continuar con el seguimiento a la legalización de las comisiones como parte de la mejora continua así:
Fecha de Terminación: 30-03-2023</t>
  </si>
  <si>
    <t>En el mes de marzo de 2022 no se presenta legalización extemporanea de resoluciones de comisión</t>
  </si>
  <si>
    <t>NO se ha presentado legalizaciones extemporaneas de los viaticos, por lo tanto no se ha generado correo mensual.</t>
  </si>
  <si>
    <t>Se informa mediante correo electrónico a Directivos  si se presenta incumplimiento del procedimiento vigente para la toma de decisiones (legalizaciones de comisiones)</t>
  </si>
  <si>
    <t>Incumplimiento al literal ( e ) del artículo 4 de la resolución 265 de 2018 que establece: “Ningún funcionario o contratista podrá salir a comisión o será autorizado para desplazarse, mientras tenga comisiones o gastos de desplazamiento y permanencia pendientes por legalizar. El Grupo de Gestión Financiera verificará el cumplimiento legalizaciones del solicitante e informará al Jefe inmediato o supervisor del Contrato”; por cuanto, se evidenció que al contratista Edwin González Malagón se le otorgó nuevas comisiones sin haber legalizado las anteriores.</t>
  </si>
  <si>
    <r>
      <rPr>
        <b/>
        <sz val="10"/>
        <color theme="1"/>
        <rFont val="Arial"/>
        <family val="2"/>
      </rPr>
      <t xml:space="preserve">1. Porque; </t>
    </r>
    <r>
      <rPr>
        <sz val="10"/>
        <color theme="1"/>
        <rFont val="Arial"/>
        <family val="2"/>
      </rPr>
      <t xml:space="preserve">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 </t>
    </r>
    <r>
      <rPr>
        <sz val="10"/>
        <color theme="1"/>
        <rFont val="Arial"/>
        <family val="2"/>
      </rPr>
      <t>No se toman las acciones a que haya a lugar por parte  los Responsables de los procesos así como de los supervisores</t>
    </r>
  </si>
  <si>
    <t>No se toman las acciones a que haya a lugar por parte  los Responsables de los procesos así como de los supervisores</t>
  </si>
  <si>
    <t xml:space="preserve">Incumplimiento del Procedimiento vigente y hallazgos por parte de los órganos de control.
Incumplimiento a la resolución 126 de 26 de junio del 2020 </t>
  </si>
  <si>
    <t>Informar mediante correo electrónico al funcionario o contratista y al  jefe directo o supervisor del contrato el incumplimiento en la legalización de las resoluciones de viáticos.</t>
  </si>
  <si>
    <t>de acuerdo a la resolución 60 de 2021 los comsionados que tengas almenos una legalización pendiente no podran solicitar nuevas comisiones. 
evidencia: resolución 60 de 2021</t>
  </si>
  <si>
    <t>Modificar la fecha de finalización.
Fecha de Terminación: 30-03-2023</t>
  </si>
  <si>
    <t xml:space="preserve">Se reporta  evidencia del envió de correo del 7 de junio dirigido a los directivos informándoles que  ala fecha no se han presentado legalización de comisiones extemporáneas </t>
  </si>
  <si>
    <t xml:space="preserve">Se evidenció falta de cruces de información y de seguimiento, por parte de los Procesos Gestión Administrativa, Gestión del T alento Humano y Gestión Financiera; en cuanto a que no se registraron $47, en las resoluciones de viáticos del siguiente personal:
JORGE SIERRA MENDOZA $45, resolución No. 39 de 2020,
CARTAGENA CARLOS ANDRES $1, resolución 67 de 2020
SOTO GIL JAIRO $1, resolución No. 71 de 2020
Lo anterior, incumple lo señalado en el Plan General de la Contabilidad Pública numeral 7, Características Cualitativas de la información Contable pública, numerales 103, 104, 106 y 109.
Esta debilidad fue comunicada en el seguimiento de austeridad en el gasto realizado en el primer trimestre de 2020, sin que a la fecha se hayan tomado las acciones a que haya lugar para dar cumplimiento a los lineamientos señalados por la Contaduría General de la Nación.
Tipo de Hallazgo y/o oportunidad de mejora
 </t>
  </si>
  <si>
    <r>
      <rPr>
        <b/>
        <sz val="10"/>
        <color theme="1"/>
        <rFont val="Arial"/>
        <family val="2"/>
      </rPr>
      <t xml:space="preserve">1. Porque; </t>
    </r>
    <r>
      <rPr>
        <sz val="10"/>
        <color theme="1"/>
        <rFont val="Arial"/>
        <family val="2"/>
      </rPr>
      <t xml:space="preserve">la solicitud y liquidación se realizaban a través de correo debido a la urgencia manifiesta por covid-19 lo que permitió falta de verificación del procedimiento. </t>
    </r>
    <r>
      <rPr>
        <b/>
        <sz val="10"/>
        <color theme="1"/>
        <rFont val="Arial"/>
        <family val="2"/>
      </rPr>
      <t xml:space="preserve">
2. Porque; </t>
    </r>
    <r>
      <rPr>
        <sz val="10"/>
        <color theme="1"/>
        <rFont val="Arial"/>
        <family val="2"/>
      </rPr>
      <t>Existió un error humano en el registro de las tres resoluciones</t>
    </r>
    <r>
      <rPr>
        <b/>
        <sz val="10"/>
        <color theme="1"/>
        <rFont val="Arial"/>
        <family val="2"/>
      </rPr>
      <t xml:space="preserve">
3. Porque; </t>
    </r>
    <r>
      <rPr>
        <sz val="10"/>
        <color theme="1"/>
        <rFont val="Arial"/>
        <family val="2"/>
      </rPr>
      <t>Falta de cruces de información dentro del Proceso de Gestión Financiera asi como con el Proceso de Gestión del Talento Humano.</t>
    </r>
  </si>
  <si>
    <t>Falta de cruces de información dentro del Proceso de Gestión Financiera así como con el Proceso de Gestión del Talento Humano.</t>
  </si>
  <si>
    <t>Hallazgo por parte de los Órganos de Control y Vigilancia</t>
  </si>
  <si>
    <t>Realizar cruces de información mensuales entre Presupuesto, Contabilidad y Tesorería con el fin de verificar los movimientos en el Rubro de Viaticos, Gastos de Viaje y Gastos de Desplazamiento.</t>
  </si>
  <si>
    <t>Solicitud de cambio de letra formato y presentación en físico 
Indicador: Cruces Mensuales entre Presupuesto, Contabilidad y Tesorería</t>
  </si>
  <si>
    <t xml:space="preserve">Marisol Mora/ Andres Farfan </t>
  </si>
  <si>
    <t>Se evidencia la conciliación de saldos del rubro de comisiones y viáticos entre Presupuesto, Contabilidad y Tesorería</t>
  </si>
  <si>
    <t>Se evidenció la conciliación de saldos de comisiones y viaticos entre Talento Humano y Financiera</t>
  </si>
  <si>
    <t>Se evidenció la conciliación de los viáticos entre Gestión del Talento Humano y Gestión Financiera para los meses de febrero y marzo, es de anotar que en enero no se generaron viáticos.</t>
  </si>
  <si>
    <t>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t>
  </si>
  <si>
    <t xml:space="preserve">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t>
  </si>
  <si>
    <t>Se evidencia las conciliaciones  mensuales entre Presupuesto, Contabilidad y Tesorería con la  verificación de los movimientos en el Rubro de Viáticos, Gastos de Viaje y Gastos de Desplazamiento, de los meses de Diciembre de 2020 y del primer semestre de 2021</t>
  </si>
  <si>
    <t>De acuerdo con el seguimiento anterior, la acción ya fue cumplida. No obstante el proceso reporta la evidencia de la ejecución de la conciliación de tiquetes y viaticos con Gestión de Talento Humano.</t>
  </si>
  <si>
    <t>Se realizó conciliaciones entre Presupuesto, Contabilidad y Tesoeria verificando las Obligaciones y Pagos en relación a los viaticos y gastos de desplamiento</t>
  </si>
  <si>
    <r>
      <rPr>
        <b/>
        <sz val="10"/>
        <color theme="1"/>
        <rFont val="Arial"/>
        <family val="2"/>
      </rPr>
      <t xml:space="preserve">1. Porque; </t>
    </r>
    <r>
      <rPr>
        <sz val="10"/>
        <color theme="1"/>
        <rFont val="Arial"/>
        <family val="2"/>
      </rPr>
      <t xml:space="preserve">la solicitud y liquidación se realizaban a través de correo debido a la urgencia manifiesta por covid-19 lo que permitió falta de verificación del procedimiento. </t>
    </r>
    <r>
      <rPr>
        <b/>
        <sz val="10"/>
        <color theme="1"/>
        <rFont val="Arial"/>
        <family val="2"/>
      </rPr>
      <t xml:space="preserve">
2. Porque; </t>
    </r>
    <r>
      <rPr>
        <sz val="10"/>
        <color theme="1"/>
        <rFont val="Arial"/>
        <family val="2"/>
      </rPr>
      <t>Existió un error humano en el registro de las tres resoluciones</t>
    </r>
    <r>
      <rPr>
        <b/>
        <sz val="10"/>
        <color theme="1"/>
        <rFont val="Arial"/>
        <family val="2"/>
      </rPr>
      <t xml:space="preserve">
3. Porque; </t>
    </r>
    <r>
      <rPr>
        <sz val="10"/>
        <color theme="1"/>
        <rFont val="Arial"/>
        <family val="2"/>
      </rPr>
      <t>Falta de cruces de información dentro del Proceso de Gestión Financiera asi como con el Proceso de Gestión del Talento Humano.</t>
    </r>
  </si>
  <si>
    <t>Realizar conciliación mensual entre los procesos de Gestion de talento humano y Gestión Financiera, con respecto a la liquidación y giro de las resoluciones de viáticos</t>
  </si>
  <si>
    <t>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t>
  </si>
  <si>
    <t>Cruces Mensuales</t>
  </si>
  <si>
    <t>Maryoly Diaz/ Miguel Franco</t>
  </si>
  <si>
    <t>El proceso de Talento Humano reporta a Gestión Financiera la información referente a Viáticos y Comisiones con el fin de realizar la conciliación del respectivo rubro. Se anexa octubre y noviembre de 2020</t>
  </si>
  <si>
    <t>De Enero a Marzo de 2021, se han realizado conciliaciones entre Talento Humano y Financiera, respecto a la liquidacion de Viaticos y Gastos de Desplazamiento.</t>
  </si>
  <si>
    <t xml:space="preserve">Se evidencia las conciliaciones mensuales  de los viaticos de los meses de julio, agosto y septiembre, faltando los meses de abril, mayo y junio. </t>
  </si>
  <si>
    <t xml:space="preserve">No se evidencia las conciliaciones del segundo  ni tercer trimestre de 2021 entre Gestión del Talento Humano y Gestión Financiera. </t>
  </si>
  <si>
    <t>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Aun cuando su avance es del 43% se generó modificación de la fecha con el fin de verificar la efectividad de la acciónm, ya que desde el mes de Julio de 2021 no se realizaban conciliaciones ni cruces de información</t>
  </si>
  <si>
    <t>El 07 de abril de 2022, se llevo a cabo la conciliación entre los proceso de gestión del talento humano y gestión financiera  de las comisiones y tiquetes aereos.</t>
  </si>
  <si>
    <t>Se han realizado 5 conciliaciones entre los procesos de gestión de talento humano y gestión financiera, respecto de la conciliación de Viáticos y Gastos de Desplazamiento así:
Enero - Acta 1 (Feb/2022)
Febrero - Acta 2 (Mazo/2022)
Marzo - Acta 3 (Abr/2022)
Abril - Acta 4 (Mayo/2022)
Mayo - Acta 5 (Jun/2022)</t>
  </si>
  <si>
    <t>El proceso reporta la evidencia de la ejecución de la conciliación de tiquetes y viaticos con Gestión de Talento Humano para los meses de mayo y junio (actas de junio y julio)</t>
  </si>
  <si>
    <t>En la revisión realizada a los usos presupuestales se evidenció, que no se tomaron los usos adecuados conforme al Manual de Clasificación Presupuestal, Anexo Técnico para el Aplicativo de medición de la Austeridad en el Gasto, y Proyecto PFM 2018, así como al Catálogo Presupuestal del Gasto emitido por Ministerio de Hacienda y Crédito Público, con respecto al registro de los usos presupuestales; ya que se utilizaron Usos Presupuestales inadecuados así:
-Se registró la suma de $568.090, en el uso Presupuestal A-02-02-02- 006-009 SERVICIOS DE DISTRIBUCIÓN DE ELECTRICIDAD correspondiendo al Uso A-02- 02-02-009-04 SERVICIOS DE ALCANTARILLADO
-Se utilizó el uso A-02-01-01- 004-004-02 MÁQUINAS HERRAMIENTAS Y SUS PARTES, PIEZAS Y ACCESORIOS, en los contratos 152, 153, 168, 174 y 213 cuyo objeto contractual era la Adquisición elementos que conforman el Kit de Bioseguridad. Anexo 1 Registro de Usos Presupuestales</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</si>
  <si>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En ese momento se tenía que pagar de manera inmediata el recibo público y no se identificó el error 
</t>
    </r>
    <r>
      <rPr>
        <b/>
        <sz val="10"/>
        <color theme="1"/>
        <rFont val="Arial"/>
        <family val="2"/>
      </rPr>
      <t xml:space="preserve">
3. Porque; </t>
    </r>
    <r>
      <rPr>
        <sz val="10"/>
        <color theme="1"/>
        <rFont val="Arial"/>
        <family val="2"/>
      </rPr>
      <t xml:space="preserve">Error en el momento de realizar el compromiso por lo tanto se tomó de manera incorrecta el uso presupuestal </t>
    </r>
  </si>
  <si>
    <t xml:space="preserve">Error en el momento de realizar el compromiso por lo tanto se tomó de manera incorrecta el uso presupuestal </t>
  </si>
  <si>
    <t xml:space="preserve">Desgaste administrativo en el proceso de Gestión financiera </t>
  </si>
  <si>
    <t xml:space="preserve">Realizar una verificación del uso presupuestal antes de ser registrado por parte de Presupuesto y Contabilidad </t>
  </si>
  <si>
    <t>Realizar una verificación del uso presupuestal antes de ser registrado por parte de Presupuesto y Contabilidad, soportandose mediante los respectivos pantallazos de registro.</t>
  </si>
  <si>
    <t xml:space="preserve">Registros </t>
  </si>
  <si>
    <t>No se anexaron soportes de verificación del uso presupuestal</t>
  </si>
  <si>
    <t>El perfil presupuesto antes de afectar algun gasto, revisa junto con el perfil contable la afectacion de los Usos Presupuestales. Lo anterior, es con el fin de solicitar alguna creacion por parte del MHCP o una contabilizacion acertada en los gastos</t>
  </si>
  <si>
    <t xml:space="preserve">Se realiza la verificación del uso presupuestal antes de ser registrarlo por parte de Presupuesto y Contabilidad </t>
  </si>
  <si>
    <t xml:space="preserve">Se evidencia  verificación del uso presupuestal antes de ser registrado por parte de Presupuesto y Contabilidad </t>
  </si>
  <si>
    <t xml:space="preserve">No se evidencia  verificación del uso presupuestal antes de ser registrado por parte de Presupuesto y Contabilidad </t>
  </si>
  <si>
    <t>Modificación de la acción, fecha de inicio y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t>
  </si>
  <si>
    <t>Se han realizado las verificaciones de los usos presupuestales, en las cuentas de Viaticos y pago a contratistas de los meses de marzo y abril de 2022</t>
  </si>
  <si>
    <t>Se evidenció los pantallazos de verificación de los  usos presupuestales de los rubros de viaticos, otros servicios profesionales y tecnicos, servicios de alojamiento para estancias cortas y servicios de limpieza</t>
  </si>
  <si>
    <t xml:space="preserve">A Junio 06 de 2022, los perfiles de Presupuesto y Contabilidad del proceso de Gestión Financiera, han realizado las verificaciones de los usos presupuestales, en el proceso de Obligación. </t>
  </si>
  <si>
    <r>
      <rPr>
        <sz val="10"/>
        <color rgb="FFFF0000"/>
        <rFont val="Calibri"/>
        <family val="2"/>
      </rPr>
      <t>Se evidenció los pantallazos de verificación de los  usos presupuestales de los rubros de viaticos, otros servicios profesionales y tecnicos, servicios de alojamiento para estancias cortas y servicios de limpieza para los meses de mayo y junio.</t>
    </r>
    <r>
      <rPr>
        <sz val="10"/>
        <color rgb="FFFF0000"/>
        <rFont val="Calibri"/>
        <family val="2"/>
      </rPr>
      <t xml:space="preserve">
</t>
    </r>
    <r>
      <rPr>
        <sz val="10"/>
        <color rgb="FFFF0000"/>
        <rFont val="Calibri"/>
        <family val="2"/>
      </rPr>
      <t xml:space="preserve">El proceso viene atendiendo la acción propuesta que finaliza el 30 de marzo de 2023 </t>
    </r>
  </si>
  <si>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En ese momento se tenía que pagar de manera inmediata el recibo público y no se identificó el error 
</t>
    </r>
    <r>
      <rPr>
        <b/>
        <sz val="10"/>
        <color theme="1"/>
        <rFont val="Arial"/>
        <family val="2"/>
      </rPr>
      <t xml:space="preserve">
3. Porque; </t>
    </r>
    <r>
      <rPr>
        <sz val="10"/>
        <color theme="1"/>
        <rFont val="Arial"/>
        <family val="2"/>
      </rPr>
      <t xml:space="preserve">Error en el momento de realizar el compromiso por lo tanto se tomó de manera incorrecta el uso presupuestal </t>
    </r>
  </si>
  <si>
    <t>En el evento que el uso presupuestal no exista solicitar con anterioridad al registro del mismo la creación en el Manual  de Clasificación Presupuestal, para registrarlo de manera adecuada</t>
  </si>
  <si>
    <t>Solicitudes al MHCP, con el fin de crear los usos presupuestales adecuadas</t>
  </si>
  <si>
    <t xml:space="preserve">Andres Farfan </t>
  </si>
  <si>
    <t>No se anexaron soportes que determinen que en el evento que el uso presupuestal no exista solicitar con anterioridad al registro del mismo la creación en el Manual  de Clasificación Presupuestal, para registrarlo de manera adecuada</t>
  </si>
  <si>
    <t>El perfil presupuesto antes de afectar algun gasto, revisa junto con el perfil contable la afectacion de los Usos Presupuestales. Lo anterior, es con el fin de solicitar alguna creacion por parte del MHCP o una contabilizacion acertada en los gastos.</t>
  </si>
  <si>
    <t>Se evidencia  verificación del uso presupuestal antes de ser registrado por parte de Presupuesto y Contabilidad , es de anotar que no hubo la necesidad de realizar al registro del mismo la creación en el Manual  de Clasificación Presupuestal, para registrarlo de manera adecuada</t>
  </si>
  <si>
    <t>Para el presente trimestre no hubo la necesidad de realizar la solicitud de  creación en el Manual  de Clasificación Presupuestal de los usos</t>
  </si>
  <si>
    <t>Se evidenció los pantallazos de verificación de los  usos presupuestales de los rubros de viaticos, otros servicios profesionales y tecnicos, servicios de alojamiento para estancias cortas y servicios de limpieza para los meses de mayo y junio.
La acción está cumplida de acuerdo seguimientos anteriores, no obstante se adjunta evidencia que demuestra el cumplimiento de la acción.</t>
  </si>
  <si>
    <t>Informe de Seguimiento al Plan Anticorrupción y de Atención al CiudadanoPAAC- Segundo Cuatrimestre 2021</t>
  </si>
  <si>
    <t>Se evidenció un gran  avance en la Generación de los Mapas de Riesgos de Corrupción,sin embargo,  aun se presenta debilidades con respecto a la ejecución de Controles por parte de la Primera Iinea de defensa, asi como el Monitoreo que no fue realizado por parte de la Segunda Linea de Defensa ,desatendiendo a los roles y responsabilidades definidos para las Líneas de Defensa de que trata la Guía para la administración del riesgo y el diseño de controles en entidades públicas, asi como el Manual MN-MC-02 de Gestión del Riesgo del Proceso Análisis y Mejora Continua de la DNBC</t>
  </si>
  <si>
    <t>Insuficiencia en la evidencia de los acompañamientos realizados en cuanto a la formulación de los riesgos</t>
  </si>
  <si>
    <t>Materialización de Riesgos</t>
  </si>
  <si>
    <t xml:space="preserve">Generar alertas mensuales a los procesos  de la DNBC sobre la ejecucion de sus controles con respecto a su mapa de riesgo 
</t>
  </si>
  <si>
    <t>No de alertas Generadas</t>
  </si>
  <si>
    <t>Ingrid Mariño/Adriana Moreno</t>
  </si>
  <si>
    <t xml:space="preserve">Se envia una alerta a cada proceso y su respectivo gestor para la ejeción de controles de sus riesgos </t>
  </si>
  <si>
    <t>Se evidenció informe de monitoreo de los riesgos  por parte de la segunda línea de defensa en octubre, sin embargo, no se encontró las alertas mensuales sobre los controles.</t>
  </si>
  <si>
    <t>Con la generación de la política se evaluará la generacion a alertas mensuales para los riesgos de corrupción. Sin embargo esta actividad aun no rtienen fecha definida.</t>
  </si>
  <si>
    <t>A la fecha, no se han generado alertas sobre la ejecución de los controles de los procesos.
La entidad se encuentra actualizando el manual de gestión del riesgo  de acuerdo con los lineamientos establecidos por el DAFP  a través de la Guía para la administración del riesgo y el diseño de controles en entidades públicas - Versión 5</t>
  </si>
  <si>
    <t>Con la actualización de los mapas de riesgos, se implementó la herramienta de autoevaluación que es diligenciada de manera mensual por los gestores de proceso.</t>
  </si>
  <si>
    <t>Se evidencia formato con la herramienta de autoevaluacion que es diligenciada de manera mensual por los gestores, la cual se comenzo a dar aplicabilidad en el mes de octubre 2021</t>
  </si>
  <si>
    <t>Se evidencia formato con la herramienta de autoevaluacion, sin embargo no es diligenciada para todos los procesos.</t>
  </si>
  <si>
    <t xml:space="preserve">Se diligencia por parte de los procesos la herramienta de autoevaluacion </t>
  </si>
  <si>
    <t>El proceso se encuentra verificando la generación de alertas a los procesos sobre la ejecución de los controles.
Se verificará la efectividad de la acción  el 12 de abril.</t>
  </si>
  <si>
    <t>Se envío correo electronico REPORTES REFERENTES ESTRATEGICOS 2022</t>
  </si>
  <si>
    <t xml:space="preserve">Actividades de control 11.1
La DNBC aunque cuenta con la Política General de Seguridad y Privacidad de la información, la misma no tiene inmersa actividades que traten de los procesos de adquisición desarrollo y mantenimiento de tecnologías.
</t>
  </si>
  <si>
    <t>En el segundo semestre de la vigencia 2020, se dio inició a la renovación tecnológica de la entidad  afectando su infraestructura, la renovación incide  en la actualización del alcance general de la política de seguridad y privacidad de la información,quedando pendiente la formalización de la política.</t>
  </si>
  <si>
    <t>Rezago en el cumplimiento de las disposiciones y lineamientos de TICs
Retraso en el desarrollo del PETI</t>
  </si>
  <si>
    <t>Incluir en la  Política General de Seguridad y Privacidad  de la información la totalidad de las actividades de control en los  procesos de adquisición, desarrollo y mantenimiento de tecnologías de la información.</t>
  </si>
  <si>
    <t>Política actualizada</t>
  </si>
  <si>
    <t>Se realiza modificación de la política, pendiente de revisión final para su publicación y divulgación</t>
  </si>
  <si>
    <t>Se evidencia un borrador denominado "POLÍTICA DE SEGURIDAD DE  INFORMACIÓN", pero en el mismo no se aprecian las actividades de control en los  procesos de adquisición, desarrollo y mantenimiento de tecnologías de la información, tiene fecha de terminación 30/06/2021</t>
  </si>
  <si>
    <t xml:space="preserve">Actividades de control 11.2
La entidad, no tiene documentado dentro de la entidad el desarrollo de actividades de control sobre las actividades realizadas por el proveedor de servicios de tecnología.
</t>
  </si>
  <si>
    <t>Teniendo en cuenta que es un númeral nuevo dentro de la norma, no se tenia contemplado dentro del proceso y no se  generó documentación formal para el desarrollo de esta actividad.</t>
  </si>
  <si>
    <t>El procedimiento de para la adquisición y prestación de servicios de tecnología se encuentra en construcción</t>
  </si>
  <si>
    <t>No se da cumplimiento con la accion, ni se presentan avances</t>
  </si>
  <si>
    <t>No se evidencian soportes del avance, tiene fecha de terminación 30/06/2021</t>
  </si>
  <si>
    <t xml:space="preserve">Se solicita cambio de fecha de terminación de la acción, debido a que es necesario realizar un análisis del tema y reuniones interna para su actualización. Así mismo articularlo con las actidideades definidas en el Plan de Acción del Proceso.
Fecha de terminación: 15/06/2022
 </t>
  </si>
  <si>
    <t xml:space="preserve">Actividades de control 12.4
La oficina de Control Interno de la DNBC, ha evidenciado debilidad en la ejecución de controles, en los seguimientos y auditorías realizados, por cuanto los responsables de los procesos no están ejecutando los controles tal y como han sido diseñados, ya que se evidenció esta falencia en los mapas de  riesgos,  en el Plan de Acción y Planes de Mejoramiento.
</t>
  </si>
  <si>
    <t>No se está realizando un seguimiento en la aplicabilidad de los controles por parte del Gestor del Proceso.</t>
  </si>
  <si>
    <t>Materialización de riesgos.
Incumplimiento de Productos formulados.</t>
  </si>
  <si>
    <t xml:space="preserve">
No. De seguimientos  realizados</t>
  </si>
  <si>
    <t>Gestores de Procesos</t>
  </si>
  <si>
    <t xml:space="preserve">Accion no programada para el periodo </t>
  </si>
  <si>
    <t>Actividad programada para iniciar en el mes de abril de 2021</t>
  </si>
  <si>
    <t xml:space="preserve">En virtud que en octubre se terminaron con  las mesas de trabajo y se actualizaron los controles de los riesgos identificados, este ejercicio se dió inicio a las actividades de autoevaluación por parte de los procesos. </t>
  </si>
  <si>
    <t xml:space="preserve">se evidencia que se actualizo el manual de Gestion del riesgo  y  a su vez la herramientas de autoevaluacion la cual los gestores estan implelemntando </t>
  </si>
  <si>
    <t>Se esta realizando seguimiento a planes de mejoramiento por parte de mejora cotinua.
Se realiza seguimiento trimestral al plan de acción desde planeación.</t>
  </si>
  <si>
    <t>Se verificará el 12 de abril.</t>
  </si>
  <si>
    <t>Se evidencia actas de los comites de seguimiento  realizado por los siguientes procesos: Fortalecimiento, Mejora Continua, Comunicaciones, Alianzas Estrategicas, Talento Humano, Finnaciera e IVC</t>
  </si>
  <si>
    <t xml:space="preserve">Se evidencia actas de los comités de seguimiento  realizado por los siguientes procesos: Fortalecimiento, Mejora Continua, Comunicaciones, Alianzas Estratégicas, Talento Humano, Financiera e IVC, por cuanto no se ha terminado el segundo trimestre </t>
  </si>
  <si>
    <t>Ambiente de Control. 1.5
El Mapa de Riesgos de Corrupción no contempla el posible incumplimiento de la recepción formal de las quejas de los funcionarios.</t>
  </si>
  <si>
    <t>Por desconocimiento de la disposición definida por el DAFP en el informe semestral</t>
  </si>
  <si>
    <t>Manipulación de la información.
Generación de actos de corrupción.
Incumlimiento lineamientos DAFP</t>
  </si>
  <si>
    <t>Formulación de riesgos de corrupción por parte del proceso de Gestión de Talento Humano, para controlar el manejo de quejas que presenten los funcionarios.</t>
  </si>
  <si>
    <t>Actualización del mapa de riesgos de corrupción del proceso</t>
  </si>
  <si>
    <t xml:space="preserve">Accion no programada para el periodo. </t>
  </si>
  <si>
    <t>Actividad programada para iniciar en julio</t>
  </si>
  <si>
    <t>Se actualizaron los mapas de riesgos de gestion y corrupcion del proceso en acompañamiento de mejora continua</t>
  </si>
  <si>
    <t xml:space="preserve">Se evidencia la actualización de los riesgos de corrupción del proceso </t>
  </si>
  <si>
    <t>No se realizó la formulacion de riesgo en concordancia con la acción definida</t>
  </si>
  <si>
    <t>Se realizó la refomulación de los riesgos de corrupción con la asesoría de Gestión Analisis y Mejora Continua.</t>
  </si>
  <si>
    <t>Evaluación de Riesgos 9.4
La Alta dirección no ha evaluado las  fallas en los controles diseñados en la Gestión del Riesgo con base en los informes y/o monitoreo  realizado por la segunda línea de defensa.</t>
  </si>
  <si>
    <t>No se generaron espacios por parte de la alta dirección para evaluar las fallas informadas con base en los informes presentados
Desconocimiento de la totalidad de los requisitos a tener en cuenta en la formulación de los mapas de riesgos.</t>
  </si>
  <si>
    <t>No se generaron espacios por pate d ela alta dirección para evaluar las fallas informadas con base en los informes presentados</t>
  </si>
  <si>
    <t>Posible materialización de riesgos</t>
  </si>
  <si>
    <t>Generar mesas de trabajo por parte de la alta dirección para evaluar detalladamente los informes de riesgos presentados producto de los seguimientos y monitoreos.</t>
  </si>
  <si>
    <t>Mesas de trabajo con la alta dirección para evaluación de resultados</t>
  </si>
  <si>
    <t>Merle Galindo</t>
  </si>
  <si>
    <t>Actividad programada para iniciar en el mes de octubre de 2021</t>
  </si>
  <si>
    <t>En los comités directivos y de Coordinación Institucional de Control Interno se han reportado los avances de la gestion realizada para la implementación de las nueva metodologia de riesgos.</t>
  </si>
  <si>
    <t xml:space="preserve">Se evidencia las presentaciones realizadas en los diferentes comites directivos que se han realizado </t>
  </si>
  <si>
    <t>Se presenta en el Comité Directivo y Comité Institucional de Coordinación de Control Interno, la informacíón referente al Manual de Gestión del Riesgo, Mapas de Riesgo y politica Integral de Riesgos, sin embargo, no se ha presentado  información referente a la efectividad de los controles.</t>
  </si>
  <si>
    <t>Se realiza informe de monitoreo en el cual se revisa la efctividad de los controles establecidos por los procesos</t>
  </si>
  <si>
    <t>Se evidenció mesa de trabajo para evaluar los riesgos en el comité institucional de coordinación de control interno celebrada en enero 31 de 2022.</t>
  </si>
  <si>
    <t xml:space="preserve">Infor y Comunicación  13.2
La entidad posee el registro de activos de la información, el cual se encuentra desactualizado desde el 2019. </t>
  </si>
  <si>
    <t>Con el proceso de renovación tecnológica se hace necesaria la actualización de la información contenida en los activos de información, por lo cual se espero a culminar el proceso para dar inicio a la actualización de la información y debido a la multiplicidad de tareas a cargo del proceso, no se logró realizar la actualización.</t>
  </si>
  <si>
    <t>Incumplimientos normativos</t>
  </si>
  <si>
    <t>Actualización matriz de activos de información</t>
  </si>
  <si>
    <t>Matriz actualizada</t>
  </si>
  <si>
    <t>No se avanzó en la matriz de activos de información</t>
  </si>
  <si>
    <t>Se actualizo la matriz, por el área encargada.</t>
  </si>
  <si>
    <t xml:space="preserve">Se presenta matriz de activos de informacion actualizada </t>
  </si>
  <si>
    <t>Cargan en One Drive una matriz "Registro de activos de información", se aprecia desactualizada pues aun se aprecian los documentos referenciados en el hallazgo como derogaados, verificando con Jhon Paz, él aduce que se debe a que algunos proceos no actualizaron la información que le enviaron. Así mismo no se observa fecha de actualización e el archivo. La actividad tiene fecha de terminación 30/11/2022</t>
  </si>
  <si>
    <t>Se solicita ampliación de plazo debido que se contrató para la vigencia 2022 a un profesional especializado en Seguridad de la Información para adelantar la politica del MSPI. El profefesional presentó Cronograma de Actividades donde indica que presentará la matriz de activos de la información el 30/06/2022.
Fecha de Terminación: 30/06/2022</t>
  </si>
  <si>
    <t>Esta actividad es del área de gestión documental</t>
  </si>
  <si>
    <t xml:space="preserve">Infor y Comunicación  15.3
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t>
  </si>
  <si>
    <t>No se inician las acciones a que haya lugar por el incumplimiento</t>
  </si>
  <si>
    <t>No se inician las acciones a que haya lugar por el incumplimiento
Falta de seguimiento y control en los procesos</t>
  </si>
  <si>
    <t>Sanciones legales</t>
  </si>
  <si>
    <t>Generar alertas en la aplicación ORFEO con el fin de informar el vencimiento de los terminos de PQRS</t>
  </si>
  <si>
    <t xml:space="preserve">Alertas generadas </t>
  </si>
  <si>
    <t>Gestión de Atención al Usuario</t>
  </si>
  <si>
    <t>Faubricio Sanchez</t>
  </si>
  <si>
    <t>Acción programada para iniciar  a partir de abril de 2021</t>
  </si>
  <si>
    <t>El aplicativo ORFEO ya esta generando las alertas</t>
  </si>
  <si>
    <t xml:space="preserve">Con corte al 15 de nov, no se ha llega la evidencia de la generacion de alertas por parte del sistema ORFEO </t>
  </si>
  <si>
    <t xml:space="preserve"> No se allegó  evidencia de la generacion de alertas por parte del sistema ORFEO </t>
  </si>
  <si>
    <t>Las alertas ya se estan generando por parte de orfeo y se envian desde el correo de atencion al ciudadano automaticamente desde el 11/10/21</t>
  </si>
  <si>
    <t>25 de febrero de 2022</t>
  </si>
  <si>
    <t>Se evidencia que al terminar la vigencia 2021 el sistema ORFEO ya cuenta con el envió de alertas a través del correo electronico para prevenir el vencimiento de PQRSD</t>
  </si>
  <si>
    <t>Falta de seguimiento y control en los procesos</t>
  </si>
  <si>
    <t xml:space="preserve">No se inician las acciones a que haya lugar por el incumplimiento
Falta de seguimiento y control en los procesos
</t>
  </si>
  <si>
    <t>Realizar seguimiento y control de manera mensual de las PQRS recibidas y respondidas identificando el estado de la solicitud y la causa en el evento de que se presente la extemporaneidad</t>
  </si>
  <si>
    <t>Con corte al 15 de nov, no se ha llega la evidencia de la ejecucion de la accion</t>
  </si>
  <si>
    <t xml:space="preserve">Aun se esta a tiempo de cumplir con la accion </t>
  </si>
  <si>
    <t xml:space="preserve">No se allega  evidencia , ni seguimiento  de  la gestión adelantada  para el cumplimiento de la acción, no obstante  su vencimiento en diciembre de 2021  </t>
  </si>
  <si>
    <t xml:space="preserve">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 </t>
  </si>
  <si>
    <t>Se evidencio en envió de correo alertando a los lideres de procesos correspondiente a los meses de enero, febrero, marzo y abril.</t>
  </si>
  <si>
    <t>Se solicita reformulación de la acción</t>
  </si>
  <si>
    <t>Delegar personal de planta cuando el proceso no cuente con personal contratista de apoyo para dar respuesta a las PQRS recibidas</t>
  </si>
  <si>
    <t>Delegación personal de planta</t>
  </si>
  <si>
    <t>Director DNBC</t>
  </si>
  <si>
    <t>Se delegara personal de planta cuando el proceso no cuente con personal contratista de apoyo para dar respuesta a las PQRS recibidas</t>
  </si>
  <si>
    <t>Se tiene previsto delegar al personal  de planta cuando el proceso no cuente con personal contratista de apoyo para dar respuesta a las PQRS recibidas</t>
  </si>
  <si>
    <t>La DNBC contrato personal oportunamente para la respuesta de las PQRSD</t>
  </si>
  <si>
    <t xml:space="preserve">Se cierra el hallazgo toda vez que no hubo necesidad de delegar personal de planta para el tramite de las PQRSD, toda vez que hubo contratación de personal para tramitar en Infraestructura, FANO, Contratación,etc, si se sigue presentando PQRSD extemporaneas no se puede atribuir a falta de personal.  </t>
  </si>
  <si>
    <t>Queda abierto depende de otras  acciones</t>
  </si>
  <si>
    <t>Iniciar las acciones a la que haya lugar con la respuesta inoportuna de las PQRS</t>
  </si>
  <si>
    <t>Acciones disciplinarias</t>
  </si>
  <si>
    <t>Se Establecio el envio semestral de las PQRSD vencidas y extemporaneas al lider del proceso de Asuntos Disciplinarios para su fines pertinentes</t>
  </si>
  <si>
    <t xml:space="preserve">Se evidencia que se establecio el envio semestral de las PQRSD vencidas y extemporaneas al lider del proceso de Asuntos Disciplinarios para su fines pertinentes, no obstante no se han tomado las acciones disciplinarias a que haya lugar </t>
  </si>
  <si>
    <t>Se allega  evidencia de la reunión  llevada a cabo con el Subdirector  Administrativo y Financiero en la que se ordena el inicio de investigaciones disciplinarias  de fecha 27 de octubre de 2021</t>
  </si>
  <si>
    <t>Se envio correo electronico al lider del proceso, para realizar las acciones a la que haya lugar con la respuesta inoportuna de las PQRS</t>
  </si>
  <si>
    <t>Se verificó el inicio de las acciones a la que haya lugar con la respuesta inoportuna de las PQRS</t>
  </si>
  <si>
    <t>Cerrada acción por cambio de responsable</t>
  </si>
  <si>
    <t xml:space="preserve">Monitoreo y Supervisión  17.2
Aunque la OCI, socializó los resultados en el Comité Institucional de Coordinación de Control Interno el Informe Final de la Auditoría Financiera realizada en el 2019 correspondiente a la vigencia 2018, por parte de la CGR, y se concluyó sobre el impacto del sistema de control Interno, a la fecha no se ha Documentado el procedimiento por medio del cual los informes recibidos de los entes externos se consoliden y se concluya sobre el impacto en el Sistema de Control Interno.
</t>
  </si>
  <si>
    <t>No se contempló la posibilidad de generar un procedimiento documentado, debido a que los organos de control no realizan periodicamente seguimiento en la DNBC.
Por desconocimiento en las nuevas  disposiciones definidas por el DAFP, con respecto a la evaluación en el Informe Sermestral del Sistema de Control Interno de la DNBC.</t>
  </si>
  <si>
    <t xml:space="preserve">
Por desconocimiento en las nuevas  disposiciones definidas por el DAFP, con respecto a la evaluación en el Informe Sermestral del Sistema de Control Interno de la DNBC.</t>
  </si>
  <si>
    <t>Inoportunidad en la comunicación y evaluación de deficiencias informadas por entes externos
Acciones inoportunas
Posible reincidencia de hallazgos y observaciones ya detectados</t>
  </si>
  <si>
    <t>Documentación de procedimiento interno para el manejo de informes de entes externos, Indicando entre sus actividades la evaluación del Impacto del SCI</t>
  </si>
  <si>
    <t>Procedimiento documentado</t>
  </si>
  <si>
    <t>Catalina Carranza</t>
  </si>
  <si>
    <t>Actiividad sin avance</t>
  </si>
  <si>
    <t xml:space="preserve">No se evidencia ejecucion  de esta actividad </t>
  </si>
  <si>
    <t>No se ha adelantado la acción.</t>
  </si>
  <si>
    <t xml:space="preserve">OJO PREGUNTAR A ADRI, PARA CUANDO QUEDO LA ACCION. </t>
  </si>
  <si>
    <t>Se formalizará el procedimiento en el mes de abril.
Verificar 20/04/22</t>
  </si>
  <si>
    <t>Se solicitará ampliacion de la fecha final, por cuanto alta carga laboral no se ha podido ejecutar.</t>
  </si>
  <si>
    <t xml:space="preserve">Monitoreo y Supervisión  17.3
La DNBC, tiene implementado el Procedimiento de  acciones, correctivas, preventivas y de mejora, donde señala que responsables de los procesos, funcionarios y contratistas tienen la posibilidad de reportar al Jefe Inmediato, las deficiencias del Sistema de Control Interno, para la toma de decisiones. Sin embargo, no se han formulado planes de mejoramiento producto de autoevaluaciones realizadas por los líderes del proceso de acuerdo con lo establecido en las políticas de operación.
</t>
  </si>
  <si>
    <t xml:space="preserve">Las procesos no dan aplicabilidad a la actividad contemplada el en procedimiento de acciones correctivas, preventivas y de mejora, que tratan de autoevaluaciones.
No se ahonda en la temática de autoevaluaciones continuamente.
</t>
  </si>
  <si>
    <t>Las procesos no dan aplicabilidad a la actividad contemplada el en procedimiento de acciones correctivas, preventivas y de mejora, que tratan de autoevaluaciones.
No se ahonda en la temática de autoevaluaciones continuamente.</t>
  </si>
  <si>
    <t>Inobservancia de tratamiento de una posible falla en la gestión del proceso</t>
  </si>
  <si>
    <t xml:space="preserve">Socializar las políticas de operación con las que cuenta la entidad para el tratamiento de las deficiencias al interior de los procesos
</t>
  </si>
  <si>
    <t>Se realizó socialización el 15 de junio y un taller del 29 de octubre sobre la aplicabilidad en el procedimiento con base en el autocontrol</t>
  </si>
  <si>
    <t xml:space="preserve">Se evidencia listados de asistencias de la socializacion del procedieminto ACPM a los gestores de cada uno de los procesos. </t>
  </si>
  <si>
    <t>Se evidencia socialización a los Gestores de Proceso sobre el procedimiento de acciones correctivas, preventivas y de mejora, sin embargo, no se han formulado planes de mejoramiento producto de autoevaluaciones realizadas por los líderes del proceso de acuerdo con lo establecido en las políticas de operación</t>
  </si>
  <si>
    <t xml:space="preserve">Las procesos no dan aplicabilidad a la actividad contemplada el en procedimiento de acciones correctivas, preventivas y de mejora, que tratan de autoevaluaciones.
No se realiza seguimiento  continuamente en la generacion de autoevaluaciones </t>
  </si>
  <si>
    <t>Consolidar en el Plan de Mejoramiento acciones resultantes de las autoevaluaciones realizadas por los proceoss</t>
  </si>
  <si>
    <t>Acciones de mejora incorporadas en el Plan de Mejoramiento como resultado de las autoevaluaciones</t>
  </si>
  <si>
    <t xml:space="preserve">A partir de la socializacion de las politicas de operación del procedimeinto de ACPM los procesos implementaran la autoevaluacion de su gestion  </t>
  </si>
  <si>
    <t xml:space="preserve">Se evidencia listados de asistencia de la socializacion d elas politicas d e operación del procedimiento ACPM con enfasis en la autoevaluacion , no obstante los procesos no han implementado el mismo </t>
  </si>
  <si>
    <t>Monitoreo y Supervisión  17.7
No se evidenciar  por parte de la Segunda Línea de Defensa, la verificación del avance y cumplimiento de las acciones incluidas en los planes de mejoramiento producto de las autoevaluaciones, por cuanto los mismos no se han suscrito.</t>
  </si>
  <si>
    <t>Generar y documentar un proceso de autoevaluación en la entidad</t>
  </si>
  <si>
    <t>Proceso de autoevaluación documentado</t>
  </si>
  <si>
    <t>Actividad prevista para terminar en el mes de diciembre 2021</t>
  </si>
  <si>
    <t xml:space="preserve">No se evidencia ejecucion de la actividad </t>
  </si>
  <si>
    <t>No se ha documentado la utoevaluación en la entidad</t>
  </si>
  <si>
    <t>Se reprogrmara la fecha ya que estara la autoevaluacion de la entidad lista para el mes de marzo</t>
  </si>
  <si>
    <t>Se cuenta con borrador de la metofdología para autoevaluación</t>
  </si>
  <si>
    <t xml:space="preserve">Se evidencia borrador de la guia metodológica de autoevaluación de la gestión de la DNBC </t>
  </si>
  <si>
    <t xml:space="preserve">Se evidencia borrador de la guía metodológica de autoevaluación de la gestión de la DNBC </t>
  </si>
  <si>
    <t xml:space="preserve">Se evidencia la guia,no obstante esta no se encuentra formalizada </t>
  </si>
  <si>
    <t xml:space="preserve">Monitoreo y Supervisión 17.6
La entidad, realiza el informe consolidado de PQRSD, de manera mensual y semestral, pero el mismo no contiene un análisis de las peticiones reiterativas para mejorar el Sistema de Control Interno de la DNBC.
</t>
  </si>
  <si>
    <t>Por desconocimiento de las directrices de la DAFP, no se realizó la inclusión del analísis de las peticiones reiterativas</t>
  </si>
  <si>
    <t>Deficiencia en el sistema de control interno dela entidad
Incumplimiento disposiciones al DAFP</t>
  </si>
  <si>
    <t>Incluir el analísis de las peticiones reiterativas en los informes mensuales que debe presentar el proceso sobre la gestión de las PQRSD en la entidad</t>
  </si>
  <si>
    <t xml:space="preserve">Informes periódicos de PQRSD con análisis y evaluación documentado </t>
  </si>
  <si>
    <t>31/11/2021</t>
  </si>
  <si>
    <t>08/11//2021</t>
  </si>
  <si>
    <t xml:space="preserve">Con corte a 15 de nov el proceso no reporta informacion </t>
  </si>
  <si>
    <t>No se evidencia  gestión o avance sobre  el analísis de las peticiones reiterativas en los informes mensuales que debe presentar el proceso sobre la gestión de las PQRSD en la entidad. No obstante ya se va a vencer el plazo final de la acción</t>
  </si>
  <si>
    <t xml:space="preserve">Reprogramar fecha,meta e indicador </t>
  </si>
  <si>
    <t>Se cuenta con informe del mes de enero en el cual no se presentaron reiterativas, el informe de febrero se encuentra en borrador.</t>
  </si>
  <si>
    <t>Se cuenta con informe del mes de enero en el cual no se presentaron reiterativas, el del mes de febrero con 49 reiterativas, el informe de marzo se encuentra en borrador.</t>
  </si>
  <si>
    <t>Se cuenta con informe del mes de enero en el cual no se presentaron reiterativas, el del mes de febrero con 49 reiterativas, el del mes de marzo con 47 reiterativas, el del mes de abril con 28 reiterativas el y informe de mayo se encuentra en borrador.</t>
  </si>
  <si>
    <t xml:space="preserve">El proceso presenta los informes correspondientes a los meses de enero, febrero y marzo, no obstante los mismos no incluye el análisis de las peticiones reiterativas, de igual forma no se presento el informe de mayo. </t>
  </si>
  <si>
    <t>Monitoreo y Supervisión 16.4
Se evidenció que no existen procedimientos de monitoreo continuo, como parte de las actividades desarrolladas por la segunda línea defensa, a fin de contar con información clave para la toma de decisiones. Lo anterior obedece, a que no todos los integrantes de la segunda línea de defensa cumplen con la totalidad de las responsabilidades asignadas en la resolución 442 de 2020; al igual, que no tienen claridad frente a los reportes que deben presentar como información clave para la toma de decisiones</t>
  </si>
  <si>
    <t xml:space="preserve">Baja apropiación del rol y las responsabilidades definidas en la Resolución 442 de 2020
</t>
  </si>
  <si>
    <t>Incumplimiento de acciones de gestión.
Afectación en el desempeño institucional</t>
  </si>
  <si>
    <t>Socializar el alcance y responsabilidades de la segunda línea de defensa acorde con lo establecido en la Resolución 442 de 2020, en donde se definen la reportabilidad de la entidad para la toma decisiones acorde con los monitoreos que se realizan</t>
  </si>
  <si>
    <t>Socialización de la Resolución 442 de 2020 a la segunda línea de defensa</t>
  </si>
  <si>
    <t>Se socializó las responsabilidades de la segunda línea definida en la Res. 246 en el taller de entrenamiento a gestores de Julio de 2021. La Res. fue modificada en octubre con Res. 587, esta actualización no incluyó ajustes a las responsabilidades de la segunda línea de defensa.</t>
  </si>
  <si>
    <t xml:space="preserve">Se evidencia listados de asistencia de la socializacion de los roles y responsabilidades  de las lineas de defensa </t>
  </si>
  <si>
    <t>Se presentan  listados de asistencia de la socialización  del Sistema de Gestión y entrenamiento de riesgos</t>
  </si>
  <si>
    <t xml:space="preserve">Se realiza jornada de induccion y reeunduccion a lideres y gestores de la entidad el pasado 2 de febrero, se adjuntan listados de asistencias </t>
  </si>
  <si>
    <t>Revisar, no se presenta evidencia</t>
  </si>
  <si>
    <t>Se realizó la socialización a los gestores de proceso del alcance y responsabilidades de la segunda linea de defensa acorde con lo establecido en la Resolución 442 de 2020</t>
  </si>
  <si>
    <t>Evaluación Control Interno Contable de la vigencia 2020</t>
  </si>
  <si>
    <t>Se evidencio que para la vigencia 2020  no se realizó la socialización  de las politicas Contables NICSP con el personal involucrado en el proceso contable.</t>
  </si>
  <si>
    <t xml:space="preserve">A pesar de haber capacitado a un contratistas del Area Financiera, no se tuvo en cuenta a las otras Areas interviientes en reportar informacion a Financiera </t>
  </si>
  <si>
    <t xml:space="preserve">Falta de informacion que respalde toma de decisiones por parte de los Directivos de la DNBC. </t>
  </si>
  <si>
    <t>Realizar la socialización de las políticas contables actualizadas en la entidad.</t>
  </si>
  <si>
    <t>Socializacion de las Politicas Contables Actualizadas</t>
  </si>
  <si>
    <t>Marisol Mora / Miguel Franco</t>
  </si>
  <si>
    <t xml:space="preserve">Mediante la Resolucion 172 de Mayo 31 de 2021, se está actualizando las Politicas contables con los Capitulos de Flujo de Información, Cruces de Información, Conciliaciones de las partidas mas relevantes, Deterioro, Rezago Presupuestal. </t>
  </si>
  <si>
    <t xml:space="preserve">No se evidencia Resolucion por la cual se actualizan las políicas contables de la entidad, por lo tanto tampoco se ha realizado la socializacion de las mismas </t>
  </si>
  <si>
    <t xml:space="preserve">No se evidencia Resolución por la cual se actualizan las politicas contables de la entidad, por lo tanto tampoco se ha realizado la socialización de las mismas </t>
  </si>
  <si>
    <t>Modificación de la fecha de finalización como parte de la mejora continua:
Fecha de Finalización: 30 de junio de 2022</t>
  </si>
  <si>
    <t>Se ha venido adelantando la actualización de las política contables sin embargo, hasta el mes de junio se tiene plazo para la generación de las mismas</t>
  </si>
  <si>
    <t>A Junio 06 de 2022, Gestión Financiera ya cuenta con unpreborrador de la Actualización de las Políticas Contables. La Resolución por la cual se adoptan las Políticas Contables, está en proceso de revisión y firmas.</t>
  </si>
  <si>
    <t xml:space="preserve">Con la Resolución 346 del 13 de junio de 2022, se realizó actualización a las políticas contables de la DNBC, asi mismo el 16 de julio se envió correo a todos los procesos realizando la socialización </t>
  </si>
  <si>
    <t>Se encontró que el Proceso Gestión Financiera no esta realizando  el respectivo monitoreo a la formulación y ejecución de las acciones de mejora derivadas de la evaluación al Control Interno Contable,ya que no se establecieron acciones de mejora para algunos items del presente cuestionario, que quedaron por ejecutar en la vigencia 2019.</t>
  </si>
  <si>
    <t>Por contar con un sin numero de tareas no se comtemplo la realizacion de esta accion de mejora.</t>
  </si>
  <si>
    <t xml:space="preserve">
Incumplimiento a las directrices establecidas por la CGN</t>
  </si>
  <si>
    <t>Monitorear mensualmente la formulación y ejecución de las acciones derivadas de la evaluación del Informe de Control Interno Contable de la vigencia 2020.</t>
  </si>
  <si>
    <t>Monitoreo mensual a los Planes de Mejoramiento del Area Financiera</t>
  </si>
  <si>
    <t xml:space="preserve">A Octubre 31 de 2021, se han realizado el seguimiento a la ejecucion de las acciones derivadas del Plan de Mejoramiento del ICIC 2020 </t>
  </si>
  <si>
    <t>Se evidencia que el proceso a realiazado el monitoreo a a formulación y ejecución de las acciones derivadas de la evaluación del Informe de Control Interno Contable de la vigencia 2020.</t>
  </si>
  <si>
    <t>Aun cuando, el proceso diligencia un cuadro denominado Seguimiento a Planes de Mejoramiento, no se evidencia el cumplimiento de las acciones establecidas en el mismo.</t>
  </si>
  <si>
    <t>Modificación de la meta y  fecha de finalización como parte de la mejora continua:
Meta: 12
Fecha de Finalización: 30 de marzo  de 2023
Aun cuando el avance a octubre de 2021, se generó con base en la información que se reportaba a planeación con relación a los avances del plan de acción se consideró generar la reprogramación con el fin de verificar la efectividad</t>
  </si>
  <si>
    <t>Se evidencia el acta del mes de marzo y abril de 2022 donde se realiza elseguimiento del proceso</t>
  </si>
  <si>
    <t>Se realizó el 05 de abril de 2022, un acta de sequimiento de los referentes estratégicos correspondientes al mes de marzo de 2022, del proceso de Gestión Financiera donde se evidencia Monitoreo mensualmente la formulación y ejecución de las acciones derivadas de la evaluación del Informe de Control Interno Contable</t>
  </si>
  <si>
    <t>Se han realizado 5 Actas de seguimiento mensual a los referentes estratégicos de  gestión financiera así:
Febrero - Acta 1 (Abr/2022)
Marzo - Acta 2 (Abr/2022)
Abril - Acta 3 (Abril/2022)
Mayo - Acta 4 (Mayo/2022)
Junio - Acta 5 (Jun/2022)</t>
  </si>
  <si>
    <t xml:space="preserve">Se han realizado las actas  de seguimiento mensual a los referentes estratégicos de  gestión financiera, para este corte se verificó los dos últimos meses así:
Mayo - Acta 5 de junio 05 de 2022
Junio - Acta 6 de julio 5 de 2022
El proceso viene atendiendo la acción propuesta que finaliza el 30 de marzo de 2023 </t>
  </si>
  <si>
    <t>La  DNBC, no cuenta con una política, instrumento, procedimiento entre otros que Facilite el Flujo de información de los hechos económicos  entre los procesos.</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</si>
  <si>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Facilite el Flujo de información de los hechos económicos  entre los procesos.
Se realizaba la acción, sin tenerse en cuenta la necesidad de generar una política</t>
    </r>
  </si>
  <si>
    <t>A pesar de realizar conciliaciones entre las Areas y Financiera,  no existe una Politica Contable que Facilite el Flujo de información de los hechos económicos  entre los procesos.
Se realizaba la acción, sin tenerse en cuenta la necesidad de generar una política</t>
  </si>
  <si>
    <t>Impresicion en realizar los registros contables por desconocimiento de las Politicas Contables.
incumplimiento de las directrices de la CGN</t>
  </si>
  <si>
    <t>Incorporar una política concerniente al manejo del flujo de información de los hechos económicos de la entidad.</t>
  </si>
  <si>
    <t>Actualizacion de la Resolucion 433 de 2017</t>
  </si>
  <si>
    <t>No se evidenicia la actualizacion de la  Resolucion 433 de 2017</t>
  </si>
  <si>
    <t>No se evidencia la actualización de la  Resolución 433 de 2017, donde incluya una política concerniente al flujo de información</t>
  </si>
  <si>
    <t>Se ha venido adelantando la actualización de las políticas contables sin embargo, hasta el mes de junio se tiene plazo para la generación de las mismas</t>
  </si>
  <si>
    <t xml:space="preserve">A Junio 06 de 2022, Gestión Financiera ya cuenta con unpreborrador de la Actualización de las Políticas Contables. La Resolución por la cual se adoptan las Políticas Contables, está en proceso de revisión y firmas. </t>
  </si>
  <si>
    <t>Mediante resolución 346 de 13 de junio 06 de 2022 se actualizaron las políticas contables de la DNBC.</t>
  </si>
  <si>
    <t>Los procedimientos y demas documentos del proceso de Gestión Financiera son elaborados directamente por los funcionarios y es socializado con los intervinientes en el proceso. Sin embargo, no se evidencia en la vigencia 2020, una nueva socialización.</t>
  </si>
  <si>
    <t xml:space="preserve">
Generación de EF sin la debida confiabilidad de la información.</t>
  </si>
  <si>
    <t>Realizar la socialización de los procedimientos y demás documentos del proceso de gestión financiera.</t>
  </si>
  <si>
    <t xml:space="preserve">Al 30 de octubre de 2021, no se  Realizó la socialización de los procedimientos y demás documentos del proceso de gestión financiera. </t>
  </si>
  <si>
    <t>El proceso de gestión Financiera, está programando la socialización incluyendo capacitación del siif nación II</t>
  </si>
  <si>
    <t xml:space="preserve">El 16 de julio se envió correo a todos los procesos realizando la socialización </t>
  </si>
  <si>
    <t>Aunque se realizan Cruces de inventarios, Legalizaciones de Viáticos, diferencias en nómina, Nóminas mensuales, Soportes de los diferentes pagos realizados al interior de la entidad, entre otros, no existe una Política o instrumento que reglamente estas conciliaciones</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</si>
  <si>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Politica Contable que respalde las conciliaciones entre las Areas y Financiera. 
No se realizaron los ajustes resultantes de la evaluación del CIC de la vigencia 2019
</t>
    </r>
  </si>
  <si>
    <t xml:space="preserve">A pesar de realizar conciliaciones entre las Areas y Financiera,  no existe una Politica Contable que respalde las conciliaciones entre las Areas y Financiera. 
No se realizaron los ajustes resultantes de la evaluación del CIC de la vigencia 2019
</t>
  </si>
  <si>
    <t>Impresicion en realizar los registros contables por desconocimiento de las Politicas Contables.</t>
  </si>
  <si>
    <t>Incorporar una política concerniente al manejo de los cruces de informacion entre las Areas y el Area Financiera.</t>
  </si>
  <si>
    <t>No se evidencia la actualizacion de la Resolucion 433 de 2017</t>
  </si>
  <si>
    <t>No se evidencia la actualización de la Resolución 433 de 2017, que incluya  una política concerniente al manejo de los cruces de información entre las Áreas y el Área Financiera.</t>
  </si>
  <si>
    <t>Los procedimientos del proceso Gestión Financiera, no establecen la Política de Flujo e Información</t>
  </si>
  <si>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respalde las Políticas de Flujo e Información.
Desconocimiento de la inclusión de dicha política</t>
    </r>
  </si>
  <si>
    <t>A pesar de realizar conciliaciones entre las Areas y Financiera,  no existe una Politica Contable que respalde las Políticas de Flujo e Información.
Desconocimiento de la inclusión de dicha política</t>
  </si>
  <si>
    <t>Impresicion en realizar los registros contables por desconocimiento de las Politicas Contables.
registro erroneo de las cifras contables.</t>
  </si>
  <si>
    <t>Establecer una actividad en los procedimientos de Gestión Contable que trate del flujo de información entre las áreas.</t>
  </si>
  <si>
    <t>Una vez se actualicen las Politicas Contables, se socializará a los funcionarios y contratistas para su conocimiento</t>
  </si>
  <si>
    <t>No se evidencia la actualizacion del procedimiento, ni de laResolucion 433 de 2017</t>
  </si>
  <si>
    <t>No se evidencia la incorporación de una actividad en los procedimientos de Gestión Contable que trate del flujo de información entre las áreas.</t>
  </si>
  <si>
    <t xml:space="preserve">Se encontró que ni en la Resolucion No. 433 de 2017, Articulo 1º Numeral 5  Propiedad Planta y Equipo, ni los procedimientos del proceso de Gestión Financiera, ni existe una política o  lineamiento sobre la Identificación de los Bienes Fisicos en forma individualizada, por lo tanto no se ha realizado su socialización. </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</si>
  <si>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política sobre la Identificación de los Bienes Fisicos en forma individualizada, por lo tanto no se ha realizado su socialización. </t>
    </r>
  </si>
  <si>
    <t xml:space="preserve">A pesar de realizar conciliaciones entre las Areas y Financiera,  no  existe una política sobre la Identificación de los Bienes Fisicos en forma individualizada, por lo tanto no se ha realizado su socialización. </t>
  </si>
  <si>
    <t>Falta de informacion en los informes del Inventario de la Propiedad, Planta y Equipo de la entidad.
Posibles Hallazgos por parte de los Organos de control.</t>
  </si>
  <si>
    <t xml:space="preserve"> Al 30 de octubre de 2021, el proceso de Gestión Financiera no actualizó la Resolución 433 de 2017, donde se  incluya una política concerniente al manejo del flujo de información de los hechos económicos de la entidad.</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</si>
  <si>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política sobre la Identificación de los Bienes Fisicos en forma individualizada, por lo tanto no se ha realizado su socialización.
Desconocimiento de la inclusión de dicha política
 </t>
    </r>
  </si>
  <si>
    <t>Socializar la política concerniente al manejo del flujo de información de los hechos económicos de la entidad.</t>
  </si>
  <si>
    <t>No se evidenicia la actualizacion de la  Resolucion 433 de 2017, por ende no se han socializado las politicas contables en la Entidad</t>
  </si>
  <si>
    <t>No se evidencia la actualización de la Resolución 433 de 2017, incluyendo el manejo de flujo de información por lo tanto no se ha realizado la socialización.</t>
  </si>
  <si>
    <t>Aunque existen procedimientos en el proceso de Gestión Financiera no se cuenta con una Política, guía, etc. que establezca conciliaciones de las partidas más relevantes. De igual forma, hace  falta la respectiva socialización y su verificación</t>
  </si>
  <si>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establezca conciliaciones de las partidas más relevantes.
Desconocimiento de la obligatoriedad de incorporar cruces de partidas relevantes.</t>
    </r>
  </si>
  <si>
    <t xml:space="preserve"> A pesar de realizar conciliaciones entre las Areas y Financiera,  no existe una Politica Contable que establezca conciliaciones de las partidas más relevantes.
Desconocimiento de la obligatoriedad de incorporar cruces de partidas relevantes.</t>
  </si>
  <si>
    <t>Falta de informacion que respalde toma de decisiones por parte de los Directivos de la DNBC. 
generación de EF sin la debida confiabilidad de la información.</t>
  </si>
  <si>
    <t xml:space="preserve">Realizar  una Política que establezca las conciliaciones de las partidas más relevantes. </t>
  </si>
  <si>
    <t xml:space="preserve"> Al 30 de octubre de 2021, el proceso de Gestión Financiera no actualizó la Resolución 433 de 2017, donde se  incluya una  Política que establezca las conciliaciones de las partidas más relevantes. </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</si>
  <si>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establezca conciliaciones de las partidas más relevantes.
Desconocimiento de la obligatoriedad de incorporar cruces de partidas relevantes.</t>
    </r>
  </si>
  <si>
    <t xml:space="preserve"> A pesar de realizar conciliaciones entre las Areas y Financiera,  no existe una Politica Contable que establezca conciliaciones de las partidas más relevantes.</t>
  </si>
  <si>
    <t xml:space="preserve">Falta de informacion que respalde toma de decisiones por parte de los Directivos de la DNBC. 
Generacion de EF sin la debida confiabilidad de la información.
</t>
  </si>
  <si>
    <t>Socializar la política que establezca las conciliaciones de las partidas más relevantes.</t>
  </si>
  <si>
    <t>No se evidencia la actualización de la Resolución 433 de 2017, incluyendo política que establezca las conciliaciones de las partidas más relevantes, por lo tanto no se ha realizado la socialización</t>
  </si>
  <si>
    <t xml:space="preserve">                             </t>
  </si>
  <si>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establezca conciliaciones de las partidas más relevantes.
Desconocimiento de la obligatoriedad de incorporar cruces de partidas relevantes.</t>
    </r>
  </si>
  <si>
    <t>Falta de informacion que respalde toma de decisiones por parte de los Directivos de la DNBC. 
Falta de seguimiento por parte de los Supervisores a las obligaciones contractuales.</t>
  </si>
  <si>
    <t>Realizar conciliaciones de las partidas más relevantes de manera trimestral</t>
  </si>
  <si>
    <t>Conciliaciones realizadas con las dependencias</t>
  </si>
  <si>
    <t>Mariso Mora, Miguel Franco y demás areas</t>
  </si>
  <si>
    <t>El Area Financiera, depura las partidas del Balance General para ser presentadas al Comité de Sostenibilidad Contable previo a la transmision en el CHIP de la Contaduria General de la Nacion los EE.FF. Trimestrales.</t>
  </si>
  <si>
    <t xml:space="preserve">Se evidencia las actas de reunion de los comites de sostenibilidad contable </t>
  </si>
  <si>
    <t>Aun esta a tiempo para cumplir con la accion</t>
  </si>
  <si>
    <t>Se evidencia las actas de reunión de los comités de sostenibilidad contable. Sin embargo, no se  evidencia las actas de las partidas más relevantes</t>
  </si>
  <si>
    <t>Modificación de la meta y   fecha de finalización como parte de la mejora continua:
Meta: 3
Fecha de Finalización: 28 de febrero de 2023</t>
  </si>
  <si>
    <t>La conciliación de las partidas más relevantes está programada para los cierres en los meses de junio, septiembre y diciembre de 2022.</t>
  </si>
  <si>
    <t>El proceso remite las actas de conciliación de las cuentas relevantes, de acuerdo a lo definido por la politica contable de la DNBC</t>
  </si>
  <si>
    <t>En la vigencia 2020 no se socializó el procedimiento para la Presentación Oportuna de la Información Financiera.</t>
  </si>
  <si>
    <t>Desconocimiento en el procedimiento para la presentacion de Estados Financieros de la entidad. 
incumplimientos en la presentación de la información a la CGN</t>
  </si>
  <si>
    <t>Socializar el procedimiento para la presentación oportuna de la información financiera.</t>
  </si>
  <si>
    <t xml:space="preserve">Socializacion del el procedimiento para la presentacion de la Informacion Financiera de la entidad. </t>
  </si>
  <si>
    <t>No se evidencia la socializacion del procedimiento para la presentación oportuna de la información financiera.</t>
  </si>
  <si>
    <t>No se evidencia la socialización del procedimiento para la presentación oportuna de la información financiera.</t>
  </si>
  <si>
    <t>El Gestor del proceso indica que el procedimiento esta en desarrollo, esta proyectada su formalización para el segundo semestre de 2022, ya que por el actividades propias del proceso no se pudo atender esta accion,  no obstante el prodece demuestra tener claridad sobre el procedimiento de cierre de estados financieros.</t>
  </si>
  <si>
    <t>Las cuentas del Pasivo, no están siendo conciliadas con las diferentes areas al interior de la entidad, al igual que No existen procedimientos ni lineamientos para estos cruces de Información. De igual forma, requiere de socialización.</t>
  </si>
  <si>
    <r>
      <rPr>
        <b/>
        <sz val="10"/>
        <color theme="1"/>
        <rFont val="Calibri"/>
        <family val="2"/>
      </rPr>
      <t xml:space="preserve"> </t>
    </r>
    <r>
      <rPr>
        <sz val="10"/>
        <color theme="1"/>
        <rFont val="Calibri"/>
        <family val="2"/>
      </rPr>
      <t>A pesar de realizar conciliaciones entre las Areas y Financiera,  no existe en las Politicas Contables de la entidad un Capitulo sobre los cruces de informacion de las Cuentas por Pagar por parte de los Supervisores de los Contratos.
Desconocimiento de la obligatoriedad de incorporar conciliaciones en las cuentas del pasivo</t>
    </r>
  </si>
  <si>
    <t>No existe en las Politicas Contables de la entidad un Capitulo sobre los cruces de informacion de las Cuentas por Pagar
Desconocimiento de la obligatoriedad de incorporar cruces en las cuentas del pasivo</t>
  </si>
  <si>
    <t>Falta de informacion que respalde toma de decisiones por parte de los Directivos de la DNBC. 
generación de los EF sin la debida confiabilidad de la información.</t>
  </si>
  <si>
    <t>Implementar una política que establezca los cruces de información entre las areas y el proceso de Gestión Financiera para las cuentas del pasivo.</t>
  </si>
  <si>
    <t>No se evidenicia la actualizacion de la  Resolucion 433 de 2017.</t>
  </si>
  <si>
    <t>No se evidencia la actualización de la  Resolución 433 de 2017, donde  se Implemente una política que establezca los cruces de información entre las áreas y el proceso de Gestión Financiera para las cuentas del pasivo.</t>
  </si>
  <si>
    <r>
      <rPr>
        <b/>
        <sz val="10"/>
        <color theme="1"/>
        <rFont val="Calibri"/>
        <family val="2"/>
      </rPr>
      <t xml:space="preserve">  </t>
    </r>
    <r>
      <rPr>
        <sz val="10"/>
        <color theme="1"/>
        <rFont val="Calibri"/>
        <family val="2"/>
      </rPr>
      <t>A pesar de realizar conciliaciones entre las Areas y Financiera,  no existe en las Politicas Contables de la entidad un Capitulo sobre los cruces de informacion de las Cuentas por Pagar por parte de los Supervisores de los Contratos.
Desconocimiento de la obligatoriedad de incorporar conciliaciones en las cuentas del pasivo</t>
    </r>
  </si>
  <si>
    <t>No existe en las Politicas Contables de la entidad un Capitulo sobre los cruces de informacion de las Cuentas por Pagar</t>
  </si>
  <si>
    <t>Falta de informacion que respalde toma de decisiones por parte de los Directivos de la DNBC. 
Incumplimiento a las directrices establecidas por la CGN</t>
  </si>
  <si>
    <t>Realizar conciliaciones de las cuentas del pasivo de manera trimestral</t>
  </si>
  <si>
    <t>Se evidencia las actas de reunión de los comités de sostenibilidad contable. Sin embargo, no se  evidencia  las conciliaciones de las cuentas del pasivo de manera trimestral</t>
  </si>
  <si>
    <r>
      <rPr>
        <b/>
        <sz val="10"/>
        <color theme="1"/>
        <rFont val="Calibri"/>
        <family val="2"/>
      </rPr>
      <t xml:space="preserve">  </t>
    </r>
    <r>
      <rPr>
        <sz val="10"/>
        <color theme="1"/>
        <rFont val="Calibri"/>
        <family val="2"/>
      </rPr>
      <t>A pesar de realizar conciliaciones entre las Areas y Financiera,  no existe en las Politicas Contables de la entidad un Capitulo sobre los cruces de informacion de las Cuentas por Pagar por parte de los Supervisores de los Contratos.
Desconocimiento de la obligatoriedad de incorporar conciliaciones en las cuentas del pasivo</t>
    </r>
  </si>
  <si>
    <t>Socializar la política de los cruces de información  entre las areas y el proceso de Gestión Financiera para las cuentas del pasivo.</t>
  </si>
  <si>
    <t>Socializacion de los procedimientos y documentos de Gestion Financiera.</t>
  </si>
  <si>
    <t>No se evidencia la actualización de la  Resolución 433 de 2017, donde se incluya la política de cruces de información  por lo tanto no se ha socializado la política de los cruces de información  entre las áreas y el proceso de Gestión Financiera para las cuentas del pasivo.</t>
  </si>
  <si>
    <t>En la vigencia 2020 no se socializó el procedimiento del proceso de Gestión Administrativa  PC-AD-01 Procedimiento Gestión de Bienes.</t>
  </si>
  <si>
    <t>Socializar el procedimiento del proceso de Gestión Administrativa  PC-AD-01 Procedimiento Gestión de Bienes.</t>
  </si>
  <si>
    <t xml:space="preserve">Socializacion del procedimiento Gestión de Bienes </t>
  </si>
  <si>
    <t>Jeison Lopez</t>
  </si>
  <si>
    <t xml:space="preserve">Accion no programada durante el periodo a resportar. </t>
  </si>
  <si>
    <t xml:space="preserve">No se evidencia la socializacion del procedimiento del proceso de Gestión Administrativa  PC-AD-01 Procedimiento Gestión de Bienes. </t>
  </si>
  <si>
    <t>Se evidencia  el Procedimiento Gestión de Bienes. Código: PC-AD-01, Version 3 de fecha 14/09/2020 y un correo en el cual envian a Jhon los formatos y el procedimeinto a Jhon Beltran, pero no se aprecia la socialización. La actividada tiene fecha de terminación el 31/03/2021</t>
  </si>
  <si>
    <t>El proceso no ha realizado la socialización del procedimiento, por cuento el mismo no se ha actualizado</t>
  </si>
  <si>
    <t>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t>
  </si>
  <si>
    <t xml:space="preserve"> A pesar que el Área de Almacén realiza semestralmente el inventario físico de los bienes de la entidad, este no está totalizado por cada Grupo que componen los bienes de P. P. y E.
Desconocimientos de las directrices establecidas por la CGN</t>
  </si>
  <si>
    <t>El Área de Almacén realiza semestralmente el inventario físico de los bienes de la entidad, este no está totalizado por cada Grupo que componen los bienes de P. P. y E.
Desconocimientos de las directrices establecidas por la CGN</t>
  </si>
  <si>
    <t>Falta de informacion que respalde toma de decisiones por parte de los Directivos de la DNBC. 
Incumplimiento a las directrices establecidas por la CGN</t>
  </si>
  <si>
    <t>Actualizar el procedimiento para la realización del inventario físico de los bienes de la entidad, incluyendo el responsable de la elaboración, verificación y aprobación.</t>
  </si>
  <si>
    <t>Actualizacion del procedimiento para la realizacion del inventario de los bienes de la entidad.</t>
  </si>
  <si>
    <t>se esta actualizando el procedimiento de gestión de bines, respecto a la definición del responsable de la verificación y aprobación del inventario de bienes.</t>
  </si>
  <si>
    <t>No se evidencia la actualizacion del procedimiento para la realización del inventario físico de los bienes de la entidad, incluyendo el responsable de la elaboración, verificación y aprobación.</t>
  </si>
  <si>
    <t>Se evidencia  el Procedimiento Gestión de Bienes. Código: PC-AD-01, Version 3 de fecha 14/09/2020 y un correo en el cual envian a Jhon los formatos y el procedimeinto a Jhon Beltran, pero no se aprecia la actualizacion del procedimiento para la realización del inventario físico de los bienes de la entidad, incluyendo el responsable de la elaboración, verificación y aprobación. La actividada tiene fecha de terminación el 31/08/2021</t>
  </si>
  <si>
    <t>Se ha avanzado en lo correspondiente a el procedimiento de bienes de la entidad, aunque se estableció que se debe de manejar un manual, por lo cual se solicita plazo a el inicialmente acordado para subsanar las acciones de mejora del procedimos</t>
  </si>
  <si>
    <t>El proceso presenta un documento borrador del procedimiento, no obstante este no se encuentre formalizado</t>
  </si>
  <si>
    <t>Realizar el inventario físico semestral, con base los lineamientos establecidos en la entidad y la CGN.</t>
  </si>
  <si>
    <t>Realizar el inventario de los bienes de la entidad, conforme a los nuevos lineamientos establecidos..</t>
  </si>
  <si>
    <t>Se realizo el einventario de acuerdo a los lineamientos establecidos.</t>
  </si>
  <si>
    <t>Nos se evidencia la realizacion  del inventario físico semestral, con base los lineamientos establecidos en la entidad y la CGN.No obstante el documento presentado corresponde al inventario realizado en el ano 2020</t>
  </si>
  <si>
    <t xml:space="preserve">Aun se esta a tiempo para cumplir con la accion </t>
  </si>
  <si>
    <t>Se evidencia Listado general de inventario fisico a Diciembre de 2020, No se evidencia la realizacion  del inventario físico semestral.</t>
  </si>
  <si>
    <t>SE REALIZA INVENTARIO FISICO A 31 DE DICIEMBRE 2022</t>
  </si>
  <si>
    <t>Incertidumbre en los saldos finales de los bienes de la entidad.
Incumplimiento a las directrices establecidas por la CGN</t>
  </si>
  <si>
    <t>Seguimiento al Inventario Físico con corte al 31 de diciembre de 2020.</t>
  </si>
  <si>
    <t>Seguimiento semestral al inventario físico de la entidad.</t>
  </si>
  <si>
    <t xml:space="preserve">Se evidencia documento con el inventario a diciembre de 2020, no obstante no se ha realizado seguimiento </t>
  </si>
  <si>
    <t>Se evidencia Listado general de inventario fisico a Diciembre de 2020, No se evidencia el seguimiento al Inventario Físico con corte al 31 de diciembre de 2020.</t>
  </si>
  <si>
    <t>Falta de informacion que respalde toma de decisiones por parte de los Directivos de la DNBC. 
El Inventario realizado no cumple con lo establecido por la CGN</t>
  </si>
  <si>
    <t>Realizar la socialización del Procedimiento para la realización del inventario físico para los bienes de la entidad.</t>
  </si>
  <si>
    <t xml:space="preserve">Realizar socializacion del procedimiento para la realizacion del inventario de bienes actualizado. </t>
  </si>
  <si>
    <t>Se evidencia  el Procedimiento Gestión de Bienes. Código: PC-AD-01, Version 3 de fecha 14/09/2020, pero no se aprecia la socialización del Procedimiento para la realización del inventario físico . La actividada tiene fecha de terminación el 31/08/2021</t>
  </si>
  <si>
    <t>A pesar que el Área de Almacén realiza semestralmente el inventario físico de los bienes de la entidad, este no está totalizado por cada Grupo que componen los bienes de P. P. y E.
Desconocimientos de las directrices establecidas por la CGN</t>
  </si>
  <si>
    <t>Incertidumbre en los saldos finales de los bienes de la entidad.
El Inventario realizado no cumple con lo establecido por la CGN</t>
  </si>
  <si>
    <t>Conciliar de manera trimestral  los saldos con las diferentes areas al interior de la entidad con respecto a las cuentas del Pasivo, previo a la transmision de Estados Financieros a la Contaduria a través del CHIP.</t>
  </si>
  <si>
    <t>Conciliar con los Supervisores de los Contratos las cuentas Pasivas que afecten el ingreso de bienes a la entidad.</t>
  </si>
  <si>
    <t>Supervisores, Marisol Mora y Miguel Franco</t>
  </si>
  <si>
    <t>Se evidencia las actas de reunión de los comités de sostenibilidad contable, no obstante no se generaron las conciliaciones  de manera trimestral de  los saldos con las diferentes áreas al interior de la entidad con respecto a las cuentas del Pasivo, previo a la transmisión de Estados Financieros a la Contaduría a través del CHIP.</t>
  </si>
  <si>
    <t>Modificación de la  fecha de finalización como parte de la mejora continua:
Meta: 3
Fecha de Finalización: 28 de febrero de 2023</t>
  </si>
  <si>
    <r>
      <rPr>
        <b/>
        <sz val="10"/>
        <color rgb="FF00B0F0"/>
        <rFont val="Calibri"/>
        <family val="2"/>
      </rPr>
      <t>:</t>
    </r>
    <r>
      <rPr>
        <sz val="10"/>
        <color rgb="FF00B0F0"/>
        <rFont val="Calibri"/>
        <family val="2"/>
      </rPr>
      <t xml:space="preserve"> A pesar que el Área de Almacén realiza semestralmente el inventario físico de los bienes de la entidad, este no está totalizado por cada Grupo que componen los bienes de P. P. y E.
Desconocimientos de las directrices establecidas por la CGN</t>
    </r>
  </si>
  <si>
    <t>Al 30 de octubre de 2021, No se evidencia la actualización de la  Resolución 433 de 2017, donde se incluya una política concerniente al manejo de los cruces de información entre las Áreas y el Área Financiera.</t>
  </si>
  <si>
    <t>Aunque se tienen establecidas las directrices y procedimientos sobre el análisis,depuración, y seguimiento de cuentas para el mejoramiento y sostenibilidad de la calidad de la información, las mismas no fueron socializadas.</t>
  </si>
  <si>
    <t>Por contar con un sin numero de tareas no se comtemplo la realizacion de esta accion de mejora.
Se incoporaron nuevas directrices en la evaluación para la vigencia 2020.</t>
  </si>
  <si>
    <t>PPor contar con un sin numero de tareas no se comtemplo la realizacion de esta accion de mejora.
Se incoporaron nuevas directrices en la evaluación para la vigencia 2020.</t>
  </si>
  <si>
    <t xml:space="preserve">Falta de informacion que respalde toma de decisiones por parte de los miembros del Comité de Sostenibilidad
Generacion de EF sin la debida confiabilidad de la información.
</t>
  </si>
  <si>
    <t>Socializar trimestralmente  la directrices y procedimientos sobre el análisis,depuración, y seguimiento de cuentas para el mejoramiento y sostenibilidad de la calidad de la información (Comité de sostenibilidad)</t>
  </si>
  <si>
    <t>Socializacion de las Politicas Contables Actualizadas a los miembros del Comite de Sostenibilidad Contable, previa transmisión de los Estados Financieros a la CGN (CHIP)</t>
  </si>
  <si>
    <t>Se enviará a los miembros del Comité de Sostenibilidad Contable las Certificacion de Aceptacion por parte de la Contaduria General de la Nación, en referencia a la transmision en el CHIP de los EE.FF.</t>
  </si>
  <si>
    <t xml:space="preserve">Se evidencia en las actas del comité de sostenibilidad la socializacion de la directrices y procedimientos sobre el análisis,depuración, y seguimiento de cuentas para el mejoramiento y sostenibilidad de la calidad de la información. </t>
  </si>
  <si>
    <t xml:space="preserve">No se ha socializado a los miembros del  comité de sostenibilidad de manera  trimestral la directrices y procedimientos sobre el análisis, depuración, y seguimiento de cuentas para el mejoramiento y sostenibilidad de la calidad de la información </t>
  </si>
  <si>
    <t>Modificación de la  fecha de finalización como parte de la mejora continua:
Fecha de Finalización: 28 de febrero de 2023</t>
  </si>
  <si>
    <t xml:space="preserve">La socialización de las directrices y procedimientos del proceso Financiero, se realizará en los meses de abril, julio, octubre de 2022 y enero de 2023 </t>
  </si>
  <si>
    <t xml:space="preserve">Gestión Financiera, esta en proceso de actualización de sus procedimientos, el cual se encuentra en un 90% para ser implementado y socializado en la entidad. </t>
  </si>
  <si>
    <t xml:space="preserve">El proceso ya actualizó la Política y está definido presentarla el Comité en el mes de julio, por consiguiente se encuentra a tiempo para su implementación.
Esta acción es igual a la ación No. 200 que atiende el hallazgo 324 (324-200), sin embargo las metas y fecha de finalizacion no estan iguales, se recomienda unificar estos criterios, ajustando la meta a 3: dejando evidencia en los comites de julio, octubre y enero 2023, y finalizando la acción el 28 de febrero de 2023 </t>
  </si>
  <si>
    <t>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t>
  </si>
  <si>
    <r>
      <rPr>
        <b/>
        <sz val="10"/>
        <color theme="1"/>
        <rFont val="Calibri"/>
        <family val="2"/>
      </rPr>
      <t>:</t>
    </r>
    <r>
      <rPr>
        <sz val="10"/>
        <color theme="1"/>
        <rFont val="Calibri"/>
        <family val="2"/>
      </rPr>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r>
  </si>
  <si>
    <t>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</si>
  <si>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Mala programacion a las solicitudes de PAC al Tesoro Nacional
posibles hallazgos por parte de los organos de control ni el incumplimiento del principio de Planeación.</t>
  </si>
  <si>
    <t>Seguimiento a la ejecución del PAC del Rezago Presupuestal de la vigencia 2020 e informarlo al Subdirector Adminsitrativo y Director General</t>
  </si>
  <si>
    <t>Seguimiento mensual al pago del Rezago constituido por la entidad.</t>
  </si>
  <si>
    <t xml:space="preserve">a 31 de Octubre, se ha hecho seguimiento a la ejecucion del Rezago constituido en la vigencia 2020 </t>
  </si>
  <si>
    <t xml:space="preserve">Se evidenica informe del rezago presupuestal constituido en 2020 </t>
  </si>
  <si>
    <t>Se anexo el estado del Pago del Rezago Presupuestal y la relación de pagos, la cual se presenta en el Comité Directivo, no obstante, en el acta del comité unicamente se aprecian los cuadros generales de seguimiento del PAC y no la distribución detallada</t>
  </si>
  <si>
    <t xml:space="preserve">Modificación de la  meta, fecha de Inicio y Finalización, como parte de la mejora continua
Meta: 12
fecha de Finalización: 30 de marzo de 2023
Aun cuando el avance a octubre de 2021, se generó con base en la información que se reportaba a planeación con relación a los avances del plan de acción se consideró generar la reprogramación con el fin de verificar la efectividad, ya que no se evidenciaron las actas firmadas dondese constara la anterior información
</t>
  </si>
  <si>
    <t>En el mes de marzo de 2022, se realizó el  Seguimiento mensual al pago del Rezago constituido por la entidad. El del mes de abril se verá reflejado al final del mes, cuando se realiza el respectivo seguimiento en el comité directivo.</t>
  </si>
  <si>
    <t xml:space="preserve">Se informó en el comite directivo del mes de abril de 2022, Seguimiento a la ejecución del PAC del Rezago Presupuestal de la vigencia 2021 </t>
  </si>
  <si>
    <t xml:space="preserve">Gestión Financiera ha presentando en el Comité Directivo el seguimiento de la Ejecución del Rezago constituido en la vigencia 2021; de Enero a Mayo 2022.
</t>
  </si>
  <si>
    <t>Se evidencia los cuadros de análisis de seguimiento presupuestal presentados en los respectivos comités directivos</t>
  </si>
  <si>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</si>
  <si>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Falta de informacion que respalde toma de decisiones por parte de los Directivos de la DNBC. 
posibles hallazgos por parte de los organos de control ni el incumplimiento del principio de Planeación.</t>
  </si>
  <si>
    <t>Incorporar  una política  que establezca, las condiciones de la constitución del rezago presupuestal de la Entidad</t>
  </si>
  <si>
    <t>No se evidencia la actualización de la  Resolución 433 de 2017, donde se incluya  las condiciones de la constitución del rezago presupuestal de la Entidad</t>
  </si>
  <si>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</si>
  <si>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Realizar seguimiento mensual e informar a la Admistración los Saldos Presupuestales asi como los compromisos y obligaciones que se posean al corte de cada mes, con el fin de crear alertas sobre los rubros y/o contratos y/o contratistas que podrían quedar constituidos como Rezago Presupuestal sin el lleno de los requisitos.</t>
  </si>
  <si>
    <t>Seguimiento mensual de los Rubros, contratos, contratistas</t>
  </si>
  <si>
    <t>A Octubre 31 de 2021, se ha presentado al Comité Directivo los saldos por ejecutar de cada uno de los rubros presupuestales.</t>
  </si>
  <si>
    <t xml:space="preserve">Se evidencia cuadros de ejecucion presupuestal con seguimiento </t>
  </si>
  <si>
    <t>No se ha realizado el seguimiento mensual ni se ha informado a la Administración los Saldos Presupuestales asi como los compromisos y obligaciones que se posean al corte de cada mes, con el fin de crear alertas sobre los rubros y/o contratos y/o contratistas que podrían quedar constituidos como Rezago Presupuestal sin el lleno de los requisitos.</t>
  </si>
  <si>
    <t>Modificación de la meta y  fecha de finalización como parte de la mejora continua:
Meta: 12
Fecha de Finalización:30 de marzo de 2023</t>
  </si>
  <si>
    <t>De manera mensual se remite por correo electronico los saldos presupuestales detallados a los Directivos de la entidad En el mes de marzo de 2022. de igual forma, de manera mensual y consolidada se presenta la ejecución presupuestal mensual de los saldos presupuestales en el comité directivo . El del mes de abril se verá reflejado al final del mes, cuando se realiza el respectivo seguimiento en el comité directivo.</t>
  </si>
  <si>
    <t>En el comité directivo del mes de abril de de 2022, se Realizó seguimiento mensual de los Saldos Presupuestales asi como los compromisos y obligaciones que se posean al corte de cada mes.</t>
  </si>
  <si>
    <t xml:space="preserve">Gestión Financiera, en los meses de Marzo, Abril y Mayo de 2022 ha presentando en el Comité Directivo, un informe sobre la ejecución presupuestal de los Gastos de Funcionamiento e Inversión; detallado por cada rubro de Gasto (Semáforo) </t>
  </si>
  <si>
    <t>Falta de informacion que respalde toma de decisiones por parte de los Directivos de la DNBC.  
posibles hallazgos por parte de los organos de control ni el incumplimiento del principio de Planeación.</t>
  </si>
  <si>
    <t>Reformular el formato de justificación para constituir la Reserva Presupuestal FO-GF-03-01, incorporando un acapite que establezca la razonabilidad  del NO tramite de vigencias futuras.</t>
  </si>
  <si>
    <t xml:space="preserve">Actualizacion el formato de Justificación para constituir Reserva Presupuestal FO-GF-03-01 </t>
  </si>
  <si>
    <t>El Area Financiera está actualizando el formato FO-GF-03-01 incluyendo la justificacion del trámite de Vigencias Futuras</t>
  </si>
  <si>
    <t xml:space="preserve">No se evidencia la actualizacion del formato </t>
  </si>
  <si>
    <t>Se evidencia la actualización  del formato de constituir la Reserva Presupuestal FO-GF-03-01, incorporando un acápite que establezca la razonabilidad  del NO tramite de vigencias futuras, sin embargo el mismo se realizó el 05 de noviembre de 2021, es decir extemporáneamente.</t>
  </si>
  <si>
    <t>El proceso atendió la acción en periodos anteriores, no obstante se adjunta formato actualizado, el cual esta publicado en la carpeta SIGE de la DNBC</t>
  </si>
  <si>
    <t>Se reformuló el formato de justificación para constituir la Reserva Presupuestal FO-GF-03-01, incorporando un acapite que establezca la razonabilidad  del NO tramite de vigencias futuras. En la vigencia 2021 se constituyeron las reservas con base en este formato</t>
  </si>
  <si>
    <t>Los criterios de medición de los activos, pasivos, ingresos, gastos y costos, no fueron socializados.</t>
  </si>
  <si>
    <t xml:space="preserve">Por contar con un sin numero de tareas no se comtemplo la realizacion de esta accion de mejora.
</t>
  </si>
  <si>
    <t>Falta de informacion que respalde toma de decisiones por parte de los Directivos del Comité de Sostenibilidad
posibles hallazgos por parte de los organos de control ni el incumplimiento del principio de Planeación.</t>
  </si>
  <si>
    <t>Socializar los criterios de medición de los activos, pasivos, ingresos, gastos y costos.</t>
  </si>
  <si>
    <t xml:space="preserve">No se evidencia la socializacion ya que no cuenta con la actua;lizacion de la resolucion de las nuevas politicas contables de la Entidad </t>
  </si>
  <si>
    <t>El proceso de Gestión Financiera  no ha actualizado las políticas contables por lo tanto no ha socializado los criterios de medición de los activos, pasivos, ingresos, gastos y costos.</t>
  </si>
  <si>
    <t>Modificación de la meta y   fecha de finalización como parte de la mejora continua:
Meta: 2
Fecha de Finalización: 31 de diciembre de 2022</t>
  </si>
  <si>
    <t>Se ha venido adelantando la actualización de las política contables sin embargo, hasta el mes de junio se tiene plazo para la generación de las mismas, por lo tanto la socialización se generará después de esta fecha</t>
  </si>
  <si>
    <t xml:space="preserve">El proceso ya actualizó la Política y está definido presentarla el Comité en el mes de julio, por consiguiente se encuentra a tiempo para su implementación.
Esta acción es igual a la ación No. 195 que atiende el hallazgo 319 (319-195), sin embargo las metas y fecha de finalizacion no estan iguales, se recomienda unificar estos criterios, ajustando la meta a 3: dejando evidencia en los comites de julio, octubre y enero 2023, y finalizando la acción el 28 de febrero de 2023 </t>
  </si>
  <si>
    <t>Para la vigencia 2020, no se realizó el deteriodo de la PPy E, debido a que el mismo no fue reportado por el Area de Almacén.</t>
  </si>
  <si>
    <r>
      <rPr>
        <b/>
        <sz val="10"/>
        <color rgb="FF00B0F0"/>
        <rFont val="Calibri"/>
        <family val="2"/>
      </rPr>
      <t xml:space="preserve">Por qué: </t>
    </r>
    <r>
      <rPr>
        <sz val="10"/>
        <color rgb="FF00B0F0"/>
        <rFont val="Calibri"/>
        <family val="2"/>
      </rPr>
      <t>A pesar de que en las Politicas Contables detallan el manejo del Deterioro a los Bienes, el Area de Almacen no reporto el Deterioro de la P. P. Y E. para el cierre fiscal 2020.
Por falta de control por parte de Almacén en las actividades desarrolladas</t>
    </r>
  </si>
  <si>
    <t>el Area de Almacen no reporto el Deterioro de la P. P. Y E. para el cierre fiscal 2020.
Por falta de control por parte de Almacén en las actividades desarrolladas</t>
  </si>
  <si>
    <t>Falta de informacion que respalde toma de decisiones por parte de los miembros del Comité de Manejo de Bienes.
posibles hallazgos por parte de los organos de control ni el incumplimiento del principio de Planeación.
 no establece la generación de EF sin la debida confiabilidad de la información,</t>
  </si>
  <si>
    <t>Incorporar una política concerniente al deterioro de la PP y E de la DNBC.</t>
  </si>
  <si>
    <t xml:space="preserve">El proceso de Gestión Financiera no ha actualizado la resolución 433 de 2017, donde incluya una política concerniente al deterioro de la PP y E de la DNBC. </t>
  </si>
  <si>
    <r>
      <rPr>
        <b/>
        <sz val="10"/>
        <color rgb="FF00B0F0"/>
        <rFont val="Calibri"/>
        <family val="2"/>
      </rPr>
      <t xml:space="preserve">Por qué: </t>
    </r>
    <r>
      <rPr>
        <sz val="10"/>
        <color rgb="FF00B0F0"/>
        <rFont val="Calibri"/>
        <family val="2"/>
      </rPr>
      <t>A pesar de que en las Politicas Contables detallan el manejo del Deterioro a los Bienes, el Area de Almacen no reporto el Deterioro de la P. P. Y E. para el cierre fiscal 2020.
Por falta de control por parte de Almacén en las actividades desarrolladas</t>
    </r>
  </si>
  <si>
    <t>Realizar un cruce de información  mensual entre Almacén y gestión Financiera, en referencia al deterioro de la Propiedad, Planta y Equipo de la Entidad.</t>
  </si>
  <si>
    <t xml:space="preserve">Conciliación entre Almacén y Financiera de los saldos de la P. P y E. incorporando un item referente al Deterioro. </t>
  </si>
  <si>
    <t>Jeison Lopez, Marisol Mora y Miguel Franco</t>
  </si>
  <si>
    <t>Se deja evidencia de los correos de conciliación entre el area de financiera y almacén.</t>
  </si>
  <si>
    <t>No se evidencian las conciliaciones mensuales  entre Almacén y gestión Financiera, en referencia al deterioro de la Propiedad, Planta y Equipo de la Entidad.</t>
  </si>
  <si>
    <t>Se evidencian archivos de bienes e informe de movimientos de los meses de Julio, agosto y septiembre del 2021, evidencias conciliaciones 2021 almacén - financiera.</t>
  </si>
  <si>
    <t>Se realiza conciliación con Financiera de inventario fisico</t>
  </si>
  <si>
    <t>Se presentan actas de conciliación de los corrido de la vigencia entre Gestión Financiera y Almacen, acta 1 del 5 de febrero, acta 2 del 11 de marzo, acta 3 del 11 de marzo y acta 4 del 5 de mayo, en las dos últimas actas se presenta inconsistencia por cuanto en el acta 3, se referencia cruce de la cuenta propiedad planta y equipo con corte a 31 de marzo, lo cual es incoherente por cuanto el acta es del 11 de marzo, es decir se esta conciliando antes de finalizar el mes, de manera similar ocurre con el acta 4 que se esta refiriendo a la conciliación del mes de abril cuando la fecha de presentación es del 5 de mayo y el cargue de la información en el drive (plan de mejoramiento) es del 11 de abril.</t>
  </si>
  <si>
    <t xml:space="preserve">El proceso no reporta evidencia de la ejecución de la acción. </t>
  </si>
  <si>
    <r>
      <rPr>
        <b/>
        <sz val="10"/>
        <color rgb="FF00B0F0"/>
        <rFont val="Calibri"/>
        <family val="2"/>
      </rPr>
      <t xml:space="preserve">Por qué: </t>
    </r>
    <r>
      <rPr>
        <sz val="10"/>
        <color rgb="FF00B0F0"/>
        <rFont val="Calibri"/>
        <family val="2"/>
      </rPr>
      <t>A pesar de que en las Politicas Contables detallan el manejo del Deterioro a los Bienes, el Area de Almacen no reporto el Deterioro de la P. P. Y E. para el cierre fiscal 2020.
Por falta de control por parte de Almacén en las actividades desarrolladas</t>
    </r>
  </si>
  <si>
    <t>Falta de informacion que respalde toma de decisiones por parte de los miembros del Comité de Manejo de Bienes.</t>
  </si>
  <si>
    <t xml:space="preserve">Registrar el deteriodo contable de la PPy E, con base en la información reportada por el Area de Almacén. </t>
  </si>
  <si>
    <t xml:space="preserve">Registrar contablemente  el deteriodo contable de la PPy E, con base en la información reportada por el  Almacén  
</t>
  </si>
  <si>
    <t>Registro contable del Deterioro reportado por Almacén</t>
  </si>
  <si>
    <t>A corte Octubre 31 de 2021, el Almacén reportó a Financiera que no se debe contabilizar saldo alguno por concepto de DETERIORO</t>
  </si>
  <si>
    <t>Se evidencia lista de asistencia de la mesa de trabajo entre Almacen y Financiera para tratar el tema: DETERIORO P.P. y E.</t>
  </si>
  <si>
    <t>Se evidencia lista de asistencia y acta de reunión de la mesa de trabajo entre Almacén y Financiera para tratar el tema: DETERIORO P.P. y E., de fecha 07 de abril, 08 de julio y 04 de octubre de 2021</t>
  </si>
  <si>
    <t>Incorporar una acción de mejora, modificación de la actual acción de mejora,  meta y fecha de finalización y responsables como parte de la mejora continua así:
Acción nueva: Reportar de manera mensual el deterioro de la PPyE
Responsable: Gestión Administrativa
Modificación de la acción Registrar contablemente  el deterioro contable de la PPy E, con base en la información reportada por el Almacén.
Responsable: Gestión Financiera
Meta de las dos acciones: 12
Fecha de finalización de las dos acciones:  28 de febrero de 2023
Aunque el avance se encontraba en 78% en el anterior seguimiento, se evidencio que al corte 31 de diciembre de 2021, no se generó por parte de almacén el deterioro de la propiedaed planta y equipo,</t>
  </si>
  <si>
    <t>Aun cuando a la fecha no ha habido deterioro de la propiedada planta y equipo por lo tanto el proceso de Gestión Financiera no ha registrado el mismo, No obstante se evidencia las actas mensuales de l mes febrero y marzo de 2022 donde se concilió las partidas</t>
  </si>
  <si>
    <t>Se evidencia lista de asistencia y acta donde se trato el tema del Deterioro indicando que durante el primer trimestre de 2022 no hubo deterioro.</t>
  </si>
  <si>
    <t xml:space="preserve">El proceso de Gestión Administrativa (Almacén),  informó a Financiera que no hay partidas a contabilizar por concepto del Deterioro, en el rimer semestre de 2022.   </t>
  </si>
  <si>
    <t>Se evidencia correo enviado por el responsable de la información notificando que no se presento información relacionda con deteriodo de PPyE.
La accion se encuentra a tiempo de ser implementada.</t>
  </si>
  <si>
    <t>Como resultado del seguimiento al Control Interno Contable, realizado por la Asesora de Control Interno de la DNBC, se generaron hechos económicos  de actualización, los cuales no fueron  tenidos en cuenta, como fue el caso de la política para la conciliación de saldos, Política para los flujos de información, ni un lineamiento sobre la identificación de los bienes fisicos en forma individualizada entre otros.</t>
  </si>
  <si>
    <t>Impresicion en realizar los registros contables por desconocimiento de las Politicas Contables.
Incumplimiento a las directrices establecidas por la CGN</t>
  </si>
  <si>
    <t>Monitorear mensual de la formulación y ejecución de las acciones derivadas de la evaluación del Informe de Control Interno Contable de la vigencia 2020.</t>
  </si>
  <si>
    <t>Monitoreo mensual de la formulación y ejecución de las acciones derivadas de la evaluación del Informe de Control Interno Contable de la vigencia 2020.</t>
  </si>
  <si>
    <t>Se evidencia el acta del mes de febrero  y marzo de 2022 donde se realiza elseguimiento del proceso</t>
  </si>
  <si>
    <t>Dentro del Plan de Capacitación de la entidad, no se evidencia capacitación a los funcionarios del Area Financiera que apunten al mejoramiento de competencias y habilidades. De igual forma, es ncesria la respectiva verificación del cumplimiento del mismo.</t>
  </si>
  <si>
    <r>
      <rPr>
        <b/>
        <sz val="10"/>
        <color rgb="FF00B0F0"/>
        <rFont val="Calibri"/>
        <family val="2"/>
      </rPr>
      <t>Por qué:</t>
    </r>
    <r>
      <rPr>
        <sz val="10"/>
        <color rgb="FF00B0F0"/>
        <rFont val="Calibri"/>
        <family val="2"/>
      </rPr>
      <t xml:space="preserve"> El presupuesto asignado a la entidad para los Gastos de Capacitacion son insuficientes para la capacitacion del 100% de los funcionarios de la entidad.</t>
    </r>
  </si>
  <si>
    <t>Falta de Presupuesto por parte de la entidad.</t>
  </si>
  <si>
    <t>No actualización en temas financieros del Sector Publico 
Desmejoramiento de las competencias y habilidades de los funcionarios del Proceso de Gestión de Recursos Financieros</t>
  </si>
  <si>
    <t>Solicitar al Proceso de Gestión del Talento Humano, la inclusión en el Plan de Capacitación de la Entidad, capacitaciones que apunten al mejoramiento de las competencias y habilidades del proceso de Gestión Financiero.</t>
  </si>
  <si>
    <t>Solicitud a Gestion de Talento Humano la inclusión en el Plan de Capacitacion al proceso financiero</t>
  </si>
  <si>
    <t>Miguel Franco</t>
  </si>
  <si>
    <t>No se evidencia la solicitud al Proceso de Gestión del Talento Humano, la inclusión en el Plan de Capacitación de la Entidad, capacitaciones que apunten al mejoramiento de las competencias y habilidades del proceso de Gestión Financiero.</t>
  </si>
  <si>
    <t>El proceso de Gestión Financiera no realizó la solicitud al Proceso de Gestión del Talento Humano, para la inclusión en el Plan de Capacitación de la Entidad, de  capacitaciones que apunten al mejoramiento de las competencias y habilidades del proceso de Gestión Financiero.</t>
  </si>
  <si>
    <t xml:space="preserve">El día 04 de abril de 2022 se realizó correo  solicitando y justificando la inclusión en el Plan de Capacitación de la DNBC de los funcionarios de Gestión Financiera </t>
  </si>
  <si>
    <t>De acuerdo con el seguimiento anterior, la acción ya fue cumplida. No obstante el proceso reporta la evidencia de la solicitud realizada al proceso Gestión de Talento Humano.</t>
  </si>
  <si>
    <r>
      <rPr>
        <b/>
        <sz val="10"/>
        <color rgb="FF00B0F0"/>
        <rFont val="Calibri"/>
        <family val="2"/>
      </rPr>
      <t>Por qué:</t>
    </r>
    <r>
      <rPr>
        <sz val="10"/>
        <color rgb="FF00B0F0"/>
        <rFont val="Calibri"/>
        <family val="2"/>
      </rPr>
      <t xml:space="preserve"> El presupuesto asignado a la entidad para los Gastos de Capacitacion son insuficientes para la capacitacion del 100% de los funcionarios de la entidad.</t>
    </r>
  </si>
  <si>
    <t>Incorporar en el Plan de Capacitación acciones que mejoren las competencias y habilidades de los funcionarios del proceso de Gestión de Recursos financieros</t>
  </si>
  <si>
    <t>Plan de capacitación actualizados</t>
  </si>
  <si>
    <t>Maryoly Diaz</t>
  </si>
  <si>
    <t>Procedimiento revisado y actualizado, se incorporaron capacitaciones de diplomado a traves de la  ESAP en los siguientes temas:
- DIPLOMADO GESTIÓN DEL RIESGO DE DESASTRES
- DIPLOMADO DE INNOVACIÓN EN EL SECTOR PÚBLICO
- DIPLOMADO EMPLEO PÚBLICO
- DIPLOMADO SEGURIDAD SOCIAL
- DIPLOMADO PROYECTOS DE DESARROLLO
-DIPLOMADO GESTIÓN DOCUMENTAL
- DIPLOMADO EN CONTRATACIÓN ESTATAL
-DIPLOMADO POLÍTICA PÚBLICA
-DIPLOMADO SISTEMA PENSIONAL
- DIPLOMADO ABC DEL SERVIDOR PÚBLICO
- DIPLOMADO EN RESOLUCIÓN DE CONFLICTOS</t>
  </si>
  <si>
    <t>Se evidencia la actualización del PIC, sin embargo no se contemplan capacitaciones que mejoren las habilidades del personal de recursos financieros</t>
  </si>
  <si>
    <t>Pendiente verificar en abril</t>
  </si>
  <si>
    <t>06/04/20200</t>
  </si>
  <si>
    <t>Se incluyó en el Plan de Capacitación de la entidad, dos capacitaciones para el personal del Proceso Contable, que tratan de SIIF  en mayo de 2022 y  Actualización tributaria en Noviembre de 2022</t>
  </si>
  <si>
    <t>Informe de seguimento Austeridad III trimestre de 2020</t>
  </si>
  <si>
    <t>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140, 144 y 171 fueron legalizadas de manera extemporánea.</t>
  </si>
  <si>
    <r>
      <rPr>
        <b/>
        <sz val="10"/>
        <color theme="1"/>
        <rFont val="Arial"/>
        <family val="2"/>
      </rPr>
      <t xml:space="preserve">1. Porque; </t>
    </r>
    <r>
      <rPr>
        <sz val="10"/>
        <color theme="1"/>
        <rFont val="Arial"/>
        <family val="2"/>
      </rPr>
      <t xml:space="preserve">para los funcionarios y contratistas tres (3) días no son suficientes para legalizar 
</t>
    </r>
    <r>
      <rPr>
        <b/>
        <sz val="10"/>
        <color theme="1"/>
        <rFont val="Arial"/>
        <family val="2"/>
      </rPr>
      <t xml:space="preserve">2. Porque; </t>
    </r>
    <r>
      <rPr>
        <sz val="10"/>
        <color theme="1"/>
        <rFont val="Arial"/>
        <family val="2"/>
      </rPr>
      <t xml:space="preserve">a pesar de la socialización del procedimiento de viáticos muchos desconocen los tiempo de legalización
</t>
    </r>
    <r>
      <rPr>
        <b/>
        <sz val="10"/>
        <color theme="1"/>
        <rFont val="Arial"/>
        <family val="2"/>
      </rPr>
      <t>3. por qué:</t>
    </r>
    <r>
      <rPr>
        <sz val="10"/>
        <color theme="1"/>
        <rFont val="Arial"/>
        <family val="2"/>
      </rPr>
      <t xml:space="preserve">  Los funcionarios y contratistas hacen caso omiso al correo de "legalización de comisión"</t>
    </r>
  </si>
  <si>
    <t>Materialización de los riesgos del proceso 
Incumplimiento del procedimiento vigente.
incumplimiento a la resolución 126 de 2020
Imposibilidad de liquidar futuros viáticos y/o gastos de viaje y desplazamiento</t>
  </si>
  <si>
    <t xml:space="preserve">Realizar envio de correo electrónico una vez finalizada los viáticos o gastos de viaje y desplazamiento indicado el plazo máximo a legalizar </t>
  </si>
  <si>
    <t xml:space="preserve">Se evidencia la modificación de la resolución 126 de 2020 con la resolución 060 de5 de marzo de 2021, donde se deja estipulado que la legalización queda de forma posterior, al regreso de la comisión, asi mismo se evidencia los correos enviados  una vez finalizada los viáticos o gastos de viaje y desplazamiento indicado el plazo máximo a legalizar </t>
  </si>
  <si>
    <t xml:space="preserve">Aun se esta a tiempo para cumplir la accion </t>
  </si>
  <si>
    <t>Se evidenció el envío de correso electronicos a funcionarios y contratistas informando el plazo para legalización de los viaticos</t>
  </si>
  <si>
    <r>
      <rPr>
        <b/>
        <sz val="10"/>
        <color theme="1"/>
        <rFont val="Arial"/>
        <family val="2"/>
      </rPr>
      <t xml:space="preserve">1. Porque; </t>
    </r>
    <r>
      <rPr>
        <sz val="10"/>
        <color theme="1"/>
        <rFont val="Arial"/>
        <family val="2"/>
      </rPr>
      <t xml:space="preserve">para los funcionarios y contratistas tres (3) días no son suficientes para legalizar 
</t>
    </r>
    <r>
      <rPr>
        <b/>
        <sz val="10"/>
        <color theme="1"/>
        <rFont val="Arial"/>
        <family val="2"/>
      </rPr>
      <t xml:space="preserve">2. Porque; </t>
    </r>
    <r>
      <rPr>
        <sz val="10"/>
        <color theme="1"/>
        <rFont val="Arial"/>
        <family val="2"/>
      </rPr>
      <t xml:space="preserve">a pesar de la socialización del procedimiento de viáticos muchos desconocen los tiempo de legalización
</t>
    </r>
    <r>
      <rPr>
        <b/>
        <sz val="10"/>
        <color theme="1"/>
        <rFont val="Arial"/>
        <family val="2"/>
      </rPr>
      <t>3. por qué:</t>
    </r>
    <r>
      <rPr>
        <sz val="10"/>
        <color theme="1"/>
        <rFont val="Arial"/>
        <family val="2"/>
      </rPr>
      <t xml:space="preserve">  Los funcionarios y contratistas hacen caso omiso al correo de "legalización de comisión"</t>
    </r>
  </si>
  <si>
    <t xml:space="preserve">Vencido el Plazo para la legalización de los viáticos, Informar de manera inmediata  por correo electrónico al Jefe Directo o al Supervisor, el respectivo incumplimiento por parte del Funcionario y/o contratista, para que se adelante las acciones a que haya lugar por el respectivo incumplimiento.
</t>
  </si>
  <si>
    <t xml:space="preserve">Nº total de correos remitidos / Nº total de incumplimientos reportados * 100 </t>
  </si>
  <si>
    <t>En el mes de marzo de 2022 no se presenta legalización extemporanea de resoluciones de comisión.
Solicita modificación de plazo para el 31-12-2022 con el fin de coadqyuvar  a la mejora continua del proceso.</t>
  </si>
  <si>
    <t>NO se ha presentado legalizaciones extemporáneas de los viáticos, por lo tanto no se ha generado correo mensual.</t>
  </si>
  <si>
    <t xml:space="preserve">No  </t>
  </si>
  <si>
    <t xml:space="preserve">Se evidenció falta  de cruces de información y de seguimiento, por parte de los Procesos Gestión Administrativa, Gestión del Talento Humano y Gestión Financiera; en cuanto a que no se registraron $207, en la resolución de viáticos de CARTAGENA CARLOS ANDRES, resolución 230 del 02 de septiembre de 2020.
Lo anterior, incumple  lo señalado en el Plan General de la Contabilidad Pública numeral 7, Características Cualitativas de la información Contable pública, numerales 103, 104, 106 y 109.
Esta debilidad ha sido comunicada en los informes de Austeridad en el Gasto del Primer y Segundo trimestre; por cuanto se han presentando los mismos inconvenientes, evidenciando falta de control, de cruces de información y de seguimiento, por parte de las áreas intervinientes como son Gestión del Talento Humano, Gestión Administrativa  y  el Proceso de Gestión Financiera.
</t>
  </si>
  <si>
    <r>
      <rPr>
        <b/>
        <sz val="10"/>
        <color theme="1"/>
        <rFont val="Arial"/>
        <family val="2"/>
      </rPr>
      <t xml:space="preserve">1. Porque; </t>
    </r>
    <r>
      <rPr>
        <sz val="10"/>
        <color theme="1"/>
        <rFont val="Arial"/>
        <family val="2"/>
      </rPr>
      <t xml:space="preserve">la solicitud y liquidación se realizaban a través de correo debido a la urgencia manifiesta por covid-19 lo que permitió falta de verificación del procedimiento. </t>
    </r>
    <r>
      <rPr>
        <b/>
        <sz val="10"/>
        <color theme="1"/>
        <rFont val="Arial"/>
        <family val="2"/>
      </rPr>
      <t xml:space="preserve">
2. Porque; </t>
    </r>
    <r>
      <rPr>
        <sz val="10"/>
        <color theme="1"/>
        <rFont val="Arial"/>
        <family val="2"/>
      </rPr>
      <t>Existió un error humano en el registro de las tres resoluciones</t>
    </r>
    <r>
      <rPr>
        <b/>
        <sz val="10"/>
        <color theme="1"/>
        <rFont val="Arial"/>
        <family val="2"/>
      </rPr>
      <t xml:space="preserve">
3. Porque; </t>
    </r>
    <r>
      <rPr>
        <sz val="10"/>
        <color theme="1"/>
        <rFont val="Arial"/>
        <family val="2"/>
      </rPr>
      <t>Falta de cruces de información dentro del Proceso de Gestión Financiera asi como con el Proceso de Gestión del Talento Humano.</t>
    </r>
  </si>
  <si>
    <t>Realizar cruces de información mensuales entre Presupuesto, Contabilidad y Tesorería con el fin de verificar los movimientos en el Rubro de Viaticos, Gastos de Viaje y Gastos de Desplazamiento,revisando la generación del CDP, el registro presupuestal, la obligación y el Pago.</t>
  </si>
  <si>
    <t xml:space="preserve">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t>
  </si>
  <si>
    <t xml:space="preserve">Cruces Mensuales </t>
  </si>
  <si>
    <t>Se evidencia las conciliaciones  mensuales entre Presupuesto, Contabilidad y Tesorería con la  verificación de los movimientos en el Rubro de Viáticos, Gastos de Viaje y Gastos de Desplazamiento, del segundo y tercer trimestre de 2021</t>
  </si>
  <si>
    <t xml:space="preserve">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t>
  </si>
  <si>
    <t>El proceso no reporta evidencia de la ejecución de la acción</t>
  </si>
  <si>
    <r>
      <rPr>
        <b/>
        <sz val="10"/>
        <color theme="1"/>
        <rFont val="Arial"/>
        <family val="2"/>
      </rPr>
      <t xml:space="preserve">1. Porque; </t>
    </r>
    <r>
      <rPr>
        <sz val="10"/>
        <color theme="1"/>
        <rFont val="Arial"/>
        <family val="2"/>
      </rPr>
      <t xml:space="preserve">la solicitud y liquidación se realizaban a través de correo debido a la urgencia manifiesta por covid-19 lo que permitió falta de verificación del procedimiento. </t>
    </r>
    <r>
      <rPr>
        <b/>
        <sz val="10"/>
        <color theme="1"/>
        <rFont val="Arial"/>
        <family val="2"/>
      </rPr>
      <t xml:space="preserve">
2. Porque; </t>
    </r>
    <r>
      <rPr>
        <sz val="10"/>
        <color theme="1"/>
        <rFont val="Arial"/>
        <family val="2"/>
      </rPr>
      <t>Existió un error humano en el registro de las tres resoluciones</t>
    </r>
    <r>
      <rPr>
        <b/>
        <sz val="10"/>
        <color theme="1"/>
        <rFont val="Arial"/>
        <family val="2"/>
      </rPr>
      <t xml:space="preserve">
3. Porque; </t>
    </r>
    <r>
      <rPr>
        <sz val="10"/>
        <color theme="1"/>
        <rFont val="Arial"/>
        <family val="2"/>
      </rPr>
      <t>Falta de cruces de información dentro del Proceso de Gestión Financiera asi como con el Proceso de Gestión del Talento Humano.</t>
    </r>
  </si>
  <si>
    <t>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Al interior del proceso, se venia dando cump0limiento a la realización de los cruces para verificar la aplicación del uso presupuestal; no obstante, se solicitó la reformulación de la acción ai como el plazo con el fin de verificar la efectividad</t>
  </si>
  <si>
    <t>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t>
  </si>
  <si>
    <r>
      <rPr>
        <b/>
        <sz val="10"/>
        <color theme="1"/>
        <rFont val="Arial"/>
        <family val="2"/>
      </rPr>
      <t>1. Porque;</t>
    </r>
    <r>
      <rPr>
        <sz val="10"/>
        <color theme="1"/>
        <rFont val="Arial"/>
        <family val="2"/>
      </rPr>
      <t xml:space="preserve"> No se tenia personal a cargo responsable de realizar seguimiento y control, debido que se contrató a finales del mes de Agosto del 2020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</si>
  <si>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Las campañas se realizaron a partir del tercer trimestre de 2020.</t>
  </si>
  <si>
    <t>Incumplimiento de la normatividad vigente,  y Sanciones por incumplimiento a las directrices de austeridad</t>
  </si>
  <si>
    <t>Realizar monitoreo mensual de la variación de las cifras  relacionadas con el pago de los servicios de agua, energía y telefono, una vez culmine el respectivo mes.</t>
  </si>
  <si>
    <t xml:space="preserve">Nº de monitoreos realizados/ Nº total de monitoreos requeridos *100 </t>
  </si>
  <si>
    <t>Arley Alfonso Coy</t>
  </si>
  <si>
    <t xml:space="preserve">Se esta trabajando para el cumplimiento de la accion </t>
  </si>
  <si>
    <t>No se presenta evidencia del monitoreo mensual de la variación de las cifras  relacionadas con el pago de los servicios de agua, energía y teléfono</t>
  </si>
  <si>
    <t xml:space="preserve">Se realizan las variaciones del consumo e energia ya que el acueducto no genera ningun costo por este concepto porque se encuentra incluido dentro de la administracion , adicional a esto la telefonia fija se pago solo un cargo fijo por lo cual no genera variacion </t>
  </si>
  <si>
    <t>Se evdencia monitoreo del consumo de energia hasta el mes de septiembre de 2021, no obstante no se evidencia el monitoreo del servicio de agua, ni de telefonia fija.</t>
  </si>
  <si>
    <t xml:space="preserve">Se evdencia monitoreo del consumo de energia hasta el mes de septiembre de 2021, así mismo no se evidencia el monitoreo del servicio de agua, ni de telefonia fija. </t>
  </si>
  <si>
    <t>Igual al hallazgo 246</t>
  </si>
  <si>
    <t>El Gestor Se solicita modificación de la fecha de terminación de la acción debido a que este se articula con el Plan de Adquisiciones de Gestión de Tecnología Informática
Fecha de Terminación: 31/12/2022
Meta: 9</t>
  </si>
  <si>
    <t>Enero - Acta 1 (Feb/2022)</t>
  </si>
  <si>
    <t xml:space="preserve">Se evidencia monitoreo mensual de los servicios públicos así: Agua correspondiente del periodo 15 de dic 2021-febrero 2022, Luz de los meses enero, febrero y marzo y telefonía fija enero, febrero y marzo, no obstante no se presentan los monitorios de los meses de abril ni de mayo </t>
  </si>
  <si>
    <r>
      <rPr>
        <b/>
        <sz val="10"/>
        <color theme="1"/>
        <rFont val="Arial"/>
        <family val="2"/>
      </rPr>
      <t>1. Porque;</t>
    </r>
    <r>
      <rPr>
        <sz val="10"/>
        <color theme="1"/>
        <rFont val="Arial"/>
        <family val="2"/>
      </rPr>
      <t xml:space="preserve"> No se tenía personal a cargo responsable de realizar seguimiento y control, debido que se contrató a finales del mes de agosto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</si>
  <si>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Incumplimiento de la normatividad vigente,  y Multas por incumplimiento a las directrices de austeridad</t>
  </si>
  <si>
    <t>Realizar mesas de trabajo entre los proceso de Gestión Financiera y Gestión Administrativa con el fin de analizar los servicios públicos durante toda la vigencia 2021.</t>
  </si>
  <si>
    <t xml:space="preserve">Informe de los servicios públicos durante la vigencia  2020 </t>
  </si>
  <si>
    <t>Arley Alfonso Coy/Xiomara Montaño/ Miguel Franco</t>
  </si>
  <si>
    <t>se programaran las mesas de trabajo con el area financiera a partir del mes de abril</t>
  </si>
  <si>
    <t xml:space="preserve">No se han realizado mesas de trabajo con el área financiera </t>
  </si>
  <si>
    <t xml:space="preserve">Se realizan las variaciones del consumo de energia ya que el acueducto no genera ningun costo por este concepto porque se encuentra incluido dentro de la administración , adicional a esto la telefonia fija se pago solo un cargo fijo por lo cual no genera variacion </t>
  </si>
  <si>
    <t>No se evidencia la realizacion de mesas de trabajo entre los proceso de Gestión Financiera y Gestión Administrativa con el fin de analizar los servicios públicos durante toda la vigencia 2021.</t>
  </si>
  <si>
    <t>Se evidencia "SOPORTES GESTIÓN AMBIENTAL DNBC 2021", donde se aprecian planillas de runión con Gestión Financiera y Gestión Administrativa con el fin de analizar los servicios públicos durante toda la vigencia 2021.</t>
  </si>
  <si>
    <t>Se realizan las mesas de trabajo correspondientes</t>
  </si>
  <si>
    <t>SOLICITAR MODIFICACIÓN DE ACCIÓN</t>
  </si>
  <si>
    <t>El proceso no solicitó cambio de la acción</t>
  </si>
  <si>
    <t>Febrero - Acta 2 (Mazo/2022)</t>
  </si>
  <si>
    <r>
      <rPr>
        <b/>
        <sz val="10"/>
        <color theme="1"/>
        <rFont val="Arial"/>
        <family val="2"/>
      </rPr>
      <t>1. Porque;</t>
    </r>
    <r>
      <rPr>
        <sz val="10"/>
        <color theme="1"/>
        <rFont val="Arial"/>
        <family val="2"/>
      </rPr>
      <t xml:space="preserve"> No se tenía personal a cargo responsable de realizar seguimiento y control, debido que se contrató a finales del mes de agosto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No se estableció un plan de trabajo para el seguimiento de los diferentes servicios que allegan y se ejecutan en la entidad</t>
    </r>
  </si>
  <si>
    <t>No se estableció un plan de trabajo para el seguimiento de los diferentes servicios que allegan y se ejecutan en la entidad</t>
  </si>
  <si>
    <t xml:space="preserve">Realizar campañas de concientización al personal sobre el uso responsable de  los servicios públicos y la clasificación  adecuada de los residuos Sólidos ordinarios y peligrosos, durante la vigencia 2021
</t>
  </si>
  <si>
    <t>Nº de servidores públicos capacitados /Nº total de servidores  de la DNBC * 100</t>
  </si>
  <si>
    <t>Xiomara Montaño</t>
  </si>
  <si>
    <t>se programaran  capacitaciones por parte del area ambiental a partir del mes de abril</t>
  </si>
  <si>
    <t>No se presenta evidencia de las campañas ambientales</t>
  </si>
  <si>
    <t xml:space="preserve">se han realizado campañas y capacitaciones al personal de la DNBC, en la carpeta compartida se encuentran los soportes </t>
  </si>
  <si>
    <t xml:space="preserve">Se evidencian dos informes de ejecucion de actividades del PIGA y de la Politica de eficiencia administrativa y cero papel </t>
  </si>
  <si>
    <t>Se evidencia "21 de octubre Día mundial del ahorro de energía", "COMITE CERO PAPEL DNBC 2021 - 26-10-2021", "ESTRATEGIA ARTICULACION GESTION TECNOLOGICA E INFORMATICA DNBC" y "RESIDUOS SOLIDOS DNBC 2021" relacionadas campañas de concientización al personal sobre el uso responsable de  los servicios públicos y la clasificación  adecuada de los residuos Sólidos ordinarios y peligrosos, durante la vigencia 2021. pero no se evidencia un plan de trabajo para el seguimiento de los diferentes servicios que allegan y se ejecutan en la entidad y tampoco se tiene el indicador del personal capacitado.</t>
  </si>
  <si>
    <t>Se presenta evidencia de charlas de la vigencia 2021 en el marco del plan de eficiencia y cero papel</t>
  </si>
  <si>
    <t>Marzo - Acta 3 (Abr/2022)</t>
  </si>
  <si>
    <t xml:space="preserve">Se evidencian listas de asistencias y correos electrónicos enviados a todo el personal DNBC con mensajes alusivos a la concientización ambiental </t>
  </si>
  <si>
    <t xml:space="preserve">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
- Se utilizó el Uso Presupuestal A-02-02-01-003-005-01 Pinturas y Barnices y Productos Relacionados; Colores Para La Pintura Artística; Tintas  y no el A-02-02-01-004-004-09 Otras Maquinaria para usos especiales y sus partes y piezas el cual incluye…tinta, toner o cartuchos para impresoras, en la adquisición de los toner a la empresa SUMIMAS SAS por la suma de $21.244.156 en el mes de septiembre de 2020.
-Se registró la suma de   $281.300, en el uso Presupuestal A-02-02-02-006-009 SERVICIOS DE DISTRIBUCIÓN DE ELECTRICIDAD correspondiendo al Uso A-02-02-02-009-04 SERVICIOS DE ALCANTARILLADO en el mes de agosto de 2020.
-Se utilizó el uso A-02-01-01-004-004-02 MÁQUINAS HERRAMIENTAS Y SUS PARTES, PIEZAS Y ACCESORIOS, en el contrato 219 cuyo objeto contractual era la Adquisicion elementos que conforman el Kit de Bioseguridad. Anexo 1 Registro de Usos Presupuestales
</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</si>
  <si>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Error en el momento de realizar el compromiso por lo tanto se tomó de manera incorrecta el uso presupuestal.
</t>
    </r>
    <r>
      <rPr>
        <b/>
        <sz val="10"/>
        <color theme="1"/>
        <rFont val="Arial"/>
        <family val="2"/>
      </rPr>
      <t xml:space="preserve">
3. Porque;</t>
    </r>
    <r>
      <rPr>
        <sz val="10"/>
        <color theme="1"/>
        <rFont val="Arial"/>
        <family val="2"/>
      </rPr>
      <t xml:space="preserve"> Cuando se tomaron los controles ya se había registrado los usos presupuestales en el tercer trimestre de 2020.</t>
    </r>
  </si>
  <si>
    <t xml:space="preserve">Realizar una verificación del uso presupuestal antes de ser registrarlo por parte de Presupuesto y Contabilidad. </t>
  </si>
  <si>
    <r>
      <rPr>
        <sz val="10"/>
        <color rgb="FFFF0000"/>
        <rFont val="Calibri"/>
        <family val="2"/>
      </rPr>
      <t>Se evidenció los pantallazos de verificación de los  usos presupuestales de los rubros de viaticos, otros servicios profesionales y tecnicos, servicios de alojamiento para estancias cortas y servicios de limpieza para los meses de mayo y junio.</t>
    </r>
    <r>
      <rPr>
        <sz val="10"/>
        <color rgb="FFFF0000"/>
        <rFont val="Calibri"/>
        <family val="2"/>
      </rPr>
      <t xml:space="preserve">
</t>
    </r>
    <r>
      <rPr>
        <sz val="10"/>
        <color rgb="FFFF0000"/>
        <rFont val="Calibri"/>
        <family val="2"/>
      </rPr>
      <t xml:space="preserve">El proceso viene atendiendo la acción propuesta que finaliza el 30 de marzo de 2023 </t>
    </r>
  </si>
  <si>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En ese momento se tenía que pagar de manera inmediata el recibo público y no se identificó el error 
</t>
    </r>
    <r>
      <rPr>
        <b/>
        <sz val="10"/>
        <color theme="1"/>
        <rFont val="Arial"/>
        <family val="2"/>
      </rPr>
      <t xml:space="preserve">
3. Porque; </t>
    </r>
    <r>
      <rPr>
        <sz val="10"/>
        <color theme="1"/>
        <rFont val="Arial"/>
        <family val="2"/>
      </rPr>
      <t xml:space="preserve">Error en el momento de realizar el compromiso por lo tanto se tomó de manera incorrecta el uso presupuestal </t>
    </r>
  </si>
  <si>
    <t xml:space="preserve">Se ha venido solicitando al Ministerio de Hacienda y Crédito Público la solicitud de la creación de los usos, tal y como se evidencia en los días 04 y 30 de Noviembre de 2021 y 24 y 27 de Diciembre de 2021. </t>
  </si>
  <si>
    <t>La acción se cumplió según reportes anteriores, para este periodo no se evidenció la necesidad de solicitar solicitar con anterioridad registro de nuevos usos presupuestales.</t>
  </si>
  <si>
    <t>Informe de Austeridad en el Gasto IV Trimestre de 2020.</t>
  </si>
  <si>
    <t xml:space="preserve">Se suscribieron los contratos No. 191 el 05 de mayo de 2020 a nombre de Lina María Chacón Lastro y el No. 177 el 21 de abril de 2020 a nombre de Diego Alejandro Posada Arango; pero los mismos, no fueron cancelados conforme a lo enunciado en la cláusula FORMA DE PAGO, que indica que son Pagos Mensuales, y no como fueron tramitados y cancelados, incumpliendo el compromiso contractual pactado. 
De igual Forma, no se dió cumplimiento a lo estipulado en el correo electrónico de fecha 07 de enero de 2020, emitido por el  Coordinador del Grupo Financiero donde se dio a conocer el calendario PAC, para que los responsables de los procesos; asi como, los supervisores solicitaran los recursos  de funcionamiento como de Inversión de manera Mensual y no se afectará el PAC como evidentemente ocurrió en el cuarto trimestre de 2020.
De otro lado, el artículo   84 de la ley 1474 de 2011,   Determina las Facultades y deberes de los supervisores y los interventores, como el “seguimiento al ejercicio del cumplimiento obligacional por la entidad contratante sobre las obligaciones a cargo del contratista”; supervisión no ejercida para  estos contratos.
</t>
  </si>
  <si>
    <r>
      <rPr>
        <b/>
        <sz val="10"/>
        <color theme="1"/>
        <rFont val="Arial"/>
        <family val="2"/>
      </rPr>
      <t>1. Porque:  I</t>
    </r>
    <r>
      <rPr>
        <sz val="10"/>
        <color theme="1"/>
        <rFont val="Arial"/>
        <family val="2"/>
      </rPr>
      <t>ncumplimiento al a las  Facultades y deberes de los supervisores  con respecto al seguimiento de los contratos.</t>
    </r>
    <r>
      <rPr>
        <b/>
        <sz val="10"/>
        <color theme="1"/>
        <rFont val="Arial"/>
        <family val="2"/>
      </rPr>
      <t xml:space="preserve">
2. Por que:</t>
    </r>
    <r>
      <rPr>
        <sz val="10"/>
        <color theme="1"/>
        <rFont val="Arial"/>
        <family val="2"/>
      </rPr>
      <t xml:space="preserve"> No se realiza seguimiento permanente por parte de los Supervisores a los Contratos a su cargo </t>
    </r>
  </si>
  <si>
    <t xml:space="preserve">No se realiza seguimiento permanente por parte de los Supervisores a los Contratos a su cargo </t>
  </si>
  <si>
    <t xml:space="preserve">Incumplimiento de la ley 1474 de 2011
</t>
  </si>
  <si>
    <t xml:space="preserve">Enviar un memorando general a los Supervisores firmado por el CT Charles, redactado por parte del Grupo Contractual, donde se manifieste la estricta responsabilidad de hacer seguimiento permanente a los Contratistas a su cargo. </t>
  </si>
  <si>
    <t>Memorando enviado a los Supervisores</t>
  </si>
  <si>
    <t xml:space="preserve">Alvaro Perez </t>
  </si>
  <si>
    <t xml:space="preserve"> 4/1/2021 </t>
  </si>
  <si>
    <t>Actividad programada para dar inicio 1 de abril de 2021</t>
  </si>
  <si>
    <t>Actividad programada para iniciar en abril</t>
  </si>
  <si>
    <t>Se envia designacion de supervision de los contratos con firma del Director</t>
  </si>
  <si>
    <t xml:space="preserve">Con corte a 15 de nov el proceso no reporta evidencia de la  informacion </t>
  </si>
  <si>
    <t xml:space="preserve">No se allegó envidencia del memorando que debió enviar de forma general a los Supervisores  el CT Charles, redactado por parte del Grupo Contractual, donde  manifieste la estricta responsabilidad de hacer seguimiento permanente a los Contratistas a su cargo. </t>
  </si>
  <si>
    <t xml:space="preserve">Se evidencia  el  cumplimiento de la accion </t>
  </si>
  <si>
    <r>
      <rPr>
        <b/>
        <sz val="10"/>
        <color theme="1"/>
        <rFont val="Arial"/>
        <family val="2"/>
      </rPr>
      <t>1. Porque:  I</t>
    </r>
    <r>
      <rPr>
        <sz val="10"/>
        <color theme="1"/>
        <rFont val="Arial"/>
        <family val="2"/>
      </rPr>
      <t>ncumplimiento al a las  Facultades y deberes de los supervisores  con respecto al seguimiento de los contratos.</t>
    </r>
    <r>
      <rPr>
        <b/>
        <sz val="10"/>
        <color theme="1"/>
        <rFont val="Arial"/>
        <family val="2"/>
      </rPr>
      <t xml:space="preserve">
2. Por que:</t>
    </r>
    <r>
      <rPr>
        <sz val="10"/>
        <color theme="1"/>
        <rFont val="Arial"/>
        <family val="2"/>
      </rPr>
      <t xml:space="preserve"> No se realiza seguimiento permanente por parte de los Supervisores a los Contratos a su cargo </t>
    </r>
  </si>
  <si>
    <t>Realizar un flujo de gastos mensual (Solicitudes), verificando las partidas de PAC que se requieren para la cancelación de las cuentas</t>
  </si>
  <si>
    <t xml:space="preserve">Se solicita cambiar proceso responsable </t>
  </si>
  <si>
    <t>Flujo de gastos</t>
  </si>
  <si>
    <t>No se reportó avance de la gestión adelantada</t>
  </si>
  <si>
    <t>Solicitar cambio de responsable</t>
  </si>
  <si>
    <t>Esta acción fue incorporada en el seguimiento actual por lo tanto, inicia el seguimiento en Abril de 2022 y culmina en el mes de Diciembre. Se solicitó modificación</t>
  </si>
  <si>
    <t>Se evidencia el correo donde se solicita a las dependencias el requerimiento del PAC. De igual forma un análisis en excell que continene los rubros del presupuesto y el detalle si fue solicitado el PAC para el mismo</t>
  </si>
  <si>
    <t>Se envía correo mensual a las dependencias de la DNBC, informando las fechas para el cargue de las solicitudes del PAC; adjuntando el Calendario PACdel Tesoro Nacional y de la entidad.  Fechas correos Febrero 02, Marzo 02, Abril 06,  Mayo 04 y Junio 01 de 2022.</t>
  </si>
  <si>
    <t>Se evidencia el envio mensual de correos de alerta a los gestores de los procesos para la revisión de saldos presupuestales</t>
  </si>
  <si>
    <t>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295, 389, 391, 400, 405 y 447 fueron legalizadas de manera extemporánea.</t>
  </si>
  <si>
    <r>
      <rPr>
        <b/>
        <sz val="10"/>
        <color rgb="FF00B0F0"/>
        <rFont val="Arial"/>
        <family val="2"/>
      </rPr>
      <t>1. Por qué;</t>
    </r>
    <r>
      <rPr>
        <sz val="10"/>
        <color rgb="FF00B0F0"/>
        <rFont val="Arial"/>
        <family val="2"/>
      </rPr>
      <t xml:space="preserve"> para los funcionarios y contratistas tres (3) días no son suficientes para legalizar 
</t>
    </r>
    <r>
      <rPr>
        <b/>
        <sz val="10"/>
        <color rgb="FF00B0F0"/>
        <rFont val="Arial"/>
        <family val="2"/>
      </rPr>
      <t xml:space="preserve">2. Por qué; </t>
    </r>
    <r>
      <rPr>
        <sz val="10"/>
        <color rgb="FF00B0F0"/>
        <rFont val="Arial"/>
        <family val="2"/>
      </rPr>
      <t xml:space="preserve">a pesar de la socialización del procedimiento de viáticos muchos desconocen los tiempos de legalización
</t>
    </r>
    <r>
      <rPr>
        <b/>
        <sz val="10"/>
        <color rgb="FF00B0F0"/>
        <rFont val="Arial"/>
        <family val="2"/>
      </rPr>
      <t xml:space="preserve">3.Porque: </t>
    </r>
    <r>
      <rPr>
        <sz val="10"/>
        <color rgb="FF00B0F0"/>
        <rFont val="Arial"/>
        <family val="2"/>
      </rPr>
      <t xml:space="preserve">No se toman las acciones a que haya lugar por el incumplimiento
</t>
    </r>
    <r>
      <rPr>
        <b/>
        <sz val="10"/>
        <color rgb="FF00B0F0"/>
        <rFont val="Arial"/>
        <family val="2"/>
      </rPr>
      <t xml:space="preserve">4. por qué: </t>
    </r>
    <r>
      <rPr>
        <sz val="10"/>
        <color rgb="FF00B0F0"/>
        <rFont val="Arial"/>
        <family val="2"/>
      </rPr>
      <t xml:space="preserve">Los funcionarios y contratistas hacen caso omiso a lo establecido en la resolución vigente para legalización de comisión </t>
    </r>
  </si>
  <si>
    <t>A pesar de que existe un procedimiento para la legalizaciòn de viàticos, los funcionarios y contratistas hacen caso omiso al correo de legalización de comisión</t>
  </si>
  <si>
    <t>Materialización de riesgo del proceso 
Incumplimiento del procedimiento vigente.
incumplimiento a la resolución 126 de 2020
Imposibilidad de liquidar futuros viáticos y/o gastos de viaje y desplazamiento</t>
  </si>
  <si>
    <t xml:space="preserve">Realizar modificación a la resolución 126, en donde se especifiqué que el pago de los viáticos y gastos de desplazamiento se cancelaran posterior a la legalización del informe correspondiente </t>
  </si>
  <si>
    <t xml:space="preserve">Resoluciòn 126  modificada </t>
  </si>
  <si>
    <t xml:space="preserve">Maryoly Diaz </t>
  </si>
  <si>
    <t>Se evidencia la modificación de la resolución 126 de 2020 con la resolución 060 de5 de marzo de 2021, donde se deja estipulado que la legalización queda de forma posterior, al regreso de la comisión.</t>
  </si>
  <si>
    <t>Se evidencia la modificación de la resolución 126 de 2020 con la resolución 060 2021, en donde se establece que el pago de la comisión se realiza con la legalización de la misma, es decir , posterior a ésta.</t>
  </si>
  <si>
    <t xml:space="preserve">Se evidenció la modificación de la resolución para realizar el pago de las comisiones una vez  finalicen </t>
  </si>
  <si>
    <r>
      <rPr>
        <b/>
        <sz val="10"/>
        <color rgb="FF00B0F0"/>
        <rFont val="Arial"/>
        <family val="2"/>
      </rPr>
      <t>1. Por qué;</t>
    </r>
    <r>
      <rPr>
        <sz val="10"/>
        <color rgb="FF00B0F0"/>
        <rFont val="Arial"/>
        <family val="2"/>
      </rPr>
      <t xml:space="preserve"> para los funcionarios y contratistas tres (3) días no son suficientes para legalizar 
</t>
    </r>
    <r>
      <rPr>
        <b/>
        <sz val="10"/>
        <color rgb="FF00B0F0"/>
        <rFont val="Arial"/>
        <family val="2"/>
      </rPr>
      <t xml:space="preserve">2. Por qué; </t>
    </r>
    <r>
      <rPr>
        <sz val="10"/>
        <color rgb="FF00B0F0"/>
        <rFont val="Arial"/>
        <family val="2"/>
      </rPr>
      <t xml:space="preserve">a pesar de la socialización del procedimiento de viáticos muchos desconocen los tiempos de legalización
</t>
    </r>
    <r>
      <rPr>
        <b/>
        <sz val="10"/>
        <color rgb="FF00B0F0"/>
        <rFont val="Arial"/>
        <family val="2"/>
      </rPr>
      <t xml:space="preserve">
3. por qué: </t>
    </r>
    <r>
      <rPr>
        <sz val="10"/>
        <color rgb="FF00B0F0"/>
        <rFont val="Arial"/>
        <family val="2"/>
      </rPr>
      <t>Los funcionarios y contratistas hacen caso omiso a lo establecido en la resolución vigente para legalización de comisión.</t>
    </r>
    <r>
      <rPr>
        <b/>
        <sz val="10"/>
        <color rgb="FF00B0F0"/>
        <rFont val="Arial"/>
        <family val="2"/>
      </rPr>
      <t xml:space="preserve">
4. Porque: </t>
    </r>
    <r>
      <rPr>
        <sz val="10"/>
        <color rgb="FF00B0F0"/>
        <rFont val="Arial"/>
        <family val="2"/>
      </rPr>
      <t xml:space="preserve">No se da cumplimiento a la resolución 126 de 2020 y se continúa otorgando viáticos sin legalizar los anteriores.
5. Porque: No se toman las acciones a que haya lugar por el incumplimiento
</t>
    </r>
  </si>
  <si>
    <t>No se da cumplimiento a la resolución 126 de 2020 y se continùa otorgando viáticos sin legalizar los anteriores.
Los funcionarios y contratistas hacen caso omiso al correo de legalización de comisión</t>
  </si>
  <si>
    <t xml:space="preserve">Dar aplicabilidad al Módulo de Gestión de Pago de Viaticos al interior (SIIF NACION II), por modalidad de Reconocimiento, es decir se reconocen los viaticos una vez se finaliza la comisión. </t>
  </si>
  <si>
    <t>Aplicabilidad Módulo de Gestión de Pago Viaticos</t>
  </si>
  <si>
    <t xml:space="preserve">No se reporta avance </t>
  </si>
  <si>
    <t xml:space="preserve">No se ha dado aplicabilidad al Módulo de Gestión de Pago de Viáticos al interior (SIIF NACION II), por modalidad de Reconocimiento, es decir se reconocen los viáticos una vez se finaliza la comisión. </t>
  </si>
  <si>
    <t>Modificación de la  fecha de finalización con el fin de continuar con la mejora continua
Fecha de Finalización: 30 de abril de 2023</t>
  </si>
  <si>
    <t>Se está a la espera de la entrega de los tockens, sin embargo se cuenta con plazo de cumplimiento de la acción al  30-04-2022, se Evidencia correo electrónico solicitando la adquisición de los tockens</t>
  </si>
  <si>
    <t>Se solicitó modificación de la acción para el 30-05-2022</t>
  </si>
  <si>
    <t>Gestión Financiera gestiono la creación de los tres perfiles requeridos para la aplicabilidad del modulo de viáticos en el SIIF.</t>
  </si>
  <si>
    <t>A la fecha se evidencia la creación de los usuarios en el aplicativo SIIF para su uso, de conformidad a la fecha de terminación de la accion, esta se encuentra a tiempo en su implementación</t>
  </si>
  <si>
    <t>Sotfware</t>
  </si>
  <si>
    <t xml:space="preserve">En la resolución de Gastos de Viaje y Desplazamiento No. 297 del 07 de octubre de 2020 a nombre de Edwin González Malagon, se presentó en el artículo segundo, una diferencia en  la suma escrita en letras a la indicada en números.
No obstante, al realizar la verificación de los días establecidos en dicha resolución el valor que se canceló por valor de $1.357.730, es el real.
Sin embargo, si revisamos lo contemplado  en el  articulo 623 del Código de Comercio, que señala que cuando hayan   DIFERENCIAS EN EL TITULO DEL IMPORTE ESCRITO EN CIFRAS Y EN PALABRAS, valdrá la suma escrita
en palabras; pero en este caso puntual, se canceló el  valor numerico es decir $1.357.730.
De igual forma, no se dio cumplimiento a la Dimensión 7 de Control Interna establecida en el MIPG, con respecto a que no se han tenido en cuenta por parte de la 1ª Línea (Proceso de Gestión Financiera y Gestión del Talento Humano La identificación de riesgos y el establecimiento de controles, así como su seguimiento, acorde con el diseño de dichos controles, evitando la materialización de los riesgos.
</t>
  </si>
  <si>
    <r>
      <rPr>
        <b/>
        <sz val="10"/>
        <color theme="1"/>
        <rFont val="Arial"/>
        <family val="2"/>
      </rPr>
      <t xml:space="preserve">1. Porque: </t>
    </r>
    <r>
      <rPr>
        <sz val="10"/>
        <color theme="1"/>
        <rFont val="Arial"/>
        <family val="2"/>
      </rPr>
      <t xml:space="preserve">Existió un error humano en el registro de las tres resoluciones
</t>
    </r>
    <r>
      <rPr>
        <b/>
        <sz val="10"/>
        <color theme="1"/>
        <rFont val="Arial"/>
        <family val="2"/>
      </rPr>
      <t>2. Porque;</t>
    </r>
    <r>
      <rPr>
        <sz val="10"/>
        <color theme="1"/>
        <rFont val="Arial"/>
        <family val="2"/>
      </rPr>
      <t xml:space="preserve"> Debido a la cantidad de resoluciones, no se realizó una revisión adecuada
</t>
    </r>
    <r>
      <rPr>
        <b/>
        <sz val="10"/>
        <color theme="1"/>
        <rFont val="Arial"/>
        <family val="2"/>
      </rPr>
      <t>3. porque</t>
    </r>
    <r>
      <rPr>
        <sz val="10"/>
        <color theme="1"/>
        <rFont val="Arial"/>
        <family val="2"/>
      </rPr>
      <t xml:space="preserve">; no se prestó la atención suficiente para la verificación de las resoluciones </t>
    </r>
  </si>
  <si>
    <t xml:space="preserve">Implementar en las resoluciones realizadas, quien proyecta,  revisa y aprueba  para garantizar la doble verificaciòn 
</t>
  </si>
  <si>
    <t>Resoluciones con firma de quien proyecta, revisa y aprueba</t>
  </si>
  <si>
    <t xml:space="preserve">Se Implemento en las resoluciones realizadas, quien proyecta,  revisa y aprueba  para garantizar la doble verificaciòn </t>
  </si>
  <si>
    <t xml:space="preserve">Se evidencia  en las Resoluciones de viáticos quien proyecta, quien revisa y quien aprueba </t>
  </si>
  <si>
    <t>Se verificó las resoluciones 383, 386, 406 y 436 de 2021, las cuales cuentan con la revisión de quien proyecta, reivisión 1, revisión 2 y aprobación de la misma, asegurando la doble verificación.</t>
  </si>
  <si>
    <t>Se evidenció la proyección, revisión y aprobación de las resoluciones de viaticos</t>
  </si>
  <si>
    <t xml:space="preserve">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
-Se registró la suma de   $383.320, en el uso Presupuestal A-02-02-02-006-009 SERVICIOS DE DISTRIBUCIÓN DE ELECTRICIDAD correspondiendo al Uso A-02-02-02-009-04 SERVICIOS DE ALCANTARILLADO en el mes de Noviembre de 2020.
-Se registró la suma de $1.567.000 en el uso Presupuestal A-02-02-02-008-007 SERVICIOS DE MANTENIMIENTO, REPARACIÓN E INSTALACIÓN, correspondiente al Uso A-02-02-02-008-004-02 SERVICIOS DE TELEFONIA Y OTRAS TELECOMUNICACIONES, en el mes de Diciembre de 2020.
</t>
  </si>
  <si>
    <r>
      <rPr>
        <b/>
        <sz val="10"/>
        <color theme="1"/>
        <rFont val="Arial"/>
        <family val="2"/>
      </rPr>
      <t>1. Porque;</t>
    </r>
    <r>
      <rPr>
        <sz val="10"/>
        <color theme="1"/>
        <rFont val="Arial"/>
        <family val="2"/>
      </rPr>
      <t xml:space="preserve"> 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
</t>
    </r>
  </si>
  <si>
    <t xml:space="preserve">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
</t>
  </si>
  <si>
    <t xml:space="preserve">Utilizar la afectación contable de servicio público erróneamente, ya que según el Régimen de Contabilidad Pública, el traslado de redes es un servicio de Mantenimiento. </t>
  </si>
  <si>
    <t>Realizar cruces de informacion entre Presupuesto y Contabilidad para determinar los Usos Presupuestales que afecten las obligaciones.</t>
  </si>
  <si>
    <t>Se evidencian los listados de compromisos</t>
  </si>
  <si>
    <t xml:space="preserve">Modificación de la acción, fecha de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
</t>
  </si>
  <si>
    <r>
      <rPr>
        <sz val="10"/>
        <color rgb="FFFF0000"/>
        <rFont val="Calibri"/>
        <family val="2"/>
      </rPr>
      <t>Se evidenció los pantallazos de verificación de los  usos presupuestales de los rubros de viaticos, otros servicios profesionales y tecnicos, servicios de alojamiento para estancias cortas y servicios de limpieza para los meses de mayo y junio.</t>
    </r>
    <r>
      <rPr>
        <sz val="10"/>
        <color rgb="FFFF0000"/>
        <rFont val="Calibri"/>
        <family val="2"/>
      </rPr>
      <t xml:space="preserve">
</t>
    </r>
    <r>
      <rPr>
        <sz val="10"/>
        <color rgb="FFFF0000"/>
        <rFont val="Calibri"/>
        <family val="2"/>
      </rPr>
      <t xml:space="preserve">El proceso viene atendiendo la acción propuesta que finaliza el 30 de marzo de 2023 </t>
    </r>
  </si>
  <si>
    <t xml:space="preserve">12  La DNBC, NO dío cumplimiento a las directrices establecidas por el Gobierno Nacional en el  Decreto 1009 de 2020 articulo 19 que estipula ARTÍCULO 19. REPORTE SEMESTRAL. Las entidades de la Rama Ejecutiva del orden nacional reportarán al Departamento Administrativo de la Presidencia de la República, mediante el "Aplicativo de Mediación de la Austeridad del Gasto Público", o el que haga sus veces, administrado por la Presidencia de la República, las metas y medidas adoptadas para el cumplimiento de las disposiciones contenidas en el presente decreto. El reporte se efectuará semestralmente, con corte a junio y diciembre, al finalizar el mes de julio y enero, respectivamente; por cuanto, no se reportó en el aplicativo la información concerniente al segundo semestre de 2020.
Lo anterior, podría acarrear sanciones disciplinarias por parte de los Organos de Control y Vigilancia debido al incumplimiento del Artículo 34. Deber del  servidor público ley 734 de 2002 No Conformidad 
</t>
  </si>
  <si>
    <r>
      <rPr>
        <b/>
        <sz val="10"/>
        <color theme="1"/>
        <rFont val="Arial"/>
        <family val="2"/>
      </rPr>
      <t>1. Porque:</t>
    </r>
    <r>
      <rPr>
        <sz val="10"/>
        <color theme="1"/>
        <rFont val="Arial"/>
        <family val="2"/>
      </rPr>
      <t xml:space="preserve"> desconocimiento del contratista en las fechas de vencimiento del este reporte.
</t>
    </r>
    <r>
      <rPr>
        <b/>
        <sz val="10"/>
        <color theme="1"/>
        <rFont val="Arial"/>
        <family val="2"/>
      </rPr>
      <t xml:space="preserve">
2. Porque: </t>
    </r>
    <r>
      <rPr>
        <sz val="10"/>
        <color theme="1"/>
        <rFont val="Arial"/>
        <family val="2"/>
      </rPr>
      <t xml:space="preserve">la plataforma del DAPRE no permite realizar el reporte de manera extemporánea. 
</t>
    </r>
    <r>
      <rPr>
        <b/>
        <sz val="10"/>
        <color theme="1"/>
        <rFont val="Arial"/>
        <family val="2"/>
      </rPr>
      <t xml:space="preserve">
3, Porque: </t>
    </r>
    <r>
      <rPr>
        <sz val="10"/>
        <color theme="1"/>
        <rFont val="Arial"/>
        <family val="2"/>
      </rPr>
      <t xml:space="preserve">Falta de seguimiento por parte del Supervisor de las obligaciones del contratista. 	</t>
    </r>
  </si>
  <si>
    <t xml:space="preserve">Falta de seguimiento por parte del Supervisor de las obligaciones del contratista	</t>
  </si>
  <si>
    <t xml:space="preserve">Sanciones disciplinarias por parte de los órganos de control y vigilancia debido al incumplimiento del artículo 34: deber del servidor público ley 734 del 2002  </t>
  </si>
  <si>
    <t xml:space="preserve">Realizar mesa de trabajo con la Oficina Asesora de planeación, como producto se establecerán fechas de entrega, reportes y áreas involucradas en rendir informe a los entes de control interno y externo </t>
  </si>
  <si>
    <t xml:space="preserve">Acta de reunion y fechas establecidas </t>
  </si>
  <si>
    <t xml:space="preserve">No se evidencia acta de reunion producto de una mesa de trabajo entre el proceso de planeacion estrategica y administrativa con el fin de establecer las fechas de reporte de los informes que se deben de presentar tanto internos como externos </t>
  </si>
  <si>
    <t>No se evidencia soportes en One Drive. La actividad tiene fecha de termianción 31/03/2021</t>
  </si>
  <si>
    <t>Auditoria Interna al Sistema de Gestión en Seguridad y Salud en el Trabajo vigencia 2020</t>
  </si>
  <si>
    <t>Se evidencia que los documentos que componen el Sistema de Gestión en Seguridad y Salud en el Trabajo no se han formalizado en el SIGEC, incumpliendo los principios de identificación y acceso establecidos en el ítem Conservación de la documentación, del Artículo 2.2.4.6.12, Decreto 1072 de 2015, así como el procedimiento Control de documentos del Sistema Integrado de Gestión y Control.</t>
  </si>
  <si>
    <t>No se tenian creados los programas del SGSST en los formatos establecidos por la DNBC.</t>
  </si>
  <si>
    <t>Los documentos de los programas del SG-SST en los formatos establecidos por la DNBC no han sido aprobados por gestion de analisis y mejora continua</t>
  </si>
  <si>
    <t>Incumplimiento de la normatividad Dec 1072 del 2015 y la referente al SIGEC, res 442 - 2020</t>
  </si>
  <si>
    <t>Formalizar los programas del SG-SST en el SIGEC</t>
  </si>
  <si>
    <t>No de programas del SGSST formalizados en el SIGEC/No de programas del SGSST*100</t>
  </si>
  <si>
    <t>Responsable del SGSST</t>
  </si>
  <si>
    <t>Con corte a 31 de octubre de 2021 no se recibieron documentos de SG-SST para ser formalizados</t>
  </si>
  <si>
    <t xml:space="preserve">Con corte a 31 de octubre no se ha recibido del encargado de SST la documentacion  del sistema para ser formalizada </t>
  </si>
  <si>
    <t>No se ha realizado la formalización de los programas de SST.</t>
  </si>
  <si>
    <t>Se realizo la formalizacion del manual de SST el dia 17/12/21, Como tambien el formato de fiha de indicaores el dia 14/01/22</t>
  </si>
  <si>
    <t>Revisar fecha de formalización del manual SGSST y programas SST.
Verificar en abril 20 de 2022</t>
  </si>
  <si>
    <t>Se formalizaron los siguientes documentos: El procedimientos de Gestion del Cambio,  COPASST,  IPVR, investigación de accidentes, asi como el  Programa de Induccion y Reenduccion SST, y el  Manual del SGSST, pendiente formalizar los programas de vigilancia epidemiologicos y de gestión.</t>
  </si>
  <si>
    <t>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t>
  </si>
  <si>
    <t>Se evidencio que no se han tomado acciones producto del incumplimiento de la meta de los indicadores: Cumplimiento de las actividades de los programas de vigilancia epidemiológica, Cumplimiento de las actividades establecidas para la prevención y atención de emergencias, Cumplimiento de los requisitos normativos aplicables y Evaluación de las no conformidades detectadas en el seguimiento al plan de trabajo.  Incumpliendo lo establecido en el artículo 2.2.4.6.33 Decreto 1072 de 2015</t>
  </si>
  <si>
    <t>No se habian diseñado los programas de vigilancia epidemiologica para la DNBC.
Se priorizo las actividades para la prevencion manejo y control del COVID-19 en la entidad.</t>
  </si>
  <si>
    <t>Con las actividades realizadas no se alimentaron los indicadores de proceso, frente a las actividades de PVE y prevencion y respuesta a emergencias.</t>
  </si>
  <si>
    <t>Materializacion posibles enfermedades laborales</t>
  </si>
  <si>
    <t>Desarrollar las actividades que alimentan los Programas de vigilancia epidemiologica de acuerdo a las necesidades identificadas que permitanser medidas con sus respectivos indicadores.</t>
  </si>
  <si>
    <t>Programas de vigilancia epidemiologica / No de actividades ejecutadas*100</t>
  </si>
  <si>
    <t xml:space="preserve">Se desarrollaron las actividades que alimentan los Programas de vigilancia epidemiologica de acuerdo a las necesidades identificadas </t>
  </si>
  <si>
    <t>Se evidencia el desarrollo de actividades que alimentan los Programas de vigilancia epidemiologica de acuerdo a las necesidades identificadas que permitanser medidas con sus respectivos indicadores.</t>
  </si>
  <si>
    <t>Se evidencia la ejecución de actividades de los programas de vigilancia epidemiologicos, se cuenta con los PVE de riesgo psicosocial y musculo esqueletico.</t>
  </si>
  <si>
    <t>Se realizo actualizacion a los programas de vigilancia epidemiologica. Se continua con la ejecucion de las actividades de acuerdo a plan de accion vigencia 2022.
(Programa psicosocial y programa de desordenes musculoesqueleticos)****Solicitar ampliacion de fecha*****</t>
  </si>
  <si>
    <r>
      <rPr>
        <sz val="10"/>
        <color theme="1"/>
        <rFont val="Arial"/>
        <family val="2"/>
      </rPr>
      <t xml:space="preserve">Se realizó la formalizacion de los indicadores de acuerdo con los estandares de mejora continua, pendiente la medicion.
</t>
    </r>
    <r>
      <rPr>
        <sz val="10"/>
        <color rgb="FFFF0000"/>
        <rFont val="Arial"/>
        <family val="2"/>
      </rPr>
      <t>Solicitar ampliación de fecha de finalización de la acción, hasta julio 15 de 2022</t>
    </r>
  </si>
  <si>
    <t>Se evidencia la ejecucíon de los programas de vigilancia epidemilogicos de riesgo psicosocial y cardiovascular.</t>
  </si>
  <si>
    <t>Se encuentran adelantando las actividades de los PVE de riesgo psicosocial y cardiovascular. pendiente la formalización de los documentos protocolo y excel</t>
  </si>
  <si>
    <t>Se evidencia que no se cuenta con el programa de mantenimiento preventivo de las instalaciones y vehículo de la entidad. Incumpliendo lo establecido en el parágrafo 2, artículo 2.2.4.6.24 Decreto 1072 de 2015</t>
  </si>
  <si>
    <t xml:space="preserve">El area administrativa de mantenimiento no realizo la planeacion en base al programa de mantenimiento preventivo de las instalaciones y vehículo de la entidad. </t>
  </si>
  <si>
    <t xml:space="preserve">Incumplimiento de la normatividad vigente y deterioro de los bienes de la entidad. </t>
  </si>
  <si>
    <t>Implementar el programa de mantenimiento preventivo de las instalaciones y vehículo de la entidad</t>
  </si>
  <si>
    <t>Plan de mantenimiento preventivo de las instalaciones y vehículo de la entidad - Implementado</t>
  </si>
  <si>
    <t>Responsable del area administrativa encargada del mantenimiento</t>
  </si>
  <si>
    <t>Se evidiencia el programa de mantenimiento  de las instalaciones fisicas, es de anotar que este presentado por la inmobiliaria que tiene a cargo el inmueble, no obstante no hay un seguimeinto realizado por el gestor del proceso ni tampoco se presenta el plan de mantenimiento de vehiculos.</t>
  </si>
  <si>
    <t>Se evidencia el CRONOGRAMA DE MANTENIMIENTO PREVENTIVO / PREDICTIVO  2021 del EDIFICIO: ELEMENTO, (presentado por la inmobiliaria)  y un borrador del procedimiento mantenimiento de los vehículos, pero no se evidencai el plan de mantenimiento de vehiculos La actividad tiene fecha de termianción 31/08/2021</t>
  </si>
  <si>
    <t>El Gestor solicita modificación de la fecha de terminación de la acción en virtud que hasta el 30 de abril de 2022 se contará con el programa de mantenimiento.
Fecha de Terminación: 31/12/2022
Meta: 9
Evidencia: Seguimientos mensuales al programa de mantenimiento.</t>
  </si>
  <si>
    <t xml:space="preserve">El proceso presenta documento borrador del plan de mantenimiento, no obstante este no se encuentra formalizado ni tampoco se ha implementado </t>
  </si>
  <si>
    <t>Se encontró debilidad en la aplicación de la gestión del cambio frente al traslado de las oficinas a la nueva sede, para la adopción de medidas de prevención y control antes de su implementación. Incumpliendo lo establecido en el artículo 2.2.4.6.26 Decreto 1072 de 2015</t>
  </si>
  <si>
    <t>No se tomaron las medidas necesarias de prevención y control antes y durante el cambio a la nueva sede.
Se priorizo las actividades para la prevencion manejo y control del COVID-19 en la entidad.</t>
  </si>
  <si>
    <t xml:space="preserve">Se priorizo las actividades para la prevencion manejo y control del COVID-19 en la entidad.
Desconocimiento por parte del area administrativa en cargada del procesos de cambio de sede frente a lo establecido en el artículo 2.2.4.6.26 Decreto 1072 de 2015 </t>
  </si>
  <si>
    <t>Materializacion de emergencias, accidentes y enfermedades laborales</t>
  </si>
  <si>
    <t>Diseñar un procedimiento referente a la gestion del cambio para la entidad.</t>
  </si>
  <si>
    <t>procedimiento diseñado de gestion del cambio para la entidad</t>
  </si>
  <si>
    <t>No se evidencia un procediemiento  referente a la gestion del cambio para la entidad.</t>
  </si>
  <si>
    <t>No se evidencia soportes en One Drive. La actividad tiene fecha de terminación 31/08/2021</t>
  </si>
  <si>
    <r>
      <rPr>
        <b/>
        <sz val="10"/>
        <color theme="1"/>
        <rFont val="Arial"/>
        <family val="2"/>
      </rPr>
      <t xml:space="preserve">ANTES EN PROCESO G. ADMINISTRATIVA </t>
    </r>
    <r>
      <rPr>
        <sz val="10"/>
        <color theme="1"/>
        <rFont val="Arial"/>
        <family val="2"/>
      </rPr>
      <t>En mesa de trabajo se identificó que la acción es de responsabilidad de Seguridad y Salud en el Trabajo, por lo que se solicita traslado del responsable de la acción al Proceso de Talento Humano.
Gestión Administrativa partipará en las mesas de trabajo de Seguridad  y Salud en el trabajo relacionadas con el procedimiento.</t>
    </r>
  </si>
  <si>
    <t>Revisar responsable</t>
  </si>
  <si>
    <t xml:space="preserve">Realizando la verificación del cumplimiento de los lineamientos de Seguridad y Salud en el Trabajo, se evidenció la no existencia de un procedimiento para la identificación y evaluación de las especificaciones en SST de las compras o adquisición de productos y servicios y constatar su cumplimiento, de acuerdo a lo preceptuado en el artículo 16 de la 
Resolución 312 de 2019
</t>
  </si>
  <si>
    <t>No hay un procedimiento para la identificación y evaluación de las especificaciones en SST de las compras o adquisición de productos y servicios en el area de gestion contractual.
No se siguen los lineamientos del manual de proveedores y contratista suministrado por el area de SST.</t>
  </si>
  <si>
    <t>No se siguen los lineamientos del manual de proveedores y contratista suministrado por el area de SST.</t>
  </si>
  <si>
    <t>Multas que van desde 20 hasta 1.000 salarios mínimos.</t>
  </si>
  <si>
    <t>Incluir dentro de la actividad contractual  los lineamientos del manual de contratistas y proveedores del SGSST</t>
  </si>
  <si>
    <t>Manual de contratistas y provedores del SGSST implementado</t>
  </si>
  <si>
    <t>Subdireccion Administrativa y Financiera</t>
  </si>
  <si>
    <t>No se evdeincia en el borrador del manual de contratación el cumplimiento de la acción</t>
  </si>
  <si>
    <t>Se solicita unificar con los hallazgos de expedi[on del manual de contrataci[on para el 18 de abril</t>
  </si>
  <si>
    <t>Se contemplo en el manual  de contratacion la aplicación de  SGSST, el cual esta en revision el manual</t>
  </si>
  <si>
    <t>Informe de Seguimiento a la Atención de PQRSD segundo semestre de 2020</t>
  </si>
  <si>
    <t>Al verificar la digitalización y archivo de respuesta respecto de los  825 radicados, se pudo establecer que en 317 radicados que corresponden a un 38% sobre el total de PQRSD del semestre, no tienen Orfeo de salida, y solo uno de ellos, el radicado 20203800019932 del 21/07/2020, tiene constancia de la programación de una reunión virtual con el cuerpo de bomberos para aclarar dudas sobre el trámite requerido,  los demás radicados sin número de salida, solo se menciona  “Se dio respuesta por correo electrónico”, falta de digitalización que permite la pérdida de memoria institucional, y que no se pueda entrar a verificar la trazabilidad   de la respuesta por falta de registro para verificar si la respuesta, con ello    desconociéndose lo preceptuado en el Numeral 10 del Desarrollo del Procedimiento de Recepción, Distribución, Seguimiento y Salida de Peticiones, Quejas, Reclamos, Sugerencias y Denuncias.</t>
  </si>
  <si>
    <t>1ºPor que; Falta de capacitación personalizada en todo lo correspondiente a ORFEO, para generar radicados de salida, asociación y archivo de PQRSD. 
2ºPor que; Desconocimiento del procedimiento de de Recepción, Distribución, Seguimiento y Salida de Peticiones, Quejas, Reclamos, Sugerencias y Denuncias.</t>
  </si>
  <si>
    <t>No se cumple con el procedimiento a cabalidad.</t>
  </si>
  <si>
    <t>No se puede evidenciar con cual oficio y que fecha se le dio respuesta a los PQRSD.</t>
  </si>
  <si>
    <t>Realizar capacitacion y sensibilizacion del proceso de Recepción,
Distribución, Seguimiento y Salida
de Peticiones, Quejas, Reclamos,
Sugerencias y Denuncias a funcionarios y contratistas encargados de tramitar las PQRSD.</t>
  </si>
  <si>
    <t>Capacitaciones realizadas\ capacitaciones programadas * 100</t>
  </si>
  <si>
    <r>
      <rPr>
        <sz val="10"/>
        <color theme="1"/>
        <rFont val="Arial"/>
        <family val="2"/>
      </rPr>
      <t>En el seguimiento no se evidencia avance ni evidencia de la ejecucicón de la acción</t>
    </r>
    <r>
      <rPr>
        <i/>
        <sz val="10"/>
        <color theme="1"/>
        <rFont val="Arial"/>
        <family val="2"/>
      </rPr>
      <t xml:space="preserve"> Realizar capacitacion y sensibilizacion del proceso de Recepción,
Distribución, Seguimiento y Salida
de Peticiones, Quejas, Reclamos,
Sugerencias y Denuncias a funcionarios y contratistas encargados de tramitar las PQRSD.</t>
    </r>
  </si>
  <si>
    <t xml:space="preserve">No se presentó evidencia especifica de capacitación </t>
  </si>
  <si>
    <t>Se evidencia la capacitacion a 14 de los 18 procesos</t>
  </si>
  <si>
    <t>Se evidencia la capacitación a 14 de los 18 procesos</t>
  </si>
  <si>
    <t>El proceso evidencia los listados de asistencia de las capacitaciones realizadas a los diferentes procesos de 18 procesos se capacitaron 15 desde 9 de febrero del 2022 al 7 de marzo de 2022</t>
  </si>
  <si>
    <t>Inadecuada tipificación de radicados de acuerdo a su temática. Se evidencian falencias en la radicación de tipologías por su temática, toda vez que el radicado  20203800046782 Se radicó como petición de documentos e información, con 20 días de respuestas, cuando el art.22 de la resolución 218 de 2019 establece 10 días para su resolución, toda vez que desde el Ministerio del Interior, se preguntaba:  Solicitud información sobre proyectos de decreto que se pretendan tramitar en el próximo año; el  radicado 20203800025322  Se radico como consulta, pero la imagen de la solicitud se refiere a que el Ministerio de Justicia allega un memorando y sus anexos de una respuesta de derecho de petición(cumplimiento de una sentencia);  el   20203800037112 Se radicó como consulta, pero al revisar corresponde a una notificación de gestión del Ministerio de Salud  mediante la cual se dio trámite a una petición y se informa el enlace para visualizar respuesta; el  20203800029362 Se registró como una sugerencia, pero al revisar su temática, se trata de una solicitud de información relacionada con un convenio de cooperación para obtener recursos para CBV a través del bingo de FENABOCOL, sin que en ningún momento se haga referencia a un consejo o propuesta que haga un usuario o institución para el mejoramiento de los servicios de la Entidad; el  20203800051772 Se radicó como denuncia, pero al revisar, se hace una  solicitud al director de la DNBC para que se pronuncie sobre materias propias de la Entidad dentro de una investigación de la Procuraduría, y en ningún momento se pone en conocimiento de la entidad una conducta presuntamente irregular para que se adelante la correspondiente investigación disciplinaria. Radicaciones estas con las que se está inobservando lo preceptuado en el Art.10 , 22 ,23 y siguientes de  la Resolución 218 de 2019</t>
  </si>
  <si>
    <t>1ºPor que; falta de profundizar en el tema de PQRSD para su respectiva clasificación
2ºPor que; alta recepción y radicación de PQRSD.</t>
  </si>
  <si>
    <t>Falta de aplicabilidad del procedimiento de PQRSD.</t>
  </si>
  <si>
    <t>Acciones judiciales y sanciones disciplinarias</t>
  </si>
  <si>
    <t>Realizar capacitación y sensibilización del proceso de Recepción,
Distribución, Seguimiento y Salida
de Peticiones, Quejas, Reclamos,
Sugerencias y Denuncias a funcionarios y contratistas del proceso de GAU.</t>
  </si>
  <si>
    <t>En el seguimiento no se evidencia avance ni evidencia de la ejecucicón de la acción Realizar capacitacion y sensibilizacion del proceso de Recepción,
Distribución, Seguimiento y Salida
de Peticiones, Quejas, Reclamos,
Sugerencias y Denuncias a funcionarios y contratistas encargados de tramitar las PQRSD.</t>
  </si>
  <si>
    <t>A la fecha no se ha realizado la capacitación al interior del proceso GAU</t>
  </si>
  <si>
    <t>Acción cumplida en los seguimientos del plan de choque</t>
  </si>
  <si>
    <t>Se encontró que 26 PQRSD de las 825 radicadas en la DNBC, no se  respondieron, y al revisar la base de datos  del GAU control de los servidores y/o contratistas responsables de dar respuesta, no hay  evidencia del monitoreo  y  seguimiento  de  la  entrada  y  salida  de  las  respuestas, de estos radicados con ello  inobservandose lo establecido en el Artículo 23 de la Constitución Política, los términos señalado en el artículo 14 de la Ley 1755 de 2015, el Numeral 5.7 del Procedimiento de Recepción, Distribución,  Seguimiento y Salida de Peticiones, Quejas, Reclamos, Sugerencias y Denuncias</t>
  </si>
  <si>
    <t>1ºPor que; No se realiza monitoreo y seguimiento establecido en el procedimiento de Recepción, Distribución,  Seguimiento y Salida de Peticiones, Quejas, Reclamos, Sugerencias y Denuncias en el Numeral 5.7.</t>
  </si>
  <si>
    <t>Falta de implementación del procedimiento de PQRSD.</t>
  </si>
  <si>
    <t>Acciones judiciales, sanciones disciplinarias y sanciones por entes de control</t>
  </si>
  <si>
    <t>Realizar seguimiento y monitoreo quincenal a las PQRSD.</t>
  </si>
  <si>
    <t>monitoreos realizados / monitoreos programados * 100</t>
  </si>
  <si>
    <r>
      <rPr>
        <sz val="10"/>
        <color theme="1"/>
        <rFont val="Arial"/>
        <family val="2"/>
      </rPr>
      <t>No se allego avance  de gestion, respecto a la acción</t>
    </r>
    <r>
      <rPr>
        <i/>
        <sz val="10"/>
        <color theme="1"/>
        <rFont val="Arial"/>
        <family val="2"/>
      </rPr>
      <t xml:space="preserve"> Realizar seguimiento y monitoreo quincenal a las PQRSD.</t>
    </r>
  </si>
  <si>
    <t>Se evidencia la remisión de las alertas en las quicenas de febrero y marzo.</t>
  </si>
  <si>
    <t>Se evidencia la remisión de las alertas en las quicenas de febrero, marzo y primera quincena de abril.</t>
  </si>
  <si>
    <t>Se evidencia la remisión de las alertas en las quincenas de febrero, marzo, abril y mayo</t>
  </si>
  <si>
    <t>Se evidencia la generación de correos quincenales Realizar seguimiento y monitoreo quincenal a las PQRSD</t>
  </si>
  <si>
    <t>Verificación Sistema de Información y Gestión del Empleo Público SIGEP</t>
  </si>
  <si>
    <t xml:space="preserve">Se evidenció diferencias en la información registrada en el SIGEP y la base de datos de Gestión Contractual, ya que comparando la base de datos de los contratos de prestación de servicios profesionales y de apoyo a la gestión con la información de las hojas de vida cargada, se encontró que noventa y tres (93) contratistas de la entidad en la vigencia 2020, no se encuentran en la base de datos de SIGEP, de otro lado, en el aplicativo SIGEP se encuentra el registro Juan Estaban Giraldo Suarez con CC 98716669, pero no en esta en la base de datos de Contratación.
Si bien es cierto, el aplicativo durante la vigencia 2020 presentó fallas o estuvo temporalmente fuera de servicio, la entidad no tomó las medidas para asegurar que se actualizara dicha información por parte de los contratistas, incumpliendo lo establecido en el Decreto 2842 de 2010, Artículo 11 “La información registrada y su actualización debe ser verificada por el Jefe de Recursos Humanos o de Contratos o quienes hagan sus veces. Así como el artículo 7°. Responsabilidades de los representantes legales de las instituciones públicas que se integren al SIGEP y de los jefes de control interno. Las entidades y organismos a quienes se aplica el presente decreto son responsables de la operación, registro, actualización y gestión de la información de cada institución y del recurso humano a su servicio. 
</t>
  </si>
  <si>
    <t xml:space="preserve">1. Porque: Durante el periodo 2020,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 Porque: hay una Actualización y 
control deficitario por parte de la supervisión   contractual frente a la vinculación y desvinculación del contratista en el sistema SIGEP .
4. Problemas de fiabilidad de la información SIGEP por fallas técnicas del mismo y activación y desactivación por parte de la entidad. </t>
  </si>
  <si>
    <t xml:space="preserve">Problemas de fiabilidad de la información SIGEP por fallas técnicas del mismo y activación y desactivación por parte de la entidad. </t>
  </si>
  <si>
    <t xml:space="preserve">Incumplimiento de normativa de bajo riesgo jurídico. </t>
  </si>
  <si>
    <t xml:space="preserve">1. Establecer en el procedimiento contractual como una actividad' Previo a la suscripción del acta de inicio y una vez suscrito el contrato, gestión contractual procederá a dar de alta al contratista en el sigep.                             
</t>
  </si>
  <si>
    <t>Índice de fiabilidad=
(Numero de Contratista Persona Natural dados de alta en SIGEP/ Numero de contratos de persona natural suscritos)*100</t>
  </si>
  <si>
    <t xml:space="preserve">Alvaro Pérez Garcés </t>
  </si>
  <si>
    <t xml:space="preserve">Base de datos actualizada con la informacion correspondiente a los contratos. </t>
  </si>
  <si>
    <t xml:space="preserve">La evidencia enviada no soporta la ejecucion de la accion </t>
  </si>
  <si>
    <t>No hay soporte de la acción</t>
  </si>
  <si>
    <t xml:space="preserve">No se adjunto evidencia para realizar la respectiva revisiòn. </t>
  </si>
  <si>
    <t>El manual de contratación se encuentra en revisión en el proceso de Mejora Continua, posterior a ello se procederá a incluir en el procedimiento contractual como una actividad' Previo a la suscripción del acta de inicio y una vez suscrito el contrato, gestión contractual procederá a dar de alta al contratista en el sigue</t>
  </si>
  <si>
    <t xml:space="preserve">Incumplimiento normativa de bajo riesgo jurídico. </t>
  </si>
  <si>
    <t>2. Establecer en el procedimiento contractual como una actividad dar de baja a los contratistas que no continúan con contrato en la nueva vigencia</t>
  </si>
  <si>
    <t>(Numero de Contratistas Persona Natural que  no continúan con contrato en la nueva vigencia dados de baja en SIGEP/ Numero total de Contratistas Persona Natural que  no continúan con contrato en la nueva vigencia dados de baja en SIGEP)*100</t>
  </si>
  <si>
    <t xml:space="preserve">Se esta trabajando en el tema </t>
  </si>
  <si>
    <t>Esta la acción en términos</t>
  </si>
  <si>
    <t xml:space="preserve">Solicitar unificacion con la expedicion del procedimiento para el 30 de junio de 2022 </t>
  </si>
  <si>
    <t>Informe Rezago Presupuestal  2020</t>
  </si>
  <si>
    <t xml:space="preserve">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
</t>
  </si>
  <si>
    <t>Porque la entidad no dispone del 100% de los recursos asignados, para cubrir el mínimo permitido en la constitución del Rezago, descrito en el Decreto 1068 de 2015.
Porque los Supervisores de los contratos no efectuaron un seguimiento permanente a la ejecucion de los mismos.
Debilidad en el seguimiento al PAA por parte de las areas interesadas 
Porque no hubo un adecuado principio de Planeación.</t>
  </si>
  <si>
    <t xml:space="preserve">
Porque no hubo un adecuado principio de Planeación.
</t>
  </si>
  <si>
    <t>Reducción al Presupuesto de acuerdo con el monto de reservas presupuestales.</t>
  </si>
  <si>
    <t xml:space="preserve">Realizar el Procedimiento para la generación del PAA </t>
  </si>
  <si>
    <t xml:space="preserve">Procedimiento Generado.  </t>
  </si>
  <si>
    <t>Adriana Moreno/Miguel Franco</t>
  </si>
  <si>
    <t>El procedimiento se encuentra en construcción para ser socializado con el fin de retroalimentar las observaciones y comentarios con los procesos de Gestión Contractual y Gestión Financiera</t>
  </si>
  <si>
    <t xml:space="preserve">El procedimiento de PAA se encuentra en construccion </t>
  </si>
  <si>
    <t xml:space="preserve">No se allegó evidencia. ni reporte de avance de la acción, que confirme que se esta trabajando en su cumplimiento </t>
  </si>
  <si>
    <t>Modificación del plazo final  asi:
Fecha de Terminación: 30 de abril de 2022</t>
  </si>
  <si>
    <t>Se generó un procedimiento el cual está siendo objeto de validación por los procesos intervinientes</t>
  </si>
  <si>
    <t>Se generó por parte del Planeación Estratégica, el  procedimiento denominado Formulacion y seguimiento Plan Anual de Adquisiones, codigo: PC-PE-01 Version 1, el cual se encuentra en revisión por parte del Proceso de Mejora continua.</t>
  </si>
  <si>
    <t>Generar el PAA conforme a los lineamientos establecidos por Colombia Compra Eficiente, indicando los procesos que se adelantaran, responsables, fechas de inicio y finalización, cuantia, tipo de proceso, reponsables de generar estudios entre otros.</t>
  </si>
  <si>
    <t>PAA constituido</t>
  </si>
  <si>
    <t>Adriana Moreno/Fredy Farpan/Alvaro Perez</t>
  </si>
  <si>
    <t xml:space="preserve">No se a a dado inicio a sun ejecucion </t>
  </si>
  <si>
    <t xml:space="preserve">Se esta trabajando en la accion </t>
  </si>
  <si>
    <t>No se evidencia el inició de la acción , la cual tiene plazo hasta el 2022</t>
  </si>
  <si>
    <t>Modificación de las fechas de Finalización:
Fecha de finalización: 30 de mayo de 2022</t>
  </si>
  <si>
    <t>Conforme al procedimiento  realizado se validará el instrumento por medio del cual se realizará el registro y seguimiento del PAAC</t>
  </si>
  <si>
    <t>Aun cuando se realizó el procedimiento denominado Formulación y seguimiento Plan Anual de Adquisiciones, a la fecha no se ha generado el PAA conforme a los lineamientos establecidos por Colombia Compra Eficiente, indicando los procesos que se adelantaran, responsables, fechas de inicio y finalización, cuantia, tipo de proceso, reponsables de generar estudios entre otros.</t>
  </si>
  <si>
    <t>Por parte del proceso de Planeación estratégica  se presenta el formato de registro y seguimiento del PAA</t>
  </si>
  <si>
    <t>Realizar seguimiento mensual al PAA, y presentarlo a la Alta Dirección para la respectiva toma de decisiones.</t>
  </si>
  <si>
    <t>Informes de seguimiento</t>
  </si>
  <si>
    <t xml:space="preserve">Aún no se evidencia ningun informe de seguimiento mensual al PAA, y por consiguiente su presentación  a la Alta Dirección para la respectiva toma de decisiones, no obstante la acción debía iniciarse en agosto de 2021; asi mismo, es de aclarar q ue la acción vence en el 2022  </t>
  </si>
  <si>
    <t>Modificación de las fechas de Finalización y meta:
Meta: 12
Fecha de finalización: 30 de enero de 2023</t>
  </si>
  <si>
    <t xml:space="preserve">Se realizó seguimiento a los recursos de inversión y funcionamiento del mes de febrero y marzo de 2022 de acuerdo con los reportes documentados en el acto administrativo del SIGE </t>
  </si>
  <si>
    <t xml:space="preserve">Se realizó seguimiento a los recursos de inversión y funcionamiento del mes de ABRIL  de 2022 de acuerdo con los reportes documentados en el acto administrativo del SIGE </t>
  </si>
  <si>
    <t xml:space="preserve">Se realizó seguimiento a los recursos de inversión y funcionamiento del mes de ABRIL Y MAYO  de 2022 de acuerdo con los reportes documentados en el acto administrativo del SIGE </t>
  </si>
  <si>
    <r>
      <rPr>
        <sz val="10"/>
        <color theme="1"/>
        <rFont val="Arial"/>
        <family val="2"/>
      </rPr>
      <t xml:space="preserve">Realizar el seguimiento de la ejecucion presupuestal de los gastos de funcionamiento (Semáforo) y los gastos de inversion (Cadena de Valor) en forma mensual </t>
    </r>
    <r>
      <rPr>
        <sz val="10"/>
        <color rgb="FFFF0000"/>
        <rFont val="Arial"/>
        <family val="2"/>
      </rPr>
      <t>y  presentarlo</t>
    </r>
    <r>
      <rPr>
        <sz val="10"/>
        <color theme="1"/>
        <rFont val="Arial"/>
        <family val="2"/>
      </rPr>
      <t xml:space="preserve"> a la Alta Direccion y a Gestión Contractual para </t>
    </r>
    <r>
      <rPr>
        <sz val="10"/>
        <color rgb="FFFF0000"/>
        <rFont val="Arial"/>
        <family val="2"/>
      </rPr>
      <t xml:space="preserve">realizar el seguimiento y </t>
    </r>
    <r>
      <rPr>
        <sz val="10"/>
        <color theme="1"/>
        <rFont val="Arial"/>
        <family val="2"/>
      </rPr>
      <t xml:space="preserve">  evaluar los procesos contractuales </t>
    </r>
    <r>
      <rPr>
        <sz val="10"/>
        <color rgb="FFFF0000"/>
        <rFont val="Arial"/>
        <family val="2"/>
      </rPr>
      <t xml:space="preserve"> que no se hallan adelantado y los que </t>
    </r>
    <r>
      <rPr>
        <sz val="10"/>
        <color theme="1"/>
        <rFont val="Arial"/>
        <family val="2"/>
      </rPr>
      <t xml:space="preserve">estan curso. </t>
    </r>
  </si>
  <si>
    <t xml:space="preserve">Reportes de seguimientos  de la ejecucion presupestal de los gastos de funcionamiento (Semáforo) y los gastos de inversion (Cadena de Valor), realizados y presentados a la Alta Direccion y a Gestión Contractual </t>
  </si>
  <si>
    <t>Se presenta informe de ejecución presupuestal de inversión y funcionamiento en los comités directivos (meses de agosto, septiembre y octubre)</t>
  </si>
  <si>
    <t xml:space="preserve">Se evidencia los Reportes de seguimientos  de la ejecucion presupestal de los gastos de funcionamiento (Semáforo) y los gastos de inversion (Cadena de Valor), realizados y presentados a la Alta Direccion y a Gestión Contractual </t>
  </si>
  <si>
    <r>
      <rPr>
        <sz val="10"/>
        <color theme="1"/>
        <rFont val="Arial"/>
        <family val="2"/>
      </rPr>
      <t xml:space="preserve">No se allego evidencia del avanace de la acción </t>
    </r>
    <r>
      <rPr>
        <i/>
        <sz val="10"/>
        <color theme="1"/>
        <rFont val="Arial"/>
        <family val="2"/>
      </rPr>
      <t>Realizar el seguimiento de la ejecucion presupuestal de los gastos de funcionamiento (Semáforo) y los gastos de inversion (Cadena de Valor) en forma mensual y  presentarlo a la Alta Direccion y a Gestión Contractual para realizar el seguimiento y   evaluar los procesos contractuales  que no se hallan adelantado y los que estan curso.</t>
    </r>
    <r>
      <rPr>
        <sz val="10"/>
        <color theme="1"/>
        <rFont val="Arial"/>
        <family val="2"/>
      </rPr>
      <t xml:space="preserve">  No obstante la acción debía iniciar desde agosto de 2021</t>
    </r>
  </si>
  <si>
    <t>Modificación de las fechas de Finalización:
Meta:12
Fecha de finalización: 30 de enero de 2023</t>
  </si>
  <si>
    <t>Se realizó seguimiento a los recursos de inversión y funcionamiento del mes de febrero y marzo de 2022 de acuerdo con los reportes documentados en el acto administrativo del SIGE</t>
  </si>
  <si>
    <t>Realizar un informe mensual de los procesos pendientes por iniciar frente al calendario contractual para ser presentado a la Alta Dirección.</t>
  </si>
  <si>
    <t xml:space="preserve">Informes de los procesos pendientes por iniciar frente al calendario contractual, realizados y presentados a la Alta Dirección </t>
  </si>
  <si>
    <t>Alvaro Perez</t>
  </si>
  <si>
    <r>
      <rPr>
        <sz val="10"/>
        <color theme="1"/>
        <rFont val="Arial"/>
        <family val="2"/>
      </rPr>
      <t xml:space="preserve">No se allega  seguimiento ni avance  de la </t>
    </r>
    <r>
      <rPr>
        <i/>
        <sz val="10"/>
        <color theme="1"/>
        <rFont val="Arial"/>
        <family val="2"/>
      </rPr>
      <t xml:space="preserve">Realización de  un informe mensual de los procesos pendientes por iniciar frente al calendario contractual para ser presentado a la Alta Dirección., </t>
    </r>
    <r>
      <rPr>
        <sz val="10"/>
        <color theme="1"/>
        <rFont val="Arial"/>
        <family val="2"/>
      </rPr>
      <t xml:space="preserve">no obstante la acción debía iniciarse desde agosto  de 2021 </t>
    </r>
  </si>
  <si>
    <t>23 febrero de 2022</t>
  </si>
  <si>
    <t>Accion en avance</t>
  </si>
  <si>
    <t>En el comité de contratación llevado a cabo se ha presentado la ejecución presupuestal a la fecha informando  los procesos pendientes por iniciar de conformidad con el PAA</t>
  </si>
  <si>
    <t xml:space="preserve">El proceso presenta una evidencia en donde no se ve la ejecución de la acción </t>
  </si>
  <si>
    <t xml:space="preserve">Constituir  el Comité de Contratacion estableciendo funciones y reglamento </t>
  </si>
  <si>
    <t>Acto administrativo con la creacion del Comité de Contratacion</t>
  </si>
  <si>
    <t>Gestión Jurídica</t>
  </si>
  <si>
    <t>Carlos Lopez</t>
  </si>
  <si>
    <t xml:space="preserve">Se adjunta acto administrativo de creacion y constotucion del comité de Contratacion </t>
  </si>
  <si>
    <t xml:space="preserve">Se evidencia Resolucion No 340 de 2021 . Por la cual  se conforma y reglamenta el comité de Contrtacion de la DNBC </t>
  </si>
  <si>
    <t xml:space="preserve">Mediante Resolucion No 340 de 2021   se conformó y reglamentó el comité de Contratacion de la DNBC </t>
  </si>
  <si>
    <t>Mediante resolucion 047 de27 de enero de 2022, se modifico la  340 de 2021, incluyendo a la jefe de control interno</t>
  </si>
  <si>
    <t xml:space="preserve">Se dio cumplimiento en el seguimiento anterior </t>
  </si>
  <si>
    <t xml:space="preserve">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
*Los Supervisores y responsables de las Áreas no solicitaron de manera mensual el PAC requerido para la cancelación de las obligaciones a su cargo de ninguno de los contratos que se constituyeron en el rezago Presupuestal
*No se evidenciaron los Informes mensuales del PAC solicitado por la DNBC y el PAC aprobado por el MINHACIENDA, de ninguno de los contratos que se constituyeron en el rezago Presupuestal
*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
</t>
  </si>
  <si>
    <t>Porque los Supervisores de los contratos no efectuaron un seguimiento permanente a la ejecucion de los mismos.
Porque no hubo un adecuado principio de Planeación.
Desconocimiento de las responsabilidades por parte de los Supervisores de los Contratos.</t>
  </si>
  <si>
    <t>Desconocimiento de las responsabilidades por parte de los Supervisores de los Contratos</t>
  </si>
  <si>
    <t>Posible afectacion tributaria a los Contratistas y/o proveedores
Posibles sanciones disciplinarias</t>
  </si>
  <si>
    <t xml:space="preserve">Realizar un taller  por parte de Gestión Contractual a los Supervisores (delegados y de apoyo) asignados sobre los roles y responsabilidades a su cargo 
</t>
  </si>
  <si>
    <t># Supervisores (delegados y de apoyo) instruidos sobre sus roles y responsabilidades/ # total de supervisores (delegados y de apoyo)  de la DNBC * 100</t>
  </si>
  <si>
    <t xml:space="preserve">Se realizo una capacitacion a los supervisores por parde del lider del proceso </t>
  </si>
  <si>
    <t xml:space="preserve">Se evidencia el reporte de la capacitacion a los supervisores </t>
  </si>
  <si>
    <r>
      <rPr>
        <sz val="10"/>
        <color theme="1"/>
        <rFont val="Arial"/>
        <family val="2"/>
      </rPr>
      <t xml:space="preserve">En seguimiento se evidencia la presentación queda  de cumplimiento a la  </t>
    </r>
    <r>
      <rPr>
        <i/>
        <sz val="10"/>
        <color theme="1"/>
        <rFont val="Arial"/>
        <family val="2"/>
      </rPr>
      <t>Realización  un taller  por parte de Gestión Contractual a los Supervisores (delegados y de apoyo) asignados sobre los roles y responsabilidades a su cargo ,</t>
    </r>
    <r>
      <rPr>
        <sz val="10"/>
        <color theme="1"/>
        <rFont val="Arial"/>
        <family val="2"/>
      </rPr>
      <t xml:space="preserve">verificandose igualmente  la lista de asistencia de los  participantes </t>
    </r>
  </si>
  <si>
    <t>Cumplida el 4 de marzo de 2022</t>
  </si>
  <si>
    <t>Elaborar  un intructivo sobre las responsabilidades y roles de los supervisores  en la gestión contractual.</t>
  </si>
  <si>
    <t>Instructivo elaborado</t>
  </si>
  <si>
    <t xml:space="preserve">Se esta trabajando en el manual de supervision  interventoria </t>
  </si>
  <si>
    <t xml:space="preserve">Con corte a 15 de nov el proceso no reporta evidencia instructivo de acuerdo a la informacion reportada  </t>
  </si>
  <si>
    <r>
      <rPr>
        <sz val="10"/>
        <color theme="1"/>
        <rFont val="Arial"/>
        <family val="2"/>
      </rPr>
      <t>No se allego  evidencia de la</t>
    </r>
    <r>
      <rPr>
        <i/>
        <sz val="10"/>
        <color theme="1"/>
        <rFont val="Arial"/>
        <family val="2"/>
      </rPr>
      <t xml:space="preserve"> Elaboración de  un instructivo sobre las responsabilidades y roles de los supervisores  en la gestión contractual.</t>
    </r>
  </si>
  <si>
    <t xml:space="preserve">Reformular solicitando se unifique con la accion expedicion del manual  de supervision programada para el 30-06-2022 </t>
  </si>
  <si>
    <t>En revision de juridica</t>
  </si>
  <si>
    <t>Se adjunta Manual de supervisión, el cual se encuentra en revisión en el proceso de Mejora Continua</t>
  </si>
  <si>
    <t xml:space="preserve">El proceso presenta un borrador del Manual de Supervisión, no obstante no se ha formalizado el mismo </t>
  </si>
  <si>
    <t>Actualizar el manual de supervision e interventoria en lo pertinente a los roles y responsabilidades de los supervisores de contratos.</t>
  </si>
  <si>
    <t>Manual de supervision e interventoria actualizado</t>
  </si>
  <si>
    <t xml:space="preserve">Con corte a 15 de nov el proceso  reporta evidencia de la ejecucion de la accion borrador del Manual de contratacion y supervision </t>
  </si>
  <si>
    <t xml:space="preserve">No se ha oficializado el manual de  supervisión con lo cual se cumple la acción, es importante tener en centa  que ya se discutió  el manual con las áreas respectivas </t>
  </si>
  <si>
    <t>Solicitar unificar la fecha del 30 de junio de 2022</t>
  </si>
  <si>
    <t>Generar un informe a la Alta Direccion donde se evidencie: La solicitud de PAC por parte de los supervisores,  por parte de la Entidad (Gestión Presupuestal )  y  lo aprobado por el Tesoro Nacional.</t>
  </si>
  <si>
    <t>informes mensuales  realizados y presentados a la Alta Direccion.</t>
  </si>
  <si>
    <t>A Octubre 31 de 2021, se ha presentado al Comité Directivo la ejecucion de PAC, informando las partidas no utilizadas y los responsables del INPANUT</t>
  </si>
  <si>
    <t>Se evidencian los informes de ejecucion de PAC, los cuales son presentados en los Comites Directivos.</t>
  </si>
  <si>
    <t xml:space="preserve">No se ha generado un informe a la Alta Dirección donde se evidencie: La solicitud de PAC por parte de los supervisores,  por parte de la Entidad (Gestión Presupuestal )  y  lo aprobado por el Tesoro Nacional, se anexaron como evidencias los informes de ejecución de PAC, los cuales son presentados en los Comités Directivos, pero los mismos no detallan el que supervisores realizaron o no la solicitud de PAC. Es de anotar que se realiza la presentación de los pagos en el comité directivo conforme a la disponibilidad de pac del DTN, sin embargo se requiere el informe. </t>
  </si>
  <si>
    <t>Modificación de meta  y la  fecha de  finalización con el fin de continuar con la mejora continua
Meta: 12
Fecha de Finalización: 30 de marzo de 2023
Aunque la fecha de finalización estaba establecida hasta el 30-06-2022, se evidenció que aun que se presenta la ejecución del PAC, en los Comités Directivos no se establa presentando que procesos estaban solicitando el PAC, por lo tanto para verificar la efectividad se solicito ampliación de la fecha de finalización</t>
  </si>
  <si>
    <t>Se realizó la presentación en el comité directivo del mes de marzo de 2022 la del mes de abril se realizará al final del mes. Se presenta en el Comité SIGEP de las entidad se generá las alerta.</t>
  </si>
  <si>
    <t xml:space="preserve">En el comité directivo se informó  a la Alta Direccion que dependencias o supervisores  realizó la solicitud de PAC </t>
  </si>
  <si>
    <t>Gestión Financiera, en los meses de Marzo, Abril y Mayo de 2022 ha presentado en el Comité Directivo, un informe donde se evidencia las Áreas que han enviado correo electrónico a Financiera, solicitado el PAC.</t>
  </si>
  <si>
    <t>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
*Los Supervisores y responsables de las Áreas no solicitaron de manera mensual el PAC requerido para la cancelación de las obligaciones a su cargo de ninguno de los contratos que se constituyeron en el rezago Presupuestal
*No se evidenciaron los Informes mensuales del PAC solicitado por la DNBC y el PAC aprobado por el MINHACIENDA, de ninguno de los contratos que se constituyeron en el rezago Presupuestal
*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t>
  </si>
  <si>
    <t>Iniciar las acciones legales a que haya lugar por el incumplimiento de las responsabilidades como supervisores.</t>
  </si>
  <si>
    <t>Acciones Legales adelantadas</t>
  </si>
  <si>
    <t xml:space="preserve">VIVIANA GONZALEZ/JORGE EDWIN AMARILLO </t>
  </si>
  <si>
    <t>En reunion realizada con el subdiretor admon y financiero se da orden de  aperturar indagaciones preliminares por este concepto</t>
  </si>
  <si>
    <t xml:space="preserve">Se evidenica listado de asistencia de fecha 27 de octubre en donde la gestora del proceso se reune con el Sub Admon y Financiero con el fin de dar apertutra a procesos disciplinarios a los supervisores que no estan ejerciendo su labor conforme a la normatividad vigente.  </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</si>
  <si>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t>
  </si>
  <si>
    <t xml:space="preserve">A partir del 27 de octubre de 2021, se aperturo investigacion por incumplimiento de las responsabilidades como supervisores(gestion documental), auto de fecha 27 de octubre y con numero 33 de 2021 </t>
  </si>
  <si>
    <t xml:space="preserve">Al realizar la verificación de la Constitución del Rezago Presupuestal se evidenció que hacía falta en su gran mayoría las evidencias que soportaban su respectiva constitución; o en su defecto presentaban inconsistencias en la coherencia de fechas, redacción, cantidades, entre otros aspectos, soportes documentales que fueron allegados de forma posterior para ser evaluados por parte de la OCI, incumpliendo lo enunciado en el  artículo 151 del decreto 403 de 2020, que establece El Deber de entrega de información para el ejercicio de las funciones de la unidad u oficina de control interno. 
De igual forma, tampoco se acató lo indicado en la ley 1712 de 2014 articulo 3 Principio de la calidad de la información,
</t>
  </si>
  <si>
    <t>Porque los Supervisores de los contratos no efectuaron un seguimiento permanente a la ejecucion de los mismos.
Porque no hubo un adecuado principio de Planeación.
Desconocimiento de las responsabilidades por parte de los Supervisores de los Contratos.
Debilidad al justificar tecnica y juridicamente la constitucion de las Reservas.</t>
  </si>
  <si>
    <t>Debilidad al justificar tecnica y juridicamente la constitucion de las Reservas.</t>
  </si>
  <si>
    <t>Procesos Disciplinarios</t>
  </si>
  <si>
    <t>Elaborar un instructivo para la  constitucion de las reservas presupuestales, donde se establezca los requisitos tecnicos y juridicos que deben existir en el Rezago presupuestal</t>
  </si>
  <si>
    <t>Instructivo formulado</t>
  </si>
  <si>
    <t xml:space="preserve">No se evidencia ejecucion de la accion </t>
  </si>
  <si>
    <t>No se evidencia  la Elaboración del instructivo para la  constitución de las reservas presupuestales, donde se establezca los requisitos técnicos y jurídicos que deben existir en el Rezago presupuestal.</t>
  </si>
  <si>
    <t>Modificación de la  fecha de  finalización con el fin de continuar con la mejora continua
Fecha de Finalización: 30 de marzo de 2023</t>
  </si>
  <si>
    <t>A la fecha no se has generasdo el respectivo instructivo, pero la acción tiene fecha de cumplimiento  30 de marzo de 2023</t>
  </si>
  <si>
    <t>A la fecha no se has generado el respectivo instructivo, pero la acción tiene fecha de cumplimiento  30 de marzo de 2023</t>
  </si>
  <si>
    <t>A la fecha el proceso ya actualizó la política contable base para la generación del respectivo instructivo. La acción tiene fecha de cumplimiento  30 de marzo de 2023</t>
  </si>
  <si>
    <t>Modificar el formato de justificación para constituir la Reserva Presupuestal FO-GF-03-01, incorporando un acapite que establezca la razonabilidad  del NO tramite de vigencias futuras.</t>
  </si>
  <si>
    <t>Formato actualizado de Justificación para constituir Reserva Presupuestal FO-GF-03-01.</t>
  </si>
  <si>
    <t>El proceso de Gestion Financiera actualizo el formato de constituir la Reserva Presupuestal FO-GF-03-01, incorporando un acapite que establezca la razonabilidad  del NO tramite de vigencias futuras.</t>
  </si>
  <si>
    <t>Se evidencia la actualizacion  del formato de constituir la Reserva Presupuestal FO-GF-03-01, incorporando un acapite que establezca la razonabilidad  del NO tramite de vigencias futuras.</t>
  </si>
  <si>
    <t xml:space="preserve">No se dio cumplimiento a lo establecido en  el Articulo 14 y 89 del Decreto 111 de 1996, asi como lo enunciado en la circular 031 de 2011 emitidad por la Procuraduría General de la Nación, ya que se constituyeron Reservas Presupuestales sin Justificar técnica y jurídicamente el Hecho de fuerza mayor que la Generó así:
Orden de Compra 56640 Alfapeople
Orden de Compra 62662 Ghruo Empresarial Crear de Colombia
Orden de Compra 5911 UT Nimbit
Orden de Compra 56818 UT Nube Pública
Convenio 291 de 2020 CBV de el Retorno
Contrato 280 de 2020 Rayco ltda
Contrato 290 de 2020 UT SFL-KPN
</t>
  </si>
  <si>
    <t xml:space="preserve">Porque los Supervisores de los contratos no efectuaron un seguimiento permanente a la ejecucion de los mismos.
Porque no hubo un adecuado principio de Planeación.
Desconocimiento de las responsabilidades por parte de los Supervisores de los Contratos.
Desconocimiento de la norma </t>
  </si>
  <si>
    <t xml:space="preserve">Desconocimiento de la norma </t>
  </si>
  <si>
    <t>Para el cierre de la vigencia 2021, el Proceso de Gestion Financiera, emitirá el memorando de cierre presupuestal y financiero, en donde se estipularán los lineamientos a tener en cuenta para la constitucion del Rezago Presupuestal</t>
  </si>
  <si>
    <t>No se evidencia la elaboracion del instructivo para la  constitucion de las reservas presupuestales, donde se establezca los requisitos tecnicos y juridicos que deben existir en el Rezago presupuestal</t>
  </si>
  <si>
    <t>No se evidencia la elaboración del instructivo para la  constitución de las reservas presupuestales, donde se establezca los requisitos técnicos y jurídicos que deben existir en la constitución  del Rezago presupuestal.</t>
  </si>
  <si>
    <t xml:space="preserve">Soportes documentales
Se evidenció el Incumplimiento a la resolución 193 de 2016, emitida por la Contaduría General de la Nación numeral 3.2.3.1, por cuanto, se presentaron falencias en los documentos que soportan la constitución de las Reservas así:
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En la lista de Chequeo del contrato 289 de 2020 a nombre de UT Incoldex, se señaló que el comprobante de Entrada de Almacén N/A (No aplica), cuando en los soportes documentales se evidenció el Ingreso de Almacén No. 0110 del 09 de febrero de 2021.
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
En el formato de informe mensual de la DNBC, se señaló el valor del pago por $200 mil pesos cuando el valor real es $200 millones
</t>
  </si>
  <si>
    <t>Porque los Supervisores no realizan el seguimiento Administrativo, Financiero y Contable de los contratos a su cargo
Desconocimiento de las responsabilidades por parte de los Supervisores de los Contratos.
Debilidad al diligenciamiento de los formatos soportes del pago.
Falta de control .</t>
  </si>
  <si>
    <t xml:space="preserve">
Debilidad al diligenciamiento de los formatos soportes del pago.. Falta de control </t>
  </si>
  <si>
    <t xml:space="preserve">Realizar capacitación a los supervisores con respecto al diligenciamiento de los formatos establecidos por el Area Financiera para tramite de pagos. </t>
  </si>
  <si>
    <t>Nº total de supervisores capacitados / Nº total de supervisores de la DNBC  *100</t>
  </si>
  <si>
    <t>Wberley Cardona</t>
  </si>
  <si>
    <t>Socializacion a funcionarios y contratistas, sobre el diligenciamiento instructivo de cargue de cuentas en el SECOP II</t>
  </si>
  <si>
    <t xml:space="preserve">Se evidencia que fue socializado el instructivo de cargue de cuentas en el secop con sus resectivos formatos </t>
  </si>
  <si>
    <t>Se evidencia que fue socializado el instructivo de diligenciamiento de los formatos para la cuenta de cobro, el día 31 de julio de 2021 . Hace falta dos socializaciones, sin embargo la fecha de vencimiento es el 31 de diciembre de 2021.</t>
  </si>
  <si>
    <t>Se evidencia las memorias de la capacitación realizada y listas de asistencias firmadas por los supervisores.</t>
  </si>
  <si>
    <t xml:space="preserve">
Realizar informe mensual por parte de Gestion Financiera, referente al mal diligenciamiento de los formatos de pago por parte de  los supervisores y presentarlos  a la Subdirección Administrativa y Financiera para que se defina si se Inician las acciones legales a que haya lugar.</t>
  </si>
  <si>
    <t xml:space="preserve"> Informes mensuales realizados  y presentados a la Subdirección Administrativa y Financiera.</t>
  </si>
  <si>
    <t xml:space="preserve">No se presenta informe </t>
  </si>
  <si>
    <t>No se ha realizado los  informes mensuales por parte de Gestión Financiera, referente al mal diligenciamiento de los formatos de pago por parte de  los supervisores y presentarlos  a la Subdirección Administrativa y Financiera para que se defina si se Inician las acciones legales a que haya lugar. No obstante la acción culmina el 31 de diciembre de 2021.</t>
  </si>
  <si>
    <t>Modificación de la fecha de finalización como parte de la Mejora Continua:
Meta: 10
Fecha de  finalización: 31 de diciembre de 2022</t>
  </si>
  <si>
    <t>Se evidencia el seguimiento e informe remitido a las areas y ala subdireccion administrativa informando el mal diligenciamiento de los formatos y las restriccciones de seguimiento de los pasgos a traves del secop II</t>
  </si>
  <si>
    <t>Se evidencia verificación en el SECOP de las cuentas de pago  de los contratistas, se evidencia el envio al señor Subdirector de los inconvenientes.</t>
  </si>
  <si>
    <t>Gestión Financiera revisa los formatos de los pagos al momento de su gestión, a pesar de hacer devoluciones se gestionan los pagos toda vez que hay que dar cumplimiento a la ejecución del PAC aprobado por el Tesoro Nacional. 
En el Comité Directivo, se ha presentado la gestión de pagos realizados en le mes y se detallan los conceptos de los giros.</t>
  </si>
  <si>
    <t>El proceso realizó cambio al formato donde se da mayor claridad a los supervisores de su responsabilidad, el cual fue dado a conocer y se capacitó a los supervisores sobre el cumplimiento de sus funciones y generación adecuada de los soportes.  Por lo anterior se recomienda al proceso solicitar a Evaluacion y Seguimiento cambio de acción.
En la socializacion de los formatos nuevos se recalco que la firma de los formatos son responsabiliad del supervisor del contrato.</t>
  </si>
  <si>
    <t>Iniciar las acciones legales a que haya lugar por el incumplimiento de las responsabilidades  como supervisores</t>
  </si>
  <si>
    <t xml:space="preserve">A partir del 27 de octubre de 2021, se aperturo investigacion por incumplimiento de las responsabilidades como supervisores, auto de fecha 27 de octubre y con numero 33 de 2021 </t>
  </si>
  <si>
    <t xml:space="preserve">Obligaciones y/o Funciones de los Supervisores
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
Orden de Compra 56640 Alfapeople:
•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
•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
• No se evidencia por parte del contratista la cotización y/o autorización de la Adición y Prórroga de la Orden de Compra 56640.
Contrato 291 de 2020 CBV de El Retorno Guaviare:
• La solicitud de la Prórroga por parte del CBV ni del Supervisor se generó ya que el convenio finalizaba el 31 de diciembre de 2020.
• El otro si modificatorio de prórroga no se realizó, ya que el mismo debió suscribirse para dejar constituida la Reserva Presupuestal y realizar el Pago en la vigencia 2021.
Orden de Compra 59114 de 2020 UT Nimbit:
• No se evidencia por parte del contratista la cotización y/o autorización de la Adición y Prórroga de la Orden de Compra 59114.
Orden de Compra 56818 de 2020 UT Nube Pública:
• No se evidencia por parte del contratista la cotización y/o autorización de la Adición y Prórroga de la Orden de Compra 56818.
Contrato 289 de 2020 UT Nube Pública:
• La solicitud del supervisor y contratista para la realización del Otro Si modificatorio no se evidencian.
</t>
  </si>
  <si>
    <t xml:space="preserve">
Debilidad al diligenciamiento de los formatos soportes del pago y falta de control </t>
  </si>
  <si>
    <t>Nº total de supervisores capacitados / Nº total de supervisores  de la DNBC *100</t>
  </si>
  <si>
    <t>Modificación de la fecha de finalización como parte de la Mejora Continua:
Fecha de finalización: 31 de diciembre de 2022</t>
  </si>
  <si>
    <t>La segunda capacitasción se realizxará en julio y la tercera en octubre de 2022</t>
  </si>
  <si>
    <t>La segunda capacitación se realizará en julio y la tercera en octubre de 2022</t>
  </si>
  <si>
    <t>Gestión Financiera, socializó a través del plan de capacitación de Talento Humano, la gestión de pagos en Financiera, el cual fue enviado por correo a todas las dependencias</t>
  </si>
  <si>
    <t>Se realizó capacitación a los supervisores sobre los nuevos formatos generados por el proceso</t>
  </si>
  <si>
    <t>Realizar informe mensual por parte de Gestion Financiera, referente al mal diligenciamiento de los formatos de pago por parte de  los supervisores y presentarlos  a la Subdirección Administrativa y Dirección Genera para la toma de Decisiones</t>
  </si>
  <si>
    <t>Informes mensuales realizados  y presentados a la Subdirección Administrativa y Financiera.</t>
  </si>
  <si>
    <t>No se ha realizado los  informes mensuales por parte de Gestión Financiera, referente al mal diligenciamiento de los formatos de pago por parte de  los supervisores y presentarlos  a la Subdirección Administrativa y Dirección Genera para la toma de Decisiones.</t>
  </si>
  <si>
    <t>Modificación de la meta y  fecha de finalización como parte de la Mejora Continua:
Meta: 10
Fecha de finalización: 31 de diciembre de 2022</t>
  </si>
  <si>
    <t>Se evidencia el seguimiento e informe remitido a las areas y ala subdireccion administrativa informando el mal diligenciamiento de los formatosy las restriccciones de seguimiento de los pasgos a traves del secop II</t>
  </si>
  <si>
    <t xml:space="preserve">Gestión Financiera revisa los formatos de los pagos al momento de su gestión, a pesar de hacer devoluciones se gestionan los pagos toda vez que hay que dar cumplimiento a la ejecución del PAC aprobado por el Tesoro Nacional. </t>
  </si>
  <si>
    <t>Iniciar las acciones legales a que haya lugar por el incumplimiento de las responsabilidades como supervisores en el mal diligenciamiento de los formatos</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</si>
  <si>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sino del diligenciamiento de los formatos a su cargo     </t>
  </si>
  <si>
    <t xml:space="preserve">A partir del 27 de octubre de 2021, se aperturo investigacion por incumplimiento de las responsabilidades como supervisores, auto de fecha 27 de octubre y con numero 34 de 2021 </t>
  </si>
  <si>
    <t>En el Comité Directivo, se ha presentado la gestión de pagos realizados en le mes y se detallan los conceptos de los giros.</t>
  </si>
  <si>
    <t xml:space="preserve">Publicación y Normatividad en el SECOP II
No se está dando cumplimiento a lo establecido en la Circular Externa Única de Colombia Compra Eficiente en relación con el numeral 1.4 Publicación en una plataforma del SECOP y 1.5 Normatividad del SECOP, debido a:
*El contrato 282 de 2020, está identificado en el SECOP como el 281.
•Se registró en el SECOP dos procesos cargados así: Uno denominado CTO 251 y otro CPS 251-2020, los cuales hacen referencia al mismo contrato de COMPENSAR
</t>
  </si>
  <si>
    <t>No existe un control al cargue de la informacion contractual en el SECOP II</t>
  </si>
  <si>
    <t>Realizar por parte del Gestor del proceso la verificacion y aprobacion antes de la publicacion de cada fase  en el SECOP II, colocando un pantallazo de su verificación</t>
  </si>
  <si>
    <t xml:space="preserve">Presentar un informe trmiestral aleatorio de los contratos de consistencia de la informacion en el secop frente a la base de datos y el expediente fisco contractual. </t>
  </si>
  <si>
    <t>Informes</t>
  </si>
  <si>
    <t>Con corte a 15 de nov el proceso no reporta evidencia de la ejecucion de la accion</t>
  </si>
  <si>
    <t>No se allego evidencia de la  Realización por parte del Gestor del proceso de la verificacion y aprobacion antes de la publicacion de cada fase  en el SECOP II, colocando un pantallazo de su verificación, no obstante la acción se debía iniciar desde agosto.</t>
  </si>
  <si>
    <t>Reformular la accion en el sentido   que el grupo de gestion contractual generara un informe  trimestral aleatoria de consistencia de la informaci[on del SECOP frente al expediente contractual. Meta 4 informes. Indicador Informes realizados| informes programadasX 100</t>
  </si>
  <si>
    <t xml:space="preserve">Se evidencia el informe de seguimiento a la informacion del SECOP y las carpetas con corte a 30 de marzo de 2022  </t>
  </si>
  <si>
    <t>informe de seguimiento a la información del SECOP y las carpetas con corte a 31 de mayo</t>
  </si>
  <si>
    <t xml:space="preserve">El proceso presenta la evidencia d DE la ejecución de la acción </t>
  </si>
  <si>
    <t>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t>
  </si>
  <si>
    <t>No se cuenta con una instancia  articuladora
No se realizaron los cruces de informacion por las areas responsables para la toma de desiciones por parte de la Ata Direccion,para la ejecucion contracual de la vigencia.</t>
  </si>
  <si>
    <t>No se realizaron los cruces de informacion por las areas responsables para la toma de desiciones por parte de la Ata Direccion,para la ejecucion contracual de la vigencia.</t>
  </si>
  <si>
    <t xml:space="preserve">No obstante referenciarse desde el proceso Planeación Estrategica  que el procedimiento de PAA se encuentra en construccion, no se allega evidencia de su avance </t>
  </si>
  <si>
    <t>Se generó por parte del Planeación Estratégica, el  procedimiento denominado Formulacion y seguimiento Plan Anual de Adquisiones, codigo: PC-PE-01 Version 1, el cual se encuentra en revisión por parte del Proceso de Mejora continua</t>
  </si>
  <si>
    <t xml:space="preserve">No se a a dado inicio a su ejecucion </t>
  </si>
  <si>
    <t xml:space="preserve">No se allego evidencia de avance de la acción, no obstante su inicio en agosto </t>
  </si>
  <si>
    <t xml:space="preserve">Se generó por parte del Planeación Estratégica, el  procedimiento denominado :  Formulación y seguimiento Plan Anual de Adquisidores, código: PC-PE-01 Versión 1 </t>
  </si>
  <si>
    <t>Modificación de las fechas de Finalización y meta:
 Meta:12
Fecha de finalización: 30 de enero de 2023</t>
  </si>
  <si>
    <t xml:space="preserve">Acción en avance </t>
  </si>
  <si>
    <t>Informe Seguimiento Austeridad Gasto l  Trimestre de 2021</t>
  </si>
  <si>
    <t>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t>
  </si>
  <si>
    <t xml:space="preserve">
1. Los incrementos obedecen a las incapacidades que de manera mensual se generan por parte de los funcionarios.
2.Falta de Seguimiento permanente en la Gestión de cobro
3, Aunque se siguen enviado comunicaciones de recobro a las EPS no han realizado el pago de la obligación
</t>
  </si>
  <si>
    <t xml:space="preserve">Aunque se siguen enviado comunicaciones de recobro a las EPS no han realizado el pago de la obligación.
</t>
  </si>
  <si>
    <t>Incremento del valor adeudado por parte de las EPS y ARL
Vencimiento de los términos legales para realizar el cobro
Detrimento Patrimonial</t>
  </si>
  <si>
    <t xml:space="preserve">Acción preventiva </t>
  </si>
  <si>
    <t>Realizar los cobros por medio de correo electrónico a las diferentes EPS y ARL de los saldos de incapacidades.</t>
  </si>
  <si>
    <t>No. Total de correos enviados / No. de EPS y ARL con saldo pendientes*100%</t>
  </si>
  <si>
    <t>VIVIAN RAMIREZ</t>
  </si>
  <si>
    <t xml:space="preserve">Se evidencia el envio de correo de recobro a la eps sanitas  </t>
  </si>
  <si>
    <t>Aun se esta a tiempo para cumplir la accion</t>
  </si>
  <si>
    <t>Se evidencia un correo con la Solicitud de Reintegro de incapacidades a Colsanitas en  octubre 5 de 2021, sin embargo, a la fecha no se han realizado los reintegros.</t>
  </si>
  <si>
    <t>Se realizaron los cobros por medio de correo electrónicos mensuales  a las diferentes EPS y ARL de los saldos de incapacidades</t>
  </si>
  <si>
    <t xml:space="preserve">
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</si>
  <si>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 xml:space="preserve">Aunque se siguen enviado comunicaciones de recobro las EPS no han realizado el pago de la obligación.
</t>
  </si>
  <si>
    <t>Incremento del valor adeudado por parte de la EPS y ARL
Vencimiento de los términos legales para realizar el cobro
Detrimento Patrimonial</t>
  </si>
  <si>
    <t>Seguimiento continuo por parte del responsable del Cobro Coactivo a las EPS y ARL</t>
  </si>
  <si>
    <t>Cobro Coactivo</t>
  </si>
  <si>
    <t>VIVIANA GONZALEZ</t>
  </si>
  <si>
    <t>No se presenta evidencia del cobro coactivo a las EPS y ARL.</t>
  </si>
  <si>
    <t>Modificar la fecha de la terminación; debido a que es necesario continuar con el seguimiento en el cobro de las incapacidades como parte de la mejora continua así:
Fecha  de Terminación: 31-12-2022</t>
  </si>
  <si>
    <t>Se recibio por parte del Gestión Juridica un correo donde se estipula el lleno de los requisitos para realizar el cobro coactivo el 22 de febrero de 2022.</t>
  </si>
  <si>
    <t>Mediante correo de fecha 02 de mayo de 2022, el Proceso de Gestión de Talento remitió por correo eléctronico al Proceso de Gestión Jurídica la documentación necesaria para adelantar el cobro coactivo de las incapacidades.</t>
  </si>
  <si>
    <t>Se envía correo al proceso jurídico para seguimiento del cobro coactivo del la es sanitas</t>
  </si>
  <si>
    <t xml:space="preserve">Se evidencia correo enviado del día 7 de junio de 2022, por parte del proceso de gestión de talento humano solicitando información del estado del proceso coactivo de los saldos de incapacidades. </t>
  </si>
  <si>
    <t xml:space="preserve">
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</si>
  <si>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Adelantar las acciones legales  a que haya lugar, con el fin que las EPS y ARL, cancele lo adeudado por incapacidades</t>
  </si>
  <si>
    <t>Adelantar acciones administrativas a que haya lugar, con el fin que las EPS y ARL, cancele lo adeudado por incapacidades.</t>
  </si>
  <si>
    <t>Acciones administrativas adelantadas</t>
  </si>
  <si>
    <t>CARLOS LOPEZ</t>
  </si>
  <si>
    <t>No se allega evidencia , ni se reporta avance de gestión para el cumplimiento de la acción</t>
  </si>
  <si>
    <t xml:space="preserve">Solicitar reprogramacion de accion y fecha </t>
  </si>
  <si>
    <t xml:space="preserve">Se evidencia el correo de solicitud  de soportes a Talento Humano, para radicar la solicitud </t>
  </si>
  <si>
    <t xml:space="preserve">Durante este periodo no se evidencia avance con relación a Adelantar las acciones legales  a que haya lugar, con el fin que las EPS y ARL, cancele lo adeudado por incapacidades. </t>
  </si>
  <si>
    <t xml:space="preserve">El proceso no reporto evidencia de la ejecución de la acción </t>
  </si>
  <si>
    <t>Se evidenció legalización extemporánea de comisiones, incumplimiento lo señalado en la resolución  126 de 2020, artículo 4 literal (g), por cuanto las resoluciones 44, 52 y 83 de 2021 fueron legalizadas de manera inoportuna.</t>
  </si>
  <si>
    <t>1. Porque, no se está dando cumplimiento a lo establecido en la resolución 126 de 2020.
2. Porque, hacen caso omiso a los correos enviados por Gestión de Talento Humano.
3. No se adelantan las acciones a que haya lugar para que los contratistas y funcionarios cumplan con la legalización oportuno de las comisiones y viáticos
4. Por que, se realiza el giro anticipado de las comisiones y viáticos</t>
  </si>
  <si>
    <t>Por que, se realiza el giro anticipado de las comisiones y viáticos.</t>
  </si>
  <si>
    <t>Hallazgos por parte de los Órganos de Control</t>
  </si>
  <si>
    <t>Modificar la resolución 126 de 2020, estableciendo que el reconocimiento económico de la comisión se realice posterior a su generación.</t>
  </si>
  <si>
    <t>Resolución actualizada</t>
  </si>
  <si>
    <t xml:space="preserve">Se evidenciaron debilidades y falencias con respecto a la custodia del vehículo de placas IXX 308 así:
• El vehículo se encontraba en préstamo al Cuerpo de Bomberos Voluntarios de Bogotá (No se evidenciaron documentos de Préstamo y/o Devolución)
• No se había reportado  este vehículo a la Oficina de Control Interno de la DNBC en los Informes Trimestrales de Austeridad del Gasto emitidos por el Proceso de Gestión Administrativa.
• No hay claridad con relación a la suscripción del Comodato, las razones de la Devolución por parte del Cuerpo de Bomberos Voluntarios de Bogotá, las decisiones tomadas por Entidad, teniendo en cuenta que no se posee trazabilidad de la documentación.
Por lo tanto, se está incumpliendo la 3 Dimensión Gestión con Valores para resultados del MIPG “Lineamientos generales” con respecto a los mecanismos para ejercer un control legal y técnico de los bienes de la entidad.
</t>
  </si>
  <si>
    <t xml:space="preserve">
1. Porque, no se tenia conocimiento del préstamo del vehículo 
2, Porque, no existe un procedimiento para el uso y manejo de vehículos de la DNBC.
3, No esta actualizado el procedimiento de prevención y mantenimiento de vehículos, con los controles y seguimientos estipulados. 
4.Porque, no se ejecuto el debido control y seguimiento al vehículo. 
</t>
  </si>
  <si>
    <t>Porque, no se ejecuto el debido control y seguimiento al vehículo.</t>
  </si>
  <si>
    <t xml:space="preserve">Hallazgos por parte de los Órganos de Control
Falta disciplinaria  </t>
  </si>
  <si>
    <t xml:space="preserve">Realizar cruces mensuales de los bienes existentes en la entidad conjuntamente con el proceso de gestión financiera </t>
  </si>
  <si>
    <t xml:space="preserve"> Cruces mensuales </t>
  </si>
  <si>
    <t xml:space="preserve">Arley coy </t>
  </si>
  <si>
    <t>No se evidencian cruces mensuales de los bienes existentes en la entidad conjuntamente con el proceso de gestión financiera, es de anotar que las evidencias reportadas corresponden al ano 2020</t>
  </si>
  <si>
    <t>Se evidencia imagen donde se señalan los correos enviados sobre conciliaciones 2020, pero No se evidencia  se ejecuto el debido control y seguimiento al vehículo..</t>
  </si>
  <si>
    <t>se realizan los respectivos cruces con Financiera</t>
  </si>
  <si>
    <t>SE HA REALIZADO EL CRUCE DE INVENTARIOS CON ALMACEN Y FINANCIERA</t>
  </si>
  <si>
    <t>El proceso presenta evidencias de informes de conciliación correspondientes a los meses de enero, febrero y marzo, no obstante no se presentan de los meses de abril ni mayo</t>
  </si>
  <si>
    <t>Realizar un inventario físico de los bienes de la DNBC</t>
  </si>
  <si>
    <t>Inventario físico actualizado</t>
  </si>
  <si>
    <t>Nos se evidencia la realización  del inventario físico semestral, con base los lineamientos establecidos en la entidad y la CGN.No obstante el documento presentado corresponde al inventario realizado en el ano 2020</t>
  </si>
  <si>
    <t xml:space="preserve">Se evidencia Listado general de inventario fisico a Diciembre de 2020, sin firmas. No se evidencia la realización del Inventario Físico con corte al 31 de diciembre de 2020. </t>
  </si>
  <si>
    <t xml:space="preserve">El proceso no reporta evidencia de la realización del inventario físico de la DNBC </t>
  </si>
  <si>
    <t xml:space="preserve">Socializar los roles y responsabilidades a los supervisores designados de los comodatos de la entidad </t>
  </si>
  <si>
    <t xml:space="preserve">Socialización sobre roles y responsabilidades de los supervisores </t>
  </si>
  <si>
    <t xml:space="preserve">En seguimiento se evidencia la presentación con la cual se dio cumplimiento a la acción: Socializar los roles y responsabilidades a los supervisores designados de los comodatos de la entidad </t>
  </si>
  <si>
    <t>Se realizo capacitación a los supervisores el 4 de marzo de 2022</t>
  </si>
  <si>
    <t>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t>
  </si>
  <si>
    <t xml:space="preserve">1.Por que a pesar de que se ha venido ejecutando el seguimiento  por parte del supervisor del contrato,   la entidad prestadora del servicio de telefonía  no ha dado respuesta a los requerimiento solicitados.
2, Falta de control y seguimiento por parte del supervisor del contrato.  
</t>
  </si>
  <si>
    <t xml:space="preserve">1.Por que a pesar de que se ha venido ejecutando el seguimiento  por parte del supervisor del contrato,  la entidad prestadora del servicio de telefonía  no ha dado respuesta a los requerimiento solicitados  
</t>
  </si>
  <si>
    <t xml:space="preserve">Incumplimiento de acciones de gestión y afectación en el desempeño institucional
Posibles hallazgos fiscales.
Posibles sanciones disciplinarias </t>
  </si>
  <si>
    <t xml:space="preserve">Realizar una mesa de trabajo con la empresa prestadora de servicio con el fin de verificar los valores de la factura . 
</t>
  </si>
  <si>
    <t xml:space="preserve">mesa de trabajo  realizadas/ mesas de trabajo programados. </t>
  </si>
  <si>
    <t>Se hace configuración de la plataforma de gestión de telefonía IP.</t>
  </si>
  <si>
    <t xml:space="preserve">Aun se esta tiempo para cumplir con la accion </t>
  </si>
  <si>
    <t>Se evidenicia imagen de la configuración de la plataforma de gestión de telefonía IP, pero no se ha realizado mesa de trabajo con la ETB, con el fin de verificar los valores de la factura. La acción tien fecha de termianción 11/01/2022</t>
  </si>
  <si>
    <t>Se solicita ampliación de la fecha de terminación, en virtud que si bien somos los supervisores del contrato, se tenia entendido que el seguimiento lo hacia otro proceso, por lo anterior, se dará inicio a la actividad, indicando que contractualmente el servicio tiene un cargo fijo, por lo que los valores no varían. Fecha de terminación: 30/06/2022</t>
  </si>
  <si>
    <t xml:space="preserve">Se realizará mesa de trabajo con Gestión Administrativa y Gestión Financiera para revisar el contrato y dar cierre a la acción, para el 8 de abril. </t>
  </si>
  <si>
    <t xml:space="preserve">Se evidencia acta de entrega del proceso a Gestion Administrativa, realizando claridad de los consumos y manejo las líneas IP </t>
  </si>
  <si>
    <t xml:space="preserve">Realizar  un adecuado seguimiento al contrato de telefonía ip, dando cumplimiento a los lineamientos establecidos en el manual de supervisión e interventoría. 
Enviar un correo a la empresa prestadora del servicio </t>
  </si>
  <si>
    <t xml:space="preserve">Seguimientos realizados al contrato de telefonía IP </t>
  </si>
  <si>
    <t>Se hace seguimiento a los usuarios y roles asignados a cada una de sus áreas.</t>
  </si>
  <si>
    <t xml:space="preserve">No se presenta un informe detallado de la supervisión de la ejecución del contrato </t>
  </si>
  <si>
    <t>Se evidencia imagen del perfil de los usuarios de la Telefonia ETB, pero no se presenta informe detallado de la supervision de la ejecucion del contrato . La acción tien fecha de termianción 11/01/2022</t>
  </si>
  <si>
    <t>Se solicita ampliación de la fecha de terminación, para ejecutar la actividad, no obstante indicamos que actualmente el contrato  del servicio tiene un cargo fijo, por lo que los valores no varían. Fecha de terminación: 30/06/2022</t>
  </si>
  <si>
    <t xml:space="preserve">1.Porque: no se realiza un estricto control y seguimiento a  las facturas que se deben cancelar. 
</t>
  </si>
  <si>
    <t>Realizar mensualmente el seguimiento a las facturas de telefonía IP</t>
  </si>
  <si>
    <t xml:space="preserve">Seguimientos realizados a las facturas de telefonía IP </t>
  </si>
  <si>
    <t>Se han hecho seguimientos mensuales a cada una de las facturas respectivas de los meses de agosto y septiembre.</t>
  </si>
  <si>
    <t xml:space="preserve">Se presentan las facturas de agosto y septiembre, no obstante no se realiza un seguimiento de las mismas </t>
  </si>
  <si>
    <t>Se evidencias las facturas de agosto y septiembre, la acción tien fcha de terminación 11/01/2022</t>
  </si>
  <si>
    <t>Se solicita ampliación de misma, en virtud que si bien somos los supervisores del contrato, se tenia entendido que el seguimiento lo hacia otro proceso. Se dará inicio a la actividad, indicando que contractualmente el servicio tiene un cargo fijo, por lo que los valores no varían. Fecha de terminación: 30/06/2022</t>
  </si>
  <si>
    <t xml:space="preserve">Se evidencia incumplimiento de las medidas de austeridad del gasto con respecto al uso adecuado de las líneas telefónicas y/o equipos, evidenciándose que:
• No existe designación de los equipos a que hubiese dado lugar ni de las respectivas  líneas telefónicas al personal que actualmente las está utilizando.  
• La justificación del uso de las líneas telefónicas no fue soportado.
• Existen varias líneas telefónicas y/o equipos, asignadas a un mismo cargo, como es el caso del Asesor Jurídico, Comunicaciones, Citel y Subdirector Administrativo y Financiero.
• Están siendo utilizadas líneas telefónicas por parte de personal que no posee vínculo laboral con la entidad como es el caso de Clara Inés Rueda y Jorge Zuleta.
• Existen líneas telefónicas y/o equipos, asignadas a funcionarios que no ostentan cargos de Director General, Subdirector ni que su labor principal sea la Atención y Prevención de Desastres.
• Se está utilizando líneas telefónicas y/o equipos, por personal Contratista.
• Se está cancelado al Operador claro 16 líneas telefónicas, pero se desconoce el usuario que la tiene asignada.
Incumpliendo lo señalado en el Decreto 1598 de 2011 que  modifica el artículo 15 del Decreto 1737 de 1998, artículo 2.8.4.6.5 del Decreto 1068 de 2015, y concepto  155141 de 2021 emitido por el DAFP.
</t>
  </si>
  <si>
    <t>1. Porque, no existe control y seguimiento a la designación de las líneas telefónicas de la DNBC.
2. Desconocimiento del uso y manejo de las líneas telefónicas. .</t>
  </si>
  <si>
    <t>2. Desconocimiento del uso y manejo de las líneas telefónicas. .</t>
  </si>
  <si>
    <t xml:space="preserve">Hallazgos por parte de los Órganos de Control.
Faltas disciplinarias 
Posibles hallazgos fiscales </t>
  </si>
  <si>
    <t xml:space="preserve">Establecer los lineamientos del uso y designación de las líneas telefónicas pertenecientes a la DNBC, a través e la emisión de una Circular. </t>
  </si>
  <si>
    <t xml:space="preserve">Circular </t>
  </si>
  <si>
    <t>No se evidencia la expedición de la circular</t>
  </si>
  <si>
    <t xml:space="preserve">En el One Drive no se evidencia ningún soporte. La actividad tiene fecha de terminación 30/08/2021 </t>
  </si>
  <si>
    <t>Se realizan los lineamientos</t>
  </si>
  <si>
    <t>SE REALIZO EL PROCESO PARA CANCELAR 26 LÍNEAS TELEFONICAS Y ASI CONTRIBUIR A LA DISMINUCIÓN EL EN PROCESO DE AUSTERIDAD DEL GASTO</t>
  </si>
  <si>
    <t>El proceso no reporta evidencia de la expedición de una circular con lineamientos del uso y manejo de líneas de celular</t>
  </si>
  <si>
    <t xml:space="preserve">1. Porque, no existe control y seguimiento a la designación de las líneas telefónicas de la DNBC
2. Desconocimiento del uso y manejo de las líneas telefónicas. 
3, Inadecuado control y seguimiento sobre el uso y manejo de las líneas telefónicas de la DNBC </t>
  </si>
  <si>
    <t xml:space="preserve">3, Inadecuado control y seguimiento sobre el uso y manejo de las líneas telefónicas de la DNBC </t>
  </si>
  <si>
    <t xml:space="preserve">Realizar un seguimiento mensual al inventario de las líneas telefónicas  contratadas y verificar el uso adecuado de las mismas . </t>
  </si>
  <si>
    <t xml:space="preserve">Seguimientos mensuales </t>
  </si>
  <si>
    <t xml:space="preserve">Se realiza inventario de las 9  lineas que estan activas  </t>
  </si>
  <si>
    <t xml:space="preserve">Se evidencia cuadro con el inventario d de las líneas de celular, no obstante no se realiza seguimiento mensual al inventario de las líneas telefónicas  contratadas y verificar el uso adecuado de las mismas . </t>
  </si>
  <si>
    <t>Se evidencia archivo excel, con la relación de 9 lineas activas, pero no se evidencia seguimiento mensual al inventario de las líneas telefónicas  contratadas y a la verificación del uso adecuado de las mismas</t>
  </si>
  <si>
    <t>El Gestor solicita modificación de la fecha de terminación de la acción.
Fecha de Terminación: 31/12/2022
Meta: 9</t>
  </si>
  <si>
    <t xml:space="preserve">El proceso no evidencia el seguimiento mensual de las líneas telefónicas a cargo de la entidad </t>
  </si>
  <si>
    <t xml:space="preserve">Hallazgos por parte de los Órganos de Control.
Faltas disciplinarias 
Posibles hallazgos fiscales  </t>
  </si>
  <si>
    <t>Realizar la cancelación de las siguientes líneas telefónicas: 3102153736, 3133656239, 32223472160,3223472114, 3102414387, 32334997736, 3102011926, 3102011957, 3102012162, 3102012079,3102012130, 3102012075, 3102012055, 3102012146, 3102011959, 3102011984,</t>
  </si>
  <si>
    <t>N° total de líneas canceladas / N° total de líneas móviles *100</t>
  </si>
  <si>
    <t>Se realiza suspension de las lineas que se encuentran  relaciondas las cuales no generan ningun costo</t>
  </si>
  <si>
    <t xml:space="preserve">No s evidencia la cancelación de las líneas </t>
  </si>
  <si>
    <t>Se evidencian correso de la suspensión de las lineas telefonicas, pero no de su cancelación.  La actividad tien fecha de trmianción 31/08/2021</t>
  </si>
  <si>
    <t>El Gestor solicita modificación de la fecha de terminación de la acción.
Fecha de Terminación: 30/06/2022
Meta: 100%</t>
  </si>
  <si>
    <t>No se presenta evidencia de la gestión de las lineas telefonicas</t>
  </si>
  <si>
    <t xml:space="preserve">El proceso no reporta evidencia de la cancelación de las líneas telefónicas </t>
  </si>
  <si>
    <t xml:space="preserve">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Nueva SEDE, pero al constatarlo en el Contrato de Arrendamiento suscrito con Moderline en la clausula 7 se encuentra inmersa la Obligatoriedad por parte de la DNBC, de cancelarlo. 
Tal como se observa, no hay claridad y genera incertidumbre lo relacionado con la obligación de la entidad frente al pago del servicio de agua, generando un riesgo para la entidad al verse abocada a la suspensión del servicio por el no pago del consumo del acueducto.
</t>
  </si>
  <si>
    <t xml:space="preserve">
1.  Por que, no hay un adecuado seguimiento y control del pago del servicio de agua y alcantarillado 
2.Por que debido a la multiplicidad de funciones realizadas en el área administrativa no se presto atención correspondiente al seguimiento a la facturación del servicio publico de acueducto </t>
  </si>
  <si>
    <t xml:space="preserve">Por que, no hay un adecuado seguimiento y control del pago del servicio de agua y alcantarillado </t>
  </si>
  <si>
    <t xml:space="preserve">Hallazgos por parte de los Órganos de Control
posibles Faltas disciplinarias y posibles hallazgos fiscales </t>
  </si>
  <si>
    <t xml:space="preserve">Realizar una revisión y seguimiento mensual de las obligaciones contractuales por parte de la DNBC
</t>
  </si>
  <si>
    <t xml:space="preserve">informes de seguimiento </t>
  </si>
  <si>
    <t xml:space="preserve">Se dio por terminado el contrato de arrendamiento donde se estaba incluido el pago del servicio de acueducto directo y no incluido en la administracion como se venia realizando </t>
  </si>
  <si>
    <t>No se evidencia documento que conste la liquidación del contrato de arrendamiento, ni el seguimiento mensual del cumplimiento de las obligaciones de la DNBC</t>
  </si>
  <si>
    <t xml:space="preserve">Se evidencia imagen del secop del contrato 001/2021 con fecha de finalización del 08/08/2021, pero no hay soporte de la liquidación del contrato de arrendamiento, ni de la revisión y seguimiento mensual de las obligaciones contractuales. La actividad tiene fecha de terminación 30/08/2021 </t>
  </si>
  <si>
    <t>Se verificó el pago del servicio de acueducto por parte de la entidad en la sede administrativa para el perido enero-febrero.
Para el centro logistico, la entidad paga una administración que incluye el servicio de acueducto,no se obtuvo información para verificar esta información.</t>
  </si>
  <si>
    <t>SE ENVIO A LA SAE LOS REQUISISTOS PARA QUE SEA REACTIVADA EL SERVICIO DE AGUA EN LA SEDE DEL CENTRO LOGI</t>
  </si>
  <si>
    <t>No se evidencia una  revisión y seguimiento mensual de las obligaciones contractuales por parte de la DNBC</t>
  </si>
  <si>
    <t xml:space="preserve">1. Porque, al elaborar el contrato no quedo estipulado quien es el responsable del pago del agua de la DNBC.
2. Porque, no se realizo la modificación  al contrato, debido que en la actualidad es inmerso en el pago de la Administración mensual 
3. Porque, no existe un seguimiento y monitoreo del consumo de agua. </t>
  </si>
  <si>
    <t>1. Porque, al elaborar el contrato no quedo estipulado quien es el responsable del pago del agua de la DNBC</t>
  </si>
  <si>
    <t xml:space="preserve">Solicitar modificación del contrato de arrendamiento </t>
  </si>
  <si>
    <t>Otro si Modificatorio</t>
  </si>
  <si>
    <t>No se evidencia documento que conste la liquidación del contrato de arrendamiento</t>
  </si>
  <si>
    <t xml:space="preserve">Se evidencia imagen del secop del contrato 001/2021 con fecha de finalización del 08/08/2021, pero no hay soporte de la liquidación del contrato de arrendamiento. La actividad tiene fecha de terminación 30/08/2021 </t>
  </si>
  <si>
    <t>Informe de Auditoría al proceso Coordinación Operativa</t>
  </si>
  <si>
    <t xml:space="preserve">Aunque el aplicativo RUE ha venido siendo mejorado frente a su diseño original y lo concebido en la Ley 1575 de 2012 en su artículo 45, con su entrada en funcionamiento se ha identificado la necesidad de realizar mejoras para facilitar el diligenciamiento de la emergencias, así como para la actualización de los módulos de educación, administración y la inclusión de un módulo auditoria, sin embargo en lo corrido de la vigencia no se ha contado con el personal competente para realizar el mantenimiento preventivo y evolutivo del aplicativo. Lo cual podría incumplir lo establecido en el MIPG Dimensión: Gestión con valores para resultados
3.2.1.2 Política Gobierno Digital
Lograr procesos internos, seguros y eficientes a través del fortalecimiento de las capacidades de gestión de tecnologías de
información.
Planes de mantenimiento - LI.ST.10 “La Dirección de Tecnologías y Sistemas de la Información o quien haga sus veces debe implementar un plan de mantenimiento preventivo y evolutivo sobre toda la infraestructura y demás Servicios Tecnológicos de la institución”
</t>
  </si>
  <si>
    <t>Porque el proceso de Coordinación Operativa no es el encargado de establecer los lineamientos de la política de Gobierno Digital  y Planes de Manteniemiento  como lo establece MINTIC.
Porque la entidad  no cuenta con el personal de Apoyo competente e idoneo para diseñar e implementar la Política de Gobierno Digital y Planes de Mantenimiento  preventivo y evolutivo sobre toda la infraestructura tecnologica.</t>
  </si>
  <si>
    <t xml:space="preserve">
Porque la entidad  no cuenta con el personal de Apoyo competente e idoneo para diseñar e implementar la Política de Gobierno Digital y Planes de Mantenimiento  preventivo y evolutivo sobre toda la infraestructura tecnologica.</t>
  </si>
  <si>
    <t>Reprocesos en la continuidad de la operación del sistema de información.</t>
  </si>
  <si>
    <t xml:space="preserve">La Contratacion del Personal </t>
  </si>
  <si>
    <t>Dr.Jorge Amarillo</t>
  </si>
  <si>
    <t>Para garantizar la contratación del personal idóneo, se remitió al área directiva los perfiles solicitados para el optimo mantenimiento preventivo y evolutivo del Aplicativo RUE.</t>
  </si>
  <si>
    <t xml:space="preserve">Se presenta la remisión de los perfiles a contratar, no obstante no se ha contratado el personal </t>
  </si>
  <si>
    <t>Correo de 27 de agosto de 2021, solicitando el personal para que se contrate un grupo de ingenieros de sistemascon experiencia en desarrollo, para que apoye al Mantenimiento Evolutivo del sistema deinformación RUE y al área de Gestión IT en la implementación de la Política de GobiernoDigital en la DNBC como los establece MINTIC, no obstante hay plazo hasta el 30/06/22</t>
  </si>
  <si>
    <t>La accion está dentro de los tiempos de ejecución, no requiere cambios</t>
  </si>
  <si>
    <t>Se verifica la contratación de personal idóneo para fortalecer el equipo de TI</t>
  </si>
  <si>
    <t>Se encontró que no todos los desarrollos recientes del aplicativo RUE, cuentan con un análisis actualizado de las solicitudes de los Usuarios, así mismo no se cuenta con el documento soporte (diagnóstico) de las necesidades de información de la Entidad, para la actualización (desarrollo) del Sistema de Información RUE, situación que genera inobservancia con lo dispuesto en el Manual de Gobierno digital, implementación de la política de Gobierno Digital, Decreto 1008 de 2018, Numeral 3.2. Lineamientos TIC para el Estado y TIC para la Sociedad..."La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t>
  </si>
  <si>
    <t>Porque el proceso de Coordinación Operativa no es el encargado de establecer los lineamientos de la política de Gobierno Digital  y Planes de Manteniemiento  como lo establece MINTIC.
Porque la entidad  no cuenta con el personal de Apoyo competente e idoneo para documentar y desarrollar todas las actualizaciones que requiera el RUE:</t>
  </si>
  <si>
    <t>Porque la entidad  no cuenta con el personal de Apoyo competente e idoneo para documentar y desarrollar todas las actualizaciones que requiera el RUE:</t>
  </si>
  <si>
    <t>Intermitencias en la continuidad de los Procesos de la entidad afectando lel cumplimiento de la misionalidad como el cumplimiento de  los objetivos institucionales.
Se generaría posibles sanciones disciplinarias.</t>
  </si>
  <si>
    <r>
      <rPr>
        <sz val="10"/>
        <color theme="1"/>
        <rFont val="Calibri"/>
        <family val="2"/>
      </rPr>
      <t xml:space="preserve">La </t>
    </r>
    <r>
      <rPr>
        <sz val="10"/>
        <color theme="1"/>
        <rFont val="Arial"/>
        <family val="2"/>
      </rPr>
      <t>contratación del personal idóneo para realizar el diagnostico del aplicativo RUE de acuerdo a los linemaientos de Politica de Goierno Digital</t>
    </r>
  </si>
  <si>
    <t>Correo de 27 de agosto de 2021, solicitiando el personal para que se contrate un grupo de ingenieros de sistemascon experiencia en desarrollo, para que apoye al Mantenimiento Evolutivo del sistema deinformación RUE y al área de Gestión IT en la implementación de la Política de GobiernoDigital en la DNBC como los establece MINTIC, no obstante hay plazo hasta el 30/06/22</t>
  </si>
  <si>
    <t>Porque el proceso de Coordinación Operativa no es el encargado de establecer los lineamientos de la política de Gobierno Digital  y Planes de Manteniemiento  como lo establece MINTIC.
Porqre la entidad  no cuenta con el personal de Apoyo competente e idoneo para diseñar e implementar la Política de Gobierno Digital, especificamente en su diagnostico de necesidades de informacion de la Entidad como en su desarrollo.</t>
  </si>
  <si>
    <t>Porque la entidad  no cuenta con el personal de Apoyo competente e idoneo para diseñar e implementar la Política de Gobierno Digital, especificamente en su diagnostico de necesidades de informacion de la Entidad como en su desarrollo.</t>
  </si>
  <si>
    <t xml:space="preserve">Intermitencias en la continuidad de los Procesos de la entidad afectando el cumplimiento de la misionalidad como el cumplimiento de  los objetivos institucionales.
Se generaría posibles sanciones disciplinarias.
</t>
  </si>
  <si>
    <t>Generar Documento  soporte (diagnóstico) de las necesidades de información de la Entidad, para la actualización (desarrollo) del Sistema de Información RUE.</t>
  </si>
  <si>
    <t>Docuemento de Diagnostico RUE</t>
  </si>
  <si>
    <t>Teniente Zamora</t>
  </si>
  <si>
    <t>No se ha dado incio a esta actividad.</t>
  </si>
  <si>
    <t xml:space="preserve">No se ha dado inicio a la ejecución de la actividad </t>
  </si>
  <si>
    <t>No se ha iniciado la actividad para obtener el  (diagnóstico de las necesidades de información de la Entidad, para la actualización (desarrollo) del Sistema de Información RUE. La acción tiene fecha de terminación 29/07/2022</t>
  </si>
  <si>
    <t>La accion esta dentro de los tiempos, ya se cuenta con plan de trabajo</t>
  </si>
  <si>
    <t>La acción esta dentro de los tiempos, ya se cuenta con plan de trabajo</t>
  </si>
  <si>
    <t>Realizar diagnóstico</t>
  </si>
  <si>
    <t xml:space="preserve">Se apreció por parte del grupo auditor que con respecto al aplicativo RUE, no se cuenta con la caracterización de usuarios, ciudadanos y grupos de interés en los cuales interactúan con el Sistema de Información.
El Sistema RUE como desarrollo propio, no tiene definidos un documento guía de estilo de accesibilidad y usabilidad de acuerdo con la caracterización de usuarios. Inobservando lo dispuesto en la Guía de estilo y usabilidad - LI.SIS.07, MINTIC, Gobierno Digital, “La dirección de Tecnologías y Sistemas de la Información o quien haga sus veces debe definir o adoptar una guía de estilo y usabilidad para la institución. Esta guía debe estar aplicada de acuerdo con la caracterización de usuarios y según el canal utilizado por los sistemas de información, así mismo, debe estar alineada con los principios de usabilidad definidos por el Estado Colombiano, asegurando la aplicación de la guía en todos sus sistemas de información."
</t>
  </si>
  <si>
    <t>.
Porque no se cuenta con el personal idoneo para la implementacion de la Politica de Gobierno Digital.
Porque no se había evidenciado la necesidad de realizar la carecterizacion de usuarios, ya que el RUE solo estaba enfocado para uso de  los funcionarios de la DNBC</t>
  </si>
  <si>
    <t>Porque no se había evidenciado la necesidad de realizar la carecterizacion de usuarios, ya que el RUE solo estaba enfocado para uso de  los funcionarios de la DNBC</t>
  </si>
  <si>
    <t xml:space="preserve">La Entidad no cuenta con una política de Gobierno Digital lo cual ocasiona baja calificación en la medición de índice de desempeño institucional (FURAG) 
</t>
  </si>
  <si>
    <t xml:space="preserve">Realizar la caracterización de usuarios, ciudadanos y grupos de interés en los cuales interactúan con el Sistema de Información RUE.
</t>
  </si>
  <si>
    <t>Caracterización de Usuario que usan el RUE</t>
  </si>
  <si>
    <t>Coordinación Operativa</t>
  </si>
  <si>
    <t>Te Valencia Pulido</t>
  </si>
  <si>
    <t>Se inicia con la descripcion de caracterizacion de usurio del RUE, se tiene proyectado finalizar esta actividad en Febero del 2022</t>
  </si>
  <si>
    <t>No se ha dado inicio con la ejecución de la actividad, no obstante se tiene proyectado finalizar esta actividad en Febrero del 2022</t>
  </si>
  <si>
    <t>No reporta avance, tiene fecha de terminación el 28/02/2022</t>
  </si>
  <si>
    <t xml:space="preserve">Se da por cumplida la acción debido a que el Proceso de Coordinación Operativa realizó  la caracterización de usuarios del RUE.
No obstante, no se cierra ya que  "Realizar guía de estilo de accesibilidad y usabilidad del sistema de informacion RUE de la Entidad" es el Proceso de Gestión Informática quien la tiene a cargo. Por lo tanto, hasta que no es esté cumplida las dos acciones no se cierra el Hallazgo respectivo
</t>
  </si>
  <si>
    <t>Claudia Quintero/John Beltran</t>
  </si>
  <si>
    <t>CLAUDIA QUINTERO-JOHN BELTRAN</t>
  </si>
  <si>
    <t>Acción cumplida</t>
  </si>
  <si>
    <t>Se realizó la caracterización de usuarios del RUE, identificando entre otros el Objetivo. Alcance, Conceptos, Siglas, Marco Legal entre otros.</t>
  </si>
  <si>
    <t>Claudia Quintero y/o John Beltran</t>
  </si>
  <si>
    <t>Sin observación</t>
  </si>
  <si>
    <t>Aplicativo RUE sin guia de accesibilidad y usuabilidad.</t>
  </si>
  <si>
    <t>Actualización de aplicabilidad RUE</t>
  </si>
  <si>
    <t xml:space="preserve">Porque no se había evidenciado la necesidad de realizar la carecterizacion de usuarios, ya que el RUE solo estaba enfocado para uso de  los funcionarios de la DNBC.
Porque no se cuenta con el personal  de Apoyo idoneo para la implementacion de la Politica de Gobierno Digital.
</t>
  </si>
  <si>
    <t>Porque no se cuenta con el personal  de apoyo idoneo para la implementacion de la Politica de Gobierno Digital.</t>
  </si>
  <si>
    <t xml:space="preserve">Realizar guía de estilo de accesibilidad y usabilidad del sistema de informacion RUE de la Entidad </t>
  </si>
  <si>
    <t xml:space="preserve">Guia deaccesibilidad y usabilidad formulada. </t>
  </si>
  <si>
    <t>No se ha iniciado la actividad para Realizar guía de estilo de accesibilidad y usabilidad del sistema de informacion RUE de la Entidad. La acción tiene fecha de terminación 29/07/2022</t>
  </si>
  <si>
    <t>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t>
  </si>
  <si>
    <t>Se solicita cambio de acción por la generacion del documento operativo del RUE - Manual de Usuario</t>
  </si>
  <si>
    <t xml:space="preserve">Se realizó dentro de la evaluación el diagnostico del sistema de RUE </t>
  </si>
  <si>
    <t>RUE, no cuenta con caracterización de usuarios, ciudadanos y grupos de interés</t>
  </si>
  <si>
    <t>Realizar guía de estilo de accesibilidad y usabilidad RUE</t>
  </si>
  <si>
    <t>Se realizó la verificación de la información reportada en el RUE por los Cuerpos de Bomberos con una muestra de 120 de los 234551 eventos reportados el periodo comprendido entre 01/01/2020 y 30/06/2021, se encontró inconsistencias en la información reportada en cuanto a eventos clasificados inadecuadamente, eventos reportados sin información, eventos con una descripción ambigua y diligenciamiento de la totalidad de los campos en la atención de emergencias diligenciamiento de la totalidad de los campos en la atención de emergencias incumpliendo lo establecido en el MIPG, Dimensión: Información y Comunicación - Gestión de la información estadística- calidad estadística.</t>
  </si>
  <si>
    <t>Porque no se cuenta con el debido control y verificación de la información que es reportada por los cuerpos de bomberos en el modulo de Emergencias RUE. 
Porque durante el primer semestre de la vigencia 2020 y primer trimestre de la vigencia 2021 no se realizo la contratación del personal de CITEL para realizar este control.</t>
  </si>
  <si>
    <t>Porque durante el primer semestre de la vigencia 2020 y primer trimestre de la vigencia 2021 no se realizo la contratación del personal de CITEL para realizar este control</t>
  </si>
  <si>
    <t>Información errónea al momento de la generación de estadísticas.</t>
  </si>
  <si>
    <t xml:space="preserve">Diseñar el formulario de control y verificación de información de emergencias que debe diligenciar el personal de CITEL en el Modulo de Emergencias del RUE.   </t>
  </si>
  <si>
    <t xml:space="preserve"> Se ajusta control para asgurrar la calidad de la información así: A diario el Radioperador de la CITEL verifica para la información reportada en el RUE en seguimiento o cerrada con tipología de accidentes aéreos, fluviales, marítimos y mineros, la tipificación, la fecha, el estado y el detalle reportado por el cuerpo de bomberos. De encontrar alguna inconsistencia reporta al Cuerpo de Bomberos y solicita el ajuste, haciendo verificación de la atención a la recomendación por parte del cuerpo de bomberos.
El seguimiento se reporta en la planilla diaria de Excel indicando el responsable y las observaciones.</t>
  </si>
  <si>
    <t>Diseño del Formulario de control y seguimiento  de información  del Modulo de emergencias RUE</t>
  </si>
  <si>
    <t>Te Edwin Zamora</t>
  </si>
  <si>
    <t xml:space="preserve">No se ha dado inicio a la ejecucion de la actividad </t>
  </si>
  <si>
    <t>No se ha iniciado la actividad, la cual tiene fecha de terminación 30/09/2021, Según el teniente Zamora le corresponde a CITEL</t>
  </si>
  <si>
    <t>Se solicita trasladar la acción al Proceso de Coordinación Operativa, ya que esta no esta asociada al Sistema de Información RUE, la acción es un tema operativo para gestión de dicho proceso.</t>
  </si>
  <si>
    <t>Se informac que se solicita  mesa de trabajo con Coordinacion Operativa para el traslado de la acción, sin ebargo, a la fecha del monitoreo no se había realizado.</t>
  </si>
  <si>
    <t xml:space="preserve">Merle Galindo/Carlos </t>
  </si>
  <si>
    <t>Aun se esta a tiempo de cumplí</t>
  </si>
  <si>
    <t>La Política General de Seguridad y Privacidad de la Información de la DNBC, no contempla las medidas y controles que aseguren, protejan, preserven y mantengan la privacidad de la información, lo anterior, denota incumplimiento al Decreto 1008 de 2018 "Por el cual se establecen los lineamientos generales de la política de Gobierno Digital" en su Artículo 2.2.9.1.2.2. Manual de Gobierno Digital que establece en el Modelo de Seguridad y Privacidad de la información de Mintic, donde señala que la Entidad debe “Seleccionar las opciones (controles) pertinentes y apropiadas para el tratamiento de riesgos.”, así mismo el MSPI incluye dentro de los anexos los “Controles y objetivos de control” que se deben aplicar.</t>
  </si>
  <si>
    <t xml:space="preserve">
Porque El proceso de Coordinación Operativa no es el proceso encargado de establecer los lineamientos de la  Política General de Seguridad y Privacidad de la Información de la DNBC  como lo establece MINTIC. 
Desconocimiento de los lineamientos  emitidos por MINTIC, para la seguridad de la información   No se cuenta con personal idóneo.</t>
  </si>
  <si>
    <t>Desconocimiento de los lineamientos  emitidos por MINTIC, para la seguridad de la información   No se cuenta con personal idóneo.</t>
  </si>
  <si>
    <t>Perdida de la credibilidad de la información emitida, perdida de información, relevante.</t>
  </si>
  <si>
    <t>Actualizar la política de   Política General de Seguridad y Privacidad de la Información de la DNBC estableciendo los controles que preserven y mantengan la privacidad de la información de la DNBC.</t>
  </si>
  <si>
    <t>Política  General de Seguridad y Privacidad de la Información de la DNBC</t>
  </si>
  <si>
    <t xml:space="preserve">Se presenta un avance de la actualizacion de la poltica </t>
  </si>
  <si>
    <t>Se evidencia un borrador denominado "POLÍTICA DE SEGURIDAD DE  INFORMACIÓN", no obstante tiene fecha de terminación 29/07/2022</t>
  </si>
  <si>
    <t>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t>
  </si>
  <si>
    <t xml:space="preserve">La Página Web de la DNBC, no opera automáticamente con el  RUE, púes se evidenció que la información registrada en el RUE es inconsistente con la reportada en el Directorio de la Página WEB, como se observa en la matriz inconsistencia Directorio WEB
Lo anterior, evidencia la falta de interoperabilidad para hacer más eficiente y funcional el aplicativo.
Se evidenció que el aplicativo RUE no realiza procesos de interoperabilidad con otras entidades y con otros sistemas internos, incumpliendo lo dispuesto en la normatividad vigente, tales como: Decreto 1008 de 2018 "Por el cual se establecen los lineamientos generales de la política de Gobierno Digital” artículo 2.2.9.1.2.2. Manual de Gobierno Digital. Para la implementación de la Política de Gobierno Digital, las entidades públicas deberán aplicar el Manual de Gobierno Digital que define los lineamientos, estándares y acciones a ejecutar por parte de los sujetos obligados de esta Política de Gobierno Digital”.  Decreto 2573 de 2014, Artículo 4. Principios y fundamentos de la  Estrategia del Gobierno en línea…"Interoperabilidad: Fortalecer el intercambio de información entre entidades y sectores.";  Interoperabilidad - LI.SIS.09, MINTIC, Gobierno Digital, Lineamiento, "La Dirección de Tecnologías y Sistemas de la Información o quien haga sus veces, debe desarrollar los mecanismos necesarios para compartir su información haciendo uso del Modelo de Interoperabilidad definido por el Estado a partir de las necesidades de intercambio de información con otras entidades."
</t>
  </si>
  <si>
    <t>Falta de Coordinación con el personal que genera la actualización de la información  y el personal encargado de registrarla en la pagina WEB.
Actualmente el RUE es un sistema de Información estadístico de emergencias usado por los cuerpos de bomberos razón por la cual la interoperabilidad con otros sistemas de información no se había evidenciado.</t>
  </si>
  <si>
    <t>Actualmente el RUE es un sistema de Información estadístico de emergencias usado por los cuerpos de bomberos razón por la cual la interoperabilidad con otros sistemas de información no se había evidenciado.</t>
  </si>
  <si>
    <t>Que la plataforma RUE no se pueda integrar con las otras aplicaciones de emergencias  establecidas por los cuerpos de bomberos de Bogotá, Cali y Medellín. 
Tener información desactualizada de los Cuerpos de Bomberos en la Pagina WEB.</t>
  </si>
  <si>
    <t xml:space="preserve">Desarrollar la Interfaz que permita la interoporabilidad del RUIE con otros sitemas de informacion, entre esos la PAG WEB de la entidad. </t>
  </si>
  <si>
    <t>interoporabilidad del RUIE con otros sitemas de informacion</t>
  </si>
  <si>
    <t xml:space="preserve">No se ha dado inicio con la ejecucion de la actividad </t>
  </si>
  <si>
    <t xml:space="preserve">No se ha dado iinicio con la ejecucion de la actividad </t>
  </si>
  <si>
    <t>No se ha dado inicio con la ejecucion de la actividad, no obstante tiene fecha de terminación 29/07/2022</t>
  </si>
  <si>
    <t>Esta dentro de los tiempos, sin embargo 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t>
  </si>
  <si>
    <t xml:space="preserve">Se propone cambio de la acción respondiendo el hallazgo de manera de mantener actualizada la página web, asi como cambio de responsable.
Se realizará mesa de trabajo con Coordinación Operativa para el traslado de la acción
</t>
  </si>
  <si>
    <t>Se propone cambio de la acción respondiendo el hallazgo de manera de mantener actualizada la página web, así como cambio de responsable.
Se realizará mesa de trabajo con Coordinación Operativa para el traslado de la acción</t>
  </si>
  <si>
    <t>Informe Semestral del Estado de Control Interno de  DNBC por el periodo comprendido entre el 1 de Enero  al  30 de Junio de 2021</t>
  </si>
  <si>
    <r>
      <rPr>
        <b/>
        <sz val="10"/>
        <color theme="1"/>
        <rFont val="Arial Narrow"/>
        <family val="2"/>
      </rPr>
      <t>Ambiente 1.3</t>
    </r>
    <r>
      <rPr>
        <sz val="10"/>
        <color theme="1"/>
        <rFont val="Arial Narrow"/>
        <family val="2"/>
      </rPr>
      <t xml:space="preserve">
 La Política General de Seguridad y Privacidad de la Información  vigente desde 30/08/2019, no posee un procedimiento frente a la detección y uso inadecuado de la información</t>
    </r>
  </si>
  <si>
    <t>Desconocimiento frente a las disposiciones legales sobre la detección y uso inadecuado de la información</t>
  </si>
  <si>
    <t xml:space="preserve">Incumplimiento a las disposiciones normativas. </t>
  </si>
  <si>
    <t>Actualizar la política general de Seguridad de la Información estableciendo los mecanismos de manejo frente a la detección y uso inadecuado de la información</t>
  </si>
  <si>
    <t>Política Actualizada</t>
  </si>
  <si>
    <t>Se evidencia un borrador denominado "POLÍTICA DE SEGURIDAD DE  INFORMACIÓN", tiene fecha de terminación 31/12/2021</t>
  </si>
  <si>
    <r>
      <rPr>
        <b/>
        <sz val="10"/>
        <color theme="1"/>
        <rFont val="Arial Narrow"/>
        <family val="2"/>
      </rPr>
      <t>Ambiente 4.6</t>
    </r>
    <r>
      <rPr>
        <sz val="10"/>
        <color theme="1"/>
        <rFont val="Arial Narrow"/>
        <family val="2"/>
      </rPr>
      <t xml:space="preserve">
Se evidencia Correo del 01/06/2021 donde solicitan inclusión del concepto de evaluación de impacto y modificación en el desarrollo de la actividad de evaluación dentro del proceso anual de capacitación con el fin de dar cumplimiento al plan de mejora establecido para el proceso de capacitación, pero no se refleja la respectiva  evaluación al PIC.</t>
    </r>
  </si>
  <si>
    <t xml:space="preserve">La actualización del Procedimiento se realizó hasta el mes de Junio de 2021,  por lo tanto no se conto con el tiempo necesario  para aplicar la respectiva evaluación al PIC.   
</t>
  </si>
  <si>
    <t>Formulación de  PIC no efectivo
Inadecuada utilización de recursos
Debilidad en el compromiso del recurso humano de la Entidad. 
Incumplimiento a las directrices emanadas por EL dafp</t>
  </si>
  <si>
    <t xml:space="preserve">Realizar informe producto de la evaluaciones del PIC durante la vigencia. </t>
  </si>
  <si>
    <t xml:space="preserve">Informe con evaluación del PIC </t>
  </si>
  <si>
    <t xml:space="preserve">Se realizo informe producto de la evaluaciones del PIC durante la vigencia. </t>
  </si>
  <si>
    <t>No se evidencia dentro del informe la evaluación del impacto d de las capacitaciones que se han llevada a cabo</t>
  </si>
  <si>
    <t>Se realizó la actualización del procedimiento Plan Anual de Capacitación, PC-TH-03 V 2 del 03/11/2021,  asi como el formato  Evaluaciòn de Capacitación FO-TH-03-03, V 1,  del  11/08/2020, la cual se aplica de manera semestral, por cual no se cuenta con informe producto de las evaluaciones del PIC.</t>
  </si>
  <si>
    <t>Modificar la meta, fecha  terminación; debido a que es necesario realizar la evaluación del PIC, como parte del seguimiento a las actividades planteadas en el Informe Semestral de CI así:
Fecha  de Terminación: 31-12-2022
Meta: 2</t>
  </si>
  <si>
    <t>A la fecha no se ha realizado la evaluación.</t>
  </si>
  <si>
    <t xml:space="preserve">A la fecha no se ha realizado el  informe producto de la evaluaciones del PIC durante la vigencia. </t>
  </si>
  <si>
    <t>Se realiza informe de capacitaciones mensual</t>
  </si>
  <si>
    <r>
      <rPr>
        <b/>
        <sz val="10"/>
        <color theme="1"/>
        <rFont val="Arial Narrow"/>
        <family val="2"/>
      </rPr>
      <t>Ambiente 5.4</t>
    </r>
    <r>
      <rPr>
        <sz val="10"/>
        <color theme="1"/>
        <rFont val="Arial Narrow"/>
        <family val="2"/>
      </rPr>
      <t xml:space="preserve">
Por parte  de la Oficina de Control Interno, se realizó la evaluación de los controles  por medio de  los seguimientos y auditorías generadas. Aunque se actualizó el  Manual de Gestión del Riesgo, Vigente Desde:30/06/2021, los procesos a la fecha aun están en la verificación de sus procedimientos con el fin de establecer los controles pertinentes en cada uno de ellos.</t>
    </r>
  </si>
  <si>
    <t>La nuevas directrices emanadas por el DAFP con respecto a la Guía de Administración del Gestión del Riesgo, lo que genera la actualizalición de los procedimientos y controles de los procesos</t>
  </si>
  <si>
    <t>La nuevas directrices emanadas por el DAFP con respecto a la Guía de Administración del Gestión del Riesgo, lo que genera la Actualizalición de los procedimientos y controles de los procesos</t>
  </si>
  <si>
    <t>Posible materialización de riesgos
Incumplimiento a las directrices del DAFP</t>
  </si>
  <si>
    <t xml:space="preserve">Realizar el acompañamiento metodológico a cada uno de los gestores de los 19 procesos, para la actualización de los procedimientos de su proceso. </t>
  </si>
  <si>
    <t>No de acompañamientos realizados/ sobre numero de procesos de la DNBC*100</t>
  </si>
  <si>
    <t xml:space="preserve">Jhon Beltran </t>
  </si>
  <si>
    <t>Se esta trabajando articular esta actividad con el plan de acción del proceso 2022</t>
  </si>
  <si>
    <t>Aun se esta tiempo para cumplir con la accion</t>
  </si>
  <si>
    <t>No presenta evidencia de la ejecución de la actividad</t>
  </si>
  <si>
    <t xml:space="preserve">Se evidencia el acompañamiento metodológico en la actualización del procediimiento de Induccion y reinduccion en SST </t>
  </si>
  <si>
    <t>Se ha realizado el acompañamiento metodológico en la actualización de los procedimientos matriz tramite documental</t>
  </si>
  <si>
    <r>
      <rPr>
        <b/>
        <sz val="10"/>
        <color theme="1"/>
        <rFont val="Arial Narrow"/>
        <family val="2"/>
      </rPr>
      <t>Ambiente 5.4</t>
    </r>
    <r>
      <rPr>
        <sz val="10"/>
        <color theme="1"/>
        <rFont val="Arial Narrow"/>
        <family val="2"/>
      </rPr>
      <t xml:space="preserve">
Por parte  de la Oficina de Control Interno, se realizó la evaluación de los controles  por medio de  los seguimientos y auditorías generadas. Aunque se actualizó el  Manual de Gestión del Riesgo, Vigente Desde:30/06/2021, los procesos a la fecha aun están en la verificación de sus procedimientos con el fin de establecer los controles pertinentes en cada uno de ellos.</t>
    </r>
  </si>
  <si>
    <t>Actualización de los procedimientos y controles de cada uno de los procesos</t>
  </si>
  <si>
    <t>Procedimientos y controles actualizados /número de procesos</t>
  </si>
  <si>
    <t xml:space="preserve">Accion  en avance </t>
  </si>
  <si>
    <r>
      <rPr>
        <b/>
        <sz val="10"/>
        <color theme="1"/>
        <rFont val="Arial Narrow"/>
        <family val="2"/>
      </rPr>
      <t>Ambiente 8.4</t>
    </r>
    <r>
      <rPr>
        <sz val="10"/>
        <color theme="1"/>
        <rFont val="Arial Narrow"/>
        <family val="2"/>
      </rPr>
      <t xml:space="preserve">
No se evidencia la toma de acciones por parte de la alta dirección sobre las fallas de diseño y controles ejecutados, para definir los cursos de acción apropiados para la mejora con relación a  evaluación de los riesgos de corrupción
</t>
    </r>
  </si>
  <si>
    <t xml:space="preserve">Debilidad en el análisis de la información sobre la gestión del Riesgo en la entidad
</t>
  </si>
  <si>
    <t xml:space="preserve">Debilidad en el análisis de la información sobre la gestión del Riesgo en la entidad
</t>
  </si>
  <si>
    <t xml:space="preserve">Incumplimiento de lineamientos sobre la evaluación del riesgos en la entidad
</t>
  </si>
  <si>
    <t>Presentación de informes con la identificación de fallas de diseño y controles ejecutados en los riesgos de corrupción al Comité Directivo y el CICI para que se tomen las decisiones pertinentes</t>
  </si>
  <si>
    <t>Informes con la identificación de fallas de diseño y controles ejecutados en los riesgos de corrupción a</t>
  </si>
  <si>
    <t>El informe de la gestión de riesgos de la DNBC será presentado en el CICCI a finales de noviembre</t>
  </si>
  <si>
    <t xml:space="preserve">El informe de Gestion del Riesgo sera presentado en noviembre ante CCI </t>
  </si>
  <si>
    <t>Se tienen proyectado presentar un informe de gestiòn del riesgo en el último bimestre de la vigencia</t>
  </si>
  <si>
    <t>Se realizo presentacion del informe de gestion del riesgo en em CCI del mes de diciembe de 2021 OJO ACTA CCI DIC 2021</t>
  </si>
  <si>
    <t>Se cuenta con informe de gestión del riesgo, verificar presentacion en el CICCI y la toma de decisiones</t>
  </si>
  <si>
    <t>Se presentó el informe de gestión del riesgo con corte a 30 de septiembre de 2021, en el comité instituicional de coordinación de control interno celebrado el 26 de noviembre de 2021.</t>
  </si>
  <si>
    <r>
      <rPr>
        <b/>
        <sz val="10"/>
        <color theme="1"/>
        <rFont val="Arial Narrow"/>
        <family val="2"/>
      </rPr>
      <t>Ambiente 8.4</t>
    </r>
    <r>
      <rPr>
        <sz val="10"/>
        <color theme="1"/>
        <rFont val="Arial Narrow"/>
        <family val="2"/>
      </rPr>
      <t xml:space="preserve">
No se evidencia la toma de acciones por parte de la alta dirección sobre las fallas de diseño y controles ejecutados, para definir los cursos de acción apropiados para la mejora con relación a  evaluación de los riesgos de corrupción
</t>
    </r>
  </si>
  <si>
    <t>Informes de las acciones tomadas por parte de la Alta Dirección con respecto a las fallas de diseño y controles ejecutados con relación a los Riesgos de Corrupción</t>
  </si>
  <si>
    <t>Informes por parte del CICI</t>
  </si>
  <si>
    <t>Merle Jhoana Galindo</t>
  </si>
  <si>
    <t>De acuerdo al infome emitido el cual se presentara en noviembre,  se dejara constancia en el acta de los comentarios de la Alta Dirección y Acciones a Seguir.</t>
  </si>
  <si>
    <t xml:space="preserve">El informe de Gestion del Riesgo sera presentado en noviembre ante CCI  y se dejara constancia en el Acta de reunion las acciones a seguir. </t>
  </si>
  <si>
    <t>Se realizo presentacion del informe de gestion del riesgo de corrupcion en en CCI del mes de diciembe de 2021 OJO ACTA CCI DIC 2021</t>
  </si>
  <si>
    <r>
      <rPr>
        <b/>
        <sz val="10"/>
        <color theme="1"/>
        <rFont val="Arial Narrow"/>
        <family val="2"/>
      </rPr>
      <t>Ambiente 9.3</t>
    </r>
    <r>
      <rPr>
        <sz val="10"/>
        <color theme="1"/>
        <rFont val="Arial Narrow"/>
        <family val="2"/>
      </rPr>
      <t xml:space="preserve">
La Alta Dirección no ha realizado el análisis de los riesgos aceptados, debido a que la segunda linea de defensa no presento los reportes correspondientes a materialización  o aceptación de riesgos. 
</t>
    </r>
  </si>
  <si>
    <t>Informe general de la gestión del riesgo en la entidad con reporte sobre los riesgos aceptados</t>
  </si>
  <si>
    <t>Informe presentado</t>
  </si>
  <si>
    <t>Se realizo informe de la gestion del riesgo de la entidad el cual fue presentado ante CCI del mes de dieciembre de 2021</t>
  </si>
  <si>
    <t>Se cuenta con informe de gestión del riesgo, verificar presentacion en el CICCI</t>
  </si>
  <si>
    <r>
      <rPr>
        <b/>
        <sz val="10"/>
        <color theme="1"/>
        <rFont val="Arial Narrow"/>
        <family val="2"/>
      </rPr>
      <t>Ambiente 9.3</t>
    </r>
    <r>
      <rPr>
        <sz val="10"/>
        <color theme="1"/>
        <rFont val="Arial Narrow"/>
        <family val="2"/>
      </rPr>
      <t xml:space="preserve">
La Alta Dirección no ha realizado el análisis de los riesgos aceptados, debido a que la segunda linea de defensa no presento los reportes correspondientes a materialización  o aceptación de riesgos. 
</t>
    </r>
  </si>
  <si>
    <t>Informes de las acciones tomadas por parte de la Alta Dirección con respecto a la materialización o aceptación de los riesgos</t>
  </si>
  <si>
    <t>De acuerdo al infrme emitido se dejara constancia en el acta de los comentarios de la Alta Dirección y Acciones a Seguir.</t>
  </si>
  <si>
    <r>
      <rPr>
        <b/>
        <sz val="10"/>
        <color theme="1"/>
        <rFont val="Arial Narrow"/>
        <family val="2"/>
      </rPr>
      <t>Ambiente 9.4</t>
    </r>
    <r>
      <rPr>
        <sz val="10"/>
        <color theme="1"/>
        <rFont val="Arial Narrow"/>
        <family val="2"/>
      </rPr>
      <t xml:space="preserve">
No se evidencia la toma de decisiones sobre cursos de acción de las fallas detectadas  en relación a los  riesgos de corrupción, por parte de la entidad.
</t>
    </r>
  </si>
  <si>
    <t>Realizar informe identificando los eventos de riesgo de corrupción que se hayan materializado y presentarlo a la Alta Dirección para la toma de decisiones.</t>
  </si>
  <si>
    <t xml:space="preserve">Informes presentados </t>
  </si>
  <si>
    <r>
      <rPr>
        <b/>
        <sz val="10"/>
        <color theme="1"/>
        <rFont val="Arial Narrow"/>
        <family val="2"/>
      </rPr>
      <t>Ambiente 9.4</t>
    </r>
    <r>
      <rPr>
        <sz val="10"/>
        <color theme="1"/>
        <rFont val="Arial Narrow"/>
        <family val="2"/>
      </rPr>
      <t xml:space="preserve">
No se evidencia la toma de decisiones sobre cursos de acción de las fallas detectadas  en relación a los  riesgos de corrupción, por parte de la entidad.
</t>
    </r>
  </si>
  <si>
    <t>Informes de las acciones tomadas por parte de la Alta Dirección con respecto a los cursos de acción generados en relación a las fallas detectadas en los riesgos de corrupción</t>
  </si>
  <si>
    <t>De acuerdo al informe emitido se dejara constancia en el acta de los comentarios de la Alta Dirección y Acciones a Seguir.</t>
  </si>
  <si>
    <r>
      <rPr>
        <b/>
        <sz val="10"/>
        <color theme="1"/>
        <rFont val="Arial Narrow"/>
        <family val="2"/>
      </rPr>
      <t>Ambiente 10.1</t>
    </r>
    <r>
      <rPr>
        <sz val="10"/>
        <color theme="1"/>
        <rFont val="Arial Narrow"/>
        <family val="2"/>
      </rPr>
      <t xml:space="preserve">
Aunque la DNBC durante el primer semestre de 2020,  realizó la redistribución del personal con el perfil adecuado en las diferentes dependencias,  teniendo en cuenta su experiencia y perfil, a la fecha, aún existen dependencias en las cuales no hay personal de planta que logre reducir el riesgo o incumplimiento en las labores desarrolladas por los procesos.
</t>
    </r>
  </si>
  <si>
    <t>Planta de personal insuficiente para cubrir las diferentes áreas de la entidad de acuerdo con sus necesidades</t>
  </si>
  <si>
    <t>Débil Gestión Institucional
Posible materialización de riesgos de gestión
Afectación en el servicio</t>
  </si>
  <si>
    <t xml:space="preserve">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</si>
  <si>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Mesa de trabajo realizada</t>
  </si>
  <si>
    <t>31/06/22</t>
  </si>
  <si>
    <t>Se evidencian correos de las mesas de trabajo sostenidas con el DAFP para la modificación del manual de funciones, no obstante el manual no se ha modificado</t>
  </si>
  <si>
    <t>Se evidenció un informe de valoración del manual de funciones por parte del DAFP,  asi como las consideraciones del Asesor Jurídico frente al manual, sin embargo, el manual de funciones no ha sido modificado, asi como tambien continuan dependencias sin personal de planta.</t>
  </si>
  <si>
    <t>Modificar la fecha de terminación; debido a que es necesario evaluar la redistrinución del personal de planta, como parte del seguimientoa las actividades planteadas en el Informe Semestral de CI así:
Fecha  de Terminación: 31-06-2022</t>
  </si>
  <si>
    <t xml:space="preserve">A la fecha aun no se ha realizado la mesa de trabajo hay plazo hasta el mes de junio de 2022
</t>
  </si>
  <si>
    <t>Se realizó la verificación y se generó acta no. 11 la redistribución del personal  de planta en los diferentes procesos</t>
  </si>
  <si>
    <t xml:space="preserve">Acción cumplida </t>
  </si>
  <si>
    <r>
      <rPr>
        <b/>
        <sz val="10"/>
        <color theme="1"/>
        <rFont val="Arial Narrow"/>
        <family val="2"/>
      </rPr>
      <t>Ambiente 10.1</t>
    </r>
    <r>
      <rPr>
        <sz val="10"/>
        <color theme="1"/>
        <rFont val="Arial Narrow"/>
        <family val="2"/>
      </rPr>
      <t xml:space="preserve">
Aunque la DNBC durante el primer semestre de 2020,  realizó la redistribución del personal con el perfil adecuado en las diferentes dependencias,  teniendo en cuenta su experiencia y perfil, a la fecha, aún existen dependencias en las cuales no hay personal de planta que logre reducir el riesgo o incumplimiento en las labores desarrolladas por los procesos.
</t>
    </r>
  </si>
  <si>
    <t>Informe de acciones tomadas pór la alta Diección con respecto a la redistribución del personal de plata en la totalidad de los procesos</t>
  </si>
  <si>
    <t>Acta</t>
  </si>
  <si>
    <t xml:space="preserve">No se reporta  avance de la gestión esta en términos  </t>
  </si>
  <si>
    <t>Modificación de la Fecha de finalización ya que se hace necesario realizar un informe de acciones tomadas por la alta dirección con relación a la redistribución del personal de planta, como parte de la mejora continua así:
Fecha de Finalización: 30-06-2022</t>
  </si>
  <si>
    <t>A la fecha no se ha avanzado en la acción  que trata de la  redistribución del personal de plata en la totalidad de los procesos</t>
  </si>
  <si>
    <t xml:space="preserve"> la fecha no se ha avanzado en la acción  que trata de la  redistribución del personal de plata en la totalidad de los procesos</t>
  </si>
  <si>
    <r>
      <rPr>
        <b/>
        <sz val="10"/>
        <color theme="1"/>
        <rFont val="Arial Narrow"/>
        <family val="2"/>
      </rPr>
      <t>Ambiente 10.2</t>
    </r>
    <r>
      <rPr>
        <sz val="10"/>
        <color theme="1"/>
        <rFont val="Arial Narrow"/>
        <family val="2"/>
      </rPr>
      <t xml:space="preserve">
La Oficina Asesora de Planeación, realizó una propuesta de segregación de funciones y puestos de trabajo  como  rediseño Institucional dirigida a la Dirección., mediante una matriz con identificación de necesidades y perfiles requeridos para la ubicación del personal de planta y apoyo a la gestión requerido por cada proceso. Sin embargo la entidad no ha definido actividades de control alternativas para cubrir los riesgos identificados</t>
    </r>
  </si>
  <si>
    <t>La nueva metodología generada por  el DAFP en relación a la Evaluación del Sitema de Control Interno, con respecto a las necesidades y perfiles requeridos en relación al Componente Ambiente de Control</t>
  </si>
  <si>
    <t>Incumplimiento directrices del DAFP</t>
  </si>
  <si>
    <t>Informe de Actividades de Control con relación a las alternativas por parte de la DNBC, para cubrir los riesgos identificados con relación a la segregación de funciones</t>
  </si>
  <si>
    <t>Informe de Actividades</t>
  </si>
  <si>
    <t>Modificación de la Fecha de finalización ya que se hace necesario realizar un informe de  relación a las alternativas por parte de la DNBC para cubrir los riesgos identificados que trate de la segregación de funciones como parte de la mejora continua así:
Fecha de Finalización: 30-06-2022</t>
  </si>
  <si>
    <t>A la fecha no se ha avanzado en la acción  establecida</t>
  </si>
  <si>
    <r>
      <rPr>
        <b/>
        <sz val="10"/>
        <color theme="1"/>
        <rFont val="Arial Narrow"/>
        <family val="2"/>
      </rPr>
      <t>Ambiente 10.3</t>
    </r>
    <r>
      <rPr>
        <sz val="10"/>
        <color theme="1"/>
        <rFont val="Arial Narrow"/>
        <family val="2"/>
      </rPr>
      <t xml:space="preserve">
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t>
    </r>
  </si>
  <si>
    <t xml:space="preserve">
Alta rotación de personal y contratistas. 
Por alta carga laboral, no se ha dado cumplimiento a lo establecido en la normatividad vigente.
</t>
  </si>
  <si>
    <t>Por alta carga laboral, no se ha dado cumplimiento a lo establecido en la normatividad vigente.</t>
  </si>
  <si>
    <t xml:space="preserve">Incumplimientos normativos vigentes.
Posibles materializaciones de riesgos. </t>
  </si>
  <si>
    <t xml:space="preserve">Actualización de Procedimientos de Seguridad y Salud en el Trabajo (Inclusión de qué pasa con las desviaciones y/o excepciones (producto de su ejecucion) 
</t>
  </si>
  <si>
    <t xml:space="preserve">Procedimientos de SST formalizados </t>
  </si>
  <si>
    <t>No se ha realizado la formalización de los procedimientos de SST.</t>
  </si>
  <si>
    <t>Modificar la fecha de  terminación, por cuanto este mismo plazo quedo estipulado en las acciones de mejora planteadas en Seguridad Salud y Trabajo.
Fecha  de Terminación: 13-05-2022</t>
  </si>
  <si>
    <r>
      <rPr>
        <b/>
        <sz val="10"/>
        <color theme="1"/>
        <rFont val="Arial Narrow"/>
        <family val="2"/>
      </rPr>
      <t>Ambiente 10.3</t>
    </r>
    <r>
      <rPr>
        <sz val="10"/>
        <color theme="1"/>
        <rFont val="Arial Narrow"/>
        <family val="2"/>
      </rPr>
      <t xml:space="preserve">
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t>
    </r>
  </si>
  <si>
    <t>Aprobación de los Procedimientos por parte del Gestor del Proceso.</t>
  </si>
  <si>
    <t>Modificar la fecha  terminación, por cuanto este mismo plazo quedo estipulado en las acciones de mejora planteadas en Seguridad Salud y Trabajo.
Fecha  de Terminación: 13-05-2022</t>
  </si>
  <si>
    <r>
      <rPr>
        <b/>
        <sz val="10"/>
        <color theme="1"/>
        <rFont val="Arial Narrow"/>
        <family val="2"/>
      </rPr>
      <t>Ambiente 10.3</t>
    </r>
    <r>
      <rPr>
        <sz val="10"/>
        <color theme="1"/>
        <rFont val="Arial Narrow"/>
        <family val="2"/>
      </rPr>
      <t xml:space="preserve">
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t>
    </r>
  </si>
  <si>
    <t xml:space="preserve">Aprobación de los Procedimientos por parte del Subdirector Administrativo y Financiero. </t>
  </si>
  <si>
    <t>Modificar la fecha terminación, por cuanto este mismo plazo quedo estipulado en las acciones de mejora planteadas en Seguridad Salud y Trabajo.
Fecha  de Terminación: 13-05-2022</t>
  </si>
  <si>
    <r>
      <rPr>
        <b/>
        <sz val="10"/>
        <color theme="1"/>
        <rFont val="Arial Narrow"/>
        <family val="2"/>
      </rPr>
      <t>Ambiente 10.3</t>
    </r>
    <r>
      <rPr>
        <sz val="10"/>
        <color theme="1"/>
        <rFont val="Arial Narrow"/>
        <family val="2"/>
      </rPr>
      <t xml:space="preserve">
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t>
    </r>
  </si>
  <si>
    <t>Remisión de Procedimientos al Proceso de Mejora Continua para revisión, codificación y publicación en la carpeta del SIGEC de la DNBC.</t>
  </si>
  <si>
    <t>Modificar la fecha de terminación, por cuanto este mismo plazo quedo estipulado en las acciones de mejora planteadas en Seguridad Salud y Trabajo.
Fecha  de Terminación: 13-05-2022</t>
  </si>
  <si>
    <r>
      <rPr>
        <b/>
        <sz val="10"/>
        <color theme="1"/>
        <rFont val="Arial Narrow"/>
        <family val="2"/>
      </rPr>
      <t>Ambiente 11.1</t>
    </r>
    <r>
      <rPr>
        <sz val="10"/>
        <color theme="1"/>
        <rFont val="Arial Narrow"/>
        <family val="2"/>
      </rPr>
      <t xml:space="preserve">
La DNBC aunque cuenta con la Política General de Seguridad y Privacidad de la información, la misma no tiene inmerso el componente de infraestructura tecnológica y sus controles, asi como tampoco hace referencia a las  actividades que traten de los procesos de adquisición desarrollo y mantenimiento de tecnologías.</t>
    </r>
  </si>
  <si>
    <t>No se contemplaron todos los requisitos de norma establecidos y las condiciones de infraestructura propia dela entidad, debido al cambio de la normatividad</t>
  </si>
  <si>
    <t>Rezago en el cumplimiento de las disposiciones y lineamientos de TICs
Incumplimiento en las directrices emanadas por el DAFP</t>
  </si>
  <si>
    <t xml:space="preserve">Está en proceso de implementación </t>
  </si>
  <si>
    <t>No se evidencia soporte en One Drive, En el borrador que se tiene de la política no se aprecia componente de infraestructura tecnológica y sus controles, asi como tampoco hace referencia a las  actividades que traten de los procesos de adquisición desarrollo y mantenimiento de tecnologías. La actividad tien fecha de termianción el 05/11/2021</t>
  </si>
  <si>
    <r>
      <rPr>
        <b/>
        <sz val="10"/>
        <color theme="1"/>
        <rFont val="Arial Narrow"/>
        <family val="2"/>
      </rPr>
      <t>Ambiente 11.2</t>
    </r>
    <r>
      <rPr>
        <sz val="10"/>
        <color theme="1"/>
        <rFont val="Arial Narrow"/>
        <family val="2"/>
      </rPr>
      <t xml:space="preserve">
La entidad, no tiene documentado el desarrollo de actividades de control para los proveedores de tecnología. </t>
    </r>
  </si>
  <si>
    <t>Talle realizado el 29 de octubre de 2021</t>
  </si>
  <si>
    <t xml:space="preserve">No se presenta evidencias d ela ejecucion de esta accion </t>
  </si>
  <si>
    <t>No se evidencia soporte en One Drive. La actividad tien fecha de termianción el 15/10/2021</t>
  </si>
  <si>
    <t xml:space="preserve">Se solicita cambio de fecha de terminación de la acción, debido a que es necesario realizar un análisis del tema y reuniones interna para su actualización. Así mismo articularlo con las actidideades definidas en el Plan de Acción del Proceso.  Fecha de terminación: 15/06/2022
 </t>
  </si>
  <si>
    <r>
      <rPr>
        <b/>
        <sz val="10"/>
        <color theme="1"/>
        <rFont val="Arial Narrow"/>
        <family val="2"/>
      </rPr>
      <t>Ambiente 12.2</t>
    </r>
    <r>
      <rPr>
        <sz val="10"/>
        <color theme="1"/>
        <rFont val="Arial Narrow"/>
        <family val="2"/>
      </rPr>
      <t xml:space="preserve">
La segunda Línea de Defensa (Oficina de Planeación), realizó la consolidación de los mapas de riesgos de gestión como de Corrupción, para el tercer cuatrimestre de 2020 y primer cuatrimestre de 2021 ;pero en  el seguimiento realizado por parte de la OCI, se evidenció debilidad en la identificación, análisis, evaluación, y monitoreo de los riesgos de corrupción  como en el diseño de los controles, por parte de la segunda y primera linea de defensa.
</t>
    </r>
  </si>
  <si>
    <t>Desconocimiento de la totalidad de los requisitos a tener en cuenta en la formulación de los mapas de riesgos.
Actualización de Política de Gestión del Riesgo</t>
  </si>
  <si>
    <t xml:space="preserve">
Actualización de Política de Gestión del Riesgo</t>
  </si>
  <si>
    <t xml:space="preserve">Actualización de los mapas de riesgos de corrupción
</t>
  </si>
  <si>
    <t>Actualización mapa de riesgos de corrupción</t>
  </si>
  <si>
    <t>En la actualización de los mapas de riesgos se identificaron riesgos asociados a figuras externas.</t>
  </si>
  <si>
    <t xml:space="preserve">Se evidencia la actualizacion de los mapas de riesgos de corrupcion en  </t>
  </si>
  <si>
    <t xml:space="preserve">Se realizo la rformulacion de los riesgos de corrupcion de los 19 procesos </t>
  </si>
  <si>
    <t>Se realizó la actualización de los mapas de riesgos de acuerdo con los lineamientos del DAFP.</t>
  </si>
  <si>
    <t>Se realizó la actualización de los mapas de riesgos de acuerdo con los lineamientos del DAFP, sin embargo, no se definio en la totalidad de los controles que pasa con las observaciones o desviaciones de acuerdo con lo establecido en la guia de administración de riesgos version 4,  la cual aplica para los riesgos de corrupción.</t>
  </si>
  <si>
    <r>
      <rPr>
        <b/>
        <sz val="10"/>
        <color theme="1"/>
        <rFont val="Arial Narrow"/>
        <family val="2"/>
      </rPr>
      <t>Ambiente 12.3</t>
    </r>
    <r>
      <rPr>
        <sz val="10"/>
        <color theme="1"/>
        <rFont val="Arial Narrow"/>
        <family val="2"/>
      </rPr>
      <t xml:space="preserve">
Aunque el Mapa de riesgos fue actualizado, no se ha evidenciado el monitoreo de los riesgos acorde a la política de administración del riesgo. De igual manera , se evidenció debilidad en la identificación, análisis, evaluación, y monitoreo de los riesgos de corrupción y de gestión como en el diseño de los controles. </t>
    </r>
  </si>
  <si>
    <t>Desconocimiento de la totalidad de los requisitos a tener en cuenta en la formulación de los mapas de riesgos
Actualización de Política de Gestión del Riesgo</t>
  </si>
  <si>
    <t xml:space="preserve">Incumplimientos legales definidos por el DAFP. 
Posibles materializaciones de riesgos. </t>
  </si>
  <si>
    <t xml:space="preserve">Realizar la actualización de los mapas de riesgos de corrupción y de gestión </t>
  </si>
  <si>
    <t>Actualización mapa de riesgos de corrupción y gestion</t>
  </si>
  <si>
    <t xml:space="preserve">Merle Galindo </t>
  </si>
  <si>
    <t xml:space="preserve">Se realizo la actualización de los mapas de riesgos de corrupcion y de gestion, de acuerdo a los lineamientos establecidos en la Guia del DAFP Version 5 y el manual de gestion de riesgos DNBC </t>
  </si>
  <si>
    <t>Se evidenica la actualizacion de los mapas riesgos tanto de gestion como de riesgos y estan alineados con la Guia del DAFP V.5 el manual de riesgo de la DNBC</t>
  </si>
  <si>
    <t>Se realizo la actualizacion de los mapas riesgos tanto de gestion como de riesgos y estan alineados con la Guia del DAFP V.5 el manual de riesgo de la DNBC</t>
  </si>
  <si>
    <r>
      <rPr>
        <b/>
        <sz val="10"/>
        <color theme="1"/>
        <rFont val="Arial Narrow"/>
        <family val="2"/>
      </rPr>
      <t>Ambiente 12.3</t>
    </r>
    <r>
      <rPr>
        <sz val="10"/>
        <color theme="1"/>
        <rFont val="Arial Narrow"/>
        <family val="2"/>
      </rPr>
      <t xml:space="preserve">
Aunque el Mapa de riesgos fue actualizado, no se ha evidenciado el monitoreo de los riesgos acorde a la política de administración del riesgo. De igual manera , se evidenció debilidad en la identificación, análisis, evaluación, y monitoreo de los riesgos de corrupción y de gestión como en el diseño de los controles. </t>
    </r>
  </si>
  <si>
    <t>Realizar informe de monitoreo de los riesgos de corrupción y de gestión de  cada cuatrimestre de reporte.</t>
  </si>
  <si>
    <t>Informes de monitoreo</t>
  </si>
  <si>
    <t>Se presento reporte de los riesgos de Corrupcion del II cuatrimestre al Proceso de Evaluación y Seguimiento</t>
  </si>
  <si>
    <t xml:space="preserve">Se evidenica el reporte del II Informe de los riesgos de corupcion . </t>
  </si>
  <si>
    <t>Aun se esta a tiempo para cumplir con la accion</t>
  </si>
  <si>
    <t>Se ha venido realizando el monitoreo de los riesgos de corrupción.</t>
  </si>
  <si>
    <t xml:space="preserve">Se realizo el informe de monitoreo de los riesgos de gestion y de corrupcion </t>
  </si>
  <si>
    <t>Se evidenció la ejecución del monitoreo de los riesgo tanto de gestión como de corrupción.</t>
  </si>
  <si>
    <r>
      <rPr>
        <b/>
        <sz val="10"/>
        <color theme="1"/>
        <rFont val="Arial Narrow"/>
        <family val="2"/>
      </rPr>
      <t>Ambiente 12.5</t>
    </r>
    <r>
      <rPr>
        <sz val="10"/>
        <color theme="1"/>
        <rFont val="Arial Narrow"/>
        <family val="2"/>
      </rPr>
      <t xml:space="preserve">
La oficina de Control Interno de la DNBC, por medio de seguimientos y auditorías evaluó la adecuación de los controles en cada uno de los procesos, tal y como se evidencia en los informes de seguimiento y las auditorías realizadas. Sin embargo no se realizó un auto control ni autoevaluación con respecto a la primera y segunda linea de defensa</t>
    </r>
  </si>
  <si>
    <t>Realizar un Taller sobre  las Políticas de operación del procedimiento de ACPM para implementación acorde con procesos de autoevaluación</t>
  </si>
  <si>
    <t xml:space="preserve">Taller realizado </t>
  </si>
  <si>
    <t xml:space="preserve">Catalina Carranza Alvarez </t>
  </si>
  <si>
    <t xml:space="preserve">Se evidencia listados de asistencias del taller realizado </t>
  </si>
  <si>
    <t>Se presenta taller de implementación del procedimiento de acciones correctivas, preventivas y de mejora del 29 de octubre  de 2021</t>
  </si>
  <si>
    <t xml:space="preserve">Se solicitara ampliacion de la fecha final, por cuanto alta carga laboral no se ha podido ejecutar, </t>
  </si>
  <si>
    <r>
      <rPr>
        <b/>
        <sz val="10"/>
        <color theme="1"/>
        <rFont val="Arial Narrow"/>
        <family val="2"/>
      </rPr>
      <t>Ambiente 12.5</t>
    </r>
    <r>
      <rPr>
        <sz val="10"/>
        <color theme="1"/>
        <rFont val="Arial Narrow"/>
        <family val="2"/>
      </rPr>
      <t xml:space="preserve">
La oficina de Control Interno de la DNBC, por medio de seguimientos y auditorías evaluó la adecuación de los controles en cada uno de los procesos, tal y como se evidencia en los informes de seguimiento y las auditorías realizadas. Sin embargo no se realizó un auto control ni autoevaluación con respecto a la primera y segunda linea de defensa</t>
    </r>
  </si>
  <si>
    <t>Verificación de la implementación de autocontrol con respecto a la primera línea de Defensa  asi como autoevaluación de la Segunda Linea de Defensa</t>
  </si>
  <si>
    <t>Informes de Verificación</t>
  </si>
  <si>
    <t>Se realizaron los monitoreos al cumplimiento de los planes de monitoreo.</t>
  </si>
  <si>
    <t xml:space="preserve">Se evidencia listados de asistencias de los monitoreos realizados al cumplimiento en las acciones previstas en los planes de mejoramiento </t>
  </si>
  <si>
    <t>Se evidencia listados de asistencia a la implementación de las acciones de mejora de los procesos, principalmente en octubre de 2021.</t>
  </si>
  <si>
    <t xml:space="preserve">Se tiene programado para junio  realizar un informe de la implementacion del autocontrol en la entidade </t>
  </si>
  <si>
    <t>El proceso se encuentre iniciando con la verificación de la implementación de autocontrol con respecto a la primera línea de Defensa  asi como autoevaluación de la Segunda Linea de Defensa</t>
  </si>
  <si>
    <r>
      <rPr>
        <b/>
        <sz val="10"/>
        <color theme="1"/>
        <rFont val="Arial Narrow"/>
        <family val="2"/>
      </rPr>
      <t>Ambiente 13.2</t>
    </r>
    <r>
      <rPr>
        <sz val="10"/>
        <color theme="1"/>
        <rFont val="Arial Narrow"/>
        <family val="2"/>
      </rPr>
      <t xml:space="preserve">
Aunque la  Entidad posee el registro de activos de la información, pero la misma se encuentra desactualizada, ya que al realizar la revisión  se evidencia que el "Fundamento Constitucional o Jurídico"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t>
    </r>
  </si>
  <si>
    <t>Falta de seguimiento y control por parte del Proceso de Gestión de Tecnológia</t>
  </si>
  <si>
    <t>Se realizo la actualización de la matriz.</t>
  </si>
  <si>
    <t>Se evidencia la actualizacion de la matriz</t>
  </si>
  <si>
    <r>
      <rPr>
        <b/>
        <sz val="10"/>
        <color theme="1"/>
        <rFont val="Arial Narrow"/>
        <family val="2"/>
      </rPr>
      <t>Ambiente 13.4</t>
    </r>
    <r>
      <rPr>
        <sz val="10"/>
        <color theme="1"/>
        <rFont val="Arial Narrow"/>
        <family val="2"/>
      </rPr>
      <t xml:space="preserve">
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•La  Política General de Seguridad y privacidad: Se encuentra desactualizada, ya que hace alusión a funciones, procedimientos, comités y responsables que no aplican dentro de la entidad.
• El  Procedimiento de Ingreso y Retiro  de funcionarios PC-TH-04  no indica en ninguno de sus apartes el mecanismo frente a la detección y prevención del uso inadecuado de la información. 
•El  Formato FO-TH-04-09 ACEPTACION DE CORREO V1,  indica  la  Protección de Datos en un solo aparte, pero el  título y en el resto del contenido no lo establece.</t>
    </r>
  </si>
  <si>
    <t xml:space="preserve">Desconocimiento de las disposiciones existentes frente ala detección y prevención del uso inadecuado de la información </t>
  </si>
  <si>
    <t>Vulneración de información sensible</t>
  </si>
  <si>
    <t>Documentar la  detección y prevención del uso inadecuado de la información por parte de los funcionarios, en documento del procedimiento de Ingreso y Retiro de funcionarios actualizado</t>
  </si>
  <si>
    <t>Documento actualizado</t>
  </si>
  <si>
    <t>Se actualizó procedimiento de Ingreso y Retiro de funcionarios, se incluyo documento FO-TH-04-13 AUTORIZACION PROTECCION DE DATOS V1. Y FO-TH-04-09 FORMATO DE ACEPTACION POLITICA CORREO</t>
  </si>
  <si>
    <t>No se evidencia la docuemntacion de la  detección y prevención del uso inadecuado de la información por parte de los funcionarios, en documento del procedimiento de Ingreso y Retiro de funcionarios actualizado</t>
  </si>
  <si>
    <t>No se presenta evidencia la documentacion de la  detección y prevención del uso inadecuado de la información por parte de los funcionarios, en documento del procedimiento de Ingreso y Retiro de funcionarios actualizado.</t>
  </si>
  <si>
    <t>Se realizó la actualización del Procedimiento PC-TH-04 Ingreso, Permanencia y Retiro de funcionarios Versión 4 Fecha de Actualización 17-12-21.De igual forma, se actualizó el Formato FO-TH-04-09 Aceptación de Correo Versión 2 del 24-06-21, y se creo el Formato de Autorización de Protección de Datos Personal FO-TH-04-13 Versión 1 del 17-12-21</t>
  </si>
  <si>
    <t>Documentar la protección de datos de los funcionarios en documento del procedimiento de Ingreso y Retiro de funcionarios</t>
  </si>
  <si>
    <r>
      <rPr>
        <b/>
        <sz val="10"/>
        <color theme="1"/>
        <rFont val="Arial Narrow"/>
        <family val="2"/>
      </rPr>
      <t>Ambiente 13.4</t>
    </r>
    <r>
      <rPr>
        <sz val="10"/>
        <color theme="1"/>
        <rFont val="Arial Narrow"/>
        <family val="2"/>
      </rPr>
      <t xml:space="preserve">
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•La  Política General de Seguridad y privacidad: Se encuentra desactualizada, ya que hace alusión a funciones, procedimientos, comités y responsables que no aplican dentro de la entidad.
• El  Procedimiento de Ingreso y Retiro  de funcionarios PC-TH-04  no indica en ninguno de sus apartes el mecanismo frente a la detección y prevención del uso inadecuado de la información. 
•El  Formato FO-TH-04-09 ACEPTACION DE CORREO V1,  indica  la  Protección de Datos en un solo aparte, pero el  título y en el resto del contenido no lo establece.</t>
    </r>
  </si>
  <si>
    <t>Desconocimiento de las disposiciones existentes frente a la Política General de Seguridad y privacidad</t>
  </si>
  <si>
    <t>Fallas en el sistema de control interno de la Entidad</t>
  </si>
  <si>
    <t>Actualizar la Política General de Seguridad y privacidad.</t>
  </si>
  <si>
    <t xml:space="preserve">Se presenta un avance de la actualizacion de la poltica, no obstante el documento no ha sido formalizado </t>
  </si>
  <si>
    <t>Se evidencia un borrador denominado "POLÍTICA DE SEGURIDAD DE  INFORMACIÓN", La actividad tiene fecha de terminación 30/09/2021</t>
  </si>
  <si>
    <r>
      <rPr>
        <b/>
        <sz val="10"/>
        <color theme="1"/>
        <rFont val="Arial Narrow"/>
        <family val="2"/>
      </rPr>
      <t>Ambiente 13.4</t>
    </r>
    <r>
      <rPr>
        <sz val="10"/>
        <color theme="1"/>
        <rFont val="Arial Narrow"/>
        <family val="2"/>
      </rPr>
      <t xml:space="preserve">
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•La  Política General de Seguridad y privacidad: Se encuentra desactualizada, ya que hace alusión a funciones, procedimientos, comités y responsables que no aplican dentro de la entidad.
• El  Procedimiento de Ingreso y Retiro  de funcionarios PC-TH-04  no indica en ninguno de sus apartes el mecanismo frente a la detección y prevención del uso inadecuado de la información. 
•El  Formato FO-TH-04-09 ACEPTACION DE CORREO V1,  indica  la  Protección de Datos en un solo aparte, pero el  título y en el resto del contenido no lo establece.</t>
    </r>
  </si>
  <si>
    <t xml:space="preserve">Desconocimiento de las disposiciones existentes frente a la Protección de Datos </t>
  </si>
  <si>
    <t xml:space="preserve">Actualizar el formato FO-TH-04-09 ACEPTACION DE CORREO V1, incluyendo los controles sobre confidencialidad d de la  información y la protección de datos. </t>
  </si>
  <si>
    <t>Se evidencia la actualizacion del  formato</t>
  </si>
  <si>
    <t>Se evidencia la actualizacion del procedimiento  de Ingreso y Retiro de funcionarios, se incluyo documento FO-TH-04-13 AUTORIZACION PROTECCION DE DATOS V1</t>
  </si>
  <si>
    <r>
      <rPr>
        <b/>
        <sz val="10"/>
        <color theme="1"/>
        <rFont val="Arial Narrow"/>
        <family val="2"/>
      </rPr>
      <t>Ambiente 14.2</t>
    </r>
    <r>
      <rPr>
        <sz val="10"/>
        <color theme="1"/>
        <rFont val="Arial Narrow"/>
        <family val="2"/>
      </rPr>
      <t xml:space="preserve">
Aunque se cuenta con las siguientes políticas de operación como el Plan Estratégico de Tecnologías de la Información y las Comunicaciones 2019-2022 y procedimientos documentados, se evidenció que la Política de Seguridad de la Información y la Política de tratamiento de datos personales están desactualizadas. Lo mismo ocurre con la Pólitica de tratamiento de datos personales se enuncia la dirección, teléfonos y tiempos de respuesta que no son acordes con la normatividad vigente.</t>
    </r>
  </si>
  <si>
    <t xml:space="preserve">Actualizar y Adecuar  la Política de protección de datos Personales PO-AU-01 y la Política General de Seguridad y privacidad  de la información; contemplando la protección de datos de los funcionarios de la entidad.
</t>
  </si>
  <si>
    <t>No se evidencia soporte en One Drive, pero se tiene el borrador de la POLÍTICA DE SEGURIDAD DE INFORMACIÓN, el contempla el númeral "6.13 POLITICA DE PROTECCIÓN Y TRATAMIENTO DE DATOS PERSONALES".  La actividad tiene fecha de termianción el 31/10/2021</t>
  </si>
  <si>
    <r>
      <rPr>
        <b/>
        <sz val="10"/>
        <color theme="1"/>
        <rFont val="Arial Narrow"/>
        <family val="2"/>
      </rPr>
      <t>Ambiente 14.3</t>
    </r>
    <r>
      <rPr>
        <sz val="10"/>
        <color theme="1"/>
        <rFont val="Arial Narrow"/>
        <family val="2"/>
      </rPr>
      <t xml:space="preserve">
En la página web están descritos los canales de comunicación y la manera de realizar las PQRSD, pero no se posee una linea de denuncia anónima como mecanismo interno para detectar posibles situaciones irregulares, como buena práctica frente a las estrategias de lucha contra la corrupción y en el marco del Sistema de Control Interno para que la administración pueda contar con información para la toma de decisiones preventivas sobre situaciones que puedan llegar a convertirse en hechos de corrupción. </t>
    </r>
  </si>
  <si>
    <t xml:space="preserve"> Porque no se cuenta con sitio Web propio y tampoco con una solución tecnológica que permita enlazar los formularios digitales con el sistema de gestión documental ORFEO para radicar y hacer seguimiento de las PQRSD.
</t>
  </si>
  <si>
    <t xml:space="preserve">Posibles sanciones por incumplimientos de leyes y normativas relacionadas
Posible materialización de riesgos de corrupción. </t>
  </si>
  <si>
    <t xml:space="preserve">Implementar la linea de denuncia anónima </t>
  </si>
  <si>
    <t>Linea de Denuncia anónima</t>
  </si>
  <si>
    <t>La pagina web ya cuenta con el perfil de denuncia anónima, de igual forma se apoyara con las labores necesarias en los niveles técnicos para su adecuado funcionamiento.</t>
  </si>
  <si>
    <t>Se evidencia que La pagina web ya cuenta con el perfil de denuncia anónima, de igual forma se apoyara con las labores necesarias en los niveles técnicos para su adecuado funcionamiento.</t>
  </si>
  <si>
    <t>Se evidencia imagen de la pagina web donde el cidudano puede dilgienciar el Buzón de quejas, peticiones y reclamos a la DNBC, pero no se aprecia una linea de denuncia anónima como mecanismo interno para detectar posibles situaciones irregulares.  La actividad tiene fecha de termianción el 30/06/2022</t>
  </si>
  <si>
    <t>Se recomienda una meda de trabajo interna con los procesos de Gestión de Atención al Usuario, Gestión de Talento Humano, Asuntos Disciplinarios para verificar el mecanismo y trasladar la acción a Gestión de Talento Humano. Antes del 30 de abril</t>
  </si>
  <si>
    <t>Se encuentra implementado el formulario en la página de denuncia anónima,</t>
  </si>
  <si>
    <r>
      <rPr>
        <b/>
        <sz val="10"/>
        <color theme="1"/>
        <rFont val="Arial Narrow"/>
        <family val="2"/>
      </rPr>
      <t>Ambiente 15.3</t>
    </r>
    <r>
      <rPr>
        <sz val="10"/>
        <color theme="1"/>
        <rFont val="Arial Narrow"/>
        <family val="2"/>
      </rPr>
      <t xml:space="preserve">
Al interior de la DNBC, se documentó el Procedimiento de recepción, distribución, seguimiento y salida de Peticiones, Quejas, Reclamos, Sugerencias y Denuncias, en el cual se tienen establecidas tanto las responsabilidades, como el flujo de que debe surtir una PQRSD desde su recepción, hasta la respuesta al peticionario; sin embargo, se siguen presentando  respuestas extemporáneas  con base en la información publicada en la página web así:  enero (20), febrero (14), marzo (1), abril (0), mayo (2) y junio (1).</t>
    </r>
  </si>
  <si>
    <t>No se inician las acciones a que haya lugar por el incumplimiento
Falta de seguimiento y control en los proceso</t>
  </si>
  <si>
    <t xml:space="preserve">
Falta de seguimiento y control en los procesos</t>
  </si>
  <si>
    <t>Generar alertas en la aplicación ORFEO con el fin de informar el vencimiento de los términos de PQRS</t>
  </si>
  <si>
    <r>
      <rPr>
        <b/>
        <sz val="10"/>
        <color theme="1"/>
        <rFont val="Arial Narrow"/>
        <family val="2"/>
      </rPr>
      <t>Ambiente 15.3</t>
    </r>
    <r>
      <rPr>
        <sz val="10"/>
        <color theme="1"/>
        <rFont val="Arial Narrow"/>
        <family val="2"/>
      </rPr>
      <t xml:space="preserve">
Al interior de la DNBC, se documentó el Procedimiento de recepción, distribución, seguimiento y salida de Peticiones, Quejas, Reclamos, Sugerencias y Denuncias, en el cual se tienen establecidas tanto las responsabilidades, como el flujo de que debe surtir una PQRSD desde su recepción, hasta la respuesta al peticionario; sin embargo, se siguen presentando  respuestas extemporáneas  con base en la información publicada en la página web así:  enero (20), febrero (14), marzo (1), abril (0), mayo (2) y junio (1).</t>
    </r>
  </si>
  <si>
    <t xml:space="preserve">
Falta de seguimiento y control en los procesos
</t>
  </si>
  <si>
    <t>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t>
  </si>
  <si>
    <t>No. De seguimientos realizados/ No. De seguimientos programados</t>
  </si>
  <si>
    <t xml:space="preserve">Acción </t>
  </si>
  <si>
    <r>
      <rPr>
        <sz val="10"/>
        <color theme="1"/>
        <rFont val="Arial"/>
        <family val="2"/>
      </rPr>
      <t>No se evidencia  seguimiento  ni gestión respecto a la acción</t>
    </r>
    <r>
      <rPr>
        <i/>
        <sz val="10"/>
        <color theme="1"/>
        <rFont val="Arial"/>
        <family val="2"/>
      </rPr>
      <t xml:space="preserve"> Realizar seguimiento y control de manera mensual de las PQRS recibidas y respondidas identificando el estado de la solicitud y la causa en el evento de que se presente la extemporaneidad</t>
    </r>
  </si>
  <si>
    <t>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  Y unificar con el hallazgo 232 del 2020</t>
  </si>
  <si>
    <r>
      <rPr>
        <b/>
        <sz val="10"/>
        <color theme="1"/>
        <rFont val="Arial Narrow"/>
        <family val="2"/>
      </rPr>
      <t>Ambiente 15.3</t>
    </r>
    <r>
      <rPr>
        <sz val="10"/>
        <color theme="1"/>
        <rFont val="Arial Narrow"/>
        <family val="2"/>
      </rPr>
      <t xml:space="preserve">
Al interior de la DNBC, se documentó el Procedimiento de recepción, distribución, seguimiento y salida de Peticiones, Quejas, Reclamos, Sugerencias y Denuncias, en el cual se tienen establecidas tanto las responsabilidades, como el flujo de que debe surtir una PQRSD desde su recepción, hasta la respuesta al peticionario; sin embargo, se siguen presentando  respuestas extemporáneas  con base en la información publicada en la página web así:  enero (20), febrero (14), marzo (1), abril (0), mayo (2) y junio (1).</t>
    </r>
  </si>
  <si>
    <r>
      <rPr>
        <sz val="10"/>
        <color theme="1"/>
        <rFont val="Arial"/>
        <family val="2"/>
      </rPr>
      <t xml:space="preserve">No se evidencia  gestión respecto a </t>
    </r>
    <r>
      <rPr>
        <i/>
        <sz val="10"/>
        <color theme="1"/>
        <rFont val="Arial"/>
        <family val="2"/>
      </rPr>
      <t>Delegar personal de planta cuando el proceso no cuente con personal contratista de apoyo para dar respuesta a las PQRS recibidas</t>
    </r>
  </si>
  <si>
    <r>
      <rPr>
        <b/>
        <sz val="10"/>
        <color theme="1"/>
        <rFont val="Arial Narrow"/>
        <family val="2"/>
      </rPr>
      <t>Ambiente 15.3</t>
    </r>
    <r>
      <rPr>
        <sz val="10"/>
        <color theme="1"/>
        <rFont val="Arial Narrow"/>
        <family val="2"/>
      </rPr>
      <t xml:space="preserve">
Al interior de la DNBC, se documentó el Procedimiento de recepción, distribución, seguimiento y salida de Peticiones, Quejas, Reclamos, Sugerencias y Denuncias, en el cual se tienen establecidas tanto las responsabilidades, como el flujo de que debe surtir una PQRSD desde su recepción, hasta la respuesta al peticionario; sin embargo, se siguen presentando  respuestas extemporáneas  con base en la información publicada en la página web así:  enero (20), febrero (14), marzo (1), abril (0), mayo (2) y junio (1).</t>
    </r>
  </si>
  <si>
    <t>No se inician las acciones a que haya lugar por el incumplimiento
Falta de seguimiento y control en los procesos</t>
  </si>
  <si>
    <t>Iniciar las acciones a la que haya lugar por  la respuesta inoportuna de las PQRS</t>
  </si>
  <si>
    <t>Jorge Amarilo/Viviana Gonzales</t>
  </si>
  <si>
    <t xml:space="preserve">Se observa en seguimiento  de la Oficina de Control Interno, la evidencia de la reunión llevada a cabo entre Disciplinarios y el Subdirector Administrativo y Financiero del 27 de octubre, en la cual se ordenó la apertura de indagación preliminar, tambien para aquellos funcionarios que no atendieron a tiempo las PQRSD que ingresaron a la Entidad por sus diferentes canales      </t>
  </si>
  <si>
    <t xml:space="preserve">A partir del 27 de octubre de 2021, se aperturo investigacion por respuesta inoportuna de las PQRSD auto de fecha 27 de octubre y con numero 35 de 2021 </t>
  </si>
  <si>
    <r>
      <rPr>
        <b/>
        <sz val="10"/>
        <color theme="1"/>
        <rFont val="Arial Narrow"/>
        <family val="2"/>
      </rPr>
      <t>Ambiente  17.2</t>
    </r>
    <r>
      <rPr>
        <sz val="10"/>
        <color theme="1"/>
        <rFont val="Arial Narrow"/>
        <family val="2"/>
      </rPr>
      <t xml:space="preserve">
Se evidencia en el acta 01 del 28/01/2021 del CICCI, la presentación del informe de seguimiento al Plan de Mejoramiento de la CGR  como resultado al Informe Final de la Auditoría Financiera realizada en el 2019 de la vigencia 2018, donde se concluye sobre el impacto en el sistema de control Interno. No obstante, al interior de la DNBC, no está documentado este procedimiento.
</t>
    </r>
  </si>
  <si>
    <t>No se contempló la posibilidad de generar un procedimiento documentado, debido a que los órganos de control no realizan periódicamente seguimiento en la DNBC.
Por desconocimiento en las nuevas  disposiciones definidas por el DAFP, con respecto a la evaluación en el Informe Semestral del Sistema de Control Interno de la DNBC.</t>
  </si>
  <si>
    <t xml:space="preserve">
Por desconocimiento en las nuevas  disposiciones definidas por el DAFP, con respecto a la evaluación en el Informe Semestral del Sistema de Control Interno de la DNBC.</t>
  </si>
  <si>
    <t xml:space="preserve">Esta actividad se ecuentra en desarrollo </t>
  </si>
  <si>
    <t>No se presenta avance en la documentación de procedimiento interno para el manejo de informes de entes externos.</t>
  </si>
  <si>
    <t>Se verificará en abril 20 de 2022</t>
  </si>
  <si>
    <r>
      <rPr>
        <b/>
        <sz val="10"/>
        <color theme="1"/>
        <rFont val="Arial Narrow"/>
        <family val="2"/>
      </rPr>
      <t>Ambiente  17.3</t>
    </r>
    <r>
      <rPr>
        <sz val="10"/>
        <color theme="1"/>
        <rFont val="Arial Narrow"/>
        <family val="2"/>
      </rPr>
      <t xml:space="preserve">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r>
  </si>
  <si>
    <r>
      <rPr>
        <b/>
        <sz val="10"/>
        <color theme="1"/>
        <rFont val="Arial Narrow"/>
        <family val="2"/>
      </rPr>
      <t>Ambiente  17.3</t>
    </r>
    <r>
      <rPr>
        <sz val="10"/>
        <color theme="1"/>
        <rFont val="Arial Narrow"/>
        <family val="2"/>
      </rPr>
      <t xml:space="preserve">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r>
  </si>
  <si>
    <t>Verificación del cumplimiento del procedimiento Acciones Correctivas, Preventivas y de Mejora versión 2 Código: PC-MC-02</t>
  </si>
  <si>
    <t xml:space="preserve">Actividad que se encuentra en desarrollo </t>
  </si>
  <si>
    <t>No se presenta avance en la verificación del cumplimiento del procedimiento ACPM</t>
  </si>
  <si>
    <t xml:space="preserve">Se tiene proyectado realizar informe en  julio </t>
  </si>
  <si>
    <r>
      <rPr>
        <b/>
        <sz val="10"/>
        <color theme="1"/>
        <rFont val="Arial Narrow"/>
        <family val="2"/>
      </rPr>
      <t>Ambiente  17.7</t>
    </r>
    <r>
      <rPr>
        <sz val="10"/>
        <color theme="1"/>
        <rFont val="Arial Narrow"/>
        <family val="2"/>
      </rPr>
      <t xml:space="preserve">
Actualmente la DNBC, no posee Planes de Mejoramiento producto de las autoevaluaciones realizadas por la segunda línea de defensa . Por lo tanto no se cuenta con la verificación y avance del cumplimiento.</t>
    </r>
  </si>
  <si>
    <t xml:space="preserve">Generar planes de mejoramiento producto de las autoevaluaciones realizadas por los lideres del proceso </t>
  </si>
  <si>
    <t>Planes de mejoramiento</t>
  </si>
  <si>
    <t>Catalina Carranza Alvarez</t>
  </si>
  <si>
    <t xml:space="preserve">A parir del taller realizado el 29 d e octubre de como implementar el procedimiento de ACPM con enfasis en la autoevaluacion, los procesos lo implemmentaran cada vez que realicen autoevaluacion de su gestion. </t>
  </si>
  <si>
    <t xml:space="preserve">A parir del taller realizado el 29 d e octubre de como implementar el procedimiento de ACPM con enfasis en la autoevaluacion, los procesos lo implemmentaran cada vez que realicen autoevaluacion de su gestion, no obstante a corte del presente monitoreo ningun proceso a presentado planes de mejoramiento producto de las autoevaluaciones. </t>
  </si>
  <si>
    <r>
      <rPr>
        <b/>
        <sz val="10"/>
        <color theme="1"/>
        <rFont val="Arial Narrow"/>
        <family val="2"/>
      </rPr>
      <t>Ambiente  17.7</t>
    </r>
    <r>
      <rPr>
        <sz val="10"/>
        <color theme="1"/>
        <rFont val="Arial Narrow"/>
        <family val="2"/>
      </rPr>
      <t xml:space="preserve">
Actualmente la DNBC, no posee Planes de Mejoramiento producto de las autoevaluaciones realizadas por la segunda línea de defensa . Por lo tanto no se cuenta con la verificación y avance del cumplimiento.</t>
    </r>
  </si>
  <si>
    <t>Realizar la verificación y avance del respectivo cumplimiento.</t>
  </si>
  <si>
    <t>Informe detallado de seguimiento y evaluación al tratamiento de las peticiones, quejas, reclamos, solicitudes y denuncias recibidas en el periodo comprendido entre el 1 de enero y el 30 de junio de 2021</t>
  </si>
  <si>
    <t xml:space="preserve">Registro ORFEO de salida
Al verificar la digitalización y archivo de respuesta respecto de los 738 radicados, se pudo establecer que 196 radicados que corresponden a un 27% sobre el total de PQRSD del semestre, no tienen Orfeo de salida. Así mismo que del radicado objeto de muestra, aunque tienen radicado de salida ni tienen imagen de la respuesta, como se pudo evidenciar en los radicados:   20213000019711;20212050083181;20212000013701; 20212050084201; 20212050084231; 20212050084331;20212050084241 y 20212050086871 con ello desconociéndose lo preceptuado en el Numeral 7 Punto No.5 de las Políticas de Operación del Procedimiento de Recepción, Distribución, Seguimiento y Salida de Peticiones, Quejas, Reclamos, Sugerencias y Denuncias, que determina que como registro del trámite de las PQRSD, debe quedar un radicado de ORFEO.
</t>
  </si>
  <si>
    <t>Falta de permisos en el aplicativo ORFEO para la asociacion de imágenes. 
Desconocimiento por parte de funcionarios y contratistas sobre el tramite de la respuesta de la PQRSD.</t>
  </si>
  <si>
    <t>Informes con datos, valores y estadisticas erradas.</t>
  </si>
  <si>
    <t>Realizar acompañamiento a cada uno de los procesos responsables de dar respuestas a las PQRSD en el tramite de respuestas a las mismas en el aplicativo ORFEO.</t>
  </si>
  <si>
    <t>Numero de procesos responsables con acompañiento / total de procesos de la DNBC * 100</t>
  </si>
  <si>
    <t>Faubricio Sánchez</t>
  </si>
  <si>
    <r>
      <rPr>
        <sz val="10"/>
        <color theme="1"/>
        <rFont val="Arial"/>
        <family val="2"/>
      </rPr>
      <t xml:space="preserve"> No se allega evidencia de avance de la acción </t>
    </r>
    <r>
      <rPr>
        <i/>
        <sz val="10"/>
        <color theme="1"/>
        <rFont val="Arial"/>
        <family val="2"/>
      </rPr>
      <t>Realizar acompañamiento a cada uno de los procesos responsables de dar respuestas a las PQRSD en el tramite de respuestas a las mismas en el aplicativo ORFEO.</t>
    </r>
  </si>
  <si>
    <t>Se evidenció la socialización de ORFEO y procedimiento de PQRSD a 11 de los procesos de la entidad</t>
  </si>
  <si>
    <t xml:space="preserve">Se evidencia en listados de asistencia el acompañamiento realizado a 15 procesos de 18 procesos de la entidad </t>
  </si>
  <si>
    <t xml:space="preserve"> PQRSD vencidas
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</si>
  <si>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Falta de aplicacion de los controles establecidos por el proceso de GAU para realizar el seguimiento de las entradas y salidas de PQRSD.</t>
  </si>
  <si>
    <t>Falta de aplicacion de los controles establecidos por el proceso de GAU para realizar el seguimiento de las entradas y salidas de PQRSD</t>
  </si>
  <si>
    <t>Vencimiento de terminos en respuestas a PQRSD.
Acciones legales y procesos disciplinarios se pueden generar.</t>
  </si>
  <si>
    <t>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t>
  </si>
  <si>
    <t>Nº Requeriemintos ejecutados/ Nª de requerimientos requeridos * 100</t>
  </si>
  <si>
    <r>
      <rPr>
        <sz val="10"/>
        <color theme="1"/>
        <rFont val="Arial"/>
        <family val="2"/>
      </rPr>
      <t xml:space="preserve">No se evidencia avance respecto a la acción;  </t>
    </r>
    <r>
      <rPr>
        <i/>
        <sz val="10"/>
        <color theme="1"/>
        <rFont val="Arial"/>
        <family val="2"/>
      </rPr>
      <t>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t>
    </r>
  </si>
  <si>
    <t xml:space="preserve">Se evidencia que al terminar la vigencia 2021 el sistema ORFEO ya cuenta con el envió de alertas a través del correo electronico para prevenir el </t>
  </si>
  <si>
    <t>PQRSD vencidas
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</si>
  <si>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Falta de verificacion de los datos para la realizacion de los informes de PQRSD</t>
  </si>
  <si>
    <t>Verificar e informar mensualmente el estado de las PQRSD vencidas</t>
  </si>
  <si>
    <t>Numero de revisiones realizadas / Numero de informes presentados * 100</t>
  </si>
  <si>
    <t>No se allego evidencia de la agestión adelantada respercto a la  Verificación en los  informes mensuales  del estado de las PQRSD  realmente vencidas</t>
  </si>
  <si>
    <t xml:space="preserve">Reprogramar fecha y meta de ;la siguiente manera, fecha de inicio 1 de febrero y terminacion 30 de junio y meta 5 </t>
  </si>
  <si>
    <t>Se remitio la informacion de PQRSD vencidas del mes de febrero</t>
  </si>
  <si>
    <t>Se remitió la información de PQRSD vencidas del mes de febrero, marzo y abril.</t>
  </si>
  <si>
    <t xml:space="preserve">El proceso evidencia los informes del mes de febrero y marzo, no obstante no se presentan los informes de marzo, abril y mayo </t>
  </si>
  <si>
    <t>Procesos disciplinarios
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2020</t>
  </si>
  <si>
    <t>No se establecio la periocidad ni el mecanismo del envio del informe de PQRSD al lider del proceso de Control Interno Disciplinario para los fines petienentes.</t>
  </si>
  <si>
    <t>Retrasos en los procesos e incumplimientos normativos que pueden generar sanciones para la DNBC.</t>
  </si>
  <si>
    <t xml:space="preserve">Enviar semestralmente a traves de memorando el informe de PQRSD (extemporaneos y vencidos) al lider del proceso de Control Interno Disciplinario para los fines pertinentes   </t>
  </si>
  <si>
    <t xml:space="preserve">informes enviados </t>
  </si>
  <si>
    <t xml:space="preserve">No se evidencia el envio de los informes  semestralmente a traves de memorando el informe de PQRSD (extemporaneos y vencidos) al lider del proceso de Control Interno Disciplinario para los fines pertinentes, ya que el semestre no se ha terminado   </t>
  </si>
  <si>
    <t>Se evidencia en One Drive los Informes PQRSD de ABRIL a Septiembre 2021, y se aprecia correo con copia a laOficina de Control Interno Disciplinario, donde envian la relación de las PQRSD de cextemporáneas y vencidas del 1mer semestre del año 2021 y lo que va corrido del año.</t>
  </si>
  <si>
    <t>El Gestor está en los tiempos de ejecución, no requiere cambios</t>
  </si>
  <si>
    <t>Informe de Auditoría al proceso Gestión Documental</t>
  </si>
  <si>
    <t xml:space="preserve">La muestra tomada, frente al manejo del archivo de gestión se observó debilidad en la identificación de los archivos físicos en el Proceso de Gestión de Análisis y Mejora Continua, lo cual podría generar inconsistencias al clasificar los documentos de acuerdo con lo establecido en la actividad 2 del Procedimiento Organización de Archivos.
</t>
  </si>
  <si>
    <r>
      <rPr>
        <b/>
        <sz val="10"/>
        <color theme="1"/>
        <rFont val="Calibri"/>
        <family val="2"/>
      </rPr>
      <t xml:space="preserve">1er Por qué: </t>
    </r>
    <r>
      <rPr>
        <sz val="10"/>
        <color theme="1"/>
        <rFont val="Calibri"/>
        <family val="2"/>
      </rPr>
      <t>Porque las Tablas de Retención Documental de la entidad habían sido aprobadas con un mes de anterioridad</t>
    </r>
    <r>
      <rPr>
        <b/>
        <sz val="10"/>
        <color theme="1"/>
        <rFont val="Calibri"/>
        <family val="2"/>
      </rPr>
      <t xml:space="preserve">
2do Por qué:</t>
    </r>
    <r>
      <rPr>
        <sz val="10"/>
        <color theme="1"/>
        <rFont val="Calibri"/>
        <family val="2"/>
      </rPr>
      <t xml:space="preserve"> Porque los procesos no tenían el conocimiento suficiente para organizar los archivos
</t>
    </r>
    <r>
      <rPr>
        <b/>
        <sz val="10"/>
        <color theme="1"/>
        <rFont val="Calibri"/>
        <family val="2"/>
      </rPr>
      <t>3er Por qué:</t>
    </r>
    <r>
      <rPr>
        <sz val="10"/>
        <color theme="1"/>
        <rFont val="Calibri"/>
        <family val="2"/>
      </rPr>
      <t xml:space="preserve"> Porque no se había realizado capacitación a los procesos sobre la organización del archivo respecto a las Tablas de Retención Documental</t>
    </r>
  </si>
  <si>
    <t>Porque no se había realizado capacitación a los procesos sobre la organización del archivo respecto a las Tablas de Retención Documental</t>
  </si>
  <si>
    <t>Desorganización en los archivos de gestión
Posible pérdida de documentos</t>
  </si>
  <si>
    <t xml:space="preserve">Realizar Capacitación a los gestores de los procesos de la DNBC,  sobre la implementación de las TRD y aplicabilidad en la gestión de los archivos físicos en cada uno de los procesos. </t>
  </si>
  <si>
    <t>N°  gestores capacitados/ numero de gestores de la DNBC*100</t>
  </si>
  <si>
    <t>Jhon Warner Paz Murcia</t>
  </si>
  <si>
    <t xml:space="preserve">No se presenta avances de la ejecucion de la accion </t>
  </si>
  <si>
    <t xml:space="preserve">Aun esta a tiempo para cumplir </t>
  </si>
  <si>
    <t xml:space="preserve">No se  allega evidencia ni reporte de avance, su ejecución va hasta el 2022 </t>
  </si>
  <si>
    <t>Se debe modificar algunas series documentales en las T.R.D ,por este motivo no se puden socializar en su totaliadad a todos los gestores de la entidad.</t>
  </si>
  <si>
    <t xml:space="preserve">El proceso no reporta ejecución de la actividad, al respecto el gestor indica que esta actividad no se ejecutó, debido a que algunos proceso están en ajustes en sus TRD, asi mismo se indica que la capacitación se ejecutará en agosto. </t>
  </si>
  <si>
    <r>
      <rPr>
        <sz val="10"/>
        <color theme="1"/>
        <rFont val="Arial"/>
        <family val="2"/>
      </rPr>
      <t xml:space="preserve">Se observó por parte del grupo auditor que  la Entidad suscribió el contrato 130 de 2021 con </t>
    </r>
    <r>
      <rPr>
        <sz val="10"/>
        <color rgb="FF000000"/>
        <rFont val="Arial"/>
        <family val="2"/>
      </rPr>
      <t xml:space="preserve">JORGE ARMANDO SANTA CRUZ, cuyo objeto es Prestar servicios de apoyo a la gestión con plena autonomía técnica y administrativa para acompañar las actividades tecnológicas de la aplicación ORFEO que adelante la DNBC y que </t>
    </r>
    <r>
      <rPr>
        <sz val="10"/>
        <color theme="1"/>
        <rFont val="Arial"/>
        <family val="2"/>
      </rPr>
      <t xml:space="preserve">el contratista está adelantando las gestiones en el Sistema ORFEO para la parametrización de las Tablas de Retención Documental y la relación de estas con los códigos de las Áreas, pues se están actualizando por parte de los procesos las </t>
    </r>
    <r>
      <rPr>
        <sz val="10"/>
        <color rgb="FF000000"/>
        <rFont val="Arial"/>
        <family val="2"/>
      </rPr>
      <t>TRD, no obstante la DNBC no ha contemplado las acciones para estandarizar los requisitos básicos que ha de tener en cuenta la DNBC para crear y mantener de forma sistemática los documentos derivados del proceso de Gestión Documental, por lo cual se debe tener en cuenta la Circular Externa No.002 del 6 mar. 2012 del AGN, en la cual señala</t>
    </r>
    <r>
      <rPr>
        <sz val="10"/>
        <color theme="1"/>
        <rFont val="Arial"/>
        <family val="2"/>
      </rPr>
      <t xml:space="preserve"> “(…) </t>
    </r>
    <r>
      <rPr>
        <i/>
        <sz val="10"/>
        <color theme="1"/>
        <rFont val="Arial"/>
        <family val="2"/>
      </rPr>
      <t>la necesidad de que Orfeo se ajuste tanto a la norma ISO 15489 como al Modelo de Requisitos para Sistemas de Gestión de Documentos Electrónicos de Archivo (Moreq), de forma que asegure la gestión de los documentos durante todo su ciclo de vida, las condiciones de seguridad de la información, la preservación y acceso a los documentos y la interoperabilidad con los sistemas de información existentes o futuros.</t>
    </r>
    <r>
      <rPr>
        <sz val="10"/>
        <color theme="1"/>
        <rFont val="Arial"/>
        <family val="2"/>
      </rPr>
      <t>”.</t>
    </r>
  </si>
  <si>
    <r>
      <rPr>
        <b/>
        <sz val="10"/>
        <color theme="1"/>
        <rFont val="Calibri"/>
        <family val="2"/>
      </rPr>
      <t>1er Por qué:</t>
    </r>
    <r>
      <rPr>
        <sz val="10"/>
        <color theme="1"/>
        <rFont val="Calibri"/>
        <family val="2"/>
      </rPr>
      <t xml:space="preserve"> Porque la herramienta tecnológica ORFEO empleada para la Gestión Documental no esta adecuada aún a los requerimientos de la entidad
</t>
    </r>
    <r>
      <rPr>
        <b/>
        <sz val="10"/>
        <color theme="1"/>
        <rFont val="Calibri"/>
        <family val="2"/>
      </rPr>
      <t>2do Por qué:</t>
    </r>
    <r>
      <rPr>
        <sz val="10"/>
        <color theme="1"/>
        <rFont val="Calibri"/>
        <family val="2"/>
      </rPr>
      <t xml:space="preserve"> por falta de conocimiento de la existencia de módulos adicionales del sistema ORFEO
</t>
    </r>
    <r>
      <rPr>
        <b/>
        <sz val="10"/>
        <color theme="1"/>
        <rFont val="Calibri"/>
        <family val="2"/>
      </rPr>
      <t>3er Por qué:</t>
    </r>
    <r>
      <rPr>
        <sz val="10"/>
        <color theme="1"/>
        <rFont val="Calibri"/>
        <family val="2"/>
      </rPr>
      <t xml:space="preserve"> Porque el sistema ORFEO no tiene desarrollado un módulo que asegure la gestión de los documentos durante su ciclo de vida
</t>
    </r>
    <r>
      <rPr>
        <b/>
        <sz val="10"/>
        <color theme="1"/>
        <rFont val="Calibri"/>
        <family val="2"/>
      </rPr>
      <t>4to Por qué:</t>
    </r>
    <r>
      <rPr>
        <sz val="10"/>
        <color theme="1"/>
        <rFont val="Calibri"/>
        <family val="2"/>
      </rPr>
      <t xml:space="preserve"> Porque no se cuenta con el personal idóneo para desarrollar los módulos adicionales de ORFEO</t>
    </r>
  </si>
  <si>
    <t>Porque no se cuenta con el personal idóneo para desarrollar los módulos adicionales de ORFEO</t>
  </si>
  <si>
    <t xml:space="preserve">Ajustar el sistema ORFEO en los siguientes módulos,  con corte al 15 de septiembre del 2022:
1, stiker Web 
2, Subir archivos masivos
3, Firma Digital.
4. Consultas de los documentos en el sistema.
5. Reportes
6. Gestión de documentos ( Ciclo  de vida del Documento) </t>
  </si>
  <si>
    <t>1. Mesa de trabajo entre los Procesos de Gestión de Tecnología informática y Gestion Documental para determinar el programa de mantenimiento de ORFEO y de determine las acciones que pueden ser adelantada.
Fecha de la acción: 30/04/22
Meta: 1 Programa de Mantenimiento
2. Gestión Documental: De conformidad con lo definido en la acción anterior,  presentará a la Alta Dirección el proyecto de inversión necesario para atender el plan de trabajo formulado.
Fecha: 30/06/22 
Meta: 1 presentacion al Comité Directivo</t>
  </si>
  <si>
    <t xml:space="preserve">1 Programa de Mantenimiento = 100%
 Presentacion al Comité Directivo = 100%
</t>
  </si>
  <si>
    <t xml:space="preserve">No se  allega evidencia ni reporte de avance, su ejecución va hasta junio de 2022 </t>
  </si>
  <si>
    <t xml:space="preserve">Se esta trabajando principalmente en el mantenimiento evolutivo del S.G.D Orfeo como prioridad si se planteo un Plan de trabajo para poder cumplir en la ejecucion de su contrato. </t>
  </si>
  <si>
    <t xml:space="preserve">Cambiar establecer el plan de Trabajo, articulándose con las acciones definidas por por Gestión de IT en el Plan de Acción para el mantenimiento de ORFEO.
1. Mesa de trabajo entre los Procesos de Gestión de Tecnología informática y Gestion Documental para determinar el programa de mantenimiento de ORFEO y de determine las acciones que pueden ser adelantada.
Fecha de la acción: 30/04/22
Meta: 1 Programa de Mantenimiento
2. Gestión Documental: De conformidad con lo definido en la acción anterior,  presentará a la Alta Dirección el proyecto de inversión necesario para atender el plan de trabajo formulado.
Fecha: 30/06/22 
Meta: 1 presentacion al Comité Directivo
</t>
  </si>
  <si>
    <t>A la fecha el proceso ya realizó la primera actividad, correspondiente a la elaboración del programa de mantenimiento de ORFEO</t>
  </si>
  <si>
    <t>Se realizo mesa de trabajo con el Proceso de Gestión de TI , estableciendo Plan de trabajo hasta la vigencia del 30 junio , cumpliendo a la fecha con los compromisos.</t>
  </si>
  <si>
    <t xml:space="preserve">Se evidencia plan de trabajo del contratista, en donde se tiene programada esta acción </t>
  </si>
  <si>
    <t>Frente a las actividades propuestas se identificó en la mesa de monitoreo:
1. El proceso realizó en conjunto con Gestión de Tecnologia Informática el programa de mantenimiento Orfeo al 30 de junio de 2022, de acuerdo a las necesidades de la entidad. Gestión de TI realizó el seguimiento de cumplimiento del cronograma. 
2. Como recursos adicionales se identifico la necesidad de mantener el recurso físico contratado para el mantenimiento, a 15 de julio de acuerdo a lo indicado por GTI el recurso está aprobado y se encuentra en proceso de contratación.</t>
  </si>
  <si>
    <r>
      <rPr>
        <sz val="10"/>
        <color theme="1"/>
        <rFont val="Arial"/>
        <family val="2"/>
      </rPr>
      <t>El proceso de Gestión Documental cuenta con dos indicadores que aunque los tiene clasificados como de efectividad, son de  eficacia con reporte hasta el mes de marzo de 2021, y no cuenta con indicadores de  Efectividad y Eficiencia, impidiendo evaluar el logro de los resultados, conforme a lo indicado en el Modelo Integrado de Planeación y Gestión (MIPG) Dimensión Direccionamiento Estratégico y planeación</t>
    </r>
    <r>
      <rPr>
        <i/>
        <sz val="10"/>
        <color theme="1"/>
        <rFont val="Arial"/>
        <family val="2"/>
      </rPr>
      <t xml:space="preserve"> </t>
    </r>
    <r>
      <rPr>
        <sz val="10"/>
        <color theme="1"/>
        <rFont val="Arial"/>
        <family val="2"/>
      </rPr>
      <t xml:space="preserve">(Formulación de Indicadores), en el numeral  4.2.1 </t>
    </r>
    <r>
      <rPr>
        <i/>
        <sz val="10"/>
        <color theme="1"/>
        <rFont val="Arial"/>
        <family val="2"/>
      </rPr>
      <t xml:space="preserve">Seguimiento y evaluación del desempeño institucional </t>
    </r>
    <r>
      <rPr>
        <sz val="10"/>
        <color theme="1"/>
        <rFont val="Arial"/>
        <family val="2"/>
      </rPr>
      <t xml:space="preserve">que indica: “(…) </t>
    </r>
    <r>
      <rPr>
        <i/>
        <sz val="10"/>
        <color theme="1"/>
        <rFont val="Arial"/>
        <family val="2"/>
      </rPr>
      <t xml:space="preserve">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 </t>
    </r>
    <r>
      <rPr>
        <sz val="10"/>
        <color theme="1"/>
        <rFont val="Arial"/>
        <family val="2"/>
      </rPr>
      <t xml:space="preserve">y en el numeral 2.2.1 Política de Planeación institucional, en el quinto lineamiento general establece que se deben atender las recomendaciones para la formulación de los indicadores y allí mismo señala que los </t>
    </r>
    <r>
      <rPr>
        <i/>
        <sz val="10"/>
        <color theme="1"/>
        <rFont val="Arial"/>
        <family val="2"/>
      </rPr>
      <t>“(…) es recomendable contar con un grupo de indicadores que permita conocer el estado real de la ejecución de las actividades, el logro de metas, objetivos o resultados y sus efectos en la ciudadanía (…) De acuerdo con el manual “Planificación estratégica e indicadores de desempeño en el sector público” (CEPAL, 2011: 59)” (…) Los indicadores de desempeño más utilizados son de a) eficiencia …; b) eficacia …; c) efectividad; d) aquellos relacionados con la calidad en la prestación de los servicios</t>
    </r>
    <r>
      <rPr>
        <sz val="10"/>
        <color theme="1"/>
        <rFont val="Arial"/>
        <family val="2"/>
      </rPr>
      <t>.”</t>
    </r>
  </si>
  <si>
    <r>
      <rPr>
        <b/>
        <sz val="10"/>
        <color theme="1"/>
        <rFont val="Calibri"/>
        <family val="2"/>
      </rPr>
      <t>1er Por qué:</t>
    </r>
    <r>
      <rPr>
        <sz val="10"/>
        <color theme="1"/>
        <rFont val="Calibri"/>
        <family val="2"/>
      </rPr>
      <t xml:space="preserve">  Porque la caracterización del proceso no estaba actualizada
</t>
    </r>
    <r>
      <rPr>
        <b/>
        <sz val="10"/>
        <color theme="1"/>
        <rFont val="Calibri"/>
        <family val="2"/>
      </rPr>
      <t>2do Por qué:</t>
    </r>
    <r>
      <rPr>
        <sz val="10"/>
        <color theme="1"/>
        <rFont val="Calibri"/>
        <family val="2"/>
      </rPr>
      <t xml:space="preserve"> Por falta de acompañamiento metodológico para la identificación  de los indicadores del proceso.
</t>
    </r>
    <r>
      <rPr>
        <b/>
        <sz val="10"/>
        <color theme="1"/>
        <rFont val="Calibri"/>
        <family val="2"/>
      </rPr>
      <t xml:space="preserve">3 ir Por qué: </t>
    </r>
    <r>
      <rPr>
        <sz val="10"/>
        <color theme="1"/>
        <rFont val="Calibri"/>
        <family val="2"/>
      </rPr>
      <t xml:space="preserve"> Por falta de conocimiento para la identificación de los indicadores</t>
    </r>
  </si>
  <si>
    <t>3 ir Por qué:  Por falta de conocimiento para la identificación de los indicadores</t>
  </si>
  <si>
    <t>Medición deficiente en la gestión y las metas del proceso</t>
  </si>
  <si>
    <t xml:space="preserve">Realizar la actualización de los indicadores del proceso de Gestión Documental conforme a lo indicado en el Modelo Integrado de Planeación y Gestión </t>
  </si>
  <si>
    <t>No de fichas técnicas de indicadores  realizadas/Numero total de indicadores del proceso de Gestión Documental *100</t>
  </si>
  <si>
    <t xml:space="preserve">La evidencia allegada no corresponde con el tiempo del origen del hallazgo ya que esta es de junio y la auditoria de septiembre, que aunque igualmente corresponde a una lista de una reunión de revisión de indicadores, no se desarrolla en torno a la acción definida  </t>
  </si>
  <si>
    <t xml:space="preserve">En la vigencia 2021 fueron actualizados 3 Indicadores ya validados por el Porceso de Analisis y Mejora Continua </t>
  </si>
  <si>
    <t>Se implementara antes del 30-04-2022</t>
  </si>
  <si>
    <t xml:space="preserve">Solicitamos acompañamiento por parte del Proceso Gestión de Análisis y Mejora Continua para realizar esta acción  </t>
  </si>
  <si>
    <t xml:space="preserve">Se evidencia correo del 7 de junio solicitando el acompañamiento del proceso de mejora continua </t>
  </si>
  <si>
    <t>El proceso de reunió con Gestión de Análisis y Mejora Continual el 8 de junio que  apoyó en la construcción de los nuevos indicadores, sin embargo el proceso no ha actualizado las fichas técnicas de los indicadores.</t>
  </si>
  <si>
    <r>
      <rPr>
        <sz val="10"/>
        <color theme="1"/>
        <rFont val="Arial"/>
        <family val="2"/>
      </rPr>
      <t>Se evidenció por parte del grupo auditor la falta de lineamientos en la seguridad de los activos de información de la Entidad, lo cual incumple el Decreto 1008 de 2018 "Por el cual se establecen los lineamientos generales de la política de Gobierno Digital”, que en el manual de gobierno digital en su numeral 3.3. Lineamientos de los elementos habilitadores. establece “</t>
    </r>
    <r>
      <rPr>
        <i/>
        <sz val="10"/>
        <color theme="1"/>
        <rFont val="Arial"/>
        <family val="2"/>
      </rPr>
      <t>Seguridad de la información: busca que las entidades públicas implementen los lineamientos de seguridad de la información en todos sus procesos, trámites, servicios, sistemas de información, infraestructura y en general, en todos los activos de información con el fin de preservar la confidencialidad, integridad y disponibilidad y privacidad de los datos</t>
    </r>
    <r>
      <rPr>
        <sz val="10"/>
        <color theme="1"/>
        <rFont val="Arial"/>
        <family val="2"/>
      </rPr>
      <t>” y el literal c) del Artículo 2.8.2.6.2. del Decreto 1080 de 2015 que establece “</t>
    </r>
    <r>
      <rPr>
        <i/>
        <sz val="10"/>
        <color theme="1"/>
        <rFont val="Arial"/>
        <family val="2"/>
      </rPr>
      <t>Seguridad. Los sistemas de gestión documental deben mantener la información administrativa en un entorno seguro”</t>
    </r>
  </si>
  <si>
    <r>
      <rPr>
        <b/>
        <sz val="10"/>
        <color theme="1"/>
        <rFont val="Calibri"/>
        <family val="2"/>
      </rPr>
      <t>1er Por qué:</t>
    </r>
    <r>
      <rPr>
        <sz val="10"/>
        <color theme="1"/>
        <rFont val="Calibri"/>
        <family val="2"/>
      </rPr>
      <t xml:space="preserve"> Desconocimiento de los lineamientos emitidos por MINTIC sobre la implementación de la política de Gobierno digital. 
</t>
    </r>
    <r>
      <rPr>
        <b/>
        <sz val="10"/>
        <color theme="1"/>
        <rFont val="Calibri"/>
        <family val="2"/>
      </rPr>
      <t>2do Por qué</t>
    </r>
    <r>
      <rPr>
        <sz val="10"/>
        <color theme="1"/>
        <rFont val="Calibri"/>
        <family val="2"/>
      </rPr>
      <t xml:space="preserve">:  La Entidad no cuenta con  el personal idóneo y con experticia técnica  que contribuya en la implementación de la política de Gestión digital de acuerdo a lo estipulado por MINTIC. 
</t>
    </r>
    <r>
      <rPr>
        <b/>
        <sz val="10"/>
        <color theme="1"/>
        <rFont val="Calibri"/>
        <family val="2"/>
      </rPr>
      <t xml:space="preserve">3er Por qué </t>
    </r>
    <r>
      <rPr>
        <sz val="10"/>
        <color theme="1"/>
        <rFont val="Calibri"/>
        <family val="2"/>
      </rPr>
      <t xml:space="preserve">:No existe en la Entidad un autodiagnóstico de necesidades para dar  cumplimiento con los lineamientos normativos. </t>
    </r>
  </si>
  <si>
    <t xml:space="preserve">3er Por qué: No existe en la Entidad un autodiagnóstico de necesidades para dar  cumplimiento con los lineamientos normativos.  </t>
  </si>
  <si>
    <t>Incumplimiento a la normatividad vigente.
Materialización de los riesgos del proceso.
Sanciones disciplinarias.
 Fuga de información.
 Indisponibilidad de la información.
 Carencia de fidelidad de la información.
Pérdida de información.</t>
  </si>
  <si>
    <t>Implementar la  política de gobierno digital en la DNBC.</t>
  </si>
  <si>
    <t xml:space="preserve">Documento de política de gobierno digital formalizada. </t>
  </si>
  <si>
    <t xml:space="preserve">Teniente Zamora </t>
  </si>
  <si>
    <t>Se realizo el autodiagnóstico, para recopilar las necesidades así realizar el documento de política de gobierno digital.</t>
  </si>
  <si>
    <t xml:space="preserve">se evidenicia la realizacion del autodiagnostico </t>
  </si>
  <si>
    <t>Se evidencia diligenciada la matriz de autodiagnostico para la política de gobierno digital de MINTIC. Tiene fecha de termianción 29/07/2022</t>
  </si>
  <si>
    <t>Se encuentra en proceso , se anexa presentación del avance</t>
  </si>
  <si>
    <r>
      <rPr>
        <sz val="10"/>
        <color theme="1"/>
        <rFont val="Arial"/>
        <family val="2"/>
      </rPr>
      <t>Se encontró que la DNBC no cuenta con un programa para la gestión de documentos y expedientes electrónicos, incumpliendo el numeral 6.3.3. MGGTI.LI.INF.03 - Gestión de documentos electrónicos del Modelo de Gestión y Gobierno de TI, establecido por el Decreto 1008 de 2018 el cual se señala “</t>
    </r>
    <r>
      <rPr>
        <i/>
        <sz val="10"/>
        <color theme="1"/>
        <rFont val="Arial"/>
        <family val="2"/>
      </rPr>
      <t>La dirección de Tecnologías y Sistemas de la Información o quien haga sus veces debe establecer un programa para la gestión de documentos y expedientes electrónicos y contemplar dichos componentes dentro de la Arquitectura de Información de la institución.</t>
    </r>
    <r>
      <rPr>
        <sz val="10"/>
        <color theme="1"/>
        <rFont val="Arial"/>
        <family val="2"/>
      </rPr>
      <t>”</t>
    </r>
  </si>
  <si>
    <r>
      <rPr>
        <b/>
        <sz val="10"/>
        <color theme="1"/>
        <rFont val="Calibri"/>
        <family val="2"/>
      </rPr>
      <t>1er Por qué:</t>
    </r>
    <r>
      <rPr>
        <sz val="10"/>
        <color theme="1"/>
        <rFont val="Calibri"/>
        <family val="2"/>
      </rPr>
      <t xml:space="preserve"> Porque el proceso no tenía mucha documentos desarrollada. 
</t>
    </r>
    <r>
      <rPr>
        <b/>
        <sz val="10"/>
        <color theme="1"/>
        <rFont val="Calibri"/>
        <family val="2"/>
      </rPr>
      <t xml:space="preserve">2do Por qué: </t>
    </r>
    <r>
      <rPr>
        <sz val="10"/>
        <color theme="1"/>
        <rFont val="Calibri"/>
        <family val="2"/>
      </rPr>
      <t xml:space="preserve">Desconocimiento de la normatividad vigente en cuento el manejo del documento electrónico.
</t>
    </r>
  </si>
  <si>
    <t>Desconocimiento de la normatividad vigente en cuento el manejo del documento electrónico</t>
  </si>
  <si>
    <t>Incumplimiento de la norma
Baja planeación en la ejecución de las actividades
Posibles hallazgos por parte de entes de control</t>
  </si>
  <si>
    <t xml:space="preserve">Realizar  el Programa para la Gestión de Documentos y Expedientes Electrónicos. </t>
  </si>
  <si>
    <t>Mesa de coordinada entre Gestion de Atención al Usuario, Gestión Documental y Gestión de TI-Arquitectura empresarial (Infraestructura) con el fin de validar los requisitos y acciones necesarias para establecer el Programa para la Gestión de Documentos y Expedientes Electrónicos</t>
  </si>
  <si>
    <t>Programa para la Gestión de Documentos y Expedientes Electrónicos</t>
  </si>
  <si>
    <t xml:space="preserve">Jhon Warner Paz Murcia/Teniente Zamora </t>
  </si>
  <si>
    <t xml:space="preserve">No se  allega evidencia ni reporte de avance, su ejecución va hasta diciembre de 2021 </t>
  </si>
  <si>
    <t>Se esta trabajando en esta actividad pero no se tiene terminado el documento.</t>
  </si>
  <si>
    <t xml:space="preserve">Se solicita replantear la acción por una mesa de coordinada entre Gestion de Atención al Usuario, Gestión Documental y Gestión de TI-Arquitectura empresarial (Infraestructura) con el fin de validar los requisitos y acciones necesarias para establecer el Programa para la Gestión de Documentos y Expedientes Electrónicos. Fecha:31/10/2022
</t>
  </si>
  <si>
    <t>Se han realizado reuniones con el Proceso de Gestión TI , Gestión de Atención al Ciudadano .</t>
  </si>
  <si>
    <t>El Proceso indica que la reunión está pendiente. Esta se realizará una vez el equipo de GTI se encuentre contratado en su totalidad, por parte de Mejora Continua se recomienda hacer esta ación lo antes posible para que se logre la accion en los tiempos definidos.</t>
  </si>
  <si>
    <r>
      <rPr>
        <sz val="10"/>
        <color theme="1"/>
        <rFont val="Arial"/>
        <family val="2"/>
      </rPr>
      <t>Se evidenció debilidad en la ejecución del plan de preservación digital del largo plazo por cuanto, no se cuenta con un plan actualizado, hasta ahora se está iniciando con la digitalización de los documentos y no se ha definido con claridad el archivo y acceso a los documentos electrónicos de acuerdo con las políticas de seguridad digital de la entidad, incumpliendo lo establecido en el acuerdo 6 de 2014 articulo 18 el cual establece el plan de preservación digital a largo plazo como el “</t>
    </r>
    <r>
      <rPr>
        <i/>
        <sz val="10"/>
        <color theme="1"/>
        <rFont val="Arial"/>
        <family val="2"/>
      </rPr>
      <t>conjunto de acciones a corto, mediano y largo plazo que tienen como fin implementar los programas, estrategias, procesos y procedimientos, tendientes a asegurar la preservación a largo plazo de los documentos electrónicos de archivo</t>
    </r>
    <r>
      <rPr>
        <sz val="10"/>
        <color theme="1"/>
        <rFont val="Arial"/>
        <family val="2"/>
      </rPr>
      <t>”</t>
    </r>
  </si>
  <si>
    <r>
      <rPr>
        <sz val="10"/>
        <color theme="1"/>
        <rFont val="Calibri"/>
        <family val="2"/>
      </rPr>
      <t xml:space="preserve">
</t>
    </r>
    <r>
      <rPr>
        <b/>
        <sz val="10"/>
        <color theme="1"/>
        <rFont val="Calibri"/>
        <family val="2"/>
      </rPr>
      <t>1er Por qué:</t>
    </r>
    <r>
      <rPr>
        <sz val="10"/>
        <color theme="1"/>
        <rFont val="Calibri"/>
        <family val="2"/>
      </rPr>
      <t xml:space="preserve">Porque el proceso tenía prioridad con el desarrollo de otros documentos.
</t>
    </r>
    <r>
      <rPr>
        <b/>
        <sz val="10"/>
        <color theme="1"/>
        <rFont val="Calibri"/>
        <family val="2"/>
      </rPr>
      <t xml:space="preserve"> 2 do porque:</t>
    </r>
    <r>
      <rPr>
        <sz val="10"/>
        <color theme="1"/>
        <rFont val="Calibri"/>
        <family val="2"/>
      </rPr>
      <t xml:space="preserve"> Por la alta carga laboral del gestor del peoceso. 
</t>
    </r>
    <r>
      <rPr>
        <b/>
        <sz val="10"/>
        <color theme="1"/>
        <rFont val="Calibri"/>
        <family val="2"/>
      </rPr>
      <t>3er Por qué:</t>
    </r>
    <r>
      <rPr>
        <sz val="10"/>
        <color theme="1"/>
        <rFont val="Calibri"/>
        <family val="2"/>
      </rPr>
      <t xml:space="preserve"> Porque el proceso no tenía planeado actualizar el Plan de Preservación Digital de Largo Plazo (PPDLP). </t>
    </r>
  </si>
  <si>
    <t xml:space="preserve"> Porque el proceso no tenía planeado actualizar el Plan de Preservación Digital de Largo Plazo (PPDLP). </t>
  </si>
  <si>
    <t xml:space="preserve">Incumplimiento de la norma
Baja ejecución de las actividades  planeadas
Posibles hallazgos por parte de entes de control
Incumplimiento con la programación de las actividades del Plan de Preservación Digital de Largo Plazo (PPDLP).  </t>
  </si>
  <si>
    <t>Actualizar y ejecutar las actividades planteadas en el Plan de Preservación Digital del Largo Plazo (PPDLP)</t>
  </si>
  <si>
    <t>Documento Actualizado "Plan de Preservación Digital del Largo Plazo (PPDLP)"</t>
  </si>
  <si>
    <t xml:space="preserve">No se  allega evidencia ni reporte de avance, su ejecución va hasta el   2022 </t>
  </si>
  <si>
    <t xml:space="preserve">Se esta trabajando en la actualizacion de los planes pertenecientes al Sistema de Conservación Documental </t>
  </si>
  <si>
    <t>El proceso indica que ya inicio con esta actividad y se entregará en los tiempos definidos</t>
  </si>
  <si>
    <t xml:space="preserve">Esta en construcción el documento </t>
  </si>
  <si>
    <t>El proceso indica que a la fecha no se ha actualizado el Plan de Preservación Digital del Largo Plazo (PPDLP), por consiguiente no ha ejecutado la ación.</t>
  </si>
  <si>
    <r>
      <rPr>
        <sz val="10"/>
        <color theme="1"/>
        <rFont val="Arial"/>
        <family val="2"/>
      </rPr>
      <t>Se encontró que no se cuenta con la política de gestión documental, incumpliendo lo establecido en el Decreto 1080 de 2015, articulo 2.8.2.5.6 “…</t>
    </r>
    <r>
      <rPr>
        <i/>
        <sz val="10"/>
        <color rgb="FF000000"/>
        <rFont val="Arial"/>
        <family val="2"/>
      </rPr>
      <t>Las entidades públicas deben formular una política de gestión de documentos…”</t>
    </r>
  </si>
  <si>
    <r>
      <rPr>
        <b/>
        <sz val="10"/>
        <color theme="1"/>
        <rFont val="Calibri"/>
        <family val="2"/>
      </rPr>
      <t>1er Por qué:</t>
    </r>
    <r>
      <rPr>
        <sz val="10"/>
        <color theme="1"/>
        <rFont val="Calibri"/>
        <family val="2"/>
      </rPr>
      <t xml:space="preserve"> Porque no se tenía conocimiento de la necesidad de implementar una Política de Gestión Documental
</t>
    </r>
    <r>
      <rPr>
        <b/>
        <sz val="10"/>
        <color theme="1"/>
        <rFont val="Calibri"/>
        <family val="2"/>
      </rPr>
      <t xml:space="preserve"> 2 do porque:</t>
    </r>
    <r>
      <rPr>
        <sz val="10"/>
        <color theme="1"/>
        <rFont val="Calibri"/>
        <family val="2"/>
      </rPr>
      <t xml:space="preserve"> Desconocimiento de la normatividad en lo pertinente a la formulación de una política de gestión de documentos. </t>
    </r>
  </si>
  <si>
    <t xml:space="preserve">
 2 do porque: Desconocimiento de la normatividad en lo pertinente a la formulación de una política de gestión de documentos. </t>
  </si>
  <si>
    <t xml:space="preserve">Incumplimiento de la norma
Posibles hallazgos por parte de entes de control
</t>
  </si>
  <si>
    <t xml:space="preserve">Formular  la Política de Gestión Documental y presentarla al Comité Directivo para su aprobación. </t>
  </si>
  <si>
    <t>Documento "Política de Gestión Documental" presentado y aprobado</t>
  </si>
  <si>
    <t>Se esta trabajando en la elabortación de esta Politica teniendo encuenta la normatividad vigente .</t>
  </si>
  <si>
    <t>El proceso no alcanzó a terminar la acción en la fecha inicialmente propuesta, el Gestor se compromete a pasar la politica en el comité de abril, ya se tienen un avance del 80%</t>
  </si>
  <si>
    <t>La Política de Gestión Documental se aprobó ante el comité directivo SIG  del mes mayo.</t>
  </si>
  <si>
    <t xml:space="preserve">Se evidencia documento con la política de Gestión Documental </t>
  </si>
  <si>
    <t xml:space="preserve">El proceso presento la Política, la cual fue aprobada en el Comité SIGE </t>
  </si>
  <si>
    <r>
      <rPr>
        <sz val="10"/>
        <color theme="1"/>
        <rFont val="Arial"/>
        <family val="2"/>
      </rPr>
      <t>Se evidenció que no se cuenta con lineamientos para la sustitución de memorandos y comunicaciones internas en medio físico, Incumpliendo lo establecido en la Directiva Presidencial 4 de 2012, numeral 3 “</t>
    </r>
    <r>
      <rPr>
        <i/>
        <sz val="10"/>
        <color rgb="FF000000"/>
        <rFont val="Arial"/>
        <family val="2"/>
      </rPr>
      <t>Se debe implementar, a más tardar en los doce (12) meses siguientes a la expedición de la presente Directiva, la sustitución de los memorandos y comunicaciones internas en papel, por soportes electrónicos, sin perjuicio del cumplimiento de la normatividad vigente</t>
    </r>
    <r>
      <rPr>
        <sz val="10"/>
        <color rgb="FF000000"/>
        <rFont val="Arial"/>
        <family val="2"/>
      </rPr>
      <t>”</t>
    </r>
  </si>
  <si>
    <t xml:space="preserve">1. El sistema ORFEO no cuenta con la parametrización adecuada para implementarlo como el sistema de gestión documental.
2. Por desconocimiento de la normatividad aplicable sobre la sustitución de los memorandos y comunicaciones internas en papel, por soportes electrónicos. </t>
  </si>
  <si>
    <t xml:space="preserve">2. Por desconocimiento de la normatividad aplicable sobre la sustitución de los memorandos y comunicaciones internas en papel, por soportes electrónicos. </t>
  </si>
  <si>
    <t>Incumplimiento de acciones de gestión y afectación en el desempeño institucional
Incumplimiento de la directiva presidencial 04 de 2012</t>
  </si>
  <si>
    <t xml:space="preserve">Actualizar el plan de eficiencia Administrativa y Cero Papel 2021, los lineamientos sobre la sustitución de los memorandos y comunicaciones internas en papel, por soportes electrónicos </t>
  </si>
  <si>
    <t xml:space="preserve">   plan de eficiencia Administrativa y Cero Papel 2021 aprobado por la Alta Dirección </t>
  </si>
  <si>
    <t xml:space="preserve">Jairo Salazar </t>
  </si>
  <si>
    <t>SE viene adelantando en compañía del proceso de gestion de tecnologia la implementacion del codigo de impresión para cada funcionario</t>
  </si>
  <si>
    <t xml:space="preserve">Se evidencia documento borrador, es de anotar que este no se encuentra ni aprobado ni formalizado </t>
  </si>
  <si>
    <t>Se evidencian en One Drive 2 informes "de seguimiento y control: Plan de Eficiencia Administrativa y Cero Papel III trimestre 2021" y "de seguimiento y control: Plan de Eficiencia Administrativa y Cero Papel III trimestre 2021", pero no se aprecian lineamientos para la sustitución de memorandos y comunicaciones internas en medio físico.</t>
  </si>
  <si>
    <t>Se viene adelantando en compañía del proceso de gestion de tecnologia la implementacion del codigo de impresión para cada funcionario</t>
  </si>
  <si>
    <t>El Gestor solicita modificación de la fecha de terminación de la acción, debido a que esta accion esta articulada con algunos lineamientos definidos desde Gestion Documental.
Fecha de Terminación: 31/12/2022
Meta: 1</t>
  </si>
  <si>
    <t>Mediante resolución 154 de 2021 se actualizó el plan de eficiencia y cero papel de la DNBC.</t>
  </si>
  <si>
    <r>
      <rPr>
        <sz val="10"/>
        <color theme="1"/>
        <rFont val="Arial"/>
        <family val="2"/>
      </rPr>
      <t>Se evidenció que la entidad no cuenta con las Tablas de Valoración Documental TVD, incumpliendo lo establecido en el Acuerdo 004 de 2019, articulo 3 “…</t>
    </r>
    <r>
      <rPr>
        <i/>
        <sz val="10"/>
        <color rgb="FF000000"/>
        <rFont val="Arial"/>
        <family val="2"/>
      </rPr>
      <t>Las Tablas de Retención Documental – TRD y las Tablas de Valoración Documental – TVD deberán elaborarse para los documentos de archivo que produce la entidad, tanto físicos como electrónicos, en cualquier soporte y formato</t>
    </r>
    <r>
      <rPr>
        <sz val="10"/>
        <color rgb="FF000000"/>
        <rFont val="Arial"/>
        <family val="2"/>
      </rPr>
      <t>…”</t>
    </r>
  </si>
  <si>
    <r>
      <rPr>
        <b/>
        <sz val="10"/>
        <color theme="1"/>
        <rFont val="Calibri"/>
        <family val="2"/>
      </rPr>
      <t>1er Por qué:</t>
    </r>
    <r>
      <rPr>
        <sz val="10"/>
        <color theme="1"/>
        <rFont val="Calibri"/>
        <family val="2"/>
      </rPr>
      <t xml:space="preserve"> Porque la entidad no tenía Tablas de Retención Documental
</t>
    </r>
    <r>
      <rPr>
        <b/>
        <sz val="10"/>
        <color theme="1"/>
        <rFont val="Calibri"/>
        <family val="2"/>
      </rPr>
      <t>2do Por qué:</t>
    </r>
    <r>
      <rPr>
        <sz val="10"/>
        <color theme="1"/>
        <rFont val="Calibri"/>
        <family val="2"/>
      </rPr>
      <t xml:space="preserve"> Porque la Tablas de Retención Documental fueron aprobadas por el Comité Directivo hace tres meses
</t>
    </r>
    <r>
      <rPr>
        <b/>
        <sz val="10"/>
        <color theme="1"/>
        <rFont val="Calibri"/>
        <family val="2"/>
      </rPr>
      <t>3er Por qué:</t>
    </r>
    <r>
      <rPr>
        <sz val="10"/>
        <color theme="1"/>
        <rFont val="Calibri"/>
        <family val="2"/>
      </rPr>
      <t xml:space="preserve"> Por que la Tablas de Valoración Documental dependen de la implementación de las Tablas de Retención Documental</t>
    </r>
  </si>
  <si>
    <t>3er Por qué: Por que la Tablas de Valoración Documental dependen de la implementación de las Tablas de Retención Documental</t>
  </si>
  <si>
    <t>Desorganización en los archivos de gestión
Incumplimiento de la norma
Posibles hallazgos por parte de entes de control</t>
  </si>
  <si>
    <t>Elaborar  por parte del proceso Gestión Documental las Tablas de Valoración Documental</t>
  </si>
  <si>
    <t>Numero de TVD elaboradas/Numero de procesos de la DNBC*100</t>
  </si>
  <si>
    <t>Se debe elaborar esta herramienta TVD , la cual debe incluir algunos cambios generados en algunas series documentales de la T.R.D</t>
  </si>
  <si>
    <t>Se solicita cambio de la fecha de terminación con el fin de atender la acción definida
Fecha de terminación: 30/06/2022</t>
  </si>
  <si>
    <t>Se encuentra en elaboración ,ya que se a atenido que modificar las series documental de varios procesos , lo cual a retrasado el trabajo.</t>
  </si>
  <si>
    <t>En virtud que se está actualizando las tablas de retención documental, no se ha realizando las tablas de valoración documental, ya que las TRD son el insumo para su ejecución.</t>
  </si>
  <si>
    <r>
      <rPr>
        <sz val="10"/>
        <color theme="1"/>
        <rFont val="Arial"/>
        <family val="2"/>
      </rPr>
      <t>Se evidencio que la entidad a pesar de haber aprobado las TRD en la sesión del Comité Directivo celebrado el 23 de junio, las TRD no han sido presentadas a la instancia competente para su evaluación técnica y convalidación, incumpliendo lo establecido en el Acuerdo 004 de 2019, articulo 10 “</t>
    </r>
    <r>
      <rPr>
        <i/>
        <sz val="10"/>
        <color rgb="FF575757"/>
        <rFont val="Arial"/>
        <family val="2"/>
      </rPr>
      <t xml:space="preserve">El </t>
    </r>
    <r>
      <rPr>
        <i/>
        <sz val="10"/>
        <color rgb="FF000000"/>
        <rFont val="Arial"/>
        <family val="2"/>
      </rPr>
      <t>Secretario General de la entidad o quien haga sus veces, presentará las Tablas de Retención Documental – TRD o Tablas de Valoración Documental – TVD, a la instancia competente para su evaluación técnica y convalidación, dentro de los treinta (30) días hábiles siguientes a su aprobación”</t>
    </r>
  </si>
  <si>
    <r>
      <rPr>
        <b/>
        <sz val="10"/>
        <color theme="1"/>
        <rFont val="Calibri"/>
        <family val="2"/>
      </rPr>
      <t>1er Por qué:</t>
    </r>
    <r>
      <rPr>
        <sz val="10"/>
        <color theme="1"/>
        <rFont val="Calibri"/>
        <family val="2"/>
      </rPr>
      <t xml:space="preserve"> Por falta de personal idóneo y capacitado
</t>
    </r>
    <r>
      <rPr>
        <b/>
        <sz val="10"/>
        <color theme="1"/>
        <rFont val="Calibri"/>
        <family val="2"/>
      </rPr>
      <t>2do Por qué:</t>
    </r>
    <r>
      <rPr>
        <sz val="10"/>
        <color theme="1"/>
        <rFont val="Calibri"/>
        <family val="2"/>
      </rPr>
      <t xml:space="preserve"> Porque no se tenían claros los requisitos para la presentación de las TRD ante el Archivo General de la Nación
</t>
    </r>
    <r>
      <rPr>
        <b/>
        <sz val="10"/>
        <color theme="1"/>
        <rFont val="Calibri"/>
        <family val="2"/>
      </rPr>
      <t>3er Por qué:</t>
    </r>
    <r>
      <rPr>
        <sz val="10"/>
        <color theme="1"/>
        <rFont val="Calibri"/>
        <family val="2"/>
      </rPr>
      <t xml:space="preserve"> porque aún se deben realizar ajustes a las TRD y recolectar la información necesaria antes de presentarlas definitivamente al Archivo General de la Nación</t>
    </r>
  </si>
  <si>
    <t>3er Por qué: porque aún se deben realizar ajustes a las TRD y recolectar la información necesaria antes de presentarlas definitivamente al Archivo General de la Nación</t>
  </si>
  <si>
    <t>Presentar y convalidar ante el Archivo General de la Nación las Tablas de Retención Documental TRD</t>
  </si>
  <si>
    <t>Resolución de Adopción de las Tablas de Retención Documental de la DNBC</t>
  </si>
  <si>
    <t>Ya se tienen estructuradas las TRD; El paso a seguir es recopilar y estructurar los requisitos que pide el Archivo General de la Nación para poder realizar la presentación de las TRD.</t>
  </si>
  <si>
    <t xml:space="preserve">Se presenta las TRD </t>
  </si>
  <si>
    <r>
      <rPr>
        <sz val="10"/>
        <color theme="1"/>
        <rFont val="Arial"/>
        <family val="2"/>
      </rPr>
      <t xml:space="preserve">No se allega evidencia de avance en </t>
    </r>
    <r>
      <rPr>
        <i/>
        <sz val="10"/>
        <color theme="1"/>
        <rFont val="Arial"/>
        <family val="2"/>
      </rPr>
      <t>Presentar y convalidar ante el Archivo General de la Nación las Tablas de Retención Documental TRD, la acción se vence en 2022</t>
    </r>
  </si>
  <si>
    <t xml:space="preserve">Debido a cambios en algunas series documentales de la T.R.D se debe presentar nuevamente ante el comité Directivo SIGEC </t>
  </si>
  <si>
    <t xml:space="preserve">Se está actualizando las tablas de retención documental, situacion por la cual no se ha cumplido  con la acción </t>
  </si>
  <si>
    <r>
      <rPr>
        <sz val="10"/>
        <color theme="1"/>
        <rFont val="Arial"/>
        <family val="2"/>
      </rPr>
      <t>Se evidenció incumplimiento en la ejecución del plan de mejoramiento del proceso, por cuanto se tienen el total de acciones vencidas, correspondiente a hallazgos identificados en 2019, incumpliendo lo establecido en el MIPG Dimensión 7 Control Interno. “</t>
    </r>
    <r>
      <rPr>
        <i/>
        <sz val="10"/>
        <color theme="1"/>
        <rFont val="Arial"/>
        <family val="2"/>
      </rPr>
      <t>La formulación de planes de mejoramiento, su aplicación y seguimiento para resolver los hallazgos presentados</t>
    </r>
    <r>
      <rPr>
        <sz val="10"/>
        <color theme="1"/>
        <rFont val="Arial"/>
        <family val="2"/>
      </rPr>
      <t>”</t>
    </r>
  </si>
  <si>
    <r>
      <rPr>
        <b/>
        <sz val="10"/>
        <color theme="1"/>
        <rFont val="Calibri"/>
        <family val="2"/>
      </rPr>
      <t>1er Por qué:</t>
    </r>
    <r>
      <rPr>
        <sz val="10"/>
        <color theme="1"/>
        <rFont val="Calibri"/>
        <family val="2"/>
      </rPr>
      <t xml:space="preserve"> Por falta de recursos económicos  para la ejecución de las actividades del plan de mejoramiento
</t>
    </r>
    <r>
      <rPr>
        <b/>
        <sz val="10"/>
        <color theme="1"/>
        <rFont val="Calibri"/>
        <family val="2"/>
      </rPr>
      <t>2do Por qué:</t>
    </r>
    <r>
      <rPr>
        <sz val="10"/>
        <color theme="1"/>
        <rFont val="Calibri"/>
        <family val="2"/>
      </rPr>
      <t xml:space="preserve"> Por falta de planeación en el cumplimiento de las actividades
</t>
    </r>
    <r>
      <rPr>
        <b/>
        <sz val="10"/>
        <color theme="1"/>
        <rFont val="Calibri"/>
        <family val="2"/>
      </rPr>
      <t>3er Por qué:</t>
    </r>
    <r>
      <rPr>
        <sz val="10"/>
        <color theme="1"/>
        <rFont val="Calibri"/>
        <family val="2"/>
      </rPr>
      <t xml:space="preserve"> Por falta de seguimiento en el cumplimiento de las actividades</t>
    </r>
  </si>
  <si>
    <t>3er Por qué: Por falta de seguimiento en el cumplimiento de las actividades</t>
  </si>
  <si>
    <t xml:space="preserve">Incumplimiento de la norma
Posibles investigaciones por parte de entes de control
</t>
  </si>
  <si>
    <t xml:space="preserve">Dar cumplimiento a las acciones vencidas del plan de  mejoramiento suscrito por el proceso de Gestión Documental </t>
  </si>
  <si>
    <t>No total de acciones (Vencidas) cumplidas/ No total de acciones vencidas *100</t>
  </si>
  <si>
    <t>Se esta dando cumplimiento a las acciones vencidas del plan de mejoramiento.</t>
  </si>
  <si>
    <t xml:space="preserve">Se evidencia el cumplimiento de una accion vencida </t>
  </si>
  <si>
    <t xml:space="preserve">Se  allega evidencia del cumplimiento de la acción vencida respecto de las TRD, igualmente, su ejecución va hasta el   2022, quedando todavía 4 acciones vencidas </t>
  </si>
  <si>
    <t xml:space="preserve">En la vigencia 2021 se logro cumplir con las acciones referente a la parametrizacion de las T.R.D en el S.G.D Orfeo y acciones pertenecientes a la Elaboracion de las T.R.D , las cuales se encontraban vencidas. </t>
  </si>
  <si>
    <t xml:space="preserve">Se esta trabajando para poder cumplir con las metas </t>
  </si>
  <si>
    <t>De acuerdo a la mesa de trabajo se identifica que el proceso no ha gestionado su acciones de mejoramiento</t>
  </si>
  <si>
    <r>
      <rPr>
        <sz val="10"/>
        <color theme="1"/>
        <rFont val="Arial"/>
        <family val="2"/>
      </rPr>
      <t>La entidad no dispone de actas sobre el seguimiento y control al Sistema Integrado de Conservación, inobservando lo contemplado en Art. 25 del Acuerdo número 006 de 2014 del AGN el cual establece “</t>
    </r>
    <r>
      <rPr>
        <i/>
        <sz val="10"/>
        <color theme="1"/>
        <rFont val="Arial"/>
        <family val="2"/>
      </rPr>
      <t>Periódicamente, el Comité Interno de Archivo o el Comité de Desarrollo Administrativo de la Entidad deberá verificar y evaluar el adecuado cumplimiento de lo establecido en el Sistema Integrado de Conservación, e incluirá en los planes de mejoramiento de la entidad, las acciones necesarias para corregir los hallazgos de las auditorías del Sistema Integrado de Conservación</t>
    </r>
    <r>
      <rPr>
        <sz val="10"/>
        <color theme="1"/>
        <rFont val="Arial"/>
        <family val="2"/>
      </rPr>
      <t>”.</t>
    </r>
  </si>
  <si>
    <r>
      <rPr>
        <b/>
        <sz val="10"/>
        <color theme="1"/>
        <rFont val="Calibri"/>
        <family val="2"/>
      </rPr>
      <t>1er Por qué:</t>
    </r>
    <r>
      <rPr>
        <sz val="10"/>
        <color theme="1"/>
        <rFont val="Calibri"/>
        <family val="2"/>
      </rPr>
      <t xml:space="preserve"> Por falta de actualización al Plan de Conservación Documental (PCD)
</t>
    </r>
    <r>
      <rPr>
        <b/>
        <sz val="10"/>
        <color theme="1"/>
        <rFont val="Calibri"/>
        <family val="2"/>
      </rPr>
      <t xml:space="preserve">2do Por qué: </t>
    </r>
    <r>
      <rPr>
        <sz val="10"/>
        <color theme="1"/>
        <rFont val="Calibri"/>
        <family val="2"/>
      </rPr>
      <t xml:space="preserve">Desconocimiento del deber de realizar un seguimiento  y control al Sistema Integrado de Conservación
</t>
    </r>
  </si>
  <si>
    <t>2do Por qué: Desconocimiento del deber de realizar un seguimiento  y control al Sistema Integrado de Conservación</t>
  </si>
  <si>
    <t>Incumplimiento de la norma
Baja planeación en la ejecución de las actividades</t>
  </si>
  <si>
    <t xml:space="preserve">Realizar el seguimiento trimestral de las  actividades planteadas en el Plan de Conservación Documental y presentar un informe al Comité Directivo para su conocimiento. </t>
  </si>
  <si>
    <t xml:space="preserve">A partir de la aprobación del Plan de Conservación, se remitirán informes semestrales, siendo el primer corte a junio de 2022, segundo septiembre 2022 y tercero diciembre 2022. Los informes deberán ser presentado en el Comité del Siguiente mes a la fecha de corte.
</t>
  </si>
  <si>
    <t xml:space="preserve">No. De informes presentados ante comité directivos/ No. Informes programados </t>
  </si>
  <si>
    <t xml:space="preserve">Se estan adelando la actualización del documento especificamente de las actividades que seran  relevantes en el Plan de Conservación Documental </t>
  </si>
  <si>
    <t>Se solicita cambio de la acción debido a que no quedo acorde con la acción No. 386 Elaboración del Plan de Conservación Documental. 
A partir de la aprobación del Plan de Conservación, se remitirán informes semestrales, siendo el primer corte a junio de 2022, segundo septiembre 2022 y tercero diciembre 2022. Los informes deberán ser presentado en el Comité del Siguiente mes a la fecha de corte.
Unidad de Medida 4
Fecha de terminación: 30-03-2023</t>
  </si>
  <si>
    <t xml:space="preserve">El Plan de Conservación Documental se encuentra en elaboración por este motivo no se a podido realizar informes </t>
  </si>
  <si>
    <t xml:space="preserve">El proceso indica que a la fecha se está trabajando en la unificación del Plan de Conservación Documental y el Plan de Preservación Digital a Largo Plazo, ya que se identifico la necesidad de su unificación. Siruacion por la cual aún no se ha dado inicio a su implementación.  </t>
  </si>
  <si>
    <r>
      <rPr>
        <sz val="10"/>
        <color theme="1"/>
        <rFont val="Arial"/>
        <family val="2"/>
      </rPr>
      <t xml:space="preserve">En revisión del manejo del archivo de gestión, se encontró que los procesos, llevan varios archivos en medio magnético, sin embargo, no se encuentran clasificados de acuerdo con lo estableció en la TRD, incumpliendo lo establecido en el literal c) Vínculo archivístico del Artículo 2.8.2.7.2. Características del documento electrónico de archivo, del Decreto 1080 de 2015, que establece </t>
    </r>
    <r>
      <rPr>
        <i/>
        <sz val="10"/>
        <color theme="1"/>
        <rFont val="Arial"/>
        <family val="2"/>
      </rPr>
      <t>“(…) que reflejen el contenido, el contexto y la estructura tanto del documento como de la agrupación documental a la que pertenece (serie, subserie o expediente)</t>
    </r>
    <r>
      <rPr>
        <sz val="10"/>
        <color theme="1"/>
        <rFont val="Arial"/>
        <family val="2"/>
      </rPr>
      <t>.”</t>
    </r>
  </si>
  <si>
    <r>
      <rPr>
        <b/>
        <sz val="10"/>
        <color theme="1"/>
        <rFont val="Calibri"/>
        <family val="2"/>
      </rPr>
      <t xml:space="preserve">1er Por qué: </t>
    </r>
    <r>
      <rPr>
        <sz val="10"/>
        <color theme="1"/>
        <rFont val="Calibri"/>
        <family val="2"/>
      </rPr>
      <t>Porque las Tablas de Retención Documental de la entidad habían sido aprobadas con un mes de anterioridad</t>
    </r>
    <r>
      <rPr>
        <b/>
        <sz val="10"/>
        <color theme="1"/>
        <rFont val="Calibri"/>
        <family val="2"/>
      </rPr>
      <t xml:space="preserve">
2do Por qué:</t>
    </r>
    <r>
      <rPr>
        <sz val="10"/>
        <color theme="1"/>
        <rFont val="Calibri"/>
        <family val="2"/>
      </rPr>
      <t xml:space="preserve"> Porque los procesos no tenían el conocimiento suficiente para organizar los archivos
</t>
    </r>
    <r>
      <rPr>
        <b/>
        <sz val="10"/>
        <color theme="1"/>
        <rFont val="Calibri"/>
        <family val="2"/>
      </rPr>
      <t>3er Por qué:</t>
    </r>
    <r>
      <rPr>
        <sz val="10"/>
        <color theme="1"/>
        <rFont val="Calibri"/>
        <family val="2"/>
      </rPr>
      <t xml:space="preserve"> Porque no hubo tiempo suficiente para capacitar a los procesos después de la aprobación de las Tablas de Retención Documental por parte del Comité Directivo</t>
    </r>
  </si>
  <si>
    <t>Realizar capacitación a los gestores de los procesos de la DNBC, sobre la denominación de los archivos magneticos de gestión, respecto del vinculo archivistico con las TRD.</t>
  </si>
  <si>
    <t xml:space="preserve">N° de   gestores capacitados/ No. Total de Gestores de la DNBC * 100 </t>
  </si>
  <si>
    <t xml:space="preserve">No se ha realizado las acciones aun se encuentra tiempo para realizar dicha acción </t>
  </si>
  <si>
    <t>A la fecha ya se han realizado capacitaciones a 7 de los 19 procesos de la entidad.</t>
  </si>
  <si>
    <t xml:space="preserve">No se pudo concretar reuniones con los gestores debido a que los gestores tienen carga laboral </t>
  </si>
  <si>
    <t xml:space="preserve">Se evidencio que a la fecha la Entidad no cuenta con espacio adecuado para la conservación y custodia del acervo documental, incumplimiento el art.3 del Acuerdo 008 de 2014 del AGN conforme lo estipula el Art.46 de la Ley 594 de 2000 y el 
Art. 1 Acuerdo número 049 de 2000 del AGN.
“Los archivos de la Administración Pública deberán implementar un sistema integrado de conservación en cada una de las fases del ciclo vital de los documentos” </t>
  </si>
  <si>
    <r>
      <rPr>
        <b/>
        <sz val="10"/>
        <color theme="1"/>
        <rFont val="Calibri"/>
        <family val="2"/>
      </rPr>
      <t>1er Por qué:</t>
    </r>
    <r>
      <rPr>
        <sz val="10"/>
        <color theme="1"/>
        <rFont val="Calibri"/>
        <family val="2"/>
      </rPr>
      <t xml:space="preserve"> Por falta de recursos para la adecuación de un espacio
2do Por qué:Porque no se ha realizado un diagnóstico que determine las condiciones adecuadas para la conservación y custodia del acervo documental de la DNBC</t>
    </r>
  </si>
  <si>
    <t>2do Por qué:Porque no se ha realizado un diagnóstico que determine las condiciones adecuadas para la conservación y custodia del acervo documental de la DNBC</t>
  </si>
  <si>
    <t>Desorganización en los archivos de gestión
Posible pérdida de documentos y deterioro de documentos
Incumplimiento de la norma
Posibles hallazgos por parte de entes de control</t>
  </si>
  <si>
    <t xml:space="preserve">Contar con un espacio adecuado para la conservación y custodia del acervo documental de la DNBC </t>
  </si>
  <si>
    <t xml:space="preserve">Espacio adecuado para para la conservación y custodia del acervo documental de la DNBC </t>
  </si>
  <si>
    <t xml:space="preserve">Se esta trabajando en la acción </t>
  </si>
  <si>
    <t>Aun se esta tiempo para cumplir con la acción</t>
  </si>
  <si>
    <t>Se evidencia un plano con Espacios para la conservaciónde la documentacióny custodia del acervo documental de la DNBC un el Plan de eficiencia administrativa y cero papel 2021, pero no se aprecia que no esta formalizado. y no se aprecia un diagnóstico que determine las condiciones adecuadas para la conservación y custodia del acervo documental de la DNBC</t>
  </si>
  <si>
    <t xml:space="preserve">Se cuenta con el espacio adecuado para salvaguardar la documentación </t>
  </si>
  <si>
    <t>SE CUENTA CON EL ESPACIO ADECUADO PARA LA CUSTODIA DEL ARCHIVO DE LA DNBC</t>
  </si>
  <si>
    <t xml:space="preserve">El proceso reporta un informe de la AGN, no obstante no e han realizado las adecuaciones pertinentes </t>
  </si>
  <si>
    <t>Informe Seguimiento Austeridad Gasto Il  Trimestre de 2021</t>
  </si>
  <si>
    <t>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
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t>
  </si>
  <si>
    <t>1. Porque: Debilidad en la ejecución de los  controles establecidos. 
2. Porque: Desconocimiento de la normatividad legal vigente.</t>
  </si>
  <si>
    <t>2. Porque: Desconocimiento de la normatividad legal vigente.</t>
  </si>
  <si>
    <t>Realizar  la justificación del incremento  en la adquisición de los Tiquetes aéreos desde la vigencia 2019 a 2021.</t>
  </si>
  <si>
    <t>Justificación en el Incremento</t>
  </si>
  <si>
    <t>JORGE EDWIN AMARILLO</t>
  </si>
  <si>
    <t>Sin Seguimiento</t>
  </si>
  <si>
    <t>Realizar mesa de trabajo con Gestión del Talento Humano, debido a que es el proceso responsable de la gestión de tiquetes áereos.</t>
  </si>
  <si>
    <t>Actualizar  el procedimiento y/o generación de un instructivo,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</si>
  <si>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 xml:space="preserve">Procedimiento actualizado y formalizado </t>
  </si>
  <si>
    <t xml:space="preserve">VIVIAN RAMIREZ </t>
  </si>
  <si>
    <t>Modificar la fecha de terminación con el fin de actualizar el procedimiento en lo relacionado con la utilización de los tiquetes con base en la resolución 027 de 2022, así:
Fecha  de Terminación: 30-03-2022</t>
  </si>
  <si>
    <t>Modificar la fecha de terminación con el fin de actualizar el procedimiento en lo relacionado con la utilización de los tiquetes con base en la resolución 027 de 2022, así:
Fecha  de Terminación: 30-05-2022</t>
  </si>
  <si>
    <t>A la fecha se encuentra en actualización el procedimiento en lo relacionado con la utilización de los tiquetes  y al manejo del aplicativo de viaticos en el SIIF NACION</t>
  </si>
  <si>
    <t>EN PROCESO ACTUALIZACION DE TODO LO RELACIONADO CON TIQUETES Y DESPLAZAMIENTOS</t>
  </si>
  <si>
    <t>El proceso no reporta evidencias de la ejecución de la acción</t>
  </si>
  <si>
    <t>Derogar y/o modificar la resolución 060 de 2021, con relación a la inclusión de las directrices que hacen referencia a la utilización de los tiquetes aéreos en los casos excepcionales esablecidos conforme al articulo 5 de la ley 1575 de 2012, conprevia autorización del Ordenador del Gasto y mediante acto administrativo.</t>
  </si>
  <si>
    <t xml:space="preserve">Resolución actualizado y formalizado </t>
  </si>
  <si>
    <t>Modificar la fecha de terminación con el fin de actualizar la resolución 027 de 2022, con relación a los casos excepcionales.
Fecha  de Terminación: 30-03-2022</t>
  </si>
  <si>
    <t xml:space="preserve">Verificación que el contratista tenga inmersa la Clausula que establece el pago de los viáticos y tiquetes aéreos en el evento de requerir desarrollar sus actividades fuera del perímetro urbano </t>
  </si>
  <si>
    <t>Numero de verificaciones realizadas / numero de  contratistas que requieren desarrollar sus actividades fuera del perímetro urbano *100</t>
  </si>
  <si>
    <t>Modificar la fecha finalización; debido a que es necesario continuar con el seguimiento en la verificación en el otorgamiento en los gastos de desplazamiento de los contratistas, como parte de la mejora continua así:
Fecha  de Terminación: 31-12-2022</t>
  </si>
  <si>
    <t>Se evidenció que el contrato de Alvaro Restrepo no posee la clausula inmersa en el contrato y aun asi está comisionando.</t>
  </si>
  <si>
    <t>Se evidenció que el contrato de Alvaro Restrepo no posee la clausula inmersa en el contrato y aun asi está comisionando. No se envió correo a los supervisores informando que los contratistas no poseen la clausula inmersa en el contrato</t>
  </si>
  <si>
    <t>El proceso de gestión del Talento Humano generó el 27 de agosto de 2021, el procedimiento para la Expedición de Tiquetes Aéreos, el cual presenta las siguientes observaciones:
-En la actividad 1 que establece  “La Solicitud de tiquetes se hará ante el responsable del proceso a través de los subdirectores de cada proceso PREVIA AUTORIZACIÓN EXCLUSIVA DEL DIRECTOR para tramitar la expedición del tiquete”, cuando la autorización del Director  es posterior ya que los Subdirectores son los que le solicitan al señor Director la autorización de la expedición del correspondiente tiquete.
-No se estableció en el Procedimiento la revisión del responsable del Proceso de Gestión del Talento Humano y/o supervisor para la emisión del Tiquete
-No se contempló en sus apartes lo enunciado en el Artículo 7 Suministro de Tiquetes del Decreto 371 de 2021: 
Los viajes aéreos nacionales e internacionales de servidores de todos los órganos que pertenecen al Presupuesto General de la Nación, deberá hacerse en clase económica o en la tarifa que no supere el costo de esta, salvo los debidamente justificados o siempre y cuando el vuelo tenga una duración de más de ocho (8) horas. Para el caso de las entidades de la rama ejecutiva para el orden nacional, estos deberán ante el Departamento Administrativo de la presidencia de la República (…)</t>
  </si>
  <si>
    <t xml:space="preserve">1. Porque, Desconocimiento de los lineamientos establecidos para la expedicion de tiquetes.
2. A pesar de que el procedeimiento se actualizo no se contemlaron los controles que se deben de ejecutar, como tambien no se identifico el responsable de los mismos. 
</t>
  </si>
  <si>
    <t xml:space="preserve">A pesar de que el procedeimiento se actualizo no se contemlaronlos controles que se deben de ejecutar, como tambien no se identifico el responsable de los mismos. </t>
  </si>
  <si>
    <t>Incumplimiento a la normatividad vigente
Materializacion de los riesgos del proceso</t>
  </si>
  <si>
    <t xml:space="preserve">Modificar el procedimiento para la expedición de tiquetes aéreos en los siguientes aspectos 
1. Modificar la descripción de la actividad 1 en que la autorización del Director debe ser posterior a la solicitud de los subdirectores para la expedición del tiquete.
2. Modificar la descripción de la Actividad No. 3, donde se incluirá la revisión previa del supervisor del contrato y/o Responsable del Proceso de Gestión del Talento Humano para la expedición del tiquete, dejando la evidencia a través de correo electrónico.
3. Incluir dentro de las politicas de operacion el cumplimiento de la normatividad  Artículo 7 Suministro de Tiquetes del Decreto 371 de 2021. </t>
  </si>
  <si>
    <t xml:space="preserve">Numero de actividades ejecutadas/numero de actividades programadas *100% </t>
  </si>
  <si>
    <t>Se evidenció legalización extempóranea de comisiones, incumplimiendo lo señalado en la resolución  126 de 2020, artículo 4 literal (g), por cuanto las resoluciones 164, 169 y 170 de 2021 fueron legalizadas de manera inoportuna.</t>
  </si>
  <si>
    <t>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No se da cumplimiento a la resolución 60 de 2021 y se continua otorgando viáticos sin legalizar los anteriores. 
4. Los funcionarios y contratistas hacen caso omiso al correo de legalización de comisión</t>
  </si>
  <si>
    <t>No se da cumplimiento a la resolución 60 de 2021 y se continua otorgando viáticos sin legalizar los anteriores.
Los funcionarios y contratistas hacen caso omiso al correo de legalización de comisión</t>
  </si>
  <si>
    <t>Materialización de riesgo del proceso 
Incumplimiento del procedimiento vigente.
incumplimiento a la resolución 60 de 2021
Imposibilidad de liquidar futuros viáticos y/o gastos de viaje y desplazamiento
Hallazgos por parte de los Órganos de Control</t>
  </si>
  <si>
    <t xml:space="preserve">Realizar capacitaciones bimensuales dirigida a los funcionarios y contratistas sobre el  proceso de solicitud, tramite y legalización de comisiones </t>
  </si>
  <si>
    <t>Capacitaciones realizadas</t>
  </si>
  <si>
    <t>Modificar la fecha de terminación, debido a que aun hace falta realizar una capacitación y el plazo venció, así:
Fecha  de Terminación: 30-03-2022</t>
  </si>
  <si>
    <t>Modificar la fecha de terminación con el fin de realizar la socialización a la nueva modificación de las resolución de viaticos.
Fecha  de Terminación: 30-06-2022</t>
  </si>
  <si>
    <t>En el primer bimestre se realizó la  socialización de la resolución. No obstante se está actualizando la resolución y los procedimientos una vez culmine se generara la nueva socialización</t>
  </si>
  <si>
    <t>Se realizó la  socialización de la resolución. No obstante se está actualizando la resolución y los procedimientos una vez culmine se generara la nueva socialización</t>
  </si>
  <si>
    <t xml:space="preserve">Adquisición de los Tokens para los  pérfiles gestor y aprobador de Módulo de Viaticos SIIF </t>
  </si>
  <si>
    <t>Adquisición de tokens</t>
  </si>
  <si>
    <t>Modificación de la fecha  de finalización como parte de la Mejora Continua:
Meta: 100%
Fecha de finalización: 30 de abril de 2022</t>
  </si>
  <si>
    <t xml:space="preserve">En el mes de Mayo de 2022, Gestión Contractual gestionó la adquisición de 8 toquen "virtuales", de los cuales tres (3) son para la gestión del modulo de viáticos en el SIIF. </t>
  </si>
  <si>
    <t>Se evidencia la adquisición de los respectivos Token</t>
  </si>
  <si>
    <t xml:space="preserve">Dar aplicabilidad al Módulo de Gestión  de Viáticos al interior (SIIF NACION II), por modalidad de Reconocimiento, es decir se reconocen los viáticos una vez se finaliza la comisión. </t>
  </si>
  <si>
    <t>Aplicabilidad Módulo de Gestión de Pago Viáticos</t>
  </si>
  <si>
    <t>Modificar la fecha de terminación, debido a que esta actividad ya se encuentra inmersa en las acciones del Proceso de Gestión Financiera estableciendo su fecha de termininación así:
Fecha  de Terminación: 30-04-2022</t>
  </si>
  <si>
    <t xml:space="preserve">El señor director remitió correo electronico el día 26 de abril de 2022, a la subdrección administrativa y financiera, informando la creación de los perfiles para el personal que manejará el SIIF NACION Modulo de viaticos, así:
Registrador solicitud de viáticos: Vicky Hernández
Verificador viáticos: Carilyn Quintero
Autorizador de viáticos:  Ct. Charles Benavides. No obstante se solicita la modificación de la acción para el 30 de mayo de 2022
 </t>
  </si>
  <si>
    <t>Se esta recolectando todos los cambios para dar aplicabilidad al modulo SIIF NACION.</t>
  </si>
  <si>
    <t xml:space="preserve">Gestionar el pago en el Módulo de Gestión  de Viáticos al interior (SIIF NACION II), por modalidad de Reconocimiento, es decir se reconocen los viáticos una vez se finaliza la comisión. </t>
  </si>
  <si>
    <t>Modificación de la fecha  de finalización como parte de la Mejora Continua:
Fecha de finalización: 30 de abril de 2022</t>
  </si>
  <si>
    <t xml:space="preserve">Desde la vigencia 2021, Gestión Financiera cambio la modalidad de pago de Viáticos; es decir, paso de Anticipo a RECONOCIMIENTO (Una vez el funcionario y/o contratista regrese de la comisión)  </t>
  </si>
  <si>
    <t>1. Desconocimiento por parte de los funcionarios y contratistas de los lineamientos establecidos para la solicitud, legalización y tramites de comisiones y tiquetes
2, No se da cumplimiento a la resolución 60 de 2021 y se continua otorgando viáticos sin legalizar los anteriores. 
3. Los funcionarios y contratistas hacen caso omiso al correo de legalización de comisión
4. No se adelantan las acciones a que haya lugar para que los contratistas y funcionarios cumplan con la legalización oportuno de las comisiones y viáticos</t>
  </si>
  <si>
    <t xml:space="preserve">
4. No se adelantan las acciones a que haya lugar para que los contratistas y funcionarios cumplan con la legalización oportuno de las comisiones y viáticos</t>
  </si>
  <si>
    <t>Adelantar las acciones a que haya lugar por el incumplimiento en la legalización oportuna de los viáticos y comisiones</t>
  </si>
  <si>
    <t>A partir del 27 de octubre de 2021, se aperturo investigacion por respuesta inoportuna de las PQRSD auto de fecha 27 de octubre y con numero 36 de 2021</t>
  </si>
  <si>
    <t>La DNBC, está incumpliendo lo establecido en el Plan General de la Contabilidad Pública numeral 7, que establece las  CARACTERÍSTICAS CUALITATIVAS DE LA INFORMACIÓN CONTABLE PÚBLICA, como son la Confiabilidad, Razonabilidad, Verificabilidad y materialidad; por cuanto:
-Las resoluciones 92, 206, 147, 194 y 251 de 2021 fueron liquidadas desde el proceso de Gestión del Talento Humano, por un mayor valor y las mismas fueron registradas, contabilizadas y pagadas.
-El reintegro de los valores girados erroneamente no fueron consignados inmediatamente por el funcionario y el contratista, oscilando con un tiempo de extemporaneidad de la devolución entre  1 y 4 meses así: 
Res	Fecha Giro	Fecha de Reintegro	Dias de atraso   
92	24-03-21	25-07-21	4 meses y 1 dia
206	11-06-21	25-08-21	2 meses y 14 días
147	30-04-21	24-08-21	3 meses y 24 días
194	03-06-21	25-07-21	1 mes y 22 días
251	29-06-21	25-08-21	1 mes y 9 dias
-No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t>
  </si>
  <si>
    <t xml:space="preserve">1. Porque: Suministro de información errónea, base para la liquidación de las comisiones  de contratistas.
2. Porque: Error involuntario en el momento de diligenciar la base da datos de viáticos y desplazamiento. 
3. Ausencia de controles en la solicitud de viáticos y comisiones </t>
  </si>
  <si>
    <t xml:space="preserve">Ausencia de controles en la solicitud de viáticos y comisiones </t>
  </si>
  <si>
    <t xml:space="preserve">Hallazgos por parte de los Órganos de Control
Incumplimientos normativos </t>
  </si>
  <si>
    <t xml:space="preserve">Solicitud mensual a través de correo al proceso de Gestión Contractual  de la base de datos actualizada  de los contratos de prestación de servicios surcitos en la vigencia. </t>
  </si>
  <si>
    <t xml:space="preserve">Correos mensuales </t>
  </si>
  <si>
    <t>Modificar la Acción, meta, indicador y fechas; por cuanto solicitar la base de datos actualizada a Gestión Contractual no asegura la verificación del valor del contrato así:
Cambiar la acción: Solicitud mensual a través de correo al proceso de Gestión Contractual  de la base de datos actualizada  de los contratos de prestación de servicios suscritos en la vigencia; por la siguiente acción:
"Verificación en la Plataforma SECOP II, el valor y la vigencia de los contratos de prestación de servicios para validar liquidaciones de los Gastos de Desplazamientos de contratistas.
Meta: 100%
Indicador: Verificación Plataforma Secop II
Inicio: 11-03-2022 
Terminación: 31-12-2022</t>
  </si>
  <si>
    <t xml:space="preserve">1. Porque: Suministro de información errónea, base para la liquidación de las comisiones  de contratistas.
2. Porque: Error involuntario en el momento de diligenciar la base da datos de viáticos y desplazamiento. 
3, Ausencia de controles en la solicitud de viáticos y comisiones </t>
  </si>
  <si>
    <t>Modificar el formato de Solicitud de comisión y pago de viáticos, desplazamiento y permanencia FO-TH-02-01, incluyendo la base de liquidación, estableciendo el sueldo y/ o honorarios.</t>
  </si>
  <si>
    <t xml:space="preserve">Formato modificado </t>
  </si>
  <si>
    <t>Se realizó la actualización del formato FO-TH-02-01 solicitud de comisión o desplazamiento y de permanencias, liquidación de viaticos, gastos de viajes y transporte al interior del país versión 4, del 15-02-22</t>
  </si>
  <si>
    <t>Revisión por parte del responsable del Proceso de Gestión de Talento humano de la liquidación de la Comisión y de los Viáticos</t>
  </si>
  <si>
    <t>Revisiones de las resoluciones</t>
  </si>
  <si>
    <t>Modificar el Plazo de terminación debido a que se requiere modificar el procedimiento y la resolución 027 de 2022, incorporando un punto de control (responsable subdirector administrativo y financiero)
Fecha  de Terminación: 30-03-2022</t>
  </si>
  <si>
    <r>
      <rPr>
        <b/>
        <sz val="10"/>
        <color theme="1"/>
        <rFont val="Arial"/>
        <family val="2"/>
      </rPr>
      <t xml:space="preserve">1. Porque; </t>
    </r>
    <r>
      <rPr>
        <sz val="10"/>
        <color theme="1"/>
        <rFont val="Arial"/>
        <family val="2"/>
      </rPr>
      <t xml:space="preserve">la solicitud y liquidación se realizaban a través de correo debido a la urgencia manifiesta por covid-19 lo que permitió falta de verificación del procedimiento. </t>
    </r>
    <r>
      <rPr>
        <b/>
        <sz val="10"/>
        <color theme="1"/>
        <rFont val="Arial"/>
        <family val="2"/>
      </rPr>
      <t xml:space="preserve">
2. Porque; </t>
    </r>
    <r>
      <rPr>
        <sz val="10"/>
        <color theme="1"/>
        <rFont val="Arial"/>
        <family val="2"/>
      </rPr>
      <t>Existió un error humano en el registro de las tres resoluciones</t>
    </r>
    <r>
      <rPr>
        <b/>
        <sz val="10"/>
        <color theme="1"/>
        <rFont val="Arial"/>
        <family val="2"/>
      </rPr>
      <t xml:space="preserve">
3. Porque; </t>
    </r>
    <r>
      <rPr>
        <sz val="10"/>
        <color theme="1"/>
        <rFont val="Arial"/>
        <family val="2"/>
      </rPr>
      <t>Falta de cruces de información dentro del Proceso de Gestión Financiera así como con el Proceso de Gestión del Talento Humano.</t>
    </r>
  </si>
  <si>
    <t>Conciliaciones mensuales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t>
  </si>
  <si>
    <t>Conciliaciones mensuales</t>
  </si>
  <si>
    <t xml:space="preserve">VIVIAN RAMIREZ/ANDRES FARFAN </t>
  </si>
  <si>
    <t>Modificar meta, Plazo inicial y plazo final, debido a que esta actividad ya se encuentra inmersa en las acciones del Proceso de Gestión Financiera  así
Meta: 12
Fecha  de Inicio: 11-03-2022 
Terminación: 30-03-2023</t>
  </si>
  <si>
    <t>Se realizó conciliación entre Talento Humano y Gestión financiera, Se evidencia actas de marzo.El mes de abril de 2022, se genera en mayo de 2022</t>
  </si>
  <si>
    <t>Se realiza mensual conciliación entre el proceso de financiera y gestión de talento humano para validar tramite de saldos de comisiones</t>
  </si>
  <si>
    <t xml:space="preserve">El proceso presenta las actas correspondientes de las actas de conciliación realizadas durante los meses de enero, febrero, marzo y abril. </t>
  </si>
  <si>
    <t>Se evidenció la falta de implementación de controles en el Procedimiento de liquidación de los viaticos y comisiones, conforme lo establece el MIPG en la  Dimensión 7 de Control Interno 1ª Línea de defensa (Gestión del Talento Humano), por cuanto:
Viaticos y Comisiones
-Se liquidaron las resoluciones 92, 206, 147, 194 y 251 de 2021 por un mayor valor.
- En el archivo de Comisiones y Viaticos, se estipuló en las resoluciones 135, 164, 169 y 170 la fecha máxima de legalización erróneamente.
- En el archivo de Comisiones y Viaticos se señaló en las resoluciones 198, 199, 200, 201, 202, 203, 204, 205, 206, 207, 208, 209, 210, 211 y 214 la fecha de legalización máxima por parte del contratista y/o funcionario de manera equivocada.
Tiquetes Aéreos
-Existen tiquetes aéreos sin que se haya expedido la respectiva resolución donde se autorice la utilización de los mismos. (Ver Matriz No.2).
-Utilización de tiquetes sin que se generará un acto administrativo de viáticos o comisión (Ver Matriz No.3)
-Expedición de tiquetes sin que se generara un acto administrativo de viáticos o comisión, por error y discrepancia en las mismas (Ver Matriz No.4)
-Discrepancia en el Número de la resolución (Ver Matriz No.5)
Gastos de Viaje
La DNBC, no posee un procedimiento, Instructivo, Manual etc, que establezca la forma en que se tramiten, calculen y aprueben los Gastos de Viaje, por lo que genera incertidumbre al realizar la liquidación y verificación de los mismos.</t>
  </si>
  <si>
    <t>1.  Porque: por alta carga laboral en el proceso de tramite de viáticos y comisiones.
2, Porque: Por error involuntario en el diligenciamiento del cuadro de control y seguimiento de viáticos y comisiones. 
3, Porque: Debilidad en la definición de controles, descritos en el procedimiento .</t>
  </si>
  <si>
    <t>3, Porque: Debilidad en la definición de controles, descritos en el procedimiento .</t>
  </si>
  <si>
    <t>Incumplimiento a la normatividad vigente
Materialización de los riesgos del proceso</t>
  </si>
  <si>
    <t xml:space="preserve">Modificar el procedimiento de  liquidación de viáticos y comisiones, con la inclusión de un punto  de control el cual quedaría de la siguiente manera:  revisión de la liquidación de la comisión y viáticos, dejando como registro del control en el cuadro de seguimiento, esta actividad quedaría a cargo  del gestor del proceso de Gestión de Talento Humano. </t>
  </si>
  <si>
    <t xml:space="preserve">Procedimiento modificado y formalizado </t>
  </si>
  <si>
    <t>Vivian Ramirez</t>
  </si>
  <si>
    <t xml:space="preserve">1,Porque:  Por alta carga laboral en el proceso de tramite de viáticos y comisiones.
2, Porque: Por error involuntario en el diligenciamiento del cuadro de control y seguimiento de viáticos y comisiones. 
3, Porque: Debilidad en la definición de controles en la base de datos de control y seguimiento viáticos, gastos de viaje y desplazamientos </t>
  </si>
  <si>
    <t xml:space="preserve">3, Porque: Debilidad en la definición de controles en la base de datos de control y seguimiento viáticos, gastos de viaje y desplazamientos </t>
  </si>
  <si>
    <t xml:space="preserve">Implementar base de datos de control y seguimiento viáticos, gastos de viaje y desplazamientos  una formula condicional que despliegue  la fecha máxima de legalización. </t>
  </si>
  <si>
    <t xml:space="preserve">Base de datos modificada </t>
  </si>
  <si>
    <t>Maryorly Diaz / Vivian Ramirez</t>
  </si>
  <si>
    <t>Se realizó la actualización del archivo control y seguimiento 2022 en relación a las Comisiones y Gastos de desplazamientos de los funcionarios y contratistas incorporando en  la columnas AF la fórmula =DIA.LAB(AD15;AE15;'DIAS FESTIVOS 2022'!A72:A85)</t>
  </si>
  <si>
    <t>1,Porque:  Por alta carga laboral en el proceso de tramite de viáticos y comisiones.
2, Porque: Por error involuntario en el diligenciamiento del cuadro de control y seguimiento de viáticos y comisiones. 
3. Porque: Debilidad en la definición de controles en la descripción  del procedimiento .</t>
  </si>
  <si>
    <t>3. Porque: Debilidad en la definición de controles en la descripción  del procedimiento .</t>
  </si>
  <si>
    <t xml:space="preserve">Actualizar el procedimiento de tramite de viáticos, gastos de viaje y desplazamiento PC-TH-01,con la inclusión de una política de operación la cual quedaría de la siguiente manera: No se generaran viáticos sin resolución, ni tiquetes sin autorización previa del Director de la DNBC, (A no ser que sea sufragados los gastos por otro ente),  e incluir un punto de control: el diligenciamiento  del libro de actas el cual refleja la trazabilidad de la solicitud de viáticos y comisiones, el cual será diligenciado por el responsable del tramite de los viáticos y comisiones </t>
  </si>
  <si>
    <t xml:space="preserve">Procedimiento de tramite de viáticos, gastos de viaje y desplazamiento actualizado y formalizado </t>
  </si>
  <si>
    <t>Se acordó con el proceso que la acción se verificará en 19 abril.</t>
  </si>
  <si>
    <t>A la fecha se encuentra en actualización el procedimiento en lo relacionado con la utilización de los tiquetes  y al manejo del aplicativo de viáticos en el SIIF NACION</t>
  </si>
  <si>
    <t xml:space="preserve">1, Porque: Por alta carga laboral en el proceso de tramite de viáticos y comisiones.
2, Porque: Por falta de conocimiento en la elaboración del informe de taquetes.
3, Ausencia en la definición de controles en el procedimiento de expedición de tiquetes </t>
  </si>
  <si>
    <t xml:space="preserve">Ausencia en la definición de controles en el procedimiento de expedición de tiquetes </t>
  </si>
  <si>
    <t xml:space="preserve">Incluir en el procedimiento de expedición de tiquetes un punto de control a cargo del responsable de talento humano con el fin de verificar  que la expedición de tiquetes este conforme con la solicitud, y a las directrices emanadas por el Gobierno Nacional dejando como evidencia visto bueno en el cuadro de control de tiquetes 2021. </t>
  </si>
  <si>
    <t xml:space="preserve">Procedimiento de expedición de tiquetes actualizado y formalizado </t>
  </si>
  <si>
    <t>Se evidenció la falta de implementación de controles en el Procedimiento de liquidación de los viáticos y comisiones, conforme lo establece el MIPG en la  Dimensión 7 de Control Interno 1ª Línea de defensa (Gestión del Talento Humano), por cuanto:
Viáticos y Comisiones
-Se liquidaron las resoluciones 92, 206, 147, 194 y 251 de 2021 por un mayor valor.
- En el archivo de Comisiones y Viáticos, se estipuló en las resoluciones 135, 164, 169 y 170 la fecha máxima de legalización erróneamente.
- En el archivo de Comisiones y Viáticos se señaló en las resoluciones 198, 199, 200, 201, 202, 203, 204, 205, 206, 207, 208, 209, 210, 211 y 214 la fecha de legalización máxima por parte del contratista y/o funcionario de manera equivocada.
Tiquetes Aéreos
-Existen tiquetes aéreos sin que se haya expedido la respectiva resolución donde se autorice la utilización de los mismos. (Ver Matriz No.2).
-Utilización de tiquetes sin que se generará un acto administrativo de viáticos o comisión (Ver Matriz No.3)
-Expedición de tiquetes sin que se generara un acto administrativo de viáticos o comisión, por error y discrepancia en las mismas (Ver Matriz No.4)
-Discrepancia en el Número de la resolución (Ver Matriz No.5)
Gastos de Viaje
La DNBC, no posee un procedimiento, Instructivo, Manual etc, que establezca la forma en que se tramiten, calculen y aprueben los Gastos de Viaje, por lo que genera incertidumbre al realizar la liquidación y verificación de los mismos.</t>
  </si>
  <si>
    <t>1, Por desconocimiento de las distancias de los recorridos terrestres de los comisionados. 
2, Ausencia en la definición de controles.</t>
  </si>
  <si>
    <t>2, Ausencia en la definición de controles.</t>
  </si>
  <si>
    <t>Realizar tabla base de liquidación gastos de viaje y desplazamiento que se anexara al procedimiento de viáticos, gastos de viaje y Desplazamientos PC-TH-01</t>
  </si>
  <si>
    <t xml:space="preserve">Tabla de base de liquidación gastos de viaje y desplazamiento construida </t>
  </si>
  <si>
    <t>Se formalizó la base de liquidación de viaticos, gastos de viaje y tarifa diaria al interior y exterior del país, y se diligenció de acuerdo con la resolución de viaticos para 2022</t>
  </si>
  <si>
    <t>Aunque se generó el Plan de eficiencia Administrativa y Cero Papel de 2021, el mismo no cumple con lo establecido en la Directiva Presidencial 04 de 2012, ya que se evidenciaron debilidades con relación a:
-El plan es una propuesta y no está aprobado por la Alta Dirección.
-En el numeral  4.4 se señaló la conformación del equipo cero papel pero el mismo no está oficializado en la entidad. No se evidenció acto administrativo de su conformación asi como de sus funciones, responsabilidades, reuniones entre otros.
-El numeral 4.6 no establece la estrategia a implementar con relación a la utilización de las impresoras.
-El numeral 4.7 está enunciando la resolución 469 de 2018, la cual está derogada  
-El numeral 6 Cronograma se establecieron actividades globales y no individualizadas.
-No se incluyó en el Plan la selección de trámites internos, procesos o procedimientos críticos en la entidad, metas e indi¬cadores que permitan optimizar el uso de recursos monetarios, físicos, humanos, entre otros, al igual que el mismo no se encuentra integrado al plan de acción de la Es¬trategia de Gobierno en línea entre otros</t>
  </si>
  <si>
    <t xml:space="preserve">1. Por que a pesar de que el contratista elaboró la actualización del Plan de eficiencia Administrativa y Cero Papel para la vigencia 2021, se  encuentra pendiente la socialización para la aprobación por parte de la alta dirección.
2. Por que no se adjuntó el acto administrativo donde se evidencia la actualización de la conformación del comité cero papel, así como de sus funciones, responsabilidades, reuniones entre otros.
3. Por desconocimiento de los procedimientos y tiempos para la presentación de los planes y/o informes ambientales de la DNBC </t>
  </si>
  <si>
    <t xml:space="preserve">Por desconocimiento de los procedimientos y tiempos para la presentación de los planes y/o informes ambientales de la DNBC </t>
  </si>
  <si>
    <t xml:space="preserve">Actualizar el plan  de eficiencia Administrativa y Cero Papel de 2021,con la inclusión del acto administrativo por el cual se actualiza el plan de eficiencia administrativa y cero papel de la DNBC y se modifican los integrantes de su comité, se incluiran las estrategias  para el buen uso del papel optimizando la impresión, modificación del cronograma de actividades e incluir, la corrección de la resolución 469 de 2018, e incluir la selección de trámites internos, procesos, y procedimientos criticos ( los lineamientos gobierno de linea) y presentarlo a la Alta Dirección para su aprobación. </t>
  </si>
  <si>
    <t xml:space="preserve">Plan de eficiencia Administrativa y Cero Papel de 2021 actualizado y aprobado </t>
  </si>
  <si>
    <t xml:space="preserve">Presentar el plan de eficiencia Administrativa y Cero Papel 2021, ante la Alta Dirección para su aprobación.  </t>
  </si>
  <si>
    <t>No se presento evidencia</t>
  </si>
  <si>
    <t>SE REALIZO LA APROBACIÓN DEL PLAN DE EFICIENCIA ADMINISTRATIVA Y CERO PAPEL DEL AÑO 2021,  ESTAMOS A LA ESPERA DEL SOPORTE DEL ACTA DE EL COMITÉ DIRECTIVO</t>
  </si>
  <si>
    <t>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
No existe designación de los equipos a que hubiese dado lugar ni de las respectivas  lineas telefónicas al personal que actualmente las está utilizando.  
La justificación del uso de las lineas teléfonicas no fue soportado.
Existen varias lineas telefónicas y/o equipos, asignadas a un mismo cargo, como es el caso de Comunicaciones, Citel y Subdirector Administrativo y Financiero.
Están siendo utilizadas lineas telefónicas por parte de personal que no posee vínculo laboral con la entidad como es el caso de Clara Inés Rueda.
Existen líneas telefónicas y/o equipos, asignadas a funcionarios que no ostentan cargos de Director General, Subdirector ni que su labor principal sea la Atención y Prevención de Desastres.
Se está utilizando lineas telefónicas y/o equipos, por personal Contratista.
Se suspendieron 14 lineas telefónicas, más no fueron canceladas y se desconoce aún el usuario que la tenía asignada.
Se están utilizando las lineas 3223472160 y 3223472114 pero se desconoce el usuario que la tiene asignada</t>
  </si>
  <si>
    <t xml:space="preserve">Establecer los lineamientos del uso y designación de las líneas telefónicas pertenecientes a la DNBC, a través de la emisión de una Circular. </t>
  </si>
  <si>
    <t>E REALIZO EL PROCESO PARA CANCELAR 26 LÍNEAS TELEFONICAS Y ASI CONTRIBUIR A LA DISMINUCIÓN EL EN PROCESO DE AUSTERIDAD DEL GASTO</t>
  </si>
  <si>
    <t>l proceso no reporta evidencia de la expedición de una circular con lineamientos del uso y manejo de líneas de celular</t>
  </si>
  <si>
    <t xml:space="preserve">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t>
  </si>
  <si>
    <t>Designación formal de lineas y/o equipos</t>
  </si>
  <si>
    <t xml:space="preserve">El proceso presenta actas de entrega de las líneas telefónicas, no obstante se evidencia que se están asignando líneas telefónicas a personal que no tiene ningún vinculo laboral con la DNBC ni tampoco se presenta la justificación de porque un mismo cargo tiene asignadas varias líneas telefónicas </t>
  </si>
  <si>
    <t>Cancelar o reasignar la linea telefonica que esta a cargo de Clara Ines Rueda</t>
  </si>
  <si>
    <t xml:space="preserve">Cancelación de lineas </t>
  </si>
  <si>
    <t xml:space="preserve">Cancelar las 14 lineas telefonicas que se encuentran suspendidas </t>
  </si>
  <si>
    <t xml:space="preserve">El proceso no reporta evidencia de la cancelación de las 14 líneas telefónicas </t>
  </si>
  <si>
    <t>Cancelar las  lineas 3223472160 y 3223472114 ya que se desconoce el usuario</t>
  </si>
  <si>
    <t>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
No existe designación de los equipos a que hubiese dado lugar ni de las respectivas  lineas telefónicas al personal que actualmente las está utilizando.  
La justificación del uso de las lineas teléfonicas no fue soportado.
Existen varias lineas telefónicas y/o equipos, asignadas a un mismo cargo, como es el caso de Comunicaciones, Citel y Subdirector Administrativo y Financiero.
Están siendo utilizadas lineas telefónicas por parte de personal que no posee vínculo laboral con la entidad como es el caso de Clara Inés Rueda.
Existen líneas telefónicas y/o equipos, asignadas a funcionarios que no ostentan cargos de Director General, Subdirector ni que su labor principal sea la Atención y Prevención de Desastres.
Se está utilizando lineas telefónicas y/o equipos, por personal Contratista.
Se suspendieron 14 lineas telefónicas, más no fueron canceladas y se desconoce aún el usuario que la tenía asignada.
e están utilizando las lineas 3223472160 y 3223472114 pero se desconoce el usuario que la tiene asignada</t>
  </si>
  <si>
    <r>
      <rPr>
        <sz val="10"/>
        <color theme="1"/>
        <rFont val="Calibri"/>
        <family val="2"/>
      </rPr>
      <t xml:space="preserve">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
Primer Pago:
•	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
 •	El informe Financiero el cual es el soporte para realizar el respectivo pago no tiene discriminado el IVA en cada uno de los items se generaron de manera global para cada componente. De igual forma el mismo no detalla por item o componente el valor cancelado.
•	La OCI realizó el análisis de los costos invertidos en cada uno de los eventos realizados evidenciándose de manera general un alto desembolso en lo que respecta los componentes 1,2, y 5, así
Componente 1 Alquiler de equipos $72.417.782
Componente 2 Transporte $90.966.895
Componente 5 Gastos logisticos $83.605.351
•	De igual forma, se facturó y se canceló  $9 pesos por encima ya que el total de lo establecido en el informe financiero fue de $260.509.982 y lo facturado es $260.509.992.  
•	El valor indicado en los items establecidos  en el informe financiero el cual soporta el respectivo pago, presenta una diferencia de $159.20 con lo señalado en la propuesta económica
</t>
    </r>
    <r>
      <rPr>
        <b/>
        <sz val="10"/>
        <color theme="1"/>
        <rFont val="Calibri"/>
        <family val="2"/>
      </rPr>
      <t>Segundo Pago</t>
    </r>
    <r>
      <rPr>
        <sz val="10"/>
        <color theme="1"/>
        <rFont val="Calibri"/>
        <family val="2"/>
      </rPr>
      <t xml:space="preserve">:
•	No se realizó  solicitud de servicios por parte de la DNBC
•	Contiene el Segundo Informe de Ejecución del Convenio reflejándose:
- Se está facturando el valor de $48,909,000 por concepto de Merchandising cuando este servicio no está incluido en el Componente No.5 de la propuesta que el proveedor realizó a la entidad.
- Se registró y facturó el valor de $21.518.651 por concepto de Suministro y entrega de Chalecos y se incorporó en el Componente Gastos Logisticos y Operativos, cuando este elemento es una prenda de vestir que no hace parte de una actividad logistica ni operativa.
-El valor indicado en los items establecidos  en el informe financiero el cual soporta el respectivo pago, presenta una diferencia de $215 con lo señalado en la propuesta económica.
-Se contempló $3.284.400 para transporte y $523.600 para hospedaje pero se desconoce el evento al cual pertenece ya que viene indicado claramente el el Informe financiero
-Con relación al valor cancelado a la totalidad de los dos (2) pagos se refleja  los altos costos cancelados así: 
Componente de transporte $108.208.098 
Alquiler de Salones $350.705.871 
Alojamiento $47.483.258 (Hoteles de 3, 4 y 5 estrellas). 
Comisión por Gerencia $32.381.399 (la cual no se contempló en el estudios del sector y estudio previo)
-No se facturó almuerzos y catering cuando el informe lo contempla en la mayoría de los eventos realizados
- No se evidenció un detalle discriminado de los funcionarios, contratistas y personal que haya utilizado el hospedaje, ni un control con relación a la adquisición y entrega de los chalecos, cuadernos institucionales, separadores, carpetas corporativas y boligrafos entregados </t>
    </r>
  </si>
  <si>
    <t xml:space="preserve">1. por qué: Desconocimiento del manual de
supervisión.
2. Por qué.Por que no se realizo un adecuado control y verificación de la ejecucion del contrato. 
3. Porque: Debilidad en el ejercicio de supervision contractual. </t>
  </si>
  <si>
    <t xml:space="preserve">3. Porque: Debilidad en el ejercicio de supervision contractual </t>
  </si>
  <si>
    <t xml:space="preserve">Establecer en la solicitud de servicios la discriminación detallada de los servicios a utilizar como son el número de asistentes, cantidad de elemento entregados, papelería, impresiones, alimentación restaurante entre otros, 
</t>
  </si>
  <si>
    <t>Discriminación detallada de los servicios utilizados</t>
  </si>
  <si>
    <t>JORGE EDWIN AMARILLO/ALEX OBANDO</t>
  </si>
  <si>
    <r>
      <rPr>
        <sz val="10"/>
        <color theme="1"/>
        <rFont val="Calibri"/>
        <family val="2"/>
      </rPr>
      <t xml:space="preserve">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
Primer Pago:
•	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
 •	El informe Financiero el cual es el soporte para realizar el respectivo pago no tiene discriminado el IVA en cada uno de los items se generaron de manera global para cada componente. De igual forma el mismo no detalla por item o componente el valor cancelado.
•	La OCI realizó el análisis de los costos invertidos en cada uno de los eventos realizados evidenciándose de manera general un alto desembolso en lo que respecta los componentes 1,2, y 5, así
Componente 1 Alquiler de equipos $72.417.782
Componente 2 Transporte $90.966.895
Componente 5 Gastos logisticos $83.605.351
•	De igual forma, se facturó y se canceló  $9 pesos por encima ya que el total de lo establecido en el informe financiero fue de $260.509.982 y lo facturado es $260.509.992.  
•	El valor indicado en los items establecidos  en el informe financiero el cual soporta el respectivo pago, presenta una diferencia de $159.20 con lo señalado en la propuesta económica
</t>
    </r>
    <r>
      <rPr>
        <b/>
        <sz val="10"/>
        <color theme="1"/>
        <rFont val="Calibri"/>
        <family val="2"/>
      </rPr>
      <t>Segundo Pago</t>
    </r>
    <r>
      <rPr>
        <sz val="10"/>
        <color theme="1"/>
        <rFont val="Calibri"/>
        <family val="2"/>
      </rPr>
      <t xml:space="preserve">:
•	No se realizó  solicitud de servicios por parte de la DNBC
•	Contiene el Segundo Informe de Ejecución del Convenio reflejándose:
- Se está facturando el valor de $48,909,000 por concepto de Merchandising cuando este servicio no está incluido en el Componente No.5 de la propuesta que el proveedor realizó a la entidad.
- Se registró y facturó el valor de $21.518.651 por concepto de Suministro y entrega de Chalecos y se incorporó en el Componente Gastos Logisticos y Operativos, cuando este elemento es una prenda de vestir que no hace parte de una actividad logistica ni operativa.
-El valor indicado en los items establecidos  en el informe financiero el cual soporta el respectivo pago, presenta una diferencia de $215 con lo señalado en la propuesta económica.
-Se contempló $3.284.400 para transporte y $523.600 para hospedaje pero se desconoce el evento al cual pertenece ya que viene indicado claramente el el Informe financiero
-Con relación al valor cancelado a la totalidad de los dos (2) pagos se refleja  los altos costos cancelados así: 
Componente de transporte $108.208.098 
Alquiler de Salones $350.705.871 
Alojamiento $47.483.258 (Hoteles de 3, 4 y 5 estrellas). 
Comisión por Gerencia $32.381.399 (la cual no se contempló en el estudios del sector y estudio previo)
-No se facturó almuerzos y catering cuando el informe lo contempla en la mayoría de los eventos realizados
- No se evidenció un detalle discriminado de los funcionarios, contratistas y personal que haya utilizado el hospedaje, ni un control con relación a la adquisición y entrega de los chalecos, cuadernos institucionales, separadores, carpetas corporativas y boligrafos entregados </t>
    </r>
  </si>
  <si>
    <t xml:space="preserve">Realizar la discriminación de los impuestos a que haya lugar  en cada uno de los items. </t>
  </si>
  <si>
    <t>Discriminación detallada de los impuestos</t>
  </si>
  <si>
    <t>Se presenta imagen de correo electronico enviado a gestion finanaciera  y gestión conractual, sin ambargo, no se presenta evidencia de la discriminacion de los impuestos</t>
  </si>
  <si>
    <r>
      <rPr>
        <sz val="10"/>
        <color theme="1"/>
        <rFont val="Calibri"/>
        <family val="2"/>
      </rPr>
      <t xml:space="preserve">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
Primer Pago:
•	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
 •	El informe Financiero el cual es el soporte para realizar el respectivo pago no tiene discriminado el IVA en cada uno de los items se generaron de manera global para cada componente. De igual forma el mismo no detalla por item o componente el valor cancelado.
•	La OCI realizó el análisis de los costos invertidos en cada uno de los eventos realizados evidenciándose de manera general un alto desembolso en lo que respecta los componentes 1,2, y 5, así
Componente 1 Alquiler de equipos $72.417.782
Componente 2 Transporte $90.966.895
Componente 5 Gastos logisticos $83.605.351
•	De igual forma, se facturó y se canceló  $9 pesos por encima ya que el total de lo establecido en el informe financiero fue de $260.509.982 y lo facturado es $260.509.992.  
•	El valor indicado en los items establecidos  en el informe financiero el cual soporta el respectivo pago, presenta una diferencia de $159.20 con lo señalado en la propuesta económica
</t>
    </r>
    <r>
      <rPr>
        <b/>
        <sz val="10"/>
        <color theme="1"/>
        <rFont val="Calibri"/>
        <family val="2"/>
      </rPr>
      <t>Segundo Pago</t>
    </r>
    <r>
      <rPr>
        <sz val="10"/>
        <color theme="1"/>
        <rFont val="Calibri"/>
        <family val="2"/>
      </rPr>
      <t xml:space="preserve">:
•	No se realizó  solicitud de servicios por parte de la DNBC
•	Contiene el Segundo Informe de Ejecución del Convenio reflejándose:
- Se está facturando el valor de $48,909,000 por concepto de Merchandising cuando este servicio no está incluido en el Componente No.5 de la propuesta que el proveedor realizó a la entidad.
- Se registró y facturó el valor de $21.518.651 por concepto de Suministro y entrega de Chalecos y se incorporó en el Componente Gastos Logisticos y Operativos, cuando este elemento es una prenda de vestir que no hace parte de una actividad logistica ni operativa.
-El valor indicado en los items establecidos  en el informe financiero el cual soporta el respectivo pago, presenta una diferencia de $215 con lo señalado en la propuesta económica.
-Se contempló $3.284.400 para transporte y $523.600 para hospedaje pero se desconoce el evento al cual pertenece ya que viene indicado claramente el el Informe financiero
-Con relación al valor cancelado a la totalidad de los dos (2) pagos se refleja  los altos costos cancelados así: 
Componente de transporte $108.208.098 
Alquiler de Salones $350.705.871 
Alojamiento $47.483.258 (Hoteles de 3, 4 y 5 estrellas). 
Comisión por Gerencia $32.381.399 (la cual no se contempló en el estudios del sector y estudio previo)
-No se facturó almuerzos y catering cuando el informe lo contempla en la mayoría de los eventos realizados
- No se evidenció un detalle discriminado de los funcionarios, contratistas y personal que haya utilizado el hospedaje, ni un control con relación a la adquisición y entrega de los chalecos, cuadernos institucionales, separadores, carpetas corporativas y boligrafos entregados </t>
    </r>
  </si>
  <si>
    <t xml:space="preserve">Realizar la discriminación de los items en cada uno de los componentes </t>
  </si>
  <si>
    <t>Discriminación detallada de los items</t>
  </si>
  <si>
    <r>
      <rPr>
        <sz val="10"/>
        <color theme="1"/>
        <rFont val="Calibri"/>
        <family val="2"/>
      </rPr>
      <t xml:space="preserve">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
Primer Pago:
•	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
 •	El informe Financiero el cual es el soporte para realizar el respectivo pago no tiene discriminado el IVA en cada uno de los items se generaron de manera global para cada componente. De igual forma el mismo no detalla por item o componente el valor cancelado.
•	La OCI realizó el análisis de los costos invertidos en cada uno de los eventos realizados evidenciándose de manera general un alto desembolso en lo que respecta los componentes 1,2, y 5, así
Componente 1 Alquiler de equipos $72.417.782
Componente 2 Transporte $90.966.895
Componente 5 Gastos logisticos $83.605.351
•	De igual forma, se facturó y se canceló  $9 pesos por encima ya que el total de lo establecido en el informe financiero fue de $260.509.982 y lo facturado es $260.509.992.  
•	El valor indicado en los items establecidos  en el informe financiero el cual soporta el respectivo pago, presenta una diferencia de $159.20 con lo señalado en la propuesta económica
</t>
    </r>
    <r>
      <rPr>
        <b/>
        <sz val="10"/>
        <color theme="1"/>
        <rFont val="Calibri"/>
        <family val="2"/>
      </rPr>
      <t>Segundo Pago</t>
    </r>
    <r>
      <rPr>
        <sz val="10"/>
        <color theme="1"/>
        <rFont val="Calibri"/>
        <family val="2"/>
      </rPr>
      <t xml:space="preserve">:
•	No se realizó  solicitud de servicios por parte de la DNBC
•	Contiene el Segundo Informe de Ejecución del Convenio reflejándose:
- Se está facturando el valor de $48,909,000 por concepto de Merchandising cuando este servicio no está incluido en el Componente No.5 de la propuesta que el proveedor realizó a la entidad.
- Se registró y facturó el valor de $21.518.651 por concepto de Suministro y entrega de Chalecos y se incorporó en el Componente Gastos Logisticos y Operativos, cuando este elemento es una prenda de vestir que no hace parte de una actividad logistica ni operativa.
-El valor indicado en los items establecidos  en el informe financiero el cual soporta el respectivo pago, presenta una diferencia de $215 con lo señalado en la propuesta económica.
-Se contempló $3.284.400 para transporte y $523.600 para hospedaje pero se desconoce el evento al cual pertenece ya que viene indicado claramente el el Informe financiero
-Con relación al valor cancelado a la totalidad de los dos (2) pagos se refleja  los altos costos cancelados así: 
Componente de transporte $108.208.098 
Alquiler de Salones $350.705.871 
Alojamiento $47.483.258 (Hoteles de 3, 4 y 5 estrellas). 
Comisión por Gerencia $32.381.399 (la cual no se contempló en el estudios del sector y estudio previo)
-No se facturó almuerzos y catering cuando el informe lo contempla en la mayoría de los eventos realizados
- No se evidenció un detalle discriminado de los funcionarios, contratistas y personal que haya utilizado el hospedaje, ni un control con relación a la adquisición y entrega de los chalecos, cuadernos institucionales, separadores, carpetas corporativas y boligrafos entregados </t>
    </r>
  </si>
  <si>
    <t xml:space="preserve">Generar una relación detallada de los eventos realizados discriminando los servicios, items, y componentes al cual pertenece </t>
  </si>
  <si>
    <t>Discriminación detallada de los eventos</t>
  </si>
  <si>
    <t>La DNBC no está atendiendo el numeral 3.2.3 del MIPG que señala la  “Gestión Ambiental para el buen uso de los recursos públicos “Establecer las mediciones que permitan evidenciar el desempeño ambiental”, ya que a la fecha no ha sido entregado,  el informe de seguimiento y control del plan institucional de gestión ambiental..  correspondiente al primer trimestre de 2021, desconociendo asi las actividades desarrolladas, el Fomento de la cultura de ahorro cultura de disposición final y reciclaje y el porcentaje de ahorro al 30 de junio de 2021 en cuanto a los servicios públicos.
De igual forma se evidenciaron incongruencias en la revisión del Plan Institucional de Gestión Ambiental para el cuatrenio 2020-2024 así :
	En el numeral 1.9  que trata del Parque Automor se indicó el vehículo de placas DKZ 951 cuando el mismo es OKZ 951.
	En el numeral 5.1 “Uso eficiente del Agua”  la meta del cuatrienio se estableció en un 8% frente al cuatrenio anterior y la meta anual de la reducción del consumo de agua es del 2%; no obstante, en la actividad monitorear y controlar el consumo del agua se indicó el 2% en cada trimestre, porcentaje no concordante ya que para cumplir con el mismo, se requeriria del 0.5% trimestral para alzanzar la meta del 2% anual.
	En la tabla 8 Programa de Ahorro y uso eficiente de la energia en la Meta anual se señalo “Reducir el consumo de agua en…”, cuando el programa de ahorro hace refencia al servicio de Luz.
	En el numeral 5.2 “Uso de la Energia” la meta del cuatrienio se estableció en un 6% frente al cuatrenio anterior y la meta anual de la reducción del consumo de la energia es del 1.5%;no obstante, en la actividad monitorear y controlar el consumo de luz se señaló el 1.5% en cada trimestre, porcentaje no concordante ya que para cumplir con el mismo, se requeriria del 0.375% trimestral para alzanzar la meta del 1.5% anual.
	En el numeral 5.3 Programa Gestión Integral de los Residuos Actividad 4 se enunció “Enviar tips al personal a través del correo institucional para el ahorro y uso eficiencia de la energia…”, cuando el programa hace referencia es a los Residuos.
	En el numeral 5.3 “Programa Gestión Integral de los Residuos..” la meta del cuatrienio se estableció en un 12% frente al cuatrenio anterior y la meta anual de la reducción del consumo de papelería es 3%; no obstante, en la actividad realizar campañas de concientización …frente al adecuado consumo de papelería… se indicó  2 en cada trimestre, cantidad  errada ya que para cumplir con la misma, se requeríria del 3 trimestral para alzanzar la meta del  12% anual</t>
  </si>
  <si>
    <t xml:space="preserve">1. Por que a pesar de que contratista elaboró la actualización Plan Institucional de Gestión Ambiental para el cuatrienio 2020-2024, así como IV informe de la vigencia 2020 y el I y II informe de la vigencia 2021 de seguimiento al PIGA, esta pendiente la entrega de dichos documentos ya que no se tuvieron en cuenta los tiempos de entrega de la documentación.
2. Por que no se dieron a conocer las actividades ambientales adelantadas en la DNBC y que se encuentran en dichos informes.
3. Por desconocimiento de los procedimientos y tiempos para la presentación de los planes y/o informes ambientales de la DNBC </t>
  </si>
  <si>
    <t xml:space="preserve">Incumplimiento de acciones de gestión y afectación en el desempeño institucional
</t>
  </si>
  <si>
    <t>Realizar la modificación del PIGA, con respecto al numeral 1,9, 5,1, la tabla 8,  numerales 5,2 y 5,3</t>
  </si>
  <si>
    <t>Actualización del PIGA</t>
  </si>
  <si>
    <t>Se presenta evidencia de seguimiento al cumplimiento del PIGA, sin embargo, no se presenta la actualización del piga de aduerdo con lo establecido en la acción.</t>
  </si>
  <si>
    <t>SE REALIZAN LAS MODIFICACIONES DEL PIGA Y SE SOCIALIZA CON EL COMITÉ DIRECTIVO PARA SU APROBACIÓN</t>
  </si>
  <si>
    <t>Presentar y actualizar el informe de seguimiento y control del plan institucional de gestión ambiental correspondiente al IV trimestre de 2020,  y del I y II trimestre de 2021</t>
  </si>
  <si>
    <t>Informes trimestrales</t>
  </si>
  <si>
    <t>Se evidenció el seguimiento al l plan institucional de gestión ambiental correspondiente al IV trimestre  de 2021</t>
  </si>
  <si>
    <t>Al realizar la verificación de la Austeridad en el gasto  se evidenció que hacía falta en su gran mayoría las evidencias que soportaban los análisis y justificaciones de los rubros objeto de seguimiento, se presentaban inconsistencias en la coherencia de cifras y  redacción entre otros aspectos, asi como los soportes documentales que fueron devueltos al Proceso de Gestión Administrativa para su corrección. De igual forma, no se allegó a la OCI el análisis de la reducción del servicio de luz
Lo anterior incumple lo enunciado en el  artículo 151 del decreto 403 de 2020, que establece El Deber de entrega de información para el ejercicio de las funciones de la unidad u oficina de control interno. 
De igual forma, tampoco se acató lo indicado en la ley 1712 de 2014 articulo 3 Principio de la calidad de la información.</t>
  </si>
  <si>
    <t xml:space="preserve">1.  Ausencia de controles definidos para la revisión previa de la información para el informe.
2. Error involuntario al momento de construir los cuadros de análisis de austeridad.
</t>
  </si>
  <si>
    <t>2. Error involuntario al momento de construir los cuadros de análisis de austeridad.</t>
  </si>
  <si>
    <t xml:space="preserve">Hallazgos por parte de los Órganos de Control.
Reporte de información errónea </t>
  </si>
  <si>
    <t xml:space="preserve">El área generadora  de los saldos de austeridad del gasto se responsabilizara de la construcción de los cuadros de las variaciones objeto del informe . </t>
  </si>
  <si>
    <t xml:space="preserve">Cuadros de variaciones realizados </t>
  </si>
  <si>
    <t>Desde el tercer trimestre de 2021, el Proceso de Gestión Financiera, en cabeza del responsable de presupuesto, construye los cuadros de las variaciones como insumo principal en el Informe de Austerida en el Gasto</t>
  </si>
  <si>
    <t>Desde el tercer trimestre de 2021, el Proceso de Gestión Financiera, en cabeza del responsable de presupuesto, construye los cuadros de las variaciones como insumo principal en el Informe de Austeridad en el Gasto</t>
  </si>
  <si>
    <t>Se evidencia los cuadros de análisis de austeridad del gasto elaborado por el Proceso financiero.  La evidencia corresponde al primer  trimestre del año 2022, actualmente se encuentra el proceso trabajando en la informacion del segundo trimestre.
El proceso vienen atendiendo la acción, la cual se cierra en noviembre del 2022</t>
  </si>
  <si>
    <t>Para el presente seguimiento se evidenció que no existe un avance en las acciones planteadas, quedando el mismo resultado informado al corte 30 de marzo de 2021, vulnerando lo señalado en el MIPG, Dimensión 7 Control Interno Primera Linea de Defensa que trata de “La formulación de planes de mejoramiento, su aplicación y seguimiento para resolver los hallazgos presentados”</t>
  </si>
  <si>
    <t xml:space="preserve">1. por qué: Desconocimiento de los roles y responsabilidades de la primera línea de defensa de acuerdo a lo estipulado en la resolución 246 de 2021.
2, Ausencia de autocontrol, control y seguimiento   a la ejecución del proceso. </t>
  </si>
  <si>
    <t xml:space="preserve">2. Ausencia de autocontrol, control y seguimiento a   la ejecución del proceso. </t>
  </si>
  <si>
    <t xml:space="preserve">Incumplimientos normativos.
Incumplimientos en los planes de acción y de los planes de mejoramiento. </t>
  </si>
  <si>
    <t>Seguimientos mensuales al cumplimiento de las acciones establecidas en los planes de mejoramiento, productos de los seguimientos y auditorias realizadas por el proceso de evaluación y seguimiento, dejando como evidencia  del seguimiento se dejara en el cuadro del plan de mejoramiento</t>
  </si>
  <si>
    <t xml:space="preserve">Seguimientos realizados al cumplimiento de las acciones establecidas en el plan de mejoramiento </t>
  </si>
  <si>
    <t xml:space="preserve">Arley Coy </t>
  </si>
  <si>
    <t>SE REALIZAN REUNIONES PERIODICAS CON MEJORA CONTINUA PARA RESOLVER TODOS LOS TIEMPOS Y ACTIVIDADES PROGRAMADAS EN TEMAS DE REFERENTES ESTRATEGICOS</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</si>
  <si>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-Se registró la suma de   $839.491, en el uso Presupuestal  A-01-01-03-001-001 SUELDO DE VACACIONES correspondiendo al Uso A-01-01-03-001-02 INDEMNIZACION DE VACACIONES, ya que hace referencia es al pago de las vaciones indemnizadas en la liquidación de prestaciones sociales del ex funcionario Jorge Sierra
-Se afectó la suma de $11.000.000 del contrato 108 de 2021 a nombre de Juan Paredes SAS en el uso Presupuestal A-02-02-02-008-002-01 SERVICIOS JURIDICOS, correspondiente al Uso A-02-02-02-008-003-09 OTROS SERVICIOS PROFESIONALES Y TÉCNICOS N.C.P</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</si>
  <si>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Error en el momento de realizar el compromiso por lo tanto se tomó de manera incorrecta el uso presupuestal.
</t>
    </r>
    <r>
      <rPr>
        <b/>
        <sz val="10"/>
        <color theme="1"/>
        <rFont val="Arial"/>
        <family val="2"/>
      </rPr>
      <t xml:space="preserve">
3. Porque;</t>
    </r>
    <r>
      <rPr>
        <sz val="10"/>
        <color theme="1"/>
        <rFont val="Arial"/>
        <family val="2"/>
      </rPr>
      <t xml:space="preserve"> Cuando se tomaron los controles ya se había registrado los usos presupuestales en el primer trimestre de 2021.</t>
    </r>
  </si>
  <si>
    <t>Realizar una modificación al formato de solicitud de CDP, estableciendo el uso de afectación presupuestal lo cual es previo al registro de la obligación y orden de pago</t>
  </si>
  <si>
    <t>Formato de solicitud de CDP</t>
  </si>
  <si>
    <t>Modificación de la acción, fecha de inicio y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t>
  </si>
  <si>
    <t>Se evidenció los pantallazos de verificación de los  usos presupuestales de los rubros de viáticos, otros servicios profesionales y técnicos, servicios de alojamiento para estancias cortas y servicios de limpieza</t>
  </si>
  <si>
    <t>Se evidencia ajuste al formato CDP, el cual quedo con fecha 29 de junio de 2022 por Gestión de Análisis y Mejora Continua</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</si>
  <si>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Error en el momento de realizar el compromiso por lo tanto se tomó de manera incorrecta el uso presupuestal.
</t>
    </r>
    <r>
      <rPr>
        <b/>
        <sz val="10"/>
        <color theme="1"/>
        <rFont val="Arial"/>
        <family val="2"/>
      </rPr>
      <t xml:space="preserve">
3. Porque;</t>
    </r>
    <r>
      <rPr>
        <sz val="10"/>
        <color theme="1"/>
        <rFont val="Arial"/>
        <family val="2"/>
      </rPr>
      <t xml:space="preserve"> Cuando se tomaron los controles ya se había registrado los usos presupuestales en el primer trimestre de 2021.</t>
    </r>
  </si>
  <si>
    <t xml:space="preserve">Evaluación al grado de eficacia, eficiencia y efectividad del proceso de Gestión Contractual, la administración de los riesgos, los controles y el cumplimiento de la normatividad legal vigente
</t>
  </si>
  <si>
    <r>
      <rPr>
        <b/>
        <sz val="10"/>
        <color theme="1"/>
        <rFont val="Arial"/>
        <family val="2"/>
      </rPr>
      <t>Planeación PAA</t>
    </r>
    <r>
      <rPr>
        <sz val="10"/>
        <color theme="1"/>
        <rFont val="Arial"/>
        <family val="2"/>
      </rPr>
      <t xml:space="preserve">
Se evidenció que la DNBC, no planea sus adquisiciones teniendo en cuenta, la ley anual de presupuesto, el decreto de liquidación, el Plan de Compras y el Plan de Acción, de manera articulada, con el fin que sus compromisos contractuales sean atendidos durante la respectiva vigencia fiscal, en consideración a que a 31 de diciembre se constituyó rezago presupuestal por valor de $ 14.802.569.081. Adicionalmente no cuenta con un cronograma o programación de los procesos contractuales a desarrollar durante la vigencia , incumpliendo lo señalado en el MIPG,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
</t>
    </r>
  </si>
  <si>
    <t xml:space="preserve">porque: Falta de articulación entre las áreas solicitantes y el grupo planeación y gestión contractual
</t>
  </si>
  <si>
    <t xml:space="preserve">Falta de articulación entre las áreas solicitantes y el grupo planeación y gestión contractual
</t>
  </si>
  <si>
    <t xml:space="preserve">Contrataciones  sin la adecuada  planeación y con términos de ejecución cortos
Indebida ejecución presupuestal que podría afectar la misionalidad de la Entidad   </t>
  </si>
  <si>
    <t xml:space="preserve">Realizar el Procedimiento para la generación del PAA .  </t>
  </si>
  <si>
    <t>Procedimiento Generado y formalizado</t>
  </si>
  <si>
    <t>Adriana Moreno/Alvaro Perez</t>
  </si>
  <si>
    <r>
      <rPr>
        <b/>
        <sz val="10"/>
        <color theme="1"/>
        <rFont val="Arial"/>
        <family val="2"/>
      </rPr>
      <t xml:space="preserve">Plan de Acción </t>
    </r>
    <r>
      <rPr>
        <sz val="10"/>
        <color theme="1"/>
        <rFont val="Arial"/>
        <family val="2"/>
      </rPr>
      <t xml:space="preserve">
El proceso de gestión contractual programó en su plan de acción para la vigencia 2020 realizar 11 Productos, de los cuales dos (2) quedaron sin ejecutar al 100% afectando el objetivo estratégico Mejorar la capacidad estratégica, técnica, tecnológica, operativa y administrativa de la DNBC para liderar de manera eficiente a los Bomberos de Colombia.
Lo anterior afecta el   principio de Eficiencia estipulado en el artículo 3 literal (k) de la ley 152 de 1994 y la Segunda Dimensión del MIPG “Direccionamiento Estratégico” en la Formulación de Planes de Acción.
</t>
    </r>
  </si>
  <si>
    <r>
      <rPr>
        <sz val="10"/>
        <color theme="1"/>
        <rFont val="Arial"/>
        <family val="2"/>
      </rPr>
      <t xml:space="preserve">Porque: Falta de seguimiento de  control y evaluación por parte del gestor del proceso a los compromisos descritos en el plan de acción. 
</t>
    </r>
    <r>
      <rPr>
        <sz val="10"/>
        <color rgb="FFFF0000"/>
        <rFont val="Arial"/>
        <family val="2"/>
      </rPr>
      <t xml:space="preserve"> </t>
    </r>
  </si>
  <si>
    <t xml:space="preserve"> Falta de seguimiento, de  control y evaluación por parte del gestor del proceso a los compromisos descritos en el plan de acción.</t>
  </si>
  <si>
    <t xml:space="preserve">Afectación en la gestión del proceso </t>
  </si>
  <si>
    <t xml:space="preserve">Realizar seguimientos trimestrales a la ejecución del plan de acción que les permita identificar oportunamente cualquier situación adversa que pueda interferir en la consecución de los objetivos e informar oportunamente las alertas a que haya lugar . </t>
  </si>
  <si>
    <t>Numeros de Informes de presentados /Numeros de Informes de programados*100</t>
  </si>
  <si>
    <t>Se evidencio Acta de comité de enero,febrero y marzo y las carpetas de los items de plan de accion</t>
  </si>
  <si>
    <t>Se realizò el avance de los meses de enero, febrero, marzo de 2022</t>
  </si>
  <si>
    <t>Acta de comité de enero, febrero y marzo y las carpetas de los ítems de plan de acción</t>
  </si>
  <si>
    <t>Se realizó el avance de los meses de enero, febrero, marzo y abril  de 2022</t>
  </si>
  <si>
    <r>
      <rPr>
        <b/>
        <sz val="10"/>
        <color theme="1"/>
        <rFont val="Arial"/>
        <family val="2"/>
      </rPr>
      <t>Indicadores de Gestión</t>
    </r>
    <r>
      <rPr>
        <sz val="10"/>
        <color theme="1"/>
        <rFont val="Arial"/>
        <family val="2"/>
      </rPr>
      <t xml:space="preserve">
El proceso de GESTION CONTRACTUAL no cuenta con indicadores de EFICIENCIA y EFECTIVIDAD, impidiendo evaluar el logro de los resultados, conforme a lo indicado en el Modelo Integrado de Planeación y Gestión (MIPG) Dimensión “Direccionamiento Estratégico y planeación” (Formulación de Indicadores), que trata de la Definir los indicadores a utilizar y el método de construcción que más se adapte a la propia dinámica y cultura organizacional. De acuerdo con el manual “Planificación estratégica e indicadores de desempeño en el sector público” (CEPAL, 2011: 59) se pueden diferenciar varios tipos de indicadores de producto o resultados, de Insumos de proceso, procesos o actividades, o de desempeño de dichas actuaciones en las dimensiones de eficiencia, eficacia, calidad y economía, así como la Dimensión “Evaluación de resultados”  numeral  4.2.1 Seguimiento y evaluación del desempeño institucional que indica: … 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
</t>
    </r>
  </si>
  <si>
    <t xml:space="preserve">Porque: Desconocimiento técnico en la elaboración y actualización oportuna de los indicadores 
</t>
  </si>
  <si>
    <t xml:space="preserve">Desconocimiento técnico en la elaboración y actualización oportuna de los indicadores </t>
  </si>
  <si>
    <r>
      <rPr>
        <sz val="10"/>
        <color theme="1"/>
        <rFont val="Arial"/>
        <family val="2"/>
      </rPr>
      <t>Afectación al cumplimiento de la  Misionalidad de la entidad.</t>
    </r>
    <r>
      <rPr>
        <sz val="10"/>
        <color rgb="FFFF0000"/>
        <rFont val="Arial"/>
        <family val="2"/>
      </rPr>
      <t xml:space="preserve">
</t>
    </r>
  </si>
  <si>
    <t xml:space="preserve">Revisar, diseñar y actualizar  los indicadores del Proceso de Gestión Contractual, incluyendo indicadores de eficiencia, efectividad y de eficacia. 
</t>
  </si>
  <si>
    <t xml:space="preserve">Tablero de Indicadores actualizado </t>
  </si>
  <si>
    <t>En vanace</t>
  </si>
  <si>
    <t>Con fecha 3 de marzo se envio tablero de indicadores a la oficina de planeacion para su validacion</t>
  </si>
  <si>
    <t>Se diseñaron pero no se ha realizado mesa de trabajo con el Lider del Proceso y Mejora Continua</t>
  </si>
  <si>
    <t>Se diseñaron pero no se ha realizado mesa de trabajo con el Líder del Proceso y Mejora Continua</t>
  </si>
  <si>
    <r>
      <rPr>
        <b/>
        <sz val="10"/>
        <color theme="1"/>
        <rFont val="Arial"/>
        <family val="2"/>
      </rPr>
      <t xml:space="preserve">SIGEC Documentación del Proceso 
</t>
    </r>
    <r>
      <rPr>
        <sz val="10"/>
        <color theme="1"/>
        <rFont val="Arial"/>
        <family val="2"/>
      </rPr>
      <t xml:space="preserve">
Al realizar la revisión de la Documentación del Proceso de Gestión Contractual se evidenció que únicamente cuenta con la caracterización, incumpliendo lo indicado en el Manual Operativo MIPG numeral 3.2.1.1 Política de Fortalecimiento Organizacional y simplificación de Procesos, que señala, entre otros los siguientes 
“(…) Identificar los procesos necesarios para la prestación del servicio y la adecuada gestión, a partir de las necesidades y expectativas de los grupos de valor identificadas en la dimensión de Direccionamiento Estratégico y de Planeación (es posible agrupar procesos afines en macro procesos)
(…) Definir la secuencia de cada una de las diferentes actividades del proceso, desagregándolo en procedimientos o tareas.”
</t>
    </r>
  </si>
  <si>
    <t xml:space="preserve">Porque: No se encuentra actualizado el manual de contratación y supervisión, por tal razón no se ha realizado la documentación del proceso.  
</t>
  </si>
  <si>
    <t xml:space="preserve">No se encuentra actualizado el manual de contratación y supervisión, por tal razón no se ha realizado la documentación del proceso.  
</t>
  </si>
  <si>
    <t xml:space="preserve">Incumplimientos normativos </t>
  </si>
  <si>
    <t xml:space="preserve">Actualizar el manual de contratación y supervisión y expedir los procedimientos, formatos a que haya lugar </t>
  </si>
  <si>
    <t>Documentos formalizados en el SIGEC /Documentos programados  en el SIGEC*100</t>
  </si>
  <si>
    <t xml:space="preserve">Los manuales de supervision y contratacion estan en revision de mejora continua y una vez expedidos se procedera a expedir procedimientos y formatos  </t>
  </si>
  <si>
    <t>El manual de contratación se encuentra en revisión en el proceso de Mejora Continua</t>
  </si>
  <si>
    <t xml:space="preserve">Publicación Página Web
El proceso de gestión contractual no está publicando a las partes interesadas información oficial y actualizada, ya que se observó que en la página web de la DNBC link   https://dnbc.gov.co/manual-de-contratacion, aparece publicado un Manual de Contratación del 14 de diciembre de 2019, el cual en los numerales 13 y 18 de la página 12, hacen referencia a una revisión borrador del manual y no a un documento oficial.
Incumpliendo con ello lo establecido en el artículo 3 y el literal g del artículo 11 de la ley 1712 de 2014, que establecen “Toda la información de interés público que sea producida, gestionada y difundida por el sujeto obligado, deberá ser oportuna, objetiva, veraz, completa, reutilizable, procesable”, y publicar como mínimo “Sus procedimientos, lineamientos, políticas en materia de adquisiciones y compras, así como todos los datos de adjudicación y ejecución de contratos, incluidos concursos y licitaciones”
Así como, la Circular Externa No. 9 del 17/01/2014 de Colombia Compra Eficiente “Lineamientos Generales para la Expedición de manuales de contratación” 
</t>
  </si>
  <si>
    <t xml:space="preserve">Porque: Demora en la actualización y  entrada en vigencia  del manual de contratación y supervisión de la entidad. 
Porque no hay un debido seguimiento y control de la documentación  publicada en la pagina web. </t>
  </si>
  <si>
    <t xml:space="preserve">No hay un debido seguimiento y control de la documentación e información  publicada en la pagina web. </t>
  </si>
  <si>
    <t xml:space="preserve">Incumplimientos normativos.
Falta del principio de publicidad </t>
  </si>
  <si>
    <t>Verificar mediante  Correo electrónico del responsable del proceso de gestión contractual  la verificación y validación de los documentos e información enviados  para publicación en la pagina web</t>
  </si>
  <si>
    <t>No. De correos electrónicos enviados/ No. De documentos enviados para la publicación en la pagina web*100</t>
  </si>
  <si>
    <t>Se adjunta correo electrónico del líder del proceso de gestión contractual  con información verificada y validada, enviados  para publicación en la pagina web</t>
  </si>
  <si>
    <t xml:space="preserve">Se presentan correos enviados por el gestor del proceso con la validación d DE la información que envía para la publicación en la pagina web </t>
  </si>
  <si>
    <r>
      <rPr>
        <b/>
        <sz val="10"/>
        <color theme="1"/>
        <rFont val="Arial"/>
        <family val="2"/>
      </rPr>
      <t xml:space="preserve">Plan de Mejoramiento
</t>
    </r>
    <r>
      <rPr>
        <sz val="10"/>
        <color theme="1"/>
        <rFont val="Arial"/>
        <family val="2"/>
      </rPr>
      <t xml:space="preserve">
Se evidenció al corte 31 marzo de 2021, incumplimiento del Plan de Mejoramiento del Proceso; por cuanto, tienen  dos (2) acciones sin iniciar y diecinueve (19) acciones vencidas. Es de anotar que seis (6) hallazgos, vienen desde la vigencia 2018, cinco (5) del 2019 y siete (7) del 2020 y una (1) del 2021, sin que se hayan tomado los correctivos del caso para dar cumplimiento al mismo, que se refieren en términos generales a la construcción del PAAC y los manuales de Contratación y Supervisión.
Lo anterior desatiende lo establecido en el manual operativo MIPG, en el numeral 4.1 de la Dimensión 4ª. Dimensión: Evaluación de Resultados que señala “(…) A nivel institucional, es fundamental efectuar el seguimiento periódico a todos planes que se implementan en la entidad (…)” y en el numeral 4.2.1. Seguimiento y evaluación del desempeño institucional específica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t>
    </r>
  </si>
  <si>
    <t xml:space="preserve">Porque: Falta de seguimiento, de  control y evaluación por parte del gestor del proceso  a las acciones a implementar descritas en el  plan de mejoramiento.
</t>
  </si>
  <si>
    <t>Falta de seguimiento, de  control y evaluación por parte del gestor del proceso a las acciones a implementar descritas en el plan de mejoramiento.</t>
  </si>
  <si>
    <t xml:space="preserve">Baja calificación del desempeño del proceso.
Incumplimientos normativos. </t>
  </si>
  <si>
    <t xml:space="preserve">Realizar seguimientos mensuales a la ejecución de las acciones contempladas en el plan de mejoramiento  
</t>
  </si>
  <si>
    <t xml:space="preserve">Informes de seguimiento </t>
  </si>
  <si>
    <t xml:space="preserve">Se adjunta seguimientos mensuales a la ejecución de las acciones contempladas en el plan de mejoramiento  </t>
  </si>
  <si>
    <t xml:space="preserve">Se presentan actas de seguimiento mensual correspondientes a los meses de enero, febrero, marzo y abril </t>
  </si>
  <si>
    <r>
      <rPr>
        <b/>
        <sz val="10"/>
        <color theme="1"/>
        <rFont val="Arial"/>
        <family val="2"/>
      </rPr>
      <t xml:space="preserve">Plan Anual de Adquisición 
</t>
    </r>
    <r>
      <rPr>
        <sz val="10"/>
        <color theme="1"/>
        <rFont val="Arial"/>
        <family val="2"/>
      </rPr>
      <t xml:space="preserve">
Aunque el Plan Anual de Adquisiciones fue publicado dentro de los términos establecidos por la ley, en lo que respeta al Rubro de Inversión se cargan las necesidades generales o globales a contratar teniendo en cuenta los objetivos estratégicos, pero no se detalla de manera específica las necesidades una vez se actualiza el plan, vulnerando lo establecido en el Decreto 1082 de 2015 artículo 2.2.1.1.1.4.3. Publicación del Plan Anual de Adquisiciones, que dice “La Entidad Estatal debe publicar su Plan Anual de Adquisiciones y las actualizaciones del mismo en su página web y en el SECOP, en la forma que para el efecto disponga Colombia Compra Eficiente.”, en concordancia con el ARTÍCULO  74 de la Ley 1474 de 2011”, es decir, discriminando necesidades de bienes, obras y  servicios
</t>
    </r>
  </si>
  <si>
    <t>Falta de un procedimiento de elaboración, consolidación,seguimiento y evaluación del PAA</t>
  </si>
  <si>
    <t xml:space="preserve">Realizar el Procedimiento para la generación del PAA . </t>
  </si>
  <si>
    <r>
      <rPr>
        <b/>
        <sz val="10"/>
        <color theme="1"/>
        <rFont val="Arial"/>
        <family val="2"/>
      </rPr>
      <t>Elaboración  PAA</t>
    </r>
    <r>
      <rPr>
        <sz val="10"/>
        <color theme="1"/>
        <rFont val="Arial"/>
        <family val="2"/>
      </rPr>
      <t xml:space="preserve">
La entidad no está dando cumplimiento a los lineamientos de Colombia Compra eficiente en cuanto a la Elaboración del Plan Anual de adquisiciones, por cuanto no tiene un funcionario encargado de su elaboración acompañado de un equipo para la elaboración del mismo, ni  se está cargando con antelación en el PAA de manera individual de los bienes, obras  y servicios  que se vayan a suscribir durante el año.
Lo anterior, se está incumpliendo lo establecido en la Guía para elaborar el Plan Anual de Adquisiciones de Colombia Compra Eficiente, ítem 01. Preparación del Equipo. la cual señala:
“La entidad estatal debe:
(i) designar un funcionario encargado del Plan Anual de Adquisiciones; 
(ii) conformar un equipo de apoyo; y
organizar un cronograma para la elaboración y actualización del Plan Anual de Adquisiciones”
De igual forma, no se está observando el ítem 1 del procedimiento a seguir de las diferentes modalidades establecidas en el Manual de Contratación de la DNBC que determina “verificación de la prestación del servicio y adquisiciones y/o  obra  a ejecutar en el Plan Anual de Adquisiciones, de no estar incluido en el plan se deberá solicitar al funcionario responsable la inclusión de esta actividad, previa autorización del Ordenador del Gasto de la Dirección”
</t>
    </r>
  </si>
  <si>
    <r>
      <rPr>
        <b/>
        <sz val="10"/>
        <color theme="1"/>
        <rFont val="Arial"/>
        <family val="2"/>
      </rPr>
      <t>Programación PAA</t>
    </r>
    <r>
      <rPr>
        <sz val="10"/>
        <color theme="1"/>
        <rFont val="Arial"/>
        <family val="2"/>
      </rPr>
      <t xml:space="preserve">
Se observó que la totalidad de los contratos objeto de muestra, no están relacionados por bien o servicio sino a los Objetivos estratégicos, incumpliendo el Artículo 2.2.1.1.1.4.1 del Decreto 1082 de 2015 Plan Anual de Adquisiciones que establece “(…) el cual debe contener la lista de bienes, obras y servicios que pretenden adquirir durante el año”, en concordancia con el artículo 74 de la Ley 1474 de 2011
</t>
    </r>
  </si>
  <si>
    <r>
      <rPr>
        <b/>
        <sz val="10"/>
        <color theme="1"/>
        <rFont val="Arial"/>
        <family val="2"/>
      </rPr>
      <t>Link de Acceso al SECOP</t>
    </r>
    <r>
      <rPr>
        <sz val="10"/>
        <color theme="1"/>
        <rFont val="Arial"/>
        <family val="2"/>
      </rPr>
      <t xml:space="preserve">
El equipo auditor, observó que los contratos objeto de la muestra, aunque están publicados en la Página Web de la DNBC, los mismos no  tienen vínculo de acceso directo al SECOP II, como lo estipula el  artículo 9 Literal e) y 10 de la ley 1712 de 2014, que dice “Las entidades públicas deben publicar y actualizar mínimo mensualmente, en el medio electrónico institucional, la información sobre sus contrataciones en curso y un vínculo al SECOP , a través del cual podrá accederse directamente a la información correspondiente al respectivo proceso contractual, en aquellos que se encuentren sometidas a dicho sistema, sin excepción.                                                                                                                                                                                                                                 
(…) En el caso de las personas naturales con contratos de prestación de servicios, deberá publicarse el objeto del contrato, monto de los honorarios y direcciones de correo electrónico, de conformidad con el formato de información de servidores públicos y contratistas.
</t>
    </r>
  </si>
  <si>
    <t xml:space="preserve">Error involuntario en la alimentación de la base de datos contractual,  al transferir el link de consulta del SECOP II. 
</t>
  </si>
  <si>
    <t xml:space="preserve">Error involuntario en la alimentación de la base de datos contractual,  al transferir el link de consulta del SECOP II. </t>
  </si>
  <si>
    <t xml:space="preserve">Incumplimientos normativos. </t>
  </si>
  <si>
    <t xml:space="preserve">Realizar la actualización de la base de datos de gestión contractual con el link de acceso al SECOP II, de manera  mensual. 
</t>
  </si>
  <si>
    <t>No. de bases de datos publicadas/ No. de bases de datos generada*100</t>
  </si>
  <si>
    <t xml:space="preserve">Se evidencio la base de datos de enero,febrero y  marzo de 2022 </t>
  </si>
  <si>
    <t>En el listado de los contratos se coloca el link de acceso. La meta establecida no es acorde a la fecha de finalizaciòn a que es mensual</t>
  </si>
  <si>
    <t>En el siguiente link https://dnbc.gov.co/contratos-adjudicados se publicó los contratos adjudicados, es de tener en cuenta que se cuenta con ley de garantías, por lo tanto en la web se publicaron dos listados.</t>
  </si>
  <si>
    <t xml:space="preserve">Se presenta seguimientos correspondientes a los meses de enero y abril </t>
  </si>
  <si>
    <r>
      <rPr>
        <b/>
        <sz val="10"/>
        <color theme="1"/>
        <rFont val="Arial"/>
        <family val="2"/>
      </rPr>
      <t xml:space="preserve">Contratos con igual Objeto Contractual
</t>
    </r>
    <r>
      <rPr>
        <sz val="10"/>
        <color theme="1"/>
        <rFont val="Arial"/>
        <family val="2"/>
      </rPr>
      <t xml:space="preserve">
Los contratos 095 y 096 de 2020, fueron celebrados sin que mediara sustentación de las características y necesidades técnicas de la contratación a realizar, conforme lo establece el Artículo 3 del Decreto 2209 de 1998, que dice “Tampoco se podrán celebrar estos contratos cuando existan relaciones contractuales vigentes con objeto igual al del contrato que se pretende suscribir, salvo autorización expresa del jefe del respectivo órgano, ente o entidad contratante. Esta autorización estará precedida de la sustentación sobre las especiales características y necesidades técnicas de las contrataciones a realizar".
</t>
    </r>
  </si>
  <si>
    <t xml:space="preserve"> No se hizo la autorización por parte del  ordenador del gasto. 
</t>
  </si>
  <si>
    <t xml:space="preserve">Incumplimientos normativos. 
</t>
  </si>
  <si>
    <r>
      <rPr>
        <sz val="10"/>
        <color theme="1"/>
        <rFont val="Arial"/>
        <family val="2"/>
      </rPr>
      <t>Solicitar a las áreas que requieran contratos con objetos iguales, lo adviertan en el estudio previo con el fin de expedir la autorización por el ordenador del gasto</t>
    </r>
    <r>
      <rPr>
        <sz val="10"/>
        <color rgb="FFFF0000"/>
        <rFont val="Arial"/>
        <family val="2"/>
      </rPr>
      <t xml:space="preserve">  </t>
    </r>
  </si>
  <si>
    <t>No. De estudios previos con la solicitud/ No. De contratos autorizados*100</t>
  </si>
  <si>
    <t xml:space="preserve">No se adjunta evidencia para realizar el respectivo seguimiento </t>
  </si>
  <si>
    <t>Se adjunta autorización de los contratos 038, 039, 040, 041 con objetos contractuales iguales</t>
  </si>
  <si>
    <t xml:space="preserve">Se evidencia ejecución de la acción </t>
  </si>
  <si>
    <r>
      <rPr>
        <b/>
        <sz val="10"/>
        <color theme="1"/>
        <rFont val="Arial"/>
        <family val="2"/>
      </rPr>
      <t xml:space="preserve">Inconsistencias en Valor Estimado del Contrato y cumplimiento de Requisitos
</t>
    </r>
    <r>
      <rPr>
        <sz val="10"/>
        <color theme="1"/>
        <rFont val="Arial"/>
        <family val="2"/>
      </rPr>
      <t xml:space="preserve">
Se celebró el contrato No. 165 de 2020, sin el cumplimiento de la experiencia requerida; por cuanto en los Honorarios establecidos se hace referencia a un Junior 2 Perfil Profesional; no obstante, la experiencia acreditada es de Auxiliar y no profesional, 
Infringiendo el numeral 4 del Artículo 2.2.1.1.2.1.1. Estudios y documentos previos del Decreto 1082 de 2015, que dice: “4. El valor estimado del contrato y la justificación del mismo. Cuando el valor del contrato esté determinado por precios unitarios, la Entidad Estatal debe incluir la forma como los calculó y soportar sus cálculos presupuestales en la estimación de aquellos.
De igual forma, no se dio cumplimiento a las condiciones establecidas en la Resolución 09 de 2020 por medio de la Cual se adopta la Tabla de honorarios del DNBC, donde se indica para el Perfil 2: Junior 2  Título Profesional de tres (3) a cinco (5) años de experiencia con rango de $5.501.000 a $6.600.000
</t>
    </r>
  </si>
  <si>
    <t xml:space="preserve">Error en la revisión. 
</t>
  </si>
  <si>
    <t xml:space="preserve">Error en la revisión. </t>
  </si>
  <si>
    <t>Contratación de personal sin la debida idoneidad</t>
  </si>
  <si>
    <t>Actualizar el Manual de contratación y  formatos de estudios previos, incluyendo el nombre de quien elaboró, quien aprobó la fecha y la firma.</t>
  </si>
  <si>
    <t>Manual de contratación y formatos actualizados y formalizados</t>
  </si>
  <si>
    <t xml:space="preserve">El manual esta en revision de mejora continua y el formato de studios previos ya contempla el proyecto y reviso y aprueba quien suscribe el dto </t>
  </si>
  <si>
    <r>
      <rPr>
        <b/>
        <sz val="10"/>
        <color theme="1"/>
        <rFont val="Arial"/>
        <family val="2"/>
      </rPr>
      <t>Conflicto de Intereses sin Diligenciar</t>
    </r>
    <r>
      <rPr>
        <sz val="10"/>
        <color theme="1"/>
        <rFont val="Arial"/>
        <family val="2"/>
      </rPr>
      <t xml:space="preserve">
El equipo auditor, observó que en el expediente contractual ni en el SECOP II, se evidencia el diligenciamiento del registro de la declaración de bienes y rentas, y el Conflicto de Intereses de los contratos 246,211,2,95,138,110,165 y 214 de 2020, conforme lo preceptuado en el artículo 4º. Ley 2013 de 2019, que establece “Artículo 4°. Información mínima obligatoria a registrar. T0do sujeto obligado contemplado en el artículo 2° de la presente ley, deberá registrar de manera obligatoria en el Sistema de Información y Gestión del Empleo Público (SIGEP), o herramientas que lo sustituyan, la declaración de bienes y rentas, el registro de conflictos de interés, y cargar una copia digital de la declaración del impuesto sobre la renta y complementarios.”
</t>
    </r>
  </si>
  <si>
    <t xml:space="preserve">Debilidades en  los controles para completar la información pendiente que por problemas técnicos en aplicativo no se completaron o hicieron en debida forma
</t>
  </si>
  <si>
    <t xml:space="preserve">Incumplimiento  normativo. </t>
  </si>
  <si>
    <t xml:space="preserve">Verificar por parte del profesional de contratación encargado del proceso, que previo a la suscripción del contrato, verifique el registro en SIGEP II                           
</t>
  </si>
  <si>
    <t>No. De check listverificados/No. De contratos suscritos expedidos *100</t>
  </si>
  <si>
    <t>Abogado encargado del proceso</t>
  </si>
  <si>
    <t>Se evidencia la lista de chequeo en la que se verifico el cumplimiento del requisito</t>
  </si>
  <si>
    <t>Se evidencia chek list con la veriifcacion del requisito</t>
  </si>
  <si>
    <t>Se adjunta che lista con la verificación del requisito</t>
  </si>
  <si>
    <t>Se evidencia che lista con la verificación del requisito</t>
  </si>
  <si>
    <r>
      <rPr>
        <b/>
        <sz val="10"/>
        <color theme="1"/>
        <rFont val="Calibri"/>
        <family val="2"/>
      </rPr>
      <t xml:space="preserve">Inconsistencias en la Designación de la Supervisión.
</t>
    </r>
    <r>
      <rPr>
        <sz val="10"/>
        <color theme="1"/>
        <rFont val="Arial"/>
        <family val="2"/>
      </rPr>
      <t xml:space="preserve">
Se evidenciaron falencias en la Delegación de la supervisión de los contratos 211, 214, 165,110, 265, 290, 266 y orden de compra 56640 de 2020; por cuanto no poseen claridad en esta designación, incumpliendo       el ARTÍCULO 83 de la ley 1474 de 2011, que indica “Supervisión e interventoría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Así como lo preceptuado en la Guía para el ejercicio de las funciones de supervisión e interventoría de los contratos suscritos por las Entidades Estatales numeral 1 Designación de supervisores que dice: “El ordenador del gasto de la Entidad Estatal es responsable de la vigilancia y control de la ejecución del gasto y del contrato, por lo cual es quien debe designar el supervisor de un contrato.”
</t>
    </r>
  </si>
  <si>
    <r>
      <rPr>
        <sz val="10"/>
        <color theme="1"/>
        <rFont val="Arial"/>
        <family val="2"/>
      </rPr>
      <t>Inaplicabilidad de controles establecidos en la Entidad mediante el Manual de Supervisión Contractual de la DNBC adoptado mediante Resolución 066 de 2016</t>
    </r>
    <r>
      <rPr>
        <sz val="10"/>
        <color rgb="FFFF0000"/>
        <rFont val="Arial"/>
        <family val="2"/>
      </rPr>
      <t xml:space="preserve">, </t>
    </r>
    <r>
      <rPr>
        <sz val="10"/>
        <color theme="1"/>
        <rFont val="Arial"/>
        <family val="2"/>
      </rPr>
      <t xml:space="preserve">
 </t>
    </r>
  </si>
  <si>
    <t xml:space="preserve"> Inaplicabilidad de controles establecidos en la Entidad mediante el Manual de Supervisión Contractual de la DNBC adoptado mediante Resolución 066 de 2016, </t>
  </si>
  <si>
    <t xml:space="preserve">Incumplimiento de normativa </t>
  </si>
  <si>
    <t>Iniciar las acciones  disciplinarias a que haya lugar por el incumplimiento a los procedimientos y manuales establecidos por la entidad</t>
  </si>
  <si>
    <t>Acciones adelantadas</t>
  </si>
  <si>
    <t>Durante el respectivo periodo no se evidenció que se hayan Iniciado las acciones  disciplinarias a que haya lugar por el incumplimiento a los procedimientos y manuales establecidos por la entidad</t>
  </si>
  <si>
    <r>
      <rPr>
        <b/>
        <sz val="10"/>
        <color theme="1"/>
        <rFont val="Calibri"/>
        <family val="2"/>
      </rPr>
      <t>Publicación Estudios Previos Comodatos</t>
    </r>
    <r>
      <rPr>
        <sz val="10"/>
        <color theme="1"/>
        <rFont val="Arial"/>
        <family val="2"/>
      </rPr>
      <t xml:space="preserve">
No se publicaron los estudios previos de la totalidad de los comodatos revisados en la muestra, incumpliendo lo establecido en el Decreto 1082 de 2015, artículo 2.2.1.1.1.7.1. Publicidad en el SECOP. La Entidad Estatal está obligada a publicar en el SECOP los Documentos del Proceso y los actos administrativos del Proceso de Contratación, dentro de los tres (3) días siguientes a su expedición, en concordancia, con el artículo 2.2.1.1.1.3.1. Definiciones.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t>
    </r>
  </si>
  <si>
    <t xml:space="preserve">Diferencias en la interpretación normativa respecto de los documentos que se deben publicar en los contratos a título gratuito. 
</t>
  </si>
  <si>
    <t>Incumplimiento de normativo</t>
  </si>
  <si>
    <t xml:space="preserve">Actualizar el manual de contratación  defiendo los Documentos del Proceso y los actos administrativos objeto de publicación </t>
  </si>
  <si>
    <t xml:space="preserve">Manual de Contratación actualizado y formalizado </t>
  </si>
  <si>
    <t>En  terminos</t>
  </si>
  <si>
    <r>
      <rPr>
        <b/>
        <sz val="10"/>
        <color theme="1"/>
        <rFont val="Calibri"/>
        <family val="2"/>
      </rPr>
      <t>Acto Administrativo de Justificación de la Contratación Comodatos.</t>
    </r>
    <r>
      <rPr>
        <sz val="10"/>
        <color theme="1"/>
        <rFont val="Arial"/>
        <family val="2"/>
      </rPr>
      <t xml:space="preserve">
Se evidenció que ninguno de los expedientes contractuales de comodatos tiene el acto administrativo de justificación de la contratación, en el cual se establezca la causal que se invoca para contratar directamente; el objeto del contrato, el presupuesto para la contratación, las condiciones que se exigirá al contratista y el lugar donde los interesados pueden consultar los estudios y documentos previos.
Únicamente reposa el Acta de la Junta Nacional de Bomberos, inobservándose lo establecido en el Decreto 1082 de 2015 artículo 2.2.1.2.1.4.1. CONTRATACIÓN DIRECTA que establece “Acto administrativo de justificación de la contratación directa. La Entidad Estatal debe señalar en un acto administrativo la justificación para contratar bajo la modalidad de contratación directa
</t>
    </r>
  </si>
  <si>
    <t xml:space="preserve">Debilidad en los controles establecidos. 
</t>
  </si>
  <si>
    <t xml:space="preserve">Debilidad en los controles establecidos. </t>
  </si>
  <si>
    <r>
      <rPr>
        <b/>
        <sz val="10"/>
        <color theme="1"/>
        <rFont val="Calibri"/>
        <family val="2"/>
      </rPr>
      <t xml:space="preserve">Incumplimiento Manual de Contratación. 
</t>
    </r>
    <r>
      <rPr>
        <sz val="10"/>
        <color theme="1"/>
        <rFont val="Arial"/>
        <family val="2"/>
      </rPr>
      <t xml:space="preserve">
La entidad no está dando cumplimiento al Manual de Contratación, debido a que se evidenciaron falencias en la aplicación de las actividades que el Manual establece para cada una de las modalidades contractuales, conforme a los siguientes item:
ítem 6, Numeral 5.2.4 del Manual De Contratación de la DNBC, que establece “Una vez revisado y aprobado los estudios previos, estudios del mercado y del sector, el profesional responsable del proceso solicitara al área de presupuesto la expedición del Certificado de Disponibilidad con que se ampara el proceso”.
ítem 11, numeral 5.2.4 del Manual de Contratación de la DNBC, que dice “Decepcionar las observaciones presentadas de pliego de condiciones y remitirlas a los miembros del comité para que se den las respuestas correspondientes”
ítem 17 del numeral 5.2.4 del Manual de Contratación de la DNBC, que dice “De conformidad con los plazos establecidos en el cronograma de proceso contractual, el profesional encargado recibirá las ofertas en la fecha y hora programada, procederá a la apertura de estas y dará lectura a los aspectos de más relevantes dejando constancia en un acta que deberá ser publicada
dentro de los tres días siguientes a la audiencia de recepción y cierre”
item 4, del literal C, del numeral 5.4 contratación directa del Manual De Contratación de la DNBC, que establece “que el responsable del proyecto remitirá oficio a la Subdirección Administrativa y Financiera el documento de Estudios Previos, Estudios de mercado y del sector, acompañado de los demás estudios y documentos necesarios para la estructuración del proceso”, ya que dicho documento no se evidenció dentro de la carpeta contractual.
item 6 literal C del numeral 5.4 contratación Directa, que establece “Una vez revisado y aprobado los estudios previos, estudios de mercado y del sector el profesional responsable del proceso solicitará al área de presupuesto la expedición del certificado de disponibilidad con que se ampara el proceso.”
</t>
    </r>
  </si>
  <si>
    <t xml:space="preserve">Falta de aplicación del manual de contratación. </t>
  </si>
  <si>
    <t xml:space="preserve">Aplicar  el Manual de Contratación, para solicitar la expedición  del Certificado de Disponibilidad con que se ampara el proceso.
 </t>
  </si>
  <si>
    <t xml:space="preserve">No. De CDP elaboradas/No. De contratos suscritos*100 </t>
  </si>
  <si>
    <r>
      <rPr>
        <b/>
        <sz val="10"/>
        <color theme="1"/>
        <rFont val="Calibri"/>
        <family val="2"/>
      </rPr>
      <t>Aviso de convocatoria</t>
    </r>
    <r>
      <rPr>
        <sz val="10"/>
        <color theme="1"/>
        <rFont val="Arial"/>
        <family val="2"/>
      </rPr>
      <t xml:space="preserve">
En el expediente del contrato No. 281 de 2020, no se evidenció que repose el Aviso de Convocatoria conforme lo enuncia el ítem 10 Numeral 5.2.4 del Manual De Contratación de la DNBC que determina que  “El profesional encargado del proceso enviara los documentos, al Administrador del portal de contratación para su publicación, entre los que se encuentra  el Aviso de Convocatoria, estudios previos, estudio del mercado y del sector, proyecto de pliego de condiciones y formatos y anexos establecidos
</t>
    </r>
  </si>
  <si>
    <t xml:space="preserve">Actualizar  el Manual de Contratación, con formatos y listas de chequeo, en la que se registre la publicación  de los documentos   </t>
  </si>
  <si>
    <t xml:space="preserve">Manual actualizadado y Listas de chequeo formalizada </t>
  </si>
  <si>
    <t xml:space="preserve">El manual esta en revision de mejora continua </t>
  </si>
  <si>
    <r>
      <rPr>
        <b/>
        <sz val="10"/>
        <color theme="1"/>
        <rFont val="Calibri"/>
        <family val="2"/>
      </rPr>
      <t xml:space="preserve">Publicación Adendas </t>
    </r>
    <r>
      <rPr>
        <sz val="10"/>
        <color theme="1"/>
        <rFont val="Arial"/>
        <family val="2"/>
      </rPr>
      <t xml:space="preserve">
Se evidencio en el Contrato 260 de 2020 la  expedición de  seis adendas; no obstante, aunque la adenda  No.1 se encuentra físicamente en el expediente contractual misma no fue publicada en SECOP II, desconociéndose  el artículo 2.2.1.1.2.2.1 del Decreto 1082 de 2015 , que establece la Modificación de los pliegos de condiciones, que dice: “…La Entidad Estatal debe publicar las Adendas en los días hábiles, entre las 7:00 a. m. y las 7:00 p. m., a más tardar el día hábil anterior al vencimiento del plazo para presentar ofertas a la hora fijada para tal presentación, salvo en la licitación pública pues de conformidad con la ley la publicación debe hacerse con tres (3) días de anticipación.”
</t>
    </r>
  </si>
  <si>
    <t>Falta de aplicación normativa</t>
  </si>
  <si>
    <t>Imprimir pantallazo de la publicación de la adenda</t>
  </si>
  <si>
    <t>NO. Pantallazos generados./ No . De adendas realizadas en el periodo  *100</t>
  </si>
  <si>
    <t>Se evidencia la publicacion de las adendas por los respectivos procesos adelantados</t>
  </si>
  <si>
    <t xml:space="preserve">Se evidenica la publicacion d elas adendas a que fueron lugar </t>
  </si>
  <si>
    <t xml:space="preserve">Se evidencia la publicación d ellas adendas a que fueron lugar </t>
  </si>
  <si>
    <r>
      <rPr>
        <b/>
        <sz val="10"/>
        <color theme="1"/>
        <rFont val="Calibri"/>
        <family val="2"/>
      </rPr>
      <t>Suscripción del contrato por persona no Autorizada Subasta Inversa</t>
    </r>
    <r>
      <rPr>
        <sz val="10"/>
        <color theme="1"/>
        <rFont val="Arial"/>
        <family val="2"/>
      </rPr>
      <t xml:space="preserve">
En la cláusula 25 de los contratos 266 y 290 de 2020, se establece que, para el perfeccionamiento y ejecución del contrato, se requiere la firma de las partes; no obstante, al revisar digitalmente la firma de las partes en la plataforma SECOP II estos fueron aceptados por las Contratistas Carolina Escárraga y Sandra Carolina Pulido; quienes no están facultadas para hacerlo, con base en lo señalado en el artículo 12 de la Ley 80 de 1993, que establece “De la Delegación para Contratar. Los jefes y los representantes legales de las entidades estatales podrán delegar total o parcialmente la competencia para celebrar contratos y desconcentrar la realización de licitaciones o concursos en los servidores públicos que desempeñen cargos del nivel directivo o ejecutivo o en sus equivalentes. La expresión "Concurso" fue derogada por el art. 32 de la Ley 1150 de 2007.”
</t>
    </r>
  </si>
  <si>
    <t xml:space="preserve">Error en la plataforma SECOP II </t>
  </si>
  <si>
    <t>Realizar  capacitaciones en la plataforma SECOP II con la participacion y contratistas del procesos de gestion contractual, de manera trimestral</t>
  </si>
  <si>
    <t>No. Capacitaciones realizadas / No . de capacitaciones programadas en el periodo  *100</t>
  </si>
  <si>
    <t>Se eviencia la capacitacion del 4 de marzo de 2022</t>
  </si>
  <si>
    <t>Se evidencia capacitacion del dia 22 de abril de 2022</t>
  </si>
  <si>
    <t>Se adjunta evidencias de capacitaciones llevadas a cabo.</t>
  </si>
  <si>
    <t xml:space="preserve">de evidencia capacitación realizada el 12 de febrero y del 6 de abril </t>
  </si>
  <si>
    <r>
      <rPr>
        <b/>
        <sz val="10"/>
        <color theme="1"/>
        <rFont val="Calibri"/>
        <family val="2"/>
      </rPr>
      <t>Designación de contratista como supervisor</t>
    </r>
    <r>
      <rPr>
        <sz val="10"/>
        <color theme="1"/>
        <rFont val="Arial"/>
        <family val="2"/>
      </rPr>
      <t xml:space="preserve">
Se están designando contratistas como supervisores de los contratos suscritos por parte de la DNBC, sin que se hayan contratado por sus conocimientos especializados y sin la debida justificación de este, conforme ocurrió en la orden de compra 56640 a nombre de Alfapeople Andino SAS y Contrato 110 de 2020 a nombre de Carolina Escárraga. desconociéndose lo indicado en el      ARTÍCULO 83 de la ley 1474 de 2011, que indica “Supervisión e interventoría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t>
    </r>
  </si>
  <si>
    <t xml:space="preserve"> Falta de personal especializado en temas específicos en la DNBC.
</t>
  </si>
  <si>
    <t>Falta de personal especializado en temas específicos en la DNBC.C.</t>
  </si>
  <si>
    <t>Incumplimiento de la normatividad vigente</t>
  </si>
  <si>
    <t>Designar la supervisión de contratos de la DNBC solo a personal de planta.</t>
  </si>
  <si>
    <t>N° de designación de supervisores de empleados de planta / N° de contratos suscritos en el período.</t>
  </si>
  <si>
    <t>Capitán Charles Benavides /Jorge Amarillo/Alvaro Perez</t>
  </si>
  <si>
    <t xml:space="preserve">De 133 contratos suscritos, todos los supervisores designados son de planta </t>
  </si>
  <si>
    <t xml:space="preserve">De 135 contratos suscritos, todos los supervisores designados son de planta </t>
  </si>
  <si>
    <t>De los contratos suscritos, todos los supervisores designados son de planta, adjunto la respectiva evidencia.</t>
  </si>
  <si>
    <r>
      <rPr>
        <sz val="10"/>
        <color theme="1"/>
        <rFont val="Arial"/>
        <family val="2"/>
      </rPr>
      <t xml:space="preserve">Para la totalidad de la muestra revisada no se está diligenciando el campo de </t>
    </r>
    <r>
      <rPr>
        <i/>
        <sz val="10"/>
        <color theme="1"/>
        <rFont val="Arial"/>
        <family val="2"/>
      </rPr>
      <t>“Asignaciones para el seguimiento”</t>
    </r>
    <r>
      <rPr>
        <sz val="10"/>
        <color theme="1"/>
        <rFont val="Arial"/>
        <family val="2"/>
      </rPr>
      <t xml:space="preserve"> de la plataforma SECOP II,  el nombre del supervisor, el tipo de documento y el número de documento de quien ejerce este rol en el respectivo contrato</t>
    </r>
  </si>
  <si>
    <t xml:space="preserve"> La plataforma Secop, no deja ingresar esta información 
</t>
  </si>
  <si>
    <t xml:space="preserve">La plataforma Secop, no deja ingresar esta información </t>
  </si>
  <si>
    <t>Se solicitara el concepto de Colombia compra eficiente, debido de que la plataforma no permite modificar este campo.</t>
  </si>
  <si>
    <t xml:space="preserve">Documento con la consulta generado </t>
  </si>
  <si>
    <t>Álvaro Perez</t>
  </si>
  <si>
    <t>No se evidencia avance</t>
  </si>
  <si>
    <t xml:space="preserve">No se evidencia avance </t>
  </si>
  <si>
    <t xml:space="preserve">Se remite pantallazo de correo electrónico solicitando concepto de Colombia compra eficiente, debido de que la plataforma no permite modificar este campo </t>
  </si>
  <si>
    <t>Se evidencia correo con la consulta</t>
  </si>
  <si>
    <r>
      <rPr>
        <b/>
        <u/>
        <sz val="10"/>
        <color theme="1"/>
        <rFont val="Arial"/>
        <family val="2"/>
      </rPr>
      <t xml:space="preserve">Inconsistencia en estudios previos Contrato de Arrendamiento y Único Oferente
</t>
    </r>
    <r>
      <rPr>
        <u/>
        <sz val="10"/>
        <color theme="1"/>
        <rFont val="Arial"/>
        <family val="2"/>
      </rPr>
      <t>Se evidencio falencias en los formatos de estudios previos con relación a la duplicidad de algunos numerales.</t>
    </r>
    <r>
      <rPr>
        <b/>
        <u/>
        <sz val="10"/>
        <color theme="1"/>
        <rFont val="Arial"/>
        <family val="2"/>
      </rPr>
      <t xml:space="preserve">
</t>
    </r>
  </si>
  <si>
    <t xml:space="preserve">Porque: Error involuntario en la numeración de los ítems en el estudio previo. </t>
  </si>
  <si>
    <t xml:space="preserve">Interpretación errónea de los documentos </t>
  </si>
  <si>
    <t xml:space="preserve">Corrección de la numeración de los estudios previos del contrato de arrendamiento suscrito. </t>
  </si>
  <si>
    <t xml:space="preserve">Estudio previo modificado </t>
  </si>
  <si>
    <t>04/11//2021</t>
  </si>
  <si>
    <t xml:space="preserve">Se adjunta corrección de la numeración de los estudios previos del contrato de arrendamiento suscrito. </t>
  </si>
  <si>
    <t xml:space="preserve">Se presenta ejecución de la acción </t>
  </si>
  <si>
    <r>
      <rPr>
        <sz val="10"/>
        <color theme="1"/>
        <rFont val="Arial"/>
        <family val="2"/>
      </rPr>
      <t xml:space="preserve">En la verificación documental de la Certificación del Revisor fiscal de aportes a los sistemas de seguridad social y parafiscales, el grupo evidenció:
• A folio 39 del contrato 269, viene firmada por el rector, anexan planillas de aportes a folios 44 y 45, no obstante, se evidencia fotocopia de tarjeta de la Junta Central de Contadores y certificación a nombre de Yenny Claros González.
• A folio 70 del contrato 282, la certificación viene firmada por el representante legal.
• El segundo otro si del contrato 282, se encuentra sin el registro de la fecha correspondiente.
</t>
    </r>
    <r>
      <rPr>
        <b/>
        <sz val="10"/>
        <color theme="1"/>
        <rFont val="Arial"/>
        <family val="2"/>
      </rPr>
      <t xml:space="preserve">
</t>
    </r>
  </si>
  <si>
    <t xml:space="preserve">Porque : Debilidad en el control establecido , para la verificación de la documentación </t>
  </si>
  <si>
    <t xml:space="preserve">Actualización y formalización de la listas de chequeo en la inclusión de la verificación de los documentos que son requisito para la celebración de contratos. </t>
  </si>
  <si>
    <t xml:space="preserve">Lista de chequeo actualizada y formalizada </t>
  </si>
  <si>
    <t xml:space="preserve">Se evidenica chek lisk actualizada, sin embargo este formato no esta formalizado </t>
  </si>
  <si>
    <t>Se adjunta che lis actualizado</t>
  </si>
  <si>
    <t xml:space="preserve">Se presenta che lis actualizado pero no se encuentra formalizado </t>
  </si>
  <si>
    <r>
      <rPr>
        <b/>
        <sz val="10"/>
        <color theme="1"/>
        <rFont val="Arial"/>
        <family val="2"/>
      </rPr>
      <t xml:space="preserve">Inconsistencia en el Análisis del Sector
</t>
    </r>
    <r>
      <rPr>
        <sz val="10"/>
        <color theme="1"/>
        <rFont val="Arial"/>
        <family val="2"/>
      </rPr>
      <t xml:space="preserve">
En el análisis del Sector del contrato 280 de 2020, se estipuló la aplicabilidad del artículo 2.2.1.2.4.4.8 del Decreto 1082 de 2015, pero al revisar este artículo en el citado Decreto, el mismo NO EXISTE.
El Artículo que aplica en la Elaboración del Análisis Económico y de los Oferentes por parte de las entidades estatales es el 2.2.1.1.1.6.1 del Decreto 1082 de 2015 que trata del “Deber de análisis de las Entidades Estatales”.
</t>
    </r>
  </si>
  <si>
    <t xml:space="preserve">Porque : Debilidad en el control establecido , para la verificación de la documentación que es parte integra del proceso contractual </t>
  </si>
  <si>
    <t>Informe  Seguimiento Ley 1712 de 2014- Ley de Transparencia y del derecho de acceso a la información pública nacional".</t>
  </si>
  <si>
    <t>La Entidad no cuenta a la fecha, con una sección particular identificada con el nombre  de "Transparencia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t>
  </si>
  <si>
    <t xml:space="preserve"> La Entidad no cuenta con  el personal idóneo y con experticia técnica  que contribuya en la implementación de la Ley de transparencia y acceso de la información de acuerdo a lo estipulado por MINTIC. 
 Desconocimiento de los lineamientos emitidos por MINTIC sobre los requisitos en materia de acceso a la información publica, accesibilidad web, seguridad digital y datos abiertos 
</t>
  </si>
  <si>
    <t xml:space="preserve"> Desconocimiento de los lineamientos emitidos por MINTIC sobre los requisitos en materia de acceso a la información publica, accesibilidad web, seguridad digital y datos abiertos 
</t>
  </si>
  <si>
    <t xml:space="preserve">Incumplimientos normativos 
Posibles sanciones Disciplinarias.
Comunicación errónea con nuestras partes interesadas. </t>
  </si>
  <si>
    <t>Realizar monitoreo constante a toda la normatividad relacionada con los estandares y directrices para la publicar la informacion señalada en la Ley 1712 de 2014</t>
  </si>
  <si>
    <t xml:space="preserve">Numero de monitoreos realizados  </t>
  </si>
  <si>
    <t xml:space="preserve">Gestor del proceso </t>
  </si>
  <si>
    <t xml:space="preserve">Se estan relizando los monitoreos </t>
  </si>
  <si>
    <t>Se evidenció en el mes de febrero la realización de monitoreo a la publicación de la información requerida por la ley 1712 de 2014</t>
  </si>
  <si>
    <t>Se evidenció en el mes de abril  la realización de monitoreo a la publicación de la información requerida por la ley 1712 de 2014</t>
  </si>
  <si>
    <t>Se evidenció en el mes de abril y mayo   la realización de monitoreo a la publicación de la información requerida por la ley 1712 de 2014</t>
  </si>
  <si>
    <t xml:space="preserve">Realizar los ajustes en la pagina principal del sitio web de la Entidad, implementado una sección particular identificada con el nombre: "Transparencia y acceso a la información pública”, como también incluir   el footer o pie de página GOV.CO y el nuevo   menú de Atención y Servicios  a la Ciudadanía y Participa, teniendo en cuenta lo establecido en el Anexo 2 de la Resolución 1519 de 2020. </t>
  </si>
  <si>
    <t xml:space="preserve">No. De actualizaciones realizadas/No de requerimientos estipulados en el Anexo 2 de la Resolución 1519 de 2020 MINTIC </t>
  </si>
  <si>
    <t>Gestión de Comunicaciones</t>
  </si>
  <si>
    <t xml:space="preserve">Edgardo Mandon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</si>
  <si>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realizaron los ajustes en la pagina principal del sitio web de la Entidad, implementado una sección particular identificada con el nombre: "Transparencia y acceso a la información pública”, el footer o pie de página GOV.CO y el nuevo   menú de Atención y Servicios  a la Ciudadanía.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y se apreciá en la pagina WEB la implementación de los ajustes señalados.
Nota: El grupo de la Oficina de Control Interno, considera efectiva esta acción, con base en los soportes presentados a la fecha, sin embargo, esto NO garantiza que los hallazgos de este seguimiento se vuelvan a repetir posteriormente.
</t>
    </r>
  </si>
  <si>
    <t>Luis Guillermo - Catalina Carranza</t>
  </si>
  <si>
    <t>John Belttran
Carlos Vargas</t>
  </si>
  <si>
    <t xml:space="preserve">Cumplida </t>
  </si>
  <si>
    <t xml:space="preserve">Socializar el procedimiento de publicación, actualización o eliminación de contenido en el portal web de la Entidad a los gestores de cada uno de los procesos de la Entidad. </t>
  </si>
  <si>
    <t xml:space="preserve">No. De gestores sensibilizados/ No de gestores de la DNBC </t>
  </si>
  <si>
    <t xml:space="preserve"> Edgardo Mandon </t>
  </si>
  <si>
    <t>10-nov.2021</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</si>
  <si>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socialiso el procedimiento de publicación, actualización o eliminación de contenido en el portal web de la Entidad a los gestores de cada uno de los procesos de la Entidad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Nota: El grupo de la Oficina de Control Interno, considera efectiva esta acción, con base en los soportes presentados a la fecha, sin embargo, esto NO garantiza que los hallazgos de este seguimiento se vuelvan a repetir posteriormente.
</t>
  </si>
  <si>
    <t xml:space="preserve">Respecto de la información que trata el Artículo 2.1.1.2.1.4 del Decreto 1081 del 2015, en el link  https://dnbc.gov.co/procedimientos-direccion-nacional-de-bomberos, no se encuentran publicados los procesos y procedimientos de la Entidad, que se siguen para tomar decisiones en las diferentes áreas; al igual que en el link:  https://dnbc.gov.co/direccion-nacional/informacion-institucional/directorio-de-funcionarios, no se encuentra publicado el directorio de funcionarios que incluya el cargo, direcciones de correo electrónico y teléfono del despacho de los empleados y funcionarios y las escalas salariales, con ello inobservándose lo estipulado en el precepto indicado.  </t>
  </si>
  <si>
    <t xml:space="preserve"> La Entidad no cuenta con  el personal idóneo y con experticia técnica  que contribuya en la implementación de la Ley de transparencia y acceso de la información de acuerdo a lo estipulado por MINTIC.
 A pesar de  que los procesos entregaron la información al funcionario responsable de administrar el sitio web, no se  ha dado cumplimiento a los lineamientos establecidos en la Resolución 1519 de 2020 MINTIC </t>
  </si>
  <si>
    <t xml:space="preserve">A pesar de  que los procesos entregaron la información al funcionario responsable de administrar el sitio web, no se  ha dado cumplimiento a los lineamientos establecidos en la Resolución 1519 de 2020 MINTIC </t>
  </si>
  <si>
    <t xml:space="preserve">Incluir el lik de procesos y procedimeintos en el menu de Transparencia y Acceso a la informacion publica del sitio web de la Entidad.  </t>
  </si>
  <si>
    <t xml:space="preserve">Link creado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</si>
  <si>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aprecia en la pagina WEB el lik de procesos y procedimeintos en el menu de Transparencia y Acceso a la informacion publica.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se observa que se ha dado cumplimiento a los lineamientos establecidos en la Resolución .1519 de 2020 MINTIC
Nota: El grupo de la Oficina de Control Interno, considera efectiva esta acción, con base en los soportes presentados a la fecha, sin embargo, esto NO garantiza que los hallazgos de este seguimiento se vuelvan a repetir posteriormente.
</t>
    </r>
  </si>
  <si>
    <t xml:space="preserve">Consolidar, Actualizar y Publicar  la informacion del directorio de los empleados y funcionarios de la entidad cada vez que haya una novedad de personal </t>
  </si>
  <si>
    <t>No actualizaciones / No de novedades de personal * 100</t>
  </si>
  <si>
    <t xml:space="preserve">Maryorly Diaz </t>
  </si>
  <si>
    <t>Se evidenció la publicación de la información del directorio de funcionarios en la pagina web.</t>
  </si>
  <si>
    <t>La política de seguridad y privacidad de la información, expedida en agosto de 2019, no se  ajusta a los dispuesto en el Anexo 3 de la Resolución MinTIC de  2020 a las condiciones mínimas técnicas y de seguridad digital, allí establecida.</t>
  </si>
  <si>
    <t>Realizar monitoreo constante a toda la normatividad relacionada con los condiciones minimas tecnicas y de seguridad digital aplicables a los sujetos obligados en sus sitios web</t>
  </si>
  <si>
    <t>En curso</t>
  </si>
  <si>
    <t>Se ajusta la acción por la actualización de de la Política de Seguridad de la Información</t>
  </si>
  <si>
    <t>Desconocimiento frente a las disposiciones legales  dispuesto en el Anexo 3 de la Resolución MinTIC de  2020 a las condiciones mínimas técnicas y de seguridad digital</t>
  </si>
  <si>
    <t xml:space="preserve">Incumplimientos normativos 
Posibles sanciones Disciplinarias.
</t>
  </si>
  <si>
    <t xml:space="preserve">Actualizar la Política General de Seguridad y privacidad de la informacion </t>
  </si>
  <si>
    <t>Se solicita ampliación de plazo debido que se contrato para la vigencia 2022 a un profesional especial en Seguridad de la Información para adelantar la política del MSPI. El profesional presentó en donde se presentará la política el 20 de junio y será dada a conocer al Comité al Comité Directivo  de ese mismo mes</t>
  </si>
  <si>
    <t>No se observa en la sección de datos abiertos la publicación total de la información y con los requisitos mínimos que solicita el Anexo 4 de la Resolución 1519 del 2020 de las MinTIC  donde se ubique el Índice de información pública reservada y clasificada con fecha de levantamiento de la reserva, el registro de activos de información,  el esquema de publicación de la información,  el programa de gestión documental,  las tablas de retención documental y el acto administrativo sobre costos de reproducción de información pública</t>
  </si>
  <si>
    <t xml:space="preserve">Realizar monitoreo constante a toda la normatividad relacionada con datos abiertos de acuerdo con liniemaientos de la Guia Nacional de Datos Abieros en Colombia y la Guia de EStandares de Calidad e Interoperabilidad de Datos Abiertos, el Índice de información pública reservada y clasificada,con  el registro de activos de información,  con el esquema de publicación de la información, con  el programa de gestión documental, con las tablas de retención documental y acto administratico con los costos de resproduccion de la informacion publica </t>
  </si>
  <si>
    <t xml:space="preserve">Número de monitoreos realizados  </t>
  </si>
  <si>
    <t xml:space="preserve">Jhon Warner </t>
  </si>
  <si>
    <t xml:space="preserve">Se esta trabajando en esta acción pero aun se cuenta con tiempo para la ejecución de esta acción. </t>
  </si>
  <si>
    <t xml:space="preserve">La Entidad no cuenta con  el personal idóneo y con experticia técnica  que contribuya en la implementación de la Ley de transparencia y acceso de la información de acuerdo a lo estipulado por MINTIC. 
Desconocimiento de la normatividad vigente emitida por MINTIC 
</t>
  </si>
  <si>
    <t xml:space="preserve">Desconocimiento de la normatividad vigente emitida por MINTIC 
</t>
  </si>
  <si>
    <t>Incumplimientos normativos 
Posibles sanciones Disciplinarias.</t>
  </si>
  <si>
    <t xml:space="preserve">Enviar al administrador de la pagina web para su publicación la siguiente información: documento actualizado de los activos de información,  el esquema de publicación de la información,  el programa de gestión documental,  las tablas de retención documental y acto administrativo con los costos de resproduccion de la informacion publica </t>
  </si>
  <si>
    <t>No de documentos enviados /No de documentos  programadas *100</t>
  </si>
  <si>
    <t xml:space="preserve">No se ha realizado las acciones pero se esta trabajando en la acutilizacion de varios de los Planes que se deben publicar en la Pag Web a la fecha se actulizo y se publico PINAR-Plan Institucional de Archivos , sin embargo aun se encuentra tiempo para realizar dicha acción </t>
  </si>
  <si>
    <t>Inforrne  Seguimiento Ley 1712 de 2014- Ley de Transparencia y del derecho de acceso a la información pública nacional".</t>
  </si>
  <si>
    <r>
      <rPr>
        <sz val="10"/>
        <color theme="1"/>
        <rFont val="Arial"/>
        <family val="2"/>
      </rPr>
      <t xml:space="preserve">No se está publicando el calendario de actividades, ni la Información específica para Grupos de Interés, como mínimo la de niños, niñas y adolescentes e información para mujeres, de conformidad con lo establecido en el Anexo 2 de la Resolución 1519 de 2020 Información esta que ya fue evaluada en Información de  la entidad, frente a lo estipulado en el Artículo 2.1.1.2.1.4 del Decreto 1081 y literal a) del Artículo 9 de la Ley 1712 de 2014 No se evidencia en el espacio normativa, que este se haya actualizado de acuerdo al Anexo 2  de la Resolución 1519 de 2020, </t>
    </r>
    <r>
      <rPr>
        <sz val="10"/>
        <color rgb="FFFF0000"/>
        <rFont val="Arial"/>
        <family val="2"/>
      </rPr>
      <t>que establece, que debe haber un primer grupo de la    Normativa de la entidad o autoridad, luego con un numeral  2.1.1 Leyes. De acuerdo con las leyes que le apliquen;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t>
    </r>
  </si>
  <si>
    <t xml:space="preserve">Realizar monitoreo constante a toda la normatividad relacionada con informacion especifica para grupos de interes, como nimino para niños , niñas , adolecentes y mujeres. </t>
  </si>
  <si>
    <t>Se evicenció la verificación de la normatividad relacionada con los grupos de interes en el mes de marzo</t>
  </si>
  <si>
    <t>Se evidenció el monitoreo en el mes de abril a la normatividad elacionada con información especifica para grupos de interes, como nimino para niños , niñas , adolecentes y mujeres</t>
  </si>
  <si>
    <t>31/02/22</t>
  </si>
  <si>
    <t>Se evidenció el monitoreo en el mes de mayo  a la normatividad relacionada con información especifica para grupos de interés, como nomino para niños , niñas , adolecentes y mujeres</t>
  </si>
  <si>
    <r>
      <rPr>
        <sz val="10"/>
        <color theme="1"/>
        <rFont val="Arial"/>
        <family val="2"/>
      </rPr>
      <t xml:space="preserve">No se está publicando el calendario de actividades, ni la Información específica para Grupos de Interés, como mínimo la de niños, niñas y adolescentes e información para mujeres, de conformidad con lo establecido en el Anexo 2 de la Resolución 1519 de 2020 Información esta que ya fue evaluada en Información de  la entidad, frente a lo estipulado en el Artículo 2.1.1.2.1.4 del Decreto 1081 y literal a) del Artículo 9 de la Ley 1712 de 2014 No se evidencia en el espacio normativa, que este se haya actualizado de acuerdo al Anexo 2  de la Resolución 1519 de 2020, </t>
    </r>
    <r>
      <rPr>
        <sz val="10"/>
        <color rgb="FFFF0000"/>
        <rFont val="Arial"/>
        <family val="2"/>
      </rPr>
      <t>que establece, que debe haber un primer grupo de la    Normativa de la entidad o autoridad, luego con un numeral  2.1.1 Leyes. De acuerdo con las leyes que le apliquen;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t>
    </r>
  </si>
  <si>
    <t xml:space="preserve">La Entidad no cuenta con  el personal idóneo y con experticia técnica  que contribuya en la implementación de la Ley de transparencia y acceso de la información de acuerdo a lo estipulado por MINTIC. 
 Desconocimiento de los lineamientos emitidos por MINTIC 
</t>
  </si>
  <si>
    <t xml:space="preserve"> Desconocimiento de los lineamientos emitidos por MINTIC 
</t>
  </si>
  <si>
    <t>Realizar la publicación  del calendario de actividades, la Información específica para Grupos de Interés, como mínimo la de niños, niñas y adolescentes e información para mujeres, de conformidad con lo establecido en el Anexo 2 de la Resolución 1519 de 2020</t>
  </si>
  <si>
    <t>No de publicaciones realizadas/No de publicaciones programadas *100</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</si>
  <si>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la publicación  del calendario de actividades con la Información específica para Grupos de Interés de conformidad con lo establecido en 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Nota: El grupo de la Oficina de Control Interno, considera efectiva esta acción, con base en los soportes presentados a la fecha, sin embargo, esto NO garantiza que los hallazgos de este seguimiento se vuelvan a repetir posteriormente.
</t>
  </si>
  <si>
    <r>
      <rPr>
        <sz val="10"/>
        <color theme="1"/>
        <rFont val="Arial"/>
        <family val="2"/>
      </rPr>
      <t>No se encuentra ajustado el espacio normativa a lo estipulado en el Anexo 2 de la Resolución 1519 de 2020, no obstante el plazo hasta el 31 de marzo de 2021; toda vez, que debe haber un primer grupo de la    normativa de la entidad o autoridad, luego con un numeral 2.1.1 Leyes de acuerdo con las que  apliquen a la DNBC;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con ello inobservándose lo establecido para este espacio</t>
    </r>
    <r>
      <rPr>
        <sz val="10"/>
        <color rgb="FFFF0000"/>
        <rFont val="Arial"/>
        <family val="2"/>
      </rPr>
      <t xml:space="preserve"> De acuerdo a lo estipulado en el Anexo 2 de la Resolución 1519, a la fecha se debía tener en el No.4 de la página web la Sección Planeación, Presupuesto e Informes, dentro del menú Transparencia y acceso a la información pública   con asuntos presupuestales y de planeación, control interno, auditoria e informes de la Entidad, para lo cual se tenía plazo hasta el 31 de marzo de 2021</t>
    </r>
  </si>
  <si>
    <t xml:space="preserve">Realizar monitoreo constante a toda la normatividad relacionada con  la Entidad </t>
  </si>
  <si>
    <t>Acción en términos</t>
  </si>
  <si>
    <t>Se evidencio dicha verificación los días 25 de marzo de 2022 y de abril de 2022</t>
  </si>
  <si>
    <r>
      <rPr>
        <sz val="10"/>
        <color theme="1"/>
        <rFont val="Arial"/>
        <family val="2"/>
      </rPr>
      <t>No se encuentra ajustado el espacio normativa a lo estipulado en el Anexo 2 de la Resolución 1519 de 2020, no obstante el plazo hasta el 31 de marzo de 2021; toda vez, que debe haber un primer grupo de la    normativa de la entidad o autoridad, luego con un numeral 2.1.1 Leyes de acuerdo con las que  apliquen a la DNBC;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con ello inobservándose lo establecido para este espacio</t>
    </r>
    <r>
      <rPr>
        <sz val="10"/>
        <color rgb="FFFF0000"/>
        <rFont val="Arial"/>
        <family val="2"/>
      </rPr>
      <t xml:space="preserve"> De acuerdo a lo estipulado en el Anexo 2 de la Resolución 1519, a la fecha se debía tener en el No.4 de la página web la Sección Planeación, Presupuesto e Informes, dentro del menú Transparencia y acceso a la información pública   con asuntos presupuestales y de planeación, control interno, auditoria e informes de la Entidad, para lo cual se tenía plazo hasta el 31 de marzo de 2021</t>
    </r>
  </si>
  <si>
    <r>
      <rPr>
        <sz val="10"/>
        <color rgb="FF000000"/>
        <rFont val="Arial"/>
        <family val="2"/>
      </rPr>
      <t xml:space="preserve">La Entidad no cuenta con  el personal idóneo y con experticia técnica  que contribuya en la implementación de la Ley de transparencia y acceso de la información de acuerdo a lo estipulado por MINTIC. 
 Desconocimiento de los lineamientos emitidos por MINTIC </t>
    </r>
    <r>
      <rPr>
        <b/>
        <sz val="10"/>
        <color rgb="FF000000"/>
        <rFont val="Arial"/>
        <family val="2"/>
      </rPr>
      <t xml:space="preserve">
</t>
    </r>
  </si>
  <si>
    <t xml:space="preserve">Desconocimiento de los lineamientos emitidos por MINTIC 
</t>
  </si>
  <si>
    <t xml:space="preserve">Ajustar el espacio normativo, teniendo en cuenta  lo establecido en el Anexo 2 de la Resolución 1519 de 2020 </t>
  </si>
  <si>
    <t>No de ajustes realizados /No de ajustes  programados *100</t>
  </si>
  <si>
    <t>Solicitar reprogramacion de fecha de  terminacion para el  30 junio de 2022</t>
  </si>
  <si>
    <t xml:space="preserve">Durante este periodo no se evidencia avance con relación a Ajustar el espacio normativo, teniendo en cuenta  lo establecido en el Anexo 2 de la Resolución 1519 de 2020 </t>
  </si>
  <si>
    <t>No se encuentra ajustado el espacio presupuesto a lo estipulado en el Anexo 2 de la Resolución 1519 de 2020, no obstante, el plazo hasta el 31 de marzo de 2021, atendiendo a que en este espacio Planeación, se debe incluir asuntos presupuestales y de planeación, control interno, auditoria e informes de la Entidad De acuerdo a lo estipulado en el Anexo 2 de la Resolución 1519, a la fecha se debía tener en el No.3 de la página web la Sección Contratación, en la cual se debe tener información relevante sobre el plan de adquisición, información contractual, ejecución de los contratos, todo dentro del menú Transparencia y acceso a la información pública, indicándose el link para redireccionar las búsquedas  de procesos contractuales en el SECOPI y SECOPII(según aplique) para lo cual se tenía plazo hasta el 31 de marzo de 2021</t>
  </si>
  <si>
    <t xml:space="preserve">Realizar monitoreo constante a toda la normatividad relacionada con la seccion de planeacion, preupuesto e informes. </t>
  </si>
  <si>
    <t xml:space="preserve">Adriana Moreno </t>
  </si>
  <si>
    <t xml:space="preserve">Modificación de la fecha de inicio y finalización; por cuanto se hace necesario continuar con el seguimiento al monitoreo constante de la normatividad  como parte de la mejora continua así:
Fecha de Terminación: 30 de marzo de 2023
</t>
  </si>
  <si>
    <t xml:space="preserve">Se está realizando el seguimiento mensual a la normatividad con relación a la resolución Resolución 1519 de 2020 </t>
  </si>
  <si>
    <t xml:space="preserve">Se presenta panatallazo de la revision de la normatividad realizada en el mes de marzo,  relacionada con la seccion de planeacion, preupuesto e informes. </t>
  </si>
  <si>
    <t>Se presenta pantallazo de la revisión de la normatividad realizada en el mes de abril y mayo, con relación a la aplicabilidad de la Resolución 1519</t>
  </si>
  <si>
    <r>
      <rPr>
        <sz val="10"/>
        <color rgb="FF000000"/>
        <rFont val="Arial"/>
        <family val="2"/>
      </rPr>
      <t>La Entidad no cuenta con  el personal idóneo y con experticia técnica  que contribuya en la implementación de la Ley de transparencia y acceso de la información de acuerdo a lo estipulado por MINTIC. 
 Desconocimiento de los lineamientos emitidos por MINTIC</t>
    </r>
    <r>
      <rPr>
        <b/>
        <sz val="10"/>
        <color rgb="FF000000"/>
        <rFont val="Arial"/>
        <family val="2"/>
      </rPr>
      <t xml:space="preserve"> 
</t>
    </r>
  </si>
  <si>
    <t xml:space="preserve">Desconocimiento de los lineamientos emitidos por MINTIC </t>
  </si>
  <si>
    <t xml:space="preserve">Realizar el ajuste en  el espacio de planeacion, presupuesto e informes  teniendo en cuenta  lo establecido en el numeral 4 del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</si>
  <si>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el ajuste en  el espacio de planeacion, presupuesto e informes  teniendo en cuenta  lo establecido en el numeral 4 del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Nota: El grupo de la Oficina de Control Interno, considera efectiva esta acción, con base en los soportes presentados a la fecha, sin embargo, esto NO garantiza que los hallazgos de este seguimiento se vuelvan a repetir posteriormente.
</t>
  </si>
  <si>
    <t>No se encuentra ajustado el espacio contratación a lo estipulado en el Anexo 2 de la Resolución 1519 de 2020, no obstante el plazo hasta el 31 de marzo de 2021, atendiendo a que a la fecha se debía tener en el No.3 de la página web la Sección Contratación, la cual debe contener información relevante sobre el plan de adquisición, información contractual, ejecución de los contratos, e indicándose el link para redireccionar las búsquedas  de procesos contractuales en el SECOPI y SECOPII(según aplique), en su defecto. En la página web de la Entidad, en el link  https://dnbc.gov.co/tramites-y-servicios, solo se pudo evidenciar la publicación de la normativa, sin que  se informe los requisitos mínimos de proceso, costos y formatos  o formularios; así mismo, ateniendo a la estandarización de contenidos esta sección debe vincular con el menú de trámites para lo cual se tenía plazo hasta el 31 de marzo de 2021</t>
  </si>
  <si>
    <t xml:space="preserve">Realizar monitoreo constante a toda la normatividad relacionada con Plan de Adquiciones, Informacion contractual y ejecucion de los contratos de acuerdo a los requisitos minimos establecidos en el numeral 3 del Anexo 2 de la Resolución 1519 de 2020 </t>
  </si>
  <si>
    <t xml:space="preserve">Gestor del Proceso </t>
  </si>
  <si>
    <t>Se evidencian pantallazos de la normatividad</t>
  </si>
  <si>
    <t>Se adjunta pantallazos normativos</t>
  </si>
  <si>
    <t xml:space="preserve">Se realizó verificación de a normatividad de acuerdo  a lo estipulado </t>
  </si>
  <si>
    <r>
      <rPr>
        <sz val="10"/>
        <color rgb="FF000000"/>
        <rFont val="Arial"/>
        <family val="2"/>
      </rPr>
      <t>La Entidad no cuenta con  el personal idóneo y con experticia técnica  que contribuya en la implementación de la Ley de transparencia y acceso de la información de acuerdo a lo estipulado por MINTIC. 
 Desconocimiento de los lineamientos emitidos por MINTIC</t>
    </r>
    <r>
      <rPr>
        <b/>
        <sz val="10"/>
        <color rgb="FF000000"/>
        <rFont val="Arial"/>
        <family val="2"/>
      </rPr>
      <t xml:space="preserve"> 
</t>
    </r>
  </si>
  <si>
    <t xml:space="preserve">Realizar el ajuste en  el espacio de   contratacion, teniendo en cuenta  lo establecido en el en el numeral 3 del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</si>
  <si>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el ajuste en  el espacio de planeacion, presupuesto e informes  teniendo en cuenta  lo establecido en el numeral 4 del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realizó el ajuste en  el espacio de   contratacion, teniendo en cuenta  lo establecido en el en el numeral 3 del Anexo 2 de la Resolución 1519 de 2020.
Nota: El grupo de la Oficina de Control Interno, considera efectiva esta acción, con base en los soportes presentados a la fecha, sin embargo, esto NO garantiza que los hallazgos de este seguimiento se vuelvan a repetir posteriormente.
</t>
  </si>
  <si>
    <t xml:space="preserve">No se encuentra ajustado el espacio trámites y servicios a lo estipulado en el Anexo 2 de la Resolución 1519 de 2020, no obstante, el plazo hasta el 31 de marzo de 2021, atendiendo a que en dicho espacio  solo se pudo evidenciar la publicación de la normativa, sin que  se informe los requisitos mínimos de proceso, costos y formatos  o formularios (si estos aplican); así mismo, ateniendo a la estandarización de contenidos esta sección debe vincular con el menú de trámites </t>
  </si>
  <si>
    <t xml:space="preserve">Realizar monitoreo constante a toda la normatividad relacionada con los tramites, otros procedimeintos administrativos y consultas de acceso a informacion publica, de acuerdo al numeral 2.4.3 menu atencion y servicio a la ciudadania del Anexo 2 de la Resolución 1519 de 2020 </t>
  </si>
  <si>
    <t xml:space="preserve">Modificación de la fecha de inicio y finalización; por cuanto se hace necesario continuar con el seguimiento al monitoreo constante de la normatividad  como parte de la mejora continua así:
Fecha de Terminación: 30 de marzo de 2023
</t>
  </si>
  <si>
    <t xml:space="preserve">Se está realizando el seguimiento a la normatividad con relación a la resolución Resolución 1519 de 2020 </t>
  </si>
  <si>
    <t>Se presenta panatallazo de la revision de la normatividad realizada en el mes de marzo, con relacion a la aplicabilidad de la Resolucion 1519</t>
  </si>
  <si>
    <r>
      <rPr>
        <sz val="10"/>
        <color rgb="FF000000"/>
        <rFont val="Arial"/>
        <family val="2"/>
      </rPr>
      <t>La Entidad no cuenta con  el personal idóneo y con experticia técnica  que contribuya en la implementación de la Ley de transparencia y acceso de la información de acuerdo a lo estipulado por MINTIC. 
 Desconocimiento de los lineamientos emitidos por MINTIC</t>
    </r>
    <r>
      <rPr>
        <b/>
        <sz val="10"/>
        <color rgb="FF000000"/>
        <rFont val="Arial"/>
        <family val="2"/>
      </rPr>
      <t xml:space="preserve"> 
</t>
    </r>
  </si>
  <si>
    <t xml:space="preserve">Realizar el ajuste en  el espacio de    trámites y servicios  teniendo en cuenta  lo establecido en 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</si>
  <si>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socialiso el procedimiento de publicación, actualización o eliminación de contenido en el portal web de la Entidad a los gestores de cada uno de los procesos de la Entidad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realizó el ajuste en  el espacio de    trámites y servicios  teniendo en cuenta  lo establecido en el Anexo 2 de la Resolución 1519 de 2020 
Nota: El grupo de la Oficina de Control Interno, considera efectiva esta acción, con base en los soportes presentados a la fecha, sin embargo, esto NO garantiza que los hallazgos de este seguimiento se vuelvan a repetir posteriormente.
</t>
  </si>
  <si>
    <t>Auditoria Interna al Sistema de Gestión en Seguridad y Salud en el Trabajo 2021</t>
  </si>
  <si>
    <t>Se evidenció que la política de Seguridad y Salud en el Trabajo no se encuentra aprobada por el Director Nacional de Bomberos en su calidad de Representante Legal de la entidad, incumpliendo lo establecido en el Decreto 1072 de 2015, Artículo 2.2.4.6.6, literal 3. Ser concisa, redactada con claridad, estar fechada y firmada por el representante legal de la empresa.</t>
  </si>
  <si>
    <t>1. Mala interpretación por parte del equipo SST del diligenciamiento del formato de política. 
2. No se solicitó acompañamiento a el área  de mejora continua en el diligenciamiento del formato de política.
3. Debilidad en el monitoreo de indicadores del   Plan de trabajo anual (PTA).</t>
  </si>
  <si>
    <t>*Debilidad en el monitoreo de indicadores del plan de trabajo anual (PTA).</t>
  </si>
  <si>
    <t>*No divulgación y publicación de la política para conocimiento de todas las partes interesadas. 
*Incumplimiento en la normatividad legal vigente en materia de SST.</t>
  </si>
  <si>
    <t>Realizar un monitoreo trimestral frente  al cumplimiento del Plan de trabajo anual (PTA).</t>
  </si>
  <si>
    <t>Numero de monitoreo realizados/numero de monitoreo programados *100</t>
  </si>
  <si>
    <t>Responsable del SG-SST</t>
  </si>
  <si>
    <t>Seguimiento trimestral de acuerdo al plan de accion
(Cumplimiento al cronograma regido al plan de acción)</t>
  </si>
  <si>
    <r>
      <rPr>
        <sz val="10"/>
        <color theme="1"/>
        <rFont val="Arial"/>
        <family val="2"/>
      </rPr>
      <t xml:space="preserve">Pendiente el seguimiento trimestral de acuerdo al plan de trabajo 
</t>
    </r>
    <r>
      <rPr>
        <sz val="10"/>
        <color rgb="FFFF0000"/>
        <rFont val="Arial"/>
        <family val="2"/>
      </rPr>
      <t>Se verificará en 19 abril.</t>
    </r>
  </si>
  <si>
    <t>Se esta actualizando el plan de trabajo para realizar la medición y análisis correspondiente.</t>
  </si>
  <si>
    <t>Se evidenció el monitoreo de las actividades del plan de trabajo en SST correspondiente al primer trimestre de 2022.</t>
  </si>
  <si>
    <t>1. Mala interpretación por parte del equipo SST del diligenciamiento del formato de política. 
2. No se solicitó acompañamiento a el área  de mejora continua en el diligenciamiento del formato de política.
3. Debilidad en el monitoreo de indicadores del Plan de trabajo anual (PTA).</t>
  </si>
  <si>
    <t>*Debilidad en el monitoreo de indicadores del Plan de trabajo anual (PTA).</t>
  </si>
  <si>
    <t>Remisión de la política de SST en formato aprobado por la entidad al área de Mejora continua para su posterior firma por parte del señor Director para su divulgación y publicación</t>
  </si>
  <si>
    <t>documentos con políticas de SST formalizados</t>
  </si>
  <si>
    <t>Politica de SST firmada.</t>
  </si>
  <si>
    <t>Documento de politica firmado.</t>
  </si>
  <si>
    <t>Se observó que la Entidad se encuentra realizando el pago de riesgos laborales de Contratistas que tienen formación Bomberil, sin embargo, al verificar las obligaciones de una muestra de cinco (5) contratos, se evidenció que cuatro (4) de ellos solo tienen obligaciones de tipo administrativo, incumpliendo lo establecido en el artículo 2 de la Resolución 2087 de 2013</t>
  </si>
  <si>
    <r>
      <rPr>
        <sz val="10"/>
        <color theme="1"/>
        <rFont val="Calibri"/>
        <family val="2"/>
      </rPr>
      <t xml:space="preserve">1. No se tiene incluida dentro de los contratos de  contratistas bomberos la </t>
    </r>
    <r>
      <rPr>
        <sz val="10"/>
        <color theme="1"/>
        <rFont val="Arial"/>
        <family val="2"/>
      </rPr>
      <t xml:space="preserve">obligación </t>
    </r>
    <r>
      <rPr>
        <sz val="10"/>
        <color theme="1"/>
        <rFont val="Calibri"/>
        <family val="2"/>
      </rPr>
      <t xml:space="preserve">de acompañamiento y coordinacion en la atención de incidentes relacionados con la actividad bomberil. </t>
    </r>
  </si>
  <si>
    <r>
      <rPr>
        <sz val="10"/>
        <color theme="1"/>
        <rFont val="Calibri"/>
        <family val="2"/>
      </rPr>
      <t xml:space="preserve">*No se tiene incluida dentro de los contratos de  contratistas bomberos la </t>
    </r>
    <r>
      <rPr>
        <sz val="10"/>
        <color theme="1"/>
        <rFont val="Arial"/>
        <family val="2"/>
      </rPr>
      <t>obligación</t>
    </r>
    <r>
      <rPr>
        <sz val="10"/>
        <color theme="1"/>
        <rFont val="Calibri"/>
        <family val="2"/>
      </rPr>
      <t xml:space="preserve">  de acompañamiento y coordinacion en la atención de incidentes relacionados con la actividad bomberil. </t>
    </r>
  </si>
  <si>
    <t xml:space="preserve">*Incumplimiento en la normatividad legal vigente en materia de SST.  
*Sanciones por entes de control
</t>
  </si>
  <si>
    <t xml:space="preserve">Incluir la obligación especifica en los contratos suscritos entre la DNBC y personas con formación bomberil  de  realizar acompañamiento y coordinación en la atención de incidentes relacionados con la actividad bomberil. </t>
  </si>
  <si>
    <t>Número de contratistas Bomberos con la obligación contractual para realizar acompañamiento y coordinación en la atención de incidentes/número total de contratistas bomberos*100</t>
  </si>
  <si>
    <t>Gestor gestion contractual (Alvaro Perez)</t>
  </si>
  <si>
    <t>En términos, hablar para posibilidad de  cambio de acción</t>
  </si>
  <si>
    <t xml:space="preserve">No se presenta evidencia de la ejecución d DE la acción </t>
  </si>
  <si>
    <t xml:space="preserve">Se evidencio que durante la vigencia 2020, no se realizó la rendición de cuentas al interior de la Entidad por quienes tienen delegadas responsabilidades en Seguridad y Salud en el Trabajo, 
adicionalmente no se cuenta con la comunicación de las responsabilidades en SST al Director, incumpliendo lo establecido en el Decreto 1072 de 2015, Artículo 2.2.4.6.8. Obligaciones de los empleadores, literal 3. Rendición de cuentas al interior de la empresa
2. Asignación y Comunicación de Responsabilidades.
</t>
  </si>
  <si>
    <t>1. Desconocimiento de la obligatoriedad de la realización de rendición de cuentas a todas las partes interesada del SG-SST.
2. Falta de seguimiento al  cumplimiento de las actividades  programadas en el Plan de trabajo anual (PTA).</t>
  </si>
  <si>
    <t>*Falta de seguimiento al  cumplimiento de las actividades  programadas en el  Plan de trabajo anual (PTA).</t>
  </si>
  <si>
    <t xml:space="preserve">*Desinformación de la gestión del SGSST a las partes interesadas
 *Incumplimiento a la norma en materia de SST 
</t>
  </si>
  <si>
    <t>Realizar seguimiento trimestral a las actividades programadas en el Plan de trabajo anual (PTA).</t>
  </si>
  <si>
    <t>Seguimientos realizados/seguimientos programados*100</t>
  </si>
  <si>
    <t>gestor de Talento Humano</t>
  </si>
  <si>
    <r>
      <rPr>
        <sz val="10"/>
        <color theme="1"/>
        <rFont val="Arial"/>
        <family val="2"/>
      </rPr>
      <t>Pendiente el seguimiento trimestral de acuerdo al plan de trabajo,</t>
    </r>
    <r>
      <rPr>
        <sz val="10"/>
        <color rgb="FFFF0000"/>
        <rFont val="Arial"/>
        <family val="2"/>
      </rPr>
      <t xml:space="preserve"> Se verificará en 19 abril.</t>
    </r>
  </si>
  <si>
    <t>No se presentó evidencia del avance</t>
  </si>
  <si>
    <t>El proximo seguimiento se realizará en el mes de Junio de 2022</t>
  </si>
  <si>
    <t>1. Falta de seguimiento al  cumplimiento de las actividades  programadas en el  Plan de trabajo anual (PTA).
2. Desconocimiento de la obligatoriedad de la realización de rendición de cuentas a todas las partes interesada del SG-SST.</t>
  </si>
  <si>
    <t>*Desconocimiento de la obligatoriedad de la realización de rendición de cuentas a todas las partes interesada del SG-SST.</t>
  </si>
  <si>
    <t xml:space="preserve">Realizacion de rendicion de cuentas del SG-SST vigencia 2021 de acuerdo a los estipulado en el decreto 1072 de 2015 </t>
  </si>
  <si>
    <t>Rendición de cuentas anual realizada</t>
  </si>
  <si>
    <t>INFORME RENDICION DE CUENTAS</t>
  </si>
  <si>
    <r>
      <rPr>
        <sz val="10"/>
        <color theme="1"/>
        <rFont val="Arial"/>
        <family val="2"/>
      </rPr>
      <t xml:space="preserve">Se encuentra pendiente la rendicion de cuentas 2021, </t>
    </r>
    <r>
      <rPr>
        <sz val="10"/>
        <color rgb="FFFF0000"/>
        <rFont val="Arial"/>
        <family val="2"/>
      </rPr>
      <t>Se verificará en 19 abril.</t>
    </r>
  </si>
  <si>
    <t>Se verifica evaluiación de las funciones y responsabilidades en SST del Director, Responsable de SGSST, COPASST, CCL.</t>
  </si>
  <si>
    <t>Se verifica evaluiación de las funciones y responsabilidades en SST del Director, Responsable de SGSST, COPASST, CCL.
Se presenta soporte de presentaciòn de rendición de cuentas al Director, pero no se presenta el informe como tal.</t>
  </si>
  <si>
    <t xml:space="preserve">Se evidenció que la Entidad no ha realizado la inducción en SST a todo trabajador que ingrese por primera vez a la Entidad, independiente de su forma de contratación y vinculación de manera previa al inicio de sus labores.
De otro lado, las capacitaciones programadas como el caso de:  riesgo público para septiembre, riesgo cardiovascular para septiembre, no se han ejecutado.
Adicionalmente, el programa de capacitación no ha sido revisado con participación del COPASST, incumpliendo lo establecido en el Decreto 1072 de 2015, Artículo 2.2.4.6.11
</t>
  </si>
  <si>
    <t>1. Falta de comunicación del área de contratación con el área de SST que permita identificar las personas que ingresan para realizar la inducción a tiempo.
2. Falta de existencia de requisito formal en la documentación para la induccion en SST de contratistas.</t>
  </si>
  <si>
    <t>*Falta de existencia de requisito formal en la documentación para la induccion en SST de contratistas.</t>
  </si>
  <si>
    <t xml:space="preserve">*No conocimiento de aspectos relacionados con riesgos y en general sobre el SST por parte de los contratistas.
*Incumplimiento de la normatividad vigente en SST
</t>
  </si>
  <si>
    <t xml:space="preserve">Actualizar el procedimiento de induccion y reinduccion incluyendo los lineamientos del Decreto 1072 de 2015 </t>
  </si>
  <si>
    <t>procedimiento actualizado</t>
  </si>
  <si>
    <t xml:space="preserve">Responsable de SST </t>
  </si>
  <si>
    <t>Actualizar procedimiento capacitacion; segundo trimestre</t>
  </si>
  <si>
    <r>
      <rPr>
        <sz val="10"/>
        <color theme="1"/>
        <rFont val="Arial"/>
        <family val="2"/>
      </rPr>
      <t xml:space="preserve">La actualización del procedimiento de capacitacion se encuentra en etapa de modificación. 
</t>
    </r>
    <r>
      <rPr>
        <sz val="10"/>
        <color rgb="FFFF0000"/>
        <rFont val="Arial"/>
        <family val="2"/>
      </rPr>
      <t>Se verificará en 19 abril.</t>
    </r>
  </si>
  <si>
    <t>No se presenta evidencia</t>
  </si>
  <si>
    <t>Se realizò el ajuste y formalizaciòn del programa de inducciòn y renduciòn, incluyendo la inducciòn en SST a todo el personal de la Entidad antes de iniciar labores.
No se ha realizado la inducción al personal que ingresó en la vigencia 2022.</t>
  </si>
  <si>
    <t>1. No realización de las dos capacitaciones en las fechas establecidas con motivo de cambio de instalaciones. 
2. Debilidad en el seguimiento de la realizacion de lass actividades del plan de capacitacion de SST</t>
  </si>
  <si>
    <t>*Debilidad en el seguimiento de la realizacion de lass actividades del plan de capacitacion de SST</t>
  </si>
  <si>
    <t>Realizar seguimiento mensuales  al  plan de capacitación de SST  y su cumplimiento</t>
  </si>
  <si>
    <t>numero de seguimientos realizados/numero de seguimientos programados*100</t>
  </si>
  <si>
    <t>Se verificará en 19 abril.</t>
  </si>
  <si>
    <t>Se alimento el plan de capacitaciones con las actividades realizadas, sin embargo, hace falta el análisis de su cumplimeinto.</t>
  </si>
  <si>
    <t>*Incumplimiento al plan de capacitaciones de la entidad en materia de SST</t>
  </si>
  <si>
    <t xml:space="preserve">Realizar capacitaciones programadas en el plan de capcitacion </t>
  </si>
  <si>
    <t>numero  de capacitaciones ejecutadas/Numero de capacitaciones programadas*100</t>
  </si>
  <si>
    <t>Se verificó la ejecución de la capacitación a la birgada de emergencia</t>
  </si>
  <si>
    <r>
      <rPr>
        <sz val="10"/>
        <color theme="1"/>
        <rFont val="Calibri"/>
        <family val="2"/>
      </rPr>
      <t>1. Desconocimiento por parte de los miembros del COPASST  de la asistencia del profesional SST en las reuniones mensuales.
2. Se dio prioridad del area de SST  a otras actividades establecidas en el  Plan de trabajo anual</t>
    </r>
    <r>
      <rPr>
        <sz val="10"/>
        <color rgb="FFFF0000"/>
        <rFont val="Calibri"/>
        <family val="2"/>
      </rPr>
      <t xml:space="preserve"> </t>
    </r>
    <r>
      <rPr>
        <sz val="10"/>
        <color theme="1"/>
        <rFont val="Calibri"/>
        <family val="2"/>
      </rPr>
      <t>(PTA) del SGSST</t>
    </r>
  </si>
  <si>
    <t>*Se dio prioridad del area de SST  a otras actividades establecidas en el  Plan de trabajo anual (PTA) del SGSST</t>
  </si>
  <si>
    <t>*Desconocimiento del plan de capacitación por parte del COPASST.
*Incumplimiento de la normatividad legal vigente el materia de SST.</t>
  </si>
  <si>
    <t>Presentar el plan de capacitación al COPASST  una vez establecido el  Plan de trabajo anual (PTA) de 2022</t>
  </si>
  <si>
    <t>Acta de reunión de COPASST  donde quede establecida la socialización.</t>
  </si>
  <si>
    <t>Responsable del SG-SST y presidente del COPASST  Viviana González</t>
  </si>
  <si>
    <t>Se evidenció la presentación del plan de capacitación al COPASST.</t>
  </si>
  <si>
    <t xml:space="preserve">Se evidencia que los documentos que componen el Sistema de Gestión en Seguridad y Salud en el Trabajo no se han formalizado en el SIGE, incumpliendo los principios de identificación y acceso establecidos en el Decreto 1072 de 2015, Artículo 2.2.4.6.12, Conservación de la documentación, así como el procedimiento Control de documentos del Sistema de Gestión de la DNBC.
Hallazgo repetitivo.
</t>
  </si>
  <si>
    <t>1. El manual y los documentos anexos del SG-SST en los formatos establecidos por la DNBC no han sido remitidos a gestión de análisis y mejora continua para su aprobación.
2. Priorizacion de otras actividades del  Plan de trabajo anual (PTA).</t>
  </si>
  <si>
    <t>*Priorizacion de otras actividades del  Plan de trabajo anual (PTA).</t>
  </si>
  <si>
    <t>*Incumplimiento de la normatividad Decreto 1072 de 2015 y lo referente al SIGE</t>
  </si>
  <si>
    <t>Actualizar el manual del  SG-SST y sus documentos  anexos  de acuerdo a la normativiodad vigente en SST</t>
  </si>
  <si>
    <t xml:space="preserve">Manual del SG-SST actualizado </t>
  </si>
  <si>
    <t>Se ha formalizado Manual de sst, Politicas de sst seguridad vial, prevencion consumo alcohol,tabaco, sustancias psicoactivas. Cerrado, pendiente demas DOCUMENTOS "50".</t>
  </si>
  <si>
    <r>
      <rPr>
        <sz val="10"/>
        <color theme="1"/>
        <rFont val="Arial"/>
        <family val="2"/>
      </rPr>
      <t xml:space="preserve">Se ha formalizado Manual de sst, Politicas de sst seguridad vial, prevencion consumo alcohol,tabaco, sustancias psicoactivas.
</t>
    </r>
    <r>
      <rPr>
        <sz val="10"/>
        <color rgb="FFFF0000"/>
        <rFont val="Arial"/>
        <family val="2"/>
      </rPr>
      <t>Verificar el 19 de abril</t>
    </r>
  </si>
  <si>
    <t>Se formalizó el Manual del Sistema de Gestión DE Seguridad y Salud en el Trabajo –SG-SST</t>
  </si>
  <si>
    <t xml:space="preserve">Se evidenció que no se está realizando la rotulación de carpetas y cajas de acuerdo con los lineamientos establecidos por la entidad para la conservación de documentos.
Adicionalmente, se encontró que la TRD no establece el tiempo adecuado de conservación de los documentos, incumpliendo lo establecido en el decreto 1075 de 2015, Artículo 2.2.4.6.13. procedimiento Organización de archivos DNBC.
</t>
  </si>
  <si>
    <t>1. Desorganización en el archivo de gestión de SST 
2.  No se establecieron los controles necesarios en años anteriores para la verificación de cumplimiento de la rotulación de carpetas y cajas para la  conservación de documentos.</t>
  </si>
  <si>
    <t>*No se establecieron los controles necesarios en años anteriores para la verificación de cumplimiento de la rotulación de carpetas y cajas para la conservación  de documentos.</t>
  </si>
  <si>
    <t xml:space="preserve">*Extravío y/o pérdida de los documentos del SG-SST 
*Incumplimiento de la normatividad vigente en SST
</t>
  </si>
  <si>
    <t>*implementar seguimiento trimestreal de la aplicación de la TRD al SG-SST.</t>
  </si>
  <si>
    <t xml:space="preserve">supervisor del contratista responsable del SGSST </t>
  </si>
  <si>
    <t>Se realizo mesas de trabajo con jhon warner el cual informa que el cambio ya se realizo, esta pendiente formalizar el tiempo de rotulacion de la documentacion de acuerdo a la norma decreto 1072/2015. 
(Evidencia)</t>
  </si>
  <si>
    <t>Se enecuentra en proceso de actualizar la TRD
Verificar el 19 de abril</t>
  </si>
  <si>
    <t>Se celebró reunión con gestión documental en donde se realizó la actualziación de la TRD de Gestión del Talento Humano</t>
  </si>
  <si>
    <t>Se realizó el ajuste de la TRD del proceso Gestión del Talento Humano, en donde se actualizó el tiempo de retención de los documentos de acuerdo con lo establecido en el decreto  1072 de 2015.
Se realizó el rotulado de las carpetas de acuerdo con los lineamiento de Gestión Documental.</t>
  </si>
  <si>
    <t>1. Las TRD de la entidad respecto a SST no establece claramente que los documentos del SG-SST deben conservados 20 años luego de haber cesado la relación laboral con los funcionarios 
2. Inadecuada interpretacion del tiempo de retencion documental en SST establecido en el decreto 1072 de 2015</t>
  </si>
  <si>
    <t>*Inadecuada interpretacion del tiempo de retencion documental en SST establecido en el decreto 1072 de 2015</t>
  </si>
  <si>
    <t xml:space="preserve">*Conservación de los documentos durante lapso de tiempo incorrecto.
*Incumplimiento de la normatividad en SST. </t>
  </si>
  <si>
    <t xml:space="preserve">Actualizar las TRD aclarando que la conservación documental debe realizarse por 20 años una vez finalizada la relación laboral.
</t>
  </si>
  <si>
    <t xml:space="preserve">TRD actualizada </t>
  </si>
  <si>
    <t>Jhon Warner Paz</t>
  </si>
  <si>
    <t xml:space="preserve">Esta acción ya se fue realizada se modifico y se socializo a las responsables de SST , pero este cambio sera oficial cuando el Comité Directivo SIGEC apruebe </t>
  </si>
  <si>
    <t xml:space="preserve">En recorrido por las instalaciones administrativas se encontró que no se está dando estricto cumplimiento a los controles establecidos en la matriz de peligros en cuanto al uso de la mascarilla (tapa bocas). 
No se cuenta con el registro de la aplicación de vacunas del personal que apoya la coordinación de emergencias, así como de aquellos que prestan asesoría a los cuerpos de Bomberos en los territorios.
Adicionalmente, el encargado de la bodega no cuenta con los elementos de protección personal, conocimiento de manipulación de cargas, así como tampoco dispone de ayudas mecánicas para manipulación de cargas.
Incumpliendo lo establecido en el Decreto 1072 de 2015, artículo 2.2.4.6.23 Gestión de los peligros y riesgos.
Hallazgo repetitivo.
</t>
  </si>
  <si>
    <t>1. Poca asimilación de las recomendaciones emitidas por los diferentes medios dispuestos por la entidad para su cumplimiento 
2. Existe un bajo compromiso en el cumplimiento de la obligación normativa del uso del tapa bocas por parte de algunos  funcionarios y contratista.</t>
  </si>
  <si>
    <t xml:space="preserve">*Existe una bajo compromiso en el cumplimiento de la obligación normativa del uso del tapa bocas por parte de algunos  funcionarios y contratista.
</t>
  </si>
  <si>
    <t>*Contagio del virus SARS-CoV-2 COVID-19
*Contagio de enfermedades endémicas comunes en algunos territorios del país
*Accidentes de trabajo
*Incumplimiento a la normatividad emitida por emergencia sanitaria.</t>
  </si>
  <si>
    <t xml:space="preserve">Realización de campañas de sensibilización sobre el riesgo de contagio de COVID-19 y sus posibles consecuencias negativas
</t>
  </si>
  <si>
    <t>numero de campañas realizadas/numero de campañas programadas*100</t>
  </si>
  <si>
    <t>Se realizan las campañas de sensibilizacion por virus covid-19</t>
  </si>
  <si>
    <t>En enerdo 18 se realizó sensibilización sobre medidas de autocuidado por covid 19 de forma presencial , adicionalmente se estan recordando dichas medidas.</t>
  </si>
  <si>
    <t>En enerdo 18 se realizó sensibilización sobre medidas de autocuidado por covid 19 de forma presencial , adicionalmente se estan recordando dichas medidas.
El Gobierno Nacional retira la obligatoriedad del uso del tapa bocas a partir del 1 de mayo de 2022.</t>
  </si>
  <si>
    <t xml:space="preserve">1. No se ha establecido una directriz para que los funcionarios y contratistas informen sobre las vacunas que deben tener para ejecutar comisiones </t>
  </si>
  <si>
    <t xml:space="preserve">*No se ha establecido una directriz para que los funcionarios y contratistas informen sobre las vacunas que deben tener para ejecutar comisiones 
</t>
  </si>
  <si>
    <t>*Contagio de enfermedades endémicas comunes en algunos territorios del país</t>
  </si>
  <si>
    <t>Emision de directriz  para que los funcionarios y contratistas  se informen y reporten sobre su esquema de vacunacion.</t>
  </si>
  <si>
    <t xml:space="preserve">Directriz emitida y socializada
</t>
  </si>
  <si>
    <t>Memorando como directriz de la solicitud del carnet de vacunas covit-19 y esquema.</t>
  </si>
  <si>
    <t>Memorando como directriz de la solicitud del carnet de vacunas covit-19 y esquema.
A la fecha se cuenta con el reporte de vacunación de 70 colaboradores.</t>
  </si>
  <si>
    <t xml:space="preserve">1. No se ha establecido una directriz para que los funcionarios y contratistas informen sobre las vacunas que deben tener para ejecuta comisiones </t>
  </si>
  <si>
    <t xml:space="preserve">*No se cuenta con registro de vacunas de los servidores que asisten a diferentes lugares del territorio nacional
</t>
  </si>
  <si>
    <t xml:space="preserve">*Contagio de enfermedades endémicas comunes en algunos territorios del país
</t>
  </si>
  <si>
    <t>* solicitar a los funcionarios y contratistas el esquema de vacunacion completa e Incluye  verificación de  documentos  (certificado o carnet de vacunas ) de acuerdo a lo establecido en el profesiograma de la entidad (comisiones).</t>
  </si>
  <si>
    <t xml:space="preserve">   Matriz de consolidacion de esquema de vacunacion de funcionarios y contratistas con labores en comision.</t>
  </si>
  <si>
    <t>Se esta consolidando informacion
(Se ha solicitado carnet de vacunas inicialmente a las personas que salen de comisión)</t>
  </si>
  <si>
    <r>
      <rPr>
        <sz val="10"/>
        <color theme="1"/>
        <rFont val="Arial"/>
        <family val="2"/>
      </rPr>
      <t xml:space="preserve">A fecha se encuentra con esquema de vacunacion de 4 contratistas, pendiente completar los soportes de vacunacion del resto de vacunacion de las personas que comisionan
</t>
    </r>
    <r>
      <rPr>
        <sz val="10"/>
        <color rgb="FFFF0000"/>
        <rFont val="Arial"/>
        <family val="2"/>
      </rPr>
      <t>Verificar 19/04/2022</t>
    </r>
    <r>
      <rPr>
        <sz val="10"/>
        <color theme="1"/>
        <rFont val="Arial"/>
        <family val="2"/>
      </rPr>
      <t xml:space="preserve">
</t>
    </r>
    <r>
      <rPr>
        <sz val="10"/>
        <color rgb="FFFF0000"/>
        <rFont val="Arial"/>
        <family val="2"/>
      </rPr>
      <t>Solicitar ampliarción de fecha: 30/06/2022</t>
    </r>
  </si>
  <si>
    <t>Se envío desde la Dirección los lineamientos frente a la vacunación para el personal en general y el personal que sale a comisionar.
A la fecha el personal esta remitiendo copia de los carnets de vacunación.</t>
  </si>
  <si>
    <t>El 10 de marzo de 2022 se envío memorando por parte del Director de la DNBC  solicitando la presentación de los soportes del esquema de vacunación de acuerdo con el profesiograma por parte de aquellos funcionarios y contratistas que salen a comisión.
A la fecha se ha recibido el soporte de algunos de los funcionarios y contratistas, especialmente el relacionado con Covid 19.</t>
  </si>
  <si>
    <t xml:space="preserve">1. No se ha entregado EPP distintos a tapa bocas al encargado de la bodega, por no ejecución del presupuesto del SG-SST  de la entidad. 
2. Desconocimiento del procedimiento de la ejecución  de recursos en el sector publico.
3. Falta de inducción en los procedimientos de la ejecución  de recursos en el sector publico. </t>
  </si>
  <si>
    <t xml:space="preserve">*Falta de inducción en los procedimientos de la ejecución  de recursos en el sector publico. </t>
  </si>
  <si>
    <t xml:space="preserve">*Falta de aplicación a algunos  controles a los peligros y riesgos  identificados en la entidad  
*Incumplimiento en la normatividad legal vigente en materia de SST. 
*Posible ocurrencia de AT y EL </t>
  </si>
  <si>
    <t>Realización de capacitación en el procedimiento de contratación en la ejecución de los recursos en el sector público.</t>
  </si>
  <si>
    <t>1</t>
  </si>
  <si>
    <t xml:space="preserve">acta de realización de inducción de la ejecución del presupuesto en el sector publico </t>
  </si>
  <si>
    <t xml:space="preserve">profesional gestión contractual </t>
  </si>
  <si>
    <t xml:space="preserve">Se evidencia capacitacion realizada el 4 de marzo sobre roles y responsabilidades de los supervisores </t>
  </si>
  <si>
    <t>Se adjunta capacitación realizada sobre los roles y responsabilidades de los supervisora</t>
  </si>
  <si>
    <t xml:space="preserve">1. No se ha entregado EPP distintos a tapa bocas al encargado de la bodega, por no ejecución del presupuesto del SG-SST  de la entidad. 
2. Desconocimiento del procedimiento de la ejecución  de recursos en el sector público.
3. Falta de inducción en los procedimientos de la ejecución  de recursos en el sector público. </t>
  </si>
  <si>
    <t xml:space="preserve">*Falta de inducción en los procedimientos de la ejecución  de recursos en el sector público. </t>
  </si>
  <si>
    <t>*Falta de aplicación a algunos  controles a los peligros y riesgos  identificados en la entidad  
*Incumplimiento en la normatividad legal vigente en materia de SST.</t>
  </si>
  <si>
    <t xml:space="preserve">Ejecución del presupuesto vigencia 2021 compra, entrega y capacitación del uso de los EPP </t>
  </si>
  <si>
    <t>Formato  y acta firmado con la entrega y  capacitación del uso  correcto de los EPP</t>
  </si>
  <si>
    <t>Los elementos de proteccion personal salieron del rubro de gestion y se hicieron entrega.
(Acta de entrega, INSPECCIONES) Entregados por DONACION "Proveedor"
(Pendiente de los epp de los contratistas)</t>
  </si>
  <si>
    <r>
      <rPr>
        <sz val="10"/>
        <color theme="1"/>
        <rFont val="Arial"/>
        <family val="2"/>
      </rPr>
      <t xml:space="preserve">Los elementos de proteccion personal salieron del rubro de gestion y se hicieron entrega.
(Acta de entrega) Entregados por DONACION "Proveedor"
</t>
    </r>
    <r>
      <rPr>
        <sz val="10"/>
        <color rgb="FFFF0000"/>
        <rFont val="Arial"/>
        <family val="2"/>
      </rPr>
      <t>(Pendiente de los epp de los contratistas) verificar 21/04/2022</t>
    </r>
  </si>
  <si>
    <t>Se evicenció la entrega de elementos de protección personal al funcionario de almacen, asi como tambien se realizó la inspección al uso de los EPP por parte de los contratistas del almacen.</t>
  </si>
  <si>
    <t>Se evidenció la entrega de elementos de protección personal al funcionario de almacen, asi como tambien se realizó la inspección al uso de los EPP por parte de los contratistas del almacen.</t>
  </si>
  <si>
    <t>Aunque se tienen identificados los indicadores de estructura, proceso y resultado en fichas técnicas en un formato que no corresponde al establecido por la Entidad, adicionalmente no se están realizando las mediciones, análisis e implementación de acciones producto de la medición de los indicadores en el marco del mejoramiento continuo, incumpliendo lo establecido en el Decreto 1072 de 2015, artículo 2.2.4.6.19 Indicadores del SG-SST</t>
  </si>
  <si>
    <t>1. Aunque se contaba con la medición de los indicadores, se desconocía de la existencia del formato de medición de indicadores establecido por la entidad. 
2. El formarto de indicadores de la entidad no estaba ajustado a los requerimientos del Decreto 1072 de 2015 artículo 2.2.4.6.19</t>
  </si>
  <si>
    <t>*El formarto de indicadores de la entidad no estaba ajustado a los requerimientos del Decreto 1072 de 2015 artículo 2.2.4.6.19</t>
  </si>
  <si>
    <t>*Incumplimiento en la normatividad legal vigente en materia de SST.</t>
  </si>
  <si>
    <t xml:space="preserve">Formalizar  formato de indicadores del  SG-SST </t>
  </si>
  <si>
    <t>formato de indicadores del  SG-SST  formalizado en el SIGE</t>
  </si>
  <si>
    <t>Ya se encuentra en ejecucion/Se realizo la formalizacion de los indicadores de acuerdo con los estandares de mejora continua,pendiente la medicion.
(Formato de indicadores)</t>
  </si>
  <si>
    <r>
      <rPr>
        <sz val="10"/>
        <color theme="1"/>
        <rFont val="Arial"/>
        <family val="2"/>
      </rPr>
      <t xml:space="preserve">Se realizo la formalizacion de los indicadores de acuerdo con los estandares de mejora continua, pendiente la medicion.
</t>
    </r>
    <r>
      <rPr>
        <sz val="10"/>
        <color rgb="FFFF0000"/>
        <rFont val="Arial"/>
        <family val="2"/>
      </rPr>
      <t>Solicitar ampliación de fecha de finalización de la acción, hasta julio 15 de 2022
Solicitar unificación con hallazgo del item 232</t>
    </r>
  </si>
  <si>
    <t>Se realizó la formalización de los indicadores de SST de acuerdo con  lo establecido en el decreto 1072 de 2015</t>
  </si>
  <si>
    <t>Se evidenció que la entidad durante la vigencia 2021 no ha suscrito contrato para realizar el mantenimiento de los vehículos y en la actualidad el vehículo Volkswagen Amaro de placas ZXW 532 se encuentra varado, 
adicionalmente no se cuenta con los soportes de la ejecución del mantenimiento preventivo y correctivo de las instalaciones, incumpliendo lo establecido en el Decreto 1072 de 2015, artículo 2.2.4.6.24 Medidas de prevención y control, parágrafo 2</t>
  </si>
  <si>
    <t>1. Aunque la entidad publicó el contrato en el secop, se declaro desierto dos veces, por lo anterior no se han realizado los mantenimiento correctivo y preventivo de los vehículos de la DNBC</t>
  </si>
  <si>
    <t>*Aunque la entidad publicó el contrato en el secop, se declaro desierto dos veces, por lo anterior no se han realizado los mantenimiento correctivo y preventivo de los vehículos de la DNBC</t>
  </si>
  <si>
    <t xml:space="preserve">*Hallazgos por parte de los organismos de control
*Presuntas faltas disciplinarias </t>
  </si>
  <si>
    <t>Realizar el proceso de contratación para el mantenimiento preventivo y correctivo de los vehículos de la DNBC</t>
  </si>
  <si>
    <t xml:space="preserve">contrato adjudicado </t>
  </si>
  <si>
    <t>Gestor de Gestion  Administrativa (Arley Coy)</t>
  </si>
  <si>
    <t>Se evidenció que la entidad durante la vigencia 2021 no ha suscrito contrato para realizar el mantenimiento de los vehículos y en la actualidad el vehículo Volkswagen Amarok de placas ZXW 532 se encuentra varado, 
adicionalmente no se cuenta con los soportes de la ejecución del mantenimiento preventivo y correctivo de las instalaciones, incumpliendo lo establecido en el Decreto 1072 de 2015, artículo 2.2.4.6.24 Medidas de prevención y control, parágrafo 2</t>
  </si>
  <si>
    <t>1. Aunque la entidad publicó el contrato en el secop, se declaró desierto dos veces, por lo anterior no se han realizado los mantenimiento correctivo y preventivo de los vehículos de la DNBC. 
2. No se cuenta con el plan del mantenimiento preventivo y correctivo de las instalaciones y de los vehículos.</t>
  </si>
  <si>
    <t>*No se cuenta con el plan del mantenimiento preventivo y correctivo de las instalaciones y de los vehículos.</t>
  </si>
  <si>
    <t>Establecer y formalizar el plan  de mantenimiento preventivo y correctivo de las instalaciones  y de los vehículos.</t>
  </si>
  <si>
    <t>Documentos con el plan de mantenimiento preventivo y correctivo de las (instalaciones  y de los vehículos).</t>
  </si>
  <si>
    <t>Arley Coy</t>
  </si>
  <si>
    <t>El Gestor solicita modificación de la fecha de  terminación de la acción.
Fecha de Terminación: 30/04/2022
Meta: 100%</t>
  </si>
  <si>
    <t xml:space="preserve">No se presentó evidencia </t>
  </si>
  <si>
    <t>SE REALIZÓ EL MANUAL DE VEHÍCULOS JUNTO CON LA SOCIALIZACIÓN DEL MISMO, ASI COMO TAMBIEN CAPACITACIONES A LOS CONDUCTORES SOBRE TEMAS VIALES</t>
  </si>
  <si>
    <t xml:space="preserve">El proceso no presenta evidencia de los documentos del plan de mantenimiento de vehículos ni de las instalaciones </t>
  </si>
  <si>
    <t>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t>
  </si>
  <si>
    <t xml:space="preserve">1. Por que a pesar de que se cuenta con una matriz de aspectos e impactos ambientales  para la DNBC,  se  encuentra pendiente la inclusión de los impactos ambientales derivados de la gestión administrativa que se lleva a cabo en la entidad. 
2. Por que no se cuenta con un plan de revisiones periódicas establecido en la gestión ambiental de la DNBC, logrando mantener actualizada  la matriz según las necesidades presentadas en la vigencia.
3. Por que no se cuenta establecido en la gestión ambiental de la DNBC  un plan  de seguimiento y monitoreo periódico de la matriz de aspectos e impactos ambientales. </t>
  </si>
  <si>
    <t xml:space="preserve">*Por que no se cuenta establecido en la gestión ambiental de la DNBC  un plan  de seguimiento y monitoreo periódico de la matriz de aspectos e impactos ambientales </t>
  </si>
  <si>
    <t>*Incumplimiento en las acciones ambientales de la DNBC</t>
  </si>
  <si>
    <t>Realizar un seguimiento trimestral a la matriz de aspectos e impactos ambientales  de la DNBC, con el fin de monitorear los aspectos e impactos ambientales derivados de la gestión administrativa que se realiza en la entidad.</t>
  </si>
  <si>
    <t>No. De seguimientos realizados/ No de seguimientos programados*100</t>
  </si>
  <si>
    <t>Se envío la matriz de aspectos e impacatos ambientales a mejora continua para su formailización</t>
  </si>
  <si>
    <t>SE REALIZA EL SEGUIMIENTO A LA MATRIZ DE MANERA TRIMESTRAL, EN DONDE SE ANALIZAN TODOS LOS PELIGROS Y SE EVALUAN CON LO OCURRIDO EN LA DNBC</t>
  </si>
  <si>
    <t>El proceso no reporta ejecución de la acción</t>
  </si>
  <si>
    <t>Au se esta a tiempo de cumplir</t>
  </si>
  <si>
    <t xml:space="preserve">1. Por que a pesar de que se cuenta con el planes para la gestión ambiental en la DNBC, en las actuales instalaciones no se cuenta con un área destinada como bodega. 
 2. Por que a pesar que se cuenta con un espacio en la nueva bodega de la DNBC, se requiere un área adicional en las áreas administrativas de la entidad.  
3. Por que al momento de elegir las nuevas instalaciones de la DNBC, no se tuvo en cuenta las actividades de gestión ambiental a desarrollar en la entidad. </t>
  </si>
  <si>
    <t xml:space="preserve">*Por que al momento de elegir las nuevas instalaciones de la DNBC, no se tuvo en cuenta las actividades de gestión ambiental a desarrollar en la entidad. </t>
  </si>
  <si>
    <t xml:space="preserve">Realizar un seguimiento trimestral al PIGA identificando nuevas áreas que hagan parte de la DNBC. </t>
  </si>
  <si>
    <t>No de seguimientos realizados/No de seguimientos programados*100</t>
  </si>
  <si>
    <t>SE REALIZAN LOS INFORMES TRIMESTRALES DEL PIGA</t>
  </si>
  <si>
    <t>Se presenta evidencia seguimiento trimestral de la ejecución de PIGA CORRESPONDEINTE i TRIMESTRE 2022</t>
  </si>
  <si>
    <t>Actualizar el Plan Institucional de Gestión Ambiental PIGA para las sedes de la Entidad</t>
  </si>
  <si>
    <t>Plan Institucional de Gestión Ambiental PIGA para la Entidad actualizado</t>
  </si>
  <si>
    <t>Se envío  amejora continua el PIGA para su formalización</t>
  </si>
  <si>
    <t xml:space="preserve">El proceso presenta documento que no se puede abrir </t>
  </si>
  <si>
    <t>Se evidenció debilidad en la adopción y mantenimiento de las disposiciones que garanticen el cumplimiento de las normas de seguridad y salud en el trabajo, por parte de los proveedores y contratistas y sus trabajadores o subcontratistas, durante el desempeño de las actividades objeto del contrato, incumpliendo lo establecido en el Decreto 1072 de 2015, artículo 2.2.4.6.28</t>
  </si>
  <si>
    <t>1. No hay un procedimiento para la identificación y evaluación de las especificaciones en SST de las compras o adquisición de productos y servicios en el área de gestión contractual.
2. No se siguen los lineamientos del manual de proveedores y contratista suministrado por el área de SST.</t>
  </si>
  <si>
    <t>*No se siguen los lineamientos del manual de proveedores y contratista suministrado por el área de SST.</t>
  </si>
  <si>
    <t>*Multas que van desde 20 hasta 1.000 salarios mínimos.</t>
  </si>
  <si>
    <t>Incluir  un anexo dentro del manual de supervisión e interventoría los lineamientos de cumplimiento en materia de SST a los contratistas y proveedores durante el desempeño  de las actividades objeto del contrato.</t>
  </si>
  <si>
    <t xml:space="preserve">anexo de SST en el manual de supervisión e interventoría </t>
  </si>
  <si>
    <t>Gestor del proceso contractual</t>
  </si>
  <si>
    <t>No se evidencio avance</t>
  </si>
  <si>
    <t>El manual de supervisión se encuentra en revisión en el proceso de Mejora Continua</t>
  </si>
  <si>
    <t>Implementar los criterios de SST para las contrataciones en el manual de contratación de la Entidad.</t>
  </si>
  <si>
    <t>Se encontró que la Entidad no cuenta con el soporte formal de la Revisión por la Dirección en Seguridad y Salud en el Trabajo celebrada en 2020, 
adicionalmente no se identificó las acciones requeridas para el mejoramiento del SGSST, incumpliendo lo establecido en el Decreto 1072 de 2015, artículo 2.2.4.6.31</t>
  </si>
  <si>
    <t>1. Aunque se realizó la revisión por la alta dirección, no se incluyó la revisión de SST  porque no se realizó la solicitud  del espacio al proceso de planeación estratégica para la revisión de la alta dirección del SGSST 2020.</t>
  </si>
  <si>
    <t>*Aunque se realizó la revisión por la alta dirección, no se incluyó la revisión de SST  porque no se realizó la solicitud  del espacio al proceso de planeación estratégica para la revisión de la alta dirección del SGSST 2020.</t>
  </si>
  <si>
    <t>*Incumplimiento de la normatividad Decreto 1072 de 2015.
*Debilidad en la toma de decisiones por parte de la alta dirección en materia de SST.</t>
  </si>
  <si>
    <t>Realizar monitoreo semestral al cumplimiento de las actividades en el Plan de Trabajo Anual (PTA)</t>
  </si>
  <si>
    <t>Ya formulada la documentacion se continua ejecutando plan de accion de acuerdo a cronograma
(Mesas de trabajo de GTH)</t>
  </si>
  <si>
    <r>
      <rPr>
        <sz val="10"/>
        <color theme="1"/>
        <rFont val="Arial"/>
        <family val="2"/>
      </rPr>
      <t xml:space="preserve">Pendiente el seguimiento trimestral de acuerdo al plan de trabajo 
</t>
    </r>
    <r>
      <rPr>
        <sz val="10"/>
        <color rgb="FFFF0000"/>
        <rFont val="Arial"/>
        <family val="2"/>
      </rPr>
      <t>Verificar 20/04/2022</t>
    </r>
  </si>
  <si>
    <t>No se presenta evidencia, acció programada para junio 30.</t>
  </si>
  <si>
    <t xml:space="preserve">Realizar revisión por la alta dirección de la vigencia del 2021 </t>
  </si>
  <si>
    <t>Acta de la revisión por parte de la alta dirección 2021</t>
  </si>
  <si>
    <t>Pendiente recepcionar entrega de acta donde se evidencia revision por alta direccion
(Acta de revision por alta direccion)</t>
  </si>
  <si>
    <r>
      <rPr>
        <sz val="10"/>
        <color theme="1"/>
        <rFont val="Arial"/>
        <family val="2"/>
      </rPr>
      <t xml:space="preserve">Verificar la revisión por la dirección.
</t>
    </r>
    <r>
      <rPr>
        <sz val="10"/>
        <color rgb="FFFF0000"/>
        <rFont val="Arial"/>
        <family val="2"/>
      </rPr>
      <t>Verificar 19/04/2022</t>
    </r>
  </si>
  <si>
    <t>No se presenta evidencia, VERIFICAR CON CATALINA</t>
  </si>
  <si>
    <t>Se presenta acta de revisión por a dirección, sin embargo, se considera necesario ampliar la descipción de los elementos de entrada establecidos a traves del decreto 1072 de 2015, de forma tal que sirva de base para la toma de decisiones.</t>
  </si>
  <si>
    <t>Al verificar el avance en la ejecución de las acciones de mejora establecidas en el plan de mejoramiento del SGSST, se evidenció que no se han cumplido las acciones relacionadas con la inclusión de los criterios de SST en el Manual de Contratación, 
formalización de los procedimientos relacionados con SST 
y ejecución de los controles establecidos en la matriz de peligros, de acuerdo con los hallazgos identificados incluso desde 2016, incumpliendo lo establecidos en el Decreto 1072 de 2015, artículos 2.2.4.6.33 y 2.2.4.6.34.</t>
  </si>
  <si>
    <t>1. No se hizo un adecuado seguimiento a las acciones del plan de mejoramiento del proceso en el año 2021</t>
  </si>
  <si>
    <t>*No se hizo un adecuado seguimiento a las acciones del plan de mejoramiento del proceso en el año 2021</t>
  </si>
  <si>
    <t xml:space="preserve">*Incumplimiento en la normatividad legal vigente en materia de SST </t>
  </si>
  <si>
    <t>Incluir una acción de seguimiento en el PTA del SG-SST de 2022 a las acciones de mejora a cargo del Proceso de Talento Humano SG-SST</t>
  </si>
  <si>
    <t>Número de seguimientos realizados/Número de seguimientos programados *100</t>
  </si>
  <si>
    <t>Seguimiento trimestral de acuerdo al plan de accion; formalizacion manual de contratatacion
(Se evidencia en el Cumplimiento al cronograma regido al plan de acción)</t>
  </si>
  <si>
    <t>Se incuyó la acción de seguimento o monitoreo de las acciones del plane de mejoramiento.</t>
  </si>
  <si>
    <t>Se evidenció que se cuenta con un documento borrador del plan estratégico de seguridad vial, sin embargo, a la fecha no se ha realizado el diagnostico de seguridad vial, así como la capacitación a los actores viales, incumpliendo lo establecido en la ley 1503 de 201, articulo 12</t>
  </si>
  <si>
    <t>1. Debido a que no se ha formalizado el plan de trabajo de PESV, no se ha realizado diagnostico inicial ni capacitación de seguridad vial 
2. Priorizacion de otras actividades del  Plan de trabajo anual (PTA).</t>
  </si>
  <si>
    <t xml:space="preserve">*Incumplimiento en la normatividad </t>
  </si>
  <si>
    <t>Formalizar el PESV  en el SIGE y realización de plan de trabajo para ejecución del mismo.</t>
  </si>
  <si>
    <t>Documento formalizado en le SIGE</t>
  </si>
  <si>
    <t xml:space="preserve"> Plazo</t>
  </si>
  <si>
    <t>Pendiente entrega y formalizacion de el PESV y asi proceder a su ejecucion del mismo.</t>
  </si>
  <si>
    <t>Verificar 19/04/2022</t>
  </si>
  <si>
    <t>Se evidenció que los recursos para el funcionamiento del Comité, que no se han gestionado de acuerdo a lo estipulado en el artículo 10 de la Resolución 652 de 2012.</t>
  </si>
  <si>
    <t>1. No se ha gestionado los recursos pertinentes para el funcionamiento del CONVILAB</t>
  </si>
  <si>
    <t>*No se ha gestionado los recursos pertinentes para el funcionamiento del CONVILAB</t>
  </si>
  <si>
    <t xml:space="preserve">*Incumplimiento normativo
*No funcionamiento adecuado del Comité de convivencia laboral </t>
  </si>
  <si>
    <t>Incluir los recursos necesarios para el funcionamiento del comité en el presupuesto de SST anual del 2022</t>
  </si>
  <si>
    <t>Recursos asignados al comité  de convivencia laboral de acuerdo con la necesidad</t>
  </si>
  <si>
    <t>Responsable del SG-SST y miembros del comité de convivencia laboral</t>
  </si>
  <si>
    <t>Se adjunta base para validar presupuesto vigencia 2022 por  inversion</t>
  </si>
  <si>
    <t xml:space="preserve">Se levantará acta con asignacion de recursos tales como, el archivador, buzon y correo electronico asi como la asignacion de recursos economicos para actividades de prevencion y acoso laboral. 
</t>
  </si>
  <si>
    <t>Se evidenció la asignación de recursos para el funcionamiento del Comité de Convivencia Laboral.</t>
  </si>
  <si>
    <t>Informe Seguimiento Austeridad Gasto IIl  Trimestre de 2021</t>
  </si>
  <si>
    <t>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
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t>
  </si>
  <si>
    <r>
      <rPr>
        <b/>
        <sz val="10"/>
        <color theme="1"/>
        <rFont val="Arial"/>
        <family val="2"/>
      </rPr>
      <t xml:space="preserve">1. Porque; </t>
    </r>
    <r>
      <rPr>
        <sz val="10"/>
        <color theme="1"/>
        <rFont val="Arial"/>
        <family val="2"/>
      </rPr>
      <t xml:space="preserve">El proceso de Gestión de talento humano no reporta a tiempo las novedades de incapacidad al área de Gestión Financiera de manera oportuna. </t>
    </r>
    <r>
      <rPr>
        <b/>
        <sz val="10"/>
        <color theme="1"/>
        <rFont val="Arial"/>
        <family val="2"/>
      </rPr>
      <t xml:space="preserve">
2. Porque;</t>
    </r>
    <r>
      <rPr>
        <sz val="10"/>
        <color theme="1"/>
        <rFont val="Arial"/>
        <family val="2"/>
      </rPr>
      <t xml:space="preserve"> No se realizó las conciliaciones entre talento humano y financiera en las licencias de incapacidades. 
</t>
    </r>
    <r>
      <rPr>
        <b/>
        <sz val="10"/>
        <color theme="1"/>
        <rFont val="Arial"/>
        <family val="2"/>
      </rPr>
      <t xml:space="preserve">
3. Porque; </t>
    </r>
    <r>
      <rPr>
        <sz val="10"/>
        <color theme="1"/>
        <rFont val="Arial"/>
        <family val="2"/>
      </rPr>
      <t xml:space="preserve">Falta de seguimiento y control por parte de la Gestión de talento humano y financiera 
</t>
    </r>
  </si>
  <si>
    <t xml:space="preserve">Incumplimiento de las normas establecidas por la CGN y sobrestimación de los saldos contables,  hallazgo por parte de los entes de control de la CGN  </t>
  </si>
  <si>
    <t>Modificar la acción,  fecha de inicio,  finalización y meta con el fin de continuar con el seguimiento  constante como parte de la mejora continua:
Acción: Realizar notificación mensual solicitando realizar la conciliación mensual de los saldos de incapacidades por cobrar  al Proceso de Gestión del talento humano 
Meta: 12
Fecha de Finalización: 30 de marzo de 2023</t>
  </si>
  <si>
    <t>Se evidencia correo enviado al proceso de Gestión de Talento Humano solicitando la información ralacionada a la conciliación de licencias e incapacidades.</t>
  </si>
  <si>
    <r>
      <rPr>
        <b/>
        <sz val="10"/>
        <color theme="1"/>
        <rFont val="Arial"/>
        <family val="2"/>
      </rPr>
      <t xml:space="preserve">1. Porque; </t>
    </r>
    <r>
      <rPr>
        <sz val="10"/>
        <color theme="1"/>
        <rFont val="Arial"/>
        <family val="2"/>
      </rPr>
      <t xml:space="preserve">El proceso de Gestión de talento humano no reporta a tiempo las novedades de incapacidad al área de Gestión Financiera de manera oportuna. </t>
    </r>
    <r>
      <rPr>
        <b/>
        <sz val="10"/>
        <color theme="1"/>
        <rFont val="Arial"/>
        <family val="2"/>
      </rPr>
      <t xml:space="preserve">
2. Porque;</t>
    </r>
    <r>
      <rPr>
        <sz val="10"/>
        <color theme="1"/>
        <rFont val="Arial"/>
        <family val="2"/>
      </rPr>
      <t xml:space="preserve"> No se realizó las conciliaciones entre talento humano y financiera en las licencias de incapacidades. 
</t>
    </r>
    <r>
      <rPr>
        <b/>
        <sz val="10"/>
        <color theme="1"/>
        <rFont val="Arial"/>
        <family val="2"/>
      </rPr>
      <t xml:space="preserve">
3. Porque; </t>
    </r>
    <r>
      <rPr>
        <sz val="10"/>
        <color theme="1"/>
        <rFont val="Arial"/>
        <family val="2"/>
      </rPr>
      <t xml:space="preserve">Falta de seguimiento y control por parte de la Gestión de talento humano y financiera 
</t>
    </r>
  </si>
  <si>
    <r>
      <rPr>
        <sz val="10"/>
        <color rgb="FF000000"/>
        <rFont val="Arial"/>
        <family val="2"/>
      </rPr>
      <t>Miguel Angel Franco/ Maryory Diaz/</t>
    </r>
    <r>
      <rPr>
        <b/>
        <sz val="10"/>
        <color rgb="FF000000"/>
        <rFont val="Arial"/>
        <family val="2"/>
      </rPr>
      <t xml:space="preserve"> V</t>
    </r>
    <r>
      <rPr>
        <sz val="10"/>
        <color theme="1"/>
        <rFont val="Calibri"/>
        <family val="2"/>
      </rPr>
      <t xml:space="preserve">iviana Gonzalez </t>
    </r>
  </si>
  <si>
    <t>Modificar la acción y la  fecha de finalización, con el fin de continuar con el seguimiento  constante como parte de la mejora continua:
Acción: Realizar mesas de trabajo entre el área de Gestión de talento humano y Gestión Financiera para realizar los cruces pertinentes con respecto a los saldos de las incapacidades, revisando los saldos contables, y generando las respectivas actas
Fecha de Finalización: 28 de febrero de 2023</t>
  </si>
  <si>
    <r>
      <rPr>
        <b/>
        <sz val="10"/>
        <color theme="1"/>
        <rFont val="Arial"/>
        <family val="2"/>
      </rPr>
      <t xml:space="preserve">1. Porque; </t>
    </r>
    <r>
      <rPr>
        <sz val="10"/>
        <color theme="1"/>
        <rFont val="Arial"/>
        <family val="2"/>
      </rPr>
      <t xml:space="preserve">El proceso de Gestión de talento humano no reporta a tiempo las novedades de incapacidad al área de Gestión Financiera de manera oportuna. </t>
    </r>
    <r>
      <rPr>
        <b/>
        <sz val="10"/>
        <color theme="1"/>
        <rFont val="Arial"/>
        <family val="2"/>
      </rPr>
      <t xml:space="preserve">
2. Porque;</t>
    </r>
    <r>
      <rPr>
        <sz val="10"/>
        <color theme="1"/>
        <rFont val="Arial"/>
        <family val="2"/>
      </rPr>
      <t xml:space="preserve"> No se realizó las conciliaciones entre talento humano y financiera en las licencias de incapacidades. 
</t>
    </r>
    <r>
      <rPr>
        <b/>
        <sz val="10"/>
        <color theme="1"/>
        <rFont val="Arial"/>
        <family val="2"/>
      </rPr>
      <t xml:space="preserve">
3. Porque; </t>
    </r>
    <r>
      <rPr>
        <sz val="10"/>
        <color theme="1"/>
        <rFont val="Arial"/>
        <family val="2"/>
      </rPr>
      <t xml:space="preserve">Falta de seguimiento y control por parte de la Gestión de talento humano y financiera 
</t>
    </r>
  </si>
  <si>
    <t>Al Cierre de la vigencia 2021, el saldo de las cuentas por cobrar Incapacidades, fue conciliado y registrado con base en la información emitida por el Proceso de Gestión del Talento Humano y revisada y contabilizada por el Proceso de Gestión Financiera.</t>
  </si>
  <si>
    <t>Acción cumplida en meses anteriores</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</si>
  <si>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	El 01 de Julio de 2021, se registro la suma de $11.000.000 del contrato 108 de 2021 a nombre de Juan Paredes SAS en el uso Presupuestal A-02-02-02-008-003-01-01 SERVICIOS DE CONSULTORIA EN ADMINISTRACION Y SERVICIOS DE GESTION , correspondiente al Uso A-02-02-02-008-003-09 OTROS SERVICIOS PROFESIONALES Y TÉCNICOS N.C.P.
•	El día 28 de septiembre de 2021, se  registro en el uso presupuestal A-02-02-02-008-003-09 OTROS SERVICIOS PROFESIONALES Y TECNICOS NCP  el convenio de asociación No. 146-2021 a nombre de BENEMERITO CUERPO DE BOMBEROS DE CALI  por la suma de $240.000.000;  cuando la cuenta del gasto que se afectó fue la 5.1.11.06.001 ESTUDIOS Y PROYECTOS</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</si>
  <si>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Error en el momento de realizar el compromiso por lo tanto se tomó de manera incorrecta el uso presupuestal.
</t>
    </r>
    <r>
      <rPr>
        <b/>
        <sz val="10"/>
        <color theme="1"/>
        <rFont val="Arial"/>
        <family val="2"/>
      </rPr>
      <t xml:space="preserve">
3. Porque;</t>
    </r>
    <r>
      <rPr>
        <sz val="10"/>
        <color theme="1"/>
        <rFont val="Arial"/>
        <family val="2"/>
      </rPr>
      <t xml:space="preserve"> Cuando se tomaron los controles ya se había registrado los usos presupuestales en el primer trimestre de 2021.</t>
    </r>
  </si>
  <si>
    <t xml:space="preserve"> Realizar una verificación del uso presupuestal antes de ser registrado por parte de Presupuesto y Contabilidad, soportandose mediante los respectivos pantallazos de registro.</t>
  </si>
  <si>
    <t>Modificación de la acción, fecha de inicio y  finalización y meta  con el fin de continuar con la mejora continua
Acción:  Realizar una verificación del uso presupuestal antes de ser registrado por parte de Presupuesto y Contabilidad, soportandose mediante los respectivos pantallazos de registro.
Meta: 100%
Fecha de Finalización: 30 de marzo de 2023</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</si>
  <si>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Error en el momento de realizar el compromiso por lo tanto se tomó de manera incorrecta el uso presupuestal.
</t>
    </r>
    <r>
      <rPr>
        <b/>
        <sz val="10"/>
        <color theme="1"/>
        <rFont val="Arial"/>
        <family val="2"/>
      </rPr>
      <t xml:space="preserve">
3. Porque;</t>
    </r>
    <r>
      <rPr>
        <sz val="10"/>
        <color theme="1"/>
        <rFont val="Arial"/>
        <family val="2"/>
      </rPr>
      <t xml:space="preserve"> Cuando se tomaron los controles ya se había registrado los usos presupuestales en el primer trimestre de 2021.</t>
    </r>
  </si>
  <si>
    <t>La DNBC, no está acatando la política pública de austeridad, eficiencia, economía y efectividad que debe prevalecer en la rama ejecutiva del orden nacional conforme lo estipula la Directiva Presidencial 09 de 2021 y  Decreto 371 de 2021; por cuanto:
•	Se canceló  en el tercer trimestre de 2021 la suma $18.112.500 por concepto de transporte áereo en avioneta  a los Departamentos de SAN JOSE DEL GUAVIARE- VAUPÉS – GUANÍA, sin que exista la respectiva justificación  de su utilización.
•	Se expidieron tiquetes aéreos para los delegados de la Junta Nacional y Bomberos por valor de $17.511.807, quienes no tienen vínculo laboral ni contrato de prestación con la DNBC. (Matriz No.1)</t>
  </si>
  <si>
    <t>1. Porque No hay un debido principio de planeacion para la soliictud de tiquetes aereos.
2. Descocimiento en la aplicación del procedimeinto para la expedicion de tiquetes.
3. Desactualizacion de procedimiento para la expedicion de tiquetes.</t>
  </si>
  <si>
    <t xml:space="preserve"> Desactualizacion de procedimiento para la expedicion de tiquetes.</t>
  </si>
  <si>
    <t>Actualizar  el procedimiento para la expedicion de tiquetes  con la inclusion de una politica de operación que comtemple que en el evento de requerir el  transporte aereo(avioneta), se deberá  justificar su  utilización, realizando un análisis de comparación de  costos,  tiempo, calidad y oportunidad entre otros de la expedición de tiquetes y el servicio requerido a contratar .</t>
  </si>
  <si>
    <t>Procedimiento actualizado y enviado a mejora continua</t>
  </si>
  <si>
    <t>Responsable de viaticos y tiquetes</t>
  </si>
  <si>
    <t>Se verificará en 19 abril.
Solicitar unificación con item 412</t>
  </si>
  <si>
    <t>1. Porque No hay un debido pincipio de planeacion para la soliictud de tiquetes aereos.
2. Descocimiento en la aplicación del procedimeinto para la expedicion de tiquetes.
3. Desactualizacion de procedimiento para la expedicion de tiquetes.</t>
  </si>
  <si>
    <t>Actualizar  el procedimiento para la expedicion de tiquetes  con la inclusion de una politica de operación que comtemple la utilización de transporte áereo  con la respectiva justificación  de su utilización.</t>
  </si>
  <si>
    <t>Gestor de mejora continua</t>
  </si>
  <si>
    <t>El proceso de talento humano envio a mejora continua el procedimeinto de viaticos l dia XXXX el cual fue devuelto por mejora continua el 3 de marzo ya que no cumplia con aspectos relevantes de su cumplimiento</t>
  </si>
  <si>
    <t>El 3 de marzo Mejora Continua envío a Talento Humano mediane correo electronico las observaciones al procedimiento  para expedición de tiquetes, a la fecha no se ha recibido el procedimiento a justado para su formalización.</t>
  </si>
  <si>
    <t>El 3 de marzo Mejora Continua envío a Talento Humano mediante correo electronico las observaciones al procedimiento  para expedición de tiquetes, a la fecha no se ha recibido el procedimiento a justado para su formalización.</t>
  </si>
  <si>
    <t>El 3 de marzo Mejora Continua envío a Talento Humano mediante correo electrónico las observaciones al procedimiento  para expedición de tiquetes, a la fecha no se ha recibido el procedimiento a justado para su formalización.</t>
  </si>
  <si>
    <t>Actualizar el procedimiento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</si>
  <si>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Actualizar  la resolución 060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</si>
  <si>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Resolución 060 de 2021 actualizada</t>
  </si>
  <si>
    <t>Carlos López</t>
  </si>
  <si>
    <t>Se expidio la Resolucion 027 de 2022 de viaticos</t>
  </si>
  <si>
    <r>
      <rPr>
        <sz val="10"/>
        <color theme="1"/>
        <rFont val="Calibri"/>
        <family val="2"/>
      </rPr>
      <t xml:space="preserve">Se evidenció la falta de implementación de controles en el Procedimiento de liquidación de los viaticos y comisiones, conforme lo establece el MIPG en la  Dimensión 7 de Control Interno 1ª Línea de defensa (Gestión del Talento Humano), debido a:
Tiquetes Aéreos
</t>
    </r>
    <r>
      <rPr>
        <sz val="10"/>
        <color theme="1"/>
        <rFont val="Arial"/>
        <family val="2"/>
      </rPr>
      <t>•	Existen tiquetes aéreos expedidos por valor de $10.457.852, sin que se haya expedido la respectiva resolución donde se autorice la utilización de los mismos. No obstante, la encargada del Procedimiento de expedición de Comisiones y viáticos manifestó que las resoluciones están separadas, evidenciándose la falta de control en el consecutivo de expedición de resoluciones en la entidad.  (Ver Matriz No.2).</t>
    </r>
    <r>
      <rPr>
        <sz val="10"/>
        <color rgb="FF00B0F0"/>
        <rFont val="Calibri"/>
        <family val="2"/>
      </rPr>
      <t xml:space="preserve">
</t>
    </r>
    <r>
      <rPr>
        <sz val="10"/>
        <color theme="1"/>
        <rFont val="Calibri"/>
        <family val="2"/>
      </rPr>
      <t xml:space="preserve">
•	La Oficina de Control Interno tomó como muestra 54 trayectos (tiquetes) comparados con las resoluciones de viáticos y gastos de desplazamientos expedidas, encontrándose que las resoluciones 259 y 247 aunque están relacionadas en el archivo “control y seguimiento de Comisiones”, no estaban físicamente en los documentos que reposan en el proceso de Gestión del Proceso de Gestión del Talento Humano. (Matriz 3)
•	En el archivo denominado “Archivo Control y Seguimiento de los Tiquetes”, donde se lleva el respectivo seguimiento por parte del Proceso de Gestión del Talento Humano, de los tiquetes expedidos se observó que no se registraron las resoluciones 431, 274, 349 y 414 de 2021
•	La resolución 438 de 2021 por medio del cual se ortorgan gastos de viaje a  Josias Fiesco Agudelo, los días 15 y 16 septiembre para Ciénaga Magdalena  al contratista,  no establece que los tiquetes no fueron autorizados.
Viaticos y Comisiones
•	Se realizó  la revisión de 88 resoluciones de comisión, de las cuales unicamente cuatro (4) comisionados legalizaron dejando evidencia de la misma con fecha y hora (correo eléctrónico Res No 396 y 462) y radicación física y por correo electrónico (Res 452 y 457).
Las 84 resoluciones restantes no poseen fecha ni hora de radicación en el archivo denominado Control de Comisiones y Gastos de desplazamientos; por lo tanto, es incierta la fecha de legalización de la comisión. (Matriz 6)</t>
    </r>
  </si>
  <si>
    <t xml:space="preserve">
1. Porque: Actividades simultaneas lo cual genera retraso en la elaboracion de resolucion
2.Debilidad en la ejecución de los  controles establecidos. 
3. Porque: Desconocimiento de la normatividad legal vigente.
4.Desactualizacion de procedimiento para la expedicion de tiquetes.</t>
  </si>
  <si>
    <t xml:space="preserve">
Debilidad en la ejecución de controles establecidos</t>
  </si>
  <si>
    <t>Actualizar el procedimiento de la expedicon de tiquetes con la inclusion de la descripcion de la siguiente actividad:
1.En el momento que ingresan las solicitudes de expedicon de tiquetes solicitar  el numero de resolucion y adelantar la elaboracion de la misma para las respectivas firmas
2. Scanear todas las resoluciones emitidas por el proceso
3. Diligenciar paralelamente tanto en el control expedición de tiquetes y control expedición de comisiones el número de la resolución, los tiquetes aereos, el valor de la comisión,
4, Implementar que todas las resoluciones de comisión al igual que la de expedición de tiquetes posean los controes de elaboró, revisó y aprobó con anterioridad a la firma del ordenador del gasto.</t>
  </si>
  <si>
    <t>Se evidenció legalización extempóranea de comisiones, incumpliendo lo señalado en la resolución  060 de 2021, artículo 4 literal (g), por cuanto las resoluciones 464 y 334 de 2021 fueron legalizadas de manera inoportuna (Matriz 4) y las 334,337,398,399,400,401 y 402 no han sido legalizadas; conforme a lo establecido en el  Control de Comisiones y Viaticos. (Matriz 5)</t>
  </si>
  <si>
    <t xml:space="preserve">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Los funcionarios y contratistas hacen caso omiso al correo de legalización de comisión
4.No se da cumplimiento a la resolución 60 de 2021 y se continua otorgando viáticos sin legalizar los anteriores. </t>
  </si>
  <si>
    <t>No se da cumplimiento a la resolución 60 de 2021. 
  pese a los controles establecidos en el area los funcionarios y contratistas siguen incumpliendo</t>
  </si>
  <si>
    <t>Modificar el formato informes mensual y/o periodo de supervision de contratos convenios y certificacion de pago FO-GF-10-03, incluyendo un paragrafo donde se establezca el estar a Paz y Salvo con la legalización de las comisiones.</t>
  </si>
  <si>
    <t>actualizacion de formato informes mensual y/o periodo de supervision de contratos convenios y certificacion de pago FO-GF-10-03</t>
  </si>
  <si>
    <t>Responsable de viaticos y tiquetes/ Gestor Gestion Financiera</t>
  </si>
  <si>
    <t>Se verificó el  formato informes mensual y/o periodo de supervision de contratos convenios y certificacion de pago FO-GF-10-03, incluyendo un paragrafo donde se establezca el estar a Paz y Salvo con la legalización de las comisiones.</t>
  </si>
  <si>
    <t xml:space="preserve">
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Los funcionarios y contratistas hacen caso omiso al correo de legalización de comisión
4.No se da cumplimiento a la resolución 60 de 2021 y se continua otorgando viáticos sin legalizar los anteriores. </t>
  </si>
  <si>
    <t>Adelantar las acciones a que haya lugar por la falta de seguimiento por parte de los supervisores</t>
  </si>
  <si>
    <t>Jorge Amarillo</t>
  </si>
  <si>
    <t>Durante el respectivo perio o no se evidenció que se hayan Adelantado las acciones a que haya lugar por la falta de seguimiento por parte de los supervisores</t>
  </si>
  <si>
    <t>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De igual forma, ocurre con la inaplicabilidad de resolución del 448 de 2015, que establece el manual para el manejo de Vehículos de la DNBC, que tiene inmerso las revisiones generales de mantenimiento, el uso de los vehículos, prohibiciones de los conductores y procedimiento para el trámite de comparendos etc.</t>
  </si>
  <si>
    <t xml:space="preserve">1. Por que, no existe un procedimiento en el cual este establecido los usos y manejo de los vehículos de la DNBC .
2. La planilla de pre inspección y desplazamiento para los vehículos de desplazamiento de la DNBC no permite evidenciar la justificación de las necesidades del servicio   
3. No se evidencian las justificaciones claras, concretas origen, destino, etc., del uso de los vehículos de la DNBC los fines de semana y festivos por necesidades del servicio.
4. Por que no se realizo un adecuado control y verificación del diligenciamiento  de las plantillas de uso de los vehículos.
</t>
  </si>
  <si>
    <t xml:space="preserve">
4. Por que no se realizo un adecuado control y verificación del diligenciamiento  de las plantillas de uso de los vehículo</t>
  </si>
  <si>
    <t xml:space="preserve">Hallazgos por parte de los Órganos de Control
Presuntas faltas disciplinarias  </t>
  </si>
  <si>
    <t xml:space="preserve">Actualizar los lineamientos correspondientes (procedieminto y manual de uso y manejo de vehiculos)  a la regulación del uso de vehículos de la DNBC acorde al párrafo 3 del numeral 4 de la circular 9 de 2018 </t>
  </si>
  <si>
    <t>Liniamientos actualizados/ liniamientos progrmados para actualizar * 100%</t>
  </si>
  <si>
    <t xml:space="preserve">Arley coy / Katy Serpa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</si>
  <si>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</si>
  <si>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t>Eficacia: se alcanzó el 100% de la acción propuesta dentro de los tiempos establecidos. 
Efectividad:  se evidencia que elimino la causa del hallazgo.</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</si>
  <si>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</si>
  <si>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t>Se evidenció que fue utilizado el vehículo de Placas OKZ 951 los días sábados y festivos sin la debida jusitificación así:
25 de julio de 2021
22 de agosto de 2021
26 de septiembre de 202
Lo anterior incumple lo establecido en  el articulo 13 del Decreto 371 de 2021, que indica “Los vehículos solo podrán ser utilizados de lunes a viernes, y su uso en fines de semana y festivos deberá ser justificado en necesidades del servicio o en razones de seguridad”.</t>
  </si>
  <si>
    <t xml:space="preserve">
Actualizar el formato de salida de vehículos estableciendo la justificación en el evento de utilizar el vehículos los fines de semana y festivos, asi como la autorización por parte del Señor Director y de los Subdierctores conforme sea el caso</t>
  </si>
  <si>
    <t xml:space="preserve">Formato Actualizado de salida de vehículos.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</si>
  <si>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</si>
  <si>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</si>
  <si>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t xml:space="preserve">Realizar la socializacion trimestral de la documentacion actualizada y/o liniamientos de uso y manejo de los vehiculos a los conductores y demas responsables </t>
  </si>
  <si>
    <t>Socializaciones trimestrales realizadas/socializaciones programadas*100%</t>
  </si>
  <si>
    <t xml:space="preserve">SE REALIZÓ EL MANUAL DE VEHÍCULOS JUNTO CON LA SOCIALIZACIÓN DEL MISMO, ASI COMO TAMBIEN CAPACITACIONES A LOS CONDUCTORES SOBRE TEMAS </t>
  </si>
  <si>
    <t xml:space="preserve">Se evidencia mediante listado de asistencia de abril la socialización del manual de vehículos </t>
  </si>
  <si>
    <t>Aun esta a tiempo de cumplir</t>
  </si>
  <si>
    <t>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
No hay claridad con relación a la suscripción del Comodato, las razones de la Devolución por parte del Cuerpo de Bomberos Voluntarios de Bogotá, las decisiones tomadas por Entidad, teniendo en cuenta que no se poseee trazabilidad de la documentación.
Por lo tanto, se está incumpliendo la 3 Dimensión Gestión con Valores para resultados del MIPG “Lineamientos generales” con respecto a los mecanismos para ejercer un control legal y técnico de los bienes de la entidad.</t>
  </si>
  <si>
    <t>Arley coy - Jeison Lopez</t>
  </si>
  <si>
    <t>Realizar un inventario físico semestral  de los bienes de la DNBC</t>
  </si>
  <si>
    <t>Inventario físico semestral  actualizado</t>
  </si>
  <si>
    <t>Aun se esta tiempo de cumplir</t>
  </si>
  <si>
    <t xml:space="preserve">1. Porque, no se tenia conocimiento del préstamo del vehículo 
2, Porque, no existe un procedimiento para el uso y manejo de vehículos de la DNBC.
3, No esta actualizado el procedimiento de prevención y mantenimiento de vehículos, con los controles y seguimientos estipulados. 
4.Porque, no se ejecuto el debido control y seguimiento al vehículo. 
</t>
  </si>
  <si>
    <t xml:space="preserve">Socialización semestral  los roles y responsabilidades a los supervisores designados </t>
  </si>
  <si>
    <t xml:space="preserve">Socialización semestral sobre roles y responsabilidades de los supervisores </t>
  </si>
  <si>
    <t>Se evidencio la capacitacion del 4 de marzo de 2022</t>
  </si>
  <si>
    <t>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
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t>
  </si>
  <si>
    <t>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Suscribir formalmente los documentos (firmas tanto de quien entrega como quien recibe)</t>
  </si>
  <si>
    <t>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
Pago por valor de $190.262.712,00:
•	No se realizó la  solicitud de servicios por parte de la entidad
•	La OCI realizó el análisis de los costos invertidos en cada uno de los eventos realizados evidenciándose de manera general un alto desembolso en lo que respecta los componentes 1,3 y 5, así
Componente 1 Alquiler de equipos $21.064.443
Componente 2 Transporte $28.789.432
Componente 5 Gastos logisticos $128.270.836.
•	Se facturaron y se cancelaron tiquetes aéreos por valor de$12.138.000 señalados en el Item 2 “Transporte (Aereo, Terrestre)”, cuando la entidad por Compra Pública realizó la adquisición de este servicio con la empresa Subatours.
•	El valor indicado en los items establecidos  en el informe financiero el cual soporta el respectivo pago, presenta una diferencia de $213.60 con lo señalado en la propuesta económica
•	Se registró y facturó el valor de $595.000 por concepto de Suministro y entrega de Gorras y se incorporó en el Componente Gastos Logisticos y Operativos, cuando este elemento es una prenda de vestir que no hace parte de una actividad logistica ni operativa.
•	En el Componente 5 Gastos Logísticos y Operativos del Proyecto se evidenció un alto costo en lo que respecta a Carpa, Convocatoria periodistas, Servicio Mobiliario, espacio y personal para la alimentación del evento, entre otros. 
•	Es incierto el número de participantes; por cuanto se facturaron diferentes cantidades para los siguientes items:
25 Kit Basico de tapaboca y alcohol de 60 ml
50 memorias USB 16 G
5 Gorras para obsequio
35	servicio mobiliario
•	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
•	No se evidenció un detalle discriminado de los funcionarios, contratistas y personal que haya utilizado el hospedaje, ni un control con relación a la adquisición y entrega de las gorras y memorias USB</t>
  </si>
  <si>
    <t xml:space="preserve">1, por qué: Desconocimiento del manual de
supervisión
2. Por qué.Por que no se realizo un adecuado control y verificación de la ejecucion del contrato 
3. Porque: Debilidad en el ejercicio de supervision contractual. </t>
  </si>
  <si>
    <t xml:space="preserve">Socializar los roles y responsabilidades a los  supervisores designados de los contratos de la entidad </t>
  </si>
  <si>
    <t>Capacitación 4 de mrazo de 2022</t>
  </si>
  <si>
    <t>Para el presente seguimiento se evidenció que no existe un avance en las acciones planteadas, quedando el mismo resultado informado al corte 30 de octubre de 2021, vulnerando lo señalado en el MIPG, Dimensión 7 Control Interno Primera Linea de Defensa que trata de “La formulación de planes de mejoramiento, su aplicación y seguimiento para resolver los hallazgos presentados”</t>
  </si>
  <si>
    <t>Seguimientos mensuales al cumplimiento de las acciones establecidas en los planes de mejoramiento, productos de los seguimientos y auditorias realizadas por el proceso de evaluación y seguimiento, dejando como evidencia  del seguimiento  el cuadro del plan de mejoramiento</t>
  </si>
  <si>
    <t xml:space="preserve">Arley Coy / Katy Serpa </t>
  </si>
  <si>
    <t>Informe Semestral del Estado de Control Interno de  DNBC por el periodo comprendido entre el 1 de Julio o  al  31 de Diciembre de 2021</t>
  </si>
  <si>
    <t>Ambiente 1.2 
La DNB, tiene implementado el Manual de Convivencia Laboral, pero en  el segundo semestre de la vigencia 2021,  no se realizó la respectiva socialización.</t>
  </si>
  <si>
    <t xml:space="preserve"> Desconocimiento de la periodicidad de la socializacion del Manual de Convivencia Laboral.
La actividad de socializacion del Manual de Convivencia Laboral  no se incluyo en el plan de trabajo del comité de convivencia laboral.
La actividad de socializacion del Manual de Convivencia Laboral  no se incluyo en el plan de trabajo del comité de SST. 
</t>
  </si>
  <si>
    <t xml:space="preserve">
La actividad de socializacion del Manual de Convivencia Laboral  no se incluyo en el plan de trabajo del comité de SST. </t>
  </si>
  <si>
    <t>*Incumplimiento  a la norma en SST
*Filtración de información privilegiada para el desarrollo del proceso</t>
  </si>
  <si>
    <t xml:space="preserve">Incluir en el plan de trabajo de SST la socializacion del manual de Convivenica Laboral  y realizar la socializacion a los funcionarios y contratistas </t>
  </si>
  <si>
    <t xml:space="preserve">Realizar tres socializaciones trimestrales sobre  el manual de convivencia laboral </t>
  </si>
  <si>
    <t xml:space="preserve">Responsable de SSST </t>
  </si>
  <si>
    <t>Ambiente 1.3
El Manual de seguridad y privacidad de la información se actualizó hasta el 23 de diciembre de 2021, por lo tanto no se ha dado aplicabilidad ni se ha socializado. De igual forma, no se evidencia en el mismo, una  la política  frente a la detección y prevención del  uso inadecuado de la información priveligiada u otras situaciones que puedan implicar riesgos para la entidad.</t>
  </si>
  <si>
    <t>Desconocimiento de las disposiciones existentes frente a la frente a la detección y prevención del  uso inadecuado de la información priveligiada u otras situaciones que puedan implicar riesgos para la entidad.</t>
  </si>
  <si>
    <t xml:space="preserve">Desconocimiento de las disposiciones existentes frente a la frente a la detección y prevención del  uso inadecuado de la información priveligiada u otras situaciones que puedan implicar riesgos para la entidad. </t>
  </si>
  <si>
    <t>Actualizar la Política General de Seguridad y  privacidad de la información con la inclusion de un componente  frente a la detección y  el  uso inadecuado de la información priveligiada u otras situaciones que puedan implicar riesgos para la entidad.</t>
  </si>
  <si>
    <t xml:space="preserve">Oficial de seguridad de la informacion (Julio Alejandro Diaz Hoyos ) </t>
  </si>
  <si>
    <t>Ambiente 1.5
Aunque se actualizó el Manual de Gestión  de riesgos en el mes de junio de 2021,  las irregularidas o posibles incumplimientos al código de integridad serán tenidos en cuenta para la mejora de los mapas de riesgos, como un posible riesgo de corrupción</t>
  </si>
  <si>
    <t xml:space="preserve">Cambios en las directrices emitidas  por el DAFP con respecto a la Guía de Administración de Riesgos
La política se actualizó hasta el 30 de Junio de 2021,  su evaluación se realizará en el segundo semestre de 2021
Aunque se actualizo el codigo de integridad en el mes de diciembre de 2021 , no se contemplo en el mapa de riesgos de corrupcion del proceso no se contemplo las irregularidas o posibles incumplimientos al código de integridad. </t>
  </si>
  <si>
    <t xml:space="preserve">Aunque se actualizo el codigo de integridad en el mes de diciembre de 2021 , no se contemplo en el mapa de riesgos de corrupcion del proceso no se contemplo las irregularidas o posibles incumplimientos al código de integridad. </t>
  </si>
  <si>
    <t xml:space="preserve">Carilyn Quintero Huepa </t>
  </si>
  <si>
    <t xml:space="preserve">Ambiente 3.3 
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
Asimismo, aun cuando se realizaron las reuniones del comité directivo y sigec no se evidencian las respectivas actas </t>
  </si>
  <si>
    <t xml:space="preserve">Aunque se realiza un informe trimestral  de la gestion de la entidad y es presentado en los comites directivo, no se contemplaron la generacion de alertas sobre las necesidades de recursos y cambios en el entorno. </t>
  </si>
  <si>
    <t>Aunque se realiza un informe trimestral  de la gestion de la entidad y es presentado en los comites directivo, no se contemplaron la generacion de alertas sobre las necsidades de recursos y cambios en el entorno</t>
  </si>
  <si>
    <t xml:space="preserve">Incumplimientos de los productos  del plan de accion </t>
  </si>
  <si>
    <t xml:space="preserve">Incluir en el informe  trimestral de gestion generacion de alertas sobre las necesidades de recursos y cambios en el entorno. </t>
  </si>
  <si>
    <t>Informes trimestrales presentados</t>
  </si>
  <si>
    <t>31-02-23</t>
  </si>
  <si>
    <t xml:space="preserve">Se presenta  informe  I trimestre de gestión generación de alertas sobre las necesidades de recursos y cambios en el entorno. </t>
  </si>
  <si>
    <t xml:space="preserve">Multiplicidad de funcicones y responsabilidades de la secretaria tecnica del comité directivo </t>
  </si>
  <si>
    <t xml:space="preserve">la no generacion de alertas alertas frente a los posibles incumplimientos, necesidades de recursos y cambios en el entorno.
Toma de desiciones inoportunas 
</t>
  </si>
  <si>
    <r>
      <rPr>
        <sz val="10"/>
        <color theme="1"/>
        <rFont val="Calibri"/>
        <family val="2"/>
      </rPr>
      <t xml:space="preserve">Realizar las actas del Comité Directivo correspondientes a los meses de julio a diciembre del año 2021, </t>
    </r>
    <r>
      <rPr>
        <sz val="10"/>
        <color rgb="FFFF0000"/>
        <rFont val="Calibri"/>
        <family val="2"/>
      </rPr>
      <t>indicando alertas alertas frente a los posibles incumplimientos, necesidades de recursos y cambios en el entorno.</t>
    </r>
  </si>
  <si>
    <t xml:space="preserve">Actas de comité directivo realizadas/actas de comité Directivo programadas </t>
  </si>
  <si>
    <r>
      <rPr>
        <sz val="10"/>
        <color theme="1"/>
        <rFont val="Calibri"/>
        <family val="2"/>
      </rPr>
      <t xml:space="preserve">Realizar las actas del Comité Directivo correspondientes a la vigencia 2022,  </t>
    </r>
    <r>
      <rPr>
        <sz val="10"/>
        <color rgb="FFFF0000"/>
        <rFont val="Calibri"/>
        <family val="2"/>
      </rPr>
      <t>indicando alertas alertas frente a los posibles incumplimientos, necesidades de recursos y cambios en el entorno.</t>
    </r>
  </si>
  <si>
    <t>Se presentan las actas de comités directivo de los meses de enero, febrero , marzo y abril del 2022</t>
  </si>
  <si>
    <t>Ambiente 4.1
La entidad no realizó la Evaluación del Impacto de las capacitaciones de la vigencia 2021.</t>
  </si>
  <si>
    <t xml:space="preserve">Desconocimeinto de los lineamientos emitidos sobre las evaluaciones a las capacitaciones realizadas en el marco del Desarrolon del PIC Institucional </t>
  </si>
  <si>
    <t>Incumlimiento lineamientos DAFP</t>
  </si>
  <si>
    <r>
      <rPr>
        <sz val="10"/>
        <color theme="1"/>
        <rFont val="Calibri"/>
        <family val="2"/>
      </rPr>
      <t xml:space="preserve">Realizar  la Evaluación del Impacto de las capacitaciones de la vigencia </t>
    </r>
    <r>
      <rPr>
        <sz val="10"/>
        <color rgb="FFFF0000"/>
        <rFont val="Calibri"/>
        <family val="2"/>
      </rPr>
      <t>2021</t>
    </r>
    <r>
      <rPr>
        <sz val="10"/>
        <color theme="1"/>
        <rFont val="Calibri"/>
        <family val="2"/>
      </rPr>
      <t xml:space="preserve">, incluyendo los criterios de evaluacion y presentarlo ante el CC I </t>
    </r>
  </si>
  <si>
    <t xml:space="preserve">No. De Informes elaborados y presentados ante CCI/No de informes progrmados </t>
  </si>
  <si>
    <t xml:space="preserve">Carilyn Quintero- Vivian Lorena Ramirez </t>
  </si>
  <si>
    <r>
      <rPr>
        <sz val="10"/>
        <color theme="1"/>
        <rFont val="Calibri"/>
        <family val="2"/>
      </rPr>
      <t xml:space="preserve">Realizar  la Evaluación del Impacto de las capacitaciones de la vigencia </t>
    </r>
    <r>
      <rPr>
        <sz val="10"/>
        <color rgb="FFFF0000"/>
        <rFont val="Calibri"/>
        <family val="2"/>
      </rPr>
      <t>2022</t>
    </r>
    <r>
      <rPr>
        <sz val="10"/>
        <color theme="1"/>
        <rFont val="Calibri"/>
        <family val="2"/>
      </rPr>
      <t xml:space="preserve">, incluyendo los criterios de evaluacion y presentarlo ante el CC I </t>
    </r>
  </si>
  <si>
    <t>Ambiente 4.4
No se evidencia socialización de la política  de Talento Humano en el segundo semestre  de 2021, por medio de Inducción y Reinducción.</t>
  </si>
  <si>
    <t>Aunque se actualizo el procedimiento  Plan deAnual de Capacitación Código PC-TH-03, no se contemplo una politica de operación que haga referencia a la socializacion de la politica de Talento Humano por medio de  Inducción y Reinducción.
Desconocimeinto  de los liniamientos emitidos por el DAFP en materia de induccion y reinduccion .</t>
  </si>
  <si>
    <t>Desconocimeinto  de los liniamientos emitidos por el DAFP en materia de induccion y reinduccion .</t>
  </si>
  <si>
    <t>Socializar la Politica de Talento Humano por medio de Inducción y Reinducción.</t>
  </si>
  <si>
    <t xml:space="preserve">Socilizacion de la politica de Talento Humano </t>
  </si>
  <si>
    <t>Ambiente 4.6
El procedimiento Plan deAnual de Capacitación Código PC-TH-03, vigente desde el 03-11-2021, incluyó la Evaluación Semestral del Impacto. No obstante,  al verificar el informe de capacitación y evaluación e Impacto, generado por el Proceso de GEstión del Tallento Humano se evidencia que el mismo, no cumple con  la finalidad que es  Evaluar el Impacto, ya que lo que se enuncia son actividades desarrolladas en el tema de capacitación.</t>
  </si>
  <si>
    <r>
      <rPr>
        <sz val="10"/>
        <color theme="1"/>
        <rFont val="Calibri"/>
        <family val="2"/>
      </rPr>
      <t xml:space="preserve">Realizar  la Evaluación del Impacto de las capacitaciones de la vigencia </t>
    </r>
    <r>
      <rPr>
        <sz val="10"/>
        <color rgb="FFFF0000"/>
        <rFont val="Calibri"/>
        <family val="2"/>
      </rPr>
      <t>2021</t>
    </r>
    <r>
      <rPr>
        <sz val="10"/>
        <color theme="1"/>
        <rFont val="Calibri"/>
        <family val="2"/>
      </rPr>
      <t xml:space="preserve">, incluyendo los criterios de evaluacion y presentarlo ante el CC I </t>
    </r>
  </si>
  <si>
    <r>
      <rPr>
        <sz val="10"/>
        <color theme="1"/>
        <rFont val="Calibri"/>
        <family val="2"/>
      </rPr>
      <t xml:space="preserve">Realizar  la Evaluación del Impacto de las capacitaciones de la vigencia </t>
    </r>
    <r>
      <rPr>
        <sz val="10"/>
        <color rgb="FFFF0000"/>
        <rFont val="Calibri"/>
        <family val="2"/>
      </rPr>
      <t>2022</t>
    </r>
    <r>
      <rPr>
        <sz val="10"/>
        <color theme="1"/>
        <rFont val="Calibri"/>
        <family val="2"/>
      </rPr>
      <t xml:space="preserve">, incluyendo los criterios de evaluacion y presentarlo ante el CC I </t>
    </r>
  </si>
  <si>
    <t>Informe Semestral del Estado de Control Interno de  DNBC por el periodo comprendido entre el 1 de Julio o  al  31 de Diciembre de 2032</t>
  </si>
  <si>
    <t>Ambiente 5.2
En el comité directivo del Mes de Agosto y septiembre de 2021 se realizó el análisis por  parte de la Alta Dirección a los reportes financieros teniendo en cuenta los seguimientos mensuales que se generan a los Proyectos de Inversión en la plataforma SPI del DNP, conforme a la ejecución presupuestal mensual, los PAC de cada mes y el  Archivo "CADENA DE VALOR SEGUIMIENTO". Sin embargo, no se evidencio las actas de los comités directivo desarrollados</t>
  </si>
  <si>
    <t xml:space="preserve"> No se tiene contempado el desarrollo de dicho tema en las actas de comité, por cuanto estas son generadas de manera gerencial y no al detalle de los temas tratados. </t>
  </si>
  <si>
    <t xml:space="preserve">Toma de decisiones  sin evidencias. </t>
  </si>
  <si>
    <t xml:space="preserve">Dejar por escrito en las actas de comité el desarrollo de los reportes financieros teniendo en cuenta los seguimientos mensuales que se generan a los Proyectos de Inversión en la plataforma SPI del DNP, conforme a la ejecución presupuestal mensual, los PAC de cada mes y el  Archivo "CADENA DE VALOR SEGUIMIENTO". </t>
  </si>
  <si>
    <t xml:space="preserve">Actas de Comité Directivo </t>
  </si>
  <si>
    <t>Ambiente 5.4
Por parte  de la Oficina de Control Interno, se realizó la evaluación de los controles  por medio de  los seguimientos y auditorías generadas. Aunque se actualizó el  Manual de Gestión del Riesgo, Vigente Desde:30/06/2021,pero los procesos a la fecha están en la verificación de sus procedimientos con el fin de establecer los controles pertinentes en cada uno de ellos.</t>
  </si>
  <si>
    <t xml:space="preserve">Por alta carga laboral de los gestores de cada uno de los procesos, no se realizo la actuliazacion de los procedimeintos. </t>
  </si>
  <si>
    <t xml:space="preserve">Se han actualizado los procedimientos de acuerdo a la solicitud </t>
  </si>
  <si>
    <t xml:space="preserve">Se evidencia matriz del tramite documental </t>
  </si>
  <si>
    <t xml:space="preserve">Ambiente 6.2
Al realizar el seguimiento a los riesgos de gestión se evidenció falencia en objetivos de algunos procesos
</t>
  </si>
  <si>
    <t>Por alta carga laboral de los gestores de cada uno de los procesos, no se realizo la actuliazacion de los procedimeintos. 
Desconocimeinto de los lineamientos emitidos en la Guía de Administración del Riesgo</t>
  </si>
  <si>
    <t xml:space="preserve">
Desconocimeinto de los lineamientos emitidos en la Guía de Administración del Riesgo</t>
  </si>
  <si>
    <t xml:space="preserve">Actualizar las caracterizaciones de los procesos </t>
  </si>
  <si>
    <t xml:space="preserve">Documento de caracterizacion de proceso actualizada / Numero de procesos en la DNBC </t>
  </si>
  <si>
    <t xml:space="preserve">Las caracterizaciones de los procesos se actualizaron el ano pasado </t>
  </si>
  <si>
    <t>Ambiente 8.1
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
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t>
  </si>
  <si>
    <t xml:space="preserve">
Desconocimiento de la totalidad de los requisitos a tener en cuenta en los seguimientos  a los mapas de riesgos. 
</t>
  </si>
  <si>
    <t xml:space="preserve">
Desconocimiento de la totalidad de los requisitos a tener en cuenta en los seguimientos  a los mapas de riesgos. 
</t>
  </si>
  <si>
    <t>Realizar el acompañamiento a los procesos con el fin de revisar los controles de los mapas de riesgos de corrupción.</t>
  </si>
  <si>
    <t xml:space="preserve"> riesgos de corrupción revisados  revisados/total de riesgos de la DNBC</t>
  </si>
  <si>
    <t>Se presenta informe de monitoreo del I cuatrimestre de 2022</t>
  </si>
  <si>
    <t>Realizar informe de monitoreo de los riesgos de corrupción cada cuatrimestre de reporte., incluyendo la descripción de la totalidad de los controles con respecto a  la inclusión de las desviaciones</t>
  </si>
  <si>
    <t>Informes de monitoreo de riesgos de corrupción</t>
  </si>
  <si>
    <t xml:space="preserve">Desconocimiento de la totalidad de los requisitos a tener en cuenta en los seguimientos  a los mapas de riesgos. </t>
  </si>
  <si>
    <t xml:space="preserve">
Desconocimiento de la totalidad de los requisitos a tener en cuenta en los seguimientos  a los mapas de riesgos. </t>
  </si>
  <si>
    <t>Realizar en los comites directivos  la identificacion  de  los procesos, programas o proyectos, que son susceptibles de posibles actos de corrupción, teniendo en cuenta el entorno interno y externo.</t>
  </si>
  <si>
    <t xml:space="preserve">Actas de comité directivo </t>
  </si>
  <si>
    <t xml:space="preserve">Se realiza presentación en comité directivo del mes de mayo </t>
  </si>
  <si>
    <t xml:space="preserve">Ambiente 8.4
Los informes de resultados o monitoreo  emitidos por la segunda linea de defensa no poseen  la evaluación de fallas en diseño y ejecución; ni  evidencian la toma de acciones por parte de la alta dirección sobre las fallas de diseño y controles ejecutados en relación a los riesgos de corrupción. </t>
  </si>
  <si>
    <t>Presentación de informes con la identificación de los temas críticos identificados al Comité Directivo y el CICI para que se tomen las decisiones pertinentes</t>
  </si>
  <si>
    <t>Informes  con la identificación de los temas críticos identificados al Comité Directivo y el CICI para que se tomen las decisiones pertinentes</t>
  </si>
  <si>
    <t xml:space="preserve">Se realiza la presentación en los comités creados para ello </t>
  </si>
  <si>
    <t>Se realiza la presentación en los comités creados para ello</t>
  </si>
  <si>
    <t>Ambiente 9.1
El numeral 5. Identificación de Factores de Riesgos Tabla 6  del Manual de Gestión del Riesgo,  señala los factores internos y externos los cuales son generadoras de riesgos. Durante el segundo semestre no se realizó monitoreo al contexto interno y externo para determinar nuevos riesgos o ajustes a los existentes.</t>
  </si>
  <si>
    <t>Presentación de informes con el  monitoreo al contexto interno y externo para determinar nuevos riesgos o ajustes a los existentes.
s al Comité Directivo y el CICI para que se tomen las decisiones pertinentes</t>
  </si>
  <si>
    <t>Se  presenta informes con el  monitoreo al contexto interno y externo para determinar nuevos riesgos o ajustes a los existentes.
s al Comité Directivo y el CICI para que se tomen las decisiones pertinentes</t>
  </si>
  <si>
    <t>Ambiente 9.2
La alta Dirección tercerizó las actividades de CITEL con el Cuerpo de Bomberos Voluntarios de Bogotá, pero no se ha analizado por parte de la alta Dirección los riesgos asociados a estas actividades tercerizadas.</t>
  </si>
  <si>
    <t>no se contemplo  la necesidad por parte de la Alta Direccion de analizar los riesgos asociados a actividades tercerizadas.</t>
  </si>
  <si>
    <t xml:space="preserve">Incumplimiento de lineamientos establecidos en el Manual de Riesgos
</t>
  </si>
  <si>
    <t>Analizar por parte de la Alta Direccion en los  CCI los  riesgos asociados a actividades tercerizadas</t>
  </si>
  <si>
    <t xml:space="preserve">Actas de Comité de CCI </t>
  </si>
  <si>
    <t xml:space="preserve">Se han realizado las presentaciones en el cci </t>
  </si>
  <si>
    <t>Ambiente 9.3
Aun cuando, en el Comité Institucional de Contro Interno del mes de Noviembre de 2021, se realizó seguimiento a los riesgos de la entidad, la Alta Dirección no ha realizado el análisis de los riesgos aceptados, para definir sus condiciones o pertinencia para sostenerlos o ajustarlos</t>
  </si>
  <si>
    <t xml:space="preserve">Ambiente 9.4
La entidad, realizó la Identificación de los Riesgos de gestión, conforme fue programado  por la Entidad, no obstante no se ha generado la la etapa de valoracion de los riesgos </t>
  </si>
  <si>
    <t xml:space="preserve">Falta de aplicabildiad de la politica de Gestion de Riesgos  de la Entidad </t>
  </si>
  <si>
    <t xml:space="preserve">Falta de aplicabildiad de la politica de Gestion de Riesgos  de la Entidad  </t>
  </si>
  <si>
    <t xml:space="preserve">Actualizar el mapa de riesgo de acuerdo al monitoreo que realizan los gestores de los procesos. </t>
  </si>
  <si>
    <t xml:space="preserve">Mapa de Riesgos actualizado </t>
  </si>
  <si>
    <t xml:space="preserve">Ambiente 11.2
No se cuenta con actividades de control internas para los proveedores de tecnología tiene documentado el desarrollo de actividades de control para los proveedores de tecnología. </t>
  </si>
  <si>
    <t xml:space="preserve">Ivan Gonzales  </t>
  </si>
  <si>
    <t>SE realizaron mesas de trabajo con las áreas con el fin de identificar las necesidad de TI</t>
  </si>
  <si>
    <t>Ambiente 10.1
Aunque la DNBC durante el primer semestre de 2020,  realizó la redistribución del personal con el perfil adecuado en las diferentes dependencias,  teniendo en cuenta su experiencia y perfil, a la fecha, aún existen dependencias para las cuales no se ha designado personal de planta .</t>
  </si>
  <si>
    <t xml:space="preserve">Remitir oficio al DAFP, para solicitar el acompañamiento con el  realizar  una ampliación de planta.
</t>
  </si>
  <si>
    <t>Solicitud al DAFP</t>
  </si>
  <si>
    <t xml:space="preserve">Carilyn Quintero </t>
  </si>
  <si>
    <t xml:space="preserve">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</si>
  <si>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 xml:space="preserve">Mesa de trabajo </t>
  </si>
  <si>
    <t>Ambiente 10.2
La Oficina de Planeación, realizó una propuesta de segregación de funciones  con el personal de planta, en caso de no contar con Contratistas  , mediante una matriz con identificación de necesidades y perfiles requeridos para la ubicación del personal de planta  ante dicha contingencia, sin embargo quedan procesos sin cubrir tales como Gestión de Cooperación Internacional y Alianzas Estratégicas y Gestión Contractual.</t>
  </si>
  <si>
    <t xml:space="preserve">Remitir oficio al DAFP, para solicitar el acompañamiento con el  realizar  una ampliación de planta.
</t>
  </si>
  <si>
    <t>Ambiente 10.3
El Sistema de Gestión de la entidad se diseñó de acuerdo con los requisitos del Modelo Integrado de Planeación y Gestión - MIPG, así como teniendo en cuenta requisitos de la norma ISO 9001:2015,al igual que con el Sistema de Gestión en Seguridad y Salud en el Trabajo Decreto 1072 de 2015 y la norma 27001:2013 Sin embargo, se encontró debilidad en la formalización de la documentación con el Sistema de Gestión en Seguridad y Salud en el trabajo que no cuenta con documentos formalizados de acuerdo con los lineamientos establecidos desde el Proceso Gestión Analisis y Mejora Continua.</t>
  </si>
  <si>
    <t xml:space="preserve">Ambiente 11.1
La DNBC aunque cuenta con la Política General de Seguridad y Privacidad de la información, la misma no tiene inmerso el componente de infraestructura tecnologica y sus controles, asi como tampoco hace referencia a las  actividades que traten de los procesos de adquisición desarrollo y mantenimiento de tecnologías.
De otro lado la entidad no realizó mentenimiento preventivo de hardware durante la vigenica 2021.
</t>
  </si>
  <si>
    <t>Actualizar la Política General de Seguridad y  privacidad de la información con la inclusion de un componente de infraestructura tecnologica y sus controles, y hacer referencia a las  actividades que traten de los procesos de adquisición desarrollo y mantenimiento de tecnologías.</t>
  </si>
  <si>
    <t>Desconocimiento de las disposiciones existentes frente a la frente al mantenimiento preventivo del harware</t>
  </si>
  <si>
    <t xml:space="preserve">Realizar  y ejecutar el plan  de mantenimiento preventivo y correctivo del harware de la Entidad </t>
  </si>
  <si>
    <t>Documento  seguimiento Plan de Mantenimeinto Preventivo y Correctivo de Harware</t>
  </si>
  <si>
    <t>Se realizó plan de renovación de equipos para la entidad vigencia 2022</t>
  </si>
  <si>
    <t xml:space="preserve">Ambiente 11.3
Se cuenta con la matriz de roles y usuarios donde se establecen segregación de funciones, donde se indica el escenario actual por el nivel organizacional  asi  como el Plan de Contigencia. Pero no están identificado claramente los principios de segregación de funciones
</t>
  </si>
  <si>
    <t>El proceso no ha generado documentación formal del desarrollo de sus actividades conforme lo define el SIGE y requisitos de normatividad y de lineamientos en la materia</t>
  </si>
  <si>
    <t>Matriz de roles y usuarios formulada</t>
  </si>
  <si>
    <t>Ambiente 12.1
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t>
  </si>
  <si>
    <t xml:space="preserve">No se habia contemplado realizar la evaluacion de la documentacion del sistema 
</t>
  </si>
  <si>
    <t xml:space="preserve">Incumplimientos normativos 
</t>
  </si>
  <si>
    <t>Realizar la evaluacion de la documentacion del sistema, principalmente evaluar la aplicación adecuada de las principales actividades de control</t>
  </si>
  <si>
    <t xml:space="preserve">Informe de resultado de la evaluacion de la documentacion del sistema </t>
  </si>
  <si>
    <t>John  Beltran</t>
  </si>
  <si>
    <t xml:space="preserve">Ambiente 12.2
La tercera Linea de Defensa en  la vigencia 2021, realizó seguimiento a los Riesgos de Gestión únicamente  a la etapa de IDENTIFICACION, quedando pendiente la evaluación del diseño y ejecución de los respectivos controles. </t>
  </si>
  <si>
    <t xml:space="preserve">A partir de que se encuentra en una etapa de maduracion y aplicabilidad de la entidad del Manual de Gestion del Riesgo de la Entidad , no se reakizo la evaluacion evaluación del diseño y ejecución de los respectivos controles. </t>
  </si>
  <si>
    <t xml:space="preserve">Realizar por parte de la tercera linea de defensa la evaluación del diseño y ejecución de los respectivos controles de los riesgos identificados en la DNBC </t>
  </si>
  <si>
    <t xml:space="preserve">No. De seguiminetos realizados/ No de seguimientos programados </t>
  </si>
  <si>
    <t>Ambiente 12.4
La OCI realizó seguimiento en el tercer cuatrimestre de 2021,  a los controles  y responsables de los riesgos de corrupción. En  relación a los riesgos de Gestión se generó evaluación  a la etapa de Identificación de los Riesgos, conforme fue programado  por la Entidad. Para la vigencia 2022, se realizará evaluación a los controles establecidos en los Riesgos de Gestión.</t>
  </si>
  <si>
    <t>Actualizar el mapa de riesgo de corrupción  verificando la etapa de identificación y valoración</t>
  </si>
  <si>
    <t>Ambiente 12.5
La OCI realizó seguimiento en el tercer cuatrimestre de 2021,  a los controles  y responsables de los riesgos de corrupción. En  relación a los riesgos de Gestión se generó evaluación  a la etapa de Identificación de los Riesgos, conforme fue programado  por la Entidad, pero no  se ha realizado la  evaluación a los controles establecidos en los Riesgos de Gestión.
De otro lado, se evidenció que no se realiza la auto control ni autoevaluación con respecto a la primera linea de defensa, ni evaluación de la segunda linea de defensa.</t>
  </si>
  <si>
    <t>Debilidad en el análisis de la información sobre la gestión del Riesgo en la entidad
Por desconocimiento en las nuevas  disposiciones definidas por el DAFP, con respecto a la evaluación en el Informe Semestral del Sistema de Control Interno de la DNBC.</t>
  </si>
  <si>
    <t xml:space="preserve">Incumplimiento de lineamientos sobre la lo establecido en el Manual de riesgos de la Entidad.
Inobservancia de lo establecido en  MIPG. </t>
  </si>
  <si>
    <t xml:space="preserve">Realizar informes de monitoreo de los riegos de corrupción  presentando la  evaluación a los controles establecidos </t>
  </si>
  <si>
    <t xml:space="preserve">Informes de monitoreo </t>
  </si>
  <si>
    <t>Ambiente 15.4
En la Política de Comunicación Interna y Externa de la Dirección  Nacional de Bomberos se estableció "El proceso de Gestión de la Comunicación debe realizar semestralmente la evaluación de los canales de comunicación externos de la entidad con los Cuerpos de Bomberos, escogiendo la metodología más adecuada para su realización con el fin de conocer el alcance que se tiene e identificar las posibles mejoras del proceso", sin embargo no se ha realizado la evalución correspondiente al segundo semestre de 2021, asi como tampoco se cuenta con un procedimiento que determine claramente los lineamientos y metodolología para la evaluación de los canales de comunicación.</t>
  </si>
  <si>
    <t xml:space="preserve">Desconocimeinto de la aplicabilidad de la politica de Comunicación Interna y Externa de la Dirección  Nacional de Bomberos 
Por la alta carga laboral del profesional que tiene a cargo la responsabilidad de realizar la evaluacion de los canales externos  de comunicación.
</t>
  </si>
  <si>
    <t>Por la alta carga laboral del profesional que tiene a cargo la responsabilidad de realizar la evaluacion de los canales externos  de comunicación.</t>
  </si>
  <si>
    <t>Comunicación poco efectiva.
Incumplimientos legales</t>
  </si>
  <si>
    <t>Realizar la evaluación de los canales de comunicación externos de la entidad con los Cuerpos de Bomberos del ultimo semestre de 2021</t>
  </si>
  <si>
    <t>Informe de evaluacion de los canales externos</t>
  </si>
  <si>
    <t xml:space="preserve">Pedro Manosalva </t>
  </si>
  <si>
    <t xml:space="preserve">Por la alta carga laboral del profesional que tiene a cargo la responsabilidad de realizar la evaluacion de los canales externos  de comunicación.
Desconocimeinto de la aplicabilidad de la politica de Comunicación Interna y Externa de la Dirección  Nacional de Bomberos
</t>
  </si>
  <si>
    <t>Desconocimeinto de la aplicabilidad de la politica de Comunicación Interna y Externa de la Dirección  Nacional de Bomberos</t>
  </si>
  <si>
    <t>Generar un procedimiento en el cual se  establezca los lineamientos y la metodolología para la evaluación de los canales de comunicación.</t>
  </si>
  <si>
    <t xml:space="preserve">Procedimiento generado y formalizado </t>
  </si>
  <si>
    <t>Ambiente 13.2
La  Entidad cuenta con  el registro de activos de la información, pero la misma se encuentra desactualizada, ya que al realizar la revisión  se evidencia que el "Fundamento Constitucional o Jurídico"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
En el seguimiento a la implementación de la Ley 1712 de 2014, se encontró que la entidad no ha implementado el anexo 2 de la resolución 1516 de 2020 para la publicación de la información en la página web.</t>
  </si>
  <si>
    <t xml:space="preserve"> Desconocimiento de los lineamientos emitidos por MINTIC sobre los requisitos en materia de acceso a la información publica, accesibilidad web, seguridad digital y datos abiertos </t>
  </si>
  <si>
    <t>Ambiente 13.4
La entidad cuenta con  políticas para asegurar la integridad, confidencialidad y la disponibilidad d ela información condensadas en el Manual de Seguridad y Privacidad de la Información MN-TI-01, Versión: 1, vigente desde el 23/12/2021,la cual falta implementar, sin embargo, por ejemplo, en la política de comujnicación interna, se establecen unas responsabilidades a cargo del Oficial de Seguridad de la Información, Rol que no esta definido en la entidad.</t>
  </si>
  <si>
    <t xml:space="preserve">Desconocimiento de la normatividad aplicable 
Falta de personal idoneo para ejercer como oficial de sguridad de la informacion </t>
  </si>
  <si>
    <t xml:space="preserve">Falta de personal idoneo para ejercer como oficial de sguridad de la informacion </t>
  </si>
  <si>
    <t>Realizar la designacion formal del encargado como  Oficial de Seguridad de la Información</t>
  </si>
  <si>
    <t xml:space="preserve">Documento con designacion </t>
  </si>
  <si>
    <t>Ambiente 14.2
La entidad cuenta con  políticas para asegurar la integridad, confidencialidad y la disponibilidad d ela información condensadas en el Manual de Seguridad y Privacidad de la Información MN-TI-01, Versión: 1, vigente desde el 23/12/2021, sin embargo, por ejemplo, en la política de organización  interna, se establecen unas responsabilidades a cargo del Oficial de Seguridad de la Información, Rol que no esta definido en la entidad.</t>
  </si>
  <si>
    <t>Ambiente 15.1
Se actualizó la  política de comunicación interna y externa, que  facilita  la  relación con las partes interesadas externas incluyendo  controles que involucran a  contratistas y proveedores, sin embargo se evidencia debilidad en la aplicac ión de los controles.</t>
  </si>
  <si>
    <t>Ambiente 15.3
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sin embargo, con corte a octubre se presenta un 3,7% ( respuestas extemporáneas (53/1432) de acuerdo con los informes mesuales publicados para Gestión de Atención al Usuario.</t>
  </si>
  <si>
    <t xml:space="preserve">Debilidad en la identificación de controles y seguimiento de los informes mensuales de PQRSD que  presenta el proceso de GAU </t>
  </si>
  <si>
    <t>Debilidad en identificación de controles y seguimiento de los informes mensuales de PQRSD que  presenta el proceso de GAU</t>
  </si>
  <si>
    <t xml:space="preserve">Información inexacta frente a las estadísticas de las PQRDS de la DNBC. </t>
  </si>
  <si>
    <t>Informar mensualmente  a la Dirección General y a los supervisores de los contratistas, que PQRSD no han sido respondidas dentro de lso términos, con el fin que se inicien las acciones a que haya lugar por el incumplimiento del mismo.</t>
  </si>
  <si>
    <t>Informes mensuales</t>
  </si>
  <si>
    <t>Se evidencio el envió mensual del correo a la alta dirección y a los supervisores de los contratistas sobre PQRSD que no han sido respondidas dentro de los términos, con el fin que se inicien las acciones a que haya lugar.</t>
  </si>
  <si>
    <t xml:space="preserve">Se evidencia solo el envió del correo correspondiente al mes de junio </t>
  </si>
  <si>
    <t>Ambiente 15.6
Se realizó el Informe de encuesta de satisfacción del Usuario para el tercer cuatrimestre de 2021,con la aplicación de  38 encuestas  de 395 usuarios,  lo cual no es representativo para un nivel de confianza aceotable de las PQRSD atendidas por la entidad, evidenciándose que la información allí recolectada no es suficiente ni amplia para conocer la percepción de las partes interesadas.  Asimismo, en la página web no se evidencia la publicación de la evaluación del servicio del primer semestre de 2021.</t>
  </si>
  <si>
    <t xml:space="preserve">No se encuentra contemplado  en las poliiticas de operación del procedimiento Procedimiento de Recepción,
Distribución, Seguimiento y Salida
de Peticiones, Quejas, Reclamos,
Sugerencias y Denuncias, la descrippcion de como realizar el informe de las encuestas de satisfacion de usuarios </t>
  </si>
  <si>
    <t>Actualizar el procedimiento Procedimiento de Recepción,</t>
  </si>
  <si>
    <t xml:space="preserve">Se Actualiza el Procedimiento de Recepción, Distribución, Seguimiento y Salida de PQRSD, con la inclusión de una política de operación de como realizar el informe de las encuestas de satisfacción de usuarios #5,56 </t>
  </si>
  <si>
    <t>El proceso evidencia la inclusión en el procesamiento de PQRSD de una política de operación de como realizar los informes de encuestas de satisfacción de usuarios</t>
  </si>
  <si>
    <t>Ambiente 17.5
La entidad a partir de la vigencia 2021, tiene tercerizado las actividades de la CITEL, con el CBV de Bogotá, para el segundo semestre de 2021 no se presentó la evaluación, conforme estaba programada</t>
  </si>
  <si>
    <t xml:space="preserve">Desconocimiento de los liniamientos emitidos </t>
  </si>
  <si>
    <t xml:space="preserve">Realizar la evaluacion de la prestacion de los servicios tercerizados </t>
  </si>
  <si>
    <t>Informes de evaluación</t>
  </si>
  <si>
    <t xml:space="preserve">Carlos Cartagena </t>
  </si>
  <si>
    <t>Se carga la evaluación realizada desde enero hasta mayo, al contrato suscrito con el CBV de Bogotá, para la  tercerización de las actividades de la CITEL.</t>
  </si>
  <si>
    <t xml:space="preserve">Se evidencian los informes de supervisión realizados desde enero a mayo </t>
  </si>
  <si>
    <t>Ambiente 16.4
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
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t>
  </si>
  <si>
    <t xml:space="preserve">Desconocimiento de los liniamentos emitidos de como hacer el acta de comité directivo </t>
  </si>
  <si>
    <t xml:space="preserve">Toma de desiciones con base en datos no reales </t>
  </si>
  <si>
    <t>Realizar las actas del Comité Directivo correspondientes a los meses de julio a diciembre del año 2021</t>
  </si>
  <si>
    <t xml:space="preserve"> Desconocimiento en el diligenciamiento del Formato de Informe de Evaluación Independiente del Estado del SCI,</t>
  </si>
  <si>
    <t>Desconocimiento en el diligenciamiento del Formato de Informe de Evaluación Independiente del Estado del SCI,</t>
  </si>
  <si>
    <t>Realizar las actas del Comité Directivo correspondientes a la vigencia 2022</t>
  </si>
  <si>
    <t>Consolidar la totalidad de los soportes documentales de la evaluación del informe semestral correspondiente a la vigencia 2022</t>
  </si>
  <si>
    <t xml:space="preserve">Evidencias consolidadas por cada uno de los componentes del sistema de control interno </t>
  </si>
  <si>
    <t>31/02/2023</t>
  </si>
  <si>
    <t>Consolidar la totalidad de los soportes documentales de la evaluación del informe semestral correspondiente al segundo semestre de 2021.</t>
  </si>
  <si>
    <t xml:space="preserve">Ambiente 17.1
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
</t>
  </si>
  <si>
    <t xml:space="preserve">Debilidad en el seguimiento y control del cumplimiento de las acciones estbalecidas </t>
  </si>
  <si>
    <t xml:space="preserve">Monitoreos mensuales al cumplimiento de las aciones establecidas </t>
  </si>
  <si>
    <t xml:space="preserve">Informes de monitoreos </t>
  </si>
  <si>
    <t xml:space="preserve">En el primer semestre se realizo plan de choque y los mismos se presentaron </t>
  </si>
  <si>
    <t>En el primer semestre se realizo plan de choque y los mismos se presentaron</t>
  </si>
  <si>
    <t>Informe Semestral del Estado de Control Interno de  DNBC por el periodo comprendido entre el 1 de Julio o  al  31 de Diciembre de 2073</t>
  </si>
  <si>
    <t>Ambiente  17.3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</si>
  <si>
    <t>Deficiente sistema de control internoo</t>
  </si>
  <si>
    <t xml:space="preserve">Accion en avance </t>
  </si>
  <si>
    <t>Ambiente  17.4
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t>
  </si>
  <si>
    <t>Ambiente  17.7
Actualmente la DNBC, no posee Planes de Mejoramiento producto de las autoevaluaciones realizadas por la segunda línea de defensa . Por lo tanto no se cuenta con la verificación y avance del cumplimiento</t>
  </si>
  <si>
    <t>Informe seguimiento al grado de cumplimiento de las normas de austeridad y eficiencia del gasto público a 31/12/2021</t>
  </si>
  <si>
    <t>No se entregó por parte de la subdirección administrativa los   requerimientos documentales solicitados por la Oficina de Control Interno, Inobservando que un seguimiento de auditoria se asimila al desarrollo de una auditoría y por ende se estaría incumpliendo el Artículo 151 del Decreto 403 de 2020, que señala “Deber de entrega de información para el ejercicio de las funciones de la unidad u oficina de control interno. Los servidores responsables de la información requerida por la unidad u oficina de control interno deberán facilitar el acceso y el suministro de información confiable y oportuna para el debido ejercicio de sus funciones, salvo las excepciones establecidas en la ley. Los requerimientos de información deberán hacerse con la debida anticipación a fin de garantizar la oportunidad y completitud de la misma. El incumplimiento reiterado al suministro de la información solicitada por la unidad u oficina de control interno dará lugar a las respectivas investigaciones disciplinarias por la autoridad competente.”</t>
  </si>
  <si>
    <t xml:space="preserve">Porque no se contaba con la informacion solicitada por la Oficina de Control Interno.
Porque desconocimeinto de la normatividad aplicable a la gestion de bienes.
Porque debilidad en el seguimiento de la ejecucion de las actividades inherentes al proceso  </t>
  </si>
  <si>
    <t xml:space="preserve">
Porque debilidad en el seguimiento de la ejecucion de las actividades inherentes al proceso  </t>
  </si>
  <si>
    <t xml:space="preserve">Incumplimientos normativos.
</t>
  </si>
  <si>
    <t xml:space="preserve">Realizar seguimiento mensual de la ejecución de las actividades programadas en el desarrollo del proceso de Gestión Administrativa </t>
  </si>
  <si>
    <t xml:space="preserve">Numero de seguimientos realizados/ numero de seguimientos programados </t>
  </si>
  <si>
    <t xml:space="preserve">Margarita Arias </t>
  </si>
  <si>
    <t>SE REALIZA MONITOREO MENSUAL DE LAS ACTIVIDADES DEL PROCESO ADMINISTRATIVO CON CRONOGRAMA DE ACTIVIDADES EN EXCEL</t>
  </si>
  <si>
    <t>A la fecha existen funcionarios que no han realizado la respectiva programación de vacaciones (3 funcionarios), lo cual podría conllevar a incumplir Artículo 4. Horas Extras y Vacaciones de la Ley 1009 de 2020, que establece “Por regla general, las vacaciones no deben ser acumuladas ni interrumpidas”.</t>
  </si>
  <si>
    <t xml:space="preserve">Porque a pesar que se programan y pagan las vacaciones los directivos por necesidad del servicio realizan aplazamiento de vacaciones.
Porque a los funcionarios que les aplazan las vacaciones no programan nueva decha de disfrute de las mismas
</t>
  </si>
  <si>
    <t xml:space="preserve">Porque a los funcionarios que les aplazan las vacaciones no programan nueva decha de disfrute de las mismas.
</t>
  </si>
  <si>
    <t>Generar un lineamiento (Memorando) por parte de la Direccion, contemplando el deber y derecho del disfrute de las vacaciones de los funcionarios Decreto 1085 de 1978 Articulo 8. Decreto 1009 de 2020 articulo 4.</t>
  </si>
  <si>
    <t xml:space="preserve">No. de vacaciones programadas / total de vacaciones con derecho a disfrutar
</t>
  </si>
  <si>
    <t>MARYOLY DIAZ/ CARILYN QUINTERO</t>
  </si>
  <si>
    <t>Se evidencian con corte al 31/12/2021, 32 incapacidades que no han sido pagadas por las entidades, las cuales ascienden a $32.743.368, lo que denota que las gestiones de recobro no han tenido éxito, dado que aprecia un saldo considerable por cobrar especialmente a SANITAS.  Al respecto se debe tener en cuenta que el artículo 28 de la Ley 1438 de 2011, establece “El derecho de los empleadores de solicitar a las Entidades Promotoras de salud el reembolso del valor de las prestaciones económicas prescribe en el término de tres (3) años contados a partir de la fecha en que el empleador hizo el pago correspondiente al trabajador”</t>
  </si>
  <si>
    <t>No se realizan los  cruce de información dentro del proceso de Proceso de Gestión Financiera así como con el Proceso de Gestión del Talento, para saber el valor real d elos rientegors que deben de hacer las EPS.</t>
  </si>
  <si>
    <t>No se realizan los  cruce de información dentro del proceso de Proceso de Gestión Financiera así como con el Proceso de Gestión del Talento, para saber el valor real d elos rientegors que deben de hacer las EPS</t>
  </si>
  <si>
    <t xml:space="preserve">Adelantar las acciones externas para el recobro de las incapacidades adeudas a la Entidad. </t>
  </si>
  <si>
    <t xml:space="preserve">No. de recobros adelantados / Total de recobros detectados en la DNBC </t>
  </si>
  <si>
    <t xml:space="preserve">El proceso no reporto evidencia de la ejecucion de la accion </t>
  </si>
  <si>
    <t xml:space="preserve">Se evidencio que el proceso de gestión jurídica no adelantado las acciones legales adelantadas para el cobro coactivo de estos los valores adeudados por las EPS y ARL, porque antes se deben adelantar acciones administrativas previas al inicio del cobro por vía judicial.  Sobre las cuales requirió el envío por parte del Proceso de Talento Humanos de la siguiente información:
• Copia de la incapacidad.
• Copia acta de posesión del funcionario.
• Copia de las planillas únicas de autoliquidación de aportes al sistema de salud
Correspondientes a los seis (6) meses anteriores a la fecha de ocurrencia del hecho que
Conllevó la expedición de la incapacidad.
• Copia de la resolución de reconocimiento de la incapacidad o licencia.
• Copia del comprobante de pago de nómina
• Copia de las peticiones remitidas a las EPS/ARL (Correos electrónicos, derechos de
petición, respuestas a peticiones, comunicaciones oficiales) que den cuenta de las
actuaciones realizadas ante la EPS/ARL para cobrar las incapacidades y/o licencias.
incumpliendo lo establecido en el artículo 817 del Estatuto Tributario, que señala que el plazo con el que cuenta la Administración para iniciar un proceso de cobro coactivo prescribe en cinco años, so pena de la ocurrencia de la prescripción extintiva, que castiga el interés del acreedor para reclamar su derecho.
</t>
  </si>
  <si>
    <t xml:space="preserve">Adelantar las acciones externas para el cobro coactivo de las incapacidades adeudas a la Entidad. </t>
  </si>
  <si>
    <t>No. de cobros coactivos adelantados / Total de cobros coactivos Detectados en la DNBC</t>
  </si>
  <si>
    <t xml:space="preserve">Se tienen registros de 31 comisiones que no se legalizaron de manera oportuna, lo que  conlleva al incumplimiento del Artículo  2.2.5.5.29 del  Decreto 648 de 2017 que señala “Informe de la comisión de servicios.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t>
  </si>
  <si>
    <t>Porque; para los funcionarios y contratistas tres (3) días no son suficientes para legalizar 
Porque; a pesar de la socialización del procedimiento de viáticos muchos desconocen los tiempo de legalización
por qué los funcionarios y contratistas hacen caso omiso al correo de "legalización de comisión"</t>
  </si>
  <si>
    <t>Materialización de riesgo del proceso 
Incumplimiento del procedimiento vigente.
Incumplimiento a la resolución 265
Imposibilidad de liquidar futuros viáticos y/o gastos de viaje y desplazamiento</t>
  </si>
  <si>
    <t xml:space="preserve">Modificar la resolucion de comisiones, con la inclusion de un articulo en el cual se espefiifique las sanciones disciplinarias a que haya lugar de no legalizar a tiempo las mismas, asi mismo especificando el tiempo que se tienen para la legalizacion de las comiciones. </t>
  </si>
  <si>
    <t>Nº comisiones que se legalizan de manera oportuna / total de comisiones por legalizar *100</t>
  </si>
  <si>
    <t>VICKY ORDOÑEZ/CARILYN QUINTERO</t>
  </si>
  <si>
    <t>En los registros del RUNT, se evidencio que el automóvil ZXW532, no tiene renovación del Certificado de revisión técnico-mecánica el cual venció el 27/10/2021, incumpliendo el artículo 46 de la Ley 769 de 2002 que señala “Todo vehículo automotor registrado y autorizado deberá presentar el certificado vigente de la revisión técnico – mecánica”, así mismo en el artículo 50 establece que “Por razones de seguridad vial y de protección al ambiente, el propietario o tenedor del vehículo de placas nacionales o extranjeras, que transite por el territorio nacional, tendrá la obligación de mantenerlo en óptimas condiciones mecánicas y de seguridad”</t>
  </si>
  <si>
    <t>Debilidad en los controles y seguimientos del parque automotor asignado a la DNBC</t>
  </si>
  <si>
    <t xml:space="preserve">Debilidad en los controles y seguimientos del parque automotor asignado a la DNBC </t>
  </si>
  <si>
    <t xml:space="preserve">Realizar seguimientos mensuales de tipo documental como son a las obligaciones (SOAT, Impuestos, Revisiones Tecno mecánica de cada uno de los vehículos asignados a la DNBC </t>
  </si>
  <si>
    <t xml:space="preserve">Numero de seguimientos realizados/ numero   de seguimientos programados  </t>
  </si>
  <si>
    <t>SE REALIZA SEGUIMIENTO CONSTANTE DE POLIZAS TODO RIESGO A LOS VEHICULOS ADJUDICADOS, REVISIONES TECNICO MECANICAS A LOS VEHÍCULOS EN COMODATO, ASI COMO TAMBIEN EL SEGUIMIENTO DE LOS SOAT MENSUALES</t>
  </si>
  <si>
    <t xml:space="preserve">Se evidencian correos mensuales dirigidos al proceso de fortalecimiento bomberillo con los  seguimientos mensuales de tipo documental como son a las obligaciones (SOAT, Impuestos, Revisiones Tecno mecánica de cada uno de los vehículos asignados a la DNBC </t>
  </si>
  <si>
    <t>No se aportó documentación sobre el estado de la camioneta IXX308, la cual según informaron esta en reparación, esta situación demuestra que se incumple Dimensión 3 de MIPG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t>
  </si>
  <si>
    <t xml:space="preserve">Porque no se cuenta con la documentacion solicitada por la Oficina de Control Interno .
Porque. Desconicimiento de la normatiivdad aplicable en la gestion de los bienes publicos. 
Debilidad en la identiifcacion de controles para la gestion d elos recursos fisicos y servicios de la entidad. </t>
  </si>
  <si>
    <t xml:space="preserve">Debilidad en la identificacion de controles para la gestion delos recursos fisicos y servicios de la entidad. </t>
  </si>
  <si>
    <t xml:space="preserve">Incumplimientos normativos, </t>
  </si>
  <si>
    <t xml:space="preserve">Realizar seguimientos mensuales por parte del gestor del proceso  sobre el estado de los  vehículos a cargo de la entidad </t>
  </si>
  <si>
    <t xml:space="preserve">Numero de seguimeintos realizados del estado de los vehiculos de la entidad/Numero de de seguimientos progrmados delestado de los vehiculos de la entidad </t>
  </si>
  <si>
    <t xml:space="preserve">Los formatos de la planillas de desplazamiento, no se están diligenciando como debe ser pues se evidencio:
• Vehículo IXX308, No se aportaron Planillas de desplazamientos del cuarto trimestre de 2021.
• Vehículo OKZ951, se sigue diligenciando el “FORMATO PLANILLA DE DESPLAZAMIENTO” por el día más no por desplazamiento (recorrido).
• Vehículo ZXW532, Solo tiene registros hasta el día 27/10/2022 y la planilla no está firmada por el funcionario a quien se le prestó el servicio
Con lo cual se evidencia que se está incumpliendo el Manual para el Manejo de Vehículos de la Dirección Nacional de Bomberos, en su articulo 7 que establece que el gestor debe “Verificar el diligenciamiento completo y oportuno del Formato de Inspección y el Formato de planilla de desplazamiento” 
</t>
  </si>
  <si>
    <t xml:space="preserve">Por que, no existe un procedimiento en el cual este establecido los usos y manejo de los vehículos de la DNBC .
La planilla de pre inspección y desplazamiento para los vehículos de desplazamiento de la DNBC no permite evidenciar la justificación de las necesidades del servicio   
 No se evidencian las justificaciones claras, concretas origen, destino, etc., del uso de los vehículos de la DNBC los fines de semana y festivos por necesidades del servicio.
 Por que no se realizo un adecuado control y verificación del diligenciamiento  de las plantillas de uso de los vehículos.
</t>
  </si>
  <si>
    <t>Por que no se realizo un adecuado control y verificación del diligenciamiento  de las plantillas de uso de los vehículo</t>
  </si>
  <si>
    <t xml:space="preserve">Actualizar el formato de desplazamiento de vehículos estableciendo la justificación en el evento de utilizar el vehículos los fines de semana y festivos, así como la autorización por parte del Señor Director y de los Subdirectores conforme sea el caso, como tambien establecer el visto bueno del gestor del proceso, esto como control y veriifcacion consignada en el formato. </t>
  </si>
  <si>
    <t>SE REALIZÓ EL MANUAL DE VEHÍCULOS JUNTO CON LA SOCIALIZACIÓN DEL MISMO, ASI COMO TAMBIEN CAPACITACIONES A LOS CONDUCTORES SOBRE TEMAS VIALES Y PLANILLAS DE DESPLAZAMIENTO</t>
  </si>
  <si>
    <t>Se actualizo formato el 11 de marzo 2022</t>
  </si>
  <si>
    <t xml:space="preserve">Se encontraron en las Planillas Pre operacionales inconsistencias en el diligenciamiento de los formatos, pues se encontró que:
• Para el vehículo OKZ951, En el diligenciamiento de los formatos de Inspección Pre operacional se evidenció, que estos no se encuentran firmado por el supervisor.
• Para el vehículo ZXW532, se apreció: 
 No coincide el kilometraje de la Planilla de Desplazamiento con el Formato  de planillas de Pre uso  de vehículos para los días: 2, 21, y 22 de octubre
 Figura una planilla con fecha del 02/10/2022, el cual corresponde  a un día sábado.
 Figura una planilla con fecha del 02/10/2022, el cual corresponde  a un día sábado.
 Solo hay planillas hasta el día 27/10/2022.
Lo anterior demuestra el incumplimiento al Manual para el Manejo de Vehículos de la Dirección Nacional de Bomberos, y al artículo 13 del Decreto 371 de 2021 que establece “Los vehículos solo podrán ser utilizados de lunes a viernes, y su uso en fines de semana y festivos deberá ser justificado en necesidades del servicio o en razones de seguridad” 
</t>
  </si>
  <si>
    <t>Desconocimeinto por parte d elos conductores de como diliginciar las plantillas Pre operacionales.
Desconocimeinto por parte d elos conductores de como diliginciar las plantillas Pre operacionales.</t>
  </si>
  <si>
    <t>Desconocimeinto por parte de los conductores de como diliginciar las plantillas Pre operacionales.</t>
  </si>
  <si>
    <t xml:space="preserve">Realizar capacitaciones   a los conductores sobre la aplicabilidad del manual de uso y manejo de vehículos,  cada vez que se requiera </t>
  </si>
  <si>
    <t xml:space="preserve">Numero de capacitaciones realizadas/ Numero de capacitaciones programadas </t>
  </si>
  <si>
    <t xml:space="preserve">Se han realizado las capacitaciones a los conductores sobre la socialización del manual y uso manejo de los vehículos </t>
  </si>
  <si>
    <t xml:space="preserve">En archivo enviado por Subdirección Administrativa relacionan un directorio con 9 celulares y sim cards institucionales,  asignadas a funcionarios de la DNBC, así mismo en las facturación remitida se observó:
• No se ha actualizado la Dirección de la Entidad, pues aún registra la Dirección: Carrera 30 N° 85 A 39/47.
• NO se aprecia el resumen detallado de la cuenta corporativa, en el cual deberían aparecer los números de las líneas telefónicas.
Lo anterior, evidencia falta de control y seguimiento en el uso de las líneas telefónicas, incumplimiento al Decreto  1598 de 2011, que establece que  “El director de la entidad responsable deberá adoptar las medidas necesarias para: (…) (ii) Verificar cuando menos semestralmente el uso que se está dando al servicio.
(iii) Verificar que, una vez finalizada la relación laboral, el proveedor del servicio de comunicaciones con el cual tiene contratado el servicio, suspenda su prestación".  Y el artículo 15 del el Decreto 371, “Por el cual se establece el Plan de Austeridad del Gasto 2021” en lo concerniente a Telefonía.
</t>
  </si>
  <si>
    <t xml:space="preserve">Debilidad en  los controles y seguimiento por parte del gestor en el uso y manejo de las lineas de celular a cargo de la DNBC </t>
  </si>
  <si>
    <t xml:space="preserve">Realizar una matriz de seguimiento de las líneas de celular en donde se contemple el funcionario que tiene a cargo la línea, factura de cobro y valor </t>
  </si>
  <si>
    <t xml:space="preserve">No se evidencia matriz de seguimiento </t>
  </si>
  <si>
    <t>La Entidad en los meses de noviembre y diciembre tuvo un deficiente servicio de impresoras, lo cual conduce a que no estamos teniendo en cuenta directrices de la  Dimensión 3, Gestión con Valores para Resultados del MIPG que señala “Lineamientos generales” con respecto a los mecanismos para ejercer un control legal y técnico de los bienes de la entidad”.</t>
  </si>
  <si>
    <t xml:space="preserve">No se lleva  acabo un adecuado control y segimiento de los insumos de papeleria que se requiere para el funcionamiento de la entidad. </t>
  </si>
  <si>
    <t>No se lleva  acabo un adecuado control y segimiento de los insumos de papeleria que se requiere para el funcionamiento de la entidad</t>
  </si>
  <si>
    <t xml:space="preserve">Realizar seguimiento trimestral de  la gestión en la administración de bienes y recursos ( Servicio de aseo y cafetería, insumos de cafetería, vigilancia, seguros de bienes de la entidad, Papelería, funcionamiento de recursos tecnológicos, vehículos entre otros), y presentarlo al comité directivo para la toma de decisiones </t>
  </si>
  <si>
    <t>Informe Trimestral elaborado y presentado a Comité sobre la gestión en la administración de bienes y recursos</t>
  </si>
  <si>
    <t xml:space="preserve">Se presentan inconsistencias en la información reportada por Subdirección Administrativa en el rubro de energía, con lo cual se aprecia que no están observando lineamientos de la Dimensión 2 direccionamiento estratégico y Planeación del MIPG, en los controles para asegurar el cumplimiento de gestión institucional, ya que existen debilidades y falencias al no poseer controles asociados al
Proceso de Gestión Administrativa
</t>
  </si>
  <si>
    <t xml:space="preserve">Debilidad en los controles y seguimientos al consumo de serviisos publicos en la Entidad </t>
  </si>
  <si>
    <t>Realizar monitoreo mensual de la variación de las cifras  relacionadas con el pago de los servicios de agua, energía y teléfono, una vez culmine el respectivo mes.</t>
  </si>
  <si>
    <t xml:space="preserve">Nº de monitoreos realizados/ Nº total de monitoreos programados *100 </t>
  </si>
  <si>
    <t>SE EVIDENCIA EL SEGUIMIENTO MENSUAL DE LOS SERVICIOS PUBLICOS EN EL INFORME DE AUSTERIDAD TRIMESTRALES Y EN LOS INDICADORES DE GESTIÓN</t>
  </si>
  <si>
    <t xml:space="preserve">Se evidencia monitoreo mensual de los servicios públicos así: Agua correspondiente del periodo 15 de dic 2021-febrero 2022, Luz de los meses enero, febrero y marzo y telefonía fija enero, febrero y marzo, no obstante no se presentan los monitoreos de los meses de abril ni de mayo </t>
  </si>
  <si>
    <t xml:space="preserve">Se presentan diferencias en la información reportada por Subdirección Administrativa en el rubro de combustible, lo cual evidencia que no se está observando la Dimensión 2 direccionamiento Estratégico y Planeación del MIPG, en lo relacionado con los controles para asegurar el cumplimiento de gestión ya que existen debilidades y falencias al no poseer controles asociados al Proceso de Gestión Administrativa
</t>
  </si>
  <si>
    <t xml:space="preserve">Realizar conciliaciones mensuales por parte de los Procesos de Gestión Administrativa  y Gestión Financiera,  con relación a los  rubros de manejo de vehiculos. </t>
  </si>
  <si>
    <t xml:space="preserve">Numero de conciliaciones realizadas/ Numero de conciliaciones programadas </t>
  </si>
  <si>
    <t>Seguimiento a la atención de Peticiones, Quejas, Reclamos, Solicitudes y Denuncias II semestre de 2021</t>
  </si>
  <si>
    <t>Se observó que, aunque la DNBC, dio cumplimiento a los lineamientos del Gobierno Nacional y las   recomendaciones   del Ministerio de Salud y Protección Social en relación a la emergencia sanitaria nacional, atendiendo a que tomo medidas para la atención y recepción virtual de documentos en la Entidades y la radicación de comunicaciones, para evitar en la medida de los posible la atención presencial, para lo cual expidió el PROTOCOLO  DE ATENCION AL USUARIO EN EL MARCO DE LA EMERGENCIA SANITARIA DEL COVID 19, el cual se encuentra desactualizado; en cuanto a los números telefónicos fijos y la dirección de correspondencia como se puede observar en el linK https://dnbc.gov.co/sites/default/files/2020-08/ANEXO%201%20Protocolo%20covid-19%20%281%29%20%282%29.pdf</t>
  </si>
  <si>
    <t xml:space="preserve">Desactualización del  PROTOCOLO  DE ATENCION AL USUARIO EN EL MARCO DE LA EMERGENCIA SANITARIA DEL COVID 19. </t>
  </si>
  <si>
    <t>Desactualización del  PROTOCOLO  DE ATENCION AL USUARIO EN EL MARCO DE LA EMERGENCIA SANITARIA DEL COVID 19.</t>
  </si>
  <si>
    <t>Incumplimientos normativos.
Desinformación a los grupos de interés</t>
  </si>
  <si>
    <t xml:space="preserve">Actualizar la dirección y teléfono  en el PROTOCOLO  DE ATENCION AL USUARIO EN EL MARCO DE LA EMERGENCIA SANITARIA DEL COVID 19. </t>
  </si>
  <si>
    <t>Documento PROTOCOLO  DE ATENCION AL USUARIO EN EL MARCO DE LA EMERGENCIA SANITARIA DEL COVID 19, actualizado</t>
  </si>
  <si>
    <t xml:space="preserve">Se evidencio la Actualización de la dirección y teléfono en el PROTOCOLO  DE ATENCION AL USUARIO EN EL MARCO DE LA EMERGENCIA SANITARIA DEL COVID 19. </t>
  </si>
  <si>
    <t>El protocolo de Atención al Usuario se encuentra desactualizado en relación al numeral 5.9 Prestación de la Atención Los canales de atención que ofrece la Dirección Nacional de Bomberos son: el presencial, de correspondencia, telefónico y virtual, ya que la dirección para la atención presencial y escrita hace referencia a la anterior sede ubicada a Calle 26 No. 85B - 09, Edificio C26 Piso 7</t>
  </si>
  <si>
    <t>Desactualización del PROTOCOLO  DE ATENCION AL USUARIO 2021</t>
  </si>
  <si>
    <t>Actualizar la dirección en el PROTOCOLO  DE ATENCION AL USUARIO</t>
  </si>
  <si>
    <t xml:space="preserve">Documento PROTOCOLO  DE ATENCION AL USUARIO 2021, actualizado y formalizado </t>
  </si>
  <si>
    <t>Se evidencio la Actualización de la dirección en el PROTOCOLO  DE ATENCION AL USUARIO</t>
  </si>
  <si>
    <t>Se evidenció que no se está dando cumplimiento a la Resolución 245 de 2021, articulo 3 con relación a los canales que posee la DNBC, para recibir las PQRSD que hacen referencia al buzón de Sugerencias, ya que este medio de atención no funcionó durante el Primer Semestre de 2021, tal y como se comunicó en el Informe de Seguimiento realizado por parte de la OCI, ni para el presente periodo de seguimiento, es decir el segundo semestre de 2021.</t>
  </si>
  <si>
    <t xml:space="preserve">Falta de recursos
Desconocimiento de la normatividad aplicable al proceso de GAU 
</t>
  </si>
  <si>
    <t xml:space="preserve">Desconocimiento de la normatividad aplicable al proceso de GAU 
</t>
  </si>
  <si>
    <t xml:space="preserve">Implementar el buzón de Sugerencias, dando cumplimiento Resolución 245 de 2021, articulo 3  </t>
  </si>
  <si>
    <t>Buzón de sugerencias implementado</t>
  </si>
  <si>
    <t xml:space="preserve">Se Evidencio la Implementación del buzón de Sugerencias, dando cumplimiento Resolución 245 de 2021, articulo 3  </t>
  </si>
  <si>
    <t>Se Evidencio la Implementación del buzón de Sugerencias, dando cumplimiento Resolución 245 de 2021, articulo 3</t>
  </si>
  <si>
    <t>En la matriz diligenciada y entregada por GAU, que hace referencia al Listado de PQRSD correspondiente al segundo semestre de 2021, se evidenció que del total de 694 radicados 187 están sin radicado de salida, es decir el 5.42.%, una cifra considerable.
Ahora bien, con relación a la muestra tomada por la OCI, es decir los 69 radicados se evidenció que:
-En la matriz de PQRS se estipuló que 25 de estos PQRS no poseen documento de respuesta que tuviera número de radicado de salida.
-Las siguientes PQRS, fueron relacionadas en la Matriz indicando que no poseían documento radicado de salida, pero al realizar la revisión se encontró que las mismas si poseen respuesta con número de radicado así:
PQRS No radicado de salida
20211140115322 20212110031061
20211140116012 20222110037841
20211140116592 20222110032521
20211140118832 20222110032321
20211140119372 20222110032331
20211140122852 20222110032331
Con ello se desconoce lo preceptuado en el numeral 7 Actividad 5 de las Políticas de Operación del Procedimiento de Recepción, Distribución, seguimiento y salida de Peticiones, Quejas, Reclamos, Sugerencias y Denuncias que indica “que como registro del trámite de las PQRSD debe quedar un radicado de ORFEO.</t>
  </si>
  <si>
    <t xml:space="preserve">Debilidad en la identificación de controles y seguimiento de los informes mensuales de PQRSD que  presenta el proceso de GAU 
</t>
  </si>
  <si>
    <t>Verificar por parte del gestor del proceso, mensualmente la información contenida en el informe de PQRS antes de presentarlo a la alta dirección.</t>
  </si>
  <si>
    <t>Numero de veriifcaciones realizadas/Numero de  verificaciones programadas</t>
  </si>
  <si>
    <t>Se Verifica por parte del gestor del proceso, mensualmente la información contenida en el informe de PQRS antes de presentarlo a la alta dirección.</t>
  </si>
  <si>
    <t xml:space="preserve">El proceso no evidencia el registro de las revisiones por parte del gestor del proceso </t>
  </si>
  <si>
    <t>Falta de atención a las PQRSD dentro de los términos legales. Se encontró que en 146 PQRSD de los 694 radicados del segundo semestre de acuerdo con la base de datos suministrada por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De las 69 PQRSD tomadas de muestra se encontraron 10 respondidas de forma extemporánea, para el radicado 20212050096211, en la base de datos figura con respuesta 9/11/2021, sin embargo, en el documento cargado en ORFEO el 21/09/2021.
Lo anterior incumple lo establecido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</si>
  <si>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 xml:space="preserve">Capacitar a los procesos responsables de dar la maayora de  las respuestas a PQRSD en politcias de operación del procedimiento de PQRSD  </t>
  </si>
  <si>
    <t>Numero de capacitaciones realizadas/ Numero de capacitaciones programadas (6 procesos criticos) *100</t>
  </si>
  <si>
    <t>No se evidencia aun capacitación a los procesos responsables de dar la mayoría de  las respuestas a PQRSD en políticas de operación del procedimiento de PQRSD</t>
  </si>
  <si>
    <t xml:space="preserve">El proceso no presenta evidencia d DE la ejecución de la acción </t>
  </si>
  <si>
    <t>De acuerdo con la base de datos de GAU, se encontró que 113 PQRSD de las 694 peticiones radicadas en el segundo semestre de 2021 en la DNBC, se encuentran relacionadas como venciadas, de la muestra se encontraron 16 de la 69 peticiones como vencidas, evidenciandose debilidades en los controles de los servidores y/o contratistas responsables de dar respuesta, adicionalmente se  evidencia falta de  monitoreo y seguimiento de la entrada y salida de las respuestas de las peticiones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</si>
  <si>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 xml:space="preserve">Debilidad en el monitoreo y seguimiento de la entrada y salida de las PQRSD </t>
  </si>
  <si>
    <t xml:space="preserve">Verificar mensualmente por parte del gestor del proceso, las entradas y salidas de las PQRSD en la matriz de registro publico PQRSD, para asegurar la consistencia de la información. </t>
  </si>
  <si>
    <t>(Número de revisiones realizadas/Numero de revisiones programadas)*100</t>
  </si>
  <si>
    <t xml:space="preserve">Se verifica mensualmente por parte del gestor del proceso, las entradas y salidas de las PQRSD en la matriz de registro publico PQRSD, para asegurar la consistencia de la información. </t>
  </si>
  <si>
    <t>Al verificar el aplicativo ORFEO se encontró que para 4 de las peticiones identificadas como vencidas  en la base de datos de GAU,se generó la respuesta, así: 20213800106152, 20211140108392, 20211140115322, 20211140116012 y 20211140116592, además se encontró que la petición con radicado 20211140121692 se encuentra bloqueda, incumpliéndose lo establecido en el Artículo 23 de la Constitución Política, los términos señalados en el artículo 14 de la Ley 1755 de 2015, el Numeral 5.7 del   Procedimiento   de   Recepción, Distribución, Seguimiento y Salida de Peticiones, Quejas, Reclamos, Sugerencias y Denuncias.</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</si>
  <si>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2021</t>
  </si>
  <si>
    <t xml:space="preserve">Falta de implmentacion de la nueva normatividad </t>
  </si>
  <si>
    <t>Adelantar las investigaciones por incumplimiento a la Respuesta de PQRSD en los términos contemplados en la ley .</t>
  </si>
  <si>
    <t>(Investigaciones realizadas/ Investigaciones programadas)*100</t>
  </si>
  <si>
    <t>Viviana Gonzalez</t>
  </si>
  <si>
    <t xml:space="preserve">El proceso no reporta evidencia de la ejecucion de la accion </t>
  </si>
  <si>
    <t>Informe Seguimiento Austeridad Gasto I  Trimestre de 2022</t>
  </si>
  <si>
    <t>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t>
  </si>
  <si>
    <r>
      <rPr>
        <sz val="10"/>
        <color theme="1"/>
        <rFont val="Arial"/>
        <family val="2"/>
      </rPr>
      <t>1. Porque; El proceso de Gestión de talento humano no reporta a tiempo las novedades de incapacidad al área de Gestión Financiera de manera oportuna. 
2. Porque; No se realizó las conciliaciones entre talento humano y financiera en las licencias de incapacidades. 
3. Porque; Falta de seguimiento y control por parte de la Gestión de talento humano y financier</t>
    </r>
    <r>
      <rPr>
        <b/>
        <sz val="10"/>
        <color theme="1"/>
        <rFont val="Arial"/>
        <family val="2"/>
      </rPr>
      <t xml:space="preserve">a 
</t>
    </r>
  </si>
  <si>
    <t xml:space="preserve">Incumplimientoeto de las normas establecidas por la CGN y sobrestimación de los saldos contables,  hallazgo por parte de los entes de control de la CGN  </t>
  </si>
  <si>
    <t>El proceso demuestra el envio el mensual de correos a los procesos generadores de información financiera para la actualizacion y registros de saldos.</t>
  </si>
  <si>
    <t>1. Porque; El proceso de Gestión de talento humano no reporta a tiempo las novedades de incapacidad al área de Gestión Financiera de manera oportuna. 
2. Porque; No se realizó las conciliaciones entre talento humano y financiera en las licencias de incapacidades. 
3. Porque; Falta de seguimiento y control por parte de la Gestión de talento humano y financiera</t>
  </si>
  <si>
    <t xml:space="preserve">Miguel Angel Franco/ Maryory Diaz/ Viviana Gonzalez </t>
  </si>
  <si>
    <t xml:space="preserve">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</si>
  <si>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No. de recobros adelantados / Total de recobros detectados en la DNBC</t>
  </si>
  <si>
    <t>Carilym Quintero</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</si>
  <si>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	El 22 de febrero de 2022, se registró la suma de $11.615.999.36  a nombre de COMJURIDICA en el uso presupuestal SERVICIOS DE CONSULTORIA EN ADMINISTRACION Y SERVICIOS DE GESTION A-02-02-02-008-003-01-1 y corresponde a SERVICIOS JURIDICOS A-02-02-02-008-002-01
•	 Se registró en el Uso Presupuestal A-02-02-02-008-003-09 OTROS SERVICIOS PROFESIONALES Y TÉCNICOS N.C.P, la suma de $2.410.550; cuando los mismos hacen referencia al uso  A-02-02-02-006-003- Gastos de desplazamiento así:
MANOSALVA PEDRO ANDRES   $740.283 
ANDRADE VIVIANA                       $684.842
VERGARA JHON                            $846.108
MURILLO ORLANDO                     $139.317</t>
  </si>
  <si>
    <t xml:space="preserve">1. Porque; Existió un error humano en el desarrollo del ejercicio del proceso
2. Porque; En ese momento se tenía que pagar de manera inmediata el recibo público y no se identificó el error 
3. Porque; Error en el momento de realizar el compromiso por lo tanto se tomó de manera incorrecta el uso presupuestal </t>
  </si>
  <si>
    <t>1. Porque; Existió un error humano en el desarrollo del ejercicio del proceso
2. Porque; Error en el momento de realizar el compromiso por lo tanto se tomó de manera incorrecta el uso presupuestal.
3. Porque; Cuando se tomaron los controles ya se había registrado los usos presupuestales en el primer trimestre de 2021.</t>
  </si>
  <si>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
Vehículo Plazas ZXW 532
	No se evidencian las planillas de desplazamiento ni los Check List de Pre uso de vehículos de los meses de enero, febrero de 2022 y del 01 al 16 de marzo de 2022
Vehículo Plazas OKZ 951
	A partir del 11 de marzo de 2022, se implementó por parte del Proceso Gestión Administrativa el Formato de  planilla de Desplazamiento FO-AD-02-01 Versión 1, pero los formatos que continuaron diligenciando los conductores fueron los FR-GA-16 versión 0.0 vigencia 23-08-2016. 
Lo mismo ocurrió con el Formato  Inspección Preoperacional Vehículos FO-AD-02-02 Versión 1, el cual actualizó el formato Check List pre uso de vehículos.
	Se está generando una fotocopia ya diligenciada impresa de la verificación, y únicamente se está diligenciando de manera diaria  el kilometraje, el día y la hora, lo que no asegura que el vehículo se encuentre en optimas condiciones para ser utilizado.
	Los formatos de “Check List pre uso de vehículos”, se encuentran sin firma del supervisor</t>
  </si>
  <si>
    <t>4. Por que no se realizo un adecuado control y verificación del diligenciamiento  de las plantillas de uso de los vehículo</t>
  </si>
  <si>
    <t xml:space="preserve">Establecer  en la Hoja de vida de los vehiculos que estan a cargo de la entidad, en donde se especifique los siguientes aspectos: Informacion general del vehiculo, documentos del vehiculo, revision tecnomecanica y de gases, incidentes y accidentes, mantenimientos realizados, conductores asignados y registro fotografico del vehiculo, el cual debe ser diligenciado de manera mensual por el gestor del proceso </t>
  </si>
  <si>
    <t xml:space="preserve">Formato Hoja de vida del vehiculo </t>
  </si>
  <si>
    <t>Seguimientos mensuales al diligenciamiento de la planilla de Preinspección y Desplazamientos y el dormato de  Inspección Preoperacional Vehículos</t>
  </si>
  <si>
    <t>Seguimiento mensuales</t>
  </si>
  <si>
    <t xml:space="preserve">No hay claridad con relación a la suscripción del Comodato, las razones de la Devolución por parte del Cuerpo de Bomberos Voluntarios de Bogotá, las decisiones tomadas por Entidad, teniendo en cuenta que no se poseee trazabilidad de la documentación.
Está  observación fue informada por parte de la OCI en  los informes de austeridad correspondientes a la vigencia  2021, y aún continúa sin tomarse las acciones para subsanar la mismas, 
Lo anterior  incumple la tercera 3 Dimensión Gestión con Valores para resultados del MIPG en relación a los “Lineamientos generales para la implementación” en lo que respecta a “Gestionar recursos físicos y servicios internos” </t>
  </si>
  <si>
    <t>Cruces mensuales</t>
  </si>
  <si>
    <t>Realizar informe estableciendo las razones de la devolución del vehículo IXX-308  y  las decisiones tomadas por la entidad en relación a esta devolución</t>
  </si>
  <si>
    <t xml:space="preserve">Informe </t>
  </si>
  <si>
    <t>Establecer un lineamiento específico con relación a los bienes entregados en comodato</t>
  </si>
  <si>
    <t>Lineamientos</t>
  </si>
  <si>
    <t>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t>
  </si>
  <si>
    <t>En el SIGE no aparecen los formatos indicados 
Desconocimiento de la aplicabilidad de esos formatos</t>
  </si>
  <si>
    <t xml:space="preserve">
Desconocimiento de la aplicabilidad de esos formatos</t>
  </si>
  <si>
    <t xml:space="preserve">
Inadecuado seguimiento y control por parte del Proceso</t>
  </si>
  <si>
    <t>Verificar y actualizar los procedimientos No. PC-GA-03 Mantenimiento Preventivo y/o correctivo de los Vehículos  y PC-GA-04 Suministro de Combustible, e incluirlo en el Manual de Vehiculos</t>
  </si>
  <si>
    <t>Actualizar Procedimientos y manual</t>
  </si>
  <si>
    <t>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
•	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
•	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t>
  </si>
  <si>
    <t xml:space="preserve">Falta de concientizacion por parte de la alta direccion y lideres de los procesos sobre las responsabilidades y apoyo  ala ejecucion de las estrategias del plan de Eficiencia administrativa y cero papel  </t>
  </si>
  <si>
    <t xml:space="preserve">Realizar actividad  (sensibilizacion) de concientizacion con la alta direccion sobre los roles de la  alta direccion en e cumplimeinto y apoyo en la ejecucion del plan de eficienica administrativa y cero papel </t>
  </si>
  <si>
    <t xml:space="preserve">No. De participantes en la actividad que son parte de la alta direccion/ No. De miembos de a alta direccion </t>
  </si>
  <si>
    <t>Margarita Arias, Jairo Salazar</t>
  </si>
  <si>
    <t xml:space="preserve">Seguimiento mensual a las actividades programadas para la ejecución del Plan  de Eficiencia administrativa y cero papel   </t>
  </si>
  <si>
    <t>Seguimiento Mensual</t>
  </si>
  <si>
    <t>Debilidad en la aplicabilidad  de controles establecidos en la regularizacion de las impresiones por parte  de los funcionarios y contratistas</t>
  </si>
  <si>
    <t>Incumplimiento en las directrices de austeridad en el gasto</t>
  </si>
  <si>
    <t xml:space="preserve">Adelantar el proceso contractual para la adquisicion de un software de gestion de impresión </t>
  </si>
  <si>
    <t xml:space="preserve">software de gestion de impresión Adquirido </t>
  </si>
  <si>
    <t xml:space="preserve">Ivan Gonzales </t>
  </si>
  <si>
    <t>Implementación de claves de  impresión  para la  totalidad de  los usuarios de la DNBC</t>
  </si>
  <si>
    <t>Claves asignadas</t>
  </si>
  <si>
    <t>Seguimiento trimestral a la apliación de controles de impresión</t>
  </si>
  <si>
    <t>Seguimiento trimestral</t>
  </si>
  <si>
    <t>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t>
  </si>
  <si>
    <t>Hallazgos por parte de los Órganos de Control
Presuntas faltas disciplinarias</t>
  </si>
  <si>
    <t>Cancelación de 16  lineas telefónicas</t>
  </si>
  <si>
    <t>Cancelación de lineas</t>
  </si>
  <si>
    <t>Modificación de planes de consumo</t>
  </si>
  <si>
    <t>Planes de consumo modificados</t>
  </si>
  <si>
    <t>Hallazgos por parte de los Órganos de Control.
Faltas disciplinarias 
Posibles hallazgos fiscales</t>
  </si>
  <si>
    <t>Se evidenció que se no se dió cumplimiento a seis (6) de las nueve (9) actividades programadas en el numeral 15 del Programa de Gestión Ambiental del PIGA 2020-2024 de la DNBC así:
Programa Gestión Integral de los Residuos
*Monitoreo y control de la generación de residuos aprovechables en la entidad.
*Enviar tips a los funcionarios y contratistas a través del correo institucional, para concientizar sobre la importancia de depositar de manera correcta los residuos sólidos.
*Reforzar y adecuar los instructivos de la entidad, con los lineamientos ambientales para la gestión integral de residuos sólidos y RESPEL.
*Realizar seguimiento y monitoreo al cumplimiento de las obligaciones del transportador en el manejo de residuos
Programa de Prácticas Sostenibles.
*Establecer e incorporar políticas, metodologías y directrices que fomenten la inclusión de criterios ambientales en la adquisición de bienes y servicios.
*Realizar seguimiento y control de los equipos electrónicos para verificar posibles emisiones de GEI.</t>
  </si>
  <si>
    <t xml:space="preserve">1. por qué: Desconocimiento de los roles y responsabilidades de la primera línea de defensa de acuerdo a lo estipulado en la resolución 547 de 2021.
2, Ausencia de autocontrol, control y seguimiento   a la ejecución del proceso. </t>
  </si>
  <si>
    <t xml:space="preserve">2, Ausencia de autocontrol, control y seguimiento   a la ejecución del proceso. </t>
  </si>
  <si>
    <t xml:space="preserve">Realizar seguimientos mensuales  al PIGA identificando las actividades criticas a ejecutar </t>
  </si>
  <si>
    <t xml:space="preserve">Margarita Arias /Jairo Zalasar </t>
  </si>
  <si>
    <t>Auditoria Interna</t>
  </si>
  <si>
    <t>INFORME  DE SEGUIMIENTO DEL ESTADO ACTUAL DE LA INFORMACIÓN REGISTRADA POR LA DIRECCIÓN NACIONAL DE BOMBEROS, EN EL SISTEMA DE INFORMACIÓN Y GESTIÓN DEL EMPLEO PÚBLICO (SIGEPII)</t>
  </si>
  <si>
    <r>
      <rPr>
        <b/>
        <sz val="10"/>
        <color theme="1"/>
        <rFont val="Arial"/>
        <family val="2"/>
      </rPr>
      <t>INFORMACION REPORTADA</t>
    </r>
    <r>
      <rPr>
        <sz val="10"/>
        <color theme="1"/>
        <rFont val="Arial"/>
        <family val="2"/>
      </rPr>
      <t xml:space="preserve">
Se  reitera la situación evidenciada en el seguimiento a la información del  SIGEPI de la vigencia 2020, respecto a las diferencias en la cantidad de registros entre el SIGEPII y la base de datos suministrada por el Grupo de Gestión Contractual.</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</si>
  <si>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</si>
  <si>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Realizar el seguimiento de la informacion de contractual registrada en sigep de tal forma que coincida con la informacion de la base de datos de los contratistas de la entidad.</t>
  </si>
  <si>
    <t xml:space="preserve">
Numero de contratistas registrados en el Sigep/Total de contratistas de la base de datos de la entidad</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</si>
  <si>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entidad+G10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</si>
  <si>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</si>
  <si>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 xml:space="preserve">Debilidad en la identiifcacion de controles sobre las hojas de vida de los contratistas de prestacion de servicio.   </t>
  </si>
  <si>
    <t>Realizar el seguimiento de la informacion de contractual registrada en sigep de tal forma que coincida con la informacion de las hojas de vida de los contratistas de la entidad..</t>
  </si>
  <si>
    <t>Numero de hojas de vida cargadas en el sigep de contratistas /Total de hojas de vida de contratistas de la entidad</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</si>
  <si>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</si>
  <si>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</si>
  <si>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 xml:space="preserve">3.Debilidad en la identiifcacion de controles sobre las hojas de vida de los contratistas de prestacion de servicio.  </t>
  </si>
  <si>
    <t>Realizar el seguimiento de la informacion de contractual registrada en sigep de tal forma que coincida con la informacion de los contratos de la entidad.</t>
  </si>
  <si>
    <t>Numero de hojas de contratos en el sigep /Total de contratos de la entidad</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</si>
  <si>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</si>
  <si>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3.error en la creacion de roles en el sistema SIGEP</t>
  </si>
  <si>
    <t>error en la creacion de roles en el sistema SIGEP</t>
  </si>
  <si>
    <t>Depurar los roles registrados en el sigep.</t>
  </si>
  <si>
    <t xml:space="preserve">Numero de roles registrados en el sigep/Total de Roles asignados en la entidad </t>
  </si>
  <si>
    <t xml:space="preserve">Carilyn Quintero / Maryoly Diaz </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</si>
  <si>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</si>
  <si>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error al digitar las fechas que no corresponden con las de posesión de los servidores de  en el sistema SIGEP</t>
  </si>
  <si>
    <t>Fortalecer el seguimiento a la informacion cargada en sigep con respecto a los funcionarios.</t>
  </si>
  <si>
    <t>Numero informacion verificada en registro sigep / Total de la informacion de funcionarios de la entidad</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</si>
  <si>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</si>
  <si>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error al digitar las fechas que no corresponden con las de posesión de los contratistas de  en el sistema SIGEP</t>
  </si>
  <si>
    <t>Fortalecer el seguimiento a la informacion cargada en sigep con respecto a los contratistas.</t>
  </si>
  <si>
    <t>Numero informacion verificada en registro sigep / Total de la informacion de contratistas de la entidad</t>
  </si>
  <si>
    <r>
      <rPr>
        <b/>
        <sz val="10"/>
        <color theme="1"/>
        <rFont val="Arial"/>
        <family val="2"/>
      </rPr>
      <t>MODULO VINCULACIÓN / DESVINCULACIÓN</t>
    </r>
    <r>
      <rPr>
        <sz val="10"/>
        <color theme="1"/>
        <rFont val="Arial"/>
        <family val="2"/>
      </rPr>
      <t xml:space="preserve">
En vinculación se aprecian 30 registros y los servidores de la DNBC son 29, la diferencia obedece a que se tiene doble registro del Subdirector Administrativo y Financiero</t>
    </r>
  </si>
  <si>
    <t xml:space="preserve">Debilidad en  la aplicación de los controles existentes </t>
  </si>
  <si>
    <t>Numero informacion verificada en registro sigep / Total de la informacion de funcionrios de la entidad</t>
  </si>
  <si>
    <r>
      <rPr>
        <b/>
        <sz val="10"/>
        <color theme="1"/>
        <rFont val="Arial"/>
        <family val="2"/>
      </rPr>
      <t>SIN REGISTRO</t>
    </r>
    <r>
      <rPr>
        <sz val="10"/>
        <color theme="1"/>
        <rFont val="Arial"/>
        <family val="2"/>
      </rPr>
      <t xml:space="preserve">
•Se evidenció tres catálogos: Reporte de personas expuestas políticamente; Reporte de situaciones administrativas e Información institucional representantes legales, sin registros. Incumpliéndose lo establecido en el aparte SISTEMA DE INFORMACIÓN Y GESTIÓN DEL EMPLEO PÚBLICO: SIGEP del Decreto 1083 de 2015</t>
    </r>
  </si>
  <si>
    <t xml:space="preserve">Debilidad en el seguimiento de la informacion reportada en el SIGEP 
</t>
  </si>
  <si>
    <r>
      <rPr>
        <sz val="10"/>
        <color theme="1"/>
        <rFont val="Arial"/>
        <family val="2"/>
      </rPr>
      <t>Realizar seguimiento con corte 30 de junio y 31 de diciembre de cada vigencia, verificando la informacion reportada</t>
    </r>
    <r>
      <rPr>
        <sz val="10"/>
        <color rgb="FFFF0000"/>
        <rFont val="Arial"/>
        <family val="2"/>
      </rPr>
      <t xml:space="preserve"> </t>
    </r>
    <r>
      <rPr>
        <sz val="10"/>
        <color theme="1"/>
        <rFont val="Arial"/>
        <family val="2"/>
      </rPr>
      <t xml:space="preserve">en el sigep de los 29 funcionarios de entidad </t>
    </r>
  </si>
  <si>
    <t>Numero de seguimientos realizados en la vigencia/Dos</t>
  </si>
  <si>
    <t xml:space="preserve">Carilyn Quintero / Maryoly Diaz  </t>
  </si>
  <si>
    <t xml:space="preserve">PLAN DE MEJORAMIENTO INSTITUCIONAL </t>
  </si>
  <si>
    <t>PROCESO</t>
  </si>
  <si>
    <t>Q</t>
  </si>
  <si>
    <t>TIPO DE HALLAZGO</t>
  </si>
  <si>
    <t xml:space="preserve">ACCIÓN A IMPLEMENTAR </t>
  </si>
  <si>
    <t>ESTADO ACTIVIDAD</t>
  </si>
  <si>
    <t>ESTADO DEL HALLAZGO</t>
  </si>
  <si>
    <t>No Conformidad</t>
  </si>
  <si>
    <t>TOTAL</t>
  </si>
  <si>
    <t>En Avance</t>
  </si>
  <si>
    <t>Sin Iniciar</t>
  </si>
  <si>
    <t xml:space="preserve">Sin Seguimiento </t>
  </si>
  <si>
    <t>Cerrado</t>
  </si>
  <si>
    <t>%</t>
  </si>
  <si>
    <t>Gestión de Cooperación Internacional y Alianzas Estratégicas</t>
  </si>
  <si>
    <t>Formulación, actualización  y acompañamiento normativo y operativo</t>
  </si>
  <si>
    <t>Fortalecimiento Bomberil para la Respuesta</t>
  </si>
  <si>
    <t>Inspección Vigilancia y Control</t>
  </si>
  <si>
    <t>Eduación Nacional para Bomberos</t>
  </si>
  <si>
    <t>Gestión de tecnología informática</t>
  </si>
  <si>
    <t>Evaluación y Seguimiento</t>
  </si>
  <si>
    <t>CANTIDAD</t>
  </si>
  <si>
    <t>NO CONFORMIDAD</t>
  </si>
  <si>
    <t>OBSERVACIÓN</t>
  </si>
  <si>
    <t>OPORTUNIDAD DE MEJORA</t>
  </si>
  <si>
    <t>ACCIÓN A IMPLEMENTAR</t>
  </si>
  <si>
    <t>CORRECTIVA</t>
  </si>
  <si>
    <t>CORRECCIÓN</t>
  </si>
  <si>
    <t>PREVENTIVA</t>
  </si>
  <si>
    <t>MEJORA</t>
  </si>
  <si>
    <t>ESTADO</t>
  </si>
  <si>
    <t>CUMPLIDA</t>
  </si>
  <si>
    <t>EN AVANCE</t>
  </si>
  <si>
    <t>VENCIDA</t>
  </si>
  <si>
    <t>SIN INICIAR</t>
  </si>
  <si>
    <t>SIN SEGUIMIENTO</t>
  </si>
  <si>
    <t>ESTADO HALLAZGO</t>
  </si>
  <si>
    <t>ABIERTO</t>
  </si>
  <si>
    <t>CERRADO</t>
  </si>
  <si>
    <t>GESTIÓN DE COMUNICACIONES</t>
  </si>
  <si>
    <t>GESTIÓN  ANÁLISIS Y MEJORA CONTINUA</t>
  </si>
  <si>
    <t>GESTIÓN  DE ATENCIÓN AL USUARIO</t>
  </si>
  <si>
    <t>GESTIÓN DEL TALENTO HUMANO</t>
  </si>
  <si>
    <t>GESTIÓN DE ASUNTOS DISCIPLINARIOS</t>
  </si>
  <si>
    <t>GESTIÓN FINANCIERA</t>
  </si>
  <si>
    <t>GESTIÓN ADMINISTRATIVA</t>
  </si>
  <si>
    <t>GESTIÓN CONTRACTUAL</t>
  </si>
  <si>
    <t>GESTIÓN DOCUMENTAL</t>
  </si>
  <si>
    <t>GESTIÓN JURÍDICA</t>
  </si>
  <si>
    <t>Control Interno Contable</t>
  </si>
  <si>
    <t>Los procedimientos del proceso Gestion Financiera se encuentran desactualizados con respeto a la implementacion de las nuevas politicas contables con el nuevo marco normativo NICSP</t>
  </si>
  <si>
    <r>
      <rPr>
        <b/>
        <sz val="11"/>
        <color theme="1"/>
        <rFont val="Arial"/>
        <family val="2"/>
      </rPr>
      <t>1er Por qué:</t>
    </r>
    <r>
      <rPr>
        <sz val="11"/>
        <color theme="1"/>
        <rFont val="Arial"/>
        <family val="2"/>
      </rPr>
      <t xml:space="preserve"> Por falta de personal para la respectiva actualización
</t>
    </r>
    <r>
      <rPr>
        <b/>
        <sz val="11"/>
        <color theme="1"/>
        <rFont val="Arial"/>
        <family val="2"/>
      </rPr>
      <t xml:space="preserve">2do Por qué: </t>
    </r>
    <r>
      <rPr>
        <sz val="11"/>
        <color theme="1"/>
        <rFont val="Arial"/>
        <family val="2"/>
      </rPr>
      <t xml:space="preserve">Se debe ajustar conforme a la implementación de las NIIF.  </t>
    </r>
    <r>
      <rPr>
        <b/>
        <sz val="11"/>
        <color theme="1"/>
        <rFont val="Arial"/>
        <family val="2"/>
      </rPr>
      <t xml:space="preserve">                                              
3er Por qué:</t>
    </r>
    <r>
      <rPr>
        <sz val="11"/>
        <color theme="1"/>
        <rFont val="Arial"/>
        <family val="2"/>
      </rPr>
      <t xml:space="preserve"> Los procedimientos es el método para realizar el paso a paso de la gestión finaciera</t>
    </r>
  </si>
  <si>
    <t>Por la falta de personal para realizar la actualización de los procedimientos</t>
  </si>
  <si>
    <t>No se identifica de manera clara y precisa la forma en realizar el registro y contabilización de la información contable y presupuestal</t>
  </si>
  <si>
    <t>Actualizar de los procesos de geston financiera</t>
  </si>
  <si>
    <t>Procesos actualizados</t>
  </si>
  <si>
    <t>Freddy Farfan</t>
  </si>
  <si>
    <t>Falta la actualización con el nuevo marco normativo</t>
  </si>
  <si>
    <t>Se generaron los procedimientos con el nuevo marco normativo. Estan en revisión en la Oficina Asesora de Planeación.</t>
  </si>
  <si>
    <t>Los procedimientos fueron actualizados en el trimestre anterior. Sin embargo la entidad actualmente está rediseñando el contexto estratégico de los mismos.</t>
  </si>
  <si>
    <t>Se actualizaron los procedimientos en el trimestre anterior</t>
  </si>
  <si>
    <t>Aunque se cuenta con comité de sostenibilidad contable, no se da cumplimiento a la convocatoria de la totalidad de los miembros, ni al cumplimiento de todas las funciones del mismo</t>
  </si>
  <si>
    <r>
      <rPr>
        <b/>
        <sz val="11"/>
        <color theme="1"/>
        <rFont val="Arial"/>
        <family val="2"/>
      </rPr>
      <t>1er Por qué:</t>
    </r>
    <r>
      <rPr>
        <sz val="11"/>
        <color theme="1"/>
        <rFont val="Arial"/>
        <family val="2"/>
      </rPr>
      <t xml:space="preserve"> Por falta de aplicación de la resolución. 
</t>
    </r>
    <r>
      <rPr>
        <b/>
        <sz val="11"/>
        <color theme="1"/>
        <rFont val="Arial"/>
        <family val="2"/>
      </rPr>
      <t xml:space="preserve">2do Por qué: </t>
    </r>
    <r>
      <rPr>
        <sz val="11"/>
        <color theme="1"/>
        <rFont val="Arial"/>
        <family val="2"/>
      </rPr>
      <t xml:space="preserve">       </t>
    </r>
    <r>
      <rPr>
        <b/>
        <sz val="11"/>
        <color theme="1"/>
        <rFont val="Arial"/>
        <family val="2"/>
      </rPr>
      <t xml:space="preserve">    </t>
    </r>
    <r>
      <rPr>
        <sz val="11"/>
        <color theme="1"/>
        <rFont val="Arial"/>
        <family val="2"/>
      </rPr>
      <t xml:space="preserve">No se cita con anticipación a los miembros del comité     </t>
    </r>
    <r>
      <rPr>
        <b/>
        <sz val="11"/>
        <color theme="1"/>
        <rFont val="Arial"/>
        <family val="2"/>
      </rPr>
      <t xml:space="preserve">           
3er Por qué:</t>
    </r>
    <r>
      <rPr>
        <sz val="11"/>
        <color theme="1"/>
        <rFont val="Arial"/>
        <family val="2"/>
      </rPr>
      <t xml:space="preserve"> Desconocimiento de la totalidad de las funciones.         </t>
    </r>
  </si>
  <si>
    <t>No contar con la totalidad de los miembros del comité en la toma de decisiones en temas contables</t>
  </si>
  <si>
    <t>Convocar con anticipación  a  la totalidad de los miembros del Comité de Sostenibilidad Contable.</t>
  </si>
  <si>
    <t>Correo Electrónico con la convocatoria al Comité</t>
  </si>
  <si>
    <t>Miguel Ángel Franco</t>
  </si>
  <si>
    <t>Dando cumplimiento a lo establecido en la Convocatoria a los miembros del Comité de Sostenibilidad Contable, Desde el mes de Febrero de 2019, se han convocado a la totalidad de sus miembros; previa transmision de los informes financieros a la CGN.</t>
  </si>
  <si>
    <t xml:space="preserve">Dando cumplimiento a lo establecido en la Convocatoria a los miembros del Comité de Sostenibilidad Contable, En la vigencia 2019 se han convocado a la totalidad de sus miembros; previa transmision de los informes financieros a la CGN. a 5 Reuniones del Comite de Sostenibilidad Contable. 5 solictudes de Reuniones al Comite  </t>
  </si>
  <si>
    <t>Se está convocando a la totalidad de los miembros en el comité de sostenibilidad contable.</t>
  </si>
  <si>
    <t>Se están convocando a la totalidad de los miembros del comité de Sostenibilidad</t>
  </si>
  <si>
    <t>No se han definido los riesgos de indole contable y su respectivo tratamiento para su mitigación</t>
  </si>
  <si>
    <r>
      <rPr>
        <b/>
        <sz val="11"/>
        <color theme="1"/>
        <rFont val="Arial"/>
        <family val="2"/>
      </rPr>
      <t>1er Por qué:</t>
    </r>
    <r>
      <rPr>
        <sz val="11"/>
        <color theme="1"/>
        <rFont val="Arial"/>
        <family val="2"/>
      </rPr>
      <t xml:space="preserve"> Al realizar el Mapa de Riesgos de Gestión faltó revisión.
</t>
    </r>
    <r>
      <rPr>
        <b/>
        <sz val="11"/>
        <color theme="1"/>
        <rFont val="Arial"/>
        <family val="2"/>
      </rPr>
      <t xml:space="preserve">2do Por qué: </t>
    </r>
    <r>
      <rPr>
        <sz val="11"/>
        <color theme="1"/>
        <rFont val="Arial"/>
        <family val="2"/>
      </rPr>
      <t xml:space="preserve">Se debe ajustar conforme a cubrir todos los procesos asociados al proceso contable.  </t>
    </r>
    <r>
      <rPr>
        <b/>
        <sz val="11"/>
        <color theme="1"/>
        <rFont val="Arial"/>
        <family val="2"/>
      </rPr>
      <t xml:space="preserve">                                              3er Por qué:</t>
    </r>
    <r>
      <rPr>
        <sz val="11"/>
        <color theme="1"/>
        <rFont val="Arial"/>
        <family val="2"/>
      </rPr>
      <t xml:space="preserve"> Se actualizaron y enviaro para su aprobación</t>
    </r>
  </si>
  <si>
    <t>El Mapa de Riesgos de Gestión debe contemplar la totalidad de los posibles eventos que podrian afectar el proceso financiero</t>
  </si>
  <si>
    <t>La posibilidad de materializarse un riesgo debido a que no contempló</t>
  </si>
  <si>
    <t>Ajustar el Mapa de Riesgos de Gestión del Proceso Financiero a la DNBC.</t>
  </si>
  <si>
    <t>Mapa de riesgo ajustado</t>
  </si>
  <si>
    <t>Desde el mes de Octubre de 2018, el Area Financiera ajusto el Mapa de Riesgos de Gestion . En el seguimiento al Plan de Mejoramiento por parte de Control Interno, el día 14 de Noviembre de 2018 se dio por cumplida ésta acción.</t>
  </si>
  <si>
    <t>Los riesgos fueron actualizados en el trimestre anterior. Sin embargo la entidad actualmente está rediseñando el contexto estratégico de los mismos con la nueva metodología.</t>
  </si>
  <si>
    <t>La entidad no ha definido indicadores para analizar la informacion financiera</t>
  </si>
  <si>
    <r>
      <rPr>
        <b/>
        <sz val="11"/>
        <color theme="1"/>
        <rFont val="Arial"/>
        <family val="2"/>
      </rPr>
      <t>1er Por qué:</t>
    </r>
    <r>
      <rPr>
        <sz val="11"/>
        <color theme="1"/>
        <rFont val="Arial"/>
        <family val="2"/>
      </rPr>
      <t xml:space="preserve"> No se ha implementado Hoja de Vida a los indicadores  del proceso Área Financiera.
</t>
    </r>
    <r>
      <rPr>
        <b/>
        <sz val="11"/>
        <color theme="1"/>
        <rFont val="Arial"/>
        <family val="2"/>
      </rPr>
      <t xml:space="preserve">2do Por qué: </t>
    </r>
    <r>
      <rPr>
        <sz val="11"/>
        <color theme="1"/>
        <rFont val="Arial"/>
        <family val="2"/>
      </rPr>
      <t xml:space="preserve">No hay unidad de criterio para definir los Indicadores del Área Financiera.  </t>
    </r>
    <r>
      <rPr>
        <b/>
        <sz val="11"/>
        <color theme="1"/>
        <rFont val="Arial"/>
        <family val="2"/>
      </rPr>
      <t xml:space="preserve">                                              
3er Por qué:</t>
    </r>
    <r>
      <rPr>
        <sz val="11"/>
        <color theme="1"/>
        <rFont val="Arial"/>
        <family val="2"/>
      </rPr>
      <t xml:space="preserve"> Se actualizaron y enviaro para su aprobación.</t>
    </r>
  </si>
  <si>
    <t>Existe desconocimiento de la Hoja de Vida de los Indicadores ya que hay confusión con respecto a los indicadores que se tienen en los diferentes procesos del Área Financiera.</t>
  </si>
  <si>
    <t>No medir la eficacia y efectividad de la información financiera</t>
  </si>
  <si>
    <t>Implementar indicadores con el fin de medir la efecacia y efectividad de la información financiera</t>
  </si>
  <si>
    <t>Indicadores Actualizados</t>
  </si>
  <si>
    <t>Desde el mes de Octubre de 2018, el Area Financiera ajusto  los Indicadores y la Hoja de Vida. En el seguimiento al Plan de Mejoramiento por parte de Control Interno, el día 14 de Noviembre de 2018 se dio por cumplida ésta acción.</t>
  </si>
  <si>
    <t>Los indicadores fueron actualizados en el trimestre anterior. Sin embargo la entidad actualmente está rediseñando el contexto estratégico de los mismos con la nueva metodología.</t>
  </si>
  <si>
    <t>No se ha dado total cumplimiento a los planes de mejoramiento del proceso en especial en lo relacionado en el numeral 7 del Informe de Auditoría Financiera del año 2018, referente a asignación de comisiones sin el lleno de los requisitos previos, desactualización de procedimientos, mapas de riesgois e indicadores del proceso.</t>
  </si>
  <si>
    <t>1er Por qué:  Es un control que en primera instancia le atañe al Jefe inmediato o supervisor.
2do Por qué: Cuando pasan al Proceso Financiero ya están aprobadas por el Subdirector Administrativo y Financiero.                                          
3er Por qué: No se está dando cumplimineto al verificar e informar al jefe inmediato o supervisor del contrató que el funcionario o contratista posee  comisiones por legalizar</t>
  </si>
  <si>
    <t>No aplicabilidad de las directrices internas establecidas para el otorgamiento de las comisiones</t>
  </si>
  <si>
    <t>Posibles hallazgos por parte de los Organos de Control y Vigilancia</t>
  </si>
  <si>
    <t>Informar al jefe inmediato y al supervisor del contrató del funcionario o contratista que comisionó que comisiones se encuentran sin legalizar</t>
  </si>
  <si>
    <t>Correos informando comisiones por legalizar</t>
  </si>
  <si>
    <t>Andrea Gonzalez</t>
  </si>
  <si>
    <t xml:space="preserve">El Area Financiera envia los correos de las Comisiones por Viaticos y Gastos de Desplazamiento, pendientes por legalizar. </t>
  </si>
  <si>
    <t>Se emitieron correos solicitando la legalización de las comisiones pendientes, y a la fecha se encuentran debidamente legalizadas en el proceso de Gestión Financiera</t>
  </si>
  <si>
    <t>Se evidenció el envío de correo de las comisiones para legalizar por cada mes hasta el mes de noviembre de 2019.</t>
  </si>
  <si>
    <t>Se evidenció el envío de correo de las comisiones para legalizar hasta el mes de noviembre de 2019.</t>
  </si>
  <si>
    <t>Debilidad en el fortalecimiento y actualización de las competencias y actualización de los funcionarios del proceso contable.</t>
  </si>
  <si>
    <r>
      <rPr>
        <b/>
        <sz val="11"/>
        <color theme="1"/>
        <rFont val="Arial"/>
        <family val="2"/>
      </rPr>
      <t>1er Por qué:</t>
    </r>
    <r>
      <rPr>
        <sz val="11"/>
        <color theme="1"/>
        <rFont val="Arial"/>
        <family val="2"/>
      </rPr>
      <t xml:space="preserve"> Falta de presupuesto para atender las necesidades de capacitación
</t>
    </r>
    <r>
      <rPr>
        <b/>
        <sz val="11"/>
        <color theme="1"/>
        <rFont val="Arial"/>
        <family val="2"/>
      </rPr>
      <t>2do Por qué:</t>
    </r>
    <r>
      <rPr>
        <sz val="11"/>
        <color theme="1"/>
        <rFont val="Arial"/>
        <family val="2"/>
      </rPr>
      <t xml:space="preserve"> Manejar La Red Institucional de Capacitación que es ofrecida por otras instituciones públicas, en el marco de sus
programas.</t>
    </r>
    <r>
      <rPr>
        <b/>
        <sz val="11"/>
        <color theme="1"/>
        <rFont val="Arial"/>
        <family val="2"/>
      </rPr>
      <t xml:space="preserve">     
3er Por qué:</t>
    </r>
    <r>
      <rPr>
        <sz val="11"/>
        <color theme="1"/>
        <rFont val="Arial"/>
        <family val="2"/>
      </rPr>
      <t xml:space="preserve"> Permanente estar consultando dentro de la Red Institucional que capacitaciones se están adelantando </t>
    </r>
  </si>
  <si>
    <t>Falta de Recursos financieros para actualización en materia financiera</t>
  </si>
  <si>
    <t>Desconocimiento de la normatividad contable aplicada en las entidades públicas</t>
  </si>
  <si>
    <t>Solicitar al Jefe Inmediato la capacitación y recursos necesarios para las capacitaciones que se requieren asistir</t>
  </si>
  <si>
    <t>Solicitud de capacitación</t>
  </si>
  <si>
    <t>En el primer semestre de 2019 el Area Financiera ha asistido a las capacitaciones virtuales y presenciales dadas por el Ministerio de Hacienda, de la Apertura Vigencia 2019, Viaticos y del Nuevo Catálogo Presupuestal 2019. El Grupo de talento Humano de la DNBC ha convocado a diferentes cursos a los funcionarios de la entidad cuya asitencia es obligatoria.</t>
  </si>
  <si>
    <t>En el primer semestre de 2019 el Area Financiera ha asistido a las capacitaciones virtuales y presenciales dadas por el Ministerio de Hacienda, de la Apertura Vigencia 2019, Viaticos y del Nuevo Catálogo Presupuestal 2019. El Grupo de talento Humano de la DNBC ha convocado a diferentes cursos a los funcionarios de la entidad cuya asitencia es obligatoria. Desde el 13 de Agosto al 15 de Septiembre la funcionaria Marisol Mora asitió a una Capacitacion sobre Gestion de Finanzas Publicas en la ESAP con una duracion de 80 horas.</t>
  </si>
  <si>
    <t>En el primer semestre de 2019 el Área Financiera ha asistido a las capacitaciones virtuales y presenciales dadas por el Ministerio de Hacienda, de la Apertura Vigencia 2019, Viáticos y del Nuevo Catálogo Presupuestal 2019. El Grupo de talento Humano de la DNBC ha convocado a diferentes cursos a los funcionarios de la entidad cuya asistencia es obligatoria. Desde el 13 de Agosto al 15 de Septiembre la funcionaria Marisol Mora asistió a una Capacitación sobre Gestión de Finanzas Publicas en la ESAP con una duración de 80 horas.</t>
  </si>
  <si>
    <t>Se generaron capacitaciones formales que coadyuvaron con el Objetivo del proceso</t>
  </si>
  <si>
    <r>
      <rPr>
        <b/>
        <sz val="11"/>
        <color theme="1"/>
        <rFont val="Arial"/>
        <family val="2"/>
      </rPr>
      <t>1er Por qué:</t>
    </r>
    <r>
      <rPr>
        <sz val="11"/>
        <color theme="1"/>
        <rFont val="Arial"/>
        <family val="2"/>
      </rPr>
      <t xml:space="preserve"> Falta de presupuesto para atender las necesidades de capacitación
</t>
    </r>
    <r>
      <rPr>
        <b/>
        <sz val="11"/>
        <color theme="1"/>
        <rFont val="Arial"/>
        <family val="2"/>
      </rPr>
      <t>2do Por qué:</t>
    </r>
    <r>
      <rPr>
        <sz val="11"/>
        <color theme="1"/>
        <rFont val="Arial"/>
        <family val="2"/>
      </rPr>
      <t xml:space="preserve"> Manejar La Red Institucional de Capacitación que es ofrecida por otras instituciones públicas, en el marco de sus
programas.</t>
    </r>
    <r>
      <rPr>
        <b/>
        <sz val="11"/>
        <color theme="1"/>
        <rFont val="Arial"/>
        <family val="2"/>
      </rPr>
      <t xml:space="preserve">     
3er Por qué:</t>
    </r>
    <r>
      <rPr>
        <sz val="11"/>
        <color theme="1"/>
        <rFont val="Arial"/>
        <family val="2"/>
      </rPr>
      <t xml:space="preserve"> Permanente estar consultando dentro de la Red Institucional que capacitaciones se están adelantando </t>
    </r>
  </si>
  <si>
    <t>Consultar en la página web de las entidades del Gobierno Nacional que capacitaciones se otorgarán a titulo gratuito de manera semestral.</t>
  </si>
  <si>
    <t xml:space="preserve">Consulta y/o inscripción </t>
  </si>
  <si>
    <t>Se evidenció  que de la muestra tomada los siguientes  bienes fueron entregados sin la debida suscripción del comodato así:  
Los vehículos de intervención rápida y carro tanques cuyo valor total asciende  $2.110.290.000 fueron entregados el 28 de diciembre de 2017,  y los comodatos se firmaron hasta el 09 de abril de 2018. De igual forma las salidas no poseen  número consecutivo.
Con respecto equipos Mark 3, por valor de $1.138.5270.552, a la fecha no poseen Comodato.
ANEXO 1
No se evidencia soporte documentales Físicos ni escaneados  en el Almacén con respecto a los SOAT,  Comodatos, seguros e impuestos  entre otros, en el Almacén los cuales son los que respaldan las diferentes operaciones que realiza el almacén.
ANEXO 7</t>
  </si>
  <si>
    <t>1er Por qué: Por medidas de austeridad del gasto se consideraba pertinente mantener los documentos en el archivo de Gestión Contractual
2do Por qué: Falta de asesoría y acompañamiento por parte del Proceso Gestión Contractual.
3er Por qué: Falta de comunicación entre los procesos involucrados en este tema</t>
  </si>
  <si>
    <t>Falta de comunicación entre los procesos involucrados en este tema</t>
  </si>
  <si>
    <t>La no suscripción del comodato, en la entrega de los bienes de la entidad a Cuerpos de Bomberos Voluntarios (entes no gubernamentales), implica la posible pérdida de los elementos, el uso no previsto a los mismos, ni un adecuado seguimiento y control por parte de la entidad.</t>
  </si>
  <si>
    <t>Soportes documentales escaneados o en físico en el almacén de la DNBC</t>
  </si>
  <si>
    <t>(# Soportes documentales de comodatos escaneados o en físico de las salidas del almacén / #  Salidas de almacén)</t>
  </si>
  <si>
    <t>Rainer Naranjo</t>
  </si>
  <si>
    <t>En cuanto a las entradas y salidas de almacen se continuan generando informes mensuales de inventarios, donde se reflejan las entradas y salidas. Se generan los contratós de comodato para la asignación de bienes a los diferentes cuerpos de bomberos.</t>
  </si>
  <si>
    <t xml:space="preserve">Se registró informes mensuales de entrada y salida de elementos al almacen. 
Se  recomienda establecer el pago de erogaciones que estos demandan  y quien las asume .
</t>
  </si>
  <si>
    <t>Se realiza de manera mensual conciliaciones de almacén con financiera</t>
  </si>
  <si>
    <t>Corrección de las salidas de almacén de acuerdo con los documentos soportes entregados por parte del Proceso de Gestión Contractual</t>
  </si>
  <si>
    <t>(# Salidas de almacén corregidas/#  Salidas de almacén identificadas como erróneas)*100</t>
  </si>
  <si>
    <t>En cuanto a las entradas y salidas de almacen se continuan generando informes mensuales de inventarios, donde se reflejan las entradas y salidas de almancen.</t>
  </si>
  <si>
    <t xml:space="preserve">Se evidenció los informes mensuales de entrada y salida de  almacen.
Continuan ajustando el tema de soportar la información ( registro documental).  </t>
  </si>
  <si>
    <t>Acción cumplida trimestre anterior. Se realiza de manera mensual conciliaciones de almacén con financiera</t>
  </si>
  <si>
    <t>Se observa que los soportes de pago, como son informes y certificaciones de supervisor, tanto de contratistas como proveedores son entregados al proceso de gestión financiera, para el respectivo trámite, sin hacer interface con el proceso de gestión contractual, quien es directamente el responsable de estos documentos, los cuales respaldan el proceso contractual y son soporte para cada expediente. Se observa que no hay comunicación entre los procesos, por lo cual se solicita copias a proceso de gestión documental, ocasionando duplicidad de archivo y mayores gastos para la DNBC:</t>
  </si>
  <si>
    <t>Implementar el procedimiento de envío de documentos de Financiera a  Gestión Documental.</t>
  </si>
  <si>
    <t xml:space="preserve">Procedimiento </t>
  </si>
  <si>
    <t>Marisol Mora</t>
  </si>
  <si>
    <t>Se realizaron los procedimientos conforme a las normas NIIF, se encuentran en revisión en el Area de Planeación</t>
  </si>
  <si>
    <t>Está acción quedo cumplida en el trimestre anterior</t>
  </si>
  <si>
    <t>Se está remitiendo la documentación para archivo en soporte documental</t>
  </si>
  <si>
    <t>De acuerdo a la caracterización entregada por el Procedo de Gestión Financiera se observó que no se encuentra enmarcada dentro del ciclo PHVA (Planear, Hacer, Verificar, Actuar), pues no se identifica las actividades que se deben realizar en cada una de estas etapas, así mismo se encontraron actividades que no corresponde este proceso como es “Enviar los estados financieros a la Oficina de Control Interno de la UNGRD y recibir retroalimentación”
De otra parte, se evidencio debilidad en la documentación del proceso, ya que, de acuerdo al documento entregado por el proceso de gestión financiera, se observan inconsistencias como: el nombre del proceso aparece como “evaluación y control”, se observó un solo procedimiento con diferentes actividades, las cuales no tienen secuencia y existen algunas que no corresponden al proceso como “Analizar las observaciones de la Oficina de Control Interno a los estados financieros y hacer las modificaciones y/o ajustes si a ello hay lugar de acuerdo a lo establecido en el procedimiento registro de asientos manuales  (PR-1605-GF-13)” , también se evidencian diversos flujogramas, lo cual ocasiona inconsistencias en el proceso impidiendo mantener una estructura organizacional de los procesos necesarios para la adecuada administración del Sistema de Contabilidad.</t>
  </si>
  <si>
    <r>
      <rPr>
        <b/>
        <sz val="11"/>
        <color theme="1"/>
        <rFont val="Arial"/>
        <family val="2"/>
      </rPr>
      <t>1er Por qué:</t>
    </r>
    <r>
      <rPr>
        <sz val="11"/>
        <color theme="1"/>
        <rFont val="Arial"/>
        <family val="2"/>
      </rPr>
      <t xml:space="preserve"> Al realizar la Caracterización del Proceso Financiero faltó revisión.
</t>
    </r>
    <r>
      <rPr>
        <b/>
        <sz val="11"/>
        <color theme="1"/>
        <rFont val="Arial"/>
        <family val="2"/>
      </rPr>
      <t xml:space="preserve">2do Por qué: </t>
    </r>
    <r>
      <rPr>
        <sz val="11"/>
        <color theme="1"/>
        <rFont val="Arial"/>
        <family val="2"/>
      </rPr>
      <t xml:space="preserve">Ha habido dificultad en la unidad de criterios orientadores para la construcción de la caracterización.  </t>
    </r>
    <r>
      <rPr>
        <b/>
        <sz val="11"/>
        <color theme="1"/>
        <rFont val="Arial"/>
        <family val="2"/>
      </rPr>
      <t xml:space="preserve">                                                           3er por qué: </t>
    </r>
    <r>
      <rPr>
        <sz val="11"/>
        <color theme="1"/>
        <rFont val="Arial"/>
        <family val="2"/>
      </rPr>
      <t>No se consideró la documentación del proceso teniendo en cuenta los nuevos cambios normativos.</t>
    </r>
  </si>
  <si>
    <t xml:space="preserve">La Caracterización debe estar acorde a las nuevas Políticas Contables que se establezcan en la implementación de las NIIF </t>
  </si>
  <si>
    <t>Con la implementación de las NICSP, se debe ajustar la Caracterización del Área Financiera para dar Cumplida con la Resolución 533 de 2015</t>
  </si>
  <si>
    <t>Ajustar La Caracterización del Proceso Financiero a la DNBC.</t>
  </si>
  <si>
    <t>Ajuste a la Caracterización Financiera</t>
  </si>
  <si>
    <t>Se ajuste la caracterización</t>
  </si>
  <si>
    <t>Se ajusto la caracterización y se actualizo, en trimestre anterior. Sin embargo la entidad actualmente está rediseñando el contexto estratégico de los mismos.</t>
  </si>
  <si>
    <t>Se ajustó la caracterización y se actualizó, en trimestre anterior. Sin embargo la entidad actualmente está rediseñando el contexto estratégico de los mismos.</t>
  </si>
  <si>
    <t xml:space="preserve">Los Procedimientos deben estar acorde a las nuevas Políticas Contables que se establezcan en la implementación de las NIIF </t>
  </si>
  <si>
    <t>Con la implementación de las NICSP, se debe ajustar los Procedimientos del Área Financiera para dar Cumplida con la Resolución 533 de 2015</t>
  </si>
  <si>
    <t>Ajustar los Procedimientos de Gestión Financiera (Presupuesto, Contabilidad y Tesorería)</t>
  </si>
  <si>
    <t>N° de Procedimientos del Área Financiera corregidos</t>
  </si>
  <si>
    <r>
      <rPr>
        <b/>
        <sz val="11"/>
        <color theme="1"/>
        <rFont val="Arial"/>
        <family val="2"/>
      </rPr>
      <t>Planes de Mejoramiento</t>
    </r>
    <r>
      <rPr>
        <sz val="11"/>
        <color theme="1"/>
        <rFont val="Arial"/>
        <family val="2"/>
      </rPr>
      <t xml:space="preserve">
No se está dando cumplimiento a las acciones establecidas en los Planes de Mejoramiento suscritos, ya que existen hallazgos que de manera reiterada se presentan,  sin que se tomen las debidas acciones del caso, incumpliendo el   “PROCEDIMIENTO DE CONTROL INTERNO CONTABLE Y DE REPORTE DEL INFORME ANUAL DE EVALUACIÓN A LA CONTADURÍA GENERAL DE LA NACIÓN Numeral 7. RETROALIMENTACIÓN Y MEJORAMIENTO CONTINUO. (…) La retroalimentación se concreta en acciones de mejoramiento necesarias para corregir las desviaciones encontradas en el control interno contable que se generan como consecuencia de la autoevaluación del control y de la evaluación independiente realizada por el jefe de la oficina de control interno, o de quien haga sus veces, y por los demás órganos de control externos a la entidad pública.</t>
    </r>
  </si>
  <si>
    <t xml:space="preserve">La Carga laboral, ha imposibilitado ajustar los procedimientos del area financiera con las nuevas disposiciones contables bajo el nuevo marco normativo. </t>
  </si>
  <si>
    <t>Desgaste administrativo por no contar con los prcedimientos formalizados.</t>
  </si>
  <si>
    <t>Ajustar y formalizar progresivamente los Procedimientos de Gestión Financiera (Presupuesto, Contabilidad y Tesorería).</t>
  </si>
  <si>
    <t>N° de Procedimientos del Área Financiera ajustados y formaslizados / Total de procedimientos a formalizar del area financiera.</t>
  </si>
  <si>
    <r>
      <rPr>
        <b/>
        <sz val="11"/>
        <color theme="1"/>
        <rFont val="Arial"/>
        <family val="2"/>
      </rPr>
      <t>GESTION DE PRESUPUESTO: Ingresos</t>
    </r>
    <r>
      <rPr>
        <sz val="11"/>
        <color theme="1"/>
        <rFont val="Arial"/>
        <family val="2"/>
      </rPr>
      <t xml:space="preserve">
Incumplimiento al procedimiento para la implementación y evaluación del Control Interno Contable, numeral 3.8 que establece “conciliaciones de Información Deben realizarse conciliaciones permanentes para contrastar, y ajustar si a ello hubiere lugar, la información registrada en la contabilidad (…)”; por cuanto, se reflejan partidas sin identificar por un valor de $720.967.534,54, en la cuenta 411061001 Contribuciones.</t>
    </r>
  </si>
  <si>
    <t>No todas las Aseguradoras, envian la consignacion y en la pagina del Banco Agrario identifican al consignante con el NIT del Ministerio de Hacienda.</t>
  </si>
  <si>
    <t>Desgaste administrativo por no identificar a los terceros aportantes a la Ley 1575 de 2012.</t>
  </si>
  <si>
    <t>Enviar el listado de terceros no identificados a la Superintendencia Financiera para el cruce e identificacion de dichos terceros y conciliación y registro de ingresos</t>
  </si>
  <si>
    <t>Envio de listados por Correo Electrónico</t>
  </si>
  <si>
    <t xml:space="preserve">El Area Financiera ha enviado correos solicitando identificar los terceros de los Aportes Aseguradoras a la Superfinanciera y a Fasecolda </t>
  </si>
  <si>
    <t>Acuando se envian los correos se hace necesario asegurar el registro de los ingresos</t>
  </si>
  <si>
    <t xml:space="preserve">Se están enviando correos a la Superintendencia solicitando que se identifique los terceros de las aseguradoras </t>
  </si>
  <si>
    <t>GESTION DE PRESUPUESTO: PAC (Programa Anual Mensualizado de Caja)
No se está dando cumplimiento a las directrices emanadas por la DNBC, con respecto a la programación de la apropiación del PAC, debido a que las dependencias no informan de manera mensual y oportuna los recursos a utilizar.</t>
  </si>
  <si>
    <t>Los supervisores no realizan la solicitud de PAC de sus contratós a cargo</t>
  </si>
  <si>
    <t>Posibilidad de ejecutar recursos no programados en el presupuesto.</t>
  </si>
  <si>
    <t>Incluir en los contratós de prestacion de servicios una obligacion general, donde estipule que en caso que se les asigne supervisiones, soliciten el PAC mensual de los pagos que se deben realizar.</t>
  </si>
  <si>
    <t>Obligación general incluida en los contratós</t>
  </si>
  <si>
    <t>El Area de Contratacion de la DNBC, incluyó una observacion en los contratós referente a la solicitud de PAC.</t>
  </si>
  <si>
    <t xml:space="preserve">Se evidenció que no obstante la acción estaba encaminada a "Incluir en los contratós de prestación de servicios una obligación general, donde estipule que en caso que se les asigne supervisiones, soliciten el PAC mensual de los pagos que se deben realizar", se revisó con el proceso de gestión contractual que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</si>
  <si>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t xml:space="preserv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</si>
  <si>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t>Para los funcionarios de planta de la DNBC que tengan supervisiones o procesos bajo su responsabilidad, solicitar mediante correo electronico el PAC del mes de acuerdo al calendario estipulado por el area financiera.</t>
  </si>
  <si>
    <r>
      <rPr>
        <i/>
        <sz val="11"/>
        <color theme="1"/>
        <rFont val="Arial"/>
        <family val="2"/>
      </rPr>
      <t xml:space="preserve"> </t>
    </r>
    <r>
      <rPr>
        <sz val="11"/>
        <color theme="1"/>
        <rFont val="Arial"/>
        <family val="2"/>
      </rPr>
      <t xml:space="preserve"> Total de PAC solicitados al mes/ # de supervisores</t>
    </r>
  </si>
  <si>
    <t>Supervisores de los contratós</t>
  </si>
  <si>
    <t xml:space="preserve">Conforme a las necesidades las dependencias que asi lo requieren e informan al Area Financiera direccionan las solicitudes de PAC. </t>
  </si>
  <si>
    <t>De manera mensual las dependencias que requieren ajustar el PAC solicitan la modificación</t>
  </si>
  <si>
    <t>GESTION DE PRESUPUESTO: 
No se evidencian cruces de información en las áreas intervinientes en el Proceso de Liquidación y Pago de Nómina, ya que en el mes de marzo de 2018, se generó un error en la liquidación de la nómina por valor de $10.052.580, el cual únicamente fue corregido hasta el mes de agosto de 2018.</t>
  </si>
  <si>
    <t>Se presentó una solicitud errada en el trámite de pago de la nómina, que afectó doble el rubro presupuestal de sueldos y salarios, porque no se estaba contemplado  un control adicional para la ejecución de pagos de la nómina.</t>
  </si>
  <si>
    <t>Errores en el pago de la nómina
Afectación presupuestal</t>
  </si>
  <si>
    <t xml:space="preserve">Implementar el control de aclaraciones por diferencia de los valores netos a pagar en la nómina por cada funcionario de la DNBC. </t>
  </si>
  <si>
    <t># de reportes de aclaraciones de pago nómina realizados</t>
  </si>
  <si>
    <t>Miguel Franco/ Maryoly Díaz</t>
  </si>
  <si>
    <t>El Area Financiera ha solicitado a Talento Humano, la aclaracion para el pago de las Nominas de los meses de Enero a Junio de 2019</t>
  </si>
  <si>
    <t>La acción no solo se debe quedar en la solicitud se debe emitir la sabana de aclaracion</t>
  </si>
  <si>
    <t>El Area Financiera ha solicitado a Talento Humano, la aclaracion para el pago de las Nominas en lo corrido del 2019</t>
  </si>
  <si>
    <t>Se envían correos enviando las aclaraciones de diferencia en los valores netos a pagar de los funciones que están inmersos en la nomina.</t>
  </si>
  <si>
    <r>
      <rPr>
        <sz val="11"/>
        <color theme="1"/>
        <rFont val="Arial"/>
        <family val="2"/>
      </rPr>
      <t>Emitir la sábana de liquidación de nómina y los respectivos descuentos de manera mensual en físico, firmada por el Ordenador del Gasto y  el responsable de la Oficina de Talento Humano</t>
    </r>
    <r>
      <rPr>
        <strike/>
        <sz val="11"/>
        <color rgb="FF0070C0"/>
        <rFont val="Arial"/>
        <family val="2"/>
      </rPr>
      <t xml:space="preserve">  </t>
    </r>
    <r>
      <rPr>
        <sz val="11"/>
        <color rgb="FF0070C0"/>
        <rFont val="Arial"/>
        <family val="2"/>
      </rPr>
      <t>la cual una vez suscrita por estos responsables,  es entregada a Tesorería de la DNBC  para su respectivo pago.</t>
    </r>
  </si>
  <si>
    <t># de planillas de nómina firmadas</t>
  </si>
  <si>
    <t>Maryoly Díaz/Rainer Naranjo</t>
  </si>
  <si>
    <t>Sabanas de nomina debidamente firmadas</t>
  </si>
  <si>
    <t>Se elaboran las respectivas sábanas de nómina debidamente firmadas para la vigencia 2018</t>
  </si>
  <si>
    <t xml:space="preserve">Se evidenció las respectivas sabanas de nómina de cada mes firmadas por el financiero, recurso humano y ordenador del gasto., las cuales reflejan las novedades mensuales  </t>
  </si>
  <si>
    <t xml:space="preserve">Se evidenció el control establecido a través de la sabanas de nómina de cada mes firmadas por las áreas  financiera, recurso humano y ordenador del gasto., las cuales reflejan las novedades mensuales  </t>
  </si>
  <si>
    <t>GESTION DE PRESUPUESTO: PAC (Programa Anual Mensualizado de Caja)
Incumplimiento de la cláusula sexta literal (b) del “Anexo de contrató de Prestación de Servicios Profesionales” No 011, 032, 039 de 2018, a nombre de Carlos Andrés Vargas, Claudia Quintero Franklin y Sonia Lobo Martínez respectivamente, que estipula textualmente “(…) pagos mensuales”, por cuanto en el mes de Marzo de 2018, no se contaba con apropiación PAC, para ejecutar dichos pagos, conllevando a un posible incumplimiento del contrató, establecido en las obligaciones de la dirección contenidas en la  Cláusula tercera numeral 1, que textualmente establece “Cancelar a EL CONTRATIS</t>
  </si>
  <si>
    <t>Incluir en los contratós de prestacion de servicios una obligacion general donde estipule que en caso que se les asigne supervisiones, soliciten el PAC mensual de los pagos que se deben realizar.</t>
  </si>
  <si>
    <t xml:space="preserve">Se evidenció que no obstante la acción estaba encaminada a "Incluir en los contratós de prestación de servicios una obligación general, donde estipule que en caso que se les asigne supervisiones, soliciten el PAC mensual de los pagos que se deben realizar", se revisó con el proceso de gestión contractual que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</si>
  <si>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r>
      <rPr>
        <i/>
        <sz val="11"/>
        <color theme="1"/>
        <rFont val="Arial"/>
        <family val="2"/>
      </rPr>
      <t xml:space="preserve"> </t>
    </r>
    <r>
      <rPr>
        <sz val="11"/>
        <color theme="1"/>
        <rFont val="Arial"/>
        <family val="2"/>
      </rPr>
      <t xml:space="preserve"> Total de PAC solicitados al mes/ # de supervisores</t>
    </r>
  </si>
  <si>
    <t>La subdirección administrativa está solicitando el PAC mensual de los contratós</t>
  </si>
  <si>
    <t>GESTIÓN CONTABLE Y DE TESORERÍA: 
Cancelación de Intereses de Mora por valor de $11.700, debido al pago extemporáneo de los aportes de la ARL correspondiente al mes de Julio de 2018,  de los contratistas bomberos, lo que refleja la ausencia de medidas administrativas ante el pago de intereses moratorios.</t>
  </si>
  <si>
    <t>Con la disponibilidad de PAC aprobada por el Tesoro Nacional, no se cubrió la totalidad del pago de la PILA, lo que ocasionó el pago de inereses.</t>
  </si>
  <si>
    <t>Pago extemporáneo de la PILA y cobro de intereses</t>
  </si>
  <si>
    <t xml:space="preserve">Generar la PILA de la entidad, dentro de los 3 primeros días del mes siguiente a su vencimiento para tramite de pago en Financiera </t>
  </si>
  <si>
    <t>Maryoly Díaz Muñoz</t>
  </si>
  <si>
    <t>Se ha genera la PILA dentro de los terminos establecidos</t>
  </si>
  <si>
    <t xml:space="preserve">Se cancela en los tiempos establecidos </t>
  </si>
  <si>
    <t>Se evidenció el registro de la PILA correspondiente al pago de la ARL de los contratistas con riesgo 5 y parafiscales de los funcionarios de la DNBC, hasta el mes de  noviembre de 2019.</t>
  </si>
  <si>
    <t>Se registro la PILA correspondiente al pago de la ARL de los contratistas con riesgo 5 y parafiscales de los funcionarios de la DNBC, hasta el mes de  noviembre de 2019.</t>
  </si>
  <si>
    <t>Realizar el pago oportuno de la PILA antes de su vencimiento</t>
  </si>
  <si>
    <t>Las planillas de PILA de Ene a Julio   de 2018, se han cancelado en los plazos establecidos y conforme a la Disponibilidad del PAC por parte del Tesoro Nacional</t>
  </si>
  <si>
    <t>Las planillas de PILA de noviembre y diciembre de 2018, y de Enero a noviembre  de 2019, se han cancelado en los plazos establecidos y conforme a la Disponibilidad del PAC por parte del Tesoro Nacional</t>
  </si>
  <si>
    <t>Las planillas de pila hasta el mes de noviembre se cancelaron de manera oportuna</t>
  </si>
  <si>
    <t>Adelantar las acciones disciplinarias a que haya lugar por el pago de intereses de mora.</t>
  </si>
  <si>
    <t>(# Procesos disciplinarios iniciados a los funcionarios de planta de la DNBC/# Procesos disciplinarios identificados relacionados con el pago extemporáneo de los aportes de la ARL, aplicables a los funcionarios de planta de la DNBC)*100</t>
  </si>
  <si>
    <t>Se evaluará con la Profesional a cargo de los procesos disciplinarios de la DNBC si hay lugar a dicha acción.</t>
  </si>
  <si>
    <t>Se realiza auto inhibitorio de la accion con fecha 18 de noviembre de 2019, relacionado con relacionados con el pago extemporáneo de los aportes de la ARL.  La evidencia del proceso se puede verifiar en el archivo del Proceso Gestión de Asuntos Discilinarios.</t>
  </si>
  <si>
    <t>Se realizó un auto inhibitorio estableciendo que no hay lugar a acción disciplinaria</t>
  </si>
  <si>
    <t>GESTIÓN CONTABLE Y DE TESORERÍA: 
En las reuniones del Comité de Sostenibilidad, no  se están convocando a la totalidad de los miembros, incumpliendo el artículo 2 de la resolución 398 del 21 de Octubre de 2015, emanada por la DNBC.</t>
  </si>
  <si>
    <t>En las transmisiones de la informacion financiera a traves del CHIP se realizan en horas de la noche y en muchos de los casos ha imposibilitado convocar a la totalidad de los miembros del comité de sotenibilidad.</t>
  </si>
  <si>
    <t>incumpliendo el artículo 2 de la resolución 398 del 21 de Octubre de 2015, emanada por la DNBC.</t>
  </si>
  <si>
    <t>Convocar a la totalidad de los miembros del comité de sostenibilidad.</t>
  </si>
  <si>
    <t># de miembros convocados / Total de Miembros del Comité de Sostenibilidad</t>
  </si>
  <si>
    <t>Miguel Ángel Franco / Marisol Mora Bustos</t>
  </si>
  <si>
    <t>Se está convocando a la totalidad de los miembros del comité de sostenibilidad contable</t>
  </si>
  <si>
    <t>La entidad no ha dado cumplimiento a la normatividad vigente relacionada con la formulación y ejecución de Plan de Capacitación</t>
  </si>
  <si>
    <t>Verificado en informe pormenorizado</t>
  </si>
  <si>
    <t>No se han realizado acciones</t>
  </si>
  <si>
    <t>La formulación y ejecución de Plan de Capacitación se ha realizado conforme a las capacidades de la DNBC, y se encuentran relacionadas en los respectivos informes pormenorizados realizaddos por la Oficina de Control Interno.</t>
  </si>
  <si>
    <t xml:space="preserve">Se evidenció que el Plan Anual de Capacitaciones de la vigencia 2019, se formuló en marzo y se programaron 29 capacitaciones y uno quedo pendiente por cuanto no se logró colaboración interadministrativa con la DIAN.   </t>
  </si>
  <si>
    <t xml:space="preserve">Plan de Capacitación ejecutado de acuerdo a las necesidades programadas  </t>
  </si>
  <si>
    <t>La entidad debe revisar que se analiza la información obtenida a partir de la evaluación de desempeño (u otros mecanismos de evaluación) y/o los acuerdos de gestión como insumo para estructurar los planes de mejoramiento del servidor</t>
  </si>
  <si>
    <t>Evaluaciones de desempeño esta programada para el mes de julio.
Los acuerdos de gestion fueron concertados, pendiente de realizar el seguimiento en mes de julio</t>
  </si>
  <si>
    <t xml:space="preserve">Se evidenció la carpeta física de las evaluaciones realizadas a los funcionarios que se encuentran en provisionalidad y las evaluaciones de los acuerdos de gestión para los funcionarios de libre nombramiento y remoción.  </t>
  </si>
  <si>
    <t xml:space="preserve">Evaluaciones de desempeño  realizadas al personal adscrito a  la DNBC. </t>
  </si>
  <si>
    <t>Dada la reciente actualización del mapa de procesos, no se cuenta con la documentación de los procedimientos de la totalidad de los procesos (incluyendo el  procedimiento de evaluación permanente de la satisfacción de los clientes)</t>
  </si>
  <si>
    <r>
      <rPr>
        <b/>
        <sz val="11"/>
        <color theme="1"/>
        <rFont val="Arial"/>
        <family val="2"/>
      </rPr>
      <t>1er Por qué:</t>
    </r>
    <r>
      <rPr>
        <sz val="11"/>
        <color theme="1"/>
        <rFont val="Arial"/>
        <family val="2"/>
      </rPr>
      <t xml:space="preserve"> Los funcionarios de la DNBC por alto volumen de trabajo, desinterés o desinformación no entienden la metodología para documentar
</t>
    </r>
    <r>
      <rPr>
        <b/>
        <sz val="11"/>
        <color theme="1"/>
        <rFont val="Arial"/>
        <family val="2"/>
      </rPr>
      <t>2do Por qué:</t>
    </r>
    <r>
      <rPr>
        <sz val="11"/>
        <color theme="1"/>
        <rFont val="Arial"/>
        <family val="2"/>
      </rPr>
      <t xml:space="preserve"> No hay personal suficiente que apoye a los procesos en el direccionamiento y seguimiento del proceso de elaboración de la documentación
</t>
    </r>
    <r>
      <rPr>
        <b/>
        <sz val="11"/>
        <color theme="1"/>
        <rFont val="Arial"/>
        <family val="2"/>
      </rPr>
      <t>3er Por qué:</t>
    </r>
    <r>
      <rPr>
        <sz val="11"/>
        <color theme="1"/>
        <rFont val="Arial"/>
        <family val="2"/>
      </rPr>
      <t xml:space="preserve"> Porque no se cuenta con recursos suficientes para contratar personal que brinde capacitación y  acompañamiento de  esta actividad</t>
    </r>
  </si>
  <si>
    <t>Porque no se cuenta con recursos suficientes para contratar personal que apoye esta actividad</t>
  </si>
  <si>
    <t>Si no se tiene la documentación no es posible estandarizar y mejorar continuamente los procedimientos que llevan a la producción de un producto y/o servicio.</t>
  </si>
  <si>
    <t>Contratar personal que realice acompañamiento de esta actividad.</t>
  </si>
  <si>
    <t>Ct. Miranda</t>
  </si>
  <si>
    <t>Acción reportada cumplida en seguimientos anteriores.</t>
  </si>
  <si>
    <t>Acción reportada cumplida en seguimientos anteriores</t>
  </si>
  <si>
    <t>Acción cumplida basado en el reporte anterior, Pues se evidencia la contratación del personal requerido</t>
  </si>
  <si>
    <t>Se ha mantenido la contratación para la realización de la actividad de acompañamiento en el diligenciamiento de   las hojas de vida de los indicadores de gestión por procesos</t>
  </si>
  <si>
    <t>Se ha dado continuidad a la contratación para la realización de la acción planteada</t>
  </si>
  <si>
    <t>No aplica</t>
  </si>
  <si>
    <t>Documentar los procesos de la DNBC</t>
  </si>
  <si>
    <t>N° de procesos documentados/ total de procesos por documentar (19)</t>
  </si>
  <si>
    <t>Ct. Miranda, Rainer Naranjo, Cristhian Urrego</t>
  </si>
  <si>
    <r>
      <rPr>
        <b/>
        <sz val="11"/>
        <color theme="1"/>
        <rFont val="Arial"/>
        <family val="2"/>
      </rPr>
      <t>Etapa V: Aprobación y formalización</t>
    </r>
    <r>
      <rPr>
        <sz val="11"/>
        <color theme="1"/>
        <rFont val="Arial"/>
        <family val="2"/>
      </rPr>
      <t xml:space="preserve">
El 33% (6/18) de los procesos cuentan con la totalidad de los procedimientos  aprobados y formalizados en el SIGEC.
El 44% (8/18) de los procesos cuentan con aprobación y formalización de algunos procedimientos.
</t>
    </r>
    <r>
      <rPr>
        <b/>
        <sz val="11"/>
        <color theme="1"/>
        <rFont val="Arial"/>
        <family val="2"/>
      </rPr>
      <t>Etapa IV: Revisión y concepto técnico por parte de mejora continua</t>
    </r>
    <r>
      <rPr>
        <sz val="11"/>
        <color theme="1"/>
        <rFont val="Arial"/>
        <family val="2"/>
      </rPr>
      <t xml:space="preserve">
El 11% (2/18) de los procesos finalizaron su revisión y se encuentran pendientes de la aprobación del líder del proceso.
</t>
    </r>
    <r>
      <rPr>
        <b/>
        <sz val="11"/>
        <color theme="1"/>
        <rFont val="Arial"/>
        <family val="2"/>
      </rPr>
      <t>Etapa III: Enviar documento a mejora continua</t>
    </r>
    <r>
      <rPr>
        <sz val="11"/>
        <color theme="1"/>
        <rFont val="Arial"/>
        <family val="2"/>
      </rPr>
      <t xml:space="preserve">
El 22% (4/18) de los procesos se encuentran efectuando ajustes de acuerdo a la retroalimentación del proceso de Mejora Continua.
</t>
    </r>
    <r>
      <rPr>
        <b/>
        <sz val="11"/>
        <color theme="1"/>
        <rFont val="Arial"/>
        <family val="2"/>
      </rPr>
      <t>Etapa II: Enviar a líder del proceso para revisión</t>
    </r>
    <r>
      <rPr>
        <sz val="11"/>
        <color theme="1"/>
        <rFont val="Arial"/>
        <family val="2"/>
      </rPr>
      <t xml:space="preserve">
El 11% (2/18) de los procesos actualizaron los procedimientos y se encuentra pendiente del envío por parte del líder del proceso.
</t>
    </r>
    <r>
      <rPr>
        <b/>
        <sz val="11"/>
        <color theme="1"/>
        <rFont val="Arial"/>
        <family val="2"/>
      </rPr>
      <t>Etapa I: Elaborar o modificar documento</t>
    </r>
    <r>
      <rPr>
        <sz val="11"/>
        <color theme="1"/>
        <rFont val="Arial"/>
        <family val="2"/>
      </rPr>
      <t xml:space="preserve">
El 11% (2/18) de los procesos se encuentran actualizando los procedimientos.</t>
    </r>
  </si>
  <si>
    <r>
      <rPr>
        <b/>
        <sz val="11"/>
        <color theme="1"/>
        <rFont val="Arial"/>
        <family val="2"/>
      </rPr>
      <t>Etapa V: Aprobación y formalización</t>
    </r>
    <r>
      <rPr>
        <sz val="11"/>
        <color theme="1"/>
        <rFont val="Arial"/>
        <family val="2"/>
      </rPr>
      <t xml:space="preserve">
El 33% (6/18) de los procesos cuentan con la totalidad de los procedimientos  aprobados y formalizados en el SIGEC.
El 44% (8/18) de los procesos cuentan con aprobación y formalización de algunos procedimientos.
</t>
    </r>
    <r>
      <rPr>
        <b/>
        <sz val="11"/>
        <color theme="1"/>
        <rFont val="Arial"/>
        <family val="2"/>
      </rPr>
      <t>Etapa IV: Revisión y concepto técnico por parte de mejora continua</t>
    </r>
    <r>
      <rPr>
        <sz val="11"/>
        <color theme="1"/>
        <rFont val="Arial"/>
        <family val="2"/>
      </rPr>
      <t xml:space="preserve">
El 11% (2/18) de los procesos finalizaron su revisión y se encuentran pendientes de la aprobación del líder del proceso.
</t>
    </r>
    <r>
      <rPr>
        <b/>
        <sz val="11"/>
        <color theme="1"/>
        <rFont val="Arial"/>
        <family val="2"/>
      </rPr>
      <t>Etapa III: Enviar documento a mejora continua</t>
    </r>
    <r>
      <rPr>
        <sz val="11"/>
        <color theme="1"/>
        <rFont val="Arial"/>
        <family val="2"/>
      </rPr>
      <t xml:space="preserve">
El 22% (4/18) de los procesos se encuentran efectuando ajustes de acuerdo a la retroalimentación del proceso de Mejora Continua.
</t>
    </r>
    <r>
      <rPr>
        <b/>
        <sz val="11"/>
        <color theme="1"/>
        <rFont val="Arial"/>
        <family val="2"/>
      </rPr>
      <t>Etapa II: Enviar a líder del proceso para revisión</t>
    </r>
    <r>
      <rPr>
        <sz val="11"/>
        <color theme="1"/>
        <rFont val="Arial"/>
        <family val="2"/>
      </rPr>
      <t xml:space="preserve">
El 11% (2/18) de los procesos actualizaron los procedimientos y se encuentra pendiente del envío por parte del líder del proceso.
</t>
    </r>
    <r>
      <rPr>
        <b/>
        <sz val="11"/>
        <color theme="1"/>
        <rFont val="Arial"/>
        <family val="2"/>
      </rPr>
      <t>Etapa I: Elaborar o modificar documento</t>
    </r>
    <r>
      <rPr>
        <sz val="11"/>
        <color theme="1"/>
        <rFont val="Arial"/>
        <family val="2"/>
      </rPr>
      <t xml:space="preserve">
El 11% (2/18) de los procesos se encuentran actualizando los procedimientos.</t>
    </r>
  </si>
  <si>
    <t>Si bien es cierto que el Proceso de Gestión de análisis y mejora continua, es responsable de  asesorar, apoyar y acompañar metodologicamente en el levantamiento de la documentación de los procesos de la entidad, para la vigencia 2019 solo se contó a partir del segundo semestre con el recurso necesario para el proceso, por lo cual se dio inicio al analisis documental a través de las siguientes etapas: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Obteniendo los siguientes resultados:  Publicados actualmente 195 y 137 documentos en proyeccion de creacion o actualización, correspondientes al 59% de documentación de documentos tomando como base el ejercicio de proyección e identificación de documentos. 
Es importante precisar frente al indicador de la acción que el avance es del 100%, dado que a la fecha la totalidad de los procesos se encuentran documentados.
Por otra parte y frente al alcance del proceso de Gestion de Analisis y Mejora Continua, se debe mencionar que cada proceso es responsable de documentar sus actividades.</t>
  </si>
  <si>
    <t xml:space="preserve">Se ha realizado la gestión de Documentación de las necesidades de los procesos en materia de las diferentes tipologías. Es necesario aclarar que frente al alcance del proceso de Gestión de Análisis y Mejora Continua, se ha cumplido el trámite de dichos requerimientos y que cada proceso es responsable de documentar sus actividades y de igual forma trasmitirla, </t>
  </si>
  <si>
    <t>Se evidencia el cumplimiento de la documentación de las necesidades de las áreas, no obstante aun no se pudo evidenciar el procedimiento de satisfacción de los clientes. Es de resaltar que el área de atención al usuario emite periódicamente un Informe de Satisfacción al Usuario.</t>
  </si>
  <si>
    <t>Se evidencia el cumplimiento de la documentación de las necesidades de las áreas, no obstante aun no se pudo evidenciar el procedimiento de satisfacción de los clientes. Es de resaltar que el área de atención al usuario emite periodicamente un Informe de Satisfacción al Usuario.</t>
  </si>
  <si>
    <t>Se encuentra pendiente la elaboración de las hojas de vida de los indicadores de gestión por procesos en las que se definen los objetivos, las fórmulas de cálculo, los rangos de calificación y la periodicidad de la medición.</t>
  </si>
  <si>
    <r>
      <rPr>
        <b/>
        <sz val="11"/>
        <color theme="1"/>
        <rFont val="Arial"/>
        <family val="2"/>
      </rPr>
      <t>1er Por qué:</t>
    </r>
    <r>
      <rPr>
        <sz val="11"/>
        <color theme="1"/>
        <rFont val="Arial"/>
        <family val="2"/>
      </rPr>
      <t xml:space="preserve"> Los funcionarios de la DNBC por alto volumen de trabajo, desinterés o desinformación no entienden la metodología para diligenciar la hoja de vida de indicadores.
</t>
    </r>
    <r>
      <rPr>
        <b/>
        <sz val="11"/>
        <color theme="1"/>
        <rFont val="Arial"/>
        <family val="2"/>
      </rPr>
      <t>2do Por qué:</t>
    </r>
    <r>
      <rPr>
        <sz val="11"/>
        <color theme="1"/>
        <rFont val="Arial"/>
        <family val="2"/>
      </rPr>
      <t xml:space="preserve"> No hay personal suficiente que apoye a los procesos en el direccionamiento y seguimiento del proceso de elaboración de los indicadores
</t>
    </r>
    <r>
      <rPr>
        <b/>
        <sz val="11"/>
        <color theme="1"/>
        <rFont val="Arial"/>
        <family val="2"/>
      </rPr>
      <t>3er Por qué:</t>
    </r>
    <r>
      <rPr>
        <sz val="11"/>
        <color theme="1"/>
        <rFont val="Arial"/>
        <family val="2"/>
      </rPr>
      <t xml:space="preserve"> Porque no se cuenta con recursos suficientes para contratar personal que brinde capacitación y  acompañamiento de  esta actividad.</t>
    </r>
  </si>
  <si>
    <t>Porque no se cuenta con recursos suficientes para contratar personal que brinde capacitación y  acompañamiento de  esta actividad.</t>
  </si>
  <si>
    <t>Si no se tienen los indicadores de gestión definidos, no es posible medir la gestión institucional evidenciando desviaciones en el cumplimiento de los objetivos institucionales.</t>
  </si>
  <si>
    <t>Construir la hoja de indicadores de los procesos de la DNBC</t>
  </si>
  <si>
    <t>N° de procesos con hdv indicadores/N° total de procesos DNBC (19)</t>
  </si>
  <si>
    <t>El 94% (17/18) de los procesos cuentan con hoja de vida de indicadores diligenciadas. No obstante, se mantiene una constante asesoría en la configuración y actualización de dichos indicadores, con el fin de contribuir a la mejora continua.</t>
  </si>
  <si>
    <t>Para el inicio de la vigencia del 2019 todos los procesos cuentan con las hojas de vida de los indicadores de su proceso. Dando cumplimiento al 100% de avance de esta tarea.  No obstante para el segundo semestre del 2019 se determino acorde a la linea dada por Funcion Publica y con el fin de generar valor a los procesos, evaluar y redefinir los indicadores de los procesos basado en los objetivos de los mismos, buscando de esta manera que los indicadores realmente permitan medir dentro de cada proceso el cumplimiento de sus objetivos.
Actualmente se viene trabajando en la validación de los indicadores y reformulación de los mismos, esperando poder contar con la actualizacion de los mismos al inicio de la vigencia del 2020.
Respondiendo al indicador formulado y cumplimiento a la fecha es del 100%</t>
  </si>
  <si>
    <t>Se cumplió el 100% de la construcción de las hojas de vida de los procesos y adicionalmente se reformularon los indicadores con cada uno de los procesos de la entidad</t>
  </si>
  <si>
    <t>Se determinó que no solo se cumplió con la construcción del 100% de las hojas de vida de los indicadores de los procesos, sino que se procedió a la actualización y/o reformulación de indicadores con cada uno de los procesos.</t>
  </si>
  <si>
    <t>Se determinó que no solo se cumplio con la construcción del 100% de las hojas de vida de los indicadores de los procesos, sino que se procedio a la actualización y/o reformulación de indicadores con cada uno de los procesos.</t>
  </si>
  <si>
    <t>No todos los procesos cuentan con  Mapa de riesgos. Se hace necesaria la revaluación de los riesgos identificados para que sean acordes con los objetivos de los diferentes procesos del mapa actual. Falta mayor seguimiento de los líderes de los procesos al mapa de riesgos</t>
  </si>
  <si>
    <r>
      <rPr>
        <b/>
        <sz val="11"/>
        <color theme="1"/>
        <rFont val="Arial"/>
        <family val="2"/>
      </rPr>
      <t>1er Por qué:</t>
    </r>
    <r>
      <rPr>
        <sz val="11"/>
        <color theme="1"/>
        <rFont val="Arial"/>
        <family val="2"/>
      </rPr>
      <t xml:space="preserve"> Los funcionarios de la DNBC por alto volumen de trabajo, desinterés o desinformación no siguen los lineamientos establecidos para la identificación de riesgos de gestión y corrupción.
</t>
    </r>
    <r>
      <rPr>
        <b/>
        <sz val="11"/>
        <color theme="1"/>
        <rFont val="Arial"/>
        <family val="2"/>
      </rPr>
      <t>2do Por qué:</t>
    </r>
    <r>
      <rPr>
        <sz val="11"/>
        <color theme="1"/>
        <rFont val="Arial"/>
        <family val="2"/>
      </rPr>
      <t xml:space="preserve"> No hay seguimiento suficiente por parte de los líderes de los procesos.
</t>
    </r>
    <r>
      <rPr>
        <b/>
        <sz val="11"/>
        <color theme="1"/>
        <rFont val="Arial"/>
        <family val="2"/>
      </rPr>
      <t>3er Por qué:</t>
    </r>
    <r>
      <rPr>
        <sz val="11"/>
        <color theme="1"/>
        <rFont val="Arial"/>
        <family val="2"/>
      </rPr>
      <t xml:space="preserve"> No hay conciencia sobre la importancia de gestionar por riesgos</t>
    </r>
  </si>
  <si>
    <t>No hay conciencia sobre la importancia de gestionar por riesgos</t>
  </si>
  <si>
    <t>Si no se conocen los riesgos de gestión y de corrupción no es posible establecer controles adecuados a los procesos de la DNBC</t>
  </si>
  <si>
    <t>Capacitar a los procesos de la DNBC en la importancia de la gestión de riesgos y en la construcción de los mapas de riesgos de la DNBC</t>
  </si>
  <si>
    <t>Capacitación realizada</t>
  </si>
  <si>
    <t>Ingrid Mariño</t>
  </si>
  <si>
    <t>Desde el proceso de Mejora Continua, se realizó el acompañamiento a todos los procesos de la DNBC a fin de actualizar sus respectivos mapas de riesgo. Acción cumplida al 100% en la vigencia 2018.</t>
  </si>
  <si>
    <t>Se realizó acompañamiento  en la formulacion de los procesos, sin emabrago se requiere ajustar la metodología de administración de riesgos y fortalecer la identificación de los riesgos.</t>
  </si>
  <si>
    <t>Se realizaron varias jornadas de capacitación referentes a la metodología actualizada de Gestión de Riesgos con el acompañamiento de Control Interno y quedó como evidencia el diligenciamiento de los nuevos mapas de riesgos por procesos.</t>
  </si>
  <si>
    <t>Se determinó que se cumplió con la realización de las capacitaciones en un  100% y se realizó el ejercicio de identificación de los riesgos tanto de gestión como de corrupción</t>
  </si>
  <si>
    <t xml:space="preserve">Construir los mapas de riesgos de gestión y de corrupción </t>
  </si>
  <si>
    <t>(Procesos con mapas de riesgos/Procesos totales)*100</t>
  </si>
  <si>
    <t xml:space="preserve">Todos los procesos cuentan con su mapa de riesgos de corrupción. Cada uno de los procesos efectuó el seguimiento a los riesgos de corrupción formulados para el primer y segundo cuatrimestre de 2018, en los que reportaron las acciones emprendidas para su mitigación. Se reporta el porcentaje de efectividad de la implementación de los controles, evidenciando que el 64% de los controles formulados para su mitigación fueron efectivos. En atención a las observaciones efectuadas por parte de Control Interno a la formulación de dichos mapas en seguimiento y a la expedición de la nueva versión a la Guía de Riesgos por parte del DAFP, se continua con las  realizaron asesorías y acompañamientos, con el fin de ajustar y actualizar estos mapas de riesgos, para fortalecer la identificación de riesgos, análisis de causas, valoración del riesgo, diseño de controles, ejecución de controles y planes de contingencia. </t>
  </si>
  <si>
    <t>Se realizó acompañamiento  en la formulación de los procesos, y se ajustó la metodología y los instrumentos del mapa de riegos junto con Control Interno</t>
  </si>
  <si>
    <t>No se ha construido ni aprobado las TRD ni las TVD</t>
  </si>
  <si>
    <r>
      <rPr>
        <b/>
        <sz val="11"/>
        <color theme="1"/>
        <rFont val="Arial"/>
        <family val="2"/>
      </rPr>
      <t>1er Por qué:</t>
    </r>
    <r>
      <rPr>
        <sz val="11"/>
        <color theme="1"/>
        <rFont val="Arial"/>
        <family val="2"/>
      </rPr>
      <t xml:space="preserve"> No se han identificado unos tipos documentales con los procesos.
</t>
    </r>
    <r>
      <rPr>
        <b/>
        <sz val="11"/>
        <color theme="1"/>
        <rFont val="Arial"/>
        <family val="2"/>
      </rPr>
      <t>2do Por qué:</t>
    </r>
    <r>
      <rPr>
        <sz val="11"/>
        <color theme="1"/>
        <rFont val="Arial"/>
        <family val="2"/>
      </rPr>
      <t xml:space="preserve"> Los procesos no le han abierto el espacio para realizar la encuesta
</t>
    </r>
    <r>
      <rPr>
        <b/>
        <sz val="11"/>
        <color theme="1"/>
        <rFont val="Arial"/>
        <family val="2"/>
      </rPr>
      <t>3er Por qué:</t>
    </r>
    <r>
      <rPr>
        <sz val="11"/>
        <color theme="1"/>
        <rFont val="Arial"/>
        <family val="2"/>
      </rPr>
      <t xml:space="preserve">  Alto volumen de trabajo, desinterés o desinformación por parte de los funcionarios de la DNBC</t>
    </r>
  </si>
  <si>
    <t>Alto volumen de trabajo, desinterés o desinformación por parte de los funcionarios de la DNBC</t>
  </si>
  <si>
    <t xml:space="preserve">Incumplimiento de la Ley 594 de 2000. </t>
  </si>
  <si>
    <t>Recolectar por proceso la información para realizar las TRD  y las TVD</t>
  </si>
  <si>
    <t>Nº. De TRD y TVD construidas</t>
  </si>
  <si>
    <t>Antonio Camacho
Christian Forero</t>
  </si>
  <si>
    <t>Se cuenta con las Tablas de Retención documental de diecisiete de los dieciocho procesos.</t>
  </si>
  <si>
    <t>Se cuenta con las Tablas de Retención documental de diecisiete de los dieciocho procesos.Se encuentra pendiente el proceso de gestión contractual, al cual se le envió propuesta de acuerdo con recomendación del Comité Directivo SIGEC.  94,4% 17/18</t>
  </si>
  <si>
    <t>En la vigencia 2018 se elboraron las tablas de Retención documental para 17 procesos. En la vigencia 2019 se elaboró la TRD correpsondiente al Proceso de Gestión Contractual. Si bien es cierto la meta se estableció en 19 procesos acorde a la estructura de la vigencia 2017, el proceso de Gestión Territorial se fusionó con el proceso de FANO razón por la cual la DNBC solo cuenta con 18 procesos. Cumplimiento del 100% de la acción</t>
  </si>
  <si>
    <t>Se evidencia en el Cumplimiento del 100% de las TRD</t>
  </si>
  <si>
    <t>Pese a verificar el cumplimiento del 100% construcción de las TRD se recomienda realizar un nuevo plan de mejoramiento con referencia a la elaboración de las TVD</t>
  </si>
  <si>
    <t>No se ha construido ni  aprobado el PINAR</t>
  </si>
  <si>
    <r>
      <rPr>
        <b/>
        <sz val="11"/>
        <color theme="1"/>
        <rFont val="Arial"/>
        <family val="2"/>
      </rPr>
      <t>1er Por qué:</t>
    </r>
    <r>
      <rPr>
        <sz val="11"/>
        <color theme="1"/>
        <rFont val="Arial"/>
        <family val="2"/>
      </rPr>
      <t xml:space="preserve"> Alta carga laboral de la persona encargada de gestión documental y desconocimiento del contenido del PINAR.
</t>
    </r>
    <r>
      <rPr>
        <b/>
        <sz val="11"/>
        <color theme="1"/>
        <rFont val="Arial"/>
        <family val="2"/>
      </rPr>
      <t>2do Por qué:</t>
    </r>
    <r>
      <rPr>
        <sz val="11"/>
        <color theme="1"/>
        <rFont val="Arial"/>
        <family val="2"/>
      </rPr>
      <t xml:space="preserve"> Debido a que se tenían actividades de clasificación y organización documental del archivo central  que  consumía mucho tiempo no se había investigado sobre su contenido y estructura.
</t>
    </r>
    <r>
      <rPr>
        <b/>
        <sz val="11"/>
        <color theme="1"/>
        <rFont val="Arial"/>
        <family val="2"/>
      </rPr>
      <t>3er Por qué:</t>
    </r>
    <r>
      <rPr>
        <sz val="11"/>
        <color theme="1"/>
        <rFont val="Arial"/>
        <family val="2"/>
      </rPr>
      <t xml:space="preserve"> Porque los esfuerzos se habían enfocado en PGD y el Reglamento Interno de Archivo y Correspondencia. </t>
    </r>
  </si>
  <si>
    <t xml:space="preserve">Porque los esfuerzos se habían enfocado en PGD y el Reglamento Interno de Archivo y Correspondencia. </t>
  </si>
  <si>
    <t>Inadecuada administración del ciclo vital de los documento de la DNBC. Incumplimiento de la Ley 594 del 2000</t>
  </si>
  <si>
    <t>Enfocar esfuerzos en elaborar y aprobar el PINAR.</t>
  </si>
  <si>
    <t>Documento elaborado y aprobado</t>
  </si>
  <si>
    <t xml:space="preserve">De acuerdo con las observaciones realizadas en el último seguimiento al plan de mejora , se informa acerca de las acciones adelantadas para la implementación del plan:
1. Se elaboró un diagnóstico de gestión documental.
2. Se elaboró un cuadro de priorización de los aspectos críticos y proponer acciones para su optimización y mejoramiento. Se diseñaron los controles pertinentes, de los cuales se tomaron varios aspectos críticos para disminuir el riesgo que se puede ocasionar, principalmente en la pérdida y deterioro del patrimonio documental de la DNBC. 
3. Se estructuró el Plan Institucional de Archivos -PINAR
4. Se presentó el Documento PINAR para aprobación del Comité Institucional de Gestión y Desempeño (Comité Directivo SIGEC)
5. Se socializó el PINAR con los servidores públicos de la DNBC
6. Se publicó el PINAR, en el sitio web de la Entidad: https://drive.google.com/file/d/18I2OFotsNIUM3ShJ-oiQgMTfE3OWk69K/view
</t>
  </si>
  <si>
    <t xml:space="preserve">Se presentaron dificultades para llegar al objetivo ya que existe poca participación e interés por parte de los Servidores Públicos de la DNBC, para así tomar las medidas sugeridas. 
En el próximo trimestre se realizarán las siguientes actividades:
7. Elaborar informe tomando como insumo el cuadro de aspectos críticos.
8. Hacer monitoreo de un período de tiempo, a los planes programas y proyectos en relación al Plan Institucional de Archivos -PINAR.  </t>
  </si>
  <si>
    <t>Se evidencia el cumplimiento de las actividades propuestas en la acción, razón por la cual se determina el cierre del hallazgo</t>
  </si>
  <si>
    <t>La actividad principal objeto del hallazgo fue reportada como cumplida el trimestre pasado.</t>
  </si>
  <si>
    <t>Aunque los integrantes del proceso realizan back up a la información generada en el desarrollo del proceso, dicha información se encuentra en sus dispositivos electrónicos; por lo tanto no se puede garantizar la salvaguarda de la información, ya que el área de tecnología no le realiza back up a dicha información.</t>
  </si>
  <si>
    <r>
      <rPr>
        <b/>
        <sz val="11"/>
        <color theme="1"/>
        <rFont val="Arial"/>
        <family val="2"/>
      </rPr>
      <t>1.</t>
    </r>
    <r>
      <rPr>
        <sz val="11"/>
        <color theme="1"/>
        <rFont val="Arial"/>
        <family val="2"/>
      </rPr>
      <t xml:space="preserve"> </t>
    </r>
    <r>
      <rPr>
        <b/>
        <sz val="11"/>
        <color theme="1"/>
        <rFont val="Arial"/>
        <family val="2"/>
      </rPr>
      <t>Por que</t>
    </r>
    <r>
      <rPr>
        <sz val="11"/>
        <color theme="1"/>
        <rFont val="Arial"/>
        <family val="2"/>
      </rPr>
      <t xml:space="preserve">. No se aplica políticas de seguridad de la información.
</t>
    </r>
    <r>
      <rPr>
        <b/>
        <sz val="11"/>
        <color theme="1"/>
        <rFont val="Arial"/>
        <family val="2"/>
      </rPr>
      <t>2.</t>
    </r>
    <r>
      <rPr>
        <sz val="11"/>
        <color theme="1"/>
        <rFont val="Arial"/>
        <family val="2"/>
      </rPr>
      <t xml:space="preserve"> </t>
    </r>
    <r>
      <rPr>
        <b/>
        <sz val="11"/>
        <color theme="1"/>
        <rFont val="Arial"/>
        <family val="2"/>
      </rPr>
      <t>Por que</t>
    </r>
    <r>
      <rPr>
        <sz val="11"/>
        <color theme="1"/>
        <rFont val="Arial"/>
        <family val="2"/>
      </rPr>
      <t xml:space="preserve">. Se carecen de protocolos para el manejo y adecuado uso de la sala situacional en la que se recepcionan los servicios de emergencias.
</t>
    </r>
    <r>
      <rPr>
        <b/>
        <sz val="11"/>
        <color theme="1"/>
        <rFont val="Arial"/>
        <family val="2"/>
      </rPr>
      <t>3.</t>
    </r>
    <r>
      <rPr>
        <sz val="11"/>
        <color theme="1"/>
        <rFont val="Arial"/>
        <family val="2"/>
      </rPr>
      <t xml:space="preserve"> </t>
    </r>
    <r>
      <rPr>
        <b/>
        <sz val="11"/>
        <color theme="1"/>
        <rFont val="Arial"/>
        <family val="2"/>
      </rPr>
      <t>Por que</t>
    </r>
    <r>
      <rPr>
        <sz val="11"/>
        <color theme="1"/>
        <rFont val="Arial"/>
        <family val="2"/>
      </rPr>
      <t>. No se cuenta con los recursos necesarios para la implementación de controles y protección de la información que se maneja.</t>
    </r>
  </si>
  <si>
    <t>No se cuenta con los recursos necesarios para la implementación de controles y protección de la información que se maneja.</t>
  </si>
  <si>
    <t>Pérdida de credibilidad y confianza en la institución,
Sanciones disciplinarias.
Materialización de riesgos de corrupción y operacionales por la perdida de la información de la entidad</t>
  </si>
  <si>
    <t>Implementar un servicio de correo, brinda la posibilidad, mediante la aplicación de Google Drive, para que los responsables de cada proceso puedan almacenar la información que se genera en su dependencia</t>
  </si>
  <si>
    <t>Servicio de almacenamiento en la nube implementado</t>
  </si>
  <si>
    <t>Edgardo Mandón</t>
  </si>
  <si>
    <t>Desde el día 2018-03-02, mediante orden de compra No 26112 de 2018, la Entidad cuenta con G Suite que es una suite poderosa de herramientas online - 100% web - para mensajería y colaboración que satisface las necesidades fundamentales de la DNBC, para el respaldo de información de los procesos, mediante Google Drive.
En el año 2018, se realizaron capacitaciones en el uso y aprovechamiento de las aplicaciones y se estableció que para el respaldo de la información de los funcionarios y contratista se debe hacer uso de Google Drive.
La información que los funcionarios y contratistas respalden se mantiene en Google Drive.
Por tanto se solicita cerrar el caso.
En 2019, se hicieron capacitacones y se envío mensaje de correo electronico, dando las instrucciones para la realización del respaldo de la información.</t>
  </si>
  <si>
    <t>Se evidencia la implementación de la Gsuite de Google  aplicativo 100% online - para mensajería y colaboración que satisface las necesidades fundamentales de la DNBC, para el respaldo de información de los procesos, mediante Google Drive.</t>
  </si>
  <si>
    <t>Se implemento el servicio de almacenamiento en la nube de Gsuite el cual permite adicional al almacenamiento, también el servicio de correo, calendario, Documentos, entre otros servicios</t>
  </si>
  <si>
    <t>Se implemento el servicion de almacenamiento en la nube de Gsuite el cual permite adicional al almacenamiento, tambien el servicio de correo, calendario, Gdocuments, entre otros servicios</t>
  </si>
  <si>
    <t>No se encontró la formulación y aplicación del programa de mantenimiento correctivo y preventivo para las instalaciones, equipos y vehículos de la DNBC</t>
  </si>
  <si>
    <r>
      <rPr>
        <sz val="11"/>
        <color theme="1"/>
        <rFont val="Arial"/>
        <family val="2"/>
      </rPr>
      <t>1er Por qué: La implementación del SG SST se encuentra en construcción.</t>
    </r>
    <r>
      <rPr>
        <b/>
        <sz val="11"/>
        <color theme="1"/>
        <rFont val="Arial"/>
        <family val="2"/>
      </rPr>
      <t xml:space="preserve">
2do Por qué: </t>
    </r>
    <r>
      <rPr>
        <sz val="11"/>
        <color theme="1"/>
        <rFont val="Arial"/>
        <family val="2"/>
      </rPr>
      <t>El tiempo para la estructuración de la documentación del SG SST ha sido corto hasta el momento .</t>
    </r>
    <r>
      <rPr>
        <b/>
        <sz val="11"/>
        <color theme="1"/>
        <rFont val="Arial"/>
        <family val="2"/>
      </rPr>
      <t xml:space="preserve">
3er Por qué: </t>
    </r>
    <r>
      <rPr>
        <sz val="11"/>
        <color theme="1"/>
        <rFont val="Arial"/>
        <family val="2"/>
      </rPr>
      <t>La persona encargada de llevar  a cabo  las actividades de SST en este caso el programa de indicadores, fue contratada en junio y la documentación del SG SST es extensa y minuciosa.</t>
    </r>
  </si>
  <si>
    <t>La persona encargada de llevar  a cabo  las actividades de SST en este caso el programa de indicadores, fue contratada en junio y la documentación del SG SST es extensa y minuciosa.</t>
  </si>
  <si>
    <t xml:space="preserve">Actos inseguros y accidentes laborales </t>
  </si>
  <si>
    <t xml:space="preserve">Contratar la persona que estaría encargada de las actividades de SGSST </t>
  </si>
  <si>
    <t>Persona contratada</t>
  </si>
  <si>
    <t>Contratación de la persona para el Diseño e implementación del SGSST</t>
  </si>
  <si>
    <t xml:space="preserve">Implementar un programa de mantenimiento preventivo y Correctivo periódico para las instalaciones y equipos  y para los vehículos por kilometraje </t>
  </si>
  <si>
    <t xml:space="preserve">Programa establecido </t>
  </si>
  <si>
    <t>Se diseña el programa de manteniemiento</t>
  </si>
  <si>
    <t>SEGURIDAD Y SALUD EN EL TRABAJO
Se evidenció que no se realiza la actualización de la información sobre factores de riesgo psicosocial anualmente, información que se debe mantener a disposición del Ministerio de Salud y Protección Social para efecto de vigilancia y control, así como para la ARL. Incumpliendo lo establecido en la resolución 2646 de 2008, artículo 12.</t>
  </si>
  <si>
    <t>No había responsable del SGSST, para la implementación de la Batería de Riesgo Psicosocial.</t>
  </si>
  <si>
    <t>No había responsable del SGSST, para la implementación de la Batería de Riesgo Psicosocial, en la vigencia de 2017.</t>
  </si>
  <si>
    <t>No se pueden identificar los factores de riesgo psicosocial que afecten el clima laboral en la organización e Incumpliendo lo establecido en la resolución 2646 de 2008, artículo 12.</t>
  </si>
  <si>
    <t>Se implementara la Medición de la Batería de Riesgo Psicosocial, a los funcionarios de la Entidad</t>
  </si>
  <si>
    <t># de encuestas realizadas /  # de encuestas programadas * 29</t>
  </si>
  <si>
    <t>Especialista en SST</t>
  </si>
  <si>
    <t>Se aplicó la bateria de riesgo psicosocial al personal vinculado a la Entidad (Libre nombramiento y provisionalidad) en el mes de noviembre de 2019 por la empresa Bienestar y Salud Empresarial IPS (BYSE)</t>
  </si>
  <si>
    <t>Se evidencio la aplicaciòn de la bateria de riesgo psicosocial al personal vinculado a la Entidad (Libre nombramiento y provisionalidad) en el mes de noviembre de 2019 por la empresa Bienestar y Salud Empresarial IPS (BYSE)</t>
  </si>
  <si>
    <t>Se evidencio la aplicación de la batería de riesgo psicosocial al personal vinculado a la Entidad (Libre nombramiento y provisionalidad).</t>
  </si>
  <si>
    <t>Se evidencio la aplicación de la batería de riesgo psicosocial al personal vinculado a la Entidad</t>
  </si>
  <si>
    <t>Se evidencio la aplicación de la bateria de riesgo psicosocial al personal vinculado a la Entidad y vinculación de especialista en SST.</t>
  </si>
  <si>
    <t xml:space="preserve">Adelantar la gestión para la contratación del especialista en seguridad y salud en el trabajo de acuerdo a lo establecido en la resolución 1111 de 2017 </t>
  </si>
  <si>
    <t>Especialista contratado</t>
  </si>
  <si>
    <t>No reporta avance</t>
  </si>
  <si>
    <t xml:space="preserve">Se realizó la contratación del especialista en seguridad y salud en el trabajo en la vigencia 2019 de acuerdo a lo establecido en la resolución 1111 de 2017 </t>
  </si>
  <si>
    <t>En el mes de julio se realizó la contratación del Especialista en seguridad y salud en el trabajo en la vigencia 2019 de acuerdo a lo establecido en la resolución 319 de 2019</t>
  </si>
  <si>
    <t>En el mes de julio se realizó la contratación del especialista en seguridad y salud en el trabajo en la vigencia 2019 de acuerdo a lo establecido en la resolución 319 de 2019</t>
  </si>
  <si>
    <t>SEGURIDAD Y SALUD EN EL TRABAJO
Se encontró que la Entidad no está suministrando los elementos de protección personal de acuerdo con la naturaleza de los riesgos a los que se exponen los funcionarios en el desarrollo de sus funciones, evidenciado con el personal de bodega y gestión documental, incumpliendo lo establecido en la resolución 2400 de 1979, artículo 176.</t>
  </si>
  <si>
    <t>No se cuenta con la descripción de los elementos de protección personal, para las áreas de Gestión Documental y Almacén; así como el respectivo informe para su adquisición.</t>
  </si>
  <si>
    <t>incumplir lo establecido en la resolución 2400 de 1979, artículo 176 acarrearía sanciones legales por accidentes laborales y enfermedades laborales.</t>
  </si>
  <si>
    <t>Ajustar la matriz de EPP según la norma vigente para las áreas de Gestión Documental y Almacén</t>
  </si>
  <si>
    <t>Matriz de EPP actualizada y socializada</t>
  </si>
  <si>
    <t>Se elaboró la matriz de EPP para el personal de la Entidad</t>
  </si>
  <si>
    <t>Se evidenció la elaboraciòn de la matriz de EPP</t>
  </si>
  <si>
    <t>Se evidenció la elaboración de la matriz de EPP</t>
  </si>
  <si>
    <t>Se evidenció la elaboración de la matriz de EPP al igual que la entrega de elementos de protección personal al personal de aseo cafetería, así como al de mantenimiento.</t>
  </si>
  <si>
    <t>Adelantar las acciones para la adquisición y suministro de los EPP</t>
  </si>
  <si>
    <t># de EPP adquiridos / # de EPP solicitados</t>
  </si>
  <si>
    <t>No se ha adelantado la compra de EPP</t>
  </si>
  <si>
    <t>Se presentó el informe con las necesidades de EPP para la siguiente vigencia (2020)</t>
  </si>
  <si>
    <t>Se evidenció la entrega de elementos de protección personal al personal de aseo y cafetería, así como al de mantenimiento.</t>
  </si>
  <si>
    <t>Se evidenció la elaboración de la matriz de EPP al igual que la entrega de elementos de protección personal al personal de aseo y cafetería, así como al de mantenimiento.</t>
  </si>
  <si>
    <t>SEGURIDAD Y SALUD EN EL TRABAJO
No se cuenta con la señalización de las salidas y rutas de evacuación y equipos de emergencia (extintores, botiquines), así como tampoco se cuenta con la camilla de emergencias, incumpliendo lo establecido en la resolución 1016 de 1989, artículo 11, literal 17, así como en el plan de emergencias de la Dirección.</t>
  </si>
  <si>
    <t xml:space="preserve">No se contaba con aprobación de los estudios previos para la adjudicación de la compra. </t>
  </si>
  <si>
    <t>El incumplimiento a la resolución 1016 de 1989, artículo 11, literal 17, en la implementación de la señalización puede acarrear accidentes laborales a los trabajadores de la DNBC.</t>
  </si>
  <si>
    <t>Adquirir la señalización pertinente en las instalaciones de la DNBC.</t>
  </si>
  <si>
    <t># de señalización adquirida / # de señalización solicitadas * 100</t>
  </si>
  <si>
    <t>Se realizó la señalización de las instalaciones de la DNBC</t>
  </si>
  <si>
    <t>Se evidencia la  la señalización de las instalaciones de la DNBC, Pendiente la instalación de los planos de evacuación.</t>
  </si>
  <si>
    <t>Se fortaleció la señalización de emergencias de la entidad  y se ubicó  el plano de evacuación.</t>
  </si>
  <si>
    <t>Se evidencia la  instalación de la señalización de emergencias en la DNBC.</t>
  </si>
  <si>
    <t>Se realizó recorrido por las instalaciones de al entidad evidenciando la señalización de emergencias.</t>
  </si>
  <si>
    <r>
      <rPr>
        <b/>
        <sz val="11"/>
        <color theme="1"/>
        <rFont val="Arial"/>
        <family val="2"/>
      </rPr>
      <t>SEGURIDAD Y SALUD EN EL TRABAJO</t>
    </r>
    <r>
      <rPr>
        <sz val="11"/>
        <color theme="1"/>
        <rFont val="Arial"/>
        <family val="2"/>
      </rPr>
      <t xml:space="preserve">
Se evidenció que no se está realizando el reporte de los accidentes de trabajo a la Entidad Promotora de Salud (EPS) dentro de los plazos establecidos en la resolución 2851 de 2015, artículo 1.</t>
    </r>
  </si>
  <si>
    <t>NO se contaba con el ajuste en el procedimiento de Investigación de Accidentes Laborales.</t>
  </si>
  <si>
    <t>NO se contaba con el ajuste en el procedimiento de Investigación de Accidentes Laborales, según  resolución 2851 de 2015, artículo 1.</t>
  </si>
  <si>
    <t>incumplir lo establecido en la resolución 2851 de 2015, artículo 1, el cual acarrearía sanciones legales por accidentes laborales y enfermedades laborales no reportadas a tiempo.</t>
  </si>
  <si>
    <t>Incorporar en el procedimiento de Investigación de Accidente Laboral, el envío del reporte a la Entidad Promotora de Salud correspondiente, y ejecutarlo en el momento que suceda un accidente laboral</t>
  </si>
  <si>
    <t>Se realizó la actualización del procedimiento de Investigación de Accidente Laboral, el envío del reporte a la Entidad Promotora de Salud.</t>
  </si>
  <si>
    <t>Se realizó la elaboración del procedimiento  de Investigación de Accidente Laboral, el envío del reporte a la Entidad Promotora de Salud.
Queda pendiente la formalización en el SIGEC.</t>
  </si>
  <si>
    <r>
      <rPr>
        <sz val="11"/>
        <color theme="1"/>
        <rFont val="Arial"/>
        <family val="2"/>
      </rPr>
      <t xml:space="preserve">Se realizó la elaboración del procedimiento  de Investigación de Accidente Laboral, el envío del reporte a la Entidad Promotora de Salud.
</t>
    </r>
    <r>
      <rPr>
        <sz val="11"/>
        <color rgb="FF00FFFF"/>
        <rFont val="Arial"/>
        <family val="2"/>
      </rPr>
      <t>Queda pendiente la formalización en el SIGEC.</t>
    </r>
  </si>
  <si>
    <t>Se realizó la elaboración del procedimiento  de Investigación de Accidente Laboral, el envío del reporte a la Entidad Promotora de Salud.</t>
  </si>
  <si>
    <t xml:space="preserve">EXAMÉN OCUPACIONAL
• Revisando la aplicación de los exámenes médicos ocupacionales de los Funcionarios de la DNBC, se encontró que el contrató para los exámenes ocupacionales periódicos fue adjudicado, sin embargo se encontró que no se han generado los mecanismos para garantizar la realización de exámenes ocupacionales de preingreso y retiro, evidenciando que el 19 de julio y 2 de agosto ingresaron a la planta Alejandra Patiño y Andrés Muñoz, adicionalmente se presentó el Retiro de Viviana Andrade el 28 de marzo, a quienes no se les realizó el examen ocupacional preingreso y retiro correspondientemente por cuenta de la Entidad.
</t>
  </si>
  <si>
    <t>No se ha dado cumplimiento a la totalidad de las actividades del Plan de Acción del Proceso, porque se está sujeto a la programación del proceso de gestión contractual</t>
  </si>
  <si>
    <t>Incumplimiento lo establecido en la resolución 2346 de 2008 en sus artículos 3 y 11.</t>
  </si>
  <si>
    <t>Verificar el plan anual de adquisiciones con el fin de determinar el cronograma establecido para el área</t>
  </si>
  <si>
    <t>Cronograma de talento humano ajustado al plan anual de adquisición</t>
  </si>
  <si>
    <t>Se establecio la programación de los exámenes ocupacionales en el plan anual de adquisiciones  del 2019.</t>
  </si>
  <si>
    <t>Se verificó en el plan anual de adquisiciones  del 2019 la programación de los exámenes ocupacionales.</t>
  </si>
  <si>
    <t>A la fecha del seguimiento la entidad se encuentra adelantando la realización de los exámenes médicos ocupacionales correspondientes a la vigencia 2019</t>
  </si>
  <si>
    <t>En 2018 se realizaron los exámenes ocupacionales en diciembre, correspondientes a ésta vigencia.
A la fecha del seguimiento la entidad se encuentra adelantando la realización de los exámenes médicos ocupacionales correspondientes a la vigencia 2019</t>
  </si>
  <si>
    <t>En 2018 se realizaron los exámenes ocpucionales en diciebre, correspondientes a ésta vigencia.
A la fecha del seguimiento la entidad se encuentra adelantando la realización de los exámenes médicos ocupacionales correspondientes a la vigencia 2019</t>
  </si>
  <si>
    <t>Gestión para que sean realizados los exámenes de ingreso-egreso según necesidad</t>
  </si>
  <si>
    <t>Exámenes realizados / Personal ingresado-Retirado</t>
  </si>
  <si>
    <t>En la vigencia 2019 no se ha presentado ingreso ni retiro de personal, razón por la cual no se ha requerido contratar exámenes para tal fin. La contratación para la adquisición de los examenes medicos ocupacionales rutinarios está en etapa de ajudicación por parte del proceso Contractual vigencia 2019.</t>
  </si>
  <si>
    <t>Se evidenció que, por parte del área de Gestión del Talento Humano, no se ha venido entregando a los empleados recién vinculados, el documento que los acredita como funcionarios de la DNBC, tal como lo exige la ley.</t>
  </si>
  <si>
    <r>
      <rPr>
        <sz val="11"/>
        <color theme="1"/>
        <rFont val="Arial"/>
        <family val="2"/>
      </rPr>
      <t>1er Por qué: Las adquisiciones que se lleven a cabo en la estidad se establecen a través de un proceso de contratación.</t>
    </r>
    <r>
      <rPr>
        <b/>
        <sz val="11"/>
        <color theme="1"/>
        <rFont val="Arial"/>
        <family val="2"/>
      </rPr>
      <t xml:space="preserve">
2do Por qué: </t>
    </r>
    <r>
      <rPr>
        <sz val="11"/>
        <color theme="1"/>
        <rFont val="Arial"/>
        <family val="2"/>
      </rPr>
      <t>A nivel interno de la entidad no se tiene establecido recursos en caja menor.</t>
    </r>
    <r>
      <rPr>
        <b/>
        <sz val="11"/>
        <color theme="1"/>
        <rFont val="Arial"/>
        <family val="2"/>
      </rPr>
      <t xml:space="preserve">
3er Por qué: </t>
    </r>
    <r>
      <rPr>
        <sz val="11"/>
        <color theme="1"/>
        <rFont val="Arial"/>
        <family val="2"/>
      </rPr>
      <t>No se cuenta con recursos para llevar a  a cabo la actividad</t>
    </r>
  </si>
  <si>
    <t>No se cuenta con recursos para llevar a  acabo la actividad</t>
  </si>
  <si>
    <t>Colaboradores sin identificación en la entidad</t>
  </si>
  <si>
    <t>Entregar al empleado recién vinculado, dentro de los ocho (8) días siguientes a su posesión, el documento que lo acredite como funcionario de la entidad, indicándole que éste deberá ser devuelto al área de Gestión de Talento Humano, al retiro del servicio.</t>
  </si>
  <si>
    <t>Colaboradores carnetizados</t>
  </si>
  <si>
    <t>Maryoly Diaz Muñoz</t>
  </si>
  <si>
    <t>Se adquirio el programa en la vigencia 2019, sin embargo existen contratistas sin la debida carnetización</t>
  </si>
  <si>
    <t>Esta actividad quedó a cargo de Gestión de Comunicaciones, sin embargo a comienzos de la vigencia 2019, los funcionarios cuentan con su respectivo carné que los identifica como funcionarios de la DNBC</t>
  </si>
  <si>
    <t xml:space="preserve">Los funcionarios de la DNBC, cuentan con carné de acceso a la entidad  </t>
  </si>
  <si>
    <r>
      <rPr>
        <b/>
        <sz val="11"/>
        <color theme="1"/>
        <rFont val="Arial"/>
        <family val="2"/>
      </rPr>
      <t xml:space="preserve">EVALUACIÓN DEL DESEMPEÑO. </t>
    </r>
    <r>
      <rPr>
        <sz val="11"/>
        <color theme="1"/>
        <rFont val="Arial"/>
        <family val="2"/>
      </rPr>
      <t>Se evidenció que, aunque se cuenta con un procedimiento de Evaluación de Desempeño y Acuerdos de Gestión, y con los formatos respectivos, no se cuenta con una metodología para la elaboración, seguimiento y evaluación de estos acuerdos</t>
    </r>
    <r>
      <rPr>
        <b/>
        <sz val="11"/>
        <color theme="1"/>
        <rFont val="Arial"/>
        <family val="2"/>
      </rPr>
      <t xml:space="preserve">, </t>
    </r>
    <r>
      <rPr>
        <sz val="11"/>
        <color theme="1"/>
        <rFont val="Arial"/>
        <family val="2"/>
      </rPr>
      <t>tal como lo exige la norma. Adicionalmente tampoco se han definido pautas para la modificación de los Acuerdos de Gestión, y sobre cómo debe procederse en el caso en que haya cambio de superior jerárquico.</t>
    </r>
  </si>
  <si>
    <r>
      <rPr>
        <sz val="11"/>
        <color theme="1"/>
        <rFont val="Arial"/>
        <family val="2"/>
      </rPr>
      <t>1er Por qué: Porque no se tuvo en cuenta algunos aspectos en el procedimiento establecido</t>
    </r>
    <r>
      <rPr>
        <b/>
        <sz val="11"/>
        <color theme="1"/>
        <rFont val="Arial"/>
        <family val="2"/>
      </rPr>
      <t xml:space="preserve">
2do Por qué: </t>
    </r>
    <r>
      <rPr>
        <sz val="11"/>
        <color theme="1"/>
        <rFont val="Arial"/>
        <family val="2"/>
      </rPr>
      <t>No se verificó aspectos normativos específicos</t>
    </r>
    <r>
      <rPr>
        <b/>
        <sz val="11"/>
        <color theme="1"/>
        <rFont val="Arial"/>
        <family val="2"/>
      </rPr>
      <t xml:space="preserve">
3er Por qué: </t>
    </r>
    <r>
      <rPr>
        <sz val="11"/>
        <color theme="1"/>
        <rFont val="Arial"/>
        <family val="2"/>
      </rPr>
      <t>El personal existente en el proceso es reducido y las actividades del proceso extensas y minuciosas lo cual conlleva tiempo y dedicación llevarlas a cabo.</t>
    </r>
  </si>
  <si>
    <t>El personal existente en el proceso es reducido y las actividades del proceso extensas y minuciosas lo cual conlleva tiempo y dedicación llevarlas a cabo.</t>
  </si>
  <si>
    <t>Desactualización de formatos, incumplimiento en aspectos legales</t>
  </si>
  <si>
    <t>Elaborar una metodología para la elaboración, seguimiento y evaluación de los Acuerdos de Gestión, en la cual, además, se indique la manera como pueden modificarse estos acuerdos, y cómo debe procederse cuando se produce cambio de superior jerárquico. para lo cual se puede basar en los procedimientos establecidos por la Comisión Nacional del Servicio Civil,</t>
  </si>
  <si>
    <t>Procedimiento de evaluación de desempeño y acuerdos de gestión actualizado</t>
  </si>
  <si>
    <t>No se logró realizar seguimiento debido a que la información no se encontraba disponible.</t>
  </si>
  <si>
    <t>Se elaboraron las nuevas concetaciones bajo el nuevo aplicativo que dispuso la CNSC llamado EDL-APP, y del cual se recibió capacitacion para el personal de Talento Humano en las reuniones dispuestas por la CNSC y por parte del SENA modalidad Virtual, adicinal, cada funcionario cuenta con su clave de acceso para revisar y aportar evidencias</t>
  </si>
  <si>
    <t>Se evidenció que el proceso de gestión de talento humano recibió capacitación por parte de la CNCS para realizar  las evaluaciones de desempeño,  instrucciones que fueron  socializadas  a  los funcionarios que les aplica la evaluación.</t>
  </si>
  <si>
    <t xml:space="preserve">Se evidenció los formatos suscritos  con los funcionarios  </t>
  </si>
  <si>
    <t>HISTORIAS LABORALES</t>
  </si>
  <si>
    <t>Desconocimiento de las disposiciones establecidas en la circular 004 de 2003 del AGN en lo relacionado a las historias laborales</t>
  </si>
  <si>
    <t>Incumplimiento de la normatividad archivística</t>
  </si>
  <si>
    <t>Recibir capacitación por parte de Gestión Documental, acerca de la organización de expedientes conforme a la Ley de Archivos y sus normas reglamentarias</t>
  </si>
  <si>
    <t>Maryoly Díaz/ Jhon Warner</t>
  </si>
  <si>
    <t>Se realizó capacitación sobre Manejo de Tablas d Retención Documental y Archivos Electrónicos, pendiente la reorganización de los archivos f´sicos.</t>
  </si>
  <si>
    <t>La acción  se evidenció cumplida en trimestre anterior</t>
  </si>
  <si>
    <t>La acción  se evidenció cumplida en trimestre anterior seguimiento del 19/07/2019</t>
  </si>
  <si>
    <t xml:space="preserve">Organizar las hojas de vida de acuerdo a lo establecido en la Ley 594 de 2000 y la circular 004 de 2003 del AGN </t>
  </si>
  <si>
    <t># de Historias Laborales ordenadas/ # de Historias Laborales desordenadas (29)</t>
  </si>
  <si>
    <t>No se realizaron acciones</t>
  </si>
  <si>
    <t>Las Historias Laborales, se encuentra debidamente organizadas y digitalizadas</t>
  </si>
  <si>
    <t xml:space="preserve">Se organizaron cronológicamente los documentos de las hojas de vida de  los 29 funcionarios de la DNBC y se escaneo el 100% de ellas en el drive.  </t>
  </si>
  <si>
    <t>No existe soporte físico de las incapacidades de los días 18, 19, 20 (enviadas por WhatsApp), 21, 24 y 25 (no fueron remitidas a la Entidad) de septiembre de 2018, según lo estipulado por Gestión del Talento Humano, ya que estos días no laboró dicha funcionaria, pero no allegó a la entidad las incapacidades para realizar la debida transcripción ante la EPS. Por lo tanto, se podría catalogar como un posible abandono de cargo, ya que dejó de ir a laborar por tres (3) días consecutivos.</t>
  </si>
  <si>
    <t>La falta de un procedimiento actualizado, no permitió tener la claridad para la aplicación de las disposiciones establecidas en el memorando No. 20183000001223 del 01 de agosto de 2018 de la Subdirección Administrativa y Financiera.</t>
  </si>
  <si>
    <t>Procedimiento de situaciones administrativas no actualizado</t>
  </si>
  <si>
    <r>
      <rPr>
        <sz val="11"/>
        <color theme="1"/>
        <rFont val="Arial"/>
        <family val="2"/>
      </rPr>
      <t>Actualizar, formalizar y socializar el P</t>
    </r>
    <r>
      <rPr>
        <b/>
        <sz val="11"/>
        <color theme="1"/>
        <rFont val="Arial"/>
        <family val="2"/>
      </rPr>
      <t>rocedimiento de Situaciones Administrativas,</t>
    </r>
    <r>
      <rPr>
        <sz val="11"/>
        <color theme="1"/>
        <rFont val="Arial"/>
        <family val="2"/>
      </rPr>
      <t xml:space="preserve"> en el que se incluyan las directrices establecidas en el memorando No. 20183000001223 del 01 de agosto de 2018 de la Subdirección Administrativa y Financiera, y la Directriz General del 04 de enero de 2019  por la Dirección General, el cual imparte directrices sobre la transcripción y pago de las incapacidades y las sanciones a las que son acreedores los funcionarios al no cumplirlas. Así como, las acciones para realizar el trámite para el reconocimiento de incapacidades por enfermedad general y licencias de maternidad o paternidad a cargo del Sistema General de Seguridad Social en Salud, deberá ser adelantado, de manera directa, por el empleador ante las entidades promotoras de salud, EPS.</t>
    </r>
  </si>
  <si>
    <t>Procedimiento actualizado, formalizado y socializado</t>
  </si>
  <si>
    <t>Se actualiza, el Procedimiento de Situaciones Administrativas, el caul se encuentra pendiente por codificación por Planeación.
Se elabora Directriz Genreal, y se da a conocer en reunión a los funcionarios de la Dirección Genral.</t>
  </si>
  <si>
    <t xml:space="preserve">Se evidenció la acción cumplida en trimestre anterior, se actualiza nuevamente está en proceso de aprobación por el gestor del proceso </t>
  </si>
  <si>
    <t>LIQUIDACIONES PRESTACIONES SOCIALES
Se realizó la verificación de la totalidad de las resoluciones expedidas, por concepto de liquidación de prestaciones sociales generadas durante la vigencia 2018 así:
008 de 2018 Kelly Julieth Valdés Ávila
032 de 2018 María del Pilar Arguello
068 de 2018 María del Pilar Arguello
101 de 2018 Viviana Andrade Tovar
102 de 2018 María Alejandra Patiño
evidenciándose:
• Indicaron normatividad legal la cual se encuentra derogada, tal es el caso del Decreto 1007 de 2013 y Decreto 1950 de 1973.
• El considerando que hace alusión al pago proporcional de la prima de servicios  legal  y la prima de navidad cuando se adeude al funcionario que se retire de la entidad, no aplica ya que el decreto 404 de 2006, enunciado determina en su artículo 1, que los empleados públicos y trabajadores oficiales vinculados a las entidades públicas del orden nacional y territorial, que se retiren del servicio sin haber cumplido el año de labor, tendrán derecho a que se les reconozca en dinero y en forma proporcional al tiempo efectivamente laborado las vacaciones, la prima de vacaciones y la bonificación por recreación, más no determina el pago de la prima de servicios  ni la prima de navidad.
• El artículo 35 de la ley 75 de 1986, estipulado en el considerando que faculta al pagador para realizar descuentos que sean adeudados por el trabajador y requieran ser descontados de la liquidación de prestaciones; hace referencia a las rentas exentas y deducciones gravadas con el impuesto sobre la renta y complementarios, más no trata de la atribución a los pagadores para realizar descuentos
• En la liquidación de las prestaciones sociales, no se estipula ningún considerando que haga referencia a las cesantías consignadas efectivamente en el Fondo Nacional del Ahorro. 
• No se incorporó la totalidad de la normatividad aplicable en la liquidación de las prestaciones sociales tal es el caso del decreto 1045 de 1978.</t>
  </si>
  <si>
    <t xml:space="preserve">
Falta de revisión por parte de un abogado, para la observancia de la normatividad vigente en los actos administrativos de las diferentes situaciones administrativas.
Desconocimiento de las directrices
</t>
  </si>
  <si>
    <t xml:space="preserve">
Falta de revisión por parte de un abogado, para la observancia de la normatividad vigente en los actos administrativos de las diferentes situaciones administrativas.
</t>
  </si>
  <si>
    <t>Nulidad en los actos Administrativos, actos administrativos  sin argumentación jurídica.</t>
  </si>
  <si>
    <t>Dar cumplimiento a la normatividad legal con respecto a la notificación de los actos administrativos</t>
  </si>
  <si>
    <t>#Actos administrativos revisados por abogado/ # de actos administrativos generados</t>
  </si>
  <si>
    <t>Maryoly Díaz /Abogado asignado</t>
  </si>
  <si>
    <t>En el seguimiento se coloco sin iniciar debido a que la accion se devolvera por cuanto no se puede depender de un abogado ya que es una función directamente de la Oficina de Talento Humano.</t>
  </si>
  <si>
    <t>Los Actos Administrativos son revisados por el Asesor del Despacho</t>
  </si>
  <si>
    <t xml:space="preserve">Los actos administrativos proferidos por el Director son revisados por el asesor del Despacho. </t>
  </si>
  <si>
    <t>• Existen siete (7) funcionarios que a la fecha no han disfrutado de las vacaciones conforme a lo estipulado en el decreto 1045 de 1978.
Es de anotar que no se está dando cumplimiento a la Directiva Presidencial No. 6 del 02 de Diciembre de 2014, donde se estable en el numeral 2, literal (b), que “como regla general las vacaciones no deben ser acumuladas ni interrumpidas sin motivo legal realmente justificado y no podrán ser compensadas en dinero, salvo retiro del funcionario. El funcionario encargado de otorgar las vacaciones debe reconocerlas de oficio si no le son solicitadas dentro un término prudencial una vez se causen.”  
De otro lado, en el caso del señor Director CT. GERMAN ANDRES MIRANDA MONTENEGRO, el lapso comprendido entre el 19/07/2014 al 18/07/2015, ya prescribió conforme a lo contemplado en el Decreto 1045 de 1978, en su artículo 23, que indica: 
“Cuando sin existir aplazamiento no se hiciere uso de vacaciones en la fecha señalada, el derecho a disfrutarlas o a recibir la respectiva compensación en dinero prescribe en cuatro años, que se contarán a partir de la fecha en que se haya causado el derecho. El aplazamiento de las vacaciones interrumpe el término de prescripción, siempre que medie la correspondiente providencia. Sólo se podrán aplazar hasta las vacaciones correspondientes a dos años de servicio y por las causales señaladas en este decreto.”
• Se verificó en la documentación del funcionario Miguel Ángel Franco que en la a Resolución No. 431 de 2017 por la cual se le reanudaron las vacaciones, se contabilizaron días no hábiles para determinar el periodo de los 15 días, del 26 de diciembre de 2017 al 01 de enero de 2018.</t>
  </si>
  <si>
    <t>Porque los funcionarios no están programando el goce de sus vacaciones oportunamente al cumplir el año de servicio.</t>
  </si>
  <si>
    <t>Incumplimiento al Decreto 1045 de 1978, ARTICULO 12. Que estipula DEL GOCE DE VACACIONES.
Incumplimiento a las Directrices establecidas en la Directiva Presidencial No. 6 del 02 de diciembre de 2014, que establece en el numeral 2, literal (b)
Incumplimiento del Decreto 1045 de 1978, ARTICULO 8o. DE LAS VACACIONES.</t>
  </si>
  <si>
    <t>Se imparte directriz indicando que las Vacaciones no pueden ser acumulables ni interrumpidas y solamane se interrumpirán por retiro o por necesidad del servicio.
Al igual que la priorización de las vacaciones acumuladas para el perio 2019.</t>
  </si>
  <si>
    <t xml:space="preserve">Plan de Vacaciones </t>
  </si>
  <si>
    <t>No se logró evidenciar soportes</t>
  </si>
  <si>
    <t>Se generó directriz mediante la cual se informa a todos los funcionarios de la DNBC los linemaientos respecto a los períodos de vacaciones.</t>
  </si>
  <si>
    <t>Se evidenció que la Dirección expidió a través del memorando de fecha  4/01/2019, los lineamientos sobre las medidas de ingresos, salidas, permisos y vacaciones.</t>
  </si>
  <si>
    <t xml:space="preserve">LICENCIAS Y PERMISOS REMUNERADOS
En las resoluciones 004 y 152 de 2018, a nombre de María Alejandra Patiño y Luis Alberto Valencia, respectivamente se enunció en los considerandos el artículo 23 de la ley 909 de 2004, que no se aplica, ya que no hace alusión a los nombramientos en provisionalidad, de igual forma se generó en los considerandos de la resolución 005 de 2018, por medio de la cual se autorizó un permiso por tres (3) días hábiles y una licencia por un (1) día a nombre de Rubén Darío Rincón Sánchez, dicho artículo. 
</t>
  </si>
  <si>
    <t>Falta de revisión por parte de un abogado, de la normatividad vigente en los actos administrativos relacionados con Licencias y Permisos Remunerados.</t>
  </si>
  <si>
    <t xml:space="preserve">Nulidad en los actos Administrativos </t>
  </si>
  <si>
    <t xml:space="preserve">ENCARGOS Mediante la resolución 256 de 2018, se realizó el encargo de la Subdirección Estratégica y de Coordinación Bomberil al Dr. Carlos López Barrera, pero en sus considerandos no se determinó la normatividad legal otorgada para dicha situación administrativa.
</t>
  </si>
  <si>
    <t>Falta de revisión por parte de un abogado, de la normatividad vigente en los actos administrativos relacionados con encargos</t>
  </si>
  <si>
    <t>Se hacen los ajusted pertinentes a los actos administrativos firmados por el CT Miranda y el DR Rainer respectivamente, adicional son revisados por el Asesor del Despacho.</t>
  </si>
  <si>
    <t xml:space="preserve">Los actos administrativos proferidos por el Director son revisados por el asesor del Despacho, se ajusta los criterios de acuerdo a la competencia de quien expide el documento  </t>
  </si>
  <si>
    <t xml:space="preserve">REGISTRO BIOMETRICO
• Se evidenció que el sistema de registro se encuentra en un computador portátil, el cual es manejado por el proceso de Gestión de Talento Humano, sin embargo, se verificó en entrevista con el proceso que no hay mantenimiento de este sistema y no hay garantía en su restablecimiento en caso de pérdida del portátil. 
</t>
  </si>
  <si>
    <t>El dispositivo hay que conectarlo a una terminal (computador),para poder visualizar la información, que es generada por el biométrico. El dispositivo no permite editar la información allí registrada, y el proceso no es automático.
Dicha información es extraída mediante la terminal con el uso del software del dispositivo, posterior a ello es subida al google drive correspondiente a recurso.humano@dnbc.gov.co para ser respaldada.</t>
  </si>
  <si>
    <t>Perdida de la información institucional</t>
  </si>
  <si>
    <t>Realizar copia de seguridad  de la información extraída del biométrico en el google drive correspondiente a recurso.humano@dnbc.gov.co 
Solicitar mantenimiento preventivo del Biometrico
Realizar el mantenimiento e la plataforma</t>
  </si>
  <si>
    <t>Copias de seguridad en google drive.
Mantenimiento de la Plataforma Biometrico</t>
  </si>
  <si>
    <t>Maryoly Díaz /Rayner Narval Naranjo</t>
  </si>
  <si>
    <t>Se realizan copias semanales de la información, la cual es entregada a la Subdirección Administrativa y Financiera con la relación de novedades de los funcionarios; adicional se solicitó que sea incluido en el cronograma de mantenimientos generales de equipos de las Dirección.. Hace falta el mantenimiento de la plataforma</t>
  </si>
  <si>
    <t xml:space="preserve">Se realizan copias semanales de la información, la cual es entregada a la Subdirección Administrativa y Financiera con la relación de novedades de los funcionarios. </t>
  </si>
  <si>
    <t xml:space="preserve">Se evidenció el reporte de las novedades por el Biométrico de los  11  meses </t>
  </si>
  <si>
    <t xml:space="preserve">PLAN DE ACCIÓN 
Para formulación de la planeación del proceso para el año 2018 se tomó como base el “autodiagnóstico de gestión estratégica de talento humano” correspondiente al modelo de planeación y gestión (MIPG), sin embargo se presenta rezago en su cumplimiento, Se evidenció que no se ha dado cumplimiento a la ejecución a las capacitaciones identificadas como necesarias para fortalecer la competencia de los Funcionarios de la Dirección, no se ha realizado la aplicación de la batería de riesgo psicosocial, no se garantiza la inducción en SST al personal antes del inicio de sus funciones/obligaciones, no se ha realizado la adquisición de la señalización y camilla de emergencias, no se han establecido criterios de SST en el manual de compras, así como tampoco se han ejecutado las actividades de bienestar y pre-pensionados transcurridos nueve (9) meses del año, lo anterior genera perdida en el mejoramiento del bienestar y estancamiento en la competencia del personal.
Es importante aclarar que el día 23 de octubre de 2018, mediante el CPS 077 de 2018, se adjudicó a la Caja Compensación Familiar las actividades. de bienestar y pre-pensionados
</t>
  </si>
  <si>
    <t>No se ha dado cumplimiento a la totalidad de las actividades del Plan de Acción del Proceso, porque se esta sujeto a la programación del proceso de gestión contractual</t>
  </si>
  <si>
    <t>Incumplimiento en los lineamientos establecidos en la primera dimensión del modelo integrado de planeación y gestión (MIPG)</t>
  </si>
  <si>
    <t xml:space="preserve">Finalizar las actividades que vienen en rezago </t>
  </si>
  <si>
    <t># de actividades finalizadas  / # de actividades rezagadas</t>
  </si>
  <si>
    <t>Maryoly Díaz / Subdirector Administrativo y Financiero - Rainer Narval Naranjo</t>
  </si>
  <si>
    <t>Se culminó la totalidad de las actividades programadas en el plan de acción vigencia 2018, y los diferentes contratós fueron liquidados a conformidad antes del 31 de diciembre de 2018</t>
  </si>
  <si>
    <t xml:space="preserve">El plan de acción de la vigencia 2018 se encuentra ejecutado al 100%. </t>
  </si>
  <si>
    <t xml:space="preserve">• Respecto al plan de pre-pensionados se evidenció que en relación a las sensibilización y capacitaciones para la preparación de las personas que pertenecen a este programa, colpensiones presta el servicio  (capacitación y sensibilización a los pre-pensionados), quien a la fecha no ha enviado a ningún asesor para ello, ya que se requiere un aforo de mínimo 30 personas para realizar dicha actividad, por ello desde el proceso de talento humano se realiza un seguimiento por medio de correos electrónicos, allegando información necesaria para que las personas que cumplen con el requisito de pre-pensión.
 A la fecha no se han ejecutado actividades por parte de Talento Humano para este grupo de personas, a fin de prepararlas para la transición a la pensión de conformidad con lo estipulado en el decreto 1083 2015 artículo 2.2.10.7
Es importante aclarar que el día 23 de octubre de 2018, mediante el CPS 077 de 2018, se adjudicó a la Caja Compensación Familiar las actividades. de bienestar y pre-pensionados.
</t>
  </si>
  <si>
    <t>Incumplimiento en lo  estipulado en el decreto 1083 2015 artículo 2.2.10.7</t>
  </si>
  <si>
    <t>Generar el plan de prepensionados y su ejecución se desarrollora en el transcurso del año</t>
  </si>
  <si>
    <t>Se realizó en el mes de Noviembre por parte de la Empresa Com pensar, se adjunta Certificaciones de asistencia, fecha 22/11/2018 de la Dra Consueloa Arias y de Estrella Murcia.</t>
  </si>
  <si>
    <t xml:space="preserve">Se registró la participación de 2 funcionarias a taller de pre pensionados vigencia 2018. Para la vigencia 2019 se estableció la actividad para 4 funcionarios  para el mes de diciembre de 2019.  </t>
  </si>
  <si>
    <t xml:space="preserve">ACUERDOS DE GESTIÓN
• Existe un procedimiento general tanto para la Evaluación de desempeño y la evaluación de los acuerdos de gestión, el cual no permite identificar de manera independiente cada uno de los pasos a realizar tanto para la evaluación de desempeño y los acuerdos de gestión, ya que cada una de estas evaluaciones tienen ponderaciones diferentes y guías metodológicas diferentes.
• No se generaron formatos para la Constitución y evaluación de acuerdos de gestión en el procedimiento de “Evaluación de desempeño y la evaluación de los acuerdos de gestión”, los que están adoptados en la DNBC, únicamente hacen referencia a la evaluación del desempeño.
• No es clara la evaluación de los objetivos institucionales en el formato Concertación, seguimiento, retroalimentación y evaluación de compromisos gerenciales, lo que genera que al evaluar los mismos se realicen de manera manual, ponderando por medio de una regla de tres las actividades más relevantes.
• No se le estipularon algunas fechas a la constitución de los acuerdos de gestión y en otros casos la suscripción del mismo, se realiza después de realizada la Planeación Institucional. De igual forma ocurre con los seguimientos semestrales donde no se le estipuló fecha del seguimiento, así: 
*El  Acuerdo de Gestión del Subdirector Cristhian Urrego, correspondiente a la vigencia 2017, fue suscrito el 24 de marzo de 2017 y al Anexo 2 “Valoración de competencias”, no se le estipulo fecha. 
*Para la vigencia 2018, no se le estipuló fecha a la Constitución del acuerdo ni a la valoración de competencias, tanto del Subdirector Administrativo tanto como al Coordinación Bomberil.
</t>
  </si>
  <si>
    <t>Porque se abordaron los parámetros para medir los compromisos gerenciales escogiendo actividades relevantes del plan de acción</t>
  </si>
  <si>
    <t>Incumplimiento a lo determinado en la Guía Metodológica del DAFP,</t>
  </si>
  <si>
    <t>Actualizar los parámetros por los cuales se establecen los compromisos gerenciales en los acuerdos de gestión</t>
  </si>
  <si>
    <t>Formato acuerdos de gestión actualizado con los parámetros revisados</t>
  </si>
  <si>
    <t>Maryoly Díaz/ Adriana Moreno</t>
  </si>
  <si>
    <t>Los Acuerdos de Gestión se realizaron en la vigencia y tiempos establecidos.</t>
  </si>
  <si>
    <t xml:space="preserve">Se evidenció que los funcionarios que son de libre nombramiento y remoción, se suscribieron y evaluaron los acuerdos de gestión, de acuerdo con los lineamientos establecidos por la CNSC   </t>
  </si>
  <si>
    <t xml:space="preserve">Se evidenció que los funcionarios que son de libre nombramiento y remoción, se suscribieron y evaluaron los acuerdos de gestión.   </t>
  </si>
  <si>
    <t xml:space="preserve">EVALUACIÓN DEL DESEMPEÑO 
PERSONAL DE LIBRE NOMBRAMIENTO
Se evidenció que en la evaluación realizada sobre el funcionario Jorge Sierra:
• No existe claridad sobre el cumplimiento de sus compromisos laborales, asociados a las funciones asignadas en el manual de vehículos punto 2.1, 2.2, 2.3 y 2.4.  ya que no hay evidencia que lo soporte como se puede notar en el formato 004.
• Asimismo, no se refleja el diligenciamiento del numeral IV EVIDENCIAS, del Formato 3 Evidencias, para los funcionarios: Jorge Sierra, Jeison López, Carlos López, y María Alejandra Patiño.
Aunque las evaluaciones son medidas bajo el criterio de “Objetividad”, las Evidencias son las pruebas que permiten establecer objetivamente el avance, cumplimiento o, incumplimiento de los compromisos concertados y que se han generado durante el periodo de evaluación, como producto o resultado del desempeño del servidor y que deben corresponder a los compromisos funcionales.
</t>
  </si>
  <si>
    <t>Porque no hubo claridad en la documentación de las etapas de la evaluación de desempeño</t>
  </si>
  <si>
    <t>Incumplimiento, a la cartilla de desempeño laboral emitida por la CNSC, numeral 4 Componentes de la EDL</t>
  </si>
  <si>
    <t>Incluir soportes de las evidencias en la evaluación de desempeño</t>
  </si>
  <si>
    <t># de evidencias aportadas/ # de compromisos</t>
  </si>
  <si>
    <t>Director/ Evaluados</t>
  </si>
  <si>
    <t xml:space="preserve">Se elaboraron las evaluaciones bajo el nuevo aplicativo que dispuso la CNSC llamado EDL-APP, y del cual se recibió capacitacion por parte del personald del Talento Humano en las reuniones dispuestas por la CNSC y por parte del SENA modalidad Virtual, adicinal, cada funcionario cuenta con su clave de acceso para revisar, aportar evidencias y calificar </t>
  </si>
  <si>
    <t xml:space="preserve"> Se evidenció que los funcionarios que son de libre nombramiento y remoción, suscribieron y evaluaron los acuerdos de gestión, frente  a las evidencias soportadas.    </t>
  </si>
  <si>
    <t xml:space="preserve">Se evidenció la suscripción y evaluación de los acuerdos de gestión de los funcionarios de libre nombramiento y remoción frente  a las evidencias soportadas.    </t>
  </si>
  <si>
    <t>Capacitar a los evaluadores y evaluados</t>
  </si>
  <si>
    <t>En la nueva plataforma, los funcionarios evaluados, aportan las evidencias para lograr una calificación acorde con lo aportado, sin descartar el criterio que tenga el jefe inmediato</t>
  </si>
  <si>
    <t xml:space="preserve">Se evidenció registro de socialización por parte del proceso de gestión del talento humano, a evaluadores y evaluados  y  asignación de clave en la plataforma EDL APP   </t>
  </si>
  <si>
    <t xml:space="preserve">Registro de capacitación brindada  por parte del proceso de gestión de talento humano. </t>
  </si>
  <si>
    <t xml:space="preserve">EMPLEADOS EN PROVISIONALIDAD 
• Respecto a las evaluaciones de desempeño de los empleados provisionales, es de resaltar que se debió realizar dicha calificación de acuerdo a lo estipulado en la resolución 265 de 2017, la cual empezó a regir el 4 de agosto de 2017, la cual se empezó a evaluar el 01/07/2018 y no de forma inmediata como lo ordena la resolución 
Aunque se implementó y adoptó mediante la resolución 265 del 04 de agosto de 2017, el “Sistema de Medición del Rendimiento laboral y Competencias Comportamentales de los funcionarios vinculados en provisionalidad de la Dirección Nacional de Bomberos de Colombia”, en la resolución no se establece la metodología a aplicar ni se implementa un instructivo que establezca los parámetros individuales y específicos a considerar endicha evaluación. De igual forma, en la misma, no  se indicó que la evaluación de los empleados de provisionalidad, no genera derechos de carrera.
</t>
  </si>
  <si>
    <t>Porque no hubo entendimiento en la aplicación del instrumento para efectuar la medición del rendimiento de los empleados vinculados en provisionalidad</t>
  </si>
  <si>
    <t>Incumplimiento de lo estipulado en los artículos 2.2.8.1.2 y 2.2.8.1.3 del decreto 1083/2015 (evaluación del desempeño y calificación de servicios).</t>
  </si>
  <si>
    <t>Realizar anualmente la evaluación de desempeño a los servidores públicos vinculados en Provisionalidad</t>
  </si>
  <si>
    <t>#Evaluaciones  realizadas/ # de servidores públicos vinculados en provisionalidad</t>
  </si>
  <si>
    <t>Director, Subdirectores</t>
  </si>
  <si>
    <t>Se realizó las concetaciones para la vigencia 2019-2020 deacuerdo con lo solicitado, así como las evaluacines de los funcionarios en provisionalidad vigencia 2018-2019 (21 funcionarios)</t>
  </si>
  <si>
    <t xml:space="preserve">Se registró la evaluación efectuada a los profesionales que se encuentran en calidad de provisionales </t>
  </si>
  <si>
    <t>Capacitar a los evaluadores de la entidad</t>
  </si>
  <si>
    <t>Se realizó capacitación viartual por parte del SENA en evaluación del desempeño laboral. Se adjunta certificado.</t>
  </si>
  <si>
    <t>Se evidenció el registró de la capacitación recibida  el 6/08/2019 por la CNSC  y por el   SENA para evaluadores del sistema tipo de la CNSC,  la cual  se replicó el 8/08/2019.</t>
  </si>
  <si>
    <t>Se evidenció el registró de la capacitación recibida por el  6/08/2019 por la CNSC  y por el   SENA para evaluadores del sistema tipo de la CNSC,  la cual  se replicó el 8/08/2019.</t>
  </si>
  <si>
    <t xml:space="preserve">COMISIONES
Se evidenció que aún se encuentran 19 comisiones legalizadas extemporáneamente en los meses de julio, agosto y septiembre de un total 91 comisiones, debilidad que fue detectada reiteradamente en lo seguimientos de Austeridad en el Gasto.   </t>
  </si>
  <si>
    <t>Falta de seguimiento por parte de los Supervisores en la aprobación de Viáticos y Gastos de Desplazamiento a los Funcionarios y contratistas</t>
  </si>
  <si>
    <t>Incumplimiento a la Resolución 265 de 2018.                                                                  Demora en la  afectación del gasto y la disminución de las cuentas por cobra</t>
  </si>
  <si>
    <t xml:space="preserve">Envío semanal por correo institucional a los Funcionarios y Contratistas con legalizaciones pendientes con copia al supervisor y/o jefe inmediato según corresponda, donde se recuerde el  artículo 4 literal g), su incumplimiento podría generar acciones disciplinarias y administrativas. </t>
  </si>
  <si>
    <t>Correos enviados</t>
  </si>
  <si>
    <t>Andrea González</t>
  </si>
  <si>
    <t>Se envía correo a los funcionarios y contratistas que presenten pendientes de comisiones por legalizar</t>
  </si>
  <si>
    <t>Correo con la solicitud.</t>
  </si>
  <si>
    <t>Se evidenció el envío de correos para legalizar las comisiones. Se encuentran debidamente legalizadas en el proceso de Gestión Financiera</t>
  </si>
  <si>
    <t>Adelantar las acciones disciplinarias y administrativas a que haya lugar, ante el incumplimiento de la Resolución 265/2018, en cuanto a legalización extemporánea de viáticos y asignación de comisiones sin el lleno de requisitos previos.</t>
  </si>
  <si>
    <t>(# Procesos disciplinarios iniciados a los funcionarios de planta de la DNBC/# Procesos disciplinarios identificados de acuerdo a la Resolución 265/2018, aplicables a los funcionarios de planta de la DNBC)*100</t>
  </si>
  <si>
    <t xml:space="preserve"> Subdirector Administrativo y Financiero - Rainer Narval Naranjo</t>
  </si>
  <si>
    <t>No se han adelantado acciones</t>
  </si>
  <si>
    <t>El área de Gestión de Procesos Disciplinarios se encuentra adelantando algunas acciones.</t>
  </si>
  <si>
    <t>Se legalizaron las comisiones y se encuentra la información cruzada con soportes a financiera.</t>
  </si>
  <si>
    <t>• Las liquidaciones de los aportes de seguridad social y aportes parafiscales, se realizan con centavos, lo que genera que al incorporarse en la aplicación aportes en línea se deba descontar o sumar pesos, para cuadrar la cifra exacta, desconociendo el concepto No. 07823 del 2006, emitido por el Banco de la República, autoridad monetaria del país, el cual señala que a partir de la ley 31 de 1992, no existen jurídicamente los centavos. De igual forma, la Contaduría General de la Nación basada en el citado concepto determinó mediante resolución 354 de 2007 que: (…) La cuantificación en términos monetarios debe hacerse utilizando como unidad de medida el peso que es la moneda nacional del cursos forzosos, poder liberatorio ilimitado, y sin subdivisiones en centavos.</t>
  </si>
  <si>
    <t>Emisión de documentos con cifras con decimales por falta de socialización de la norma.</t>
  </si>
  <si>
    <t xml:space="preserve">Incumplimiento a la ley 31 de 1992, que hace referencia a la “Eliminación de los centavos”, y a la resolución 354 de 2007 emanada por, la Contaduría General de la Nación que basada en el citado concepto determinó mediante resolución 354 de 2007 </t>
  </si>
  <si>
    <t>Ajustar el Excel para que los valores los arroje sin centavos</t>
  </si>
  <si>
    <t>Planilla de Excel ajustada, sin centavos</t>
  </si>
  <si>
    <t>No se anexaron evidencias</t>
  </si>
  <si>
    <t>La Planilla de excel de nómina se encuentra a justada con cifras enteras, en donde se realiza fórmula de redondeo.</t>
  </si>
  <si>
    <t xml:space="preserve">Se evidenció a través de la sabana de nomina que las cifras vienen con cifras cerradas, dando cumplimiento a la ley 31 de 1992, que hace referencia a la “Eliminación de los centavos”, y a la resolución 354 de 2007 emanada por, la Contaduría General de la Nación, por cuanto se continua con el manejo de los decimales."  </t>
  </si>
  <si>
    <t xml:space="preserve">NOMINA 
• En el mes de marzo de 2018, se liquidó un mayor en el sueldo, que hizo que se incrementara la nómina mensual en $10.052.600,00, así:
NOMBRE CARGO VALOR
German Andrés Miranda Director 5.232.270.00
Carlos López Asesor 3.908.710.00
Jorge Sierra Conductor 92.789.00
Edwin Zamora Técnico Administrativo 726.022.00
John Warner Secretario Ejecutivo 92.789.00
    TOTAL                                               $10.052.580.00
Al realizar el seguimiento a la Austeridad en el gasto correspondiente al segundo trimestre del año, se evidenció que la corrección realizada en el archivo plano en el mes de abril de 2018, se efectuó en los rubros:  Prima Técnica no salarial, Prima Técnica Salarial, Subsidio de Alimentación y Subsidio de Alimentación y no sobre el Rubro de Sueldos de Personal, donde fue efectivamente donde se generó dicho error, afectando el saldo presupuestal en cada una de esas cuentas.
Por lo tanto, se generó otro error, en sueldos y adicional a esto, en los rubros Prima Técnica no salarial, Prima Técnica Salarial, Subsidio de Alimentación y Subsidio de Alimentación; por cuanto, se realizó un descuento en estas cuentas el cual no se debía realizarse. Es de anotar que la corrección se evidenció efectivamente el mes de agosto de 2018, mediante comprobante 3666 y número de transacción contable 202, del 20 de agosto de 2018.
Sin embargo se generaron acciones de mejora por parte de los procesos de Gestión Financiera y Gestión de Talento Humano, en el Plan de Mejoramiento que hace referencia a los seguimientos de Austeridad en el Gasto de la DNBC.
La nómina se realiza de manera mensual y oportunamente, en EXCELL y se incorpora en el “CONVERTIDOR DATOS NOMINA EXCELL A XML”, aplicación de cargue masivo del Ministerio de Hacienda y Crédito, pero la misma no se genera de manera física, ni se emiten ni contiene firma del Responsable en elaborarla, del Coordinador Financiero ni del Ordenador del Gasto. 
No se posee convenio que soporte los descuentos realizados a los empleados públicos por concepto de:
EMERMEDICA:  Servicio de atención médica domiciliaria
FONDEMINTJUS: Fondo de Empleados del Ministerio del Interior y del Ministerio de Justicia y del Derecho.
</t>
  </si>
  <si>
    <t>Inconsistencias en el pago de nomina</t>
  </si>
  <si>
    <t>Implementar el control de aclaraciones por diferencia de los valores netos a pagar en la nómina por cada funcionario de la DNBC., así como la generación de la sábana de Nómina para su aprobación por el Ordenador del gasto debidamente firmada por Talento Humano.</t>
  </si>
  <si>
    <t># de reportes de aclaraciones y sabanas de de pago nómina realizados</t>
  </si>
  <si>
    <t>Se elabora la sábana de Nómina, la cual es firmada por la Subdirección Administrativa y Financiera, la Coordinación Financiera y Gestión del Talento Humano.</t>
  </si>
  <si>
    <t>Sabana de Nómina debidamente firmada.</t>
  </si>
  <si>
    <t>Se evidenció las respectivas sabanas de nómina de cada mes firmadas por el financiero, recurso humano y ordenador del gasto., las cuales reflejan las novedades mensuales.</t>
  </si>
  <si>
    <t>No se cuenta con la copia de los convenios iniciales</t>
  </si>
  <si>
    <t>Falta de trazabilidad en  el historial de las libranzas</t>
  </si>
  <si>
    <t>Se solicitarán los respectivos convenios para soportar los descuentos a los funcionarios.</t>
  </si>
  <si>
    <t>Convenios realizados</t>
  </si>
  <si>
    <t>Se cuenta con los respectivos soportes de los diferentes convenios que cuenta la DNBC.</t>
  </si>
  <si>
    <t>Se evidenció acción cumplida en trimestre anterior</t>
  </si>
  <si>
    <t>Se evidenció acción cumplida en trimestre anterior, seguimiento 19/07/19</t>
  </si>
  <si>
    <t xml:space="preserve">INDICADORES 
• El proceso cuenta con siete (7) indicadores así: plan anual de vacantes, plan de previsión de talento humano, nómina y parafiscales, plan anual de capacitación, plan estratégico de talento humano, programa de bienestar e incentivos, gestión de viáticos, sin embargo, se encontró errores en la fórmula matemática, no correspondencia entre la meta definida y  la periodicidad establecidas, así como variables que no generan información consistente para la toma de decisiones..
</t>
  </si>
  <si>
    <t>No se tienen ajustados las formulas matemáticas de los 7 indicadores.</t>
  </si>
  <si>
    <t>Inconsistencia entre las metas definidas y la periodicidad establecidas</t>
  </si>
  <si>
    <t>Se ajustará la formula matemática con el fin de tener la concordancia entre la meta definida y la periodicidad establecidas, así como variables que no generan información consistente para la toma de decisiones.</t>
  </si>
  <si>
    <t>Indicadores ajustados</t>
  </si>
  <si>
    <t>No existen evidencias</t>
  </si>
  <si>
    <t>Se reralizaron los ajustes a los indicadores y se elabora en el nuevo formato dispuesto por Planeación.</t>
  </si>
  <si>
    <t xml:space="preserve">Se registró el ajuste de los indicadores al nuevo instrumento identificando 7 fichas técnicas, y se consolido en el tablero de indicadores  </t>
  </si>
  <si>
    <t xml:space="preserve">DESVINCULACIÓN
• Se evidenció en el proceso de retiro de María Alejandra Patiño, que no figuran las certificaciones de paz y salvo de Tecnología e Informática ni de Gestión de Talento Humano, los cuales eran requeridos en su totalidad para la aceptación de la renuncia de la funcionaria, de acuerdo con lo establecido en el Procedimiento de “Ingreso y Retiro de Funcionarios”.  
• Se verifico en la Resolución 102 de 2018, mediante la cual se le reconocen prestaciones sociales a María Alejandra Patiño que esta se hacía efectiva a partir del 21 de marzo de 2018, sin embargo, la fecha de la resolución fue del 28 de marzo de 2018, es decir posterior a cuando se hizo efectiva. 
• En las resoluciones de liquidación de las prestaciones sociales  No. 101 de 2018, Viviana Andrade Tovar y 120 de 2018 de María Alejandra Patiño se evidenció que se hicieron efectivas al día siguiente a la aceptación de la renuncia, es decir  que a Viviana Andrade se le acepto la renuncia el 28 de marzo de 2018 y el 29 ya era efectiva la resolución de liquidación de prestaciones; en el caso de Maria Alejandra Patiño se le aceptó la renuncia el dia 20 de marzo y era efectiva el dia 21 de marzo  sin embargo  en ninguna de las dos resoluciones se tuvo en cuenta el tiempo establecido para la interposición del recurso de reposición que era de 10 días, en caso que algunas de estas dos exfuncionarias hubieran decidido interponerlo. 
</t>
  </si>
  <si>
    <t>Faltan firmas en el paz y salvo de algunos de los exfuncionarios de la DNBC</t>
  </si>
  <si>
    <t>No se cumple con los requisitos establecidos por la Entidad para el retiro de los funcionarios</t>
  </si>
  <si>
    <t>Verificación del formato de paz y salvo con el lleno de los requisitos</t>
  </si>
  <si>
    <t>Paz y salvo revisados/ Personal Retirado</t>
  </si>
  <si>
    <t>Se modifica el formato de Paz y Salvo.</t>
  </si>
  <si>
    <t>Formato de Paz y Salvo.</t>
  </si>
  <si>
    <t>Falta de revisión por parte de un abogado, para la observancia de la normatividad vigente en los actos administrativos de las diferentes situaciones administrativas</t>
  </si>
  <si>
    <t>La acción estipulada no está orientada a eliminar la causa raíz. No se le da avance</t>
  </si>
  <si>
    <t>Se realizan notificación personal y aviso para los actos administrativos que se requieran notificar.</t>
  </si>
  <si>
    <t xml:space="preserve">Se evidenció que para ajustar el tema de la notificación de los actos administrativos proferidos por el Proceso e Gestión del Talento Humano, se construyó el formato de notificación para lograr subsanar el tema relacionado con los 10 días a que se tiene derecho para hacer uso del recurso de reposición.    </t>
  </si>
  <si>
    <t xml:space="preserve">Se evidenció que para ajustar el tema de la notificación de los actos administrativos proferidos por el Proceso de Gestión del Talento Humano, se construyó el formato xxxxx, para lograr subsanar el tema relacionado con los 10 días a que se tiene derecho para hacer uso del recurso de reposición.    </t>
  </si>
  <si>
    <t>Mejora Continua</t>
  </si>
  <si>
    <r>
      <rPr>
        <sz val="11"/>
        <color theme="1"/>
        <rFont val="Arial"/>
        <family val="2"/>
      </rPr>
      <t>4. De otro lado, no ha se definido la metodología para la “</t>
    </r>
    <r>
      <rPr>
        <b/>
        <sz val="11"/>
        <color theme="1"/>
        <rFont val="Arial"/>
        <family val="2"/>
      </rPr>
      <t>Revisión por la Dirección</t>
    </r>
    <r>
      <rPr>
        <sz val="11"/>
        <color theme="1"/>
        <rFont val="Arial"/>
        <family val="2"/>
      </rPr>
      <t>” y la Gestión de Indicadores de la DNBC.</t>
    </r>
  </si>
  <si>
    <t>4c. Incorporar en el manual SIGEC los lineamientos para la revisión por la Dirección y Elaborar documento guía Gestión de Indicadores</t>
  </si>
  <si>
    <t>Documentos elaborados</t>
  </si>
  <si>
    <t>Ingrid Mariño / Laura gonzalez</t>
  </si>
  <si>
    <t xml:space="preserve">Se incorporó en el  manual SIGEC los lineamientos para la revisión por la Dirección. </t>
  </si>
  <si>
    <t>Se incorporó en el  manual SIGEC los lineamientos para la revisión por la Dirección. 
Se evidencia acta de reunión del Comité Directivo del Sistema Integrado de Gestión y Control del 27 de noviembre en la cual se desarrolla la revisión por la Dirección.
No se cuenta con la guía para gestión de indicadores.</t>
  </si>
  <si>
    <t>En cuanto a la actividad pendiente correspondiente a la Elaboración documento guía Gestión de Indicadores, se genero un procedimiento para la gestión de los indicadores, el cual tiene como anexo los formatos de Ficha Tecnica de Indicador y Tablero de Indicadores.</t>
  </si>
  <si>
    <t>Se evidencia la elaboración y adopción el 07/11/2019 del procedimiento de Gestión de indicadores con sus respectivos anexos Formato Ficha Técnica y Tablero de Indicadores</t>
  </si>
  <si>
    <t>Se cumple con lo determinado en la acción planteada</t>
  </si>
  <si>
    <r>
      <rPr>
        <sz val="11"/>
        <color theme="1"/>
        <rFont val="Arial"/>
        <family val="2"/>
      </rPr>
      <t xml:space="preserve">5. En desarrollo de la auditoria se evidenciaron </t>
    </r>
    <r>
      <rPr>
        <b/>
        <sz val="11"/>
        <color theme="1"/>
        <rFont val="Arial"/>
        <family val="2"/>
      </rPr>
      <t>riesgos inherentes al proceso</t>
    </r>
    <r>
      <rPr>
        <sz val="11"/>
        <color theme="1"/>
        <rFont val="Arial"/>
        <family val="2"/>
      </rPr>
      <t xml:space="preserve"> en temas relacionados con la implementación del SIGEC, que no están contemplados en la matriz de riesgos, tales como el uso de las versiones vigentes de los documentos de cada proceso, el acceso a los documentos que componen el sistema por parte de los funcionarios y contratistas de la DNBC.</t>
    </r>
  </si>
  <si>
    <t>5. Revisar y actualizar según corresponda, el mapa de riesgos del proceso.</t>
  </si>
  <si>
    <t>Matriz de riesgos actualizada</t>
  </si>
  <si>
    <t>Se requiere continuar con la revisión del mapa de riesgos del proceso y actualizarlo de acuerdo con las recomendaciones de la auditoria interna realizada, actividad que se adelantará en el segundo semetre de 2019, una vez se cuente con elpersonal de apoyo para elproceso.</t>
  </si>
  <si>
    <t>La actualización de lo mapas de riesgos se encuentra programada continuar en  el segundo semestre del 2019.</t>
  </si>
  <si>
    <t>Se realizó el seguimiento al cumplimiento de lo controles de los riesgos del proceso, siendo el ultimo avance de seguimiento al riesgo "Políticas, instrumentos, lineamientos, técnicas, planes, orientaciones y metodologías y/o asesorías, desalineadas con la planeación estratégica de la DNBC y los requisitos del MIPG vigente" al 12 de noviembre de 2019. No obstante ya se realizó actualización de los Riesgos del proceso dando alcance a la metodologia y politica aprobada por la entidad en el 4Q de la vigencia del 2019, los cuales se esta a la espera de ser aprobados para que entren en vigencia para el 2020.</t>
  </si>
  <si>
    <t>Se realizó actualización de los Riesgos del proceso dando alcance a la metodología y política aprobada por la entidad en el cuarto trimestre de la vigencia del 2019</t>
  </si>
  <si>
    <t>Se ha desarrollado bajo la nueva metodología  adoptada por la DNBC, la identificación de Riesgos y establecimiento de controles</t>
  </si>
  <si>
    <t>7.  No se logró determinar el avance a la fecha del FURAG y AUTODIAGNOSTICO, ya que las actividades generadas para cumplirlas, aunque se incorporaron en el Plan de Acción Institucional, no es posible realizar su medición, por cuanto están mezcladas con todas las actividades a realizar en la vigencia 2018.
No se evidenció el avance en tiempo real, de los requisitos de MIPG con respecto a la línea base (FURAG y Autodiagnóstico)</t>
  </si>
  <si>
    <t>Identificar en el plan de acción las actividades formuladas como respuesta a los resultados del autodiagnóstico MIPG y FURAG II línea base</t>
  </si>
  <si>
    <t>Plan de acción con identificación de actividades</t>
  </si>
  <si>
    <t>En el mes de noviembre, de acuerdo con el plan de acción institucional se presentó el avance de MIPG, en Comité Directivo SIGEC y Revisión por la Dirección</t>
  </si>
  <si>
    <t>Se evidencia acta de reunión del Comité Directivo  del Sistema Integrado de Gestión y Control del 27 de noviembre en la cual se desarrolla la revisión por la Dirección.
Pendiente la verificar la inclusión de las acciones de acuerdo con la última medicción del FURAG.</t>
  </si>
  <si>
    <t>Se videncia la realización de la medición del FURAG</t>
  </si>
  <si>
    <t>Se evidencia acta de reunión del Comité Directivo  del Sistema Integrado de Gestión y Control del 27 de noviembre en la cual se desarrolla la revisión por la Dirección.
Pendiente la verificar la inclusión de las acciones de acuerdo con la última medición del FURAG.</t>
  </si>
  <si>
    <t>8.En el parágrafo del  artículo décimo segundo de la resolución 011 de 2018, se establece “Dentro de las reuniones del comité, al menos cada tres (3) meses se deberá incluir en la agenda, la aprobación y seguimiento a las acciones y estrategias adoptadas para la operación del Modelo Integrado de Planeación y Gestión –MIPG en el marco de la implementación del SIGEC”. En verificación de las actas generadas en cada uno de los comités celebrados no se evidenció los avances de la implementación del SIGEC.</t>
  </si>
  <si>
    <t>No hubo claridad de la forma como se presentarían los avances  del modelo integrado de planeación y gestión en el marco de implementación del SIGEC</t>
  </si>
  <si>
    <t xml:space="preserve">Dificultad en la medición de nivel de avance para la toma decisiones </t>
  </si>
  <si>
    <t>Elaborar informe de avance de la implementación del SIGEC por subsistemas y dimensiones</t>
  </si>
  <si>
    <t xml:space="preserve">Informes de avance e implementación </t>
  </si>
  <si>
    <t>Se elaboró el  informe de avance a septiembre de 2018, de la implementación del SIGEC por subsistemas y dimensiones, el cual se presentó en el Comité Directivo del mes de Octubre.</t>
  </si>
  <si>
    <t>Se evidencia la construcción de un informe de avance de implementación de SIGEC por parte del área de Planeación</t>
  </si>
  <si>
    <t xml:space="preserve">Se evidencia la construcción de la medición de FURAG </t>
  </si>
  <si>
    <t>Incluir los compromisos establecidos en la Resolución 011  de 2018, en el plan de acción del proceso de Mejora continua.</t>
  </si>
  <si>
    <t>Plan de acción con compromisos de Resolución 011 formulado</t>
  </si>
  <si>
    <t>Al formualr el plan de acción de la vigencia 2019, no se contaba con los resultados de la nueva medición de FURAG, se ajustrá el plan de acción con base en los nuevos resultados acorde con los recursos de cada proceso y compromisos para avanzar en la implementación de MIPG bajo los parámetros del DAFP</t>
  </si>
  <si>
    <t>Revisar la pertinencia de la acción.</t>
  </si>
  <si>
    <t>En la vigencia 2019, teniendo en cuenta que solo hasta el segundo semestre se tuvieron recursos para apoyar la operativización de los procesos, se dio inicio a las actividades de implementación de MIPG. De acuerdo con aval del Comité Directivo SIGEC la gestión del segundo semestre se medirá con la entrega final del plan de acción en el mes de diciembre (13), razón por la cual se solicita plazó para la entrega de la medición del avance del MIPG 2019 con el fin de generar el informe. De igual forma para 2020 se tendrá un nuevo lineamiento por parte del Ministerio del intrerior para informar sobre el avance en la implementación, basados en los resultados del FURAG, . Dentro de las prioridades estratégicas del sector esta el incrmento en más de 10 puntos la calificación del desempeño institucional,por compromiso definido como meta del  PLan Nacional de Desarrollo.</t>
  </si>
  <si>
    <t>Se generó una nueva resolución 469 de 2018 la cual deroga la 011 de 2018. Fueron incluidos los temas pertinentes a los avances de MIPG dentro del SIGEC</t>
  </si>
  <si>
    <t>9. No se dio cumplimiento a lo establecido en el acta # 6 del Comité Directivo del SIGEC, de fecha 29 de junio de 2018, en donde se aprobó realizar la notificación por parte del Representante de la Alta Dirección para del SIGEC al grupo de Gestores y Cogestores. De igual forma, no se han ejecutado los roles y responsabilidades establecidos en dicho artículo para dinamizar la implementación del SIGEC, según lo establecido en la resolución 011 de 2018, en su artículo 19.  “Equipo operativo está conformado por representantes de las distintas dependencias y disciplinas académicas que conforman la DNBC, quienes serán delegados por el Equipo Directivo, por escrito, (…)”.</t>
  </si>
  <si>
    <t>La carga laboral dificultó efectuar seguimiento al compromiso derivado de la Resolución 11/2018 y del Comité Directivo SIGEC, relacionado con el tema de Gestores y Cogestores.</t>
  </si>
  <si>
    <t>La carga laboral no permitió efectuar seguimiento al compromiso derivado de la Resolución 11/2018 y del Comité Directivo SIGEC relacionado con el tema de Gestores y Cogestores.</t>
  </si>
  <si>
    <t>Incumplimiento de la Resolución 011 de 2018
Limitaciones en la implementación del SIGEC</t>
  </si>
  <si>
    <t>Elaborar y notificar circular de delegación del equipo operativo SIGEC en la que se incluyan responsabilidades de acuerdo al rol.</t>
  </si>
  <si>
    <t>Circular elaborada y notificada</t>
  </si>
  <si>
    <t>Se elaboró y notificó a los servidores públicos correspondientes, la Circular de delegación del equipo operativo SIGEC en la que se incluyan responsabilidades de acuerdo al rol.</t>
  </si>
  <si>
    <t>Se evidencia memorando con número radicado 20181120000633 del septiembre 29 de 2018 Remitido por el Dr. Rainer Naranjo y dirgido a los Gestores y Cogestores del SIGEC en su calidad de Representante de la Dirección para el SIGEC de acuerdo a lo establecido en la resolucion 011 de 2018.</t>
  </si>
  <si>
    <t>Se evidenció a través del radicado 20193000008571 del 25/09/2019, la designación de los Gestores y Cogestores de los procesos.</t>
  </si>
  <si>
    <t>Se evidencia acta de reunión del Comité Directivo  del Sistema Integrado de Gestión y Control del 27 de noviembre en la cual se desarrolla la revisión por la Dirección.</t>
  </si>
  <si>
    <t>Incluir los compromisos establecidos en la Resolución 011 de 2018, en el plan de acción del proceso de Mejora continua.</t>
  </si>
  <si>
    <t>La resolución 011 fue actualizada con la Resolción 469 de 2018. En elplan de acción institucional 2019, se encuentran formulados los compromisos del propceso de Mejora continua.</t>
  </si>
  <si>
    <t>En las vigencias 2018 y 2019 se realizó la notificación por parte del Representante de la Alta Dirección para el SIGEC al grupo de Gestores y Cogestores, informando los roles y responsabilidades establecidos en las Resolución 011 y 469 de 2018 artículo 19 relacionado con actividad para la implementación del SIGEC,  “Equipo operativo está conformado por representantes de las distintas dependencias y disciplinas académicas que conforman la DNBC, quienes serán delegados por el Equipo Directivo, por escrito, (…)”. De igual forma el proceso en las sesiones de trabajo y socialización de los refrentes estratégicos  (Planes de mejora, Riesgos, Indicadores, etc) que se asociación a la implmentación de MIPG, ha hecho énfasis en las responsabilidades de líderes, gestores y cogestores.
Por lo anterior el proceso de Gestión de Análisis y Mejora Continua, considera que con las acciones ejecutadas se estaría subsanando el hallazgo identificado.</t>
  </si>
  <si>
    <t>10. En verificación del plan de acción del proceso se evidenció:
 Existen actividades establecidas en el Plan de Acción de 2018, planeadas para su cumplimiento en el primer trimestre del año, las cuales efectivamente se desarrollaron en el segundo trimestre de 2018 como “Revisar y actualizar la caracterización del proceso”.
 Hay dos (2) actividades que, en el segundo trimestre de 2018, presentan retardo como: “Revisar y actualizar los Procedimientos y formatos del proceso y Revisar y actualizar la Hoja de vida indicadores del proceso”.
Se encontró debilidad en el cumplimiento del plan de acción del proceso en cuanto la no ejecución oportuna de las actividades programadas, lo cual  podría generar hallazgos por parte de los Órganos de Control y vigilancia.</t>
  </si>
  <si>
    <t>El alto volumen de documentación que el proceso debe revisar para avalar metodológicamente la formulación de procedimientos, caracterizaciones y en general la documentación que hace parte del SIGEC, de todos los procesos que integran el sistema y que viene en rezago desde la vigencia pasada, ocasionó un represamiento en el proceso generando el incumplimiento en los tiempos definidos para cumplir con sus actividades.</t>
  </si>
  <si>
    <t>Incumplimiento de los planes y resultados esperados por parte de la Entidad
Se podrían generar hallazgos por parte de los Órganos de Control y vigilancia</t>
  </si>
  <si>
    <t>Culminar las actividades del plan de acción del proceso que se encuentren en rezago</t>
  </si>
  <si>
    <r>
      <rPr>
        <sz val="11"/>
        <color theme="1"/>
        <rFont val="Arial"/>
        <family val="2"/>
      </rPr>
      <t xml:space="preserve">(#Actividades del plan de acción del proceso en rezago culminadas/Total de actividades formuladas en el plan de acción del proceso rezagadas </t>
    </r>
    <r>
      <rPr>
        <b/>
        <sz val="11"/>
        <color theme="1"/>
        <rFont val="Arial"/>
        <family val="2"/>
      </rPr>
      <t>(2))</t>
    </r>
    <r>
      <rPr>
        <sz val="11"/>
        <color theme="1"/>
        <rFont val="Arial"/>
        <family val="2"/>
      </rPr>
      <t>*100</t>
    </r>
  </si>
  <si>
    <t>El promedio de cumplimiento del Plan acción del proceso alcanzó el 94% al cierre de la vigencia.</t>
  </si>
  <si>
    <t>Se evidencio el cumplimiento del Plan de acción del proceso en un 94%  con corte al cuarto cuatrimestre de 2018</t>
  </si>
  <si>
    <r>
      <rPr>
        <sz val="11"/>
        <color theme="1"/>
        <rFont val="Arial"/>
        <family val="2"/>
      </rPr>
      <t xml:space="preserve">Las dos actividades que no se ejecutaron en el plan de acción del proceso en la vigencia 2018, corresponden a: </t>
    </r>
    <r>
      <rPr>
        <b/>
        <sz val="11"/>
        <color theme="1"/>
        <rFont val="Arial"/>
        <family val="2"/>
      </rPr>
      <t>1. Llevar a cabo las actividades de actualización del diseño del SIGEC.</t>
    </r>
    <r>
      <rPr>
        <sz val="11"/>
        <color theme="1"/>
        <rFont val="Arial"/>
        <family val="2"/>
      </rPr>
      <t xml:space="preserve"> Y 2. Capacitar a los servidores públicos en la importancia de la estrategia de rendición de cuentas. En el plan de acción de la vigencia 2019, las actividades ejecutadas relacionadas con la actualización del diseño del SIGEC, posterior al primer semestre de 2019, de acuerdo con los recursos avalados para el proceso, consistieron en: Docuemntación de los procesos para lo cual se adelanto: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Es asía como al 30 de Noviembre se tiene un avance del 59% que corresponde a documentos Publicados 195 y 137  en proyeccion de creacion o actualización, esto tomando como base el ejercicio de proyección e identificación de documentos. 
Además de las actividades de documentación se avanzó en 
Alineación con la implementación del SIGEC. Se ha trabajado en la evaluación y reformulación de los indicadores y riesgos de cada uno de los procesos.
*Charlas y espacios de trabajo con los líderes, gestores y/o cogestor. 
*Política de riesgos aprobada por el Comité SIGEC
*Manual de riesgos articulado a lineamientos del DAFP.
*Diseño de instrumento para consolidar los Riesgos de la DNBC, basado en la política aprobada por la entidad y la metodología de Función Publica.
*Revisión y actualización procedimiento de Acciones correctivas, preventivas y de Mejora
*Rediseño de herramienta de Plan de Mejora
*Acompañamiento y asesoría metodológica a lideres, gestores y cogestores en la formulación y seguimiento de Planes de Mejora acorde con los informes de seguimiento y auditorías internas (FANO, SST, PQRSD, Austeridad en el gasto, Comité de Conciliación, E-Kogui, Seguimiento PM 30 de Noviembre).
En relación con la segunda actividad en la vigencia 2019, se realizó capacitación a los servidores públicos de la DNBC sobrela importancia de la rendición de cuentas.
</t>
    </r>
  </si>
  <si>
    <t>Se dio cumplimiento a las actividades que presentaban rezago en un 100%</t>
  </si>
  <si>
    <t>Formular instrumento interno de trabajo, en el que se identifique el documento SIGEC entregado por parte de los procesos, para revisión metodológica de Mejora Continua, con fechas de recibo y respuesta o trámite.</t>
  </si>
  <si>
    <t>Instrumento formulado</t>
  </si>
  <si>
    <t>Acción cumplida en revisión anterior</t>
  </si>
  <si>
    <t>En el seguimiento realizado con corte a octubre de 2018 se evidenció que se elaboró el instrumento interno de trabajo, en el que se identifique el documento SIGEC entregado por parte de los procesos, para revisión metodológica de Mejora Continua, con fechas de recibo y respuesta o trámite.</t>
  </si>
  <si>
    <t>Se evidencia la construcción de un instrumento para realizar el seguimiento de la gestión documental efectuada por el proceso de Mejora Continua el cual fue presentado el 28 de Noviembre de 2019</t>
  </si>
  <si>
    <t>Se construyó el instrumento de seguimiento de la gestión documental efectuada por el proceso de mejora continua</t>
  </si>
  <si>
    <t>Se construyó el instrumento de seguimiento de la gestión documental efectuada por el prceso de mejora continua</t>
  </si>
  <si>
    <t>11. En revisión del cumplimiento de la resolución 011 de 2018, se encontró que no se está cumpliendo con los roles y responsabilidades asignadas al Representante de la Alta Dirección para el SIGEC.</t>
  </si>
  <si>
    <t>Debilidad en la interiorización del rol asignado como representante de la alta Dirección para el SIGEC</t>
  </si>
  <si>
    <t xml:space="preserve">
Limitaciones en la implementación del SIGEC</t>
  </si>
  <si>
    <t>Realizar una mesa de trabajo entre el proceso de Mejora Continua y el responsable de la alta Dirección a fin de sensibilizar acerca de las responsabilidades que el rol delegado le asigna, acorde con la Resolución 011 de 2018.</t>
  </si>
  <si>
    <t>Mesa de trabajo realizada.</t>
  </si>
  <si>
    <t>El día 10 de Diciembre de 2018, se llevó acabo mesa de trabajo con el Subdirector Administrativo y Financiero, Dr Rainer Naranjo. Con el fin de sensibilizar acerca de las responsabilidades que el rol delegado le asigna, acorde con la Resolución 011 de 2018. Acción cumplida al 100%</t>
  </si>
  <si>
    <t>Se evidencia acta de mesa de trabajo con el Subdirector Administrativo y Financiero con la sensibilización  en diciembre 10 de 2018acerca de las responsabilidades que el rol de representante de la Dirección para el SIGEC de acuerdo con la Resolución 011 de 2018.</t>
  </si>
  <si>
    <t>Acción cumplida basado en el reporte anterior, Pues se evidencia realización de las actividades</t>
  </si>
  <si>
    <t>Definir con el Representante de la Alta Dirección para el SIGEC, compromisos frente a cada una de las responsabilidades establecidas en la Resolución 011 de 2018 y realizar seguimiento a los acuerdos.</t>
  </si>
  <si>
    <t>(# De compromisos realizados/ # De compromisos formulados)*100</t>
  </si>
  <si>
    <t>Ingrid Mariño / Laura gonzalez / Adriana Moreno/Rainer Naranjo</t>
  </si>
  <si>
    <t>En mesa de trabajo del 10 de diciembre se establecen compromisos por parte del Subdirector Administrativo. A la fecha se han cumplido con:
Formulación del Plan de acción institucional  2019 con acciones que aporten a la implemenación del SIG.
Socialización de 2 informes de avance del plan.
Divulgación por correo electrónico de oferta de capacitacion del DAFP.
Esta pendiente la actualización de delegación de gestors dado que no se contaba con el total de recursos humano de apoyo de la entidad.</t>
  </si>
  <si>
    <r>
      <rPr>
        <sz val="11"/>
        <color theme="1"/>
        <rFont val="Arial"/>
        <family val="2"/>
      </rPr>
      <t xml:space="preserve">12. Al realizar la revisión de los Indicadores de gestión asociados al Proceso de Mejora Continua, se cuenta con el indicador “Revisión y control de la documentación del SIGEC”, para el cual no se ha cumplido la meta establecida del 100%, tanto para el primero como para el segundo trimestre de 2018, ya que se logró un cumplimiento del 2% y 23% respectivamente.
De igual forma, no se cuenta con </t>
    </r>
    <r>
      <rPr>
        <b/>
        <sz val="11"/>
        <color theme="1"/>
        <rFont val="Arial"/>
        <family val="2"/>
      </rPr>
      <t>indicadores</t>
    </r>
    <r>
      <rPr>
        <sz val="11"/>
        <color theme="1"/>
        <rFont val="Arial"/>
        <family val="2"/>
      </rPr>
      <t xml:space="preserve"> que permitan medir los factores críticos de éxito del proceso.
No se ha dado cumplimento a la meta establecida para el indicador “Revisión y control de la documentación del SIGEC”, evidenciado en los dos reportes trimestrales</t>
    </r>
  </si>
  <si>
    <t>El alto volumen de documentación que el proceso debe revisar para avalar metodológicamente la formulación de procedimientos, caracterizaciones y en general la documentación que hace parte del SIGEC, de los procesos que integran el sistema y que viene en rezago desde la vigencia pasada, ocasionó un represamiento en el proceso generando el incumplimiento en los tiempos definidos para cumplir con sus actividades.</t>
  </si>
  <si>
    <t>Realizar una revisión y actualización de los indicadores del proceso identificando los factores críticos de éxito</t>
  </si>
  <si>
    <t>Indicadores del proceso revisados y actualizados</t>
  </si>
  <si>
    <t>Ingrid Mariño / Laura gonzalez / Adriana Moreno</t>
  </si>
  <si>
    <t>Se solicitan ampliar el plazo para revisión y actualización de indicadores del proceso</t>
  </si>
  <si>
    <t>No se evidencia evidencia avance.</t>
  </si>
  <si>
    <t>Con el proposito de definir indicadores que permitan medir los factores críticos de éxito del proceso, se determino replantear los indicadores del mismo, para lo cual se trabajo en la evaluación del objetivo basado en la metodologia SMART y asi redefinir los indicadores de tal manera que esten directamente relacionados con el objetivo. Se definen tres indicadores para el proceso.</t>
  </si>
  <si>
    <t>Se reformularon los indicadores del proceso, dejando definidos los siguientes; Eficacia de los procesos de la DNBC, Procesos acompañados en la implementación acción, satisfacción de los usuarios</t>
  </si>
  <si>
    <t>Se reformularon los indicadores del proceso, dejando definidos los siguientes; Eficacia de los procesos de la DNBC, Procesos acomppañados en la implementación acción, satisfacción de los usuarios</t>
  </si>
  <si>
    <r>
      <rPr>
        <sz val="11"/>
        <color theme="1"/>
        <rFont val="Arial"/>
        <family val="2"/>
      </rPr>
      <t>13. Al revisar la ejecución de las actividades establecidas en el p</t>
    </r>
    <r>
      <rPr>
        <b/>
        <sz val="11"/>
        <color theme="1"/>
        <rFont val="Arial"/>
        <family val="2"/>
      </rPr>
      <t>lan de acción de cada proceso para dar cumplimiento a los requisitos del SIGEC</t>
    </r>
    <r>
      <rPr>
        <sz val="11"/>
        <color theme="1"/>
        <rFont val="Arial"/>
        <family val="2"/>
      </rPr>
      <t>, se evidencia que no se están ejecutando de forma oportuna (ver anexos 1 “primer trimestre de 2018” y 2 “segundo trimestre de 2018”.) afectando su implementación y sostenibilidad.
Existen</t>
    </r>
    <r>
      <rPr>
        <b/>
        <sz val="11"/>
        <color theme="1"/>
        <rFont val="Arial"/>
        <family val="2"/>
      </rPr>
      <t xml:space="preserve"> </t>
    </r>
    <r>
      <rPr>
        <sz val="11"/>
        <color theme="1"/>
        <rFont val="Arial"/>
        <family val="2"/>
      </rPr>
      <t>procesos que no dieron cumplimiento a las actividades planteadas en el Plan de Acción de la vigencia 2018, lo cual podría generar el incumplimiento de los objetivos planteados en el Direccionamiento estratégico de la DNBC.</t>
    </r>
  </si>
  <si>
    <t>Debido al alto flujo de actividades propias de la gestión de cada proceso, no se ha logrado culminar la formalización de los documentos SIGEC y el alto volumen de documentación que el proceso de Gestión de Análisis y Mejora Continua, debe revisar para avalar metodológicamente la formulación de la documentación que hace parte del SIGEC, de los procesos que integran el sistema y que viene en rezago desde la vigencia pasada, ocasionó un represamiento en el proceso Gestión de Análisis y Mejora Continua, generando el incumplimiento en los tiempos definidos para cumplir con sus actividades.</t>
  </si>
  <si>
    <t>Acompañar y asesorar a los procesos para la culminación en la vigencia de las actividades de implementación SIGEC propuestas en el periodo</t>
  </si>
  <si>
    <r>
      <rPr>
        <sz val="11"/>
        <color theme="1"/>
        <rFont val="Arial"/>
        <family val="2"/>
      </rPr>
      <t xml:space="preserve">(# de procesos con actividades de implementación SIGEC culminadas/ # de procesos con actividades de implementación SIGEC propuestas en el plan de acción institucional </t>
    </r>
    <r>
      <rPr>
        <b/>
        <sz val="11"/>
        <color theme="1"/>
        <rFont val="Arial"/>
        <family val="2"/>
      </rPr>
      <t>(30))</t>
    </r>
    <r>
      <rPr>
        <sz val="11"/>
        <color theme="1"/>
        <rFont val="Arial"/>
        <family val="2"/>
      </rPr>
      <t>*100</t>
    </r>
  </si>
  <si>
    <t>de las 167 actividades programadas en la vigencia 154 alcanzaron un nivel de cumplimiento del 100%, una actividad con el 80%, 5 actividades al canzaron el 50% de cumplimiento, 1 actividad el 33% , 2 actividades el 25% y 4 actividades no avazaron el periodo para su cumplimiento. El promedio total de cumplimiento llego al 95%.</t>
  </si>
  <si>
    <t xml:space="preserve">Se evidencia cumplimiento del 94% del plan de acción del proceso Mejora Continua.
</t>
  </si>
  <si>
    <t xml:space="preserve">Las dos actividades que no se ejecutaron en el plan de acción del proceso en la vigencia 2018, corresponden a: 1. Llevar a cabo las actividades de actualización del diseño del SIGEC. Y 2. Capacitar a los servidores públicos en la importancia de la estrategia de rendición de cuentas. En el plan de acción de la vigencia 2019, las actividades ejecutadas relacionadas con la actualización del diseño del SIGEC, posterior al primer semestre de 2019, de acuerdo con los recursos avalados para el proceso, consistieron en: Docuemntación de los procesos para lo cual se adelanto: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Es asía como al 30 de Noviembre se tiene un avance del 59% que corresponde a documentos Publicados 195 y 137  en proyeccion de creacion o actualización, esto tomando como base el ejercicio de proyección e identificación de documentos. 
Además de las actividades de documentación se avanzó en 
Alineación con la implementación del SIGEC. Se ha trabajado en la evaluación y reformulación de los indicadores y riesgos de cada uno de los procesos.
*Charlas y espacios de trabajo con los líderes, gestores y/o cogestor. 
*Política de riesgos aprobada por el Comité SIGEC
*Manual de riesgos articulado a lineamientos del DAFP.
*Diseño de instrumento para consolidar los Riesgos de la DNBC, basado en la política aprobada por la entidad y la metodología de Función Publica.
*Revisión y actualización procedimiento de Acciones correctivas, preventivas y de Mejora
*Rediseño de herramienta de Plan de Mejora
*Acompañamiento y asesoría metodológica a lideres, gestores y cogestores en la formulación y seguimiento de Planes de Mejora acorde con los informes de seguimiento y auditorías internas (FANO, SST, PQRSD, Austeridad en el gasto, Comité de Conciliación, E-Kogui, Seguimiento PM 30 de Noviembre).
En relación con la segunda actividad en la vigencia 2019, se realizó capacitación a los servidores públicos de la DNBC sobrela importancia de la rendición de cuentas.
</t>
  </si>
  <si>
    <t>Se dio cumplimiento a las actividades de implementación del SIGEC  en un 100%</t>
  </si>
  <si>
    <t>14. En verificación de la aplicación de los lineamientos establecidos en el procedimiento para el control de documentos y registros se tomó como muestra los procesos Gestión de Cooperación Internacional   y Alianzas Estratégicas, Gestión de Comunicaciones, Coordinación Operativa, Gestión de Asuntos Disciplinarios, Gestión Documental y Gestión de Tecnología Informática se encontró:
a. No se tiene disponible los documentos y formatos en el punto de uso, evidenciado con los formatos monitoreo de medios, parcelador y lista de verificación asociados al proceso Gestión de Comunicaciones, así como el manual de cursos especializados del proceso Gestión de Cooperación Internacional y Alianzas Estratégicas.
b. El personal de la DBNC no tiene claro la forma de acceder a los documentos y formatos vigentes del SIGEC, evidenciado en Gestión de Asuntos Disciplinarios y Gestión de Comunicaciones.
c. En el Proceso Gestión de Asuntos Disciplinarios se observó el hábito de imprimir formatos “Listado de asistencia” como reserva, lo cual puede ocasionar que se usen formatos obsoletos.
d. Se evidenció que los documentos requeridos para la ejecución de los procesos no han sido formalizados, tan solo se cuenta con las caracterizaciones de proceso y por lo tanto no se asegura la ejecución de actividades de forma estandarizada.</t>
  </si>
  <si>
    <t>No hay claridad y apropiación por parte de los usuarios de la entidad sobre el manejo de la documentación que hace parte del Sistema Integrado de Gestión, tanto en el uso de formatos como en la aplicación de los procedimientos que se tienen al respecto.
De igual forma debido al alto flujo de actividades propias de la gestión de cada proceso, no se ha logrado culminar la formalización de formatos mencionados en los procedimientos para la estandarización en la ejecución de actividades.</t>
  </si>
  <si>
    <t>Confusión y afectación de actividades por posible uso de documentos obsoletos
o esta:
Posible generación de incumplimientos o desviaciones en la gestión de los procesos ante falta de metodologías estandarizadas.</t>
  </si>
  <si>
    <t>a. Publicar los formatos aprobados del Proceso de Gestión de Comunicaciones en la Carpeta SIGEC</t>
  </si>
  <si>
    <t>Carpeta de formatos del Proceso de Comunicaciones Publicadas</t>
  </si>
  <si>
    <t>Cumplida en periodo anterior ya revisado</t>
  </si>
  <si>
    <t>Acción verificada en el seguiento anterior</t>
  </si>
  <si>
    <t>Se verifico el cumplimiento de la publicación de los documentos del Proceso de Gestión de Comunicaciones</t>
  </si>
  <si>
    <t>d. Acompañar y asesorar a los procesos para la culminación de la documentación SIGEC.</t>
  </si>
  <si>
    <t>(# de procesos con documentos SIGEC formalizados/ # Total de procesos)*100</t>
  </si>
  <si>
    <t>Se solicita ampliar la fecha con el fin de realizar un inventarios general d la documentación y ajustar las metas acorde con la documentación requerida por cada uno de los procesos</t>
  </si>
  <si>
    <t>No se evidencia evidencia avance con respecto al seguimiento anterior.</t>
  </si>
  <si>
    <t>Se publicó una pieza grafica que ademas de llegar a los correos quedo como imagen de fondo de los equipos , con el fin de mostrar la ruta de acceso a los documentos del SIGEC, dentro de las reuniones de seguimiento o mesas de trabajo con los procesos se les ha mostrado la ruta de acceso de todos los documentos vigentes dentro del SIGEC con el proposito de que puedan consultar y conocer los documentos del sistema. Y se ha sensibilizado a todos los gestores y cogestores en las rutas de los documentos de su proceso y los transversales.
Si bien es cierto que el Proceso de Gestión de análisis y mejora continua, es responsable de  asesorar, apoyar y acompañar metodologicamente en el levantamiento de la documentación de los procesos de la entidad, para la vigencia 2019 solo se contó a partir del segundo semestre con el recurso necesario para el proceso, por lo cual se dio inicio al analisis documental a través de las siguientes etapas: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Obteniendo los siguientes resultados:  Publicados actualmente 195 y 137 documentos en proyeccion de creacion o actualización, correspondientes al 59% de documentación de documentos tomando como base el ejercicio de proyección e identificación de documentos. 
Es importante precisar frente al indicador de la acción que el avance es del 100%, dado que a la fecha la totalidad de los procesos se encuentran documentados.</t>
  </si>
  <si>
    <t>El proceso de mejora continua ha adelantado las actividades de acompañamiento y asesoría en la documentación de los procesos</t>
  </si>
  <si>
    <t>b. y c. Sensibilización acerca del uso de la carpeta compartida.</t>
  </si>
  <si>
    <t>(# de puestos de trabajo sensibilizados acerca del uso de la carpeta compartida/ # de puestos de trabajo)*100</t>
  </si>
  <si>
    <t xml:space="preserve">Ingrid Mariño </t>
  </si>
  <si>
    <t>Se solicita ampliar elplazo para realizar la atividad p´ropuesta en el segundo semestre de 2019</t>
  </si>
  <si>
    <t>No se reportó avance</t>
  </si>
  <si>
    <t>Se publico una pieza grafica que ademas de llegar a los correos quedo como imagen de fondo de los equipos que TI informo ser posible, con el fin de mostrar la ruta de acceso a los documentos del SIGEC, dentro de las reuniones de seguimiento o mesas de trabajo con los procesos se les ha mostrado la ruta de acceso de todos los documentos vigentes dentro del SIGEC con el proposito de que puedan consultar y conocer los documentos del sistema. Y se ha sensibilizado a todos los gestores y cogestores en las rutas de los documentos de su proceso y los transversales.</t>
  </si>
  <si>
    <t>Se evidencia la realización de diferentes actividades de sensibilización acerca del uso de la carpeta compartida SIGEC</t>
  </si>
  <si>
    <t>15.En revisión de la administración de los riesgos de gestión, corrupción y seguridad digital se encontró: 
 No se ha establecido la política de administración de riesgos. 
 Aunque se ha avanzado en la identificación mapas de riesgos de los procesos de la DNBC, aún no se ha formalizado la metodología y el estándar de administración de riesgos. 
 La DNBC se encuentra en proceso de ajuste de la herramienta “Mapas de riesgo” de acuerdo con la Guía para la Administración de los Riesgos de Gestión, Corrupción y Seguridad Digital y el diseño de controles en Entidades Públicas versión 1.</t>
  </si>
  <si>
    <t xml:space="preserve">Los cambios en los lineamientos emitidos por parte del DAFP frente a la gestión del riesgo y Manual Operativo de MIPG durante la vigencia, han dificultado la actualización y formalización de la Política de Administración de Riesgos </t>
  </si>
  <si>
    <t xml:space="preserve">Incremento en la probabilidad de materialización de riesgos </t>
  </si>
  <si>
    <t>Actualizar la Guía de Administración de Riesgos de la DNBC de acuerdo a los lineamientos establecidos en la Guía DAFP de administración de los riesgos de gestión, corrupción y seguridad digital y conforme a la retroalimentación de mesa de trabajo con Control Interno.</t>
  </si>
  <si>
    <t>Guía de Administración de Riesgos DNBC actualizada</t>
  </si>
  <si>
    <t>Se solicita ampliar elplazo para realizar la atividad propuesta en el segundo semestre de 2019</t>
  </si>
  <si>
    <t>Se cuenta con la Politica, Metodologia y Mapa de Riesgos definido y publicado. A la fecha todos los procesos cuentan con su redefinicion de su objetivo e identificación de riesgos, solo falta el 50% de los procesos por la identificacin de los controles. Se espera tener el mapa completo hasta la etapa de controles para el 20 de diciembre 2019 (aprobado). (La ponderación del grado de avance se define bajo 3 grandes criterios: Definición de Policita de Riesgos, Implementación de metodologia de Riesgos y como tercer criterio el Mapa de Riesgos (siendo este considerado en un cumplimiento del 50% sobre su participacion sobre los 3 criterios).
De acuerdo con el indicador se cuenta con el manual de riesgos actualizado. cumpliendo al 100%.</t>
  </si>
  <si>
    <t>Se realizó actualización de los Riesgos de los procesos dando alcance a la metodología y política aprobada por la entidad en el cuarto trimestre de la vigencia del 2019</t>
  </si>
  <si>
    <t>Se realizó actualización de los Mapas de Riesgos del proceso dando alcance a la metodología y política aprobada por la entidad en el cuarto trimestre de la vigencia del 2019</t>
  </si>
  <si>
    <t>Se realizó actualización de los mapas de Riesgos de los procesos dando alcance a la metodologia y politica aprobada por la entidad en el cuarto trimestre de la vigencia del 2019</t>
  </si>
  <si>
    <t>Culminar los ajustes de las matrices de riesgos de los procesos conforme a las observaciones del seguimiento realizadas por parte de Control Interno.</t>
  </si>
  <si>
    <t>(#Procesos con mapas de riesgos ajustados/ # Total de Procesos)*100</t>
  </si>
  <si>
    <t>Para los Riesgos de Corrupción se sustenta la misma descripción de avance que el hallazgo 154.
Para los Riesgo de Seguridad Digital , se viene trabajando en conjunto con TI, con el apoyo del los consultores del contrató 078 de 2019, quienes de manera integrada con TI, Planeacion y Gestion Documental, han definido lineamientos para la identificación de los activos de información de los cuales se despliegan los Riesgos de Seguridad Digital. Es asi como se espera hacer los ajuestes pertienentes dentro de la politica y metodologia que puedan incluir los riesgos digitales de la DNBC. Se espera tener las observaciones de ajuste y formalizarlas mediante publicación antes del 20 de diciembre de 2019, dado que hasta ahora estan haciendo el analisis de la situación.
A la fecha todos los procesos cuentan con su redefinicion de su objetivo e identificación de riesgos, solo falta el 50% de los procesos por la identificacin de los controles. Se espera tener el mapa completo hasta la etapa de controles para el 20 de diciembre 2019 (aprobado). (La ponderación del grado de avance se define bajo 3 grandes criterios: Definición de Policita de Riesgos, Implementación de metodologia de Riesgos y como tercer criterio el Mapa de Riesgos (siendo este considerado en un cumplimiento del 50% sobre su participacion sobre los 3 criterios).</t>
  </si>
  <si>
    <t>Se realizó la actualización de los mapas de Riesgos de los proceso dando alcance a la metodología y política aprobada por la entidad en el cuarto trimestre de la vigencia del 2019</t>
  </si>
  <si>
    <t>Se realizó la actualización de los mapas de Riesgos de los procesos dando alcance a la metodologia y politica aprobada por la entidad en el cuarto trimestre de la vigencia del 2019</t>
  </si>
  <si>
    <t xml:space="preserve">Se han identificado tres (3) riesgos de gestión del proceso (“vencimiento de términos”, “Respuestas diferentes a un mismo requerimiento”, “falta de notificación o notificación inadecuada”); sin embargo se evidencia que los tres (3) riesgos se han materializado, por lo tanto no se han establecido los controles adecuados.
 Incluir al proceso, el riesgo relacionado con la interposición de tutelas contra la Entidad por la no respuesta a las peticiones, cuya consecuencia puede generar un fallo adverso y en caso extremo un incidente de desacato, por lo cual es necesario implementarlo, así como sus controles. </t>
  </si>
  <si>
    <r>
      <rPr>
        <b/>
        <sz val="11"/>
        <color theme="1"/>
        <rFont val="Arial"/>
        <family val="2"/>
      </rPr>
      <t xml:space="preserve">1er Por qué: </t>
    </r>
    <r>
      <rPr>
        <sz val="11"/>
        <color theme="1"/>
        <rFont val="Arial"/>
        <family val="2"/>
      </rPr>
      <t xml:space="preserve">Porque no se han establecido los controles que permitan atacar la causa para mitigar los riesgos identificados.
</t>
    </r>
    <r>
      <rPr>
        <b/>
        <sz val="11"/>
        <color theme="1"/>
        <rFont val="Arial"/>
        <family val="2"/>
      </rPr>
      <t>2º Por qué:</t>
    </r>
    <r>
      <rPr>
        <sz val="11"/>
        <color theme="1"/>
        <rFont val="Arial"/>
        <family val="2"/>
      </rPr>
      <t xml:space="preserve"> Porque no se identificaron adecuadamente factores internos y externos que permitieran identificar las causas que generarían el riesgo.
</t>
    </r>
    <r>
      <rPr>
        <b/>
        <sz val="11"/>
        <color theme="1"/>
        <rFont val="Arial"/>
        <family val="2"/>
      </rPr>
      <t>3er Por qué:</t>
    </r>
    <r>
      <rPr>
        <sz val="11"/>
        <color theme="1"/>
        <rFont val="Arial"/>
        <family val="2"/>
      </rPr>
      <t xml:space="preserve"> Porque no se hizo un análisis exhaustivo en el ejercicio de identificación de factores internos y externos. </t>
    </r>
  </si>
  <si>
    <t xml:space="preserve">No se hizo un análisis exhaustivo en el ejercicio de identificación de factores internos y externos. </t>
  </si>
  <si>
    <t>Materialización de los riesgos y sus efectos</t>
  </si>
  <si>
    <t>Realizar nuevamente un análisis de los factores internos y externos que lleven a actualización del mapa de riesgos de gestión, el cual incluya los nuevos controles.</t>
  </si>
  <si>
    <t xml:space="preserve">Mapa de riesgos de gestión  actualizado </t>
  </si>
  <si>
    <t>Vanessa Álvarez</t>
  </si>
  <si>
    <t xml:space="preserve">Con fecha  30 de octubre de  2018, la Oficina de Planeación devuelve por correo al proceso de atención al ciudadano el mapa de riesgos para relizar los ajustes respectivos para lograr su aprobación. </t>
  </si>
  <si>
    <t xml:space="preserve">Revisar metodologia para estructurar el mapa de riesgos con la nueva guia establecida por el DAFP.
Revisar la inclusión en el mapa de riesgos  el  riesgo relacionado con el  tema de tutelas  por presunta violación al derecho de petición , toda vez que el trámite de tutelas es del resorte jurídico     </t>
  </si>
  <si>
    <t xml:space="preserve">El mapa de riesgos se actualizó con la Dra. Ingrid y el responsable de control interno  el día 31 de Octubre de 2019. </t>
  </si>
  <si>
    <t>Se evidenció la elaboración del mapa de riesgos de proceso de acuerdo con nueva metodología establecida en la entidad.</t>
  </si>
  <si>
    <t>De acuerdo con lo establecido en las Estrategias para la construcción del Plan Anticorrupción y de Atención al Ciudadano, se ha dado cumplimiento parcial a los requerimientos establecidos, se cuenta con digiturno manual y medición de la satisfacción del ciudadano, sin embargo, en la actualidad no se está dando cumplimiento a los siguientes ítems:
Establecer procedimientos, diseñar espacios físicos y disponer de facilidades estructurales para la atención prioritaria a personas en situación de discapacidad 
Generar incentivos a los servidores públicos de las áreas de atención al ciudadano</t>
  </si>
  <si>
    <t xml:space="preserve">
1er Por qué: No es posible efectuar las adecuaciones en los espacios físicos de la DNBC.  
2do Por qué: Porque la Entidad no cuenta con instalaciones propias y se debe contar con la autorización del arrendador.
3er Por qué: Porque el contrató de la vigencia 2017 no cuenta con cláusulas que permitan efectuar modificaciones a las instalaciones que requiere  la atención prioritaria a personas en situación de discapacidad.</t>
  </si>
  <si>
    <t>El contrató de la vigencia 2017 no cuenta con cláusulas que permitan efectuarlas  modificaciones a las instalaciones que requiere  la atención prioritaria a personas en situación de discapacidad.</t>
  </si>
  <si>
    <t>Incumplimiento de las normas Ley 361/1997, Ley 1145/2007, Ley 1346/2009 y afectación a los usuarios en condición de discapacidad</t>
  </si>
  <si>
    <t>Realizar las adecuaciones necesarias de acuerdo al diagnóstico de los espacios físicos para la oficina de atención al ciudadano.</t>
  </si>
  <si>
    <t>% recursos asignados= (recursos asignados para adecuar los espacios físicos/recursos solicitados)*100</t>
  </si>
  <si>
    <t>Se manifestó por parte del dueño de la propiedad que relizarle cambio estructurales al inmueble no son viables.</t>
  </si>
  <si>
    <t xml:space="preserve">Dificultades para lograr su ejecución debido a la aprobación presupuestal para este tema </t>
  </si>
  <si>
    <t>Se realizaron adecuacion fisica para la atencion presencial y personalizada de los ciudadanos, igualmente se notifica que por limitaciones del contrató de arrendamiento no es posible hacer mas modificaciones al inmueble.</t>
  </si>
  <si>
    <t>Se evidenció la adecuación del espacio físico para la atención de los Ciudadanos.</t>
  </si>
  <si>
    <t>Adquirir una diadema, cámara web y teléfono permitiendo realizar un convenio con el centro de relevo con el fin de fortalecerla atención prioritaria de personas con discapacidad.</t>
  </si>
  <si>
    <t>Herramientas implementadas</t>
  </si>
  <si>
    <t>Rainer Narval</t>
  </si>
  <si>
    <t xml:space="preserve">Los elementos fueron adquiridos en el 2018. El tema del centro de relevo no fue aprobado por tema presupuestal. </t>
  </si>
  <si>
    <t xml:space="preserve">Se adquirió una diadema y cámara web, teléfono en el año 2018. Respecto al convenio con el centro de relevo, se tiene que:  
El Centro de Relevo del Ministerio de Tecnologías de la Información y las Comunicaciones, a través de un comunicado publicado en la 
página web (https://centroderelevo.gov.co/632/w3-propertyvalue- 15347.html), manifestó que:  
“Cabe la oportunidad para indicar a los usuarios del servicio que en la vigencia 2019 podrán seguir encontrado los contenidos instructivos de modo de uso y apoyos con la resolución de inquietudes en videos accesibles alojados en nuestro sitio web www.centroderelevo.gov.co y por lo tanto no serán necesarias la realización de pruebas técnicas, acuerdos, capacitaciones, asesorías, memorandos de entendimiento, convenios, alianzas así como tampoco se expedirán certificaciones sobre la implementación o uso, ni reportes o estadísticas de los servicios prestados. Teniendo en cuenta a que en este año hemos contado con un gran número de acceso por parte de entidades privadas y públicas donde no han tenido un usuario sordo real para comunicarse y conocedores de que el proyecto del Centro de Relevo está diseñado para atender y garantizar el acceso a las comunicaciones de las personas sordas queremos recomendarles que en caso de que una persona sorda llegue a su entidad y desee usar el servicio deberá ingresar con el usuario de la persona sorda para ser atendido, de esta forma estamos protegiendo los recursos invertidos en estas comunicaciones. Por supuesto, es de interés del MINTIC y FENASCOL que más personas sordas sordas pueda acceder a diversos entornos comunicativos mediados por nuestros servicios, y es por ello que siempre les solicitaremos que sea la persona sorda, como sujeto de este derecho, que acceda con su propio usuario, de este modo velamos por que los recursos del proyecto se ejecuten con el fin apropiado. Recuerde que las personas sordas que tengan dificultad en hacer su registro, pueden comunicarse con nuestro canal vía whatsapp 312 716 04 21 donde serán apoyados usando la lengua de señas colombiana y así solucionar cualquier inquietud que tengan.” Subrayado fuera del texto. Por lo anterior, y en aras de garantizar las medidas de austeridad en el gasto, no es necesaria la suscripción de un convenio con el centro de relevo, ya que en el evento de que una persona sorda llegue a la DNBC y desee utilizar el servicio deberá ingresar con el usuario de la persona sorda para ser atendido. </t>
  </si>
  <si>
    <t>Se adquirió una diadema y cámara web, teléfono celular para la atención de los Ciudadanos. Así como también se verificó la información referente al uso de las herramientas del centro de relevo.</t>
  </si>
  <si>
    <t>Incluir en el plan de bienestar e incentivos 2017, un reconocimiento para destacar el desempeño de los servidores en relación al servicio prestado al ciudadano.</t>
  </si>
  <si>
    <t># Reconocimientos Realizados por semestre</t>
  </si>
  <si>
    <t xml:space="preserve">Los incentivos realizados consistieron en enviar un correo electronico felicitando  a los servidores que atendieron de manera personal al ciudadano.  </t>
  </si>
  <si>
    <t xml:space="preserve">El reconocimiento se hizo publico a través de mensajes internos en los equipos. </t>
  </si>
  <si>
    <t>Se evidenció la acción cumplida en trimestre anterior</t>
  </si>
  <si>
    <t>Se evidenció la acción cumplida en trimestre anterior, seguimiento 15/07/2019</t>
  </si>
  <si>
    <t>Aunque se cuenta con la Política de Protección de datos de acuerdo con lo establecido en los artículos 17 y 18 de la Ley 1581 de 2012, la cual fue aprobada en Comité Directivo de Noviembre 29 de 2016, aún no se ha publicado ni socializado.</t>
  </si>
  <si>
    <r>
      <rPr>
        <b/>
        <sz val="11"/>
        <color theme="1"/>
        <rFont val="Arial"/>
        <family val="2"/>
      </rPr>
      <t xml:space="preserve">1er Por qué: </t>
    </r>
    <r>
      <rPr>
        <sz val="11"/>
        <color theme="1"/>
        <rFont val="Arial"/>
        <family val="2"/>
      </rPr>
      <t xml:space="preserve">Porque los funcionarios encargados de la elaboración de la política de protección de datos personales no realizaron la socialización en su momento.
</t>
    </r>
    <r>
      <rPr>
        <b/>
        <sz val="11"/>
        <color theme="1"/>
        <rFont val="Arial"/>
        <family val="2"/>
      </rPr>
      <t>2º Por qué:</t>
    </r>
    <r>
      <rPr>
        <sz val="11"/>
        <color theme="1"/>
        <rFont val="Arial"/>
        <family val="2"/>
      </rPr>
      <t xml:space="preserve"> Porque hay  alta carga laboral de las personas encargadas  impidió la programación de la socialización adicional de la fecha de aprobación  puesto que una sola persona debe atender todos los canales de atención al Ciudadano, realizar los informes mensuales y trimestrales, el seguimiento a la oportuna respuesta de las PQRSD y generar alertas semanales. 
</t>
    </r>
    <r>
      <rPr>
        <b/>
        <sz val="11"/>
        <color theme="1"/>
        <rFont val="Arial"/>
        <family val="2"/>
      </rPr>
      <t>3er Por qué:</t>
    </r>
    <r>
      <rPr>
        <sz val="11"/>
        <color theme="1"/>
        <rFont val="Arial"/>
        <family val="2"/>
      </rPr>
      <t xml:space="preserve"> Porque la Entidad no cuenta con los recursos suficientes para contratar a la cantidad de personal suficiente, por tanto en el ejercicio de priorización de recursos se determinó que hay otras necesidades urgentes que atender por parte de la DNBC.</t>
    </r>
  </si>
  <si>
    <t>La Entidad no cuenta con los recursos suficientes para contratar a la cantidad de personal suficiente, por tanto en el ejercicio de priorización de recursos se determinó que hay otras necesidades urgentes que atender por parte de la DNBC.</t>
  </si>
  <si>
    <t>Incumplimiento de las actividades propuestas en los diferentes planes y posibles aperturas de investigaciones por incumplimiento de la normatividad.</t>
  </si>
  <si>
    <t>Establecer y asignar el presupuesto requerido para contratar al personal requerido para el proceso</t>
  </si>
  <si>
    <t>% recursos asignados= (recursos asignados para contratar al personal /recursos solicitados)*100</t>
  </si>
  <si>
    <t>Rainer Narval Naranjo</t>
  </si>
  <si>
    <t>Se evidenció en el SIGEC que se encuentra formalizada la política de protección de datos personales con fecha 21/12/2018</t>
  </si>
  <si>
    <t>Realizar socialización de la política de protección de datos</t>
  </si>
  <si>
    <t>Vanessa Álvarez/ Ing. Edgardo Mandón</t>
  </si>
  <si>
    <t>No se evidenciaron criterios o lineamientos para la adecuada distribución de la correspondencia que ingresa a la entidad, lo que conlleva a que algunos asuntos sean clasificados como  PQRSD, desde la oficina de correspondencia, sin que cuenten con las características como tales, generando desgaste administrativo.</t>
  </si>
  <si>
    <r>
      <rPr>
        <b/>
        <sz val="11"/>
        <color theme="1"/>
        <rFont val="Arial"/>
        <family val="2"/>
      </rPr>
      <t xml:space="preserve">1er Por qué: </t>
    </r>
    <r>
      <rPr>
        <sz val="11"/>
        <color theme="1"/>
        <rFont val="Arial"/>
        <family val="2"/>
      </rPr>
      <t xml:space="preserve">Porque el servidor público encargado no tenía los conocimientos para la adecuada clasificación y distribución de la correspondencia que ingresa a la Entidad.
</t>
    </r>
    <r>
      <rPr>
        <b/>
        <sz val="11"/>
        <color theme="1"/>
        <rFont val="Arial"/>
        <family val="2"/>
      </rPr>
      <t>2º Por qué:</t>
    </r>
    <r>
      <rPr>
        <sz val="11"/>
        <color theme="1"/>
        <rFont val="Arial"/>
        <family val="2"/>
      </rPr>
      <t xml:space="preserve"> Porque no se contaba con personal que pudiera impartir capacitación a dicho servidor.
</t>
    </r>
    <r>
      <rPr>
        <b/>
        <sz val="11"/>
        <color theme="1"/>
        <rFont val="Arial"/>
        <family val="2"/>
      </rPr>
      <t>3er Por qué:</t>
    </r>
    <r>
      <rPr>
        <sz val="11"/>
        <color theme="1"/>
        <rFont val="Arial"/>
        <family val="2"/>
      </rPr>
      <t xml:space="preserve"> Porque cuando se ubicó al servidor público en este puesto, no existía un método formal que señalara los criterios para la clasificación de la correspondencia.</t>
    </r>
  </si>
  <si>
    <t xml:space="preserve">Desgaste administrativo por la clasificación y distribución errónea de la correspondencia. </t>
  </si>
  <si>
    <r>
      <rPr>
        <sz val="11"/>
        <color theme="1"/>
        <rFont val="Arial"/>
        <family val="2"/>
      </rPr>
      <t>Revisar y actualizar el procedimiento "Recepción, radicación, distribución, envío de comunicaciones y devoluciones", de tal forma que se especifiquen los</t>
    </r>
    <r>
      <rPr>
        <b/>
        <sz val="11"/>
        <color theme="1"/>
        <rFont val="Arial"/>
        <family val="2"/>
      </rPr>
      <t xml:space="preserve"> criterios para la clasificación y  distribución de la correspondencia.</t>
    </r>
  </si>
  <si>
    <t xml:space="preserve">Para la vigencia 201 7,  se  entregó el procedimiento para revisión y aprobación de planeación, sin embargo el proceso de archivo al no contar con personal no ha sido validado.     </t>
  </si>
  <si>
    <t>Se actualizó y aprobó el Procedimiento de Correspondencia realizado por el proceso de gestión documental.</t>
  </si>
  <si>
    <t>Se evidenció la formalización del procedimiento correspondencia con fecha 22 de noviembre de 2019.</t>
  </si>
  <si>
    <t xml:space="preserve">Capacitar al responsable en el proceso de gestión documental encargado de recibir y radicar correspondencia. </t>
  </si>
  <si>
    <t xml:space="preserve">Capacitación realizada </t>
  </si>
  <si>
    <t xml:space="preserve">Se realizó capacitación al contratista Sebastián Muñoz el día 15 de junio del 2018 para el recibo y distribución física de la documentación radicada en la Dirección. </t>
  </si>
  <si>
    <t xml:space="preserve">Se estableció que la actividad propuesta fue eficaz, teniendo en cuenta el cumplimiento de lo programado.
</t>
  </si>
  <si>
    <t>Acción cumplida con anterioridad</t>
  </si>
  <si>
    <t>Se evidenció incumplimiento al Plan de Mejoramiento resultante de la auditoria proceso realizado a agosto de 2016, así como carencia de autoevaluación del proceso, lo que conlleva que los hallazgos o NC evidenciadas a Junio 30 de 2016 son en su mayoría repetitivas a Diciembre 31 de 2016.
19. Se evidenció incumplimiento al Plan de Mejoramiento resultante de la auditoría al proceso realizada a abril de 2017, así como carencia de autoevaluación del proceso, lo que conlleva que los hallazgos o NC son en su mayoría repetitivas a Octubre de 2017.
 Cumplir las acciones establecidas en los Planes de Mejoramiento generados de informes anteriores, ya que con ello se lograría mayor eficiencia y eficacia en las actividades propias del proceso de Gestión de Atención al Usuario.</t>
  </si>
  <si>
    <r>
      <rPr>
        <b/>
        <sz val="11"/>
        <color theme="1"/>
        <rFont val="Arial"/>
        <family val="2"/>
      </rPr>
      <t xml:space="preserve">1er Por qué: </t>
    </r>
    <r>
      <rPr>
        <sz val="11"/>
        <color theme="1"/>
        <rFont val="Arial"/>
        <family val="2"/>
      </rPr>
      <t xml:space="preserve">Porque hay  alta carga laboral de la persona encargada, puesto que una sola persona debe atender todos los canales de atención al Ciudadano, realizar los informes mensuales y trimestrales, el seguimiento a la oportuna respuesta de las PQRSD y generar alertas semanales.
</t>
    </r>
    <r>
      <rPr>
        <b/>
        <sz val="11"/>
        <color theme="1"/>
        <rFont val="Arial"/>
        <family val="2"/>
      </rPr>
      <t>2º Por qué:</t>
    </r>
    <r>
      <rPr>
        <sz val="11"/>
        <color theme="1"/>
        <rFont val="Arial"/>
        <family val="2"/>
      </rPr>
      <t xml:space="preserve"> Porque es necesario conformar el equipo de trabajo requerido para la Oficina de Atención al Usuario, de acuerdo a la norma, para atender el incremento en la cantidad de PQRSD dado que hay mayor conocimiento de los servicios que ofrece la Entidad, así como el aumento de la creación de cuerpos de bomberos.
</t>
    </r>
    <r>
      <rPr>
        <b/>
        <sz val="11"/>
        <color theme="1"/>
        <rFont val="Arial"/>
        <family val="2"/>
      </rPr>
      <t>3er Por qué:</t>
    </r>
    <r>
      <rPr>
        <sz val="11"/>
        <color theme="1"/>
        <rFont val="Arial"/>
        <family val="2"/>
      </rPr>
      <t xml:space="preserve"> Porque la Entidad no cuenta con los recursos suficientes para contratar al personal requerido  para conformar el equipo de atención al usuario, por tanto en el ejercicio de priorización de recursos se determinó que hay otras necesidades urgentes que atender por parte de la DNBC.</t>
    </r>
  </si>
  <si>
    <t>La Entidad no cuenta con los recursos suficientes para contratar al personal requerido para conformar el equipo de atención al usuario, por tanto en el ejercicio de priorización de recursos se determinó que hay otras necesidades urgentes que atender por parte de la DNBC.</t>
  </si>
  <si>
    <t>Incumplimiento de las actividades propuestas en los diferentes planes y posibles sanciones por incumplimiento de la normatividad.</t>
  </si>
  <si>
    <t>Establecer y asignar el presupuesto requerido para contratar al personal requerido para conformar el equipo de atención al usuario como lo determina la norma.</t>
  </si>
  <si>
    <t>Se evidencio ejecución de las acciones establecidas en plan de mejoramiento resultante de la auditoría realizada al proceso en 2016</t>
  </si>
  <si>
    <r>
      <rPr>
        <b/>
        <sz val="11"/>
        <color theme="1"/>
        <rFont val="Arial"/>
        <family val="2"/>
      </rPr>
      <t xml:space="preserve">1er Por qué: </t>
    </r>
    <r>
      <rPr>
        <sz val="11"/>
        <color theme="1"/>
        <rFont val="Arial"/>
        <family val="2"/>
      </rPr>
      <t xml:space="preserve">Porque hay  alta carga laboral de la persona encargada, puesto que una sola persona debe atender todos los canales de atención al Ciudadano, realizar los informes mensuales y trimestrales, el seguimiento a la oportuna respuesta de las PQRSD y generar alertas semanales.
</t>
    </r>
    <r>
      <rPr>
        <b/>
        <sz val="11"/>
        <color theme="1"/>
        <rFont val="Arial"/>
        <family val="2"/>
      </rPr>
      <t>2º Por qué:</t>
    </r>
    <r>
      <rPr>
        <sz val="11"/>
        <color theme="1"/>
        <rFont val="Arial"/>
        <family val="2"/>
      </rPr>
      <t xml:space="preserve"> Porque es necesario conformar el equipo de trabajo requerido para la Oficina de Atención al Usuario, de acuerdo a la norma, para atender el incremento en la cantidad de PQRSD dado que hay mayor conocimiento de los servicios que ofrece la Entidad, así como el aumento de la creación de cuerpos de bomberos.
</t>
    </r>
    <r>
      <rPr>
        <b/>
        <sz val="11"/>
        <color theme="1"/>
        <rFont val="Arial"/>
        <family val="2"/>
      </rPr>
      <t>3er Por qué:</t>
    </r>
    <r>
      <rPr>
        <sz val="11"/>
        <color theme="1"/>
        <rFont val="Arial"/>
        <family val="2"/>
      </rPr>
      <t xml:space="preserve"> Porque la Entidad no cuenta con los recursos suficientes para contratar al personal requerido  para conformar el equipo de atención al usuario, por tanto en el ejercicio de priorización de recursos se determinó que hay otras necesidades urgentes que atender por parte de la DNBC.</t>
    </r>
  </si>
  <si>
    <t>Realizar autoevaluación del proceso con el fin de identificar oportunidades de mejora y asegurar el cumplimiento de los planes.</t>
  </si>
  <si>
    <t>Autoevaluación del proceso e identificación de mejoras</t>
  </si>
  <si>
    <t>Andrés García</t>
  </si>
  <si>
    <t xml:space="preserve">Se realizaron las autoevaluaciones hasta el mes de octubre del año pasado, para revisar la gestión de la Oficina de Atención al Usuario </t>
  </si>
  <si>
    <t xml:space="preserve">Recomendación: Realizar seguimiento a las acciones propuestas, con el fin de establecer si los controles están operando y los términos establecidos para su correción efectiva   </t>
  </si>
  <si>
    <r>
      <rPr>
        <b/>
        <sz val="11"/>
        <color theme="1"/>
        <rFont val="Arial"/>
        <family val="2"/>
      </rPr>
      <t xml:space="preserve">1er Por qué: </t>
    </r>
    <r>
      <rPr>
        <sz val="11"/>
        <color theme="1"/>
        <rFont val="Arial"/>
        <family val="2"/>
      </rPr>
      <t xml:space="preserve">Porque hay  alta carga laboral de la persona encargada, puesto que una sola persona debe atender todos los canales de atención al Ciudadano, realizar los informes mensuales y trimestrales, el seguimiento a la oportuna respuesta de las PQRSD y generar alertas semanales.
</t>
    </r>
    <r>
      <rPr>
        <b/>
        <sz val="11"/>
        <color theme="1"/>
        <rFont val="Arial"/>
        <family val="2"/>
      </rPr>
      <t>2º Por qué:</t>
    </r>
    <r>
      <rPr>
        <sz val="11"/>
        <color theme="1"/>
        <rFont val="Arial"/>
        <family val="2"/>
      </rPr>
      <t xml:space="preserve"> Porque es necesario conformar el equipo de trabajo requerido para la Oficina de Atención al Usuario, de acuerdo a la norma, para atender el incremento en la cantidad de PQRSD dado que hay mayor conocimiento de los servicios que ofrece la Entidad, así como el aumento de la creación de cuerpos de bomberos.
</t>
    </r>
    <r>
      <rPr>
        <b/>
        <sz val="11"/>
        <color theme="1"/>
        <rFont val="Arial"/>
        <family val="2"/>
      </rPr>
      <t>3er Por qué:</t>
    </r>
    <r>
      <rPr>
        <sz val="11"/>
        <color theme="1"/>
        <rFont val="Arial"/>
        <family val="2"/>
      </rPr>
      <t xml:space="preserve"> Porque la Entidad no cuenta con los recursos suficientes para contratar al personal requerido  para conformar el equipo de atención al usuario, por tanto en el ejercicio de priorización de recursos se determinó que hay otras necesidades urgentes que atender por parte de la DNBC.</t>
    </r>
  </si>
  <si>
    <t>Cumplimiento de las actividades establecidas en el Plan de mejoramiento de la vigencia 2016</t>
  </si>
  <si>
    <t>(# Actividades abiertas ejecutadas del Plan de mejoramiento/ # Actividades abiertas en el plan de mejoramiento)*100</t>
  </si>
  <si>
    <t xml:space="preserve">Teniendo en cuenta que el grupo de atencion al usuario  ya  cuenta con recurso humano desde la segunda semana del mes de julio de 2019, se reactivó las actividades necesarias para dar cumplimiento de acuerdo a las fechas de ejecución establecidas en el Plan de mejoramiento.    </t>
  </si>
  <si>
    <t xml:space="preserve">Se están adelantando actividades para el cumplimiento de todas las acciones establecidas en el Plan de Mejoramiento de Gestión de Atención al Usuario, acorde a la capacidad del Proceso y de la Entidad. </t>
  </si>
  <si>
    <r>
      <rPr>
        <sz val="11"/>
        <color theme="1"/>
        <rFont val="Arial"/>
        <family val="2"/>
      </rPr>
      <t>2. El personal cuenta con una actitud proactiva y abierta al cambio, sin embargo</t>
    </r>
    <r>
      <rPr>
        <b/>
        <sz val="11"/>
        <color theme="1"/>
        <rFont val="Arial"/>
        <family val="2"/>
      </rPr>
      <t xml:space="preserve"> no se ha dado continuidad a la ejecución de  controles;</t>
    </r>
    <r>
      <rPr>
        <sz val="11"/>
        <color theme="1"/>
        <rFont val="Arial"/>
        <family val="2"/>
      </rPr>
      <t xml:space="preserve"> durante el primer semestre de 2017 y a la fecha de la auditoria no se realizó el envío de informes semanales de </t>
    </r>
    <r>
      <rPr>
        <b/>
        <sz val="11"/>
        <color theme="1"/>
        <rFont val="Arial"/>
        <family val="2"/>
      </rPr>
      <t>alerta de vencimiento a los responsables de las PQRSD</t>
    </r>
    <r>
      <rPr>
        <sz val="11"/>
        <color theme="1"/>
        <rFont val="Arial"/>
        <family val="2"/>
      </rPr>
      <t xml:space="preserve">.
 Falta control por las áreas encargadas frente al vencimiento de los términos para dar respuesta de las PQRSD, en donde en muchas ocasiones se pierde su trazabilidad ya que en algunos casos no se realiza al directamente encargado para dar trámite, </t>
    </r>
    <r>
      <rPr>
        <b/>
        <sz val="11"/>
        <color theme="1"/>
        <rFont val="Arial"/>
        <family val="2"/>
      </rPr>
      <t>lo que conlleva a que  el documento rote por diferentes áreas hasta llegar a la correcta</t>
    </r>
    <r>
      <rPr>
        <sz val="11"/>
        <color theme="1"/>
        <rFont val="Arial"/>
        <family val="2"/>
      </rPr>
      <t xml:space="preserve">, no cumpliéndose con lo establecido en el procedimiento de Atención al Usuario. </t>
    </r>
  </si>
  <si>
    <t>Incumplimiento de los términos establecidos por Ley, posibles sanciones y afectación al usuario</t>
  </si>
  <si>
    <r>
      <rPr>
        <sz val="11"/>
        <color theme="1"/>
        <rFont val="Arial"/>
        <family val="2"/>
      </rPr>
      <t xml:space="preserve">Generar </t>
    </r>
    <r>
      <rPr>
        <b/>
        <sz val="11"/>
        <color theme="1"/>
        <rFont val="Arial"/>
        <family val="2"/>
      </rPr>
      <t>alertas semanales</t>
    </r>
    <r>
      <rPr>
        <sz val="11"/>
        <color theme="1"/>
        <rFont val="Arial"/>
        <family val="2"/>
      </rPr>
      <t xml:space="preserve"> de vencimiento, mediante correo electrónico, a todos los funcionarios o contratistas responsables de brindar respuestas a PQRSD y poner semanalmente</t>
    </r>
    <r>
      <rPr>
        <b/>
        <sz val="11"/>
        <color theme="1"/>
        <rFont val="Arial"/>
        <family val="2"/>
      </rPr>
      <t xml:space="preserve"> fondo de pantalla </t>
    </r>
    <r>
      <rPr>
        <sz val="11"/>
        <color theme="1"/>
        <rFont val="Arial"/>
        <family val="2"/>
      </rPr>
      <t>recordando consultar Orfeo.</t>
    </r>
  </si>
  <si>
    <t>(# de alertas semanales de vencimiento enviadas/# de alertas a enviar por mes)*100</t>
  </si>
  <si>
    <t>Durante todo el año 2018, como control se realizaron alertas semanales todos los viernes por medio de correo electrónico, de igual forma, semanalmente se ha publicado fondo de pantalla recordando consultar Orfeo..</t>
  </si>
  <si>
    <t xml:space="preserve">Se evidenció que por falta de personal durante el primer semestre la vigencia 2019, las actividades no se realizaron, pero teniendo en cuenta que ya se cuenta con personal estas se reanudarán.     </t>
  </si>
  <si>
    <t>Las Alertas se envian oportunamente todos los viernes a los correos de los funcionarios y contratistas responsables de dar respuesta a los peticionarios, el correo se envia con una imagen como campaña para los servidores de revisar constantemente su Orfeo. Se enviaron 10 alertas de vencimiento entre los meses de septiembre, octubre y noviembre.</t>
  </si>
  <si>
    <t>Se están generando alertas de vencimiento  de los plazos de respuesta de las PQRSD.
A la fecha se esta adelantando la actualización del Orfeo, en la cual se incluirá la parametrización para la emisión automática de respuesta de vencimiento de plazos.</t>
  </si>
  <si>
    <r>
      <rPr>
        <sz val="11"/>
        <color theme="1"/>
        <rFont val="Arial"/>
        <family val="2"/>
      </rPr>
      <t>2. El personal cuenta con una actitud proactiva y abierta al cambio, sin embargo</t>
    </r>
    <r>
      <rPr>
        <b/>
        <sz val="11"/>
        <color theme="1"/>
        <rFont val="Arial"/>
        <family val="2"/>
      </rPr>
      <t xml:space="preserve"> no se ha dado continuidad a la ejecución de  controles;</t>
    </r>
    <r>
      <rPr>
        <sz val="11"/>
        <color theme="1"/>
        <rFont val="Arial"/>
        <family val="2"/>
      </rPr>
      <t xml:space="preserve"> durante el primer semestre de 2017 y a la fecha de la auditoria no se realizó el envío de informes semanales de </t>
    </r>
    <r>
      <rPr>
        <b/>
        <sz val="11"/>
        <color theme="1"/>
        <rFont val="Arial"/>
        <family val="2"/>
      </rPr>
      <t>alerta de vencimiento a los responsables de las PQRSD</t>
    </r>
    <r>
      <rPr>
        <sz val="11"/>
        <color theme="1"/>
        <rFont val="Arial"/>
        <family val="2"/>
      </rPr>
      <t xml:space="preserve">.
 Falta control por las áreas encargadas frente al vencimiento de los términos para dar respuesta de las PQRSD, en donde en muchas ocasiones se pierde su trazabilidad ya que en algunos casos no se realiza al directamente encargado para dar trámite, </t>
    </r>
    <r>
      <rPr>
        <b/>
        <sz val="11"/>
        <color theme="1"/>
        <rFont val="Arial"/>
        <family val="2"/>
      </rPr>
      <t>lo que conlleva a que  el documento rote por diferentes áreas hasta llegar a la correcta</t>
    </r>
    <r>
      <rPr>
        <sz val="11"/>
        <color theme="1"/>
        <rFont val="Arial"/>
        <family val="2"/>
      </rPr>
      <t xml:space="preserve">, no cumpliéndose con lo establecido en el procedimiento de Atención al Usuario. </t>
    </r>
  </si>
  <si>
    <t>Sensibilizar a los funcionarios y contratistas, frente a la política de operación relacionada con las acciones que se deben adelantar, en caso que la PQRSD no sea competencia del área y/o de la DNBC</t>
  </si>
  <si>
    <t>(# de sensibilizaciones realizadas/# de áreas de la DNBC)*100</t>
  </si>
  <si>
    <t xml:space="preserve">No se ejecutó </t>
  </si>
  <si>
    <t xml:space="preserve">El formato de procedimientos fue debidamente aprobado por Dirección General , su socialización tiene fecha de vencimiento hasta el 6/12/19, por lo que la actividad se realizará antes de esta fecha. </t>
  </si>
  <si>
    <t>En el procedimiento de recepción, distribución, seguimiento y salida  de peticiones, quejas, reclamos, sugerencias y denuncias  se establecieron los lineamientos que se deben adelantar, en caso que la PQRSD no sea competencia de la DNBC</t>
  </si>
  <si>
    <t> Efectuar capacitación de los temas a cargo de la Entidad a los responsables de asignar las PQRSD, ya que en el periodo evaluado se evidenció que muchas de ellas fueron enviadas a servidores públicos que no tenían competencia de los temas, lo que ocasionó demora en que fueran allegadas a los concretamente encargados en darles respuesta. 
 No hay claridad respecto a algunos tipos de petición que recibe la DNBC, ya que inicialmente el documento se clasifica en el aplicativo ORFEO con un TRD por el proceso de Gestión de Atención al Usuario y posteriormente al llegar al Grupo de Formulación, Actualización, Acompañamiento Normativo y Operativo se modifica este TRD por otro diferente, por lo que es necesario efectuar una  retroalimentación entre el proceso de Gestión de Atención al Usuario y el Grupo de Formulación, Actualización, Acompañamiento Normativo y Operativo para   unificar  conceptos frente a la clasificación de las PQRSD.</t>
  </si>
  <si>
    <t>Diferencia de conceptos de PQRSD, lo que generan respuestas tardías, desorganización en la clasificación de las TRD, Incumplimiento de los términos establecidos por Ley, posibles sanciones y afectación al usuario.</t>
  </si>
  <si>
    <t xml:space="preserve">Realizar mesa de trabajo y recibir capacitación por parte del Proceso de Formulación, Actualización, Acompañamiento Normativo y Operativo, con la finalidad de unificar los conceptos frente a la clasificación de las PQRSD y tipos de PQRSD relacionados con los diferentes procesos, para garantizar su adecuado reparto. </t>
  </si>
  <si>
    <t>(# de sesiones realizadas con FANO/# de sesiones programadas)*100</t>
  </si>
  <si>
    <t>Andrés García / Ronny Romero</t>
  </si>
  <si>
    <t>Se llevó a cabo una sesión el 24 de octubre de 2018, entre los servidores públicos del Proceso de Gestión de Atención al Usuario, con los abogados de FANO, para unificar los conceptos frente a la clasificación de las PQRSD y tipos de PQRSD relacionados con los diferentes procesos, para garantizar su adecuado reparto. ( registro de asistencia)</t>
  </si>
  <si>
    <t>Se evidenció el registro de asistencia de la reunión efectuada</t>
  </si>
  <si>
    <t>Se evidenció mesas de trabajo con el proceso FANO el 24/07/2019</t>
  </si>
  <si>
    <t>Clasificar y repartir las PQRSD debidamente</t>
  </si>
  <si>
    <t>(# de PQRSD debidamente clasificadas y repartidas en el mes / # de PQRSD allegadas en el mes a la DNBC)*100</t>
  </si>
  <si>
    <t>Teniendo en cuenta que la segunda semana del mes de julio el proceso conto con personal,  se ejecutarán acciones para establecer los indicadores del proceso.</t>
  </si>
  <si>
    <t xml:space="preserve">Recomendación:  Revisar los indicadores del proceso, incluyendo los respectivos del proceso de  pqrs.   </t>
  </si>
  <si>
    <t xml:space="preserve">Durante los meses de septiembre, octubre y noviembre, se clasificaron y repartieron las siguientes PQRDS:
Septiembre: 196
Octubre: 214
Noviembre 171. Es de seraltar, que a la fecha aún se está consolidadndo la información correspondiente al mes de noviembre, por lo que la cifra podrá variar una vez se realice el cierre definitivo del mes. 
Como estrategia para la realización de esta actividad se diseñó un cuadro por areas, que tiene como fin informar que documentos y temas se manejan especificamente por cada area, todo con el fin de repartir y distribuir las PQRSD a su respectivo competente. E igualmente se hizo una mesa de trabajo con el cordinador de FANO para la unificación de conceptos de las PQRSD. </t>
  </si>
  <si>
    <t>Se evidenció clasificación de los temas de competencia de los procesos de la DNBC.</t>
  </si>
  <si>
    <r>
      <rPr>
        <sz val="11"/>
        <color theme="1"/>
        <rFont val="Arial"/>
        <family val="2"/>
      </rPr>
      <t xml:space="preserve"> Implementar en la página web de la DNBC, la publicación del </t>
    </r>
    <r>
      <rPr>
        <b/>
        <sz val="11"/>
        <color theme="1"/>
        <rFont val="Arial"/>
        <family val="2"/>
      </rPr>
      <t>Registro Público de los Derechos de Petición</t>
    </r>
    <r>
      <rPr>
        <sz val="11"/>
        <color theme="1"/>
        <rFont val="Arial"/>
        <family val="2"/>
      </rPr>
      <t xml:space="preserve">, conforme lo preceptuado en la Circular Externa No. 001 del 20 de octubre de 2011, expedida por el Consejo Asesor del Gobierno Nacional en Materia de Control Interno, que indicó:  “Las entidades… dispondrán de un registro público organizado sobre los derechos de petición que les sean formulados, el cual contendrá, como mínimo, la siguiente información: el tema o asunto que origina la petición o la consulta, su fecha de recepción o radicación, el término para resolverla, la dependencia responsable del asunto, la fecha y número de oficio de respuesta. Este registro deberá ser publicado en la página web u otro medio que permita a la ciudadanía su consulta y seguimiento”. (negrilla fuera de texto).
...ni con la publicación del </t>
    </r>
    <r>
      <rPr>
        <b/>
        <sz val="11"/>
        <color theme="1"/>
        <rFont val="Arial"/>
        <family val="2"/>
      </rPr>
      <t>Registro Público de los Derechos de Petición</t>
    </r>
    <r>
      <rPr>
        <sz val="11"/>
        <color theme="1"/>
        <rFont val="Arial"/>
        <family val="2"/>
      </rPr>
      <t>, conforme lo preceptuado en la Circular Externa No. 001 del 20 de octubre de 2011, expedida por el Consejo Asesor del Gobierno Nacional en Materia de Control Interno, que indicó:  “Las entidades… dispondrán de un registro público organizado sobre los derechos de petición que les sean formulados, el cual contendrá, como mínimo, la siguiente información: el tema o asunto que origina la petición o la consulta, su fecha de recepción o radicación, el término para resolverla, la dependencia responsable del asunto, la fecha y número de oficio de respuesta. Este registro deberá ser publicado en la página web u otro medio que permita a la ciudadanía su consulta y seguimiento”. (negrilla fuera de texto).</t>
    </r>
  </si>
  <si>
    <t>1er Por qué: Porque a la fecha 30/06/2018, no se encontraba unificada la información concerniente al primer semestre. 
2º Por qué: Porque la información se encontraba pendiente de validación por parte del Subdirector Administrativo y Financiero, la cual se validó ocho (8) días hábiles terminado el mes de Junio.
3er Por qué: Porque no se tenía establecido en el procedimiento, la periodicidad de publicación del  Registro Público de los Derechos de Petición, conforme lo preceptuado en la Circular Externa No. 001 del 20 de octubre de 2011.</t>
  </si>
  <si>
    <t>Porque no se tenía establecido en el procedimiento, la periodicidad de publicación del  Registro Público de los Derechos de Petición, conforme lo preceptuado en la Circular Externa No. 001 del 20 de octubre de 2011.</t>
  </si>
  <si>
    <t>Incumplimiento de la normatividad aplicable</t>
  </si>
  <si>
    <t>Implementar en la página web de la DNBC, la publicación del Registro Público de los Derechos de Petición, conforme lo preceptuado en la Circular Externa No. 001 del 20 de octubre de 2011, expedida por el Consejo Asesor del Gobierno Nacional en Materia de Control Interno</t>
  </si>
  <si>
    <t>Registro Público de los Derechos de Petición publicado</t>
  </si>
  <si>
    <t>Teniendo en cuenta que la segunda semana del mes de julio, se contrató al personal de Atención al Usuario, sin embargo; se ejecutarán acciones para publicar mensual y semestralmente el Registro Público de los Derechos de Petición en el sitio web de la DNBC</t>
  </si>
  <si>
    <t xml:space="preserve">Se evidenció a través de la página web de la entidad la publicación del  informe del estado de las  PQRS  hasta el mes de octubre de 2018.
Se recomienda publicar  de manera mensual el informe estadistico del estado de PQRS como el informe ejecutivo de los meses faltantes  en cumplimiento de  la Circular Externa No. 001 del 20 de octubre de 2011, expedida por el Consejo Asesor del Gobierno Nacional en Materia de Control Interno.  </t>
  </si>
  <si>
    <t>El Registro Público de Derechos de Petición se encuentra debidamente publicado en la pagina web de la Entidad. Link: https://bomberos.mininterior.gov.co/atencion-al-ciudadano/informes-de-pqrsd</t>
  </si>
  <si>
    <t>Se evidenció en la pagina web de la entidad la publicación de informes mensuales de PQRSD consolidados, junto con sus archivos con  las PQRSD desagregados.</t>
  </si>
  <si>
    <r>
      <rPr>
        <sz val="11"/>
        <color theme="1"/>
        <rFont val="Arial"/>
        <family val="2"/>
      </rPr>
      <t xml:space="preserve"> Implementar en la página web de la DNBC, la publicación del </t>
    </r>
    <r>
      <rPr>
        <b/>
        <sz val="11"/>
        <color theme="1"/>
        <rFont val="Arial"/>
        <family val="2"/>
      </rPr>
      <t>Registro Público de los Derechos de Petición</t>
    </r>
    <r>
      <rPr>
        <sz val="11"/>
        <color theme="1"/>
        <rFont val="Arial"/>
        <family val="2"/>
      </rPr>
      <t xml:space="preserve">, conforme lo preceptuado en la Circular Externa No. 001 del 20 de octubre de 2011, expedida por el Consejo Asesor del Gobierno Nacional en Materia de Control Interno, que indicó:  “Las entidades… dispondrán de un registro público organizado sobre los derechos de petición que les sean formulados, el cual contendrá, como mínimo, la siguiente información: el tema o asunto que origina la petición o la consulta, su fecha de recepción o radicación, el término para resolverla, la dependencia responsable del asunto, la fecha y número de oficio de respuesta. Este registro deberá ser publicado en la página web u otro medio que permita a la ciudadanía su consulta y seguimiento”. (negrilla fuera de texto).
...ni con la publicación del </t>
    </r>
    <r>
      <rPr>
        <b/>
        <sz val="11"/>
        <color theme="1"/>
        <rFont val="Arial"/>
        <family val="2"/>
      </rPr>
      <t>Registro Público de los Derechos de Petición</t>
    </r>
    <r>
      <rPr>
        <sz val="11"/>
        <color theme="1"/>
        <rFont val="Arial"/>
        <family val="2"/>
      </rPr>
      <t>, conforme lo preceptuado en la Circular Externa No. 001 del 20 de octubre de 2011, expedida por el Consejo Asesor del Gobierno Nacional en Materia de Control Interno, que indicó:  “Las entidades… dispondrán de un registro público organizado sobre los derechos de petición que les sean formulados, el cual contendrá, como mínimo, la siguiente información: el tema o asunto que origina la petición o la consulta, su fecha de recepción o radicación, el término para resolverla, la dependencia responsable del asunto, la fecha y número de oficio de respuesta. Este registro deberá ser publicado en la página web u otro medio que permita a la ciudadanía su consulta y seguimiento”. (negrilla fuera de texto).</t>
    </r>
  </si>
  <si>
    <t>Incluir en el procedimiento, la periodicidad de publicación del  Registro Público de los Derechos de Petición, conforme lo preceptuado en la Circular Externa No. 001 del 20 de octubre de 2011.</t>
  </si>
  <si>
    <t xml:space="preserve">Se incluyó en el formato de procedimiento la periodicidad de la publicación del Registro Público de los Derechos de Petición la cual se realizará mensual y semestralmente según la Circular Externa No. 001 del 20 de octubre de 2011. 
Para la vigencia 2019, se reiteró mediante correo electrónico enviado al área de Planeación el 16/07/2019,  la aprobación del  Formato de Procedimientos de PQRSD para posterior socialización del mismo a todas las areas.  </t>
  </si>
  <si>
    <t>En el Procedimiento de Recepción, distribución, seguimiento y salida de peticiones, quejas, reclamos, sugerencias y denuncias, se incluyó  en las políticas de operación el N° 5,8, el cual establece la periodicidad como se detalla a continuación "La publicación del Registro Público de los Derechos de Petición se debe realizar mensual y
semestralmente en la página Web de la Entidad en un documento accesible, disponible y
editable." 
El Procedimiento se encuentra actualizado y publicado en la carpeta del SIGEC en el link https://drive.google.com/drive/folders/1FGQyYG-ieo7AeZgR79PQsL_uRe3REIgF</t>
  </si>
  <si>
    <t xml:space="preserve">Se verificó que en los casos en que es modificado el asunto de PQRSD determinado por el peticionario, no se le informa sobre dicha modificación, ni los términos establecidos para atender su solicitud. (Tener en cuenta la referencia que indica el peticionario en su derecho de petición, debido a que si se va a modificar su clasificación, se le debe informar al peticionario el plazo en el que se dará respuesta, con la finalidad que este tenga conocimiento del término que estableció la Entidad para resolverla). </t>
  </si>
  <si>
    <t xml:space="preserve">Incumplimiento de la normatividad e inconformidad de los ciudadanos en cuanto a la atención tardía en las respuestas de sus peticiones. </t>
  </si>
  <si>
    <t>Formular Política de operación en el Procedimiento PQRSD, relacionada con las acciones a seguir cuando se modifica la clasificación de la PQRSD</t>
  </si>
  <si>
    <t xml:space="preserve">Se ajustó  en el Formato de Procedimientos de PQRSD el evento de cambio de  requerimiento de TRD  de las PQRSD en la herramienta ORFEO.
 Para la vigencia 2019 se reitera mediante correo electronico enviado al area de Planeación el dia 16/07/2019,  la aprobación del Formato de Procedimientos de PQRSD para posterior socialización.  </t>
  </si>
  <si>
    <t xml:space="preserve">Verificar la aprobación de los documentos del proceso presentados a Planeación </t>
  </si>
  <si>
    <t>En el Procedimiento de Recepción, distribución, seguimiento y salida de peticiones, quejas, reclamos, sugerencias y denuncias, se incluyó  en las políticas de operación el N° 5.18, el cual establece "5.18 La Oficina de Atención al Usuario debe identificar la TRD de la PQRSD previo a la reasignación
de la misma al funcionario o contratista competente. La TRD sirve para identificar el tipo de
PQRSD y su correspondiente término que otorga la ley para ser respondida. Cuando el
funcionario o contratista de destino sugiere el cambio de la TRD asignada por la Oficina de
Atención al Usuario, deberá comunicar inmediatamente a la Oficina de Atención al Usuario
el motivo del cambio durante los primeros 5 días hábiles o proporcional al tiempo de
respuesta legal, para proceder a la respectiva modificación en el sistema ORFEO, si los
fundamentos lo ameritan."
El Procedimiento se encuentra actualizado y publicado en la carpeta del SIGEC en el link https://drive.google.com/drive/folders/1FGQyYG-ieo7AeZgR79PQsL_uRe3REIgF</t>
  </si>
  <si>
    <t>Se estableció el lineamiento para modificar la TRD y la comunicación al peticionario el plazo en el que se le dará respuesta.</t>
  </si>
  <si>
    <t>Efectuar comunicaciones a los peticionarios relacionadas con los cambios en la clasificación de la PQRSD</t>
  </si>
  <si>
    <t># De comunicaciones enviadas/# de comunicaciones allegadas a la DNBC que fueron reclasificadas</t>
  </si>
  <si>
    <t xml:space="preserve">Se realizó mesa de trabajo con el coordinador de Formulación, Actualización Normativa y Operativa el dia 16/07/2019, donde se determinó la competencia de la Oficina de Atención al Usuario de comunicar la modificación del Tipo de Petición al Ciudadano.
El  ajuste del lineamiento establecido se incluyó  en el Formato de Procedimientos, el cual se encuentra en proceso de aprobación, solicitud que se realizó el 16/07/2019  </t>
  </si>
  <si>
    <t xml:space="preserve">Se estableció que la actividad propuesta fue eficaz, teniendo en cuenta el cumplimiento de lo programado.
Verificar la aprobación de los documento del proceso presentados a Planeación </t>
  </si>
  <si>
    <t>Se evidenció la comunicación al peticionario sobre el cambio de plazo de su PQRSD.</t>
  </si>
  <si>
    <t>No se evidenció la comunicación al peticionario sobre el cambio de plazo de su PQRSD.</t>
  </si>
  <si>
    <r>
      <rPr>
        <b/>
        <sz val="11"/>
        <color theme="1"/>
        <rFont val="Arial"/>
        <family val="2"/>
      </rPr>
      <t>La clasificación de las PQRSD  no se encuentra documentada en el procedimiento existente, ni en la Resolución 248 de 2018</t>
    </r>
    <r>
      <rPr>
        <sz val="11"/>
        <color theme="1"/>
        <rFont val="Arial"/>
        <family val="2"/>
      </rPr>
      <t xml:space="preserve"> "Por la cual se modifica la Resolución 021 del 09 de febrero de 2016 y se Reglamenta el Trámite Interno de Peticiones, Quejas, Sugerencias, Reclamos y Denuncias ante la Dirección Nacional de Bomberos de Colombia”. </t>
    </r>
  </si>
  <si>
    <t>1er Por qué: Porque fue evidenciada la necesidad, luego de expedirse la Resolución N°248 de 2018 y porque ya se había actualizado el procedimiento por ende se encuentra en revisión para volver a actualizar y agregar la documentación de la clasificación de PQRSD.
2º Por qué: Porque no había unificación de conceptos claros en la Entidad, sobre las clasificaciones de las PQRSD y sus tiempos. 
3er Por qué: Porque no se tenía claridad al momento de reasignar los documentos y la TRD de Orfeo, acerca de los términos y de los temas manejados por las diferentes áreas de la DNBC.</t>
  </si>
  <si>
    <t>Porque no se tenía claridad al momento de reasignar los documentos y la TRD de Orfeo, acerca de los términos y de los temas manejados por las diferentes áreas de la DNBC.</t>
  </si>
  <si>
    <t>Desgaste administrativo por la clasificación inexacta y desorganización en la clasificación de las  TRD, por la no parametrización de los estándares en la resolución</t>
  </si>
  <si>
    <t>Actualizar la  Resolución 248 de 2018 “Por la cual se modifica la Resolución 021 del 09 de febrero de 2016 y se Reglamenta el Trámite Interno de Peticiones, Quejas, Sugerencias, Reclamos y Denuncias ante la Dirección Nacional de Bomberos de Colombia”, frente al tema de la clasificación de las PQRSD.</t>
  </si>
  <si>
    <t xml:space="preserve">Con la expedición de la Resolución No. 384 del 30/10/2018, se incluyó los parametros establecidos para la atención de peticiones verbales.
</t>
  </si>
  <si>
    <t>Se estableció que la actividad propuesta fue eficaz, teniendo en cuenta el cumplimiento de lo programado.
Verificar la actividad programada</t>
  </si>
  <si>
    <t>En el Procedimiento de Recepción, distribución, seguimiento y salida de peticiones, quejas, reclamos, sugerencias y denuncias, se incluyó  en las políticas de operación el N° 5.21, el cual establece los términos de respuesta para cada petición acorde a la respectiva clasificación.</t>
  </si>
  <si>
    <r>
      <rPr>
        <b/>
        <sz val="11"/>
        <color theme="1"/>
        <rFont val="Arial"/>
        <family val="2"/>
      </rPr>
      <t>La clasificación de las PQRSD  no se encuentra documentada en el procedimiento existente, ni en la Resolución 248 de 2018</t>
    </r>
    <r>
      <rPr>
        <sz val="11"/>
        <color theme="1"/>
        <rFont val="Arial"/>
        <family val="2"/>
      </rPr>
      <t xml:space="preserve"> "Por la cual se modifica la Resolución 021 del 09 de febrero de 2016 y se Reglamenta el Trámite Interno de Peticiones, Quejas, Sugerencias, Reclamos y Denuncias ante la Dirección Nacional de Bomberos de Colombia”. </t>
    </r>
  </si>
  <si>
    <t>Actualizar el Procedimiento PQRSD, en el que se incluya la documentación de la clasificación de las PQRSD.</t>
  </si>
  <si>
    <t xml:space="preserve">Se efectuó la actualización del procedimiento donde se incluyó lo requerido: clasificación de las PQRSD en el Formato de Procedimientos de PQRSD. 
 Para la vigencia 2019 se reitera mediante correo electrónico enviado al área de Planeación el  16/07/2019,  la aprobación del Formato de Procedimientos de PQRSD para posterior socialización.  </t>
  </si>
  <si>
    <t>En el Procedimiento de Recepción, distribución, seguimiento y salida de peticiones, quejas, reclamos, sugerencias y denuncias, se incluyó  en las políticas de operación el N° 5.21, el cual establece los términos de respuesta para cada petición acorde a la respectiva clasificación.
El Procedimiento se encuentra actualizado y publicado en la carpeta del SIGEC en el link https://drive.google.com/drive/folders/1FGQyYG-ieo7AeZgR79PQsL_uRe3REIgF</t>
  </si>
  <si>
    <r>
      <rPr>
        <b/>
        <sz val="11"/>
        <color theme="1"/>
        <rFont val="Arial"/>
        <family val="2"/>
      </rPr>
      <t>La clasificación de las PQRSD  no se encuentra documentada en el procedimiento existente, ni en la Resolución 248 de 2018</t>
    </r>
    <r>
      <rPr>
        <sz val="11"/>
        <color theme="1"/>
        <rFont val="Arial"/>
        <family val="2"/>
      </rPr>
      <t xml:space="preserve"> "Por la cual se modifica la Resolución 021 del 09 de febrero de 2016 y se Reglamenta el Trámite Interno de Peticiones, Quejas, Sugerencias, Reclamos y Denuncias ante la Dirección Nacional de Bomberos de Colombia”. </t>
    </r>
  </si>
  <si>
    <t>Elaborar cuadro de listado de temas por área para facilitar el direccionamiento.</t>
  </si>
  <si>
    <t>Cuadro elaborado y validado</t>
  </si>
  <si>
    <t>En el año 2018, esta oficina elaboró el formato cuadro de listado de temas por área para facilitar el direccionamiento de las PQRSD. Teniendo en cuenta que la segunda semana del mes de julio, se contrató al personal de Atención al Usuario, se reanudó las acciones pendientes para validar la información con cada una de las áreas con el fin de facilitar el direccionamiento de las PQRSD.</t>
  </si>
  <si>
    <t xml:space="preserve">Verificar la validación de los temas tratados por áreas  por el proceso de atención al usuario.   </t>
  </si>
  <si>
    <t xml:space="preserve">Como estrategia para la realización de esta actividad se diseñó un cuadro por areas, que tiene como fin informar que documentos y temas se manejan especificamente por cada area, todocon el fin de repartir y distribuir las PQRSD a su respectivo competente. </t>
  </si>
  <si>
    <t xml:space="preserve">Se evidenció la materialización de los siguientes riesgos: Respuestas contradictorias o incompletas a las PQRSD, así como el riesgo relacionado con la falta de revisión constante del correo de notificaciones judiciales de la Entidad y clasificación errónea de las PQRSD, razón por la cual deben ser incluidos al proceso junto con sus controles. </t>
  </si>
  <si>
    <t>1er Por qué: Porque en el análisis del riesgo no se identificó como control la revisión del correo de notificaciones.
2º Por qué:  Porque inicialmente, la tarea de revisión del correo de notificaciones judiciales, no estaba asignada al Proceso de Gestión de Atención al Usuario.
3er Por qué: Porque se presentó debilidad en la identificación de los controles establecidos para los riesgos identificados.</t>
  </si>
  <si>
    <t>Debilidad en la identificación de los controles establecidos para los riesgos identificados</t>
  </si>
  <si>
    <t>Materialización de los Riesgos establecidos en el Proceso.</t>
  </si>
  <si>
    <t>Actualizar los controles del mapa de riesgos de gestión del Proceso Atención al usuario.</t>
  </si>
  <si>
    <t>Mapa de Riesgos Actualizado</t>
  </si>
  <si>
    <t xml:space="preserve">El mapa de riesgos se encuentra en actualización por parte del proceso  de planeación, la cual fue remitida al proceso  de atención al usuario por medio de correo electrónico de fecha  30 de octubre de  2018 para los ajustes correspondientes.
</t>
  </si>
  <si>
    <t xml:space="preserve">Se evidenció el correo electrónico solicitando a la Oficina de Planeación la revisión y aprobación de los documentos del proceso de atención al ciudadano.        </t>
  </si>
  <si>
    <t>Se evidenció la actualización del mapa de riesgos de gestión, se realizaron 4 mesas de trabajo con Planeación y Control Interno en los meses de octubre y noviembre.</t>
  </si>
  <si>
    <t>Seguimiento Austeridad en el Gasto</t>
  </si>
  <si>
    <t xml:space="preserve">Durante el cuarto trimestre del 2018, se emitieron 85 resoluciones de comisiones, y en lo concerniente a su legalización se tiene que el 95,24% la realizaron dentro del término oportuno, comportamiento muy superior al del trimestre inmediatamente anterior, que fue del 78%. Solamente cuatro (4) comisiones se legalizaron de manera extemporánea, a saber: Dos comisiones con un día posterior, una con cinco (5) días y otra con catorce (14) días de retraso.
</t>
  </si>
  <si>
    <t>1er. Porque: Algunos contratistas legalizan sus Gastos de Desplazamiento sin cumplir con los días máximos de legalización acorde a lo establecido en la Resolución 422 de 2016.
2do. Porque: Falta de seguimiento por parte de los Supervisores en la aprobación de Viáticos y Gastos de Desplazamiento a los Funcionarios y contratistas
3er. Porque: Falta de acciones disciplinarios por el incumplimiento de la legalización</t>
  </si>
  <si>
    <t xml:space="preserve">El Area Financiera envia los correos de las Comisiones por Viaticos y Gastos de Desplazamiento, pendientes por legalizar, realizando el control </t>
  </si>
  <si>
    <t>Se emitieron correos solicitando la legalización de las comisiones pendientes, y a la fecha se encuentran debidamente legalizadas en el proceso de Gestión Financiera, para los mese sde Mayo, las novedades fueron legalizadas sin necesidad de correo y para Junio, la persona encargada se encontraba en vacaciones</t>
  </si>
  <si>
    <t xml:space="preserve">Se evidenció el envío de correo de las comisiones para legalizar por cada mes hasta el mes de noviembre de 2019. Se entregan soportes de legalización a gestión financiera para el ajuste contable. </t>
  </si>
  <si>
    <t xml:space="preserve">Envío de correo de las comisiones para legalizar por cada mes. Se entregaron soportes de legalización a gestión financiera para el ajuste contable. </t>
  </si>
  <si>
    <t xml:space="preserve">El Grupo de Gestión Financiera, no está dando cumplimiento a lo indicado en la resolución 265 de 2018, artículo 4 literal (e), que trata de la legalización de viáticos y asignación de nuevas comisiones sin haberse legalizado comisiones anteriores.  </t>
  </si>
  <si>
    <t xml:space="preserve">No se han adelantado las acciones disciplinarias y administrativas a que hubiese lugar por el incumplimiento a la legalización oportuna de los viáticos.
</t>
  </si>
  <si>
    <t>No dar cumplimiento a los lineamientos establecidos en la ley 1952 de 2019</t>
  </si>
  <si>
    <t>Adelantar las acciones disciplinarias y administrativas a que haya lugar, ante el incumplimiento de la Resolución 422 de 2016 y 339 de 2017, en cuanto a legalización extemporánea de viáticos y asignación de comisiones sin el lleno de requisitos previos.</t>
  </si>
  <si>
    <t>(# Procesos disciplinarios iniciados a los funcionarios de planta de la DNBC/# Procesos disciplinarios identificados de acuerdo a la Resolución 422/2016 y 339/2017, aplicables a los funcionarios de planta de la DNBC)*100</t>
  </si>
  <si>
    <t>Rainer Naranjo/ Viviana González</t>
  </si>
  <si>
    <t>A la fecha no se han iniciado las acciones disciplinarias</t>
  </si>
  <si>
    <t>Se realiza auto inhibitorio de la accion con fecha 18 de noviembre de 2019,  relacionado con la Resolución 422/2016 y 339/2017.  La evidencia del proceso se puede verifiar en el archivo del Proceso Gestión de Asuntos Discilinarios.</t>
  </si>
  <si>
    <t>En cuanto a Combustibles y Lubricantes, este gasto, entre los trimestres III y IV, registra un aumento del 19,99%, sin embargo, su consumo cada trimestre muestra aumento, llegando a una tasa promedio trimestral del 33,05%. Con base en la ficha técnica de los vehículos a gasolina, se tiene que éstos superan el estándar máximo de 35 kilómetros por galón, llegándose a niveles 1,87 veces dicho estándar. Esta situación no es consistente con las especificaciones técnicas de los automotores. De otra parte, no se cuenta con los soportes o planillas de desplazamiento y utilización de vehículos.</t>
  </si>
  <si>
    <t>1er. Porque: No se están adelantando medidas de austeridad
2do. Porque: No contar con acciones de control como planillas de desplazamiento para la utilizacion de los vehiculos
3er. Porque: Falta de seguimiento y control por parte del responsable del proceso</t>
  </si>
  <si>
    <t>El responsable del proceso no está realizando un oportuno seguimiento y control</t>
  </si>
  <si>
    <t>Incumplimiento de las directrices establecidas en Austeridad en el gasto</t>
  </si>
  <si>
    <t>Adelantar campañas mensuales de sensibilización en cultura de ahorro en la  reducción de los servicios públicos</t>
  </si>
  <si>
    <t>Campañas de sensibilización</t>
  </si>
  <si>
    <t>Se han adelantado las campañas de sensibilizacion, conforme al cronograma del PIGA para la vigencia 2019 para la DNBC</t>
  </si>
  <si>
    <t>Se realizaron la totalidad de las actividades planeadas en el PIGA</t>
  </si>
  <si>
    <t>Llevar un control estricto trimestral del consumo en los servicios publicos justificando su incremento o reducción.</t>
  </si>
  <si>
    <t xml:space="preserve">Análisis del consumo </t>
  </si>
  <si>
    <t>Se lleva un control mensual de los consumos de los Servicios Publicos, verificando incrementos y/o reducciones.</t>
  </si>
  <si>
    <t>Se requiere el control de consumos, hoja de revisión mensual</t>
  </si>
  <si>
    <t>Se está llevando control mensual de servicios públicos. Adicional se realizan indicadores por persona vs consumo</t>
  </si>
  <si>
    <t>Se registra una variación significativa en el rubro Honorarios del FNBC con un aumento
de 25,8 millones de pesos, equivalente al 52,23%, seguido del concepto “Remuneración
Servicios Técnicos” (Funcionamiento) con un 21.03% o 21,3 millones de pesos, lo anterior
debido a que los contratistas Gilberto Rojas Sánchez y Javier G. Rincón Salcedo no
presentan oportunamente las cuentas de cobro. Es así como al contratista Gilberto Rojas
en el segundo trimestre solamente le pagaron los meses de abril y mayo y en el tercer
trimestre junio, julio y agosto, coyuntura que obliga a pagar el saldo en el último
cuatrimestre.
Igualmente se presentó con el contratista Rincón Salcedo, en el segundo trimestre se
pagó marzo y abril, en el tercer trimestre, mayo, junio y julio, pagándose en el cuarto
trimestre los meses restantes, cinco (5). Lo anterior, evidencia debilidad en la
Supervisión de los contratós, así como afectación del PAC.</t>
  </si>
  <si>
    <t>1er. Porque: No se está dando  cumplimiento a las directrices internas con respecto a la solicitud del PAC.
2do. Porque: Falta seguimiento por parte del supervisor del contrató.
3er. Porque: No se está solicitando el PAC con anticipación.</t>
  </si>
  <si>
    <t>Los supervisores ni responsables del proceso están solicitando el PAC</t>
  </si>
  <si>
    <t>Incumplimiento de las directrices establecidas con respecto a la apropiación del PAC.</t>
  </si>
  <si>
    <t>Generar circular informando las directrices a tener en cuenta en la solicitud mensual del PAC</t>
  </si>
  <si>
    <t>Circular dando directrices con respecto a la solicitud del PAC</t>
  </si>
  <si>
    <t xml:space="preserve">El día 15 de Enero de 2019, se envio por correo electronico el CALENDARIO PAC 2019 DNBC Y TESORO NACIONAL para las solicitudes del PAC 2019 </t>
  </si>
  <si>
    <t>Se realizó circular desde el mes de enero de 2019 donde se informó el cronograma de PAC</t>
  </si>
  <si>
    <t>Entrega por parte de las dependencias de la solicitud del PAC</t>
  </si>
  <si>
    <t>Solicitud del PAC por parte de las dependencias</t>
  </si>
  <si>
    <t>Todas las dependencias</t>
  </si>
  <si>
    <t>La subdirección administyrativa y financiera realiza la solicitud de PAC, conforma  la ejecución de los contratós</t>
  </si>
  <si>
    <t xml:space="preserve">Conforme a las necesidades las dependencias que así lo requieren e informan al Área Financiera direccionan las solicitudes de PAC. </t>
  </si>
  <si>
    <t>El Grupo de Gestión Financiera, no está dando cumplimineto a lo indicado en la resolución 265 de 2018, artículo 4 lietral (  e ), que trata de la legalización de viáticos y asignación de nuevas comisiones sin haberse legalizados comisiones anteriores</t>
  </si>
  <si>
    <t>No se han adelantado las acciones disciplinarias y administrativas a que hubiese lugar por el incumplimiento a la legalización oportuna de los viáticos.</t>
  </si>
  <si>
    <t>Servicio de Acueducto” con un incremento relativo en el gasto, entre los dos primeros trimestres 2019 – 2018, del 35,71% ($0,5 millón). A la fecha se encuentra presente una reclamación sobre la factura de enero 2019 por $122.430, entonces el monto total sería de $1,7 para un incremento del 27,31%, que se considera alto frente a las tasas de aumento de los servicios del 6,00%. Por lo tanto, un incremento en el gasto del 27,31% es confirmación de que el consumo en M3 fue mayor al del primer trimestre de 2018.</t>
  </si>
  <si>
    <t>1er. Porque: No se están adelantando medidas de austeridad
2do. Porque: No contar con acciones de control que justifiquen los incrementos en los servicios publicos
3er. Porque: Falta de seguimiento y control por parte del responsable del proceso</t>
  </si>
  <si>
    <t>Se realizó reclamación a la empresa de servicios publicos, y van a realizar la compensación del servicio.</t>
  </si>
  <si>
    <t>Vigilancia y Seguridad” con aumento en el gasto del 19,19% ($3,3 millones), que es elevado frente al comportamiento de los aumentos autorizados por el Gobierno Nacional. Por consiguiente, sino existe modificación en el número de personas contratadas para el servicio en referencia, el aumento en el gasto no puede superar la tasa del 6,00%. Por lo que es necesario revisar el incremento no justificado del 12.19%: 19,19% frente al 6%.</t>
  </si>
  <si>
    <t>1er. Porque: No se están adelantando medidas de austeridad
2do. Porque: No se realizó un estudio de mercado que justificará el incremento
3er. Porque: Falta de seguimiento y control por parte del responsable del proceso</t>
  </si>
  <si>
    <t>Realizar justificación del aumento del valor del contrató de Vigilancia y Control en la vigencia con respecto a la vigencia 2018</t>
  </si>
  <si>
    <t>Justificación escrita</t>
  </si>
  <si>
    <t>Mediante correo electronico del 15 de Mayo de 2019, se justifico el incremento del valor del contrató de Vigilancia de la vigencia 2019.</t>
  </si>
  <si>
    <t>No se ha realizado justificación pertinente y conducente que establezca su incremento</t>
  </si>
  <si>
    <t>Se realizó justificación del incremento en los valores del contrató de vigilancia</t>
  </si>
  <si>
    <t>Se justificó el incremento en el contrató de vigilancia</t>
  </si>
  <si>
    <r>
      <rPr>
        <sz val="11"/>
        <color theme="1"/>
        <rFont val="Arial"/>
        <family val="2"/>
      </rPr>
      <t xml:space="preserve">Se evidenció que el Registro Público de los Derechos de Petición del primer semestre de la vigencia 2019, está publicado en el Drive con la cuenta de un usuario de la entidad, incumplimiento lo establecido en la Circular Externa No. 001 del 20 de octubre de 2011, No. 3 que señala: </t>
    </r>
    <r>
      <rPr>
        <i/>
        <sz val="11"/>
        <color theme="1"/>
        <rFont val="Arial"/>
        <family val="2"/>
      </rPr>
      <t>“… Este registro deberá ser publicado en la página Web u otro medio que permita a la ciudadanía su consulta y seguimiento”.</t>
    </r>
  </si>
  <si>
    <t>El sitio Web que actualmente tiene la DNBC es un subdominio del portal Web de MinInterior, el cual no cuenta con capacidad suficiente para almacenar gran cantidad de información.
La pagina Web de la Entidad cuenta con un espacio limitado para subir información.</t>
  </si>
  <si>
    <t>El sitio Web que actualmente tiene la DNBC es un subdominio del portal Web de MinInterior, el cual no cuenta con capacidad suficiente para almacenar gran cantidad de información.</t>
  </si>
  <si>
    <t xml:space="preserve">Realizar la publicación del Registro Público de los Derechos de Petición en la página web de la DNBC en formato utilizable y accesible. </t>
  </si>
  <si>
    <t>Registro Público de Derechos de Petición publicado mensualmente en la página web en formato utilizable y accesible.</t>
  </si>
  <si>
    <t>Vanessa Alvarez</t>
  </si>
  <si>
    <t>Atendiendo a la Ley 1712 de 2014 los informes se publican de forma actualizada, accesible, comprensible y editable subidos por el area encargada del dominio de la pagina web que es el proceso de comunicacione, el ciudano puede acceder y editar libremente la información allí contenida. Link: https://bomberos.mininterior.gov.co/atencion-al-ciudadano/informes-de-pqrsd</t>
  </si>
  <si>
    <t>Se evidencio informes de PQRSD publicados en la página web de la entidad</t>
  </si>
  <si>
    <r>
      <rPr>
        <sz val="11"/>
        <color theme="1"/>
        <rFont val="Arial"/>
        <family val="2"/>
      </rPr>
      <t xml:space="preserve">Teniendo en cuenta la clasificación dada a las peticiones radicadas en la DNBC durante el primer semestre de la vigencia 2019, se evidenció que las </t>
    </r>
    <r>
      <rPr>
        <i/>
        <sz val="11"/>
        <color theme="1"/>
        <rFont val="Arial"/>
        <family val="2"/>
      </rPr>
      <t>“solicitudes”</t>
    </r>
    <r>
      <rPr>
        <sz val="11"/>
        <color theme="1"/>
        <rFont val="Arial"/>
        <family val="2"/>
      </rPr>
      <t xml:space="preserve"> hicieron referencia a requerimientos de contestación inmediata y no inmediata siendo estos últimos los que requirieron en su mayoría de verificaciones, estudios jurídicos que dieron lugar a que se surta diferentes etapas para dar respuesta, lo que conduce a que se revise si estos requerimientos deben listarse dentro de la tipología de PQRS; toda vez que estos son obligaciones, servicios o procedimientos que la entidad debe prestar en razón  de su misionalidad, siempre y cuando no contengan una petición ciudadana,  de  igual manera sucede con las invitaciones, acciones de tutela, solicitud de recursos, conceptos entre otros, que inflan las estadísticas de las PQRS cuando la naturaleza de su trámite es diferente.   </t>
    </r>
  </si>
  <si>
    <t xml:space="preserve">1. Realizar la revisión de la clasificación de las PQRDS acorde a la normatividad vigente. (01/11/19)
2. Actualización de la clasificación de las PQRDS acorde con los  trámites y OPAS con los que cuenta la DNBC autoirizados por el DAFP
3. Actualizar la clasificación de las PQRDS de la DNBC. (22/11/19)
4. Actualización del Procedimiento Recepción, distribución y Seguimiento de Peticiones, Quejas, Reclamos, Sugerencias y Denuncias. (22/11/19)
</t>
  </si>
  <si>
    <t>N° de Actividades realizadas / N° de Actividades Programadas</t>
  </si>
  <si>
    <r>
      <rPr>
        <sz val="11"/>
        <color theme="1"/>
        <rFont val="Arial"/>
        <family val="2"/>
      </rPr>
      <t xml:space="preserve">Se Realizaron las siguientes actividades:  la revisión de la clasificación de las PQRDS acorde a la normatividad vigente. (01/11/19)
2. Actualización de la clasificación de las PQRDS acorde con los  trámites y OPAS con los que cuenta la DNBC autoirizados por el DAFP
3. Actualizar la clasificación de las PQRDS de la DNBC. (22/11/19)
4. Actualización del Procedimiento Recepción, distribución y Seguimiento de Peticiones, Quejas, Reclamos, Sugerencias y Denuncias. (22/11/19)Los informes de Septiembre y Octubre se realizaron de acuerdo a la correcta clasificación de PQRSD, excluyendo los trámites (OPAS), informes sin respuesta y sin invitaciones. </t>
    </r>
    <r>
      <rPr>
        <sz val="11"/>
        <color theme="1"/>
        <rFont val="Arial"/>
        <family val="2"/>
      </rPr>
      <t xml:space="preserve">Actualización y publicación del Formato de Procedimientos, su socialización se realizara hasta el 6 de Diciembre, fecha en que vence la actividad. Actualización de la Resolución que contiene la definición y clasificación de las PQRSD. </t>
    </r>
  </si>
  <si>
    <t>Se evidenció la  actualización del Procedimiento Recepción, distribución y Seguimiento de Peticiones, Quejas, Reclamos, Sugerencias y Denuncias.
En la resolución 2018 de 2019 se establece claramente las definiciones de las PQRSD, los plazos para la respuesta oportuna y el trámite interno centralizado a través de la Oficina de Atención al Usuario.</t>
  </si>
  <si>
    <r>
      <rPr>
        <sz val="11"/>
        <color theme="1"/>
        <rFont val="Arial"/>
        <family val="2"/>
      </rPr>
      <t>Se evidenció que las PQRSD atendidas por el canal telefónico, no son informadas ni publicadas en el registro público de los derechos de petición, afectando las estadísticas y el registro de PQRSD de la DNBC, incumpliendo lo establecido en la Circular Externa No. 001 del 20 de octubre de 2011, No. 3 que señala: “…</t>
    </r>
    <r>
      <rPr>
        <i/>
        <sz val="11"/>
        <color theme="1"/>
        <rFont val="Arial"/>
        <family val="2"/>
      </rPr>
      <t xml:space="preserve">Las entidades destinatarias de la presente circular dispondrán de un registro público organizado sobre los derechos de petición que le sean formulados…” </t>
    </r>
    <r>
      <rPr>
        <sz val="11"/>
        <color theme="1"/>
        <rFont val="Arial"/>
        <family val="2"/>
      </rPr>
      <t xml:space="preserve">en concordancia con la Resolución 3564 de 2015, que señala: </t>
    </r>
    <r>
      <rPr>
        <i/>
        <sz val="11"/>
        <color theme="1"/>
        <rFont val="Arial"/>
        <family val="2"/>
      </rPr>
      <t xml:space="preserve">“ 10.10 Informe de peticiones, quejas reclamos denuncias y solicitudes de acceso a la información: El sujeto obligado debe publicar un informe de </t>
    </r>
    <r>
      <rPr>
        <b/>
        <i/>
        <sz val="11"/>
        <color theme="1"/>
        <rFont val="Arial"/>
        <family val="2"/>
      </rPr>
      <t>todas las peticiones</t>
    </r>
    <r>
      <rPr>
        <i/>
        <sz val="11"/>
        <color theme="1"/>
        <rFont val="Arial"/>
        <family val="2"/>
      </rPr>
      <t>, quejas, reclamos denuncias y solicitudes de información recibidas…” (Subrayado fuera de texto).</t>
    </r>
  </si>
  <si>
    <t>Actualmente no se cuenta con estadísticas de PQRDS atendidas por el canal telefónico en la DNBC.
Desconocimiento del personal de la DNBC frente al procedimeinto para la tención y registro de consultas atendidsa mediante el canal telefónico.
Durante el primer semestre de la vigencia 2019 no se contó con personal asignado para el Proceso de Gestión de Atención al Usuario.
Debilidad en la definición de lineamientos y en el liderazgo del Proceso Estratégico "Gestión de Atención al Usuario", así como en la articulación con los diferentes procesos de la DNBC.</t>
  </si>
  <si>
    <t>Debilidad en la definición de lineamientos y en el liderazgo del Proceso Estratégico "Gestión de Atención al Usuario", así como en la articulación con los diferentes procesos de la DNBC.</t>
  </si>
  <si>
    <t>Información inexacta frente a las estadísticas de las PQRDS de la DNBC.
 Incumplimiento de la normatividad aplicable</t>
  </si>
  <si>
    <t>1. Actualización del Procedimiento Recepción, distribución y Seguimiento de Peticiones, Quejas, Reclamos, Sugerencias y Denuncias.  (22/11/19)
2. Elaborar y/o actualizar un formato de atención de PQRDS por canal telefónico. (22/11/19)
3. Aprobación del Procedimiento por parte del Subdirector Administrativo y Financiero (29/11/19)
4. Remisión del formato al Proceso de Mejora Continua para codificación y publicación en la carpeta del SIGEC de la DNBC. (02/12/19)
5. Socialización del Procedimiento y formato de atención de PQRDS por canal telefónico a todos los gestores de los procesos de la DNBC. (06/12/19)
6. Elaborar informe mensual que consolide las atenciones a todas las PQRSD ingresados a traves de todos los canales: telefónico, presencial, escrito y virtual. (13/12/19)</t>
  </si>
  <si>
    <t xml:space="preserve">Se realizaron las siguientes actividades:
1. Actualización del Procedimiento Recepción, distribución y Seguimiento de Peticiones, Quejas, Reclamos, Sugerencias y Denuncias.  
2. Actualización del formato de atención de PQRDS por canal telefónico. 
3. Aprobación del Procedimiento por parte del Subdirector Administrativo y Financiero (29/11/19)
4. Remisión del formato al Proceso de Mejora Continua para codificación y publicación en la carpeta del SIGEC de la DNBC. 
5. Socialización del Procedimiento y formato de atención de PQRDS por canal telefónico a todos los gestores de los procesos de la DNBC. 
6. Elaborar informe mensual que consolide las atenciones a todas las PQRSD ingresados a traves de todos los canales: telefónico, presencial, escrito y virtual. 
</t>
  </si>
  <si>
    <t>Se evidenció la  actualización del Procedimiento Recepción, distribución y Seguimiento de Peticiones, Quejas, Reclamos, Sugerencias y Denuncias , así como también se actualizó el formato recepción de PQRSD.
Se evidenció el formato  de atención de PQRDS, con la inclusión del canal telefónico.</t>
  </si>
  <si>
    <t>Incumplimiento a las directrices establecidas en el Manual de Clasificación Presupuestal, Anexo Técnico para el Aplicativo de medición de la Austeridad en el Gasto, y Proyecto PFM 2018. 4.3 Asistencia Técnica para la Adopción del Catálogo de Clasificación Presupuestal, emitidos en conjunto por el Departamento Administrativo de la Presidencia de la República, el Ministerio de Hacienda y Crédito Público, el Ministerio de las Tecnologías de la Información y las Comunicaciones, el Departamento Administrativo de la Función Pública y la Agencia Nacional de Gobierno Digital.</t>
  </si>
  <si>
    <t xml:space="preserve">En la solicitud de CDP no se encontraba relacionado el código del rubro presupuestal acorde al ATAG por lo que no se presentaba claridad del rubro al generar las obligaciones presupuestales.
Desarticulación entre los procesos Gestión Financiera y Gestión Administrativa.
El Proceso de Gestión Financiera no realizó la clasificación del rubro presupuestal acorde a la clasificación Central de Productos emitida por el DANE o por el Anexo Técnico de Austeridad del Gasto en la Obligación Presupuestal . </t>
  </si>
  <si>
    <t xml:space="preserve">El Proceso de Gestión Financiera no realizó la clasificación del rubro presupuestal acorde a la clasificación Central de Productos emitida por el DANE o por el Anexo Técnico de Austeridad del Gasto en la Obligación Presupuestal . </t>
  </si>
  <si>
    <t>Clasificación diferente de códigos presupuestales
Desgaste administrativo.
Incumplimiento de la normatividad vigente.</t>
  </si>
  <si>
    <t>Incluir la totalidad del rubro presupuestal del Anexo Técnico de Austeridad del Gasto en la Obligación Presupuestal en el SIIF.</t>
  </si>
  <si>
    <t>N° de Obligaciones clasificadas acorde al rubro presupuestal del ATAG en el período.</t>
  </si>
  <si>
    <t>Se ha dado cumplimiento a las directrices establecidas en el Manual de Clasificación Presupuestal, Anexo Técnico para el Aplicativo de medición de la Austeridad en el Gasto, y Proyecto PFM 2018. 4.3 Asistencia Técnica para la Adopción del Catálogo de Clasificación Presupuestal, emitidos en conjunto por el Departamento Administrativo de la Presidencia de la República, el Ministerio de Hacienda y Crédito Público</t>
  </si>
  <si>
    <t>Se está dando aplicabilidad a las directrices establecidas con respecto al catálogo de clasificación presupuestal.</t>
  </si>
  <si>
    <t>Incumplimiento en la Dimensión 7 Control Interno del MIPG, componente “Actividades de Control” debido a que no se toman acciones, políticas de operación, procesos, procedimientos que contribuyan al desarrollo de las directrices impartidas por la alta dirección frente al logro de los objetivos</t>
  </si>
  <si>
    <t>Debilidad en el seguimiento y control en las acciones establecidas en el plan de mejoramiento de austeridad en el gasto 2018 y Trim I de 2019.</t>
  </si>
  <si>
    <t>Vencimiento de las acciones establecidas en el Plan de Mejoramiento.</t>
  </si>
  <si>
    <t>Realizar la revisión de las acciones establecidas en el Plan de mejoramiento de Austeridad en el Gasto vigencia 2018 y Trim I de 2019.
2. Dar cumplimiento a las acciones establecidas en el Plan de mejoramiento de Austeridad en el Gasto vigencia 2018 y Trim I de 2019.
3. Realizar la reprogramación de las acciones vencidas en el Plan de mejoramiento de Austeridad en el Gasto vigencia 2018 y Trim I de 2019 con el fin de ampliar el plazo para el cumplimiento de las mismas.</t>
  </si>
  <si>
    <t>Se realizó reprogramación</t>
  </si>
  <si>
    <t>Se reprogramaron las actividades, las cuales se ven reflejadas en el Plan de Mejoramiento</t>
  </si>
  <si>
    <t>Seguimiento Comité de Conciliación</t>
  </si>
  <si>
    <t xml:space="preserve">Se evidenció a través de las actas No. 1 a la 12 del 16 de enero al 13 de junio de 2019, suscritas por el Comité de Conciliación, que del total de las 12 sesiones realizadas en el primer semestre de ésta vigencia 10 de ellas fueron precedidas por Profesional Especializado en representación del Director de la DNBC y tan solo 2 sesiones fueron delegadas en el asesor jurídico, incumpliendo lo dispuesto en la Ley 489 de 1998 Artículo 9.- Delegación. </t>
  </si>
  <si>
    <t>Desconocimiento de la normatividad vigente.</t>
  </si>
  <si>
    <t>Incumplimiento de la normatividad vigente.</t>
  </si>
  <si>
    <t>Modificar la delegación del Director de la DNBC para el Comité de Conciliación en un empleado público del nivel Directivo o Asesor en las sesiones a las cuales no asista el Director.</t>
  </si>
  <si>
    <t>N° de Delegaciones de Comité de Conciliación</t>
  </si>
  <si>
    <t xml:space="preserve">Apartir del acta numero 17 del 25 de septiembre de 2019, se realiza modificacion en las delegaciones realizadas por el captitan, quedando acargo el Dr. Carlos Lopez/Asesor del despacho, en los 2 Comités celebrados mensualmente. </t>
  </si>
  <si>
    <t xml:space="preserve">Se evidenció que el Comité de Conciliaciones, mediante acta No. 17 a la 19 suscrita entre el 25 de septiembre y el 15 de octubre de 2019, las reuniones fueron precedidas por el asesor de despacho grado 14, presentando delegación previa por parte del Director de la DNBC.    </t>
  </si>
  <si>
    <t xml:space="preserve">La acción fue eficaz y efectiva, se eliminó la debilidad presentada  </t>
  </si>
  <si>
    <t xml:space="preserve">Teniendo en cuenta que el ordenador del gasto de la DNBC, concurre con voz y voto como miembro permanente del Comité de Conciliación, es pertinente hacer mención en las actas de esta instancia la calidad en que actúa el  Subdirector Administrativo y Financiero, de conformidad con el Decreto 1069 de 2016, Artículo 2.2.4.3.1.2.3
</t>
  </si>
  <si>
    <t xml:space="preserve">Elaborar las actas de Comité de Conciliación especificando en los miembros el Directivo que ejerce la delegación de Ordenación del Gasto. </t>
  </si>
  <si>
    <t>N° de Actas de Comité de Conciliación con la especificación de la delegación de Ordenación del Gasto.</t>
  </si>
  <si>
    <t xml:space="preserve">Apartir del acta numero 17 del 25 de septiembre de 2019, se realiza modificacion en las actas del comité de conciliacion, especificando la ordenacion del gasto, en los 2 Comités celebrados mensualmente. </t>
  </si>
  <si>
    <t xml:space="preserve">Se evidenció en las actas suscritas  por el Comité de Conciliaciones  entre el 25 de septiembre y 15 de octubre de 2019, la calidad en que actuó dentro del Comité el Subdirector Administrativo y Financiero como ordenador del gasto   </t>
  </si>
  <si>
    <t xml:space="preserve">La acción fue eficaz y efectiva, se señaló la calidad de los miembros  en que se actuó  de conformidad con el Decreto 1069 de 2016, Artículo 2.2.4.3.1.2.3
</t>
  </si>
  <si>
    <t>Seguimiento e-kogui</t>
  </si>
  <si>
    <t>Se evidenció que el primer semestre de la vigencia 2019, el apoderado de la entidad encargado de la defensa judicial de la entidad, no presentó frente a los dos (2) casos registrados de conciliación extrajudicial, las fichas de estudio de los casos para presentar ante el Comité, incumpliendo lo establecido en el Decreto 1069 de 2015 artículo 2.2.3.4.1.10. Funciones del apoderado. Son funciones del apoderado frente al Sistema Único de Gestión e Información de la Actividad Litigiosa del Estado - eKOGUI, las siguientes: “…3. Diligenciar y actualizar las fichas que serán presentadas para estudio en los comités de conciliación, de conformidad con los instructivos que la Agencia Nacional de Defensa Jurídica del Estado expida para tal fin…”</t>
  </si>
  <si>
    <t>Diligenciar y actualizar las fichas que serán presentadas para estudio en los comités de conciliación, de conformidad con los instructivos que la Agencia Nacional de Defensa Jurídica del Estado expida para tal fin.</t>
  </si>
  <si>
    <t>N° de Fichas de Conciliación diligenciadas y actualizadas de conformidad con los instructivos que la Agencia Nacional de Defensa Jurídica del Estado</t>
  </si>
  <si>
    <t>Se han efectuado dos conciliaciones las cuales cuentan con las fichas debidamente tramitadas en el sistema deinformacion e-KOGUI.</t>
  </si>
  <si>
    <t xml:space="preserve">Se evidenció a través del  e-KOGUI el registro de  las fichas de conciliación No. 6830 y 8727 como el registro de la convocatoria a la sesión a los miembros del Comité.   </t>
  </si>
  <si>
    <t xml:space="preserve">La acción fue eficaz y efectiva, se comunicó y se registró  la ficha de conciliación a los miembros del comité por la plataforma del e-KOGUI </t>
  </si>
  <si>
    <t>GESTIÓN CONTABLE Y DE TESORERÍA: 
No se está dando aplicabilidad a la ley 31 de 1992, que hace referencia a la “Eliminación de los centavos”, y a la resolución 354 de 2007 emanada por, la Contaduría General de la Nación, por cuanto se continua con el manejo de los decimales, conforme se indica en los pagos  relacionados.</t>
  </si>
  <si>
    <t>Incumplimiento de la ley 31 de 1992, que hace referencia a la “Eliminación de los centavos”, y a la resolución 354 de 2007</t>
  </si>
  <si>
    <t xml:space="preserve">Informar a la totalidad de los procesos y supervisores de la DNBC,  la eliminación de los centavos. </t>
  </si>
  <si>
    <t># de procesos y supervisores informados / Total de Procesos y supervisores de la DNBC</t>
  </si>
  <si>
    <t>Miguel Ángel Franco / Marisol Mora/ Freddy Andrés Farfán</t>
  </si>
  <si>
    <t>No existe evidencia</t>
  </si>
  <si>
    <t>Se informó a la totalidad de los gestores de los procesos y supervisores de contrató  la eliminación de los centavos. En lo corrido de la vigencia 2019, se han expedido los R.P. a los contratós de Prestación de Servicios sin centavos. A pesar de tener la dispocision de dar cumplimiento a la Ley 31 de 1992 “Eliminación de los centavos”, y a la resolución 354 de 2007 se está gestionando con los prestadores de Servicios Publicos que facturen sin centavos.</t>
  </si>
  <si>
    <t>Se realizó correo sobre la eliminación de los centavos.</t>
  </si>
  <si>
    <t>Cumplida en el seguimiento anterior</t>
  </si>
  <si>
    <t>Se informó a todos los procesos la eliminación de los centavos</t>
  </si>
  <si>
    <t>Socialización de las directrices a tener en cuenta para el trámite de los pagos de la DNBC.</t>
  </si>
  <si>
    <t># de socializaciones realizadas</t>
  </si>
  <si>
    <t>El Proceso de Gestión Fiananciera ha venido adelantando la actualización de sus procedimeintos y formatos con el acompañamiento del Procesos Gestión de Análisis y Mejora Continua. Una vez se cuente con la totalidad de los procedimientos y formatos formalizados, se hará la respectiva solializacion.</t>
  </si>
  <si>
    <t>No se ha informado de manera escrita o por correo electrónico de las directrices a seguir para el pago de las cuentas</t>
  </si>
  <si>
    <t>el dia 4 de diciembre del 2019 se envio por correo electronico sensibilizacion del manejo de centavos, de acuerdo a la Ley 31 del 1992 y Resolucion 354 del 2007 emitida por CGN</t>
  </si>
  <si>
    <t>Se generó capacitación el 17 de febrero de 2020, informando  las directrices a seguir para el pago de las cuentas. De igual forma, de manera se remite correos mensuales informando las directrices a tener en cuenta en la cancelación de las cuentas</t>
  </si>
  <si>
    <t xml:space="preserve">GESTIÓN CONTABLE Y DE TESORERÍA: 
Realización de Pagos, sin cumplir el lleno de los requisitos, los cuales son indispensables para soportar las erogaciones realizadas por la DNBC, tal y como se evidencia en el Anexo 1, del presente informe. </t>
  </si>
  <si>
    <t>Los supervisores al momento de diligenciar el formato de solicitud de pago de los contratós, omitieron espacios o se diligenció de manera errada.</t>
  </si>
  <si>
    <t>Desgaste administrativo en la revisión de los soportes de pago</t>
  </si>
  <si>
    <t xml:space="preserve">Capacitación a los supervisores. </t>
  </si>
  <si>
    <t xml:space="preserve">No se realizó la capacitación a los supervisores, </t>
  </si>
  <si>
    <t>el dia 17 de febrero del 2020, se realizo la socializacion y capacitacion con los supervisores del diligenciamiento del formato de supervisores.</t>
  </si>
  <si>
    <t>Aunque se realizó la capacitación la misma fue efectuada el 17 de febrero de 2020, cuando el plazo máximo era el 27 de enero de 2020,</t>
  </si>
  <si>
    <t>Se realizó la capacitación a los supervisores sobre los formatos de diligenciamiento para el trámite e la cuenta para pago.</t>
  </si>
  <si>
    <t>Seguimiento trimestral de los pagos realizados</t>
  </si>
  <si>
    <t>En la vigencia 2019 se han realizado 4 seguimientos trimestrales con corte a 31 de diciembre de 2018, Marzo, Junio, y Septiembre de 2019.</t>
  </si>
  <si>
    <t>No se ha realizado seguimiento a los soportes de Pago para verificar, que se cumple con el  lleno de los requisitos, para efectuar el mismo</t>
  </si>
  <si>
    <t>el area financiera esta llevando un control de pagos de los contratistas  de la DNBC de cada uno de los giros que se han venido realizando</t>
  </si>
  <si>
    <t>El Área Financiera está diligenciando de manera trimestral un cuadro en Excel donde realiza verificación de los pagos de los contratistas. De igual forma, se está manejando la aplicación SECOP II, por medio de la cual también se controlan los pagos.</t>
  </si>
  <si>
    <t>El proceso está controlando por medio de un informe trimestral los pagos a los contratistas. De igual forma se está manejando el plan de pagos por medio del SECOP II</t>
  </si>
  <si>
    <t xml:space="preserve">GESTIÓN CONTABLE Y DE TESORERÍA: 
Cancelación de intereses moratorios por valor de $4.276.445.80, en el Pago de la Cuota de Auditaje a la Contraloría General de la República de las vigencias 2015 y 2016, constituyéndose en un posible daño patrimonial tal y como lo contempla la Ley 610 de 2000, Artículo 6, que dice “. DAÑO PATRIMONIAL AL ESTADO.  Para efectos de esta ley se entiende por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particularizados por el objetivo funcional y organizacional, programa o proyecto de los sujetos de vigilancia y control de las contralorías. 
De igual forma, se evidenció ausencia de medidas administrativas ante el pago de intereses dichos intereses moratorios. </t>
  </si>
  <si>
    <t>Falta de apropiación presupuestal y de PAC por parte del Ministerio de Hacienda, para el pago de pago de cuota de fiscalización.</t>
  </si>
  <si>
    <t>Cancelación de intereses moratorios</t>
  </si>
  <si>
    <t>Adelantar gestiones con la CGR, con el fin de solicitar plazo ampliación del plazo y el no cobro de los intereses de mora, justificando de manera escrita los antecedentes que han dado a lugar el pago extemporaneo de la Cuota de Auditaje.</t>
  </si>
  <si>
    <t>Oficio solicitud ampliación pago cuota de auditaje</t>
  </si>
  <si>
    <t>Miguel Ángel Franco/ Adriana Moreno/ Rainer Naranjo</t>
  </si>
  <si>
    <t>El Area Financiera de la DNBC, se comunico telefonicamente con Planeacion de la CGR para solicitar ampliación a las fechas establecidas por la CGR en los pagos de las tarifas fiscales</t>
  </si>
  <si>
    <t>Aun cuando El Area Financiera de la DNBC, se comunico telefonicamente con Planeacion de la CGR para solicitar ampliación a las fechas establecidas por la CGR no existe evidencia escrita</t>
  </si>
  <si>
    <r>
      <rPr>
        <sz val="11"/>
        <color theme="1"/>
        <rFont val="Arial"/>
        <family val="2"/>
      </rPr>
      <t xml:space="preserve">Conforme al Art. 137 de la Ley 1955 del 25 de mayo de 2019 - “Por el cual se expide el Plan Nacional de Desarrollo 2018-2022…" </t>
    </r>
    <r>
      <rPr>
        <b/>
        <u/>
        <sz val="11"/>
        <color theme="1"/>
        <rFont val="Arial"/>
        <family val="2"/>
      </rPr>
      <t>La liquidación y recaudo de la Tarifa de Control Fiscal</t>
    </r>
    <r>
      <rPr>
        <sz val="11"/>
        <color theme="1"/>
        <rFont val="Arial"/>
        <family val="2"/>
      </rPr>
      <t xml:space="preserve"> a la que se refiere el artículo 4o de la Ley 106 de 1993, será de competencia del Ministerio de Hacienda y Crédito Público (MHCP) a partir de la presente vigencia fiscal. Una se vez se cuente con la Resolución del cálculo de cuota de auditaje para la DNBC, el MHCP  establecerá los lineamientos para tal fin, raz´´on por la cual no es procedente generar un oficio de ampliación de plazo de la cuota de auditaje, cuando a la fecha la entidad no ha sido notificada al respecto.</t>
    </r>
  </si>
  <si>
    <t>Conforme al Art. 137 de la Ley 1955 del 25 de mayo de 2019 - “Por el cual se expide el Plan Nacional de Desarrollo 2018-2022…" La liquidación y recaudo de la Tarifa de Control Fiscal a la que se refiere el artículo 4o de la Ley 106 de 1993, será de competencia del Ministerio de Hacienda y Crédito Público (MHCP) a partir de la presente vigencia fiscal.</t>
  </si>
  <si>
    <t>APLICACIÓN DEL IVA, DE DESCUENTOS Y GENERACIÓN DE DECLARACIONES TRIBUTARIAS (INFORMACIÓN EXÓGENA)
Cancelación de intereses moratorios por valor de $274.000, en el Pago de la Declaración de IVA y Rete fuente del mes de diciembre de 2017, constituyéndose en un posible daño patrimonial tal y como lo contempla la Ley 610 de 2000, Artículo 6, que dice “. DAÑO PATRIMONIAL AL ESTADO.  Para efectos de esta ley se entiende por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particularizados por el objetivo funcional y organizacional, programa o proyecto de los sujetos de vigilancia y control de las contralorías. 
De igual forma, se evidenció ausencia de medidas administrativas ante el pago de intereses dichos intereses moratorios.</t>
  </si>
  <si>
    <t>Con la disponibilidad de PAC aprobada por el Tesoro Nacional, no se cubrió la totalidad del pago de impuestos lo que ocasionó el pago de inereses.</t>
  </si>
  <si>
    <t>Pago extemporáneo de impuestos y cobro de intereses</t>
  </si>
  <si>
    <t>Realizar la liquidación y pago de las declaraciones de IVA y Retefuente dentro de los plazos establecidos.</t>
  </si>
  <si>
    <t xml:space="preserve">Trámite y pago de los Impuestos dentro de los plazos establecidos por la DIAN y la Secretaria de Hacienda Distrital. </t>
  </si>
  <si>
    <t>El Area Financiera ha tramitado y pagado los Impuestos dentro de las fechas establecidas por la DIAN y la Secretaria de Hacienda Distrital</t>
  </si>
  <si>
    <t>El Area Financiera ha tramitado y pagado el Impuesto de Rete ICA ante la Secretaria de Hacienda Distrital. El pago de Rete Fte se hace por COMPENSACION entre la DIAN Y MHCP</t>
  </si>
  <si>
    <t>Se presentaron las 18 declaraciones, Correspondientes 12 a retefuente y 6 a rete ica. La de Nov a dic de 2019 de ica, se presenta en la vigencia 2020</t>
  </si>
  <si>
    <t>El almacén no cuenta con un Inventario actualizado a 31 de  Diciembre de 2017. Al realizar la verificación física de algunos elementos se logró determinar:
Que existen elementos cuyo costo individual es inferior o igual a (0.5) SMMLV y que están reflejados dentro de los inventarios.
Se realizaron  55 actas de entrega a los funcionarios y contratistas, de la entidad  con respecto a los inventarios que tienen a su cargo, de las cuales las siguientes actas están sin  firmar: Osiris Marina Garcia, Daniel Enrique Pinto, Lizeth Masiel Méndez, CT. Edgar Hernán  Molina, Edwin González Malangón, Haiver Leonardo Serrano Rodriguez, Rainer Narval Naranjo, Paula Andrea Cortes Mojica.
Asimismo, los elementos no están plaqueteados.</t>
  </si>
  <si>
    <t>1er Por qué: Insuficiencia de personal para la carga laboral existente en los procesos de Gestión Administrativa y Gestión Financiera
2do Por qué: No se contaba con recursos suficientes por parte de la DNBC 
3er Por qué: Porque hay mucho requerimientos de la administración pública que la entidad debe cumplir y no fue posible asignarle recursos al proceso.</t>
  </si>
  <si>
    <t>Porque hay mucho requerimientos de la administración pública que la entidad debe cumplir y no fue posible asignarle recursos al proceso.</t>
  </si>
  <si>
    <t>El no contar un inventario físico actualizado, genera un alto riesgo para la entidad, ya que por medio de éste conteo se determina correctamente el costo, se verifican que los elementos existan físicamente, se constata que los valores registrados coinciden con las cifras contables  y que su resguardo y conservación es el adecuado.</t>
  </si>
  <si>
    <t>Inventario físico actualizado de los bienes de la DNBC</t>
  </si>
  <si>
    <t>Inventario físico elaborado</t>
  </si>
  <si>
    <t>Se realizan los inventarios físicos de la entidad, acorde a las fechas programadas por almacén</t>
  </si>
  <si>
    <t xml:space="preserve">La actividad no se ejecutó </t>
  </si>
  <si>
    <t>Acción cumplida de manera semestral. Se realiza los inventarios</t>
  </si>
  <si>
    <t>Obtener las firmas de todas las actas de entrega</t>
  </si>
  <si>
    <t>Actas firmadas</t>
  </si>
  <si>
    <t>Leonardo Solorzano / Jeison López</t>
  </si>
  <si>
    <t>Se continuan generando actas de entrega a responsables de inventarios.</t>
  </si>
  <si>
    <t>Recomendación reanudar  la actividad tenienod en cuenta que el proceso contractual  de servidores se reactivo.</t>
  </si>
  <si>
    <t>Se entrega a cada uno de los funcionarios y contratistas acta de entrega de los equipos</t>
  </si>
  <si>
    <t>Depuración de los elementos inferiores a 0,5 SMMLV</t>
  </si>
  <si>
    <t># elementos inferiores a 0,5 SMMLV depurados/ # elementos inferiores a 0,5 SMMLV detectados</t>
  </si>
  <si>
    <t xml:space="preserve">Para 2019 se genero el listado de bienes con valor inferior a 0,5 SMMLV y se presentó en Comité de Bienes. ( clasificandose como bienes en el gasto y no en el inventario permanente).  </t>
  </si>
  <si>
    <t>Se realizó elo listado pero no se ha depurado.</t>
  </si>
  <si>
    <t xml:space="preserve">Aun cuando, se realizó depuración del inventario, a la fecha no se ha llevado a cabo la reunión con el comité de baja de bienes. </t>
  </si>
  <si>
    <t xml:space="preserve">Se realizo la depuración de todos los elementos inferiores a 0,5 del SMMLV, lo cual se tienen como evidencia la Resolución 119 del 2019 que se realizo el 14 de agosto del 2019 </t>
  </si>
  <si>
    <t>Mediante la resolución 119 de 2019, se realizó la depuración de los elementos inferiores a 0,5 SMMLV. De igual forma en el inventario se evidencia que no se están manejando estos bienes</t>
  </si>
  <si>
    <t>Realizar seguimiento trimestral frente a la actualización del inventario de la DNBC</t>
  </si>
  <si>
    <t>Seguimientos  realizados</t>
  </si>
  <si>
    <t>Se realizan mensualmente las conciliaciones de los inventarios entre almacen y el área financiera.</t>
  </si>
  <si>
    <t xml:space="preserve">Se evidenció los informes mensuales de conciliacion del inventario de la DNBC entre el almacen y contabilidad. </t>
  </si>
  <si>
    <t xml:space="preserve">Se realiza el inventario físico de manera semestral </t>
  </si>
  <si>
    <t>De manera semestral se realiza inventario físico de bienes</t>
  </si>
  <si>
    <t>Realizar plaqueteo de bienes de la DNBC</t>
  </si>
  <si>
    <t># Bienes plaqueteados / # Bienes de la DNBC</t>
  </si>
  <si>
    <t xml:space="preserve">Se adelanta acción de generar etiquetas con codigo de barras para inventario en tanto se define compra de software de inventarios ( Se inicará  realizando  Diagnostico- plan de trabajo- plaquetado de bienes ) julio y agosto.   </t>
  </si>
  <si>
    <t>Todos los bienes al interior de las instalaciones de la DNBC, están rotulados</t>
  </si>
  <si>
    <t>Se rotularon los bienes al interior de la DNBC.</t>
  </si>
  <si>
    <t>La DNBC cuenta con tres vehículos, de los cuales no fue posible evidenciar los mecanismos de control  implementados para su uso.</t>
  </si>
  <si>
    <t>1er. Porque: Los conductores no acatan las recomendaciones del manual de manejo de vehículos
2do. Porque: No se realizan llamados de atención para los responsables frente a la omisión de los controles establecidos en el manual para el manejo de vehículos.
3er. Porque: Omisión de responsabilidad y buen uso de los vehículos por parte de los conductores.</t>
  </si>
  <si>
    <t>Omisión de responsabilidad y buen uso de los vehículos por parte de los conductores.</t>
  </si>
  <si>
    <t>Uso inadecuado de los vehículos por parte de los conductores sin que se identifiquen los responsables de los mismos.</t>
  </si>
  <si>
    <t>Acta informando lineamientos a los conductores</t>
  </si>
  <si>
    <t>Acta de reunión</t>
  </si>
  <si>
    <t>Con la Resolución 196 del 05 de Julio de 2018 se modificó el Manual de Manejo de Vehiculos de la DNBC y desde Enero de 2019 se aplican los controles a que da lugar dicho manual.</t>
  </si>
  <si>
    <t>Se realizó la resolución pero en la vigencia 2019, no se generó el memorando indicando las directrices</t>
  </si>
  <si>
    <t>Se evidencia Acta informando lineamientos a los conductores</t>
  </si>
  <si>
    <t xml:space="preserve">Dar aplicabilidad a la  lista de chequeo implementada </t>
  </si>
  <si>
    <t>Lista de chequeo implementada y aplicada</t>
  </si>
  <si>
    <t>Con el diligenciamiento del Formato de Inspeccion Preoperacional y Desplazamiento, se aplica el Chequeo a los Vehiculos de la DNBC.</t>
  </si>
  <si>
    <t>No se están diligenciando los formnatos de inspección preoperaciónal y desplazamiento</t>
  </si>
  <si>
    <t>Aun cuando se dio aplicabilidad a la  lista de chequeo aun falta un vehículo que la implemente.</t>
  </si>
  <si>
    <t xml:space="preserve">Se está dando aplicabilidad a la lista de chequeo </t>
  </si>
  <si>
    <t>Seguimiento y control del cumplimiento de la lista de chequeo implementada</t>
  </si>
  <si>
    <t>Informes de Segumiento trimestrales</t>
  </si>
  <si>
    <t>Se evidencia Acta informando lineamientos a los conductores.</t>
  </si>
  <si>
    <t>Se evidencia Acta informando lineamientos a los conductores. Donde se evidencia el seguimiento y control</t>
  </si>
  <si>
    <t>Incumplimiento de ley 1474 de 2011, “Por la cual se dictan normas orientadas a fortalecer los mecanismos de prevención, investigación y sanción de actos de corrupción y la efectividad del control de la gestión pública” en su artículo 118 que indica en el literal (d) Cuando se haya incumplido la obligación de asegurar los bienes de la entidad (…)</t>
  </si>
  <si>
    <t xml:space="preserve">No existió en el primer semestre aprobación de ejecución de recursos por parte de la Junta Nacional de Bomberos para amparar todos los bienes de propiedad de la DNBC con recurso de inversión y funcionamiento según corresponda dentro del programa de seguros. </t>
  </si>
  <si>
    <t xml:space="preserve">Incumplimiento de la normatividad vigente.
Exposición a las faltas establecidas en el artículo 118 de la Ley 1474 de 2011.  </t>
  </si>
  <si>
    <t xml:space="preserve">Revisar y actualizar la información de las vigencias de los SOAT de los vehículos adquiridos con recursos de funcionamiento para programar la adquisición o renovación de las pólizas dentro del programa de seguros de la DNBC que ampara los bienes con recursos de inversión igualmente. </t>
  </si>
  <si>
    <t>N° de Informes de aseguramiento de los bienes de la DNBC.</t>
  </si>
  <si>
    <t>Los vehículos de funcionamiento ya poseen los SOAT. Sin embargo los vehículos de inversión no cuenta con seguro.</t>
  </si>
  <si>
    <t>Cumplida en el seguimiento anterior, sin embargo se evidencia que se realizó el proceso contractual adquiriendo las pólizas de la DNBC</t>
  </si>
  <si>
    <t>En la vigencia 2019 se realizó el proceso contractual de adquisición de los SOAT</t>
  </si>
  <si>
    <t>Generar alertas oportunas frente al  vencimiento de los seguros obligatorios de accidente de tránsito SOAT de los vehículos de funcionamiento de la DNBC para que la DNBC cuente con la disponibilidad de recursos previo a su vencimiento.</t>
  </si>
  <si>
    <t>N° de alertas generadas y remitidas al proceso de Gestión Contractual.</t>
  </si>
  <si>
    <t>De manera mensual se realiza seguimiento de los soat que están vigentes y por vencer y se informa al subdirector administrativo</t>
  </si>
  <si>
    <t>De manera mensual se realiza seguimiento de los soat que están vigentes y por vencer y se informa al subdirector administrativo y a los supervisores</t>
  </si>
  <si>
    <t>Segumiento a la Gestión de
Tecnología e
Informática</t>
  </si>
  <si>
    <r>
      <rPr>
        <b/>
        <sz val="11"/>
        <color theme="1"/>
        <rFont val="Arial"/>
        <family val="2"/>
      </rPr>
      <t xml:space="preserve">1. Por qué; </t>
    </r>
    <r>
      <rPr>
        <sz val="11"/>
        <color theme="1"/>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1"/>
        <color theme="1"/>
        <rFont val="Arial"/>
        <family val="2"/>
      </rPr>
      <t xml:space="preserve">
2. Por qué; </t>
    </r>
    <r>
      <rPr>
        <sz val="11"/>
        <color theme="1"/>
        <rFont val="Arial"/>
        <family val="2"/>
      </rPr>
      <t xml:space="preserve">La obsolescencia en la plataforma tecnológica de la entidad ocasiona el aumento del numero de incidencias tecnológicas.
</t>
    </r>
    <r>
      <rPr>
        <b/>
        <sz val="11"/>
        <color theme="1"/>
        <rFont val="Arial"/>
        <family val="2"/>
      </rPr>
      <t xml:space="preserve">
3. Por qué; </t>
    </r>
    <r>
      <rPr>
        <sz val="11"/>
        <color theme="1"/>
        <rFont val="Arial"/>
        <family val="2"/>
      </rPr>
      <t>La entidad no dispone de los recursos tecnológicos y de soporte en el centro de datos requeridos para implementar y mantener las herramientas de administración centralizada que permita monitorizar los usuarios, equipos, aplicaciones y servicios de TI.</t>
    </r>
    <r>
      <rPr>
        <b/>
        <sz val="11"/>
        <color theme="1"/>
        <rFont val="Arial"/>
        <family val="2"/>
      </rPr>
      <t xml:space="preserve">
4. Por qué: </t>
    </r>
    <r>
      <rPr>
        <sz val="11"/>
        <color theme="1"/>
        <rFont val="Arial"/>
        <family val="2"/>
      </rPr>
      <t>Necesidad de recurso humano, técnico y tecnológico para fortalecer el área de gestión TI</t>
    </r>
  </si>
  <si>
    <t>Necesidad de recurso humano, técnico y tecnológico para fortalecer el área de gestión de tecnología</t>
  </si>
  <si>
    <t xml:space="preserve">Garantizar un equipo multidisciplinario en el campo de TI para desarrollar y ejecutar el Plan Estratégico de Tecnologías de la Información y las Comunicaciones y soporte técnico </t>
  </si>
  <si>
    <t>metodológico de Planeación y Control Interno.</t>
  </si>
  <si>
    <t xml:space="preserve">N.º de personal requerido en Gestión de TI / N.º de personal aprobado en el proceso de Gestión TI * 100 </t>
  </si>
  <si>
    <t xml:space="preserve">En el mes de Mayo y junio se realizarón la contratación para el apoyo de las actividades de el área de Gestión de TI </t>
  </si>
  <si>
    <t>Aunque la entidad no realizó el cargue de ningún soporte. Se evidenció en el SECOP II la contratación por prestación de servicios 148 de 2020  Germán Méndez, 206 de 2020 Alex Fernando González, cuyo objeto  posee  actividades de tecnologías de la información y comunicaciones</t>
  </si>
  <si>
    <t>Se evidencia un bajo nivel de avance en la
implementación de los lineamientos en el marco del Plan Estratégico de Tecnologías de la Información y las Comunicaciones - PETIC de acuerdo con los componentes: TIC para Servicios, TIC para Gobierno Abierto y TIC para la Gestión y con los plazos establecidos en el Decreto 1078 de 2015 en su Artículo 2.2.9.1.4.3 subrogado por el Decreto No 1008 de 2018 en el capítulo 1 del título 9 de la parte 2 del libro 2.</t>
  </si>
  <si>
    <r>
      <rPr>
        <b/>
        <sz val="11"/>
        <color theme="1"/>
        <rFont val="Arial"/>
        <family val="2"/>
      </rPr>
      <t xml:space="preserve">1. Por qué: </t>
    </r>
    <r>
      <rPr>
        <sz val="11"/>
        <color theme="1"/>
        <rFont val="Arial"/>
        <family val="2"/>
      </rPr>
      <t xml:space="preserve">Desconocimiento de la adecuada aplicación del PETI con base a los lineamientos de la entidad, teniendo en cuenta la guía y soporte emitido por el ministerio de las TICs.
</t>
    </r>
    <r>
      <rPr>
        <b/>
        <sz val="11"/>
        <color theme="1"/>
        <rFont val="Arial"/>
        <family val="2"/>
      </rPr>
      <t xml:space="preserve">2. Por qué: </t>
    </r>
    <r>
      <rPr>
        <sz val="11"/>
        <color theme="1"/>
        <rFont val="Arial"/>
        <family val="2"/>
      </rPr>
      <t xml:space="preserve">Falta de seguimiento al proceso de adecuación e implementación del PETI.
</t>
    </r>
    <r>
      <rPr>
        <b/>
        <sz val="11"/>
        <color theme="1"/>
        <rFont val="Arial"/>
        <family val="2"/>
      </rPr>
      <t>3. Por qué:</t>
    </r>
    <r>
      <rPr>
        <sz val="11"/>
        <color theme="1"/>
        <rFont val="Arial"/>
        <family val="2"/>
      </rPr>
      <t xml:space="preserve"> El grupo de gestión tecnológica no cuenta con el personal dedicado a la planeación y ejecución del plan.</t>
    </r>
  </si>
  <si>
    <t xml:space="preserve">Garantizar que el proceso de gestión de TI cuente con un equipo multidisciplinario que le permita la Actualizacion y verificacion del PETI </t>
  </si>
  <si>
    <t xml:space="preserve">N.º de personas vinculadas al proceso de TI / N.º de personas requeridas en el proceso de TI * 100 </t>
  </si>
  <si>
    <t>Aunque la entidad no realizó el cargue de ningún soporte. Se evidenció en el SECOP II la contracción por prestación de servicios 148 de 2020  Germán Méndez, 206 de 2020 Alex Fernando González, cuyo objeto  posee  actividades de tecnologías de la información y comunicaciones</t>
  </si>
  <si>
    <t>1. Por qué; El área de Gestión Tecnologica no dispone de una herramienta corporativa que automatice el respaldo, almacenamiento y recuperacion de la información.
2. Por qué; El grupo de gestión tecnologica no cuenta con el personal que cumpla con los roles definidos en el mapa de riesgos y en el procedimiento PC-TI-01 Gestión y Atención de Soporte Técnico, para atender y solucionar todas las incidencias de tecnología.</t>
  </si>
  <si>
    <t>Garantizar que el proceso de gestión de TI cuente con un equipo multidisciplinario que le permita la ejecución de soporte técnico en los tres niveles y mantenimientos</t>
  </si>
  <si>
    <t xml:space="preserve">No se ha desarrollado la capacitacion, debido que se espera la actualizacion del mapa de riesgo </t>
  </si>
  <si>
    <t>Adelantar el proceso de selección acorde con el análisis jurídico de la modalidad de selección que aplica para adquirir "EL PROGRAMA DE SEGUROS DE LA DNBC" que incluye el seguro obligatorio de accidente de tránsito SOAT de los vehículos de propiedad de la DNBC con recursos de inversión y funcionamiento.</t>
  </si>
  <si>
    <t>Proceso de selección "Programa de Seguros de la DNBC" adelantado.</t>
  </si>
  <si>
    <t>Se evidencio que la DNBC suscribió el Contrato No. 084 del 30 de diciembre de 2019 con la Aseguradora MAPFRE SEGUROS, el cual tiene una vigencia hasta el mes de julio de 2021,el cual se encuentra publicado en SECOP II.</t>
  </si>
  <si>
    <t>Se evidencio que la DNBC suscribio el Contrato No. 084 del 30 de diciembre de 2019 con la Aseguradora MAPFRE SEGUROS, el cual tiene una vigencia hasta el mes de julio de 2021,el cual se encuentra publicado en SECOP II.</t>
  </si>
  <si>
    <t xml:space="preserve">Nallivy Consuelo Noy </t>
  </si>
  <si>
    <t>Se evidencia el cumplimenito de la acción.  Se suscribio el contrato con la MAPFRE Seguros.</t>
  </si>
  <si>
    <t>Debilidad en la ejecución de los controles para la verificación de las hojas de vida de la función pública y las respectivas certificaciones laborales.</t>
  </si>
  <si>
    <t>Expedientes contractuales con falencias.</t>
  </si>
  <si>
    <t xml:space="preserve">Realizar sensibilización al grupo  del proceso de Gestión Contractual para que se realice una verificación rigurosa al formato de Hoja de Vida de la Función Pública y a las certificaciones de experiencia que presente el futuro contratista de la DNBC. </t>
  </si>
  <si>
    <t>Acta de sensibilización realizada</t>
  </si>
  <si>
    <t>Se evidencia que el Proceso de Gestión Contractual, realizó dos (2) reuniones en los meses de junio y julio de 2020, con el equipo de trabajo con el fin de  socializar la importancia de realizar una rigurosa la verificación de los documentos que se aportan como soporte en los procesos de contratación.</t>
  </si>
  <si>
    <t>Se evidencia que se brindo capactiación a los colaboradores del Proceso de Gestión Contractual  con el fin de  socializar la importancia de realizar una rigurosa la verificación de los documentos que se aportan como soporte en los procesos de contratación.</t>
  </si>
  <si>
    <t>Se evidencia que se dio cumplimento a la acción propuesta, toda vez que la capacitación contribuye a que los colaboradores, ejetuden de forma adecuado lo establecido en la normatividad</t>
  </si>
  <si>
    <r>
      <rPr>
        <b/>
        <sz val="11"/>
        <color theme="1"/>
        <rFont val="Arial"/>
        <family val="2"/>
      </rPr>
      <t xml:space="preserve">1er Por qué: </t>
    </r>
    <r>
      <rPr>
        <sz val="11"/>
        <color theme="1"/>
        <rFont val="Arial"/>
        <family val="2"/>
      </rPr>
      <t>Porque se encuentra en proceso de revisión y ajustes de la Resolución Nº021/2016 "</t>
    </r>
    <r>
      <rPr>
        <i/>
        <sz val="11"/>
        <color theme="1"/>
        <rFont val="Arial"/>
        <family val="2"/>
      </rPr>
      <t>Por la cual se modifica la Resolución 396 del 21 de octubre de 2015 y se reglamenta el trámite interno de peticiones, quejas, sugerencia, reclamos  y Denuncias ante la Dirección Nacional de Bomberos de Colombia</t>
    </r>
    <r>
      <rPr>
        <sz val="11"/>
        <color theme="1"/>
        <rFont val="Arial"/>
        <family val="2"/>
      </rPr>
      <t xml:space="preserve">”.
</t>
    </r>
    <r>
      <rPr>
        <sz val="11"/>
        <color rgb="FFFF0000"/>
        <rFont val="Arial"/>
        <family val="2"/>
      </rPr>
      <t xml:space="preserve">
</t>
    </r>
    <r>
      <rPr>
        <b/>
        <sz val="11"/>
        <color theme="1"/>
        <rFont val="Arial"/>
        <family val="2"/>
      </rPr>
      <t>2º Por qué:</t>
    </r>
    <r>
      <rPr>
        <sz val="11"/>
        <color theme="1"/>
        <rFont val="Arial"/>
        <family val="2"/>
      </rPr>
      <t xml:space="preserve"> Porque es necesario revisar y actualizar los procedimientos del proceso de gestión de atención al usuario, como requisito para actualizar la Resolución Nº021/2016.</t>
    </r>
    <r>
      <rPr>
        <sz val="11"/>
        <color rgb="FFFF0000"/>
        <rFont val="Arial"/>
        <family val="2"/>
      </rPr>
      <t xml:space="preserve">
</t>
    </r>
    <r>
      <rPr>
        <sz val="11"/>
        <color theme="1"/>
        <rFont val="Arial"/>
        <family val="2"/>
      </rPr>
      <t xml:space="preserve">
</t>
    </r>
    <r>
      <rPr>
        <b/>
        <sz val="11"/>
        <color theme="1"/>
        <rFont val="Arial"/>
        <family val="2"/>
      </rPr>
      <t>3er Por qué:</t>
    </r>
    <r>
      <rPr>
        <sz val="11"/>
        <color theme="1"/>
        <rFont val="Arial"/>
        <family val="2"/>
      </rPr>
      <t xml:space="preserve"> Porque se requiere incluir las disposiciones establecidas en el Decreto 1166/2016 "</t>
    </r>
    <r>
      <rPr>
        <i/>
        <sz val="11"/>
        <color theme="1"/>
        <rFont val="Arial"/>
        <family val="2"/>
      </rPr>
      <t>Por el cual se adiciona el capítulo 12 al Título 3 de la Parte 2 del Libro 2 del Decreto 1069 de 2015, Decreto Único Reglamentario del Sector Justicia del Derecho, relacionado con la presentación, tratamiento y radicación de las peticiones presentadas verbalmente</t>
    </r>
    <r>
      <rPr>
        <sz val="11"/>
        <color theme="1"/>
        <rFont val="Arial"/>
        <family val="2"/>
      </rPr>
      <t>".</t>
    </r>
  </si>
  <si>
    <t>Se requiere incluir las disposiciones establecidas en el Decreto 1166/2016 procedimientos del proceso de gestión de atención al usuario, como requisito para actualizar la Resolución Nº021/2016</t>
  </si>
  <si>
    <t>Incumplimientos de la normatividad aplicable para la recepción de las PQRSD y afectación a los usuarios</t>
  </si>
  <si>
    <t>Revisar, ajustar y complementar la documentación del proceso, así como la Resolución Nº21 de 2016, con el fin incluir la reglamentación interna para la tramitación de las peticiones verbales exigencia incluida en el Decreto 1166 de 2016.</t>
  </si>
  <si>
    <t>(Documentación actualizada, ajustada y complementada/Documentación total del proceso)*100</t>
  </si>
  <si>
    <t>Se evidencia que esta acción se encuentra cumplida desde el segundo seguimiento de la vigencia 2019</t>
  </si>
  <si>
    <t>Se evidenció que el proceso cuenta con su caracterización, política de protección de datos , procedimiento de recepción, distribución, seguimiento y salida  de peticiones, quejas, reclamos, sugerencias denuncias. Formalizados en el SIGEC.
Además se cuenta con protocolo de atención al usuario, carta de trato digno, informes de evaluación del servicio semestrales.</t>
  </si>
  <si>
    <t>Teniendo en cuenta los seguimientos anteriores, se evidencia que la acción se encuentra cumplida en su totalidad</t>
  </si>
  <si>
    <t>Capacitar a los funcionarios de la DNBC sobre el trámite que debe hacerse a las peticiones verbales.</t>
  </si>
  <si>
    <t xml:space="preserve">Marisol Hortúa Reyes </t>
  </si>
  <si>
    <t>Se evidenció que en el procedimiento de recepción, distribución, seguimiento y salida  de peticiones, quejas, reclamos, sugerencias y denuncias se tienen establecido el manejo de las peticiones verbales.</t>
  </si>
  <si>
    <t>Las Peticiones verbales fueron reglamentadas mediante Resolución 218 de 2019. “Por la cual se modifica la resolución 384 de2018 que reglamenta el trámite interno de peticiones, quejas, sugerencias, reclamos y denuncias ante la Dirección Nacional de Bomberos de Colombia</t>
  </si>
  <si>
    <t>Instalar un buzón de voz que reciba los derechos de petición presentados fuera del horario de atención.</t>
  </si>
  <si>
    <t>Buzón de voz instalado</t>
  </si>
  <si>
    <t>La Entidad cuenta con una línea de celular, para la recepción de mensajes de voz y de texto, el número de la línea 310 241 4387, se encuentra referenciado en la página web de la Entidad.</t>
  </si>
  <si>
    <t>Se instaló una línea de celular, para la recepción de mensajes de voz y de texto, el número de la línea 310 241 4387, con lo cual se cumple con la acción establecida</t>
  </si>
  <si>
    <r>
      <rPr>
        <b/>
        <sz val="11"/>
        <color theme="1"/>
        <rFont val="Arial "/>
      </rPr>
      <t>1º por que:</t>
    </r>
    <r>
      <rPr>
        <sz val="11"/>
        <color theme="1"/>
        <rFont val="Arial "/>
      </rPr>
      <t xml:space="preserve"> Existe retazo en la  contratación de personal. 
</t>
    </r>
    <r>
      <rPr>
        <b/>
        <sz val="11"/>
        <color theme="1"/>
        <rFont val="Arial "/>
      </rPr>
      <t xml:space="preserve">
2º por que: </t>
    </r>
    <r>
      <rPr>
        <sz val="11"/>
        <color theme="1"/>
        <rFont val="Arial "/>
      </rPr>
      <t>el funcionario y/o contratista encuentran el área de trabajo con actividades pendientes de meses atrás, por lo que el reporte se realizó de manera rápido ocasionando errores humanos por el límite tiempo estipuladas para entrega de los PQRSD.
3º Por que: Falta de control para los reportes de PQRSD por la gestión</t>
    </r>
  </si>
  <si>
    <t>Falta de control por el personal para la elaboracion de  los reportes de PQRSD por la gestión</t>
  </si>
  <si>
    <t xml:space="preserve">Duplicidad de la información, generando baja credibilidad de la misma </t>
  </si>
  <si>
    <t xml:space="preserve">Realizar e implementar un cuadro de control de los radicados de PQRSD  que permita la doble verificacion de la informacion por parte del personal asignado </t>
  </si>
  <si>
    <t xml:space="preserve">Cuadro de control implementado </t>
  </si>
  <si>
    <t>Se evidencio que se implemento un cuadro en Excel, mediante el cual se registra Seguimiento y Alerta de vencimientos de PQRS, en el cual se establecieron los siguientes campos: Responsable, tipo de petición, tiempo de respuesta, número de radicación, fecha de radicación, estado y fecha de envío radicado, el cual se encuentra alimentado de forma manual desde el 01 de junio de 2020.</t>
  </si>
  <si>
    <t>Se implementó un cuadro en Excel donde se registra el ingreso de las peticiones, el cual se viene alimentando manualmente desde el 01 de junio de 2020..</t>
  </si>
  <si>
    <t>Se recomienda seguir llevando el cuadro en excel, hasta tanto no se parametrice el sistema de alarmas en ORFEO, para evitar que se generen debilidades en los procesos y procedimientos.</t>
  </si>
  <si>
    <r>
      <rPr>
        <b/>
        <sz val="11"/>
        <color theme="1"/>
        <rFont val="Arial "/>
      </rPr>
      <t xml:space="preserve">1º por que: </t>
    </r>
    <r>
      <rPr>
        <sz val="11"/>
        <color theme="1"/>
        <rFont val="Arial "/>
      </rPr>
      <t xml:space="preserve">Existe retazo en la  contratación de personal. 
</t>
    </r>
    <r>
      <rPr>
        <b/>
        <sz val="11"/>
        <color theme="1"/>
        <rFont val="Arial "/>
      </rPr>
      <t xml:space="preserve">
2º por que</t>
    </r>
    <r>
      <rPr>
        <sz val="11"/>
        <color theme="1"/>
        <rFont val="Arial "/>
      </rPr>
      <t>: el funcionario y/o contratista encuentran el área de trabajo con actividades pendientes de meses atrás, por lo que el reporte se realizó de manera rápido ocasionando errores humanos por el límite tiempo estipuladas para entrega de los PQRSD.</t>
    </r>
  </si>
  <si>
    <t>Falta de personal capacitado para realización de reportes de los informes de PQRSD</t>
  </si>
  <si>
    <t>Capacitación al personal del proceso de GAU sobre clasificación de PQRSD y OPAS</t>
  </si>
  <si>
    <t xml:space="preserve">No. De servidores públicos capacitados / No, de servidores públicos del proceso de GAU * 100 </t>
  </si>
  <si>
    <t>Dentro de los soportes remitidos, se anexa un acta de asistencia a una reunión del grupo GAU el día 27 de junio de 2020, cuyo tema fue capacitación OPAS.</t>
  </si>
  <si>
    <r>
      <rPr>
        <b/>
        <sz val="11"/>
        <color theme="1"/>
        <rFont val="Arial"/>
        <family val="2"/>
      </rPr>
      <t>1º Por que:</t>
    </r>
    <r>
      <rPr>
        <sz val="11"/>
        <color theme="1"/>
        <rFont val="Arial"/>
        <family val="2"/>
      </rPr>
      <t xml:space="preserve"> el personal contratado no estaba capacitado para realizar los informes de PQRS
</t>
    </r>
    <r>
      <rPr>
        <b/>
        <sz val="11"/>
        <color theme="1"/>
        <rFont val="Arial"/>
        <family val="2"/>
      </rPr>
      <t xml:space="preserve">2º Por que: </t>
    </r>
    <r>
      <rPr>
        <sz val="11"/>
        <color theme="1"/>
        <rFont val="Arial"/>
        <family val="2"/>
      </rPr>
      <t>hubo represamiento de la información del  sistema del ORFEO.
Porque no existe personal de planta responsable del Proceso de Gestión de Atención al Usuario</t>
    </r>
  </si>
  <si>
    <t>Porque no existe personal de planta responsable del Proceso de Gestión de Atención al Usuario
Estas actividades son desarrolladas por Contratistas.</t>
  </si>
  <si>
    <t>Incumplimiento a la ley de acceso y transparencia a la informacion publica retrasos en los tiempos de respuesta a los usuarios, faltas disciplinarias</t>
  </si>
  <si>
    <t xml:space="preserve">Generar informes pendientes correspondientes a los meses desde enero hasta abril.
</t>
  </si>
  <si>
    <t>No. De informes elaborados</t>
  </si>
  <si>
    <t xml:space="preserve">Al verificar la página web de la entidad, se evidenció que los informes mensuales de PQRSD, se encuentra debidamente publicaos mes a mes hasta junio de 2020.
</t>
  </si>
  <si>
    <t>Se encuentran publicados en la página web todos los informes mensuales de las PQRSD</t>
  </si>
  <si>
    <t>Los informes de PQRSD</t>
  </si>
  <si>
    <t>I Seguimiento al Plan Anticorrupción y de Atención al Ciudadano vigencia 2020 en cumplimiento Artículo 73 de la Ley 1474 de 2012</t>
  </si>
  <si>
    <r>
      <rPr>
        <b/>
        <sz val="11"/>
        <color theme="1"/>
        <rFont val="Arial"/>
        <family val="2"/>
      </rPr>
      <t xml:space="preserve">1º por que: </t>
    </r>
    <r>
      <rPr>
        <sz val="11"/>
        <color theme="1"/>
        <rFont val="Arial"/>
        <family val="2"/>
      </rPr>
      <t xml:space="preserve"> el personal contratado no estaba capacitado para realizar los informes de PQRS
</t>
    </r>
    <r>
      <rPr>
        <b/>
        <sz val="11"/>
        <color theme="1"/>
        <rFont val="Arial"/>
        <family val="2"/>
      </rPr>
      <t>2º por que:</t>
    </r>
    <r>
      <rPr>
        <sz val="11"/>
        <color theme="1"/>
        <rFont val="Arial"/>
        <family val="2"/>
      </rPr>
      <t xml:space="preserve"> hubo represamiento de la información del  sistema del ORFEO.
Porque no existe personal de planta responsable del Proceso de Gestión de Atención al Usuario</t>
    </r>
  </si>
  <si>
    <t>Capacitar y Designar a  un funcionario de planta al proceso de GAU, para el desarrollo de las actividades relacionadas con la gestión del proceso.</t>
  </si>
  <si>
    <t>Funcionario  de planta asignado y capacitado</t>
  </si>
  <si>
    <t>Se aporta como medio probatorio, memorando de fecha 4 de mayo de 2020, a través del cual se traslada al Proceso de Gestión al Ciudadano a una funcionaria de planta como responsable de generar y cumplir con las actividades correspondientes al área.</t>
  </si>
  <si>
    <t>El Proceso de Gestión de Atención al Usuario, fue reforzado con una funcionaria de planta, quien es responsable del registro y seguimiento de las PQRSD</t>
  </si>
  <si>
    <t>Se dio cumplimiento a la accion propuesta, ya que se reforzo el quipo de trabajo</t>
  </si>
  <si>
    <r>
      <rPr>
        <b/>
        <sz val="11"/>
        <color theme="1"/>
        <rFont val="Arial"/>
        <family val="2"/>
      </rPr>
      <t xml:space="preserve">1º Por que: </t>
    </r>
    <r>
      <rPr>
        <sz val="11"/>
        <color theme="1"/>
        <rFont val="Arial"/>
        <family val="2"/>
      </rPr>
      <t xml:space="preserve">no se adelantaron actividades de percepción  al ciudadano en el mes de abril de 2020, por cuando hubo represamiento de información </t>
    </r>
  </si>
  <si>
    <t>Debido al represamiento de información en PQRS, no se adelantaron actividades para el desarrollo de las encuestas de percepción del  Ciudadano en el mes de Abril de 2020</t>
  </si>
  <si>
    <t xml:space="preserve">1er Por qué: Porque la DNBC desde sus inicios aceptó un sitio web sencillo proporcionado por el Ministerio del Interior.
2do Por qué: No se asignaron recursos de acuerdo a  una revisión del estado del sitio web con respecto al cumplimiento de los criterios asociados a GEL de acuerdo al estudio de factibilidad expuesto por gestión T.I.
3er Por qué: La DNBC no asignó  recursos de para ejecutar esta actividad debido a los escasos recursos asignados por el Estado. </t>
  </si>
  <si>
    <t xml:space="preserve">La DNBC no asignó  recursos de para ejecutar esta actividad debido a los escasos recursos asignados por el Estado. </t>
  </si>
  <si>
    <t>Incumplimiento de el decreto GEL lo cual puede traer consecuencias disciplinarias. Daño a la imagen institucional</t>
  </si>
  <si>
    <t>Asignar recursos para construir el sitio web de la DNBC de acuerdo a los criterios GEL</t>
  </si>
  <si>
    <t>Acta con asignación de recursos</t>
  </si>
  <si>
    <t>Édgar Molina</t>
  </si>
  <si>
    <t>Se cuenta con la pagina web de la entidad con dominio propio https://www.dnbc.gov.co/</t>
  </si>
  <si>
    <t>Nuevo portal web adquirido</t>
  </si>
  <si>
    <t>Adquirir el sitio web de acuerdo a los criterios GEL</t>
  </si>
  <si>
    <t>Sitio web adquirido</t>
  </si>
  <si>
    <r>
      <rPr>
        <b/>
        <sz val="11"/>
        <color theme="1"/>
        <rFont val="Arial"/>
        <family val="2"/>
      </rPr>
      <t xml:space="preserve">1er Por qué: </t>
    </r>
    <r>
      <rPr>
        <sz val="11"/>
        <color theme="1"/>
        <rFont val="Arial"/>
        <family val="2"/>
      </rPr>
      <t xml:space="preserve">Porque no se cuenta con sitio Web propio y tampoco con una solución tecnológica que permita enlazar los formularios digitales con el sistema de gestión documental ORFEO para radicar y hacer seguimiento de las PQRSD.
</t>
    </r>
    <r>
      <rPr>
        <b/>
        <sz val="11"/>
        <color theme="1"/>
        <rFont val="Arial"/>
        <family val="2"/>
      </rPr>
      <t>2º Por qué:</t>
    </r>
    <r>
      <rPr>
        <sz val="11"/>
        <color theme="1"/>
        <rFont val="Arial"/>
        <family val="2"/>
      </rPr>
      <t xml:space="preserve"> Porque el sitio Web que actualmente tiene la DNBC es un subdominio del portal Web de MinInterior, el cual no cuenta con las funcionalidades para la recepción y seguimiento de las PQRSD. En consecuencia, a pesar de la gestión adelantada por el proceso de Planeación Estratégica, el proceso de Gestión de atención al usuario y el proceso de Gestión de tecnología informática, no ha sido posible la consecución de recursos suficientes para esta actividad.
</t>
    </r>
    <r>
      <rPr>
        <b/>
        <sz val="11"/>
        <color theme="1"/>
        <rFont val="Arial"/>
        <family val="2"/>
      </rPr>
      <t>3er Por qué:</t>
    </r>
    <r>
      <rPr>
        <sz val="11"/>
        <color theme="1"/>
        <rFont val="Arial"/>
        <family val="2"/>
      </rPr>
      <t xml:space="preserve"> Porque el ejercicio de priorización de recursos determinó que hay otras necesidades urgentes que atender por parte de la DNBC.</t>
    </r>
  </si>
  <si>
    <t>El ejercicio de priorización de recursos determinó que hay otras necesidades urgentes que atender por parte de la DNBC.</t>
  </si>
  <si>
    <t>Apertura de investigaciones por el incumplimiento del criterio Sistema Web de Contacto, Peticiones, Quejas, Reclamos, Solicitudes, Denuncias de la Estrategia GEL</t>
  </si>
  <si>
    <t>Implementar la página web de la DNBC de acuerdo a las exigencias del componente TIC Servicios de GEL.</t>
  </si>
  <si>
    <t>Formulario para recepción de  PQRSD en la página web.</t>
  </si>
  <si>
    <t>Edwin Zamora/Luis Eduardo Zamora</t>
  </si>
  <si>
    <t>La entidad cuenta con la página web con dominio propio https://www.dnbc.gov.co/</t>
  </si>
  <si>
    <r>
      <rPr>
        <sz val="11"/>
        <color theme="1"/>
        <rFont val="Arial"/>
        <family val="2"/>
      </rPr>
      <t>1er Por qué: El personal citado no asiste porque  tienen muchas actividades que realizar y es difícil separar tiempo para las capacitaciones</t>
    </r>
    <r>
      <rPr>
        <b/>
        <sz val="11"/>
        <color theme="1"/>
        <rFont val="Arial"/>
        <family val="2"/>
      </rPr>
      <t xml:space="preserve">
2do Por qué: </t>
    </r>
    <r>
      <rPr>
        <sz val="11"/>
        <color theme="1"/>
        <rFont val="Arial"/>
        <family val="2"/>
      </rPr>
      <t xml:space="preserve">No existe un compromiso para asistir a la capacitaciones de acuerdo a un programa de capacitación de SGSST. </t>
    </r>
    <r>
      <rPr>
        <b/>
        <sz val="11"/>
        <color theme="1"/>
        <rFont val="Arial"/>
        <family val="2"/>
      </rPr>
      <t xml:space="preserve">
3er Por qué: </t>
    </r>
    <r>
      <rPr>
        <sz val="11"/>
        <color theme="1"/>
        <rFont val="Arial"/>
        <family val="2"/>
      </rPr>
      <t>Porque se requiere un mayor respaldo por parte de la alta Dirección para que el personal asista a las capacitaciones.</t>
    </r>
  </si>
  <si>
    <t>Porque se requiere un mayor respaldo por parte de la alta Dirección para que el personal asista a las capacitaciones.</t>
  </si>
  <si>
    <t>Desconocimiento de los aspectos de SST, aumento de la accidentabilidad y enfermedades laborales</t>
  </si>
  <si>
    <t>Establecer en el programa de capacitaciones, la programación  de los temas de SST por cargos asociados y divulgarlo a la alta dirección con el fin de conseguir respaldo y aumentar la participación del personal.</t>
  </si>
  <si>
    <t xml:space="preserve">% de participación del personal citado a las capacitaciones </t>
  </si>
  <si>
    <t>Se realizó las capacitaciones:
- Funciones del Comité Paritario de SST.
- Funciones y Responsabilidades del CCL.
- Bioseguridad.
- Inteligencia emocional y manejo de conflictos.
- Procedimiento para reporte de accidentes laborales.
- Síndrome de burnout-
- Ergonomía e higiene postural - manipulación de cargas.
- Plan de gestión del riesgo de emergencias y brigadas de emergencias.
- Seguridad vial.
- Liderazgo.
- Estilos de vida saludable y prevención del riesgo cardiovascular.
Las capacitaciones se han realizado a través de correo electrónico, debido a la situación de pandemia por covid-19.</t>
  </si>
  <si>
    <t>Se realizó las capacitaciones:
- Funciones del Comité Paritario de SST.
- Funciones y Responsabilidades del CCL.</t>
  </si>
  <si>
    <t>Falta de compromiso frente a las responsabilidades establecidas según resolución 203 de 1986, artículo 7,</t>
  </si>
  <si>
    <t>Se corre el riesgo de que pueda presentarse eventos como accidentes laborales y enfermedades laborales.</t>
  </si>
  <si>
    <t>Sensibilizar y empoderar a los integrantes del COPASST, en cuanto a sus funciones y roles dentro de la DNBC</t>
  </si>
  <si>
    <t>Sensibilización al COPASST</t>
  </si>
  <si>
    <t>Se realizó capacitación a los integrantes del COPASST frente a sus responsabilidades en los roles que desempeñan en el comité</t>
  </si>
  <si>
    <t>Se realizó capacitación a los integrantes del COPASST frente a sus responsabilidades en los roles que desempeñan en el comité y se evidenció las actas de reunión del COPASST de los meses de enero - mayo de 2020</t>
  </si>
  <si>
    <t>Celebrar las reuniones mensuales del comité paritario de seguridad y salud en el trabajo</t>
  </si>
  <si>
    <t># reuniones realizadas / # reuniones programadas (12) * 100</t>
  </si>
  <si>
    <t>Se evidenció las actas de reunión del COPASST de los meses de enero - mayo de 2020</t>
  </si>
  <si>
    <t>Falta de compromiso frente a las responsabilidades establecidas según Resolución 652 de 2012, artículo 6, literales 8 y 10.</t>
  </si>
  <si>
    <t>Se corre el riesgo de que pueda el clima laboral dentro de la organización.</t>
  </si>
  <si>
    <t>Sensibilizar y empoderar a los integrantes del Comité de Convivencia Laboral, en cuanto a sus funciones y roles dentro de la DNBC</t>
  </si>
  <si>
    <t>Sensibilización al Comité de Convivencia Laboral</t>
  </si>
  <si>
    <t>Se realizó capacitación a los integrantes del Comité de Convivencia Laboral frente a sus responsabilidades en los roles que desempeñan en el comité</t>
  </si>
  <si>
    <t>Se realizó capacitación a los integrantes del Comité de Convivencia Laboral frente a sus responsabilidades en los roles que desempeñan en el comité y se evidenció la celebración del Comité de Convivencia Laboral a través de las actas de marzo y junio de 2020.</t>
  </si>
  <si>
    <t>Celebrar las reuniones mensuales del comité  de convivencia laboral</t>
  </si>
  <si>
    <t># reuniones realizadas / # reuniones programadas (4) * 100</t>
  </si>
  <si>
    <t>Se evidenció la celebración del Comité de Convivencia Laboral a través de las actas de marzo y junio de 2020.</t>
  </si>
  <si>
    <t>La falta de un documento  formalizado de política de uso adecuado del correo electrónico por TI, para que dicho documento repose en el historial laboral de cada funcionario</t>
  </si>
  <si>
    <t>No estandarización de las historias laborales de los funcionarios de la Entidad</t>
  </si>
  <si>
    <t>Incluir el documento formalizado de política de uso adecuado del correo electrónico  por TI, en el expediente laboral de cada funcionario de la DNBC.</t>
  </si>
  <si>
    <t># de Historias Laborales con el documento de política de correo incluido / # de Historias Laborales  (29)</t>
  </si>
  <si>
    <t>Maryoly Díaz/ Edgardo Mandón</t>
  </si>
  <si>
    <t>Se evidenció el Procedimiento Ingreso y Retiro de funcionarios, PC-TH-04, Versión: 1.0, socializado a través de correo electrónico el 1108/2020.
se encontró que la política de uso adecuado del correo electrónico  por TI, en el expediente laboral de los funcionarios de la DNBC.</t>
  </si>
  <si>
    <t>Actualizar, formalizar y socializar el Procedimiento ingreso y retiro de funcionarios e incluirlo en las hijas de vida de cada funcionario.</t>
  </si>
  <si>
    <t>Se evidenció el Procedimiento Ingreso y Retiro de funcionarios, PC-TH-04, Versión: 1.0, socializado a través de correo electrónico el 1108/2020</t>
  </si>
  <si>
    <t>Incluir en el procedimiento de situaciones administrativas las acciones lageales a que hay lugar por el incumplimiento de las directrices impartidas en la directriz general del 04 de enero de 2019</t>
  </si>
  <si>
    <t>No se contemplaron los siguientes aspectos:
 *Llevar a cabo permanentemente ejercicios participativos para la divulgación y apropiación de los valores y principios propuestos en el Código de Integridad.
*Establecer un sistema de seguimiento y evaluación de la implementación del Código para garantizar su cumplimiento por parte de los servidores en el ejercicio de las funciones.
*Promover que el contacto de los servidores con el Código sea experiencial de tal manera que surjan en ellas reflexiones acerca de su quehacer y rol como servidores públicos que eventualmente conduzcan a cambios en su comportamiento.</t>
  </si>
  <si>
    <t>Incumplimiento a las disposiciones en el Manual Operativo de MIPG</t>
  </si>
  <si>
    <t>Llevar a cabo bimestralmente  ejercicios participativos y experienciales para la divulgación y apropiación de los valores y principios propuestos en el Código de Integridad.</t>
  </si>
  <si>
    <t># de actividades realizadas</t>
  </si>
  <si>
    <t>Se evidenció la realización de una capacitación sobre el código de integridad  en el mes de marzo, se aplicó un test de la socialización del código de integridad en el mes de mayo y junio de 2020.</t>
  </si>
  <si>
    <t>Semestralmente aplicar una encuesta a los servidores públicos de conocimiento y apropiación  Código de integridad</t>
  </si>
  <si>
    <t># de encuestas realizadas</t>
  </si>
  <si>
    <t>Posible suplantación por parte de los funcionarios al facilitar su clave de ingreso; causando mala imagen a la Institución, incurriendo en posibles faltas graves, generando sanciones disciplinarias.
Baja productividad, demora en los procesos, detrimento patrimonial al no compensar el tiempo no laborado.</t>
  </si>
  <si>
    <t>Se elaborará una directriz en la que se incluyan los horarios y las jornadas de trabajo, la trazabilidad de las novedades, manejo del Biométrico, la responsabilidad de cada funcionario frente a su cumplimiento y las acciones disciplinarias a que diere lugar.
Se solicitá el mantenimiento preventivo del Biométrco cada 6 meses.
Realizar el mantenimiento de la plataforma</t>
  </si>
  <si>
    <t>Directriz elaborada y aprobada
Mantenimiento dela Plataforma</t>
  </si>
  <si>
    <t>Se evidenció el control de acceso a través del biométrico, el cual fue suspendido desde el 29 de julio de 2020, por prevención por contagio covid-19, ademas se cuenta con el registro de ausentismo laboral</t>
  </si>
  <si>
    <t>El área de TH no cuenta con la totalidad de las novedades al momento de generar el informe al subdirector, causando inconsistencias en la información presentada, toda vez que por falta de conocimiento de los funcionarios  sobre los mecanismos, para solicitar el permiso, cuando se requieren ausentar por comisión,  incapacidad, capacitaciones, diplomados etc.,</t>
  </si>
  <si>
    <t>Información incompleta en los reportes enviados.</t>
  </si>
  <si>
    <t>Se elaborará una directriz en la que se incluyan los horarios y las jornadas de trabajo, la trazabilidad de las novedades, manejo del Biométrico, la responsabilidad de cada funcionario frente a su cumplimiento y las acciones disciplinarias a que diere lugar.</t>
  </si>
  <si>
    <t>Directriz elaborada y aprobada</t>
  </si>
  <si>
    <t>Reportar la totalidad de las novedades, justificando claramente los incumplimientos</t>
  </si>
  <si>
    <t>Novedades reportadas conforme a los registros extractados del biometrico</t>
  </si>
  <si>
    <t>Se evidenció el control de acceso a través del biométrico, el cual fue suspendido desde el 29 de julio de 2020, por prevención por contagio covid-19</t>
  </si>
  <si>
    <t>No se tuvo en cuenta la novedad del traslado del fondo de pensiones oportunamente</t>
  </si>
  <si>
    <t>Inconformismo de los funcionarios al verse vulnerado sus derechos fundamentales.</t>
  </si>
  <si>
    <t>Implementación de controles con el fin de verificar las novedades de personal</t>
  </si>
  <si>
    <t>Informe entregado</t>
  </si>
  <si>
    <t>Se evidencio la aplicación de un formato denominando "CONTROL DE NOVEDADES TRASLADO EPS O FONDO DE PENSIONES", con los funcionarios Andrea González y Alexander Maya, en ambos casos por cambio de EPS.</t>
  </si>
  <si>
    <t>Se verificó la aplicación del formato de control de novedades por traslado de EPS, o AFP.</t>
  </si>
  <si>
    <t>En la vigencia 2018 se solicitaron en el marco del anteproyecto de presupuesto 2019 recursos para seguridad y salud en el trabajo acorde a las necesidades mínimas de implementación, teniendo en cuenta las directrices de austeridad en el gasto.
Para la vigencia 2019 se solicitaron recursos por valor de $119.361.696, sin embargo solo fueron asignados $28.841.900 para el sistema de gestión de seguridad y salud el trabajo en la DNBC. 
La adquisición de elementos de segurida y salud en el trabajo se tenía prevista para el primer trimestre de la vigencia 2019, sin emabrgo no se realizó la contratación de personal de apoyo a la gestión en el Proceso de Talento Humano, ya que la Junta Nacional de Bomberos se realizó el 31 de mayo de 2019.
El Proceso de Gestión de talento humano solo tiene un profesional de planta, el cual no cuenta con la licencia en SST que permita liderar e implementar el SGSST, y el cual no es suficiente para la multiplicidad de actividades generadas en el proceso.</t>
  </si>
  <si>
    <r>
      <rPr>
        <sz val="11"/>
        <color theme="1"/>
        <rFont val="Arial"/>
        <family val="2"/>
      </rPr>
      <t>Para la vigencia 2019 se solicitaron recursos por valor de</t>
    </r>
    <r>
      <rPr>
        <sz val="11"/>
        <color rgb="FFFF0000"/>
        <rFont val="Arial"/>
        <family val="2"/>
      </rPr>
      <t xml:space="preserve"> </t>
    </r>
    <r>
      <rPr>
        <sz val="11"/>
        <color theme="1"/>
        <rFont val="Arial"/>
        <family val="2"/>
      </rPr>
      <t xml:space="preserve">$119.361.696, sin embargo solo fueron asignados $28.841.900 para el sistema de gestión de seguridad y salud el trabajo en la DNBC. </t>
    </r>
  </si>
  <si>
    <t xml:space="preserve">Incumplimiento de la normatividad vigente.
Exposición de los funcionarios y contratistas a riesgos de emergencias. </t>
  </si>
  <si>
    <t>Realizar solicitud de la totalidad de necesidades de seguridad y salud en el trabajo para la vigencia 2020 acorde a la normatividad vigente.</t>
  </si>
  <si>
    <t>Solicitud de necesidades de Seguridad y Salud en el Trabajo 2020</t>
  </si>
  <si>
    <t>Maryoly  Diaz Muñoz</t>
  </si>
  <si>
    <t>De acuerdo con el presupuesto "Proyección inversión recursos", en el cual se asignan los recursos para la ejecución del SG SST.</t>
  </si>
  <si>
    <t>Se asignan los recursos para la ejecución del SG SST.
Se evidenció la compra de elementos requeridos para el protocolo de bioseguridad, tales como tapa bocas, guantes, alcohol, gel antibacterial, caneca para residuos biológicos, termómetros digitales.</t>
  </si>
  <si>
    <r>
      <rPr>
        <sz val="11"/>
        <color theme="1"/>
        <rFont val="Arial"/>
        <family val="2"/>
      </rPr>
      <t>Para la vigencia 2019 se solicitaron recursos por valor de</t>
    </r>
    <r>
      <rPr>
        <sz val="11"/>
        <color rgb="FFFF0000"/>
        <rFont val="Arial"/>
        <family val="2"/>
      </rPr>
      <t xml:space="preserve"> </t>
    </r>
    <r>
      <rPr>
        <sz val="11"/>
        <color theme="1"/>
        <rFont val="Arial"/>
        <family val="2"/>
      </rPr>
      <t xml:space="preserve">$119.361.696, sin embargo solo fueron asignados $28.841.900 para el sistema de gestión de seguridad y salud el trabajo en la DNBC. </t>
    </r>
  </si>
  <si>
    <t xml:space="preserve">Incumplimineto de la normatividad vigente.
Exposición de los funcionarios y contratistas a riesgos de emergencias. </t>
  </si>
  <si>
    <t>Asignar los recursos solicitados para la implementación del sistema de Gestión de Seguridad y Salud en el Trabajo en la vigencia 2020.</t>
  </si>
  <si>
    <t>Total de recursos asignados 2020 total de recursos solicitados anteproyecto de presupuesto 2020</t>
  </si>
  <si>
    <r>
      <rPr>
        <sz val="11"/>
        <color theme="1"/>
        <rFont val="Arial"/>
        <family val="2"/>
      </rPr>
      <t>Para la vigencia 2019 se solicitaron recursos por valor de</t>
    </r>
    <r>
      <rPr>
        <sz val="11"/>
        <color rgb="FFFF0000"/>
        <rFont val="Arial"/>
        <family val="2"/>
      </rPr>
      <t xml:space="preserve"> </t>
    </r>
    <r>
      <rPr>
        <sz val="11"/>
        <color theme="1"/>
        <rFont val="Arial"/>
        <family val="2"/>
      </rPr>
      <t xml:space="preserve">$119.361.696, sin embargo solo fueron asignados $28.841.900 para el sistema de gestión de seguridad y salud el trabajo en la DNBC. </t>
    </r>
  </si>
  <si>
    <t xml:space="preserve">1. Solicitud de Cotización o Propuesta de elementos requeridos para seguridad y salud en el trabajo 2020. 
2. Remisión de la Necesidad, y cotizaciones ante el Proceso de Gestión Contractual. </t>
  </si>
  <si>
    <t>Se evidenció la compra de elementos requeridos para el protocolo de bioseguridad, tales como tapa bocas, guantes, alcohol, gel antibacterial, caneca para residuos biológicos, termómetros digitales.</t>
  </si>
  <si>
    <t>No se realizó seguimiento a las actividades del COPASST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COPASST.
Falta de motivación y empoderamiento para que las personas pertenencientes en el Copasst ayudaran a la convocatoria para la conformación de los nuevos integrantes del Copasst periodo 2019-2021.</t>
  </si>
  <si>
    <t>Falta de motivación y empoderamiento para que las personas que estaban en el Copasst ayudaran a la convocatoria para la conformación de los nuevos integrantes del Copasst periodo 2019-2021</t>
  </si>
  <si>
    <t>Incuplimiento en Decreto 1072 de 2015 y resolución 2013 de 1986 que trata de la conformación del Comité paritario de seguridad y salud en el trabajo.</t>
  </si>
  <si>
    <t>Realizar la convocatoria para la elección del Copasst para el período 2019-2021.</t>
  </si>
  <si>
    <t>Conformacion del COPASST</t>
  </si>
  <si>
    <t>No se realizó seguimiento a las actividades del COPASST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COPASST.
Falta de motivación y empoderamiento para que las personas pertenencientes en el Copasst ayudaran a la convocatoria para la conformación de los nuevos integrantes del Copasst periodo 2019-2021.</t>
  </si>
  <si>
    <t xml:space="preserve">Realizar 1 capacitación a todos los miembros del COPASST respecto a las funciones y responsabilidades del COPASST </t>
  </si>
  <si>
    <t>Realizar las reuniones mensuales del COPASST acorde a la normatividad legal vigente</t>
  </si>
  <si>
    <t xml:space="preserve"># de reuniones ejecutadas </t>
  </si>
  <si>
    <t xml:space="preserve">1. Elaborar Acto Administrativo con los lineamientos para el funcionamiento del COPASST.
2. Socializar Acto Administrativo del funcionamiento del COPASST. </t>
  </si>
  <si>
    <t>Se realizó capacitación a los integrantes del COPASST frente a sus responsabilidades en los roles que desempeñan en el comité y se evidenció las actas de reunión del COPASST de los meses de enero - mayo de 2020.
Se elaboró documento "Roles, responsabilidades, y rendición de cuentas  con relación al SGSST" con fecha 23/06/2020.</t>
  </si>
  <si>
    <t>No se realizó seguimiento a las actividades del Comité de  Convivencia laboral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Comité de Convivencia Laboral.
Falta de motivación y empoderamiento para que las personas pertenencientes en el Comité de Convivencia Laboral ayudaran a la convocatoria para la conformación de los nuevos integrantes del Comité de Convivencia Laboral periodo 2019-2021.</t>
  </si>
  <si>
    <t>Falta de motivación y empoderamiento para que las personas que estaban en el CCL ayudaran a la convocatoria para la conformación de los nuevos integrantes del Comité de Convivencia Laboral periodo 2019-2021</t>
  </si>
  <si>
    <t>Incumplimiento a la resolucion 652 de 2012 y resolucion 1356 de 2012 que trata de la conformación de los Comités de convivencia laboral para mantener un buen clima en la organización</t>
  </si>
  <si>
    <t xml:space="preserve">1. Realizar la convocatoria para la elección y conformación del Comité de Convivencia laboral para el período 2019-2021
2. Realizar capacitación a los miembros del Comité de Convivencia Laboral sobre las funciones y responsabilidades del respectivo Comité. </t>
  </si>
  <si>
    <t>N° de Actividades realizadas</t>
  </si>
  <si>
    <t>1. Elaborar Acto Administrativo con los lineamientos para el funcionamiento del Comité de Convivencia Laboral.
2. Socializar Acto Administrativo del funcionamiento del Comité de Convivencia Laboral.</t>
  </si>
  <si>
    <t>Se estableció en Manual de Convivencia Laboral, Se realizó capacitación a los integrantes del Comité de Convivencia Laboral frente a sus responsabilidades en los roles que desempeñan en el comité y se evidenció la celebración del Comité de Convivencia Laboral a través de las actas de marzo y junio de 2020.</t>
  </si>
  <si>
    <t xml:space="preserve">Se ha establecido un programa de capacitación en Seguridad y Salud en el Trabajo, se convocan a los funcionarios y contratistas pero no se presenta intererés en asistir.
Exceso de trabajo.
No se cuenta con directrices desde la Alta Dirección que recuerde a los servidores la importancia de la asistencia a las capacitaciones de Seguridad y Salud en el Trabajo.
La asistencia a las capacitaciones de la DNBC se encuentra sujeta a la voluntad del respectivo funcionario y/o contratista interesado en el tema.
</t>
  </si>
  <si>
    <t>No se cuenta con directrices desde la Alta Dirección que recuerde a los servidores la importancia de la asistencia a las capacitaciones de Seguridad y Salud en el Trabajo.</t>
  </si>
  <si>
    <t>Debilidades en ls sensibilización frente al autocuidado con el fin de evitar enfermedades laborales y accidentes laborales.</t>
  </si>
  <si>
    <t>Elaborar comunicado desde la Dirección Nacional de Bomberos en donde se les recuerde a funcionarios y contratistas el deber y la importancia de la asistencia a las capacitaciones que establece el programa de  de Seguridad y salud en el Trabajo.</t>
  </si>
  <si>
    <t>Documento elaborado y remitido mediante correo elctrónico a todos los funcionarios y contratistas de la DNBC:</t>
  </si>
  <si>
    <t>En la vigencia 2020 las capacitaciones se estan realizando de manera virtual, de acuerdo con las disposiciones de aislamiento fisico, debido a la pandeima del covid-19</t>
  </si>
  <si>
    <t xml:space="preserve">En la vigenica 2018 se realizó la Rendición de cuentas acorde a los lineamientos establecidos por la Alta Dirección y el Proceso de Planeación Estrtégica.
</t>
  </si>
  <si>
    <t>Debilidad en la evaluación del compromiso en la organización de todos los niveles para ayudar a la implementación del Sistema de Gestión de Seguridad y Salud en el Trabajo.</t>
  </si>
  <si>
    <t>1. Realizar mesas de trabajo con el Proceso de Planeación Estratégica para corroborar con el SIGEC como se esta manejando la rendición de cuentas y realizarla de acuerdo a los prametros establecidos por la norma.
2. Realizar consulta con  la ARL respecto a la metodología para la realización de rendición de cuentas de seguridad y salud en el trabajo en todos los niveles de la Entidad.
3. Realizar Rendición de Cuentas vigencia 2019 de seguridad y salud en el trabajo en todos los niveles de la Entidad.</t>
  </si>
  <si>
    <t>Maryoly  Diaz Muñoz /
Especialista Seguridad y Salud en el Trabajo.</t>
  </si>
  <si>
    <t>Se evidenció la realización de la rendición de cuentas, de parte de los Directivos y el Responsable del SG SST.</t>
  </si>
  <si>
    <r>
      <rPr>
        <b/>
        <sz val="11"/>
        <color theme="1"/>
        <rFont val="Arial"/>
        <family val="2"/>
      </rPr>
      <t xml:space="preserve">1. Por qué: </t>
    </r>
    <r>
      <rPr>
        <sz val="11"/>
        <color theme="1"/>
        <rFont val="Arial"/>
        <family val="2"/>
      </rPr>
      <t>Porque no se identificaron adecuadamente los  factores internos y externos que permitieran identificar las necesidades de la DNBC</t>
    </r>
    <r>
      <rPr>
        <b/>
        <sz val="11"/>
        <color theme="1"/>
        <rFont val="Arial"/>
        <family val="2"/>
      </rPr>
      <t xml:space="preserve">
2. Por qué:  </t>
    </r>
    <r>
      <rPr>
        <sz val="11"/>
        <color theme="1"/>
        <rFont val="Arial"/>
        <family val="2"/>
      </rPr>
      <t>Desconocimiento de la adecuada aplicación del PETI con base a los lineamientos de la entidad, teniendo en cuenta la guía y soporte emitido por el ministerio de las TICs</t>
    </r>
    <r>
      <rPr>
        <b/>
        <sz val="11"/>
        <color theme="1"/>
        <rFont val="Arial"/>
        <family val="2"/>
      </rPr>
      <t xml:space="preserve"> </t>
    </r>
    <r>
      <rPr>
        <sz val="11"/>
        <color theme="1"/>
        <rFont val="Arial"/>
        <family val="2"/>
      </rPr>
      <t xml:space="preserve">
</t>
    </r>
    <r>
      <rPr>
        <b/>
        <sz val="11"/>
        <color theme="1"/>
        <rFont val="Arial"/>
        <family val="2"/>
      </rPr>
      <t xml:space="preserve">
3. Por qué:</t>
    </r>
    <r>
      <rPr>
        <sz val="11"/>
        <color theme="1"/>
        <rFont val="Arial"/>
        <family val="2"/>
      </rPr>
      <t xml:space="preserve"> El grupo de gestión tecnológica no cuenta con el personal para la  planeación y ejecución del plan.</t>
    </r>
  </si>
  <si>
    <t>Se evidenció la contratación de profesionales para el proceso Gestión TI.</t>
  </si>
  <si>
    <t>Auditoría FANO</t>
  </si>
  <si>
    <t>Proceso de reciente creación, escindido del Proceso FANO.
Falta de Personal en el Proceso Inspección, Vigilancia y Control. El Proceso de IVC cuenta con dos contratistas, los cuales fueron contratado en la vigencia 2019 a partir de los meses de Julio y Agosto.
Proceso de transición de funciones entre los Procesos de FANO e Inspección, Vigilancia y Control.
Debilidad en el seguimiento a los compromisos pactados en los Informes de Comisión que hacen referencia al Procedimiento a “Absolver consultas jurídicas y técnicas por comisión de servicios”</t>
  </si>
  <si>
    <t>Falta de Personal en el Proceso Inspección, Vigilancia y Control.</t>
  </si>
  <si>
    <t>Debilidades en las funciones de Inspección, Vigilancia y Control de la DNBC de los Cuerpos de Bomberos de Colombia acorde a la normatividad vigente.</t>
  </si>
  <si>
    <t xml:space="preserve">1. Actualización de la Caracterización del IVC.
2. Elaboración de Procedimiento del proceso. 
3. Aprobación del Procedimiento por parte del Subdirector Estratégico y de Coordinación Bomberil.
4. Remisión de los documentos al Proceso de Mejora Continua para codificación y publicación en la carpeta del SIGEC de la DNBC. 
</t>
  </si>
  <si>
    <t>Javier Coral Meneses.</t>
  </si>
  <si>
    <t xml:space="preserve">El proceso realizó la Actualización de la Caracterización del IVC, Elaboración de Procedimiento del proceso, Aprobación del Procedimiento por parte del Subdirector Estratégico y de Coordinación Bomberil y la  Remisión de los documentos al Proceso de Mejora Continua para codificación y publicación en la carpeta del SIGEC de la DNBC el 31 de julio de 2020
</t>
  </si>
  <si>
    <t>Realizar la contratación del personal requerido en el proceso de Inspección, Vigilancia y Control, que permita realizar la gestión de auditoria a los Cuerpos de Bomberos del País que se requieran.</t>
  </si>
  <si>
    <t xml:space="preserve">N° de personal contrado en el Proceso Inspeción, Vigilancia y Control / N° de Profesionales Requeridos
</t>
  </si>
  <si>
    <t>Germán Andrés Miranda Montenegro / Rainer Naranjo Charrasquiel / Cristhian Urrego Camargo</t>
  </si>
  <si>
    <t>Como apoyo al Proceso de IVC, Se realizó la contratación de tres (4) contratistas así:  Javier Coral Meneses, Alejandro Chamorro, Liz Margaret Alvarez, CAP Arbey Hernan Trujillo</t>
  </si>
  <si>
    <t>Se contemplaron 4 profesionales como apoyo al proceso de IVC</t>
  </si>
  <si>
    <t>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Los recursos asignados al rubro de personal de gastos de funcionamiento de la DNBC no son suficientes para la contratación del personal de apoyo de la entidad, en función de la entrega de productos y servicios a los cuerpos de bomberos del país.</t>
  </si>
  <si>
    <t>Inexistencia de Alertas manuales y/o tecnológicas que permitan evidenciar el vencimiento de los terminos establecidos para la respuesta a las PQRDS radicadas en la DNBC.</t>
  </si>
  <si>
    <t xml:space="preserve">Vencimiento de Términos en respuestas a PQRDS
Incumpliemiento de la normatividad vigente.
</t>
  </si>
  <si>
    <t xml:space="preserve">1. Gestionar la realización de Junta Nacional de Bomberos en el mes de Diciembre previo al inicio de la siguiente vigencia Fiscal a fin de contar con la aprobación de los recursos de inversión. (31/12/2019)
2. Realizar la contratación del personal requerido en el proceso de Gestión de Atención al Usuario y demás personal requerido para la respuesta oportuna a las PQRDS radicadas en la Entidad. (31/03/2020)
</t>
  </si>
  <si>
    <t>La  Junta Nacional de Bomberos se Bomberos se celebró el 3 de marzo de 2020.
Se realizó la contratación de dos profesionales para el Proceso Gestión de Atención al Usuario.</t>
  </si>
  <si>
    <t>Actualizar el mapa de riesgos de gestión del Proceso Formulación, Actualización, Acompañamiento Normativo y Operativo.</t>
  </si>
  <si>
    <t>Ronny Romero Velandia</t>
  </si>
  <si>
    <t xml:space="preserve">Se realizó la actualización del mapa de riesgos de gestión del Proceso FANO, bajo los lineamientos y el acompañamiento de la Oficina de Planeación de la DNBC.
</t>
  </si>
  <si>
    <t>Se registró el mapa de riesgos  con el cuenta el proceso de FANO</t>
  </si>
  <si>
    <t xml:space="preserve">Se realizó la actualización del mara de riesgos del Proceso FANO. </t>
  </si>
  <si>
    <t>El mapa de riesgos del proceso se revisó en la vigencia anterior con el acompañamiento de la oficina de Planeación y acorde a las recomendaciones de la oficina de control interno, en el mes de julio se trabajaron los riesgos de corrupción acorde con las observaciones realizadas por control interno</t>
  </si>
  <si>
    <t xml:space="preserve">Se carga el mapa de riesgos identificando los de corrupción y gestión </t>
  </si>
  <si>
    <t>Cumplida en el segundo seguimiento realizado en la vigencia 2020. Sin embargo, el proceso realizó modificaciones al Mapa de Riesgos con el acompañamiento de la Oficina de Planeación. De igual forma, la OCI, realizó evaluación al Mapa de Riesgos del cual se desprendieron una serie de  recomendaciones</t>
  </si>
  <si>
    <t>La OCI realizó seguimiento a los riesgos, recomendando la modificación conforme a la Guía de Administración del riesgos emitida por el DAFP</t>
  </si>
  <si>
    <t>1. Actualización Procedimiento para absolver consultas jurídicas y técnicas por diferentes canales. (22/11/2019)
2. Actualización del Formato de Seguimiento a Tutelas "Formato Control de Actividades FANO". (22/11/2019)
3. Aprobación del Procedimiento y Formato por parte del Subdirector Estratégico de Coordinación Bomberil. (06/12/2019)
4. Remisión del Procedimiento y Formato al Proceso de Mejora Continua para codificación y publicación en la carpeta del SIGEC de la DNBC. (10/12/2019)</t>
  </si>
  <si>
    <t xml:space="preserve">1. Se está llevando a cabo la actualización del Procedimiento para absolver consultas jurídicas y técnicas por diferentes canales, en concreto en lo relacionado con la respuesta a las acciones de tutela asignadas, así mismo la actualización del Formato de seguimiento de Tutelas. 
El Procedimiento fue revisado por el Subdirector Estratégico y de Coordinación bomberil y ajustado acorde a las observaciones realizadas.
</t>
  </si>
  <si>
    <t>con fecha corte 30 de noviembre no se encontraba actualizado, formalizado el procedimiento</t>
  </si>
  <si>
    <t>Actualmente se encuentra en proceso de modificación, aunque se realizaron mesas de trabajo con el equipo para el desarrollo del mismo.</t>
  </si>
  <si>
    <t>Aunque se han desarrollado mesas de trabajo a la fecha no se han actualizado los procedimientos del proceso.</t>
  </si>
  <si>
    <t xml:space="preserve">Se actualizo el Procedimiento para absolver consultas jurídicas y técnicas por diferentes canales con fecha del 07 de septiembre del 2020 y código PC-NO-02 </t>
  </si>
  <si>
    <t>Se  Actualizaron los  Procedimiento los tres (3) procedimientos asociados a FANO</t>
  </si>
  <si>
    <t xml:space="preserve">Se  Actualización Procedimiento para absolver consultas jurídicas y técnicas por diferentes canales, el Formato de Seguimiento a Tutelas "Formato Control de Actividades FANO". </t>
  </si>
  <si>
    <t>Debilidad en la definición de los indicadores establecidos para el seguimiento a las PQRDS  de los procesos "Gestión de Atención al Ausario" y "Formulación, Actualización y Acompañamiento Normativo y Operativo"..
Debilidad en la Asesoría técnica realizada para la formualción de los indicadores de gestión de los Procesos  "Gestión de Atención al Ausario" y "Formulación, Actualización y Acompañamiento Normativo y Operativo".</t>
  </si>
  <si>
    <t>Debilidad en la definición de los indicadores establecidos para el seguimiento a las PQRDS  de los procesos "Gestión de Atención al Usuario" y "Formulación, Actualización y Acompañamiento Normativo y Operativo"..</t>
  </si>
  <si>
    <t>Debilidad en el seguimiento y control a la gestión de los resultados de los procesos  "Gestión de Atención al Usuario" y "Formulación, Actualización y Acompañamiento Normativo y Operativo".</t>
  </si>
  <si>
    <t>Actualizar los indicadores de gestión del proceso ""Formulación, Actualización y Acompañamiento Normativo y Operativo" correspondientes al tema de PQRDS.</t>
  </si>
  <si>
    <t xml:space="preserve">Indicadores de Gestión del Proceso actualizados </t>
  </si>
  <si>
    <t xml:space="preserve">Se trabajó con el área de Análisis y Mejora Continua en la actualización de los indicadores del proceso. </t>
  </si>
  <si>
    <t>Aunque se actualizaron los indicadores, los mismos están denominados como eficiencia cuando la formula matemática está definida para Eficacia.</t>
  </si>
  <si>
    <t xml:space="preserve">Se desarrollo los indicadores del proceso FANO y se adjunta el tablero de indicadores y evidencia del desarrollo de los indicadores </t>
  </si>
  <si>
    <t>Cumplida en el segundo seguimiento realizado en la vigencia 2020.  Sin embargo, el proceso realizó modificaciones a los indicadores por medio del acompañamiento de la Oficina de Planeación.</t>
  </si>
  <si>
    <t xml:space="preserve">Se reformularon los indicadores tanrto la matriz como el seguimiento </t>
  </si>
  <si>
    <t>Inefectividad de los controles diseñados en los mapas de riesgos de los procesos "Gestión de Atención al Ausario" y "Formulación, Actualización y Acompañamiento Normativo y Operativo".
Debilidad en la Asesoría técnica realizada para la formualción de los riesgos de los procesos y los controles establecidos para los mismos.
Debilidad en la identificación y definición de los controles establecidos por los líderes y gestores de los procesos.</t>
  </si>
  <si>
    <t>Inefectividad de los controles diseñados en los mapas de riesgos de los procesos "Gestión de Atención al Usuario" y "Formulación, Actualización y Acompañamiento Normativo y Operativo".</t>
  </si>
  <si>
    <t>Materialización de los riesgos establecidos en los procesos.
Incumplimiento de la normatividad vigente.</t>
  </si>
  <si>
    <t>Actualizar el mapa de riesgos de gestión del Proceso Formulación, Actualización, Acompañamiento Normativo y Operativo, correspondientes al tema de PQRDS.</t>
  </si>
  <si>
    <t>Mapa de Riesgos del Procesos FANO actualizado</t>
  </si>
  <si>
    <t xml:space="preserve">Se trabajó con el área de Análisis y Mejora Continua en la actualización del mapa de riesgos. </t>
  </si>
  <si>
    <t>Se realizó la actualización del mapa de riesgos del proceso sin embargo el único riesgo que se generó el nombre está mal redactado. De igual forma, únicamente se generó un riesgo por la no asesoría cuando el riesgo debe estar apuntando a la Mal asesoría. De igual forma  el proceso tiene muchos riesgos asociados.</t>
  </si>
  <si>
    <t>Se realizó la actualización del mapa de riesgos del proceso</t>
  </si>
  <si>
    <t>La DNBC cuenta con 29 funcionarios de Planta, de los cuales 1 es asignado al Proceso FANO, quien no tiene la posibilidad de realizar todas las actividades requeridas para la prestación de los servicios asignados al proceso.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Pese a que se solicitó la contratación de un profesional para el proceso FANO en el tema territorial, la misma no fue contratada.
Durante el primer semestre de la vigencia 2019  se le asignaron al Proceso FANO 397 PQRDS, a los cuales se les dió prioridad en la respuesta a fin de tratar de cumplir los términos establecidos en la Ley 1755 de 2015</t>
  </si>
  <si>
    <t>Pese a que se solicitó la contratación de un profesional para el proceso FANO en el tema territorial, la misma no fue contratada.</t>
  </si>
  <si>
    <t xml:space="preserve">Imposibilidad de realizar gestión de la DNBC antes los Entes Territoriales para el cumplimiento de la ley 1575 de 2012.
</t>
  </si>
  <si>
    <t>Realizar la contratación del personal requerido en el proceso de Formulación, Actualización y Acompañamiento normativo y Operativo y demás personal requerido para la gestión territorial de la DNBC.</t>
  </si>
  <si>
    <t xml:space="preserve">N° de personal contrado en el Proceso FANO / N° de Profesional Requerido
</t>
  </si>
  <si>
    <t>Charles Benavides Catillo/Jorge Edwin Amarillo/ Jairo Soto Gil</t>
  </si>
  <si>
    <t>La acción está para ser cumplida en 2020</t>
  </si>
  <si>
    <t xml:space="preserve">Realizo contratación del personal requerido en el proceso FANO para el acompañamiento normativo, operativo y las demás labores que se requieren en la entidad </t>
  </si>
  <si>
    <t>Se realizó la contratación de siete (7) personas para el procedo FANO, mediante los contratos 164,193,203,207,207,201,115 y 221 de 2020</t>
  </si>
  <si>
    <t>Cumplida en el tercer seguimiento realizado en la vigencia 2020. Se realizó la contratación de siete (7) personas en el proceso FANO.</t>
  </si>
  <si>
    <t>Se realizó la contratación de 7 personas en el proceso FANO</t>
  </si>
  <si>
    <t>Pese a que se solicitó la contratación de un profesional para el proceso FANO en el tema territorial, la misma no fue aprobada.</t>
  </si>
  <si>
    <t xml:space="preserve">
Imposibilidad de realizar gestión de la DNBC antes los Entes Territoriales para el cumplimiento de la ley 1575 de 2012.
</t>
  </si>
  <si>
    <t>Realizar la revisión, actualización y gestión de la formalización de los Documentos SIGEC del proceso:
a. Caracterización (20%)
b. Procedimientos (20%)
c. Formatos (20%)
d. Indicadores (20%)
e. Mapas de Riesgos (20%)</t>
  </si>
  <si>
    <t xml:space="preserve">Actualmente se está llevando a cabo con el área de Análisis y Mejora Continua en la actualización de los indicadores del proceso e indicadores del mapa de riesgos, al igual que formatos y procedimiento, respecto a la caracterización se actualizó el objetivo. </t>
  </si>
  <si>
    <t>Está en proceso de Actualización, por lo tanto el avance queda . Caracterización (10%)
b. Procedimientos (10%)
c. Formatos (0%)
d. Indicadores (10%)
e. Mapas de Riesgos (10%)</t>
  </si>
  <si>
    <t>Actualmente se encuentra actualizada la caracterización y el mapa de riesgos FANO, los indicadores están en proceso de elaboración con el área de mejora continua, se estan revisando los procedimientos y los formatos pertinentes.</t>
  </si>
  <si>
    <t>Se actualizó:
La caracterización 20%, Mapa de Riesgos 20%, Indicadores 10%(Segundo trimestre),Procedimiento 10%(Segundo trimestre)</t>
  </si>
  <si>
    <t xml:space="preserve">Se realizo actualización de la caracterización con fecha 07/09/2020, en los procedimientos se desarrollo la actualización de; absolver consulta, asesoría y acompañamiento a entes territoriales y cuerpos de bomberos y por ultimo modificación de reglamentos generales de orden técnico, de los indicadores se adjunta el tablero y evidencia del desarrollo de los indicadores y por ultimo el mapa de riesgos identificando los de corrupción y gestión </t>
  </si>
  <si>
    <t>Se actualizaron en el SIGEP   los Documentos SIGEC del proceso:
a. Caracterización (20%), procedimientos (20%)
c. Formatos (20%)
d. Indicadores (20%)
e. Mapas de Riesgos (20%)</t>
  </si>
  <si>
    <t>Se actualizaron en el SIGEP   los Documentos SIGEC del proceso:
a. Caracterización (20%), b.Procedimientos (20%)
c. Formatos (20%)
d. Indicadores (20%)
e. Mapas de Riesgos (20%)</t>
  </si>
  <si>
    <t>Debilidad en la definición de los indicadores establecidos para el proceso "Formulación, Actualización y Acompañamiento Normativo y Operativo".
Debilidad en la Asesoría técnica realizada para la formualción de los indicadores de gestión del Proceso   "Formulación, Actualización y Acompañamiento Normativo y Operativo".</t>
  </si>
  <si>
    <t xml:space="preserve">Debilidad en la definición de los indicadores establecidos para el proceso "Formulación, Actualización y Acompañamiento Normativo y Operativo".
</t>
  </si>
  <si>
    <t>Debilidad en el seguimiento y control a la gestión de los resultados del proceso "Formulación, Actualización y Acompañamiento Normativo y Operativo".</t>
  </si>
  <si>
    <t>Actualizar los indicadores de gestión del proceso "Formulación, Actualización y Acompañamiento Normativo y Operativo".
Elaborar indicadores de Eficiencia y Efectividad del  proceso "Formulación, Actualización y Acompañamiento Normativo y Operativo".</t>
  </si>
  <si>
    <t>Indicadores de Gestión del Proceso actualizados y elaborados</t>
  </si>
  <si>
    <t>Actualmente se está llevando a cabo con el área de Análisis y Mejora Continua en la actualización de los indicadores del proceso e indicadores del mapa de riesgos. 
Se encuentra en proceso de formulación el indicador de efectividad del proceso.</t>
  </si>
  <si>
    <t>Se realizo acercamiento con Mejora continua para el desarrollo de los indicadores del área de FANO, elproceso se culminará en el tercer trimestre de 2020</t>
  </si>
  <si>
    <t>Aunque se actualizaron los indicadores, los mismos están denominados como eficiencia cuando la formula matemática está definida para Eficacia. En el tercer trimestre no se evidencia avance</t>
  </si>
  <si>
    <t>Se adjunta la evidencia de los indicadores y el tablero debidamente diligenciado.</t>
  </si>
  <si>
    <t>Se definieron los indicadores de Gestión así como la Matriz de seguimiento</t>
  </si>
  <si>
    <t>Se definieron los indicadores de Gestión asi como la Matriz de seguimiento</t>
  </si>
  <si>
    <t>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Los recursos asignados al rubro de personal de gastos de funcionamiento de la DNBC no son suficientes para la contratación del personal de apoyo de la entidad, en función de la entrega de productos y servicios a los cuerpos de bomberos del país.</t>
  </si>
  <si>
    <t xml:space="preserve">Contratar de personal de apoyo de forma temporal para la respuesta de las PQRSD al proceso FANO, con recursos de funcionamiento, en el entretanto que se realiza la Junta Nacional de Bomberos, en donde se deciden recursos de inversión para contratacioón de personal de apoyo al proceso, por toda la vigencia fiscal. </t>
  </si>
  <si>
    <t>N° de Personal de planta de apoyo a la respuesta de PQRSD contratados con recursos de funcionamiento  / N° de Personal temporal requerido para la respuesta de las PQRDS como plan de contingencia.</t>
  </si>
  <si>
    <t>Se realizaron dos contratos con recursos de funcionamiento para apoyar las respuestas a PQRSD, mientras se llevaba a cao la Junta Nacional de Bomberos para aprobación de los recursos por Inversión para apoyar al Proceso FANO. (Erika Aguirre y Andrea Castañeda)</t>
  </si>
  <si>
    <t>Se realizó la contratación de siete (7) personas para el procedo FANO, mediante los contratos 164,193,203,207,207,201,115 y 221 de 2020. Los contratos de Erika Aguirre y Andrea Castañeda se realizaron en el primer semestre de 2020 por funcionamiento</t>
  </si>
  <si>
    <t>Se realizó la contratación de 07 contratistas como apoyo al proceso</t>
  </si>
  <si>
    <t>Asignar personal de planta para la respuesta de las PQRDS como plan de contingencia cuando no se cuente con personal de apoyo a la gestión con recursos de inversión.</t>
  </si>
  <si>
    <t>N° de Personal de planta de la DNBC asignado para la respuesta de las PQRDS / N° de Personal de planta de la DNBC requerido para la respuesta de las PQRDS como plan de contingencia.</t>
  </si>
  <si>
    <t>Jairo Soto Gil</t>
  </si>
  <si>
    <t xml:space="preserve">En apoyo a esta acción se encuentran la Dra. Viviana Gonzalez y el Dr. Carlos lopez Asesor jurídico del despacho fieron los encargados de atender las PQRSD en el evento que no se cuente con el personal contratado oportunamente </t>
  </si>
  <si>
    <t>No se evidencia asignación formal  a los Dr. Viviana González ni Carlos López, como funcionarios que apoyen la respuesta de las PQRDS como plan de contingencia cuando no se cuente con personal de apoyo a la gestión con recursos de inversión.</t>
  </si>
  <si>
    <t xml:space="preserve">Se adjunta el acta de traslado de la funcionaria Angelica Rosada para el proceso de Atención  al usuario </t>
  </si>
  <si>
    <t>Se genero el 15 de diciembre de 2020 un  memorando emitido por el  Director DNBC, donde se le informa al Asesor Jurídico y Viviana González  que ayudaran en las respuestas de las PQRSD provisionalmente en el proceso FANO,  como plan de contingencia mientras surte la contratación en la vigencia 2021</t>
  </si>
  <si>
    <t>Se genero el 15 de diciembre de 2020 un  memorando emitido por el  Director DNBC, donde se le informa al Asesor Juridico y Viviana Gonzalez  que ayudaran en las respuestas de las PQRSD provisionalmente en el proceso FANO,  como plan de contingencia mientras surte la contratación en la vigencia 2021</t>
  </si>
  <si>
    <t>Inefectividad de los controles diseñados en los mapas de riesgos del proceso  "Formulación, Actualización y Acompañamiento Normativo y Operativo".
Debilidad en la Asesoría técnica realizada para la formualción de los riesgos del proceso y los controles establecidos para los mismos.
Debilidad en la identificación y definición de los controles establecidos por el líder y gestor del proceso.</t>
  </si>
  <si>
    <t>Inefectividad de los controles diseñados en los mapas de riesgos del proceso  "Formulación, Actualización y Acompañamiento Normativo y Operativo".</t>
  </si>
  <si>
    <t xml:space="preserve">Se carga el mapade riesgos identificando los de corrupción y gestión </t>
  </si>
  <si>
    <t>La OCI realizó seguimiento a los riesgos, recomendando la modificación conforme a la Guía de Administración del riesgos emitidad por el DAFP</t>
  </si>
  <si>
    <t>Debilidad en la elaboración de la caracterización y procedimientos del proceso "Formulación, Actualización y Acompañamiento Normativo y Operativo".
Debilidad en la Asesoría técnica realizada para la formulación de la caracterización y procedimientos del proceso.
Debilidad en la identificación y definición del alcance del Proceso por parte del líder y gestor del proceso.</t>
  </si>
  <si>
    <t>Debilidad en la elaboración de la caracterización y procedimientos del proceso "Formulación, Actualización y Acompañamiento Normativo y Operativo".</t>
  </si>
  <si>
    <t>Falta de Claridad en el alcance del Proceso Formulación, Actualización y Acompañamiento normativo y Operativo" en cuanto a formulación normativa para el correcto funcionamiento de la DNBC.
Ausencia de reglamentación bomberil conforme a la normatividad vigente.
Incumplimiento de la Normatividad Vigente.</t>
  </si>
  <si>
    <t xml:space="preserve">1. Realizar mesas de trabajo con el Proceso "Gestión Juridica" para la definición del alcance de formulación normativa en los procesos de FANO y Gestión Jurídica.
2. Actualización de la Caracterización del Proceso Formulación, Actualización y Acompañamiento normativo y Operativo en cuanto al tema de Formulación Normativa" .
3. Elaboración de Procedimiento "Formulación y/o Actualización de normatividad bomberil" 
4. Aprobación del Procedimiento por parte del Subdirector Estratégico y de Coordinación Bomberil.
5. Remisión de los documentos al Proceso de Mejora Continua para codificación y publicación en la carpeta del SIGEC de la DNBC. 
6. Socialización del Procedimiento a todos los gestores de los procesos misionales de la DNBC. </t>
  </si>
  <si>
    <t>Se realizó un primer acercamiento con Gestión Jurídica para establecer los lineamientos en los cuales se definirá el alcance de formulación normativa de manera mancomunada entre los dos procesos.</t>
  </si>
  <si>
    <t>Se realizó reunión  con Gestión Jurídica para establecer los lineamientos en los cuales se definirá el alcance de formulación normativa de manera mancomunada entre los dos procesos.</t>
  </si>
  <si>
    <t xml:space="preserve">Se desarrollo una segunda mesa de trabajo con el proeso de gestión jurídica (Dr. Carlos lopez) a fin de identificar las necesidades del proceso de Formulación y/o Actualización de normatividad bomberil </t>
  </si>
  <si>
    <t>Se realizó mesa de trabajo del 25 de febrero de 2020, con el fin de tratar tema de actualización del procedimiento de FANO y se actualizó la caracterización, sin embargo continua pendiente
la actualización del  Procedimiento "Formulación y/o Actualización de normatividad Bomberil", aprobación, remisión de los documentos al proceso de mejora continua para codificación y socialización</t>
  </si>
  <si>
    <t>Se envía el acta de reunión del día 25 de febrero 2020 con el área jurídica y la actualización de la caracterización con vigencia desde el  07de septiembre del 2020 
Adicionalmente se adjunta los procedimientos actualizados de; absolver consulta, asesoría y acompañamiento a entes territoriales y cuerpos de bomberos, y el de modificación de reglamentos generales de orden técnico.</t>
  </si>
  <si>
    <t xml:space="preserve">Se  Actualización Procedimiento para absolver consultas jurídicas y técnicas por diferentes canales, el Formato de Seguimiento a Tutelas "Formato Control de Actividades FANO". De igual forma se aprobaron los procedimientos por parte del Subdirector Estratégico de Coordinación Bomberil, se remitieron  al Proceso de Mejora Continua para codificación y publicación en la carpeta del SIGEC de la DNBC. </t>
  </si>
  <si>
    <t>Debilidad en la elaboración de los procedimientos del proceso "Formulación, Actualización y Acompañamiento Normativo y Operativo".
Debilidad en la Asesoría técnica realizada para la formualción de los procedimientos del proceso.
Debilidad en la identificación y definición del alcance de los procedimientos por parte del líder y gestor del proceso.</t>
  </si>
  <si>
    <t>Debilidad en la elaboración de los procedimientos del proceso "Formulación, Actualización y Acompañamiento Normativo y Operativo".</t>
  </si>
  <si>
    <t>Falta de Claridad en los procedimeintos del Proceso Formulación, Actualización y Acompañamiento normativo y Operativo".</t>
  </si>
  <si>
    <t xml:space="preserve">1. Actualizar el Procedimiento absolver consultas jurídicas y técnicas por diferentes canales" en el apartado Comisión de Servicios acorde al objetivo del proceso.
2. Actualizar el procedimiento de Asesoría y acompañamientos a los entes territoriales y cuerpos de Bomberos acorde a la realidad del Proceso.
3. Aprobación de los Procedimiento por parte del Subdirector Estratégico y de Coordinación Bomberil.
4. Remisión de los documentos al Proceso de Mejora Continua para codificación y publicación en la carpeta del SIGEC de la DNBC. 
5. Socialización de los Procedimiento a todos los gestores e involucrados de los procesos misionales de la DNBC. </t>
  </si>
  <si>
    <t>1. Se está llevando a cabo la actualización del Procedimiento para absolver consultas jurídicas y técnicas por diferentes canales, respecto a la comisión de servicios.</t>
  </si>
  <si>
    <t>Se está llevando a cabo la actualización del Procedimiento para absolver consultas jurídicas y técnicas por diferentes canales, respecto a la comisión de servicios.</t>
  </si>
  <si>
    <t xml:space="preserve">No se tiene ninguan adelanto </t>
  </si>
  <si>
    <t>Se realizó mesa de trabajo del 25 de febrero de 2020, pero no se ha actualizado el procedimiento de Asesoría y acompañamientos a los entes territoriales y cuerpos de Bomberos acorde a la realidad del Proceso, ni su aprobación ni remisión   al Proceso de Mejora Continua para codificación y publicación en la carpeta del SIGEC de la DNBC.</t>
  </si>
  <si>
    <t>El proceso actualizó el procedimiento de Procedimiento absolver consultas jurídicas y técnicas por diferentes canales" en el apartado Comisión de Servicios acorde al objetivo del proceso</t>
  </si>
  <si>
    <t>Debilidad en la elaboración de los procedimientos del proceso "Formulación, Actualización y Acompañamiento Normativo y Operativo" y Gestión Jurídica.
Debilidad en la Asesoría técnica realizada para la formualción de los procedimientos de los procesos.
Debilidad en la identificación y definición del alcance de los procedimientos por parte de los líderes y gestores del proceso.
Desarticulación entre los Procesos FANO y Gestión Jurídica.</t>
  </si>
  <si>
    <t>Desarticulación entre los Procesos FANO y Gestión Jurídica.</t>
  </si>
  <si>
    <t>Falta de Claridad en los procedimeintos de los Procesos Formulación, Actualización y Acompañamiento normativo y Operativo" y "Gestión Jurídica".
Debilidad en el alcance de los procedimientos de los Procesos Formulación, Actualización y Acompañamiento Normativo y Operativo" y "Gestión Jurídica".</t>
  </si>
  <si>
    <t xml:space="preserve">1. Realizar mesas de trabajo con el Proceso "Gestión Juridica" para la definición del alcance del Procedimiento .
2. Actualizar el Procedimiento del Proceso FANO "Modificación de reglamentos generales de orden técnico y administrativo" con el fin de que se encuentre articulado con el Proceso y Procedimiento de "Gestión Jurídica"
3. Aprobación de los Procedimiento por parte del Subdirector Estratégico y de Coordinación Bomberil.
4. Remisión de los documentos al Proceso de Mejora Continua para codificación y publicación en la carpeta del SIGEC de la DNBC. 
5. Socialización de los Procedimiento a todos los gestores e involucrados de los procesos misionales de la DNBC. </t>
  </si>
  <si>
    <t xml:space="preserve">Se realizó un primer acercamiento con Gestión Jurídica para establecer los lineamientos en los cuales se llevará a cabo la actualización del procedimiento en lo relacionado con la modificación de los reglamentos en articulación con Gestión Jurídica. </t>
  </si>
  <si>
    <t xml:space="preserve">Con el proceso de Gestión Jurídica se vienen realizando acercamientos con el fin de identificar la actualización de los procedimientos </t>
  </si>
  <si>
    <t>Se evidencia tres mesas de trabajo el 25 de feb, 12 de mayo y 17 de Junio de 2020, con fin de actualizar los procedimientos de FANO, sin embargo no hay avance en la acción de mejora</t>
  </si>
  <si>
    <t>Se adjunta evidencia de la mesa de trabajo realizada con el proceso de Gestión jurídica y  la actualización de los procedimientos de FANO.</t>
  </si>
  <si>
    <t>Se  realizó Actualización de los tres (3) procedimientos asociados al proceso FANO</t>
  </si>
  <si>
    <r>
      <rPr>
        <b/>
        <sz val="10"/>
        <color theme="1"/>
        <rFont val="Arial"/>
        <family val="2"/>
      </rPr>
      <t>1º Por que:</t>
    </r>
    <r>
      <rPr>
        <sz val="10"/>
        <color theme="1"/>
        <rFont val="Arial"/>
        <family val="2"/>
      </rPr>
      <t xml:space="preserve"> no se contó con personal asignado para el Proceso de Gestión de Atención al Usuario, por tal razón no se generaron alertas y asignación de peticiones a tiempo.
</t>
    </r>
    <r>
      <rPr>
        <b/>
        <sz val="10"/>
        <color theme="1"/>
        <rFont val="Arial"/>
        <family val="2"/>
      </rPr>
      <t>2º Por que:</t>
    </r>
    <r>
      <rPr>
        <sz val="10"/>
        <color theme="1"/>
        <rFont val="Arial"/>
        <family val="2"/>
      </rPr>
      <t xml:space="preserve"> Inexistencia de Alertas tecnológicas que permitan evidenciar el vencimiento de los términos establecidos para dar respuesta oportuna
</t>
    </r>
    <r>
      <rPr>
        <b/>
        <sz val="10"/>
        <color theme="1"/>
        <rFont val="Arial"/>
        <family val="2"/>
      </rPr>
      <t xml:space="preserve">3º Por que: </t>
    </r>
    <r>
      <rPr>
        <sz val="10"/>
        <color theme="1"/>
        <rFont val="Arial"/>
        <family val="2"/>
      </rPr>
      <t>La DNBC no cuenta con un sistema que permita la generación de alertas automáticas de vencimiento de términos."</t>
    </r>
  </si>
  <si>
    <t xml:space="preserve">Falta de personal para realización la asignación  a tiempo en el sistema ORFEO para darle su debido tramite </t>
  </si>
  <si>
    <t xml:space="preserve">Asignar personal FANO a la verificación diaria de ORFEO para darle tramites a los traslados en los cinco días hábiles. </t>
  </si>
  <si>
    <t xml:space="preserve">N° de traslados generados  / N° de traslados realizados dentro de los tiempos * 100  </t>
  </si>
  <si>
    <t xml:space="preserve">El líder del proceso es el encargado de asignar y generar alerta a los abogados, con el fin de dar respuesta dentro de los cinco días hábiles </t>
  </si>
  <si>
    <t>Aunque cargo en el Drive una matriz en Excel donde  se relacionan los números de ORFEO y los nombres de las personas a las que le asignaron ese No de entrada, no se evidencia en ese archivo el seguimiento efectuado para la respuesta ni la verificación de los 5 días hábiles</t>
  </si>
  <si>
    <t>Se contrato un abogado en el proceso de atención al usuario con el fin de verificar y realizar seguimiento a los ORFEOS con numero de contrató 275-2020</t>
  </si>
  <si>
    <t>Se realizó designación de Angélica Rosado para el Proceso de Atención al Usuario . De ser necesario se realizará la modificación en el Manual de Funciones. Pero dicha acción también esta contemplada en el ítem 14-72-344 y 390</t>
  </si>
  <si>
    <t>Se realizó la designación a la funcionaria Angelica Rosado de ser necesrio se actualizará el Manual de Funciones</t>
  </si>
  <si>
    <r>
      <rPr>
        <b/>
        <sz val="10"/>
        <color theme="1"/>
        <rFont val="Arial"/>
        <family val="2"/>
      </rPr>
      <t>1º Por que:</t>
    </r>
    <r>
      <rPr>
        <sz val="10"/>
        <color theme="1"/>
        <rFont val="Arial"/>
        <family val="2"/>
      </rPr>
      <t xml:space="preserve"> La entidad se encontraba en un periodo de transición por cambios administrativos, que influyo en la toma de decisiones  para la formulación de la estrategia de racionalización de trámites.
</t>
    </r>
  </si>
  <si>
    <t>La entidad se encontraba en un periodo de transición por cambios administrativos, que influyo en la toma de desiciones para la formulación de la estrategia de racionalización de trámites.</t>
  </si>
  <si>
    <t>Usuarios sin información pertinente y disponible para sus respectivos tramites.
Demoras en atención a los usuarios sobre los procesos administrativos.
Incumplimiento en los componentes del PAAC de la entidad</t>
  </si>
  <si>
    <t>Elaboracion, divulgación e implementación de la estrategia de racionalización de trámites y/ u OPAS de la entidad</t>
  </si>
  <si>
    <t>Estrategia de racionalización de tramites diseñada y divulgada para su implementación.</t>
  </si>
  <si>
    <t>Alexander Maya</t>
  </si>
  <si>
    <t>Se adjunta en la carpeta con el nombre "21”  archivo de excel con la racionalización de trámites presentada al Ct Soto (Subdirector de Estrategia y Coordinación Bomberil) por parte de Alexander Maya con el soprte de reunión firmada.
Se da cumplimiento al indicador con la presentación de la racionalización de trámites.</t>
  </si>
  <si>
    <t>Se evidencio la estrategia de racionalización  de trámites para la vigencia 2020, revisada por el Subdirector Estratégico y de Coordinación Bomberil, sin emabrgo no se presentó evidencia de la socialización e implementación de la estrategia.</t>
  </si>
  <si>
    <t xml:space="preserve">• Se realizó la publicación en la página Web de la DNBC del Plan Estratégico de Racionalización de Tramites
• En SUIT se encuentran cargados los trámites de la Entidad
• Se realizó la socialización de la racionalización de trámites
</t>
  </si>
  <si>
    <t>Se evidenció la publicación en la página Web de la DNBC del Plan Estratégico de Racionalización de Tramites, adicionalmente se presenta listado de asistencia a socialización de la estrategia de racionalización de tramites del 23 de septiembre, con asistencia de Jiud Gaviria, John Beltrán y Andrés Muñoz.</t>
  </si>
  <si>
    <t>Se evidenció la publicación en la página Web de la DNBC del Plan Estratégico de Racionalización de Tramites, adicionalmente se presenta listado de asistencia a socialización de la estrategía de racionalización de tramites del 23 de septiembre, con asistencia de Jiud Gaviria, Jhon Beltran y Andrés Muñoz.</t>
  </si>
  <si>
    <t>El Proceso de Gestión Financiera se encuentra en proceso de elaboración de procedimientos y formatos acorde a las políticas contables bajo el nuevo marco normativo NIIF.
En la vigencia 2018 se creó un formato de paz y salvo con el fin de garantizarle al supervisor del respectivo contrató el último desembolso del contrató.
El formato de paz y salvo creado no hace parte de ninguno de los procedimientos contemplados para el proceso "Gestión Financiera"</t>
  </si>
  <si>
    <t>El Proceso de Gestión Financiera se encuentra en proceso de elaboración de procedimientos y formatos acorde a las políticas contables bajo el nuevo marco normativo NIIF.</t>
  </si>
  <si>
    <t>Debilidad en la implementación de la documentación del Proceso.</t>
  </si>
  <si>
    <t xml:space="preserve">1. Actualizar los Procedimientos del Proceso Gestión Financiera. 13/12/2019
2. Actualizar los formatos del Proceso Gestión Financiera. 13/12/2019
3. Elaborar el control de paz y salvo de entrega de bienes,en el formato que se establezca para tal fin.  
4. Aprobación de los Procedimientos por parte del Subdirector Administrativo y Financiero. 16/12/2019
5. Remisión de los respectivos procedimientos y formatos al Proceso de Mejora Continua para revisión metodologica,  codificación y publicación en la carpeta del SIGEC de la DNBC. 16/12/2019
6. Socialización de los Procedimiento y formatos a todo el personal de la DNBC requerido. 27/03/2020
</t>
  </si>
  <si>
    <t>1.El area financiera actualizo los procedimientos  y formatos de  finaciera (obligaciones y orden de pago)  a partir del  01/01/2020
2. con el acompañamiento de gestion contractual se trabajo el formato de paz y salvo y el area financiera lo implementara con el procedimiento de central de cuentas.</t>
  </si>
  <si>
    <t>Aunque el Proceso de Gestión Financiera, realizó la actualización de los procedimientos a la fecha hace falta incluir un nuevo procedimiento denominado Central de Cuentas donde van a incorporar el Paz y Salvo para la cancelación del último pago en lo referente a los contratistas</t>
  </si>
  <si>
    <t xml:space="preserve"> Actualización del procedimiento central de cuentas con vigencia desde el  18/11/2020, adicionalmente se realizo los formatos de presentación de informe final y Paz y salvo con vigencia desde 18/11/2020 el cual se encuentra socializado por medio de correo electrónico al personal de la DNBC </t>
  </si>
  <si>
    <t>Se realizó la Actualización del procedimiento central de cuentas con vigencia desde el  18/11/2020, adicionalmente se realizo los formatos de presentación de informe final y Paz y salvo con vigencia desde 18/11/2020 el cual se encuentra socializado por medio de correo electrónico al personal de la DNBC el 04 de diciembre de 2020</t>
  </si>
  <si>
    <t>Debilidad en los controles por parte del supervisor del contrató frente al cargue de los soportes para autorización de pago en el Secop II.
Falta de personal de apoyo en el Proceso de Gestión Financiera para la verificación de los registros de soporte y descargue de pagos en el SECOP II.</t>
  </si>
  <si>
    <t>Debilidad en los controles por parte del supervisor del contrató frente al cargue de los soportes para autorización de pago en el Secop II.</t>
  </si>
  <si>
    <t>1. Actualizar el Procedimiento de Obligación Financiera. 13/12/2019
2. Actualizar el formato "Informe Mensual y/o Periódico De Supervisión De contratós -Convenios Y Certificación De Pago" del Procedimiento de Obligación Financiera. 13/12/2019
3. Aprobación del procedimiento y formato por parte del Subdirector Administrativo y Financiero. 16/12/2019
4. Remisión del respectivo procedimiento y formatos al Proceso de Mejora Continua para revisión metodologica,  codificación y publicación en la carpeta del SIGEC de la DNBC. 16/12/2019
5. Socialización del Procedimiento y formatos a todo el personal de la DNBC. 27/03/2020</t>
  </si>
  <si>
    <t>Aunque el Proceso de Gestión Financiera, realizó la actualización de los procedimientos a la fecha hace falta incluir un nuevo procedimiento denominado Central de Cuentas donde van a incluir el Paz y Salvo para la cancelación de las cuentas a los contratistas</t>
  </si>
  <si>
    <t xml:space="preserve"> Actualización del procedimiento central desde el 18/11/2020, adicionalmente se realizo los formatos de presentación de informe final y Paz y salvo con vigencia desde 18/11/2020 el cual se encuentra socializado por medio de correo electrónico al personal de la DNBC </t>
  </si>
  <si>
    <t xml:space="preserve">Verificar el registro de los documentos soporte de las cuentas en el SECOP II para generar la respectiva obligación. </t>
  </si>
  <si>
    <t xml:space="preserve">N° de obligaciones de contratós generadas / N° de cuentas mensuales verificadas en el SECOP II </t>
  </si>
  <si>
    <t>El area financiera ha llevado un control de la documentacion cargada en el SECOP  por parte de los contratistas.</t>
  </si>
  <si>
    <t>Aunque de manera mensual se remite correo informando que las directrices a tener en cuenta en el trámite de las cuentas de los contratistas, se evidenció en el seguimiento del decreto 491 de 2020, que de la muestra tomada de 16 contratistas 9 contratistas no cargaron las cuentas en el SECOP para el Pago. Por lo tanto, el  hallazgo nuevamente se presenta</t>
  </si>
  <si>
    <t xml:space="preserve">Se cumplió el trimestre anterior </t>
  </si>
  <si>
    <t>Aunque la acción no fue eficaz porque no se cumplio en el plazo establecido se desarrollaron las acciones de mejora como la revisión por parte de un contratista de las cuentas que esten cargadas en el SECOP II</t>
  </si>
  <si>
    <t>1.  Elaborar formato de comisiones de delegaciones oficiales y comisiones al exterior acorde a lo establecido en la Directiva Presidencial  No. 9 de 2018.
2. Actualizar los directrices internas correspondientes al Plan de Austeridad de la DNBC incluyendo las numerales 2.3 y 2.4 de la Directiva Presidencial  No. 9 de 2018.
3. Socializar a los supervisores de contrató y al proceso de Talento Humano las directrices y formatos establecidos en el marco del Plan de Austeridad del Gasto de la DNBC.</t>
  </si>
  <si>
    <t>A la fecha no se actualizado el formato, ni se ha dado lineamientos con respecto a las comisiones al exterior.</t>
  </si>
  <si>
    <t>Se realizó el procedimiento PC-TH-01 V2 Denominado Tramites de viáticos Gastos de Viaje y Desplazamiento, donde se contempla las Comisiones de delegaciones oficiales y comisiones al exterior</t>
  </si>
  <si>
    <t>Viene cerrada desde el seguimiento anterior. Se realizó el procedimiento PC-TH-01 V2 Denominado Tramites de viáticos Gastos de Viaje y Desplazamiento, donde se contempla las Comisiones de delegaciones oficiales y comisiones al exterior</t>
  </si>
  <si>
    <t>La DNBC no cuenta con estándares de telefonía que permitan a la entidad ser propietaria de sus propias líneas y equipos telefónicos, para ajustar planes y tecnología a modelos vigentes.</t>
  </si>
  <si>
    <t>Debilidades en las acciones de austeridad en el gasto frente al servicio de telefonía fija.
Desactualización de tecnología telefónica.</t>
  </si>
  <si>
    <t>1. Gestiónar los recursos para la adquisición e implementación del servicio de telefonía IP de la DNBC.
2. Adquirir servicio de telefonía con tecnología IP y plan cerrado a nombre de la DNBC.
3. Adquirir los equipos requeridos compatibles con tecnología IP.</t>
  </si>
  <si>
    <t>Se realizó cotizaciones, valoración de planta, pero los fabricantes no están certificando si la planta cumple con el protocolo IPV6, QUE ENTRA EN VIGENCIA 2020</t>
  </si>
  <si>
    <t>No se evidencia soportes que evidencien la acción descrita</t>
  </si>
  <si>
    <t>Se adjunta el contrato para la prestación de los servicios de telecomunicaciones y de tecnologías de la información y también la oferta comercial realizada con ETB</t>
  </si>
  <si>
    <t>Se realizó el contrato para la prestación de los servicios de telecomunicaciones y de tecnologías de la información y también la oferta comercial realizada con ETB</t>
  </si>
  <si>
    <t>Falta de capacitación a los funcionarios y contratistas de la DNBC frente a la adecuada clasificación de los residuos sólidos generados por la Servidores Públicos.
Alta Rotación de Personal en la DNBC.
Desconocimiento frente a la disposición de  la correcta los residuos solidos ordinarios.
Uso inadecuado de los puntos ecológicos.
Alto flujo de personal externo a la DNBC.
Falta de campañas de sensibilización sobre la clasificación de residuos sólidos.</t>
  </si>
  <si>
    <t>Falta de capacitación a los funcionarios y contratistas de la DNBC frente a la adecuada clasificación de los residuos sólidos generados por la Servidores Públicos.</t>
  </si>
  <si>
    <t>Contaminación ambiental. Incumpliemiento de la normatividad ambiental.</t>
  </si>
  <si>
    <t>Realizar una capacitación en Residuos Sólidos ordinários y peligrosos.</t>
  </si>
  <si>
    <t>Capacitación Realizada.</t>
  </si>
  <si>
    <t>Sucel Cueto Hernandez</t>
  </si>
  <si>
    <t>Se realizó una capacitación en residuos</t>
  </si>
  <si>
    <t>Se realizaron capacitaciónes  en residuos durante lo transcurrido en la vigencia 2019. Cumplida en el seguimiento anterior</t>
  </si>
  <si>
    <t xml:space="preserve">Se realizo dos  capacitación 
1. Ahorro y uso eficiente del agua y energía , y residuos solidos.
2. Gestión de residuos solidos 
al personal de la DNBC </t>
  </si>
  <si>
    <t>Esta accion se dio cumplimiento el trimestre anterior..</t>
  </si>
  <si>
    <t>Realizar una actividad Lúdica de sensibilización para la adecuada utilización de los puntos ecologicos de la DNBC.</t>
  </si>
  <si>
    <t>Actividad Lúdica de sensibilización realizada.</t>
  </si>
  <si>
    <t>Realizar una actividad Lúdica de sensibilización para la adecuada utilización de los puntos ecológicos de la DNBC.</t>
  </si>
  <si>
    <t>Se generó la actividad Lúdica de sensibilización para la adecuada utilización de los puntos ecológicos de la DNBC. Cumplida en el seguimiento anterior</t>
  </si>
  <si>
    <t xml:space="preserve">Se adjunta como evidencia las fotos de las actividades lúdicas que se realizaron en la DNBC y la lista de asistencia </t>
  </si>
  <si>
    <t>Seguimiento Austeridad en el Gasto Trimestre III</t>
  </si>
  <si>
    <t xml:space="preserve">La DNBC mediante memorando del 06 de febrero de 2019 con radicado 20193300000851, adoptó y socializó los lineamientos establecidos por la Directiva Presidencial 09 de 2018, sin emabrgo la misma no cuenta tazxativamente con la información relacionada en los numerales 2.3 y 2.4 de la respectiva directiva presidencial.
Se cuenta con el Procedimiento PC-TH-02 Procedimiento "Trámite de viáticos, gastos de viajes y desplazamiento" de fecha 18 de septiembre de 2019.
</t>
  </si>
  <si>
    <t>La DNBC mediante memorando del 06 de febrero de 2019 con radicado 20193300000851, adoptó y socializó los lineamientos establecidos por la Directiva Presidencial 09 de 2018, sin emabrgo la misma no cuenta tazxativamente con la información relacionada en los numerales 2.3 y 2.4 de la respectiva directiva presidencial.</t>
  </si>
  <si>
    <t xml:space="preserve">Debilidades en el seguimiento y control a lo estipulado en los numerales 2.3 y 2.4 de la Directiva presidencial 009 de 2018. </t>
  </si>
  <si>
    <t>1. Actualizar los directrices internas correspondientes al Plan de Austeridad de la DNBC incluyendo las numerales 2.3 y 2.4 de la Directiva Presidencial  No. 9 de 2018.
2. Socializar a los supervisores de contrató y al proceso de Talento Humano las directrices y formatos establecidos en el marco del Plan de Austeridad del Gasto de la DNBC.</t>
  </si>
  <si>
    <t>Se realizó procedimiento PC-TH-01 V2 Denominado Tramites de viáticos Gastos de Viaje y Desplazamiento, donde se contempla las Comisiones de delegaciones oficiales y comisiones al exterior</t>
  </si>
  <si>
    <t xml:space="preserve">Se actualizar los directrices internas correspondientes al Plan de Austeridad de la DNBC incluyendo las numerales 2.3 y 2.4 de la Directiva Presidencial  No. 9 de 2018.
</t>
  </si>
  <si>
    <t>No se han Gestiónado los recursos para la adquisición e implementación del servicio de telefonía IP de la DNBC, ni se ha adquirido  el servicio de telefonía con tecnología IP, plan cerrado a nombre de la DNBC, ni los equipos requeridos compatibles con tecnología IP.</t>
  </si>
  <si>
    <t>Elaborar el documento de salida de Almácen con la verificación de la información de la Entrada, la Ficha Técnica, los Cuerpos de Bomberos y/o Municipios aprobados, el respectivo bien y el respectivo comodato.</t>
  </si>
  <si>
    <t>N° de salidas de almacén verificadas/ N° de bienes entregados a los Cuerpos de Bomberos</t>
  </si>
  <si>
    <t xml:space="preserve">El documento se encuentra debidamente codificado, incluyendo los detalles específicos de los elementos adquiridos y/o entregados </t>
  </si>
  <si>
    <t>Se elaboró el formato de salida de Almacén en el cual se identifica el ítem, la descripción del bien, la referencia, Placa de DNBC, Cantidad, Valor Unitario, Valor Total, Consecutivo, fecha, nombre y cargo de quien entrega, nombre y entrega de quien recibe entre otros, el cual se está aplicando a finales del 2019</t>
  </si>
  <si>
    <t>Esta accion e dio cumplimiendo el trimestre anterior. .</t>
  </si>
  <si>
    <t>Realizar la revisión de la información en el respectivo comodato frente a la información de la Entrada, la Ficha Técnica, los Cuerpos de Bomberos y/o Municipios aprobados, y el respectivo bien, para generar la salida de almacén y entrega oficial del bien.</t>
  </si>
  <si>
    <t>N° de comodatos verificados / N° de bienes a entregar a los Cuerpos de Bomberos</t>
  </si>
  <si>
    <t>El supervisor es el encargado de recibir a satisfacción los elementos, una vez sea verifica se realiza el envió por medio de un acta la aprobación de recibido por parte de supervisor, a continuacion el almacén es quien realiza la verificación por medio de remisión y orden de compra 
por otro lado se realiza un formato de control de salida que permite la verificación de todos los comodatos y elementos de la DNBC, con su debida asignación por comodato</t>
  </si>
  <si>
    <t>Los elementos son recibidos a satisfacción por el supervisor y se realiza el Ingreso del Almacén con base en la Ficha Técnica del Bien. De igual forma con la actualización realizada en el Formato de Salida, se lleva un control estricto del Bien a entregar con las especificaciones del mismo. Adicionalmente se está controlando por medio del un archivo Excel donde se relaciona la totalidad de los ingresos, el número del comodato, destinatario, cantidad, serial, placa DNBC, entre otros</t>
  </si>
  <si>
    <t>Inexisistencia de herramientas tecnológicas para la gestión de inventarios de la DNBC.</t>
  </si>
  <si>
    <t xml:space="preserve">Inconsistencias en la documentación generada en la gestión de inventarios. </t>
  </si>
  <si>
    <t>Realizar 4 muestras de al menos 5 salidas de almacén (en cada una), en las que se identifique la consistencia entre el contrató de comodato y los bienes entregados registrados en cada salida de almacén.</t>
  </si>
  <si>
    <t>N° de muestras realizadas / N° de muestras programadas.</t>
  </si>
  <si>
    <t>Wilson Sanchez Laguado</t>
  </si>
  <si>
    <t xml:space="preserve">Por medio del formato de control de salidas, se tiene la relación de todos los comodatos y/o bienes de la DNBC, lo cual es comparado con el cuadro de Excel del área de contratación. 
Adicionalmente se encuentra en el Drive de la dirección una carpeta donde se tienen digitalizados todos los comodatos </t>
  </si>
  <si>
    <t>100%%</t>
  </si>
  <si>
    <t>Se está especificando en cada uno de los comodatos las especificaciones técnicas de los bienes a entregar así como el número de la salida de almacén. De igual forma en la salida del almacén se relaciona el número de placa o código de barras como identificación interno del bien en la DNBC, así como el Número del Comodato. Asimismo se está diligenciando una planilla en Excel  donde se verifica nuevamente los datos.</t>
  </si>
  <si>
    <t xml:space="preserve">Los Bienes de la entidad cuenta con la Placa de identificación teniendo como relación el serial y código de barras, esto se encuentra relacionado en el formato de control de salida en donde cada elemento tiene su especificado el serial. </t>
  </si>
  <si>
    <t>N° de bienes plaqueteados / N° de bienes a ser entregados en comodato</t>
  </si>
  <si>
    <t xml:space="preserve">Todos los Bienes de la entidad cuenta con la Placa de identificacion lo cual relacional el serial y el codigo de barras, esto se encuentra relacionado en el formato de control de salida en donde cada elemento tiene su especificado el serial </t>
  </si>
  <si>
    <t>Se implementó el código de barras con un serial donde se identifica los bienes de la DNBC, tanto los bienes que se entrega en comodato</t>
  </si>
  <si>
    <r>
      <rPr>
        <b/>
        <sz val="10"/>
        <color theme="1"/>
        <rFont val="Arial"/>
        <family val="2"/>
      </rPr>
      <t xml:space="preserve">1º Por que: </t>
    </r>
    <r>
      <rPr>
        <sz val="10"/>
        <color theme="1"/>
        <rFont val="Arial"/>
        <family val="2"/>
      </rPr>
      <t xml:space="preserve">no se contó con personal asignado para el Proceso de Gestión de Atención al Usuario, por tal razón no se generaron alertas y asignación de peticiones a tiempo.
</t>
    </r>
    <r>
      <rPr>
        <b/>
        <sz val="10"/>
        <color theme="1"/>
        <rFont val="Arial"/>
        <family val="2"/>
      </rPr>
      <t xml:space="preserve">2º Por que: </t>
    </r>
    <r>
      <rPr>
        <sz val="10"/>
        <color theme="1"/>
        <rFont val="Arial"/>
        <family val="2"/>
      </rPr>
      <t>La DNBC no cuenta con un sistema que permita la generación de alertas automáticas de vencimiento de términos."</t>
    </r>
  </si>
  <si>
    <t>La DNBC no cuenta con un sistema que permita la generación de alertas automáticas de vencimiento de términos</t>
  </si>
  <si>
    <t xml:space="preserve">
Personal de planta asignado al proceso
</t>
  </si>
  <si>
    <t>Se designo a Angélica Rosado  como funcionario de planta responsable de generar y cumplir con las actividades correspondientes al área.</t>
  </si>
  <si>
    <t>No se evidencia soporte de la designación. Se tomó contacto con el proceso de Gestión del Talento Humano, donde se estipula que la designación fue por memorando sin actualización del manual de funcionarios.</t>
  </si>
  <si>
    <t xml:space="preserve">Se realiza asignación Angelica Rosado en el proceso de atención al ciudadano </t>
  </si>
  <si>
    <t>Esta accion e dio cumplimiendo el trimestre anterior..</t>
  </si>
  <si>
    <r>
      <rPr>
        <b/>
        <sz val="10"/>
        <color theme="1"/>
        <rFont val="Arial"/>
        <family val="2"/>
      </rPr>
      <t xml:space="preserve">1. Por qué; </t>
    </r>
    <r>
      <rPr>
        <sz val="10"/>
        <color theme="1"/>
        <rFont val="Arial"/>
        <family val="2"/>
      </rPr>
      <t xml:space="preserve">El grupo de gestión tecnológica no cuenta con el personal suficiente que le permita cumplir con los roles definidos en el mapa de riesgos y en el procedimiento PC-TI-01 Gestión y Atención de Soporte Técnico, para atender y solucionar todas las incidencias de tecnología.
</t>
    </r>
    <r>
      <rPr>
        <b/>
        <sz val="10"/>
        <color theme="1"/>
        <rFont val="Arial"/>
        <family val="2"/>
      </rPr>
      <t>2. Por qué;</t>
    </r>
    <r>
      <rPr>
        <sz val="10"/>
        <color theme="1"/>
        <rFont val="Arial"/>
        <family val="2"/>
      </rPr>
      <t xml:space="preserve"> La obsolescencia en la plataforma tecnológica de la entidad ocasiona el aumento del numero de incidencias tecnológicas.
</t>
    </r>
    <r>
      <rPr>
        <b/>
        <sz val="10"/>
        <color theme="1"/>
        <rFont val="Arial"/>
        <family val="2"/>
      </rPr>
      <t>3. Por qué;</t>
    </r>
    <r>
      <rPr>
        <sz val="10"/>
        <color theme="1"/>
        <rFont val="Arial"/>
        <family val="2"/>
      </rPr>
      <t xml:space="preserve"> La entidad no dispone de los recursos tecnológicos y de soporte en el centro de datos requeridos para implementar y mantener las herramientas de administración centralizada que permita monitorizar los usuarios, equipos, aplicaciones y servicios de TI.
</t>
    </r>
    <r>
      <rPr>
        <b/>
        <sz val="10"/>
        <color theme="1"/>
        <rFont val="Arial"/>
        <family val="2"/>
      </rPr>
      <t>4. Por qué:</t>
    </r>
    <r>
      <rPr>
        <sz val="10"/>
        <color theme="1"/>
        <rFont val="Arial"/>
        <family val="2"/>
      </rPr>
      <t xml:space="preserve"> Falta de personal  para realizar soporte técnico a los sistemas de información de la DNBC. </t>
    </r>
  </si>
  <si>
    <t xml:space="preserve">Falta de personal  para realizar el soporte técnico a los sistemas de información de la DNBC. </t>
  </si>
  <si>
    <t xml:space="preserve">Garantizar que el proceso de gestión de TI cuente con un equipo multidisciplinario que le permita la ejecución de soporte técnico en los tres niveles y mantenimientos correctivos de la DNBC. </t>
  </si>
  <si>
    <r>
      <rPr>
        <b/>
        <sz val="10"/>
        <color theme="1"/>
        <rFont val="Arial"/>
        <family val="2"/>
      </rPr>
      <t>1. Por qué</t>
    </r>
    <r>
      <rPr>
        <sz val="10"/>
        <color theme="1"/>
        <rFont val="Arial"/>
        <family val="2"/>
      </rPr>
      <t xml:space="preserve">; El grupo de gestión tecnológica no cuenta con el personal suficiente que permita cumplir con los roles definidos en el mapa de riesgos y en el procedimiento PC-TI-01 Gestión y Atención de StécnicoTécnico, para atender y solucionar todas las incidencias de tecnología.
</t>
    </r>
    <r>
      <rPr>
        <b/>
        <sz val="10"/>
        <color theme="1"/>
        <rFont val="Arial"/>
        <family val="2"/>
      </rPr>
      <t xml:space="preserve">
2. Por qué;</t>
    </r>
    <r>
      <rPr>
        <sz val="10"/>
        <color theme="1"/>
        <rFont val="Arial"/>
        <family val="2"/>
      </rPr>
      <t xml:space="preserve"> La entidad no dispone de los recursos tecnológicos y de stécnicoen el centro de datos requeridos para implementar y mantener las herramientas de administración centralizada que permita monitorizar los usuarios, equipos, aplicaciones y servicios de TI.
</t>
    </r>
    <r>
      <rPr>
        <b/>
        <sz val="10"/>
        <color theme="1"/>
        <rFont val="Arial"/>
        <family val="2"/>
      </rPr>
      <t xml:space="preserve">3.Por qué; </t>
    </r>
    <r>
      <rPr>
        <sz val="10"/>
        <color theme="1"/>
        <rFont val="Arial"/>
        <family val="2"/>
      </rPr>
      <t xml:space="preserve">La infraestructura tecnológica y los sistemas de información no cuentan con las capacidades suficientes para garantizar su disponibilidad
</t>
    </r>
    <r>
      <rPr>
        <b/>
        <sz val="10"/>
        <color theme="1"/>
        <rFont val="Arial"/>
        <family val="2"/>
      </rPr>
      <t xml:space="preserve">4. Por qué: </t>
    </r>
    <r>
      <rPr>
        <sz val="10"/>
        <color theme="1"/>
        <rFont val="Arial"/>
        <family val="2"/>
      </rPr>
      <t>La obsolescencia en la plataforma tecnológica de la entidad ocasiona el aumento del numero de incidencias tecnológicas.</t>
    </r>
  </si>
  <si>
    <t>Adquisición de treinta equipos de computo para las diferentes áreas de las DNBC.</t>
  </si>
  <si>
    <t>N.º de equipos de computo adquirido / N.º de equipos de cómputos solicitados por el área de Gestión TI * 100</t>
  </si>
  <si>
    <t xml:space="preserve">Se realizo la adquisición de 30 equipos de computo para el mes de Junio, lo cual ya fueron asignados en las diferentes áreas </t>
  </si>
  <si>
    <t xml:space="preserve">Aunque la entidad no realizó el cargue de ningún soporte. Se evidenció la adquisición de equipos de computo por Orden de Compra a nombre de Discompucol SAS de </t>
  </si>
  <si>
    <r>
      <rPr>
        <b/>
        <sz val="10"/>
        <color theme="1"/>
        <rFont val="Arial"/>
        <family val="2"/>
      </rPr>
      <t xml:space="preserve">1. Por qué; </t>
    </r>
    <r>
      <rPr>
        <sz val="10"/>
        <color theme="1"/>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0"/>
        <color theme="1"/>
        <rFont val="Arial"/>
        <family val="2"/>
      </rPr>
      <t xml:space="preserve">
2. Por qué; </t>
    </r>
    <r>
      <rPr>
        <sz val="10"/>
        <color theme="1"/>
        <rFont val="Arial"/>
        <family val="2"/>
      </rPr>
      <t>La entidad no dispone de los recursos tecnológicos y de soporte en el centro de datos requeridos para implementar y mantener las herramientas de administración centralizada que permita monitorizar los usuarios, equipos, aplicaciones y servicios de TI.</t>
    </r>
    <r>
      <rPr>
        <b/>
        <sz val="10"/>
        <color theme="1"/>
        <rFont val="Arial"/>
        <family val="2"/>
      </rPr>
      <t xml:space="preserve">
3. Por qué: </t>
    </r>
    <r>
      <rPr>
        <sz val="10"/>
        <color theme="1"/>
        <rFont val="Arial"/>
        <family val="2"/>
      </rPr>
      <t>Debilidad en la identificación 
de los controles pertinentes que permitan prevenir la amenaza definida por el área de Gestión de TI, debido a la falta de personal y recursos económicos.</t>
    </r>
  </si>
  <si>
    <t>Debilidad en la identificación 
de los controles pertinentes que permitan prevenir la amenaza definida por el área de Gestión de TI, debido a la falta de personal y recursos económicos</t>
  </si>
  <si>
    <t>Fallas en la infraestructura tecnológica de los sistemas de información para soportar los procesos de la DNBC</t>
  </si>
  <si>
    <t xml:space="preserve">Dar continuidad al ejercicio de identificación de riesgos y diseño de controles. </t>
  </si>
  <si>
    <t xml:space="preserve">Mapa de riesgo Actualizado </t>
  </si>
  <si>
    <t xml:space="preserve">Se realizo el avance del mapa de riesgos el cual debe ser enviado a planeacion el dia 06/08/2020. </t>
  </si>
  <si>
    <t>No se evidencia soportes del avance en el Mapa de riesgos.</t>
  </si>
  <si>
    <t xml:space="preserve">Se adjunta mapa de riesgo de corrupción actualizado </t>
  </si>
  <si>
    <t>Se realizó la actualización del mapa de riesgos</t>
  </si>
  <si>
    <t>Se realizó la actualización del mapa de riesgo</t>
  </si>
  <si>
    <r>
      <rPr>
        <b/>
        <sz val="10"/>
        <color theme="1"/>
        <rFont val="Arial"/>
        <family val="2"/>
      </rPr>
      <t>1º Por que:</t>
    </r>
    <r>
      <rPr>
        <sz val="10"/>
        <color theme="1"/>
        <rFont val="Arial"/>
        <family val="2"/>
      </rPr>
      <t xml:space="preserve"> No se programó previamente socialización del PAAC 2020 por parte de la Oficina de Planeación
Débil comunicación por parte de los líderes  de proceso.
No se generaron estrategias internas para socializarlo por parte de la Oficina de Planeación al personal de la DNBC, por falta de recurso humano.</t>
    </r>
  </si>
  <si>
    <t>No se generaron estrategias internas por parte de la Oficina de Planeación para socializar el PAAC al  personal de la DNBC.</t>
  </si>
  <si>
    <t>Incumplimiento de las Directrices establecidas en el Manual  Estrategias Para la construcción del Plan Anticorrupción.
Rezago de las acciones formuladas en el PAAC de la DNBC</t>
  </si>
  <si>
    <t>Realizar socialización del  PAAC, con los gestores de Procesos</t>
  </si>
  <si>
    <t xml:space="preserve">Mesa de trabajo con los gestores </t>
  </si>
  <si>
    <t>Ala fecha no se ha adelantado por parte del proceso la socialización , esta se realizará antes de la medición del segundoperiodo acorde con la actualización del mismo.</t>
  </si>
  <si>
    <t>No se realizó la actividad programada</t>
  </si>
  <si>
    <t>Se realiza socialización del PAAC con cada uno de los gestores de proceso mediante la reunión  realizada en la socialización de modificaciones al mapa de riesgos de la entidad</t>
  </si>
  <si>
    <t>Se realizó socialización del PAAC con los gestores de proceso en  reunión  virtual</t>
  </si>
  <si>
    <t>I Seguimiento al Plan Anticorrupción y de Atención al Ciudadano vigencia 2020 en cumplimiento Artículo 73 de la Ley 1474 de 2013</t>
  </si>
  <si>
    <r>
      <rPr>
        <b/>
        <sz val="10"/>
        <color theme="1"/>
        <rFont val="Arial"/>
        <family val="2"/>
      </rPr>
      <t>1º Por que:</t>
    </r>
    <r>
      <rPr>
        <sz val="10"/>
        <color theme="1"/>
        <rFont val="Arial"/>
        <family val="2"/>
      </rPr>
      <t xml:space="preserve"> La entidad se encontraba en un periodo de transición por cambios administrativos, originando atrasados en la  ejecución de actividades 
Por falta de personal de apoyo en el Proceso de Planeación Estratégica</t>
    </r>
  </si>
  <si>
    <t xml:space="preserve">
Por falta de pesonal de apoyo en el Proceso de Planeación Estratégica</t>
  </si>
  <si>
    <t>Incumplimiento de las Directrices establecidas en el Manual  Estrategias Para la construcción del Plan Anticorrupción con respecto al componente de Rendición de Cuentas.</t>
  </si>
  <si>
    <t>Diseñar y socializar  el esquema de seguimiento a compromisos adquiridos en espacios de diálogo, al igual que el informe de avance de dichos compromisos.</t>
  </si>
  <si>
    <t>Esquema e informe diseñados y socializados.</t>
  </si>
  <si>
    <t>Se cuenta con el cronograma de las acciones de diálogo y el borrador del esquema de seguimiento esta pendiente de aprobación y revisión con la Subdirección estratégica para su implmentación</t>
  </si>
  <si>
    <t>Se cuenta con cronograma acciones de dialogo, así como también se cuenta con el formato " matriz de seguimiento a compromisos adquiridos en acciones de dialogo", no se aporto evidencia de la socialización del esquema de seguimiento a los compromisos adquiridos en los espacios de dialogo.</t>
  </si>
  <si>
    <t>Se carga el esquema de seguimiento a los compromisos adquiridos en espacios de dialogo asi como su respectivo informe</t>
  </si>
  <si>
    <t>Se evidencia seguimiento al esquema de rendición de cuentas, en cuanto a las actividades realizadas desde la Dirección y Subdirección Estratégica y de Coordinación Bomberil.</t>
  </si>
  <si>
    <t>Se evidencia seguimiento al esquema de rendición de cuentas, encuento a las actividades realizadas desde la Direección y Subdirección Estratégica y de Coordinación Bomberil.</t>
  </si>
  <si>
    <t>I Seguimiento al Plan Anticorrupción y de Atención al Ciudadano vigencia 2020 en cumplimiento Artículo 73 de la Ley 1474 de 2014</t>
  </si>
  <si>
    <r>
      <rPr>
        <b/>
        <sz val="10"/>
        <color theme="1"/>
        <rFont val="Arial"/>
        <family val="2"/>
      </rPr>
      <t>1º por que</t>
    </r>
    <r>
      <rPr>
        <sz val="10"/>
        <color theme="1"/>
        <rFont val="Arial"/>
        <family val="2"/>
      </rPr>
      <t>: Multiplicidad de tareas en el Proceso de Planeación  Estratégica
Por falta de personal de apoyo en el Proceso de Planeación Estratégica</t>
    </r>
  </si>
  <si>
    <t xml:space="preserve">Realizar mesas  de trabajo bimestral  con los responsables de acciones del PAAC para monitorear su ejecución </t>
  </si>
  <si>
    <t>Mesas de trabajo de monitoreo  realizadas</t>
  </si>
  <si>
    <t>La primera mesa de monitoreo se realiza en el mes de agosto,la segunda en el mes de octubre y la ultima enla primera semana del mes de diciembre.</t>
  </si>
  <si>
    <t>De acuerdo con lo informado por el proceso las mesas de monitoreo en los meses de agosto, octubre y diciembre.</t>
  </si>
  <si>
    <t>Por parte de Planeación, se generaron mesas de trabajo alternas a la revisión y redefinición de los riesgos, realizando la tarea de monitoreo de las acciones de control a los riesgos dentro de las mismas mesas de trabajo, como resultado del ejercicio de replanteamiento continuo de los riegos institucionales (dentro de los cuales están los de corrupción). Ademas de generaron correos electrónicos  a los lideres y gestores como recordacion de los compromisos en cuanto al componente de Mapa de Riesgos. Ademas se genero un informe general de monitoreo de riesgos.
Se realizan mesas de trabajo con los gestores de proceso para el tercer seguimiento cuatrimestral al PAAC</t>
  </si>
  <si>
    <t>Se evidenció la realización de mesas de trabajo con los Gestores de proceso frente a las actividades del PAAC.</t>
  </si>
  <si>
    <t>Debilidad en el diligenciamiento de documentos de seguimiento por parte del supervisor.</t>
  </si>
  <si>
    <t>Inconsistencias en la información de los documentos expedidos.</t>
  </si>
  <si>
    <t xml:space="preserve">Realizar sensibilización a los supervisores de contratós respecto a las obligaciones frente a la supervisión. </t>
  </si>
  <si>
    <t>Sensibilizaciones realizadas</t>
  </si>
  <si>
    <t>Se desarrollo dos capacitaciones de sencibilizacion con el area de Gestion contractual en los meses de Junio y julio</t>
  </si>
  <si>
    <t>Al verificar los soportes, se evidencia que el día 03 de agosto de 2020, se realizó reunión virtual con los supervisores de contratos de  prestación de servicios entidad.  Sin embargo no se tiene información sobre el asunto tratado en dicha reunión y si en esta se dio capacitación a los asistentes, relacionada con la supervisión de los contratos.</t>
  </si>
  <si>
    <t>se anexa correo enviado el 07 de diciembre con una presentacion de tips de supervision enviado a los funcionarios y contratistas.</t>
  </si>
  <si>
    <t xml:space="preserve">Se evidencia el envió mediante correo de sensibilización a los supervisores de contratos entre otros , de tips de supervisión respecto a las obligaciones frente a la supervisión. </t>
  </si>
  <si>
    <t>Toda vez que la acción hace referencia al cumplimineto de las obligaciones del supervisor, y ante la situación de trabajo en casa se considero que la iformación allego a los interesados pazra su conocimiento y aplicació</t>
  </si>
  <si>
    <t xml:space="preserve">Jacqueline Rivera </t>
  </si>
  <si>
    <t>18-12-2020</t>
  </si>
  <si>
    <t>(# Procesos disciplinarios iniciados a los funcionarios de planta de la DNBC/# Procesos disciplinarios identificados relacionados con cancelación intereses moratorios cuota auditaje, aplicables a los funcionarios de planta de la DNBC)*100</t>
  </si>
  <si>
    <t>No se han iniciado acciones legales</t>
  </si>
  <si>
    <t>A la fecha no se ha notificado al Proceso de Gestión de Asuntos Disciplinarios inicio de  proceso disciplinario relacionado con la cancelación intereses moratorios cuota auditaje</t>
  </si>
  <si>
    <t>A la fecha no se han adelantado las acciones disciplinarias a que haya lugar</t>
  </si>
  <si>
    <t>A la fecha no se evidencia avance de la acción establecida, toda vez que no se han iniciado los procedimientos disciplinarios a que haya lugar</t>
  </si>
  <si>
    <t>Se realizara apertura del auto de investigación preliminar a Gestión financiera, se tiene como evidencia el acta de la reunión</t>
  </si>
  <si>
    <t xml:space="preserve">De la evidencia allegada se observa el inicio de la investigación disciplinaria por pago de unos intereses  de mora, lo cual quedo plasmado en acta del 04-12-2020   </t>
  </si>
  <si>
    <t xml:space="preserve">Actiivdad cumplida </t>
  </si>
  <si>
    <t>La  acción se cumplió por fuera de los términos estipulados, es efectiva pues se definira una presunta falta disciplinaria</t>
  </si>
  <si>
    <t>Jacquelin Rivera</t>
  </si>
  <si>
    <t>No se han iniciado las acciones legales</t>
  </si>
  <si>
    <t>Parametrizar el ORFEO con el fin de que emita alertas automáticas al correo electrónico, brindando asesoría y acompañamiento a los servidores de la DNBC en el uso adecuado de esta herramienta.</t>
  </si>
  <si>
    <t>Desarrollo realizado</t>
  </si>
  <si>
    <t xml:space="preserve">La OCI   evidenció la comunicación de verificación  por parte de  los ingenieros encargados de  la configuración de las alertas,  las cuales se generan dos veces a la semana </t>
  </si>
  <si>
    <t>A la fecha la acción se cumplió a cabalidad  , se supero la causa raíz dentro del tiempo y con el impacto esperado</t>
  </si>
  <si>
    <t>Capacitar a todos los servidores públicos de la DNBC y contratistas en ORFEO.</t>
  </si>
  <si>
    <t>Marisol Hortúa Reyes</t>
  </si>
  <si>
    <t>Acción con anterioridad</t>
  </si>
  <si>
    <t>Se evidencia que esta acción se encuentra cumplida desde el primer seguimiento de la vigencia 2019</t>
  </si>
  <si>
    <t xml:space="preserve">Acción  verificado su cumplimiento en seguimiento anterior </t>
  </si>
  <si>
    <t>Se evidenció que se han venido realizando capacitaciónes y asignado Usuarios y contraseñas a los colaboradores de la entidad de la aplicación ORFEO</t>
  </si>
  <si>
    <t>I semestre</t>
  </si>
  <si>
    <t xml:space="preserve">Realizar sensibilización por puestos de trabajo, acerca de los procedimientos establecidos para el trámite y respuesta de las PQRSD, el buen uso del aplicativo ORFEO y que tanto funcionarios como contratistas tengan conocimiento sobre la forma como deben proceder en caso de efectuar una respuesta a una PQRSD por correo electrónico o por teléfono. </t>
  </si>
  <si>
    <t xml:space="preserve"> El instructivo de la herramienta ORFEO y el Formato de Procedimientos de PQRSD, se encuentran realizado por parte de la Oficina de Atención al Ciudadano.
 Para la vigencia 2019 se reitera mediante correo electrónico enviado al área de Planeación el 16/07/2019,  la aprobación del Instructivo de ORFEO y Formato de Procedimientos de PQRSD para posterior socialización.  </t>
  </si>
  <si>
    <t xml:space="preserve">Se evidenció que los documentos han sido objeto de ajustes teniendo en cuenta las  necesidades presentadas.
Se evidenció el correo electrónico solicitando a la Oficina de Planeación la aprobación de los documentos del proceso de atención al ciudadano.        </t>
  </si>
  <si>
    <t>Teniendo en cuenta que a través del contrató 078 de 2019 se está realizando el diagnóstico, actualización y mantenimiento al Sistema de Gestión Documental ORFEO de la Dirección Nacional de Bomberos (DNBC), y el plazo de ejecución para esta actividad es hasta el 31 de diciembre de 2019. Sobre esta actividad se aprobó  el cambio de fecha para el 31 de diciembre de 2019,  ya que una vez se ejecute esta actividad, se procederá a actualizar y socializar el Instructivo de la herramienta ORFEO.</t>
  </si>
  <si>
    <t>Se realizarán las sensibilizaciones sobre el buen uso de Orfeo una vez se culmine su actualización el cual esta en proceso de actualización.</t>
  </si>
  <si>
    <t>Ejecuto campaña de sensibilización sobre el buen uso de ORFEO al personal de la DNBC, adicionalmente se coloco el material en las áreas de la entidad.</t>
  </si>
  <si>
    <t>Se evidenció, que desde el 11 de junio mediante memorando No 20203800000203  la Subdirección Financiera y Administrativa, solicitó a Atención al Ciudadano capacitación básica de ORFEO a todos los funcionarios y contratistas de la DNBC. El 6 de agosto de 2020 el área de Gestión al Ciudadano, informa a todos los funcionarios y contratistas  sobre el inicio de capacitación básica en manejo del sistema ORFEO.
En concordancia con la acción establecida, la Oficina de Control Interno considera que el avance reportado es inferior.</t>
  </si>
  <si>
    <t>Se realizo capacitación de sensibilización de ORFEO a los funcionarios y contratistas en 29 de septiembre del 2020. 
De igual manera se realizaron correos de sensibilización del buen uso de ORFEO con pieza gráfica</t>
  </si>
  <si>
    <t xml:space="preserve"> Se verificaron los pantallazos  de  las sensibilizaciones realizadas a  funcionarios  y contratistas  sobre procedimientos  para el trámite y respuesta de las PQRSD, el buen uso del aplicativo ORFEO , la cual por motivos  de  pandemia se hizo  virtual y no por puesto de trabajo     </t>
  </si>
  <si>
    <t>Se  continua con el proceso  de capacitación , no obstante el cumplimiento de lka acción</t>
  </si>
  <si>
    <t xml:space="preserve">La DNBC no cuenta con sitio Web propio ni con una solución tecnológica que permita enlazar los formularios digitales con el sistema de gestión documental ORFEO para radicar y hacer seguimiento de las PQRSD. El sitio Web que actualmente tiene la DNBC es un subdominio del portal Web de MinInterior, el cual no cuenta con las funcionalidades para la recepción y seguimiento de las PQRSD. 
En las vigencias 2017 y 2018 se han priorizado los recursos para la implementación de la solución tecnológica de la página web, sin embargo los recursos no se han ejecutado en la respectiva vigencia, por lo que se presenta una debilidad en la ejecución de los recursos asignados para el desarrollo de la solución tecnológica de la página web de la DNBC y el sistema ORFEO.. </t>
  </si>
  <si>
    <t>Debilidad en la ejecución de los recursos asignados para el desarrollo de la solución tecnológica de la página web de la DNBC y el sistema ORFEO.</t>
  </si>
  <si>
    <t>Incumplimiento de la normatividad vigente.
Apertura de investigaciones por el incumplimiento del criterio Sistema Web de Contacto, Peticiones, Quejas, Reclamos, Solicitudes.
Denuncias de la Estrategia GEL</t>
  </si>
  <si>
    <t>Diseñar y publicar en la página web de la DNBC un formulario electrónico temporal de  solicitudes, peticiones, quejas, reclamos y denuncias, acorde a lo establecido en la Ley de Transparencia.</t>
  </si>
  <si>
    <t>Formulario electrónico temporal de  solicitudes, peticiones, quejas, reclamos y denuncias implementado en la página web de la DNBC</t>
  </si>
  <si>
    <t>El formulario temporal de PQRDS se encuentra diseñado y publicado en la página web de la DNBC en el link https://bomberos.mininterior.gov.co/node/26906. El día 08 de octubre de 2019 se celebró el contrató No. 078 de 2019, cuyo objeto es el “Contratar el desarrollo de las fases de diagnóstico, planeación, estructuración e implementación de los Sistemas de gestión de seguridad y seguridad de la información (SGSI), transición de IPV4 a IPV6, portal web institucional, arquitectura empresarial institucional y el diagnóstico, actualización y mantenimiento al Sistema de Gestión Documental ORFEO de la Dirección Nacional de Bomberos (DNBC)”, dentro del cual se estableció un presupuesto de $230.000.000oo para el portal web institucional, el cual incluirá el formulario PQRSD, y cuya fecha de ejecución será hasta el 31 de diciembre de 2019, sin embargo se cuenta con un formulario electrónico TEMPORAL en el cual el ciudadano puede tramitar PQRSD, hasta tanto se ejecuten las obligaciones del contrató anteriormente descrito, link: https://bomberos.mininterior.gov.co/node/26906.  Por lo anterior se solicitó a la Jefe de la Oficina de Control Interno cambio de fecha, la cual fue aprobada, quedando pendiente su ejecución por parte de los Ingenieron hasta el 31 de diciembre de 2019.</t>
  </si>
  <si>
    <t>Se evidencio el formulario electrónico de PQRSD en la p{agina web de la entidad.</t>
  </si>
  <si>
    <t xml:space="preserve">Verificado cumplimiento por  la OCI , desde  el trimestre  anterior </t>
  </si>
  <si>
    <t>Se evidencio que se encuentra publicado en la página web de la entidad el formulario electrónico de PQRSD.</t>
  </si>
  <si>
    <t>Se evdencia que se dio cumplimeinto a la acción establecida</t>
  </si>
  <si>
    <t>Actualizar los indicadores de gestión del proceso "Gestión de Atención al Usuario" correspondientes al tema de PQRDS.</t>
  </si>
  <si>
    <t xml:space="preserve">Los indicadores se actualizaron y se enviaron al correo del subdirector administrativo y financiero y a la oficina de planeación el día 31 de Octubre de 2019 </t>
  </si>
  <si>
    <t>Se evidenció tablero de indicadores con ocho (8) indicadores formulados para el proceso con una periodicidad de medición mensual y semestral.
Aún no se cuenta con medición de los indicadores.</t>
  </si>
  <si>
    <t xml:space="preserve">Acción que la OCI, verificó su cumplimiento  en la vigencia 2019, y que desde el proceso se allega la ficha técnica de 8 indicadores y la comunicación a la Oficina de Planeación del 7 de septiembre de 2020, donde se allego el tablero diligenciado  respecto del primer semestre de la vigencia  </t>
  </si>
  <si>
    <t>Se evidenció tablero de indicadores con ocho (8) indicadores formulados para el proceso con una periodicidad de medición mensual y semestral.  Aún no se cuenta con medición de los indicadores.</t>
  </si>
  <si>
    <t xml:space="preserve">Ya se reportó la información primer semestre 2020 </t>
  </si>
  <si>
    <r>
      <rPr>
        <b/>
        <sz val="10"/>
        <color theme="1"/>
        <rFont val="Arial"/>
        <family val="2"/>
      </rPr>
      <t>1º  Por que: l</t>
    </r>
    <r>
      <rPr>
        <sz val="10"/>
        <color theme="1"/>
        <rFont val="Arial"/>
        <family val="2"/>
      </rPr>
      <t xml:space="preserve">os contratos del personal competente terminaron el 31 de diciembre de 2019. 
</t>
    </r>
    <r>
      <rPr>
        <b/>
        <sz val="10"/>
        <color theme="1"/>
        <rFont val="Arial"/>
        <family val="2"/>
      </rPr>
      <t xml:space="preserve">
2º por que:</t>
    </r>
    <r>
      <rPr>
        <sz val="10"/>
        <color theme="1"/>
        <rFont val="Arial"/>
        <family val="2"/>
      </rPr>
      <t xml:space="preserve"> sin la validación de la información por parte del equipo de atención al ciudadano no fue posible crear los informe de PQRSD. 
</t>
    </r>
    <r>
      <rPr>
        <b/>
        <sz val="10"/>
        <color theme="1"/>
        <rFont val="Arial"/>
        <family val="2"/>
      </rPr>
      <t>3º por que;</t>
    </r>
    <r>
      <rPr>
        <sz val="10"/>
        <color theme="1"/>
        <rFont val="Arial"/>
        <family val="2"/>
      </rPr>
      <t xml:space="preserve"> se contrató el personal desde el día 27 de febrero 2020, por esa razón, no se realizó el reporte a tiempo debido que  las fechas ya estaban vencidas para la creación y publicación del informe PQRSD del año 2019. 
</t>
    </r>
    <r>
      <rPr>
        <b/>
        <sz val="10"/>
        <color theme="1"/>
        <rFont val="Arial"/>
        <family val="2"/>
      </rPr>
      <t>4. Por que:</t>
    </r>
    <r>
      <rPr>
        <sz val="10"/>
        <color theme="1"/>
        <rFont val="Arial"/>
        <family val="2"/>
      </rPr>
      <t xml:space="preserve"> Falta de personal para  realizar la actualización de los procedimientos de PQRSD </t>
    </r>
  </si>
  <si>
    <t xml:space="preserve">Falta de personal para realizar la actualización de los informes de PQRSD
</t>
  </si>
  <si>
    <t xml:space="preserve">Incumplimiento de la normatividad en la gestión de reportes mensual y semestrales de PQRSD 
</t>
  </si>
  <si>
    <t>Subsanar información pendiente a trazada, con el fin de colocar al día las PQRSD y generar reportes en la fecha estipulada</t>
  </si>
  <si>
    <t xml:space="preserve">
Nº de informes formulados / Nº de informes pendiente por requeridos*100</t>
  </si>
  <si>
    <t xml:space="preserve">Se subsano la información pendiente y se realizaron los reportes correspondientes en la pagina de la DNBC. 
Es importante resaltar que  los informes de PQRSD se encuentran realizados y publicados hasta el mes de Julio 2020 </t>
  </si>
  <si>
    <t>Al verificar la página web de la entidad, se evidenció que los informes mensuales de PQRSD, se encuentra debidamente publicaos mes a mes hasta junio de 2020.
Sin embargo al verificar la información no se observa la publicación del Informe Semestral consolidado correspondiente al segundo semestre del año 2019.</t>
  </si>
  <si>
    <t xml:space="preserve">Se realizo la publicación se II semetres de del 2019  y se encuentra los informes publicados en la pagina WEB hasta el mes de octubre del 2020.  </t>
  </si>
  <si>
    <t>Se evidencia el pantallazo  de publicación  de los informes  mensuales hasta octubre   y el  del 1er  semestre del 2020  de PQRSD  con ello  subsanando la información pendiente a trazada</t>
  </si>
  <si>
    <t xml:space="preserve">La acción no se  cumplió en el término  estipulado pero finalmente ya esta al día  la información requerida </t>
  </si>
  <si>
    <t xml:space="preserve">Queda pendiente  publicar los informes: mensual de   de noviembre y diciembre y el segundo semestre 2020 </t>
  </si>
  <si>
    <r>
      <rPr>
        <b/>
        <sz val="10"/>
        <color theme="1"/>
        <rFont val="Arial"/>
        <family val="2"/>
      </rPr>
      <t xml:space="preserve">1º Por que: </t>
    </r>
    <r>
      <rPr>
        <sz val="10"/>
        <color theme="1"/>
        <rFont val="Arial"/>
        <family val="2"/>
      </rPr>
      <t xml:space="preserve">La persona suplente de atención al usuario no realizaba las funciones asignadas de verificación para radicar, por falta de conocimiento del proceso,  generando de uno a dos días de retazo, hasta que el encargado del proceso lo realizaba.
</t>
    </r>
  </si>
  <si>
    <t xml:space="preserve">No se contó con el personal idóneo en el área para el funcionamiento total de la oficina </t>
  </si>
  <si>
    <t>Capacitar a todo el personal del proceso en los diferentes roles a fin de que se cuente con el conocimiento necesario para desempeñarse adecuadamente.</t>
  </si>
  <si>
    <t>No. De servidores públicos capacitados / No, de servidores públicos del proceso de GAU* 100</t>
  </si>
  <si>
    <t xml:space="preserve">Se realizo capacitacion el dia 27-06-2020 al personal de Gestion atencion al usuario, Adicionalmente se socializo en compañía del area de FANO, con el fin de socializarles la clasificacion de PQRSD y OPAS </t>
  </si>
  <si>
    <t>Dentro de los soportes remitidos, se anexa un acta de asistencia a una reunión del grupo GAU el día 27 de junio de 2020, cuyo tema fue capacitación OPAS, sin embargo no obra soporte que se haya dictado capacitación frente al tema del tratamiento de las PQRSD.</t>
  </si>
  <si>
    <t>Se realizo capacitación al personal nuevamente incluyendo el tema de tratamiento de las PQRSD en las siguientes fechas; 19/06/2020 
23/06/2020
19/06/2020
22/08/2020</t>
  </si>
  <si>
    <t xml:space="preserve">De la evidencia  presentada , la OCI pudo verificar {a capacitación al personal  del grupo GAU, respecto de sus funciones  y cuyo registro corresponde a un acta del 30 de junio del 2020 </t>
  </si>
  <si>
    <t xml:space="preserve">La acción se cumplió dentro del término establecido y su  impacto se mide en que a la fecha se habla  de un importante cumplimiento en el radicado de las  PQRSD oportunamente   </t>
  </si>
  <si>
    <t xml:space="preserve">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</si>
  <si>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No se tiene una herramienta para el seguimiento a los usuarios de ORFEO en el cierre periódicode PQRSD
</t>
  </si>
  <si>
    <t>No se tiene una herramienta para el seguimiento a los usuarios de ORFEO en el cierre periódicode PQRSD</t>
  </si>
  <si>
    <t>Realizar informes mensuales sobre el estado de ORFEOS sin cierre</t>
  </si>
  <si>
    <t xml:space="preserve">Nº de informes Realizados / Nº de informes solicitados*100 </t>
  </si>
  <si>
    <t xml:space="preserve">
Se realizo solicitud formal al area de GTI sobre los estados de ORFEO, aun no se tienen respuesta pero se evidencia el seguimiento por parte de GAU  a cada uno de los correos donde se evidencia y se relacionalos ORFEOS vencidos </t>
  </si>
  <si>
    <t>Se observó que a través del correo Atención ciudadano@dbnc.gov.co, se remitió correo electrónico a proceso de Gestión de Tecnología Informática, informe con las necesidades técnicas del aplicativo ORFEO, que deben ser contempladas, para optimizar la herramienta.  
Así mismo se evidencia que se remito correo a los usuarios que registran documentos en ORFEO en estado vencidos, para que den respuesta a los mismos.</t>
  </si>
  <si>
    <t xml:space="preserve">Se adjunto la evidencia del listado de ORFEOS mensuales sin cierre y el seguimiento de los mismos por medio de correo electrónico, también es de aclarar que el sistema ORFEO envía una alerta al correo de las PQRSD vencidas </t>
  </si>
  <si>
    <t>La OCI, pudo verificar  evidencia respecto a un listado  de ORFEOS  pendientes  por usuarios de  noviembre remitido al Subdirector  Financiero</t>
  </si>
  <si>
    <t xml:space="preserve">No obstante la acción hacer relación a un informe, la acción se esta cumpliendo a través de un listado, el cual se remite al Subdirector </t>
  </si>
  <si>
    <t>1º Por que: Retraso en la contratación del personal contratista para el  apoyo del proceso de formulación normativa 
2º Por que: Debilidad en la aplicación de controles para disminuir los riesgos de vencimiento de términos</t>
  </si>
  <si>
    <t>Debilidad en la aplicación de controles para disminuir los riesgos de vencimiento de terminos</t>
  </si>
  <si>
    <t xml:space="preserve">Generar una socialización (termino de las peticiones de los traslados)  periódica del procedimiento y sus controles al personal asignado al proceso de FANO y GAU.
</t>
  </si>
  <si>
    <t xml:space="preserve">No. De servidores públicos capacitados / No, de servidores públicos del proceso de FANO y GAU * 100 </t>
  </si>
  <si>
    <t xml:space="preserve">Se generaron alertar según vencimientos encontrados y fueron socializados con la persona a la cual se le encontró los vencimientos </t>
  </si>
  <si>
    <t>Se aporta  acta de capacitación en OPAS, realizada el día 27 de junio de 2020 a los colaboradores de GAU y FANO, sin embargo no se evidencia que se estén realizando las capacitaciónes o socializaciónes en forma periódica, tal y como lo establecieron en las acciones.</t>
  </si>
  <si>
    <t xml:space="preserve">Se realizo capacitación al personal sobre las funciones y otro con el proceso FANO en las fechas 30/08/2020,  23/07/2020, 30/06/2020, 29/05/2020, 29/04/2020, </t>
  </si>
  <si>
    <t>Se  observa de las evidencias allegadas que se  generó  socialización respecto del termino de las peticiones de los traslados  las cuales se han realizado de firma periódica del procedimiento y sus controles al personal asignado al proceso de FANO y GAU.</t>
  </si>
  <si>
    <t xml:space="preserve">Se ha realizado mejora en los términos de respuesta  a  las PQRSD </t>
  </si>
  <si>
    <t>Generar semanalmente un reporte de alertas de vencimiento de términos de las PQRSD allegadas al proceso</t>
  </si>
  <si>
    <t>N° de Alertas generadas en el período / N° de alertas programadas en el período * 100</t>
  </si>
  <si>
    <t xml:space="preserve">Las alertas de vencimiento se evidencia en el cuadro de seguimiento </t>
  </si>
  <si>
    <t xml:space="preserve">Se evidenció que el día 26 de junio de 2020 a través de correo electrónico, se informó que ORFEOS se encuentran vencidos al igual que el responsable de darle trámite.  Sin embargo la acción establece que se generara informe semanal como alerta frente a los vencidos. </t>
  </si>
  <si>
    <t xml:space="preserve">Se adjunto la evidencia del listado de ORFEOs mensuales sin cierre y el seguimiento de los mismos por medio de correo electrónico, Tambiénes de aclarar que el sistema ORFEO envía una alerta al correo de las PQRSD vencidas </t>
  </si>
  <si>
    <t xml:space="preserve">De las evidencias  allegadas, una  hace referencia al cumplimiento de la  acción respecto de  generar semanalmente un reporte de alertas de vencimiento de términos de las PQRSD, la cual corresponde de a la semana del 5 al 9 de octubre  </t>
  </si>
  <si>
    <t>Se verifica que la acción se cumplio dentro del término estipulado, y que a la fecha el sistema genera una alertas los lunes y jueves de cada semana para garantizar un oportuno trámite de las PQRSD</t>
  </si>
  <si>
    <r>
      <rPr>
        <b/>
        <sz val="10"/>
        <color theme="1"/>
        <rFont val="Arial"/>
        <family val="2"/>
      </rPr>
      <t xml:space="preserve">1º Por que: </t>
    </r>
    <r>
      <rPr>
        <sz val="10"/>
        <color theme="1"/>
        <rFont val="Arial"/>
        <family val="2"/>
      </rPr>
      <t xml:space="preserve">no se adelantaron actividades de percepción  al ciudadano en el mes de abril de 2020, por cuando hubo represamiento de información </t>
    </r>
  </si>
  <si>
    <t>Realizar las encuestas de percepción al ciudadano, generando avances de las actividades realizadas y presentarlo ante el comité directivo</t>
  </si>
  <si>
    <t>Informes de percepcion ciudadana elaborado, publicado y presentado ante comité directivo</t>
  </si>
  <si>
    <t>Se realizo informe de percecion ciudadana que actalmente se encuentra en la Pagina de la DNBC, no ha sido posible presentar ante comité Directivo.</t>
  </si>
  <si>
    <t>Se evidencio que en la página web de la entidad se encuentra publicado el informe de percepción ciudadana, sin embargo no se aporta prueba de haber sido socializado y presentando ante el Comité Directivo.</t>
  </si>
  <si>
    <t xml:space="preserve">Se realizo presentación el lunes 30 noviembre del 2020 la alta dirección la percepción de los ciudadanos en el comité SGD </t>
  </si>
  <si>
    <t>Se allega como evidencia para  completar la acción formulada, el acta  de presentación a la Alta Dirección, de la  encuesta de percepción al ciudadano, la cual se llevo a cabo el 30 de noviembre de 2020</t>
  </si>
  <si>
    <t>Se dio cumplimiento a la acción de forma oportuna y con el impacto programado de presentarlo a la alta dirección</t>
  </si>
  <si>
    <r>
      <rPr>
        <b/>
        <sz val="10"/>
        <color theme="1"/>
        <rFont val="Arial"/>
        <family val="2"/>
      </rPr>
      <t>1er Por qué:</t>
    </r>
    <r>
      <rPr>
        <sz val="10"/>
        <color theme="1"/>
        <rFont val="Arial"/>
        <family val="2"/>
      </rPr>
      <t xml:space="preserve"> No se tiene claro los responsables del envío de la información.
</t>
    </r>
    <r>
      <rPr>
        <b/>
        <sz val="10"/>
        <color theme="1"/>
        <rFont val="Arial"/>
        <family val="2"/>
      </rPr>
      <t xml:space="preserve">2do Por qué: </t>
    </r>
    <r>
      <rPr>
        <sz val="10"/>
        <color theme="1"/>
        <rFont val="Arial"/>
        <family val="2"/>
      </rPr>
      <t xml:space="preserve">Porque los funcionarios desconocen la Ley 1712 y sus publicaciones mínimas exigidas evitando que se identifique la responsabilidad sobre la misma.
</t>
    </r>
    <r>
      <rPr>
        <b/>
        <sz val="10"/>
        <color theme="1"/>
        <rFont val="Arial"/>
        <family val="2"/>
      </rPr>
      <t>3er Por qué:</t>
    </r>
    <r>
      <rPr>
        <sz val="10"/>
        <color theme="1"/>
        <rFont val="Arial"/>
        <family val="2"/>
      </rPr>
      <t xml:space="preserve"> Porque se ha socializado únicamente en el comité de transparencia.</t>
    </r>
  </si>
  <si>
    <t>Porque se ha socializado únicamente en el comité de transparencia.</t>
  </si>
  <si>
    <t>Sanciones por incumplimiento de la Ley 1712</t>
  </si>
  <si>
    <t>Realizar una socialización con todas las dependencias de la entidad con el fin de dar a conocer la Ley 1712 e identificar adecuadamente los responsables</t>
  </si>
  <si>
    <t>Jornada de socialización</t>
  </si>
  <si>
    <t xml:space="preserve">Se realizó capacitación el 18 de julio a los funcionarios y contratistas de la DNBC,  respecto de la Ley de Transparencia y acceso a la información, Ley 1712 de 2014, como aspecto fundamental para la modernización del Estado. Así como,  la existencia de la Secretaría de Transparencia.  </t>
  </si>
  <si>
    <t>En el mes de  agosto de 2019 se realizó capacitación sobre ley de transparencia</t>
  </si>
  <si>
    <t>El proceso Gestión de Comunicaciones en 2020 continuó con la socialización de la Ley de transparencia al personal de la DNBC</t>
  </si>
  <si>
    <t>Se realizo reunion con los getores de los diferentes procesos en donde se socializo la Ley 1712, se adjunta como evidencia pantallazo de la capacitacion realizada 23 de septiembre</t>
  </si>
  <si>
    <t>De las evidencias allegadas como seguimiento reportado, se evidencia la socialización con los gestores con el fin de dar a conocer la Ley 1712, reunión que se llevo a cabo el 23 de septiembre; así mismo, se allega un esquema de publicación para conocimiento de las áreas</t>
  </si>
  <si>
    <t>Se eviencia la  socialización con los gestores  para que identifiquen a través de un esquema, la información que debe producir y que tiene la responsabilidad de solicitar la publicación al proceso de Gestión de Comunicaciones, además se puede observar la  frecuencia de publicación</t>
  </si>
  <si>
    <t>Cumplir con la publicación de la información mínima</t>
  </si>
  <si>
    <t>(Nº de publicaciones realizadas/Nº de publicaciones mínimas)*100</t>
  </si>
  <si>
    <t>se evidenció  Reporte de Cumplimiento ITA para el Periodo 2018 Semestre 2, Procuraduria General de la Nacion de fecha 3 de diciembre de 2018, con uncumplimiento de 90/100 puntos</t>
  </si>
  <si>
    <t>De acuerdo al seguimiento que realizó la Procuraduría General de  Nación en referencia al ITA (Índice de Transparencia y Acceso a la Información) la DNBC ha cumplido con el 90% de requerimientos solicitados para la transparencia, así mismo se trabaja en completar el 100% con actividades programadas para el año próximo.</t>
  </si>
  <si>
    <t>Se evidencia publicación de la información requerida en a pagina web, de acuerdo con la medición realizada de acuerdo con el instrumento de la Procuraduría General de la Nación, el avance en cumplimiento de la norma es del 90%.</t>
  </si>
  <si>
    <t>se realiza seguimiento con las diferentes áreas a fin de dar cumplimiento a lo establecido en la Ley 1712.</t>
  </si>
  <si>
    <t>Se realizó la verificación del cumplimiento de la publicación mínima, encontrando incumplimiento en los siguientes requisitos:
3.5 Solo se publico el directorio de Funcionarios, pero no de los Contratistas.
4.1. h No se publico información relacionada con resoluciónes,  circulares u otro tipo de actos administrativos de carácter general.
6.1.d No se publicó el plan de rendición de cuentas.
6.1.f No se publicó el plan de racionalización de trámites.
7.3 a. No se ha publicado el plan de mejoramiento producto de la auditoría realizada por la CGR en el 2019.</t>
  </si>
  <si>
    <t>Se adjunta como evidencia el Link del boton de la pagina de transparencia, donde se encuentra publicados;  
-el directorio de Funcionarios, pero no de los Contratistas.
-resoluciónes,  circulares u otro tipo de actos administrativos de carácter general.
-el plan de rendición de cuentas.
-el plan de racionalización de trámites.
-el plan de mejoramiento producto de la auditoría realizada por la CGR en el 2019.</t>
  </si>
  <si>
    <t>Del seguimiento y evidencia allegada se observa el cumplimiento de la acción, lo cual se verifica a través del botón de transparencia donde se observa la publicación de  la información  mínima requerida</t>
  </si>
  <si>
    <t>Através del  boton de transparencia  se observa  la relación de la publicación mínima de la Ley 1712, como quedo plasmado  en la acción  y con ello se da cumplimiento  a l  precepto legal.</t>
  </si>
  <si>
    <t>Auditoría Interna al proceso Gestión de Cominicaciones</t>
  </si>
  <si>
    <t xml:space="preserve">1º Porque; No se generaron las actualizaciones necesarias por parte de la oficina de gestión de comunicación, debido que no se contaba con personal en el primer semestre del año. 
2º Porque; Durante el segundo semestre del año, se realizaron actividades correspondientes a planes de acción y PAAC atrasadas en ausencia del personal en el primer semestre.
3º Por que; No se realizó contratación del personal en el primer semestre del año, para el desarrollo de las actividades exigidas por el área. </t>
  </si>
  <si>
    <t xml:space="preserve"> No se realizó contratación del personal en el primer semestre del año, para el desarrollo de las actividades exigidas por el área. </t>
  </si>
  <si>
    <t xml:space="preserve">Retraso en el cumplimiento de actividades que rigen el proceso de Comunicaciones. </t>
  </si>
  <si>
    <t xml:space="preserve">Garantizar que el proceso de Gestión de Comunicaciones cuente con personal de planta responsable de la elaboración de actividades desde el principio del año. 
</t>
  </si>
  <si>
    <t xml:space="preserve"> Funcionario de planta responsable de la elaboración de actividades desde el principio del año</t>
  </si>
  <si>
    <t>Gestor de Comunicaciones</t>
  </si>
  <si>
    <t xml:space="preserve">El área de Gestión de Comunicaciones cuenta con 3 personas de planta, las cuales se encuentran dividas en las siguientes especialidades: dos Profesionales Especializados en Comunicaciones con Grado 12 y un Profesional Especializado con grado 23. Además de ello, se cuenta actualmente con tres contratistas relacionados a Comunicaciones. Primero: Comunicadora Social y Periodista, Especializada en Comunicación Estratégica para las Organizaciones. Segundo: Comunicador Social - Periodista, Especializado en Opinión Pública y Mercadeo Político. Tercero: Periodista, estudiante de la Especialización de Periodismo Económico y Político. Los cuales han permitido ejecutar las diversas tareas que genera el proceso y que demandan las demás áreas de la entidad, desde su contratación.
</t>
  </si>
  <si>
    <t>Se evidenció que el proceso cuenta con tres (3) profesionales asignados al Proceso Gestión Contractual.</t>
  </si>
  <si>
    <t xml:space="preserve">Acción cumplida   desde el trimestre anterior, y se verifica a través de la carta de asignación de un profesional para apoyar las labores del grupo de comunicaciones desde el principio del año. </t>
  </si>
  <si>
    <t>Teniendo en ceunta lo reportado en seguimiento anterior</t>
  </si>
  <si>
    <t xml:space="preserve">1º Por que; No se generaron las actualizaciones necesarias por parte de la oficina de gestión de comunicación, debido que no se contaba con personal en el primer semestre del año. 
2º Por que; Durante el segundo semestre del año, se realizaron actividades correspondientes a planes de acción y PAAC atrasadas en ausencia del personal en el primer semestre.
3º Por que; No se realizó contratación del personal en el primer semestre del año, para el desarrollo de las actividades exigidas por el área. </t>
  </si>
  <si>
    <t xml:space="preserve">Formalizar y socializar el plan de comunicacionesde la entidad </t>
  </si>
  <si>
    <t xml:space="preserve">Plan de comunicación probado y ejecutado </t>
  </si>
  <si>
    <t>El proceso de Comunicaciones, se envió el pasado 28 de mayo al área de planeación el formato del plan de comunicaciones para que este sea aprobado por parte de los Directivos. Una vez se tenga su aprobación,  será socializados con Dirección General para ejecutar las actividades programadas.</t>
  </si>
  <si>
    <t>Se evidenció la elaboración del formato plan de comunicaciones, pendiente su aprobación,  formalización y ejecución.</t>
  </si>
  <si>
    <t xml:space="preserve">Se adjunta el Formato del plan de comunicaciones con fecha de actualización en Septiembre del 2020 validado por el planeación y adicionalmente se adjunta la evidencia de la socialización por correo electrónico al personal en el mes de octubre </t>
  </si>
  <si>
    <t>Del seguimiento y evidencias aportadas, se puede establecer que se cuenta en la Entidad  con un plan de comunicaciones formalizado y socializado, lo cual se concreto en octubre</t>
  </si>
  <si>
    <t>Se cuenta con el plan de comunicaciones</t>
  </si>
  <si>
    <r>
      <rPr>
        <b/>
        <sz val="10"/>
        <color rgb="FF000000"/>
        <rFont val="Arial"/>
        <family val="2"/>
      </rPr>
      <t>1º.  por que;</t>
    </r>
    <r>
      <rPr>
        <sz val="10"/>
        <color rgb="FF000000"/>
        <rFont val="Arial"/>
        <family val="2"/>
      </rPr>
      <t xml:space="preserve"> No se emitió la orden de continuidad del Monitoreo de Medios por parte del funcionario de planta GECO. 
</t>
    </r>
    <r>
      <rPr>
        <b/>
        <sz val="10"/>
        <color rgb="FF000000"/>
        <rFont val="Arial"/>
        <family val="2"/>
      </rPr>
      <t>2º. Por que;</t>
    </r>
    <r>
      <rPr>
        <sz val="10"/>
        <color rgb="FF000000"/>
        <rFont val="Arial"/>
        <family val="2"/>
      </rPr>
      <t xml:space="preserve"> Retraso en la  contratación de personal para el desarrollo de las actividades de GECO. Debido a que un contratista era el encargado del monitoreo de medios.
</t>
    </r>
    <r>
      <rPr>
        <b/>
        <sz val="10"/>
        <color rgb="FF000000"/>
        <rFont val="Arial"/>
        <family val="2"/>
      </rPr>
      <t>3º. Por que;</t>
    </r>
    <r>
      <rPr>
        <sz val="10"/>
        <color rgb="FF000000"/>
        <rFont val="Arial"/>
        <family val="2"/>
      </rPr>
      <t xml:space="preserve"> No se realizó contratación del personal en el primer semestre del año</t>
    </r>
  </si>
  <si>
    <t xml:space="preserve"> No se realizó contratación del personal en el primer semestre del año</t>
  </si>
  <si>
    <t xml:space="preserve">Perdida en el seguimiento de información vital en la participación de la DNBC y los Cuerpos de Bomberos en los medios de comunicación. </t>
  </si>
  <si>
    <t>Modificación del  Instructivo de  Monitoreo de Medios, delegándolo a un funcionario de planta perteneciente a GECO, para  realizar constantemente  la actividad de monitoreo.</t>
  </si>
  <si>
    <t>Instructivo de monitoreo de medios actualizado.</t>
  </si>
  <si>
    <t>Funcionario de Planta Designado</t>
  </si>
  <si>
    <t xml:space="preserve">De acuerdo a las sugerencias realizadas por el área de Planeación y Control Interno, se realizó la actualización del formato de Monitoreo de Medios, estableciendo la responsabilidad de ejecución del mismo, por parte de un funcionario de planta del área. Esta solicitud fue enviada al área de Planeación el pasado 15 de julio y se presentara a el comite el dia 10de agosto de 2020 </t>
  </si>
  <si>
    <t>Se actualizó el instructivo monitoreo de medios, pendiente su formalización.
Se asigna al monitoreo de medios a un funcionario de planta.</t>
  </si>
  <si>
    <t xml:space="preserve">Se formalizo el formato de instructivo de monitoreos de medios validado por planeación. </t>
  </si>
  <si>
    <t>Se observa el cumplimiento de contar  con el instructivo de monitoreos de medios validado por planeación.</t>
  </si>
  <si>
    <t>Se cumplio la acción dentro del término estipulado y con el objetivo e la acción</t>
  </si>
  <si>
    <r>
      <rPr>
        <b/>
        <sz val="10"/>
        <color rgb="FF000000"/>
        <rFont val="Arial"/>
        <family val="2"/>
      </rPr>
      <t>1º.  Por que;</t>
    </r>
    <r>
      <rPr>
        <sz val="10"/>
        <color rgb="FF000000"/>
        <rFont val="Arial"/>
        <family val="2"/>
      </rPr>
      <t xml:space="preserve"> No se emitió la orden de continuidad del Monitoreo de Medios por parte del funcionario de planta GECO. 
</t>
    </r>
    <r>
      <rPr>
        <b/>
        <sz val="10"/>
        <color rgb="FF000000"/>
        <rFont val="Arial"/>
        <family val="2"/>
      </rPr>
      <t>2º. Por que;</t>
    </r>
    <r>
      <rPr>
        <sz val="10"/>
        <color rgb="FF000000"/>
        <rFont val="Arial"/>
        <family val="2"/>
      </rPr>
      <t xml:space="preserve"> retraso en la  contratación de personal para el desarrollo de las actividades de GECO. Debido a que un contratista era el encargado de el monitoreo de medios.
</t>
    </r>
    <r>
      <rPr>
        <b/>
        <sz val="10"/>
        <color rgb="FF000000"/>
        <rFont val="Arial"/>
        <family val="2"/>
      </rPr>
      <t>3º. Por que</t>
    </r>
    <r>
      <rPr>
        <sz val="10"/>
        <color rgb="FF000000"/>
        <rFont val="Arial"/>
        <family val="2"/>
      </rPr>
      <t>; No se realizó contratación del personal en el primer semestre del año</t>
    </r>
  </si>
  <si>
    <t>No se realizó contratación del personal en el primer semestre del año</t>
  </si>
  <si>
    <t>Asegurar el personal competente para la ejecución de las actividades propias del proceso.</t>
  </si>
  <si>
    <t>Se designo al capitán Edgar Molina, como funcionario de planta responsable de generar y cumplir con las actividades correspondiantes al area.</t>
  </si>
  <si>
    <t xml:space="preserve">Se actualizó el instructivo monitoreo de medios, pendiente su formalización.
Se asigna el monitoreo de medios al Funcionario Ruben Dario Rincón para realizar el monitoreo de medios. </t>
  </si>
  <si>
    <t>Se evidencia  en el presente  seguimiento, la asignación  de un funcionario a través de carta de  signación para cumplir con las labores del área y con ello contando ya con el monitoreo de medios e instructivos de medios.</t>
  </si>
  <si>
    <r>
      <rPr>
        <b/>
        <sz val="10"/>
        <color theme="1"/>
        <rFont val="Arial"/>
        <family val="2"/>
      </rPr>
      <t xml:space="preserve">1º. Por que; </t>
    </r>
    <r>
      <rPr>
        <sz val="10"/>
        <color theme="1"/>
        <rFont val="Arial"/>
        <family val="2"/>
      </rPr>
      <t xml:space="preserve">Se identificó un bajo nivel de compromiso en la entrega de  la información .en el tiempo estipulado al área de GECO para la actualización y publicación de la web 
</t>
    </r>
    <r>
      <rPr>
        <b/>
        <sz val="10"/>
        <color theme="1"/>
        <rFont val="Arial"/>
        <family val="2"/>
      </rPr>
      <t xml:space="preserve">2º. Por que; </t>
    </r>
    <r>
      <rPr>
        <sz val="10"/>
        <color theme="1"/>
        <rFont val="Arial"/>
        <family val="2"/>
      </rPr>
      <t xml:space="preserve">los procesos relacionados con la publicación mínima no entregan oportunamente la información
</t>
    </r>
    <r>
      <rPr>
        <b/>
        <sz val="10"/>
        <color theme="1"/>
        <rFont val="Arial"/>
        <family val="2"/>
      </rPr>
      <t xml:space="preserve">3º por que; </t>
    </r>
    <r>
      <rPr>
        <sz val="10"/>
        <color theme="1"/>
        <rFont val="Arial"/>
        <family val="2"/>
      </rPr>
      <t xml:space="preserve">no se cuenta con controles para asegurar la actualización de la publicación mínima obligatoria
</t>
    </r>
  </si>
  <si>
    <t>No se cuenta con controles para asegurar la actualización de la publicación mínima obligatoria</t>
  </si>
  <si>
    <t>Incumplimiento de la Ley 1712 de 2014.
5.2.3 Política de Transparencia, acceso a la información pública y lucha contra la corrupción - Dimensión: Información y Comunicación del MIPG</t>
  </si>
  <si>
    <t xml:space="preserve">Realizar seguimiento trimestral por parte de GECO  con el fin de garantizar al cumplimiento de la publicación mínima obligatoria por parte de los responsables de dicha información </t>
  </si>
  <si>
    <t xml:space="preserve">
100%</t>
  </si>
  <si>
    <t xml:space="preserve">
N.ºde monitoresos realizados/ N.º de monitoreos programados *100</t>
  </si>
  <si>
    <t>Actualmente no se ha cumplido el trimestre, Pero se ha venido realizado seguimiento con las diferentes áreas a fin de dar cumplimiento a lo establecido en la Ley 1712</t>
  </si>
  <si>
    <t>Se evidenció seguimiento a la publicación de información mínima en el mes de abril y junio por parte del funcionario encargado de la administración de la página web</t>
  </si>
  <si>
    <t>Se adjunta los correos 21 correos electrónicos  de seguimiento realizado por parte Gestión de comunicaciones</t>
  </si>
  <si>
    <t>De las evidencias allegadas como seguimiento reportado, se observa el monitoreo de comunicaciones  a la  publicación por parte de las áreas de su información producida,para que se de cumplimiento a la Ley 1712 de 2015</t>
  </si>
  <si>
    <r>
      <rPr>
        <b/>
        <sz val="10"/>
        <color theme="1"/>
        <rFont val="Arial"/>
        <family val="2"/>
      </rPr>
      <t xml:space="preserve">1º. Por que; </t>
    </r>
    <r>
      <rPr>
        <sz val="10"/>
        <color theme="1"/>
        <rFont val="Arial"/>
        <family val="2"/>
      </rPr>
      <t xml:space="preserve">Se identificó un bajo nivel de compromiso en la entrega de  la información .en el tiempo estipulado al área de GECO para la actualización y publicación de la web 
</t>
    </r>
    <r>
      <rPr>
        <b/>
        <sz val="10"/>
        <color theme="1"/>
        <rFont val="Arial"/>
        <family val="2"/>
      </rPr>
      <t>2º. Por que;</t>
    </r>
    <r>
      <rPr>
        <sz val="10"/>
        <color theme="1"/>
        <rFont val="Arial"/>
        <family val="2"/>
      </rPr>
      <t xml:space="preserve"> los procesos relacionados con la publicación mínima no entregan oportunamente la información
</t>
    </r>
    <r>
      <rPr>
        <b/>
        <sz val="10"/>
        <color theme="1"/>
        <rFont val="Arial"/>
        <family val="2"/>
      </rPr>
      <t xml:space="preserve">3º Por que; </t>
    </r>
    <r>
      <rPr>
        <sz val="10"/>
        <color theme="1"/>
        <rFont val="Arial"/>
        <family val="2"/>
      </rPr>
      <t xml:space="preserve">no se cuenta con controles para asegurar la actualización de la publicación mínima obligatoria
</t>
    </r>
  </si>
  <si>
    <t xml:space="preserve">Realizar capacitación de concientizacion a los Gestores de Procesos de reportar la información a GECO. </t>
  </si>
  <si>
    <t xml:space="preserve">
No. de gestores capacitados / No, de de gestiores de la DNBC* 100 "</t>
  </si>
  <si>
    <t>Se trabaja en la elaboración de una capacitación a través de la plataforma de meet, donde socializaremos la importancia de la actualización de información por parte de las áreas de la entidad a través de los Gestores del proceso. Ello haciendo énfasis en la Ley 1712 del 2014 y la Información Mínima que debemos tener publicada como entidad.</t>
  </si>
  <si>
    <t>No se ha realizado la capacitación a los gestores frente al reporte de información mínima, se encuentran en la elaboración de la presentación.</t>
  </si>
  <si>
    <t xml:space="preserve">Se realizo reunión 18 de agosto del 2020 sobre la ley de trasparencia y del derecho al acceso a la información publica y el esquema de publicación. </t>
  </si>
  <si>
    <t>Se evidencia que se llevo a cabo la capacitación  de concientización a los Gestores de Procesos de reportar la información a GECO, en el mes de septiembre, así como el envió  del esquema  de publicación</t>
  </si>
  <si>
    <t xml:space="preserve">De la capacitación y envió de la información se complementa la sociakiación de la Ley 1712  </t>
  </si>
  <si>
    <r>
      <rPr>
        <b/>
        <sz val="10"/>
        <color theme="1"/>
        <rFont val="Arial"/>
        <family val="2"/>
      </rPr>
      <t>1º. Por que;</t>
    </r>
    <r>
      <rPr>
        <sz val="10"/>
        <color theme="1"/>
        <rFont val="Arial"/>
        <family val="2"/>
      </rPr>
      <t xml:space="preserve">  se cuenta con la totalidad de información en la página web.
</t>
    </r>
    <r>
      <rPr>
        <b/>
        <sz val="10"/>
        <color theme="1"/>
        <rFont val="Arial"/>
        <family val="2"/>
      </rPr>
      <t xml:space="preserve">2º. Por que; </t>
    </r>
    <r>
      <rPr>
        <sz val="10"/>
        <color theme="1"/>
        <rFont val="Arial"/>
        <family val="2"/>
      </rPr>
      <t>se estaba adelantado la transferencia de información a la página web.</t>
    </r>
  </si>
  <si>
    <t>Se estaba adelantado la transferencia de información a la página web.</t>
  </si>
  <si>
    <t>Realizar la transferencia del 100% de la información  a la nueva página web</t>
  </si>
  <si>
    <t>Información transferida a la nueva página web/ Información contenida en la página web antigua *100</t>
  </si>
  <si>
    <t xml:space="preserve">Se realizó la pertinente transferencia de información que no había migrado correctamente de la anterior página web. Se identificó la siguiente información en la página web antigua que no se encontraba publicada en el sitio nuevo y se publicó en su totalidad 100%,
- Informativo vigía del fuego (Años 2019,2018,2017,2016,2015,2014)
- Alertas Tempranas (Años 2019,2018,2017,2016,2015,2014)
- Eventos atendidos (Años 2019,2018,2017,2016,2015)
- Informe de evaluación por dependencias 2019
- Informes PQRS Diciembre 2019
- Informes de Gestión 2019
- Rendición de cuenta fiscal a la contraloría 2019
-  Información de estados financieros 2019
- Política de protección de datos
- Política general de seguridad
- Informe de ejecución presupuestal Nov y Dic de 2019
</t>
  </si>
  <si>
    <t>Se realizó la transferencia de la información de la página web vinculada al ministerio del interior a la pagina con dominio propio https://www.dnbc.gov.co/</t>
  </si>
  <si>
    <t xml:space="preserve">Se adjunta el link en donde se evidencia el traslado de la información de la pagina web </t>
  </si>
  <si>
    <t>A través del link  reportado , se observa la transferencia del 100% de la información  a la nueva página web</t>
  </si>
  <si>
    <t xml:space="preserve">Se cumplio con la migración de la información </t>
  </si>
  <si>
    <t xml:space="preserve">1º. Por que; Los indicadores con los que contaba GECO no apuntaban a medir las variables críticas de éxito del proceso.
2º Por que; Los indicadores de gestión fueron formulados en el último trimestre del año 2019 sin ser formalizados ni ejecutados. </t>
  </si>
  <si>
    <t xml:space="preserve">Los indicadores de gestión fueron formulados en el último trimestre del año 2019 sin ser formalizados ni ejecutados. </t>
  </si>
  <si>
    <t>Incumplimiento en la Política de Planeación institucional - Dimensión Direccionamiento Estratégico.
El Seguimiento y evaluación del desempeño institucional -Dimensión Evaluación de Resultados de MIPG y la autoevaluación del proceso GECO</t>
  </si>
  <si>
    <t>Realizar la medición de los indicadores del proceso de acuerdo con los lineamientos de Planeación.</t>
  </si>
  <si>
    <t xml:space="preserve">
100%
</t>
  </si>
  <si>
    <t>Indicadores medidos</t>
  </si>
  <si>
    <t xml:space="preserve">Dichos indicadores de gestión fueron trabajados de la mano con el área de Control Interno y estos fueron aprobados por parte del área una vez fueron revisados los últimos ajustes. </t>
  </si>
  <si>
    <t>Se realizó la formulación de los indicadores del proceso GECO, sin embargo, no se ha realizado la medición de dichos indicadores.</t>
  </si>
  <si>
    <t xml:space="preserve">Se adjunta el tablero de indicador y la medición del mismo </t>
  </si>
  <si>
    <t>Se evidencia  la medición de los indicadores del proceso de acuerdo con los lineamientos de Planeación y con ello el cumplimiento de la acción</t>
  </si>
  <si>
    <t>Se cumplio con la acción</t>
  </si>
  <si>
    <r>
      <rPr>
        <b/>
        <sz val="10"/>
        <color theme="1"/>
        <rFont val="Arial"/>
        <family val="2"/>
      </rPr>
      <t>1º. Por que;</t>
    </r>
    <r>
      <rPr>
        <sz val="10"/>
        <color theme="1"/>
        <rFont val="Arial"/>
        <family val="2"/>
      </rPr>
      <t xml:space="preserve"> Los Procesos de la Entidad no suelen cumplir con los tiempos de actualización y entrega de información a GECO para la publicación web. 
</t>
    </r>
    <r>
      <rPr>
        <b/>
        <sz val="10"/>
        <color theme="1"/>
        <rFont val="Arial"/>
        <family val="2"/>
      </rPr>
      <t>2º. Por que;</t>
    </r>
    <r>
      <rPr>
        <sz val="10"/>
        <color theme="1"/>
        <rFont val="Arial"/>
        <family val="2"/>
      </rPr>
      <t xml:space="preserve"> .La migración de la información a la nueva página web tuvo falencias técnicas que no permitieron dar cumplimiento a la publicación total de la información. 
</t>
    </r>
    <r>
      <rPr>
        <b/>
        <sz val="10"/>
        <color theme="1"/>
        <rFont val="Arial"/>
        <family val="2"/>
      </rPr>
      <t>3º. Porque;</t>
    </r>
    <r>
      <rPr>
        <sz val="10"/>
        <color theme="1"/>
        <rFont val="Arial"/>
        <family val="2"/>
      </rPr>
      <t xml:space="preserve">  no se contaba con los recursos para adquirir la página web propia y los Procesos de la Entidad no suelen cumplir con los tiempos de actualización y entrega de información a GECO para la publicación web.
</t>
    </r>
    <r>
      <rPr>
        <b/>
        <sz val="10"/>
        <color theme="1"/>
        <rFont val="Arial"/>
        <family val="2"/>
      </rPr>
      <t xml:space="preserve">4º porque; </t>
    </r>
    <r>
      <rPr>
        <sz val="10"/>
        <color theme="1"/>
        <rFont val="Arial"/>
        <family val="2"/>
      </rPr>
      <t xml:space="preserve"> No se cuenta con controles para asegurar la actualización de la publicación mínima obligatoria
</t>
    </r>
  </si>
  <si>
    <t xml:space="preserve">No se cuenta con controles para asegurar la actualización de la publicación mínima obligatoria
</t>
  </si>
  <si>
    <t xml:space="preserve">Incumplimiento de la Ley 1712 de 2014.
</t>
  </si>
  <si>
    <t xml:space="preserve">Realizar monitoreo trimestral por parte de GECO  al cumplimiento de la publicación mínima obligatoria por parte de los responsables de dicha información 
</t>
  </si>
  <si>
    <t xml:space="preserve">
100%</t>
  </si>
  <si>
    <t xml:space="preserve">
N.º de monitoresos realizados/ N.ºde monitoreos programados *100</t>
  </si>
  <si>
    <t>Actualmente no se ha cumplido el trimestre, Pero se ha venido realizado seguimiento con las diferentes areas a fin de dar cumplimiento a lo establecido en la Ley 1712.</t>
  </si>
  <si>
    <t xml:space="preserve">De las evidencias reportadas 21 correos se observa  el seguimiento del área de comunicaciones  a la publicación  de la información que trata la Ley 1712 , que corresponde al monitoreo trimestral por parte de GECO   obligatoria por parte de los responsables de dicha información </t>
  </si>
  <si>
    <t>Se hace un seguimiento  donde se informa al área para que cumpla con el requisitio de la Ley 1712</t>
  </si>
  <si>
    <r>
      <rPr>
        <b/>
        <sz val="10"/>
        <color theme="1"/>
        <rFont val="Arial"/>
        <family val="2"/>
      </rPr>
      <t xml:space="preserve">1º. Porque; </t>
    </r>
    <r>
      <rPr>
        <sz val="10"/>
        <color theme="1"/>
        <rFont val="Arial"/>
        <family val="2"/>
      </rPr>
      <t xml:space="preserve"> no se contaba con los recursos para adquirir la página web propia y los Procesos de la Entidad no suelen cumplir con los tiempos de actualización y entrega de información a GECO para la publicación web.
</t>
    </r>
    <r>
      <rPr>
        <b/>
        <sz val="10"/>
        <color theme="1"/>
        <rFont val="Arial"/>
        <family val="2"/>
      </rPr>
      <t xml:space="preserve">
2º porque;</t>
    </r>
    <r>
      <rPr>
        <sz val="10"/>
        <color theme="1"/>
        <rFont val="Arial"/>
        <family val="2"/>
      </rPr>
      <t xml:space="preserve">  No se cuenta con controles para asegurar la actualización de la publicación mínima obligatoria</t>
    </r>
  </si>
  <si>
    <t xml:space="preserve"> No se cuenta con controles para asegurar la actualización de la publicación mínima obligatoria</t>
  </si>
  <si>
    <t>Reformular las acciones de mejora que no fueron eficaces y efectivas</t>
  </si>
  <si>
    <r>
      <rPr>
        <strike/>
        <sz val="10"/>
        <color theme="1"/>
        <rFont val="Arial"/>
        <family val="2"/>
      </rPr>
      <t xml:space="preserve">
</t>
    </r>
    <r>
      <rPr>
        <sz val="10"/>
        <color theme="1"/>
        <rFont val="Arial"/>
        <family val="2"/>
      </rPr>
      <t>100%</t>
    </r>
  </si>
  <si>
    <t xml:space="preserve">
# de Acciones reformuladas/# de Acciones que requieren reformulación *100</t>
  </si>
  <si>
    <t>Funcionario de Planta Designado en la Gestión y Manejo de la Página Web DNBC</t>
  </si>
  <si>
    <t>Realizaremos un recordatorio a los gestores del tiempo de actualización de información que recae bajo su responsabildiad, nuestro documento guía será el Esquema de Publicación de Información.</t>
  </si>
  <si>
    <t>Se realizó el cumplimento de la acción relacionada con la página de la pagina web, pendiente la modificación en lo relacionado con la publicación mínima.</t>
  </si>
  <si>
    <t xml:space="preserve">Se adjunta los correos electrónicos  enviados a los proceso de la DNBC y las actualizaciones realizadas </t>
  </si>
  <si>
    <t xml:space="preserve">De la evidencia y seguimiento allegado, se observa, que Comunicaciones no tiene que  proceder a la reformulación de las acciones de mejora por no haber sido  eficaces y efectivas, ya que no tiene acciones vencidas  </t>
  </si>
  <si>
    <t>El área no tiene acciones vencidas</t>
  </si>
  <si>
    <r>
      <rPr>
        <b/>
        <sz val="10"/>
        <color theme="1"/>
        <rFont val="Arial"/>
        <family val="2"/>
      </rPr>
      <t xml:space="preserve">1º Por que; </t>
    </r>
    <r>
      <rPr>
        <sz val="10"/>
        <color theme="1"/>
        <rFont val="Arial"/>
        <family val="2"/>
      </rPr>
      <t xml:space="preserve">cambio de administración donde no se tuvieron en cuenta las necesidades planeadas para el 2020 en cuanto al requrimiento del personal </t>
    </r>
  </si>
  <si>
    <t xml:space="preserve">El cambio de administración donde no se tuvieron en cuenta las necesidades planeadas para el 2020 en cuanto al requrimiento del personal </t>
  </si>
  <si>
    <t xml:space="preserve">Incumplimientos en la entrega de diseño de piezas gráficas y audiovisuales de acuerdo al lineamiento establecido por el  Direccionamiento estratégico y planeación institucional. </t>
  </si>
  <si>
    <t>Realizar la contratación de profesionales en Diseño gráfico y Productor Audiovisual para el proceso Gestión de Comunicaciones.</t>
  </si>
  <si>
    <t>Profesionales contratados</t>
  </si>
  <si>
    <t xml:space="preserve">Capitan charles </t>
  </si>
  <si>
    <t>a la fecha no se ha logrado realizar ampliación de la planta de personal contratista del proceso</t>
  </si>
  <si>
    <t>No se ha realizado la contratación contratación de profesionales en Diseño gráfico y Productor Audiovisual para el proceso Gestión de Comunicaciones</t>
  </si>
  <si>
    <t xml:space="preserve">Las personas contratadas suplen las necesidades del proceso de Gestión de comunicaciones se adjunta las funciones a realizar </t>
  </si>
  <si>
    <t>Se reportó en seguimiento anterior  la contratación de profesionales en Diseño gráfico y Productor Audiovisual para el proceso Gestión de Comunicaciones, con ello dando cumplimiento a la acción</t>
  </si>
  <si>
    <t>Se cuenta con los profesionales requeridos</t>
  </si>
  <si>
    <t>Implementar un servicio de correo, brinda la posibilidad, mediante la aplicación de Google Drive, para que los responsables de cada proceso puedan almacénar la información que se genera en su dependencia</t>
  </si>
  <si>
    <t>Servicio de almacénamiento en la nube implementado</t>
  </si>
  <si>
    <t>Se adquirio la suite de google en la cual se cuenta con la aplicación de drive para almacenamiento de informacioón institucional  con capacidad ilimitada y se realizron capacitaciones en el manejo de las aplicaciones.
A la fecha no se cuenta con contrató de mantenimiento preventivo de equipos de computo, se presento a la Subdireción la necesidad y ficha técnica con dos capacitaciones
El área de Citel fue reubicada y se mantiene la oficina con puerta cerrada.</t>
  </si>
  <si>
    <t>Se evidencio la capacitación G-siute al personal de la entidad.
Frente al mantenimiento preventivo a los equipos de cómputo, se presentó el estudio de mercado, la ficha técnica y la necesidad para adelantar el proceso contractual.  
El área de Citel fue reubicada y se mantiene la oficina con puerta cerrada.</t>
  </si>
  <si>
    <t>Desde el día 2018-03-02, mediante orden de compra No 26112 de 2018, la Entidad cuenta con G Suite que es una suite poderosa de herramientas online - 100% web - para mensajería y colaboración que satisface las necesidades fundamentales de la DNBC, para el respaldo de información de los procesos, mediante Google Drive.
En el año 2018, se realizaron capacitaciones en el uso y aprovechamiento de las aplicaciones y se estableció que para el respaldo de la información de los funcionarios y contratista se debe hacer uso de Google Drive.
Por tanto se solicita cerrar el caso de respaldo de información de la matriz de citel.
En 2019, se hicieron capacitacones y se envío mensaje de correo electronico, dando las instrucciones para la realización del respaldo de la información.</t>
  </si>
  <si>
    <t>A la fecha no se cuenta con contrató de mantenimiento preventivo de equipos de computo,</t>
  </si>
  <si>
    <t xml:space="preserve">Actualmente la entidad cuenta la gsuite Google con el aplicativo Drive el cul se ha venido utilizando desde el año 2018 y en la actualidad se tiene 68 cuentas activas en funcionamiento con renovacion del año 200 </t>
  </si>
  <si>
    <t>La entidad cuenta la gsuite Google con el aplicativo Drive el cual se ha venido utilizando desde el año 2018 y en la actualidad se tiene 60 cuentas activas en funcionamiento.</t>
  </si>
  <si>
    <t>Se migro la plataforma de Correo a Office 365 conforme a la orden de compra 59114, de mayor capacidad e integración.</t>
  </si>
  <si>
    <t>Se evidencia  la disponibilidad del espacio en la nube a través, se adquirió la licencia de office 365 mediante orden de compra 59114 de 2020 con 110 licencias que iniciarán a partir del 1 enero.</t>
  </si>
  <si>
    <t>Se publican los  mínimos requeridos</t>
  </si>
  <si>
    <t>Se solicitá el mantenimiento preventivo del Biométrco cada 6 meses.
Realizar el mantenimiento de la plataforma</t>
  </si>
  <si>
    <t>Mantenimiento dela Plataforma</t>
  </si>
  <si>
    <t>Maryoly Díaz / Subdirector Administrativo y Financiero - Rainer Narval Naranjo. Edgardo Mandon, Luz Elena Giraldo</t>
  </si>
  <si>
    <t>No se ha adelantado proceso  para el mantenimiento de la plataforma</t>
  </si>
  <si>
    <t>Solo hasta la vigencia 2019 se le informó al proceso de TI la necesidad de mantenimiento del biométrico de la DNBC. El mentenimiento del biométrico se tiene previsto para la vigenica 2020 siempre y cuando se asignene los recursos para tal fin.</t>
  </si>
  <si>
    <t>No se ha adelantado proceso  para el mantenimiento de la plataforma.
El mantenimiento del biométrico se tiene previsto para la vigencia 2020 siempre y cuando se asignen los recursos para tal fin.</t>
  </si>
  <si>
    <t xml:space="preserve">El biométrico se encuentra suspendido debido al estado de emergencia declarado actualmente 8 (COVID-19), se tiene contemplado la actualización del dispositivo </t>
  </si>
  <si>
    <t>No se ha realizado el mantenimiento de la plataforma.
No se ha realizado el mantenimiento del biométrico.</t>
  </si>
  <si>
    <t>Por cambio se sede, se realizó la renovación del biométrico.</t>
  </si>
  <si>
    <t>Se evidencia la instalación del control biométrico en la puerta de acceso a las instalaciones de la entidad, suministrado por la administración del edificio. Se realizó el registro de huellas de todo el personal.</t>
  </si>
  <si>
    <t>Se da cumplimiento al precepto legal que determina los mínimos a publicar</t>
  </si>
  <si>
    <t>1. Solicitud de los requerimientos funcionales del formulario acorde a la normatividad vigente. (23/09/2019)
2. Elaboración de la ficha técnica del requerimiento tecnológico (23/09/2019)
3. Solicitud de Cotización o Propuesta (23/09/2019)
4. Presentación de la Necesidad, Ficha Técnica y cotizaciones ante la Subdireción Administrativa y Financiera para remisión a Contratación. (23/09/2019)
5. Desarrollo del formulario electrónico de radicación y consulta de peticiones, quejas, reclamos, denuncias y solicitudes de información pública acorde a los requisitos estbalecidos en la normatividad vigente. (30/12/2019)
6. Aprobación y recibido a satisfacción del formulario electrónico de radicación y consulta de peticiones, quejas, reclamos, denuncias y solicitudes de información pública, por parte del Proceso de Gestión de Atención al Usuario. (30/12/2019)
7. Vinculación del formulario al portal web de la DNBC. (30/12/2019)</t>
  </si>
  <si>
    <t xml:space="preserve">El desarrollo del formulario electrónico de radicación y consulta de peticiones, quejas, reclamos, denuncias y solicitudes de información pública, se encuentra contratado mediante contrató interadministrativo No 078 de 2019.
La ficha técnica y necesidad se presentó oportunamente por Gestión TI.
Las cotizaciones fueron conseguidas por el Asesor de TI Ingeniero William Alonso Tellez Flechas.
Las actividades 5, 6 y 7, dependen de la supervisión del contrató 078 de 2019. </t>
  </si>
  <si>
    <t>Se está adelantando la ejecución del contrató 078 de 2019 el cual incluye la creación del portal web</t>
  </si>
  <si>
    <t xml:space="preserve">En la actualidad se tienen entrelazados los formularios, se espera la socialización y ajuste del nuevo ORFEO </t>
  </si>
  <si>
    <t>Se cuenta con el "Manual del formulario PQRSD", sin embargo a la fecha el formulario PQRSD no esta en funcionamiento, a pesar de que éste es un producto del contrato 078 de 2019, el cual se recibió a satisfacción.</t>
  </si>
  <si>
    <t xml:space="preserve">Se realizó mantenimiento y soporte a la plataforma ORFEO, verificando y organizando el formulario para mayor facilidad de diligenciamiento, y que se tenga cumplimiento a la normatividad aplicable. 
</t>
  </si>
  <si>
    <t>Se logro en el tiempo determinado cumplir con la medición de satisfacción</t>
  </si>
  <si>
    <t>Debilidad en la definición de lineamientos y en el liderazgo del Proceso Estratégico "Gestión de Atención al Usuario", así como en la articulación con los diferentes procesos de la DNBC.
Falta de seguimiento y autocontrol del proceso de gestión de atención al usuario en la documentación del proceso.
Debilidad en el nivel de conocimiento específico en temas de atención al usuario y la normatividad vigente correspondiente.
Desarticulación entre los Procesos de Gestión de Atención al Usuario, Gestión Documental y Gestión de Tecnología Informática para la correcta clasificación de los canales de atención en los diferentes medios bajo los cuales son relacionados.
Inexisitencia de soporte, mantemiento y actualización del Sistema de Gestión Documental ORFEO.
Inexistencia de desarrollo de los requerimientos funcionales del Sistema Gestión Documental ORFEO.
Debilidad en la definición de las Tablas de Retención Documental de la DNBC
Debilidad en la parametrización de las Tablas de Retención Documental en el Sistema Gestión Documental ORFEO.</t>
  </si>
  <si>
    <t>Debilidad en la definición de lineamientos y en el liderazgo del Proceso Estratégico "Gestión de Atención al Usuario", asíc omo en la articulación con los diferentes procesos de la DNBC:</t>
  </si>
  <si>
    <t>Información inexacta frente a las estadísticas de las PQRDS de la DNBC.
Información confusa y compleja para el entendimiento de los ciudadanos.
Incumplimiento de la normatividad vigente.</t>
  </si>
  <si>
    <t>1. Elaboración de la ficha técnica para el Soporte, mantemiento y actualización del Sistema de Gestión Documental ORFEO. (23/09/2019)
2. Solicitud de Cotización o Propuesta. (23/09/2019)
3. Presentación de la Necesidad, Ficha Técnica y cotizaciones ante la Subdireción Administrativa y Financiera para remisión a Contratación. (23/09/2019)
4. Realizar la capacitación al administrador del Sistema de Gestión Documental ORFEO de la DNBC en la parametrización de las Tablas de Retención Documental. (30/12/2019)</t>
  </si>
  <si>
    <t xml:space="preserve">La capacitación al administrador, se encuentra contratada mediante contrató interadministrativo No 078 de 2019.
La ficha técnica y necesidad se presentó oportunamente por Gestión TI.
Las cotizaciones fueron conseguidas por el Asesor de TI Ingeniero William Alonso Tellez Flechas.
Las actividades 4, dependen de la supervisión del contrató 078 de 2019. </t>
  </si>
  <si>
    <t>Se está adelantando la ejecución del contrató 078 de 2019 el cual incluye el diagnóstico y actualización del Sistema de Gestión Documental ORFEO</t>
  </si>
  <si>
    <t>Se evidencia actas de mesas de trabajo en donde se expone que las tablas de retención documental no están ajustadas a la estructura formal de la entidad.
Se presenta acta en donde se definen los perfiles para el ORFEO.
Informe diagnostico ORFEO
Informe de implementación de ORFEO.
Manual PQRSD.
Sin embargo, el sistema de gestión documental, en la actualizada no esta funcionando de acuerdo con lo establecido en el contrato 078 de 2019, el cual fue recibido a satisfacción en diciembre de 2019.</t>
  </si>
  <si>
    <t>Se realizó mantenimiento y ajuste en la estandarización y reportes del Sistema ORFEO, permitiendo generar información precisa y comprensible.</t>
  </si>
  <si>
    <t xml:space="preserve">1. Elaboración de la ficha técnica del requerimiento tecnológico. (23/09/2019)
2. Solicitud de Cotización o Propuesta. (23/09/2019)
3. Presentación de la Necesidad, Ficha Técnica y cotizaciones ante la Subdireción Administrativa y Financiera para remisión a Contratación. (23/09/2019)
4. Desarrollo y configuración de alertas respecto a la asignación de radicados y vencimiento de los términos de las PQRDS en el Sistema de Gestión Documental ORFEO a través del correo institucional.(30/12/2019)
 </t>
  </si>
  <si>
    <t xml:space="preserve">El Desarrollo y configuración de alertas respecto a la asignación de radicados y vencimiento de los términos de las PQRDS en el Sistema de Gestión Documental, se encuentra contratada mediante contrató interadministrativo No 078 de 2019.
La ficha técnica y necesidad se presentó oportunamente por Gestión TI.
Las cotizaciones fueron conseguidas por el Asesor de TI Ingeniero William Alonso Tellez Flechas.
Las actividad 4, dependen de la supervisión del contrató 078 de 2019. </t>
  </si>
  <si>
    <t xml:space="preserve">El nuevo sistema ya tienen las alertas pertinentes, se espera la socialización de esta plataforma </t>
  </si>
  <si>
    <t>A la fecha no están funcionando las alertas de vencimiento de PQRSD desde el ORFEO, Sin embargo, el sistema de gestión documental, en la actualizada no esta funcionando de acuerdo con lo establecido en el contrato 078 de 2019, el cual fue recibido a satisfacción en diciembre de 2019.</t>
  </si>
  <si>
    <t xml:space="preserve">Se realizó mantenimiento y ajuste en la estandarización y reportes del Sistema ORFEO, permitiendo generar alertas de los ORFEOs pendientes por usuario los días lunes y jueves de cada semana. 
</t>
  </si>
  <si>
    <t xml:space="preserve">Se realizó mantenimiento y ajuste en la estandarización y reportes del Sistema ORFEO, permitiendo generar alertas de los Orfeo pendientes por usuario los días lunes y jueves de cada semana. 
</t>
  </si>
  <si>
    <t>1. Solicitud de Recursos para el Soporte, mantemiento y actualización del Sistema de Gestión Documental ORFEO. (20/12/2019)
2. Elaboración de la ficha técnica para el Soporte, mantemiento y actualización del Sistema de Gestión Documental ORFEO. (20/12/2019)
3. Solicitud de Cotización o Propuesta. (20/12/2019)
4. Presentación de la Necesidad, Ficha Técnica y cotizaciones ante la Subdireción Administrativa y Financiera para remisión a Contratación. (31/01/2020)
5. Desarrollo de los requerimientos funcionales del Sistema de Gestión Documental ORFEO respecto a Expedientes Electrónicos. (31/12/2020)
6. Realizar capacitación al administrador del Sistema de Gestión Documental ORFEO de la DNBC en la parametrización de Expedientes Electrónicos. (31/12/2020)
7. Realizar capacitación al 100% de los usuarios de la DNBC del Sistema de Gestión Documental ORFEO en la utilización de Expedientes Electrónicos. (31/12/2020)</t>
  </si>
  <si>
    <t>El día 19 de Diciembre de 2019, se solicitud de recursos para el soporte, mantemiento y actualización del Sistema de Gestión Documental ORFEO, para ser contratado para la vigencia 2020.</t>
  </si>
  <si>
    <t>Se esta realizando cotizacion y levantamiento de la informacion de ficha tecnica para la adquisicion del Sofware centalizado ERP</t>
  </si>
  <si>
    <t>Se realizó mantenimiento al sistema ORFEO, al igual se realizó la adquisición de servidores en la nube con backup para garantizar disponibilidad y acceso al sistema, conforme a la orden de compra # 56818</t>
  </si>
  <si>
    <t xml:space="preserve">Desarrollo y configuración de alertas respecto a la asignación de radicados y vencimiento de los términos de las PQRDS en el Sistema de Gestión Documental ORFEO a través del correo institucional.
 </t>
  </si>
  <si>
    <t>Edgardo Mandón Arenas</t>
  </si>
  <si>
    <t>Se informa que esta actividad es la misma No 212, que se encuentra en un avance del 75%</t>
  </si>
  <si>
    <t xml:space="preserve">En la actualidad se tienen entrelazados llas alertas, se espera la socialización y ajuste del nuevo ORFEO </t>
  </si>
  <si>
    <t>Se realizó mantenimiento y ajuste en la estandarización y reportes del Sistema ORFEO, permitiendo generar alertas de los ORFEOs pendientes por usuario los días lunes y jueves de cada semana.</t>
  </si>
  <si>
    <t>Se realizó mantenimiento y ajuste en la estandarización y reportes del Sistema ORFEO, permitiendo generar alertas de los Orfeo pendientes por usuario los días lunes y jueves de cada semana.</t>
  </si>
  <si>
    <t xml:space="preserve">1. Por que: A la fecha se sigue manejando una versión no parametrizada del sistema. 
 2. Por que: El sistema ORFEO no tiene las herramientas necesarias para generar alertas de los documentos ingresados a la dirección. </t>
  </si>
  <si>
    <t xml:space="preserve">El sistema ORFEO no tiene las herramientas necesarias para generar alertas de los documentos ingresados a la dirección. </t>
  </si>
  <si>
    <t xml:space="preserve">Demora en el tiempo de respuesta establecidos por la ley 1755 del 2015. </t>
  </si>
  <si>
    <t>Liderar el proceso de parametrización del sistema acorde con las necesidades identificadas. (G.T .I)</t>
  </si>
  <si>
    <t>Correo de almacén al area de TI identificando la parametrizacion necesarias</t>
  </si>
  <si>
    <t xml:space="preserve"> 
No. De actividades ejecutadas en la parametrización del sistemaORFEO/Total de actividades a ejecutar en la parametrización del sistema ORFEO * 100 </t>
  </si>
  <si>
    <t>El área de Gestión documental realizo el envió de la propuesta de codificación para los procesos de la entidad, a fin de comenzar parametrizacion del mismo.</t>
  </si>
  <si>
    <t>Se evidenció que el  área de Gestión documental realizo el envió de la propuesta de codificación para los procesos de la entidad, para iniciar con su parametrización.</t>
  </si>
  <si>
    <t xml:space="preserve">Se realizó mantenimiento y ajuste en la estandarización y reportes del Sistema ORFEO, permitiendo una parametrización de información y áreas de asignación. 
</t>
  </si>
  <si>
    <t xml:space="preserve">1º por que; retrasó  en la contratación del personal contratista para el  apoyo de las actividades del área gestión de atención al ciudadano. 
2º por que: No se generaron las alertas de PQRSD por parte de la oficina de atención al ciudadano, debido que no se contaba con el personal después del 31 de Diciembre del 2019. 
3º Por que: Se identificó un bajo nivel de compromiso en la realización de la gestión oportuna de respuesta a las solicitudes de PQRSD  por parte de las diferentes áreas de la DNBC
</t>
  </si>
  <si>
    <t>Implementación de alertas en el sistema ORFEO</t>
  </si>
  <si>
    <t>Se tiene identificado desde el plan de compra el mantenimiento y parametrizacion de aplicatios</t>
  </si>
  <si>
    <t>Se tiene identificado desde el plan de compra el mantenimiento y parametrización de los aplicativos</t>
  </si>
  <si>
    <t>1º Por que; al momento de clasificarlas ORFEO no permite diferenciar entre una PQRSD y OPAS.
2º Por que; se retrasó  de manera manual la clasificación existiendo errores humanos. 
3º Por que;  Retrasó en la contratación del personal.</t>
  </si>
  <si>
    <t>Demora en la contratación del personal
Parametrizacion del sistema ORFEO en la clasificación de las OPAS Y PQRSD</t>
  </si>
  <si>
    <t xml:space="preserve">Se agrega información que no es parte de los informes PQRSD </t>
  </si>
  <si>
    <t xml:space="preserve">Implementación de alertas en el sistema ORFEO para la adecuada clasificación de PQRSD Y OPAS </t>
  </si>
  <si>
    <t>Se realizó mantenimiento y soporte a la plataforma ORFEO, verificando y organizando el formulario para mayor facilidad de diligenciamiento, y que se tenga cumplimiento a la normatividad aplicable.</t>
  </si>
  <si>
    <r>
      <rPr>
        <b/>
        <sz val="10"/>
        <color theme="1"/>
        <rFont val="Arial"/>
        <family val="2"/>
      </rPr>
      <t xml:space="preserve">1º Por qué; </t>
    </r>
    <r>
      <rPr>
        <sz val="10"/>
        <color theme="1"/>
        <rFont val="Arial"/>
        <family val="2"/>
      </rPr>
      <t xml:space="preserve">No se realizaba solicitud frecuente de la información minima obligatoria para su debida publicacion </t>
    </r>
  </si>
  <si>
    <t xml:space="preserve">No se Realizaba socialización de documentos para la recolección de información </t>
  </si>
  <si>
    <t>Desactualizacion de la documentacion de la información publicada en la pagina web, incumplimiento de la normatividad ley 1712</t>
  </si>
  <si>
    <t xml:space="preserve">Realzar monitoreo frecuente del esquema de publicacion, infromar a las áreas de manera oportuna sobre la información a publicar 
</t>
  </si>
  <si>
    <t xml:space="preserve">Cambio de Responsable </t>
  </si>
  <si>
    <t>N.º  Total de publicaciones a realizar / N.º de publicaciones realizadas * 100</t>
  </si>
  <si>
    <t xml:space="preserve">Paula Mora </t>
  </si>
  <si>
    <t xml:space="preserve">El esquema de publicacion se encuentra actualizado </t>
  </si>
  <si>
    <t xml:space="preserve">De la evidencia reportada  se observa el  monitoreo frecuente del esquema de publicacion, informando  a las áreas de manera oportuna sobre la información a publicar </t>
  </si>
  <si>
    <r>
      <rPr>
        <sz val="10"/>
        <color theme="1"/>
        <rFont val="Arial"/>
        <family val="2"/>
      </rPr>
      <t xml:space="preserve">1er Por qué: El estudio lo llevó a cabo por ARL Positiva, quienes en su momento refirieron contar con el personal idóneo y los equipos apropiados para llevar a  cabo la actividad </t>
    </r>
    <r>
      <rPr>
        <b/>
        <sz val="10"/>
        <color theme="1"/>
        <rFont val="Arial"/>
        <family val="2"/>
      </rPr>
      <t xml:space="preserve">
2do Por qué: </t>
    </r>
    <r>
      <rPr>
        <sz val="10"/>
        <color theme="1"/>
        <rFont val="Arial"/>
        <family val="2"/>
      </rPr>
      <t>No se tuvo en cuenta la solicitud de los certificados de calibración en forma física.</t>
    </r>
    <r>
      <rPr>
        <b/>
        <sz val="10"/>
        <color theme="1"/>
        <rFont val="Arial"/>
        <family val="2"/>
      </rPr>
      <t xml:space="preserve">
3er Por qué: </t>
    </r>
    <r>
      <rPr>
        <sz val="10"/>
        <color theme="1"/>
        <rFont val="Arial"/>
        <family val="2"/>
      </rPr>
      <t>La normativa exige que se debe realizar los respectivos estudios de higiene según riesgos identificados con la finalidad de establecer su respectiva intervención</t>
    </r>
  </si>
  <si>
    <t>La normativa exige que se debe realizar los respectivos estudios de higiene según riesgos identificados con la finalidad de establecer su respectiva intervención</t>
  </si>
  <si>
    <t xml:space="preserve">Sanciones, alteraciones al medio ambiente, afectaciones en la salud de los colaboradores </t>
  </si>
  <si>
    <t>Incluir  en el plan de trabajo para 2017, la intervención al estudio de higiene realizado, así como el presupuesto para corregir las posibles desviaciones.</t>
  </si>
  <si>
    <t>Acta con asignación de recursos para la adquisición de luminarias led</t>
  </si>
  <si>
    <t>Se realizó mediciones ambientales</t>
  </si>
  <si>
    <t>Se evidencia informe de estudio de iluminación realizado a tráves de la ARL Positiva en el mes de agosto 2018, sin embargo no se reporta la intervención  de acuerdo con las recomendaciones definidas en el informe, maxime cuando los diez (10) puestos de trabajo objeto del estudio tienen un nivel deficiente de iluminación.</t>
  </si>
  <si>
    <t>Se elaboró el estudio de puestos de trabajo e iluminación en el mes de Agosto de 2018, pero aun no se cuenta con los recursos aprobados para iniciar con las intervenciones.</t>
  </si>
  <si>
    <t>Se evidencia informe de estudio de iluminación realizado a través de la ARL Positiva en el mes de agosto 2018, sin embargo, a la fecha no se ha realizado la intervención  requerida, de acuerdo con las recomendaciones definidas en el informe, máxime cuando los diez (10) puestos de trabajo objeto del estudio tienen un nivel deficiente de iluminación.</t>
  </si>
  <si>
    <t>Teniendo en cuenta informe de estudio de iluminación realizado a través de la ARL Positiva en el mes de agosto 2018, frente al cual se realiza inspeccion el 15 de julio 2020 por todas las areas de la DNBC, se encuentra que ademas de los diez (10) puestos de trabajo objeto del estudio que tienen un nivel deficiente de iluminación, existen otras areas que se suman por daños en las lampara. esto permite establecer el presupuesto 2020 para el cambio de la luminaria dañada de acuerdo al estudio y resultados de la inspeccion.</t>
  </si>
  <si>
    <t>Se encontró que de acuerdo con el documento Proyección inversión recursos, la compra de luminarias se tiene programada para el mes de octubre.</t>
  </si>
  <si>
    <t>Con el cambio de sede de la DNBC, cumplimos con la iluminacion para todas la areas de la entidad. De SST se utilzaron recursoso para todo el tema de la adquision de la nueva sede, lo que nos permite cumplir con eta accion y solitar que esta sea cerrada. La evidencia son las instalaciones nuevas en las que estamos actualmente laborando. se anexan fotos.</t>
  </si>
  <si>
    <t>La iluminación en las nuevas instalaciones de la Entidad mejoró de manera significativa con respecto a las instalaciones de la sede antigua.</t>
  </si>
  <si>
    <r>
      <rPr>
        <sz val="10"/>
        <color theme="1"/>
        <rFont val="Arial"/>
        <family val="2"/>
      </rPr>
      <t xml:space="preserve">1er Por qué: El proceso de Talento Humano realiza el requerimiento a los funcionarios de forma anual para organizar el cronograma de vacaciones. </t>
    </r>
    <r>
      <rPr>
        <b/>
        <sz val="10"/>
        <color theme="1"/>
        <rFont val="Arial"/>
        <family val="2"/>
      </rPr>
      <t xml:space="preserve">
2do Por qué: </t>
    </r>
    <r>
      <rPr>
        <sz val="10"/>
        <color theme="1"/>
        <rFont val="Arial"/>
        <family val="2"/>
      </rPr>
      <t>Los funcionarios no realizan la programación de las vacaciones oportunamente</t>
    </r>
    <r>
      <rPr>
        <b/>
        <sz val="10"/>
        <color theme="1"/>
        <rFont val="Arial"/>
        <family val="2"/>
      </rPr>
      <t xml:space="preserve"> 
3er Por qué: </t>
    </r>
    <r>
      <rPr>
        <sz val="10"/>
        <color theme="1"/>
        <rFont val="Arial"/>
        <family val="2"/>
      </rPr>
      <t>El personal en la entidad es reducido y hay bastante carga laboral</t>
    </r>
  </si>
  <si>
    <t>El personal en la entidad es reducido y hay bastante carga laboral</t>
  </si>
  <si>
    <t>Estrés, enfermedades laborales, agotamiento</t>
  </si>
  <si>
    <t>Verificar que los servidores disfruten de sus vacaciones dentro del año siguiente a la fecha en que se cause el derecho a disfrutarlas, tal como lo exige la ley, a menos que se hayan acumulado por necesidad del servicio.</t>
  </si>
  <si>
    <t>Funcionarios que salen a vacaciones en el año</t>
  </si>
  <si>
    <t>Durante la Vigencia 2019, se logró disminuir la cantidad de pendientes de Vacaciones, se programaron y cancelaron 20 vacaciones.</t>
  </si>
  <si>
    <t xml:space="preserve">Se evidenció la base de datos de programación de vacaciones encontrando  siete (7) funcionarios de planta que no se encuentran al día en el disfrute de las vacaciones de acuerdo a los periodos cumplidos.   </t>
  </si>
  <si>
    <t>Se elabora y publican mediante correo electronico los lineamientos para algunas situaciones administrativas donde se incluye lo respectivo a vacaciones, se adjunta cronograma de vacaciones de la vigencia</t>
  </si>
  <si>
    <t>Se estableció el documento "lineamientos para algunas situaciones administrativas", en donde se incluyen los lineamientos para las vacaciones.
Así mismo se cuenta con un cronograma con la programación  de las vacaciones para los Funcionarios de la entidad.</t>
  </si>
  <si>
    <t xml:space="preserve">Se estableció el documento "lineamientos para algunas situaciones administrativas", en donde se incluyen los lineamientos para las vacaciones.
Se ha dado estricto cumplimiento al cronograma de vacaciones establecido
</t>
  </si>
  <si>
    <t xml:space="preserve">Claudia Quintero </t>
  </si>
  <si>
    <t>Programación de vacaciones para el año 2018</t>
  </si>
  <si>
    <t>Cronograma de vacaciones</t>
  </si>
  <si>
    <t xml:space="preserve">Funcionarios </t>
  </si>
  <si>
    <t>La falta de un procedimiento actualizado, no permitió tener la claridad para la verificación de la información allegada por los candidatos que se postulas al cargo vacante</t>
  </si>
  <si>
    <t xml:space="preserve">Falta de trazabilidad en la información de las historias laborales, </t>
  </si>
  <si>
    <t>Actualizar y formalizar del procedimiento de ingresos y retiro de funcionarios de la DNBC</t>
  </si>
  <si>
    <t>No se realizado en lo corrido de la vigencia 2019</t>
  </si>
  <si>
    <t>El procedimiento se encuentra en revisión para su actualización y divulgacion</t>
  </si>
  <si>
    <t xml:space="preserve">El procedimiento  está en construcción falta revisión del gestor del proceso </t>
  </si>
  <si>
    <t xml:space="preserve">se actulizo, formalizó y socializo el procedimiento </t>
  </si>
  <si>
    <t>Procedimiento Ingreso y Retiro de funcionarios, PC-TH-04, Versión: 1.0</t>
  </si>
  <si>
    <t>Diligenciar y hacer el nuevo formato de verificación de la información al ingreso de cada funcionario y avalar el cumplimiento de los requisitos con la firma.</t>
  </si>
  <si>
    <t># formatos diligenciados/ # de funcionarios que sean vinculados a partir del 2019</t>
  </si>
  <si>
    <t>Se elabora el nuevo formato y se modifica el procedimiento de Ingreso y Retiro de funcionarios, pendiente por revisión y aprobación.</t>
  </si>
  <si>
    <t xml:space="preserve">Se evidenció la construcción del formato pero falta codificarlo. El procedimiento  está en construcción falta revisión del gestor del proceso </t>
  </si>
  <si>
    <t>Se elaboró el formato de análisis hoja de vida aspirante, sin embargo, no se observó el diligenciamiento del formato.</t>
  </si>
  <si>
    <t>Procedimiento Ingreso y Retiro de funcionarios, PC-TH-04, Versión: 1.0, después de estar aprobado el procedimiento no a ingresado ningun funcionario</t>
  </si>
  <si>
    <t>En el mes de agosto de 2020, se realizó la actualización del Procedimiento Ingreso y Retiro de funcionarios, PC-TH-04, Versión: 1.0, incorporando los formatos</t>
  </si>
  <si>
    <t>Se modificó formato de verificación de la información al ingreso de cada funcionario y avalar el cumplimiento de los requisitos con la firma.</t>
  </si>
  <si>
    <t>No contar con  un formato  para las notificaciones personales o que en las resoluciónes diga explícitamente notifíquese.</t>
  </si>
  <si>
    <t>Nulidad en los actos Administrativos por Incumplir con los artículo 67 y 76 del CPACA</t>
  </si>
  <si>
    <t>Ajustar la resolución de los Actos Administrativos</t>
  </si>
  <si>
    <t># de resoluciónes con el texto de notifíquese, comuníquese y cúmplase/ #resoluciónes generadas</t>
  </si>
  <si>
    <t>Se ajusto la resolución de los actos administrativos</t>
  </si>
  <si>
    <t xml:space="preserve">Se evidenció que en  los actos administrativos expedidos  tanto por el Director como por el ordenador del gasto se ajustaron los criterios de competencia de acuerdo a quien lo expedía.  </t>
  </si>
  <si>
    <t>PC-TH-05 PROCEDIMIENTO SITUACIONES ADMINISTRATIVAS V1
FO-TH-05-10 Notificación recurso humano V1
FO-TH-05-11 Notificación personal V1</t>
  </si>
  <si>
    <t xml:space="preserve">PC-TH-05 PROCEDIMIENTO SITUACIONES ADMINISTRATIVAS V1 </t>
  </si>
  <si>
    <t>Elaboración y formalización de un formato para las notificaciones personales de las resoluciónes.</t>
  </si>
  <si>
    <t>formato elaborado y formalizado e implementado</t>
  </si>
  <si>
    <t>Se elaboró formato de Notificación personal, pero se ha dado aplicabilidad</t>
  </si>
  <si>
    <t>Los formatos se encuentra aplicados a las diferentes resoluciones y Actos Administrativos generados durante la vigencia</t>
  </si>
  <si>
    <t>Se evidenció la construcción del formato pero falta codificarlo.</t>
  </si>
  <si>
    <t>Se evidenció la aplicación del formato "Notificación personal de actos administrativos que definen situaciones particulares" para los funcionarios: Alexander Maya, Jeison López, Jhon Paz y Viviana González, sin embargo el formato no ha sido formalizado.</t>
  </si>
  <si>
    <t>Se evidenció la aplicación del formato "Notificación personal de actos administrativos que definen situaciones particulares" como son las vacaciones</t>
  </si>
  <si>
    <t>Se están notificando todos los actos administrativos</t>
  </si>
  <si>
    <t xml:space="preserve">Incumpliendo lo establecido en la Ley 909 de 2004, artículo 36, así como los lineamientos de la primera dimensión del modelo integrado de planeación y gestión.
Decreto 1083, artículo 2.2.9.1; 2.2.9.2
</t>
  </si>
  <si>
    <t>Correo solicitud al área contractual  donde se adjuntan documentos contractuales y precontractuales de las capacitaciónes requeridas
Procesos contractuales adelantando capacitaciónes</t>
  </si>
  <si>
    <t>Correo enviado con documentos precontractuales.</t>
  </si>
  <si>
    <t>A petición del Área Contractual, se solicita a la Universidad nacional cotización para conevnio interadministrativo.</t>
  </si>
  <si>
    <t xml:space="preserve">Se registró que la capacitación programada no se ejecutaba por disponibilidad de tiempo de los funcionarios, lo que conllevó a la reasignación de recursos en otras actividades de la DNBC.   </t>
  </si>
  <si>
    <t>al momento se ha cumplido con el plan anual de capacitacion programado, se envio a la juridica del proceso para adelantar el contrato para el diplomado que estudiaran los funcionarios de la entidad</t>
  </si>
  <si>
    <t>Se evidenció cotización con la Universidad Nacional, para temas como manejo de Excel, nuevas tecnologías  en protección contra incendio, planeación estratégica, administración del riesgo, sin embargo, no se presentaron evidencias relacionadas con los documentos precontractuales y contractuales como se estableció en la acción formulada.</t>
  </si>
  <si>
    <t>a la fecha se ha cumplido en la totalidad con el plan anual de capacitación, adicionalmente de realizo la compra del diploamdo "Gestión de proyectos para el desarrollo de la cooperacion internacional con UMNG para los funcionarios de la DNBC. se carga como evidencia los pantallazos de cada capacitación realizada durante el año y el contrato con la UMNG, se carga el plan anual de capacitación ver en la pestaña 27082020 PLAN ANUAL capacitación</t>
  </si>
  <si>
    <t xml:space="preserve">El proceso de Gestión del Talento Humano remite al proceso de Gestión contractual, las necesidades de capacitación. Se ha cumplido el con  la totalidad de las actividades descritas en el plan anual de capacitación. Se desarrolló la adquisición  del diplomado "Gestión de proyectos para el desarrollo de la cooperación internacional con UMNG para los funcionarios de la DNBC. </t>
  </si>
  <si>
    <t xml:space="preserve">El proceso de Gestión del Talento Humano remite al proceso de Gestión contractual, las necesidades de capacitación. Se ha cumplido el con  la totalidad de las actividades descritas en el plan anual de capacitación. Se desarrolló la adquisición  del diplomado "Gestión de proyectos para el desarrollo de la cooperacion internacional con UMNG para los funcionarios de la DNBC. </t>
  </si>
  <si>
    <t>El Cronograma de talento humano se encuentra ajustado al plan anual de adquisición y pára la vigencia 2018 se cumplio las actividades en un 92% quedando pendientes 2 capacitaciones las cuales no fueron autorizadas para su contratación. Para la Vigencia 2019, las actividades han estado cumpliendose segun cronograma.</t>
  </si>
  <si>
    <t xml:space="preserve">El plan de acción de la vigencia 2018 se ejecutó en un 92%quedando pendientes 2 capacitaciones las cuales no fueron autorizadas para su contratación y vigencia 2019 se ejecutó en un  98% por cuanto señaló que no hubo colaboración interadministrativa   por parte de la DIAN para brindar la capacitación programada.   </t>
  </si>
  <si>
    <t xml:space="preserve">Se realizó el cronograma de capacitación con base en los recursos del plan anual de adquisiciones </t>
  </si>
  <si>
    <t>Se abordó la totalidad de los elementos de entrada para la revisión por la dirección realizada el 27 de noviembre de 2018, sin emabrgo teniendo en cuenta que durante el primer semestre de la vigencia 2019 no se realizó la contratación de personal de apoyo a la gestión, en el moemnto de la Auditoría no se contaba con las evidencias de la REvisión por la Dirección.
En la vigenica 2018 se realizó el Comité Directivo N° 11 en el cual se establecieron las acciones de mejora de seguridad y salud en el trabajo para la vigenica 2019, sin embargo, durante el primer semestre de la vigencia 2019 no se realizó la contratación de personal de apoyo a la gestión, por loq ue no se contó con el especialista en Seguridad y Salud en el Trabajo para liderar dicchas mejoras.</t>
  </si>
  <si>
    <t>Durante el primer semestre de la vigencia 2019 no se realizó la contratación de personal de apoyo a la gestión, por lo que no se contó con el especialista en Seguridad y Salud en el Trabajo para liderar dicchas mejoras.</t>
  </si>
  <si>
    <t>Implementar las acciones de mejora que se establecieron en la Revisión por la Alta Dirección de la vigencia 2018.</t>
  </si>
  <si>
    <t>N° de Acciones de mejora implementadas</t>
  </si>
  <si>
    <t xml:space="preserve">En la vigencia 2020 se han resuelto en un 70% de Acciones de mejora las cuales se vienen implementando acorde a nuestro plan de trabajo anual. </t>
  </si>
  <si>
    <t>No se presentaron soportes del avance de la acción</t>
  </si>
  <si>
    <t>se realizo audiencia de revision por la direccion dando de sst en el mes de nov de 2020. Se anexa presentación e informe de revisión por la Direccion</t>
  </si>
  <si>
    <t>En la vigencia 2020 se realizó la revisión por la Dirección contemplando la totalidad de los ítems de dicha actividad, acorde a lo establecido en el Decreto 1072 de 2015</t>
  </si>
  <si>
    <t>En la vigencia 2020 se realizó la revisión por la Dirección contemplando la totalidad de los items de dicha actividad, acorde a lo establecido en el Decreto 1072 de 2015</t>
  </si>
  <si>
    <t xml:space="preserve">Incluir en el Plan de Acción 2020 las acciones de mejora que se establecieron en la Revisión por la Alta Dirección </t>
  </si>
  <si>
    <t>N° de acciones de mejora que se establecieron en la Revisión por la Alta Dirección incluidas en el Plan de Acción Institucional de la vigencia 2020.</t>
  </si>
  <si>
    <t>Maryoly  Diaz Muñoz /
Rainer Naranjo Charrasquiel</t>
  </si>
  <si>
    <t>En la vigencia 2020 se han resuelto en un 70% de Acciones de mejora las cuales se vienen implementando acorde a nuestro plan de trabajo anual y el Plan de Acción Institucional de la vigencia 2020</t>
  </si>
  <si>
    <t>Realizar la contratación del personal especialista requerido de Seguridad y Salud en el Trabajo, que permita la implementación de las acciones de mejora identificadas</t>
  </si>
  <si>
    <t>N° de Profesionales especialistas de SST contratados en la vigencia / N° de Profesionales de SST requeridos.</t>
  </si>
  <si>
    <t>A la Fecha se cuenta con dos profesionales en Seguridad y Salud en el Trabajo con los siguientes perfiles: 
- Administrador en SST, Master en Gestión del Riesgo.
- Fisioterapeuta, Esp. En Gerencia en Salud y Master en Gerencia de Salud, candidata a Doctorado en Administración.</t>
  </si>
  <si>
    <t>Ya se cumplió en el periodo anterior</t>
  </si>
  <si>
    <t xml:space="preserve">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No se realiza la revisión periodica del correo de notificaciones judiciales. 
</t>
  </si>
  <si>
    <t xml:space="preserve">No se realiza la revisión periodica del correo de notificaciones judiciales. </t>
  </si>
  <si>
    <t xml:space="preserve">Vencimiento de Términos en respuestas a tutelas
Incumpliemiento de la normatividad vigente.
</t>
  </si>
  <si>
    <t xml:space="preserve">1. Actualizar el procedimiento del proceso de gestión jurídica, en relación al seguimiento de los correos de notificación judicial de la entidad, a fin de asignar a los abogados correspondientes las tutelas dentro de término de respuesta. 
2. Aprobación del Procedimiento por parte del Subdirector Administrativo y Financiero.
3. Remisión de los documentos al Proceso de Mejora Continua para codificación y publicación en la carpeta del SIGEC de la DNBC. 
4. Socialización del Procedimiento a todos los gestores de los procesos misionales de la DNBC. </t>
  </si>
  <si>
    <t xml:space="preserve">Se realizó mesa de trabajo para la actualización del Procedimeinto con profesionales de los Procesos FANO, y Gestión Jurídca. Se encuentra en proceso de actualización el procedimiento del proceso de gestión jurídica, en relación al seguimiento de los correos de notificación judicial de la entidad, a fin de asignar a los abogados correspondientes las tutelas dentro de término de respuesta. </t>
  </si>
  <si>
    <t xml:space="preserve">Se realizó mesa de trabajo para la actualización del Procedimiento con profesionales de los Procesos FANO, y Gestión Jurídica, para actualizar el procedimiento </t>
  </si>
  <si>
    <t>Se elaboró el borrador del procedimiento de gestión jurídica incluyendo la revisión del correo de notificaciones judiciales para proceder a realizar revisión metodológica con el proceso de mejora continua</t>
  </si>
  <si>
    <t>Se evidencio que se elaboró el borrador del procedimiento de gestión jurídica en el cual se establecen las actividades necesarias para asesorar jurídicamente a la Dirección Nacional de
Bomberos, frente a procesos judiciales, extra procesales, trámites administrativos y demás requeridos, además de la revisión de solicitudes de alta connotación legal, con el fin de defender y representar los intereses de la Entidad.</t>
  </si>
  <si>
    <t>04//12/2020</t>
  </si>
  <si>
    <t xml:space="preserve">El proceso Jurídico se actualizo el 30/11/2020 y se socializo por medio de correo electrónico </t>
  </si>
  <si>
    <t xml:space="preserve">De las evidencias allegada se verifica el cumplimiento de la acción cuyo objetivo era actualizar el procedimiento, contar con su  aprobación del procedimiento por parte del Subdirector Administrativo y Financiero;  Remisión de los documentos al Proceso de Mejora Continua para codificación y publicación en la carpeta del SIGEC de la DNBC y  Socialización del Procedimiento a todos los gestores de los procesos misionales de la DNBC. </t>
  </si>
  <si>
    <t>La acción se cumplio fuera del término establecido y es efectivo para dar cumplomiento   a los terminos legales</t>
  </si>
  <si>
    <t>Debilidad en la elaboración de la caracterización y procedimientos del proceso "Gestión  Jurídica".
Debilidad en la Asesoría técnica realizada para la formulación de la caracterización y procedimientos del proceso.
Debilidad en la identificación y definición del alcance del Proceso por parte del líder y gestor del proceso.</t>
  </si>
  <si>
    <t xml:space="preserve">Debilidad en la elaboración de la caracterización y procedimientos del proceso "Gestión  Jurídica".
</t>
  </si>
  <si>
    <t>Falta de Claridad en el alcance del Proceso y Procedimiento "Gestión Jurídica" en cuanto a formulación normativa para el correcto funcionamiento de la DNBC.
Ausencia de reglamentación bomberil conforme a la normatividad vigente.
Incumplimiento de la Normatividad Vigente.</t>
  </si>
  <si>
    <t xml:space="preserve">1. Realizar mesas de trabajo con el Proceso "Formulación, Actualización y Acompañamiento Normativo y Operativo" para la definición del alcance de formulación normativa en los procesos de FANO y Gestión Jurídica.
2. Actualización de la Caracterización del Proceso Gestión Jurídica.
3. Actualización del Procedimiento "Gestión Jurídica" 
4. Aprobación del Procedimiento por parte del Subdirector Administrativo y Financiero"
5. Remisión de los documentos al Proceso de Mejora Continua para codificación y publicación en la carpeta del SIGEC de la DNBC. 
6. Socialización del Procedimiento a todos los gestores de los procesos misionales de la DNBC. </t>
  </si>
  <si>
    <t>Carlos López / Viviana Gonzalez</t>
  </si>
  <si>
    <t>Se realiza reunion con el grupo de FANO, con e fin de establecer los lineamientos para la actualizacion de los procedimientos y caracterzacion juridica, para lo cual se suscribe acta de reunion del dia 14 de noviembre de 2019. 
Se realizó la revisión del objetivo de la caracterización del Proceso de Gestión Jurídica on el acompañamiento del Proceso de Gestión de Análisis y Mejora Continua.</t>
  </si>
  <si>
    <t xml:space="preserve">.
Se realizó mesa de trabajo con el Proceso "Formulación, Actualización y Acompañamiento Normativo y Operativo" para la definición del alcance de formulación normativa en los procesos de FANO y Gestión Jurídica y se construyó la caracterización del Proceso Gestión Jurídica, esta pendiente la aprobación del gestor del proceso para continuar con la siguiente etapa.  </t>
  </si>
  <si>
    <t>Se cuenta con los borradores de la caracterizaciòn del proceso y procedimiento de gestión jurídica para proceder a realizar revisión metodológica con el proceso de mejora continua</t>
  </si>
  <si>
    <t>Según el seguimiento realizado por la Oficina de Control Interno con corte al 24 de agosto de 2020, se observa que está en construcción la caracterización y procedimiento de Gestión Jurídica. como evidencia el proceso responsable aporta los borradores del Procedimiento y la Caracterización.</t>
  </si>
  <si>
    <t>Se realizo mesa de trabajo con el proceso FANO y se actualizo la caracterización, también se actualizo el proceso jurídico de la DNBC</t>
  </si>
  <si>
    <t>Protocolo de bioseguridad</t>
  </si>
  <si>
    <r>
      <rPr>
        <b/>
        <sz val="10"/>
        <color theme="1"/>
        <rFont val="Arial"/>
        <family val="2"/>
      </rPr>
      <t xml:space="preserve">1. Por que; </t>
    </r>
    <r>
      <rPr>
        <sz val="10"/>
        <color theme="1"/>
        <rFont val="Arial"/>
        <family val="2"/>
      </rPr>
      <t xml:space="preserve">Los Gestores de las áreas solicitan el ingreso de todo el personal sin contar con la circular y el plan de Gestión de riesgo socializado. </t>
    </r>
    <r>
      <rPr>
        <b/>
        <sz val="10"/>
        <color theme="1"/>
        <rFont val="Arial"/>
        <family val="2"/>
      </rPr>
      <t xml:space="preserve">
2. Por que; </t>
    </r>
    <r>
      <rPr>
        <sz val="10"/>
        <color theme="1"/>
        <rFont val="Arial"/>
        <family val="2"/>
      </rPr>
      <t xml:space="preserve">Omision de las normas de bioseguridad  y protocolos  al ainterior  de la DNBC por parte del  personal. 
</t>
    </r>
    <r>
      <rPr>
        <b/>
        <sz val="10"/>
        <color theme="1"/>
        <rFont val="Arial"/>
        <family val="2"/>
      </rPr>
      <t xml:space="preserve">3. Por que; </t>
    </r>
    <r>
      <rPr>
        <sz val="10"/>
        <color theme="1"/>
        <rFont val="Arial"/>
        <family val="2"/>
      </rPr>
      <t>Falta de conciencia por parte del personal de la DNBC, por no guardar el aislamiento preventivo y obligatorio.</t>
    </r>
  </si>
  <si>
    <t xml:space="preserve">Falta de conciencia por parte del personal de la DNBC, que no tienen en cuenta el aislamiento preventivo y obligatorio </t>
  </si>
  <si>
    <t xml:space="preserve">Se puede generar un contagio masivo que materializaría en tres riesgos específicos; operacionales, Reputacionales, legales  </t>
  </si>
  <si>
    <t xml:space="preserve">Realizar capacitación de bioseguridad y distanciamiento social preventivo al personal de la DNBC. 
</t>
  </si>
  <si>
    <t>Nº total de funcionarios y contratistas capacitados en la DNBC / Nº total de funcionarios y contratistas de la DNBC * 100</t>
  </si>
  <si>
    <t>Sandra Paola Meza Velandia
ST. Edinson Cortes Cabezas</t>
  </si>
  <si>
    <t>Se han capacitado el 85% de los funcionarios y contratistas de la DNBC 96/112x100 atraves de correos elctronicos enviados durante todas las semanas hasta la fecha, se anexa un ejemplo de ello. Adicional en la presencialidad se realiza seguimiento, retroalimentación y llamados de atención. Por parte del Grupo de SST se ha hecho todo lo posible frente a este ejercicio. Es importante que este tipo de hallazgo no quede solo como responsabildad de sst , sino que la parte directiva sea responsable directo frente al no cumplimiento de estos lineamientos por partes de los funcionarios. De igual forma en los puntos de impresoras, biometricos y en el area de sst se cuenta con los eep, como alcohol, gel y tapabocas a disposicion y con puntos de canecas rojas para su deposito final. Tambien con el cambio de sede contamos con puestos de trabajo acorde a la norma en distancia y ergonomia.</t>
  </si>
  <si>
    <t>Se evidenció la realización de la capacitación de bioseguridad. Adicionalmente,  las nuevas instalaciones de la entidad proporcionan mejores condiciones de distanciamiento físico.</t>
  </si>
  <si>
    <t>Se evidenció la realización de la capacitación de bioseguridad. Adicionalmente,  las nuevas instalaciónes de la entidad propoircionan mejores condiciones de distanciamiento fisico.</t>
  </si>
  <si>
    <r>
      <rPr>
        <b/>
        <sz val="10"/>
        <color theme="1"/>
        <rFont val="Arial"/>
        <family val="2"/>
      </rPr>
      <t xml:space="preserve">1. Por que; </t>
    </r>
    <r>
      <rPr>
        <sz val="10"/>
        <color theme="1"/>
        <rFont val="Arial"/>
        <family val="2"/>
      </rPr>
      <t xml:space="preserve">Las instalaciones en las que se encuentra la DNBC, no cumplen  con la infraestructura  y condiciones que permitan cumplir  con el distanciamiento  requerido en los puestos de trabajo 
</t>
    </r>
    <r>
      <rPr>
        <b/>
        <sz val="10"/>
        <color theme="1"/>
        <rFont val="Arial"/>
        <family val="2"/>
      </rPr>
      <t xml:space="preserve">
2. Por que; L</t>
    </r>
    <r>
      <rPr>
        <sz val="10"/>
        <color theme="1"/>
        <rFont val="Arial"/>
        <family val="2"/>
      </rPr>
      <t xml:space="preserve">os Gestores de las áreas solicitan el ingreso de todo el personal  sin proveer la  capacidad isntalada  y las condiciones de la DNBC   que permitan cumplir   con el distanciamiento  requerido en los puestos de trabajo </t>
    </r>
    <r>
      <rPr>
        <sz val="10"/>
        <color rgb="FFFF0000"/>
        <rFont val="Arial"/>
        <family val="2"/>
      </rPr>
      <t xml:space="preserve">
</t>
    </r>
  </si>
  <si>
    <t xml:space="preserve"> Los Gestores de las áreas solicitan el ingreso de todo el personal  sin preveer la  capacidad isntalada  y las condiciones de la DNBC   que permitan cumplir   con el distanciamiento  requerido en los puestos de trabajo </t>
  </si>
  <si>
    <t xml:space="preserve">Se impulsará la estrategia de 50% de trabajo en casa y 50% precencial en la DNBC, para mantener el distanciamiento fisico en los puestos de trabajo. </t>
  </si>
  <si>
    <t>Número de trabajadores en la entidad (Trabajo Presencial / número máximo de trabajadores de acuerdo al aforo (53)x100</t>
  </si>
  <si>
    <t>Actualmente se cuenta con 50% trabajo presencial y 50% trabajo virtual en casa. Y los gestores y lideres de procesos son muy receptivos a la estrategia y la colocan en practica cons sus contratistas y funcionarios. El cambio de sede permite tener espacios adecuados para los puestos de trabajos, evitando el hacinamiento en las areas.</t>
  </si>
  <si>
    <t>Se evidenció  reducción en la presencia de personal. Adicionalmente,  las nuevas instalaciones de la entidad proporcionan mejores condiciones de distanciamiento físico.</t>
  </si>
  <si>
    <t>Se evidenció  reducción en la presencia de personal. Adicionalmente,  las nuevas instalaciónes de la entidad propoircionan mejores condiciones de distanciamiento fisico.</t>
  </si>
  <si>
    <r>
      <rPr>
        <b/>
        <sz val="10"/>
        <color theme="1"/>
        <rFont val="Arial"/>
        <family val="2"/>
      </rPr>
      <t>1. Por que;</t>
    </r>
    <r>
      <rPr>
        <sz val="10"/>
        <color theme="1"/>
        <rFont val="Arial"/>
        <family val="2"/>
      </rPr>
      <t xml:space="preserve"> No se tenia una matriz definida de los EPP centralizada del riesgo con respecto al COVID-19. 
</t>
    </r>
    <r>
      <rPr>
        <b/>
        <sz val="10"/>
        <color theme="1"/>
        <rFont val="Arial"/>
        <family val="2"/>
      </rPr>
      <t>2. Por que;</t>
    </r>
    <r>
      <rPr>
        <sz val="10"/>
        <color theme="1"/>
        <rFont val="Arial"/>
        <family val="2"/>
      </rPr>
      <t xml:space="preserve"> No se establecieron los formatos de entrega de elementos de protección personal.
</t>
    </r>
    <r>
      <rPr>
        <b/>
        <sz val="10"/>
        <color theme="1"/>
        <rFont val="Arial"/>
        <family val="2"/>
      </rPr>
      <t>3. Por que;</t>
    </r>
    <r>
      <rPr>
        <sz val="10"/>
        <color theme="1"/>
        <rFont val="Arial"/>
        <family val="2"/>
      </rPr>
      <t xml:space="preserve"> Debido a la contingencia por el COVID-19 y la rapidez de entrega de los elementos, no se establecieron los formatos pertinentes. </t>
    </r>
  </si>
  <si>
    <t xml:space="preserve">Debido a la contingencia por el COVID-19 y la rapidez de entrega de los elementos, no se establecieron los formatos pertinentes. </t>
  </si>
  <si>
    <t xml:space="preserve">Perdida del control de los elementos de protección personal comprados por la DNBC. Y no se puede garantizar que personal los utilice </t>
  </si>
  <si>
    <t xml:space="preserve">Actualizar la matriz de elementos de protección personal </t>
  </si>
  <si>
    <t>Matriz de EPP Actualizada COVID-19</t>
  </si>
  <si>
    <t>Se realiz actualización de la matriz de epp y se realiz la entrega  de elementos de protección personal segun los cargos que lo requieren. se anexa evidencia de los formatos de entrega y la matriz de epp</t>
  </si>
  <si>
    <t>Se cuenta con la matriz de EPP actualizada y se evidencia entrega de dichos elementos al personal.</t>
  </si>
  <si>
    <r>
      <rPr>
        <b/>
        <sz val="10"/>
        <color theme="1"/>
        <rFont val="Arial"/>
        <family val="2"/>
      </rPr>
      <t>1. Por que;</t>
    </r>
    <r>
      <rPr>
        <sz val="10"/>
        <color theme="1"/>
        <rFont val="Arial"/>
        <family val="2"/>
      </rPr>
      <t xml:space="preserve"> No se tenia una matriz definida de los EPP centralizada del riesgo con respecto al COVID-19. 
</t>
    </r>
    <r>
      <rPr>
        <b/>
        <sz val="10"/>
        <color theme="1"/>
        <rFont val="Arial"/>
        <family val="2"/>
      </rPr>
      <t>2. Por que;</t>
    </r>
    <r>
      <rPr>
        <sz val="10"/>
        <color theme="1"/>
        <rFont val="Arial"/>
        <family val="2"/>
      </rPr>
      <t xml:space="preserve"> No se establecieron los formatos de entrega de elementos de protección personal.
</t>
    </r>
    <r>
      <rPr>
        <b/>
        <sz val="10"/>
        <color theme="1"/>
        <rFont val="Arial"/>
        <family val="2"/>
      </rPr>
      <t>3. Por que;</t>
    </r>
    <r>
      <rPr>
        <sz val="10"/>
        <color theme="1"/>
        <rFont val="Arial"/>
        <family val="2"/>
      </rPr>
      <t xml:space="preserve"> Debido a la contingencia por el COVID-19 y la rapidez de entrega de los elementos, no se establecieron los formatos pertinentes. </t>
    </r>
  </si>
  <si>
    <t>Asegurar la entrega y registro de elementos de protección personal requeridos de acuerdo con la matriz de EPP</t>
  </si>
  <si>
    <t>Número de personas con EPP  entregados/ número total  de personas que requieren EPP x100</t>
  </si>
  <si>
    <t>Se realizó actualización de la matriz de epp y se realizó la entrega  de elementos de proteccion personal segun los cargos que lo requieren. se anexa evidencia de los formatos de entrega y la matriz de epp</t>
  </si>
  <si>
    <r>
      <rPr>
        <b/>
        <sz val="10"/>
        <color theme="1"/>
        <rFont val="Arial"/>
        <family val="2"/>
      </rPr>
      <t xml:space="preserve">
1.Por que;  </t>
    </r>
    <r>
      <rPr>
        <sz val="10"/>
        <color theme="1"/>
        <rFont val="Arial"/>
        <family val="2"/>
      </rPr>
      <t>No se ha logrado concertar espacio para socialización y aprobación del formato de solicitud y acuerdo individual de trabajo virtual en casa ( medida transitoria por Covid-19)</t>
    </r>
    <r>
      <rPr>
        <b/>
        <sz val="10"/>
        <color theme="1"/>
        <rFont val="Arial"/>
        <family val="2"/>
      </rPr>
      <t xml:space="preserve">
2. Por que;</t>
    </r>
    <r>
      <rPr>
        <sz val="10"/>
        <color theme="1"/>
        <rFont val="Arial"/>
        <family val="2"/>
      </rPr>
      <t xml:space="preserve">  No se ha realizado la socialización e implementación a los lideres y gestores de los procesos, por lo tanto no se tiene seguiemiento y control de los funcionarios 
</t>
    </r>
    <r>
      <rPr>
        <sz val="10"/>
        <color rgb="FF0099FF"/>
        <rFont val="Arial"/>
        <family val="2"/>
      </rPr>
      <t xml:space="preserve">
</t>
    </r>
    <r>
      <rPr>
        <b/>
        <sz val="10"/>
        <color rgb="FF0099FF"/>
        <rFont val="Arial"/>
        <family val="2"/>
      </rPr>
      <t xml:space="preserve">
</t>
    </r>
  </si>
  <si>
    <t xml:space="preserve"> No se ha realizado la socialización e implemntación a los lideres y gestores de los procesos, por lo tanto no se tiene seguiemiento y control de los funcionarios </t>
  </si>
  <si>
    <t xml:space="preserve">contagio masivo que materializaria tres riesgos especificos; operacionales, Reputacionales, legales </t>
  </si>
  <si>
    <t>Socializar e implementar formato de solicitud y acuerdo indidual de trabajo virtual en casa ( medida transitoria por Covid-19)</t>
  </si>
  <si>
    <t>Nº total de solicitudes reportados GTH / Nº total de funcionarios *100</t>
  </si>
  <si>
    <t xml:space="preserve">se realizó la debida socialización del acuerdo individual de trabajo virtual en casa.
5 funcionarios de 29 tinen acuerdo individual de trabajo en casa por sus jefes inmediatos , eso quiere decir que el 17 % de los funcionarios se acogerion a la medida.
Maryoly Diaz
Alexander Maya, 
Viviana González,
Juan Carlos Puerto, 
Luis Valencia .
</t>
  </si>
  <si>
    <t>Se evidencia acuerdo de trabajo en casa con los funcionarios Alexander Maya, Juan Carlos Puerto, Luis Valencia, Viviana González, Maryory Diaz, de acuerdo con lo establecido en la resolución 231 de 2020</t>
  </si>
  <si>
    <t>Se evidencia acuerdo de trabajo en casa con los funcionarios Alexander Maya, Juan Carlos Puerto, Luis Valencia, Viviana Gonzalez, Maryory Diaz, de acuerdo con lo establecido en la resolución 231 de 2020</t>
  </si>
  <si>
    <r>
      <rPr>
        <b/>
        <sz val="10"/>
        <color theme="1"/>
        <rFont val="Arial"/>
        <family val="2"/>
      </rPr>
      <t>1.Por que;</t>
    </r>
    <r>
      <rPr>
        <sz val="10"/>
        <color theme="1"/>
        <rFont val="Arial"/>
        <family val="2"/>
      </rPr>
      <t xml:space="preserve"> los espacios con los que Cuenta la edificación son reducidos vs a la carga ocupacional de la entidad.
</t>
    </r>
    <r>
      <rPr>
        <b/>
        <sz val="10"/>
        <color theme="1"/>
        <rFont val="Arial"/>
        <family val="2"/>
      </rPr>
      <t xml:space="preserve">2. Por que; </t>
    </r>
    <r>
      <rPr>
        <sz val="10"/>
        <color theme="1"/>
        <rFont val="Arial"/>
        <family val="2"/>
      </rPr>
      <t>Las instalaciones en las que se encuentra la DNBC, no cumplen  con la infraestructura  y condiciones medio ambientales que permitan cumplir  con fluo de aire dentro de las oficinas.</t>
    </r>
    <r>
      <rPr>
        <b/>
        <sz val="10"/>
        <color theme="1"/>
        <rFont val="Arial"/>
        <family val="2"/>
      </rPr>
      <t xml:space="preserve">
</t>
    </r>
    <r>
      <rPr>
        <sz val="10"/>
        <color theme="1"/>
        <rFont val="Arial"/>
        <family val="2"/>
      </rPr>
      <t xml:space="preserve">
</t>
    </r>
  </si>
  <si>
    <t xml:space="preserve">Las instalaciones en las que se encuentra la DNBC, no cumplen  con la infraestructura  y condiciones medio ambientales que permitan cumplir  con corrientes de aire dentro de las oficinas </t>
  </si>
  <si>
    <t>Aumenta el riesgo de contagio del COVID-19, por otro lado se incrementa la posibilida de crear otras enfermedades frente los riesgos biológica y Psicosocial.
Falta de ventilación e iluminación de diferentes oficionas que permiten el aumento del riesgo fisico"</t>
  </si>
  <si>
    <t xml:space="preserve">Socializar con la alta dirección el informe de inspección planeada desde el área de seguridad y salud en el trabajo con la recomendación de cambio de sede </t>
  </si>
  <si>
    <t xml:space="preserve">Informe de Socialización de la Inspección con recomendaciones de cambio de sede de la DNBC. </t>
  </si>
  <si>
    <t>Con el cambio de sede de la DNBC, se cuenta con los controles requeridos de acuerdo con la matriz de peligros para prevenir la ocurrencia de accidentes de trabajo. eliminamos los riesgos electricos, los riesgos ergonomicos, ambietales, spicosociales. De SST se utilizaron recursos para todo el tema de la adquision de la nueva sede, lo que nos permite cumplir con esta accion y solicitar que esta sea cerrada. La evidencia son las instalaciones nuevas en las que estamos actualmente laborando. se anexan fotos.</t>
  </si>
  <si>
    <t>En las nuevas instalaciones de la entidad se redujeron los peligros fisicos por cuanto se cuenta con una buena ventilación</t>
  </si>
  <si>
    <r>
      <rPr>
        <b/>
        <sz val="10"/>
        <color theme="1"/>
        <rFont val="Arial"/>
        <family val="2"/>
      </rPr>
      <t>1.Por que;</t>
    </r>
    <r>
      <rPr>
        <sz val="10"/>
        <color theme="1"/>
        <rFont val="Arial"/>
        <family val="2"/>
      </rPr>
      <t xml:space="preserve"> los espacios con los que Cuenta la edificación son reducidos vs a la carga ocupacional de la entidad.
</t>
    </r>
    <r>
      <rPr>
        <b/>
        <sz val="10"/>
        <color theme="1"/>
        <rFont val="Arial"/>
        <family val="2"/>
      </rPr>
      <t>2. Por que;</t>
    </r>
    <r>
      <rPr>
        <sz val="10"/>
        <color theme="1"/>
        <rFont val="Arial"/>
        <family val="2"/>
      </rPr>
      <t xml:space="preserve"> Las instalaciones en las que se encuentra la DNBC, no cumplen  con la infraestructura  y condiciones medio ambientales que permitan cumplir  con corrientes de aire dentro de las oficinas 
</t>
    </r>
  </si>
  <si>
    <t>Realizar el Cambio de sede de la DNBC</t>
  </si>
  <si>
    <t xml:space="preserve">Cambio sede de la DNBC. </t>
  </si>
  <si>
    <t>Se realizo el cambio de SEDE .</t>
  </si>
  <si>
    <t>Se realizo el cambio de SEDE a partir del mes de Noviembre de 2020, donde se cuenta una adecuada ventilación</t>
  </si>
  <si>
    <r>
      <rPr>
        <b/>
        <sz val="10"/>
        <color theme="1"/>
        <rFont val="Arial"/>
        <family val="2"/>
      </rPr>
      <t xml:space="preserve">1. Por que; </t>
    </r>
    <r>
      <rPr>
        <sz val="10"/>
        <color theme="1"/>
        <rFont val="Arial"/>
        <family val="2"/>
      </rPr>
      <t xml:space="preserve">Existió una confusión por parte del ministerio de salud y la secretaria de salud departamental, debido que no unificaron criterios y no se logro identificar a donde se realizaba el reporte, sin embargo se reporto a la ARL y EPS de cada uno de los trabajadores 
</t>
    </r>
  </si>
  <si>
    <t xml:space="preserve">Existió una confusión por parte del ministerio de salud y la secretaria de salud distrital, debido que no unificaron criterios y no se logro identificar a donde se realizaba el reporte, sin embargo se reporto a la ARL y EPS de cada uno de los trabajadores </t>
  </si>
  <si>
    <t xml:space="preserve">Realizacion un instructivo que determine el paso a paso del  reporte de casos positivos del COVID19 a las diferentes entes de contol </t>
  </si>
  <si>
    <t xml:space="preserve">Documento formalizado </t>
  </si>
  <si>
    <t xml:space="preserve">24 de agosto </t>
  </si>
  <si>
    <t>Desde el hallazgo se ha realizado el reporte acorde al mes en que se han presentado los casos a la secretaria de salud distrital ministerio de salud. Anexa el reporte de los casos reportados de mayo a octubre. En noviembre no contamos con casos positivos.</t>
  </si>
  <si>
    <t>Se evidencia el reporte de casos positivos de los funcionarios y contratistas en octubre y  noviembre.</t>
  </si>
  <si>
    <r>
      <rPr>
        <b/>
        <sz val="10"/>
        <color theme="1"/>
        <rFont val="Arial"/>
        <family val="2"/>
      </rPr>
      <t>1. Por que;</t>
    </r>
    <r>
      <rPr>
        <sz val="10"/>
        <color theme="1"/>
        <rFont val="Arial"/>
        <family val="2"/>
      </rPr>
      <t xml:space="preserve"> la ARL no realizo la respuesta oportuna al requerimiento solicitador por el área de SST</t>
    </r>
  </si>
  <si>
    <t>la ARL no realizo la respuesta oportuna al requerimiento solicitador por el área de SST</t>
  </si>
  <si>
    <t xml:space="preserve">incumplimiento de los riesgos legales, colocando en riesgo la salud de los colaboradores </t>
  </si>
  <si>
    <t xml:space="preserve">Actualizacion de la matriz de requisitos legales  </t>
  </si>
  <si>
    <t xml:space="preserve">Matriz de requisitos legales implementada </t>
  </si>
  <si>
    <t>Ya se cuenta con la matriz legal actualizada que fue entregada por la ARL positiva, con acta de entrega y asesoria y concepto por el asesor, cabe mencionar que la matriz de peligros debe ser actualizada acorde al cambio de sede. Se anexa evidencia de la matriz legal actualizada y la matriz de peligros de la sede anterior</t>
  </si>
  <si>
    <t>Se evidenció que se cuenta con la matriz legal en SST actualizada.</t>
  </si>
  <si>
    <r>
      <rPr>
        <b/>
        <sz val="10"/>
        <color theme="1"/>
        <rFont val="Arial"/>
        <family val="2"/>
      </rPr>
      <t xml:space="preserve">1. Por que; </t>
    </r>
    <r>
      <rPr>
        <sz val="10"/>
        <color theme="1"/>
        <rFont val="Arial"/>
        <family val="2"/>
      </rPr>
      <t xml:space="preserve">De la semana 27- 30 de abril  la funcionaria se encontraba en periodo de  vacaciones. 
</t>
    </r>
    <r>
      <rPr>
        <b/>
        <sz val="10"/>
        <color theme="1"/>
        <rFont val="Arial"/>
        <family val="2"/>
      </rPr>
      <t>2. Por que;</t>
    </r>
    <r>
      <rPr>
        <sz val="10"/>
        <color theme="1"/>
        <rFont val="Arial"/>
        <family val="2"/>
      </rPr>
      <t xml:space="preserve">  Falta de compromiso en el reporte de sus funciones.  
</t>
    </r>
    <r>
      <rPr>
        <b/>
        <sz val="10"/>
        <color theme="1"/>
        <rFont val="Arial"/>
        <family val="2"/>
      </rPr>
      <t xml:space="preserve">
3.Por que; </t>
    </r>
    <r>
      <rPr>
        <sz val="10"/>
        <color theme="1"/>
        <rFont val="Arial"/>
        <family val="2"/>
      </rPr>
      <t xml:space="preserve">Falta de seguimiento del area de recurso humano a los funciónarios. 
</t>
    </r>
    <r>
      <rPr>
        <b/>
        <sz val="10"/>
        <color theme="1"/>
        <rFont val="Arial"/>
        <family val="2"/>
      </rPr>
      <t xml:space="preserve">4.Por que; </t>
    </r>
    <r>
      <rPr>
        <sz val="10"/>
        <color theme="1"/>
        <rFont val="Arial"/>
        <family val="2"/>
      </rPr>
      <t xml:space="preserve"> falta de acciones a que exista lugar por parte de los funcionarios publicos </t>
    </r>
  </si>
  <si>
    <t>Falta de seguimiento del area de recurso humano a los funciónarios. 
Falta de acciones a que exista lugar por parte de los funcionarios publicos.</t>
  </si>
  <si>
    <t>Perdida del control del desarrollo de actividades y obligaciones laborales.</t>
  </si>
  <si>
    <t xml:space="preserve">Realizar control, seguimiento y respectivo reporte a los jefes de los procesos  del cumplimiento  del  trabajo virtual  en casa de los funcionarios semanalmente.
</t>
  </si>
  <si>
    <t>Nº total de funcionarios que reportan compromisos semanales / Nº total de funcionarios que suscribieron compromisos *100</t>
  </si>
  <si>
    <t>Se realizo la resolución 231 de 2020, se realiza acuerdo individual en algunos funcionarios y se hace seguimiento a los reportes enviados</t>
  </si>
  <si>
    <t>Se realizó la resolución 231 de 2020, y se firmaron acuerdos  individuales de los funcionarios ANGELICA ROSADO, MARYOLY DIAZ, JUAN CARLOS PUERTO, VIVIANA CANO, LUIS VALENCIA, ALEXANDER MAYA. Se anexaron las evidencias de las actividades desarrolladas</t>
  </si>
  <si>
    <r>
      <rPr>
        <b/>
        <sz val="10"/>
        <color theme="1"/>
        <rFont val="Arial"/>
        <family val="2"/>
      </rPr>
      <t xml:space="preserve">1. Por que; </t>
    </r>
    <r>
      <rPr>
        <sz val="10"/>
        <color theme="1"/>
        <rFont val="Arial"/>
        <family val="2"/>
      </rPr>
      <t xml:space="preserve">De la semana 27- 30 de abril  la funcionaria se encontraba en periodo de  vacaciones. 
</t>
    </r>
    <r>
      <rPr>
        <b/>
        <sz val="10"/>
        <color theme="1"/>
        <rFont val="Arial"/>
        <family val="2"/>
      </rPr>
      <t>2. Por que;</t>
    </r>
    <r>
      <rPr>
        <sz val="10"/>
        <color theme="1"/>
        <rFont val="Arial"/>
        <family val="2"/>
      </rPr>
      <t xml:space="preserve">  Falta de compromiso en el reporte de sus funciones.  
</t>
    </r>
    <r>
      <rPr>
        <b/>
        <sz val="10"/>
        <color theme="1"/>
        <rFont val="Arial"/>
        <family val="2"/>
      </rPr>
      <t xml:space="preserve">
3.Por que; </t>
    </r>
    <r>
      <rPr>
        <sz val="10"/>
        <color theme="1"/>
        <rFont val="Arial"/>
        <family val="2"/>
      </rPr>
      <t xml:space="preserve">Falta de seguimiento del area de recurso humano a los funciónarios. 
</t>
    </r>
    <r>
      <rPr>
        <b/>
        <sz val="10"/>
        <color theme="1"/>
        <rFont val="Arial"/>
        <family val="2"/>
      </rPr>
      <t xml:space="preserve">4.Por que; </t>
    </r>
    <r>
      <rPr>
        <sz val="10"/>
        <color theme="1"/>
        <rFont val="Arial"/>
        <family val="2"/>
      </rPr>
      <t xml:space="preserve"> falta de acciones a que exista lugar por parte de los funcionarios publicos </t>
    </r>
  </si>
  <si>
    <t xml:space="preserve">Adelantar las acciones pertinentes cuando exista lugar frente al incumplimiento de las funciones y reporte de trabajo virtual en casa. </t>
  </si>
  <si>
    <t>Nº de acciones tomadas por incumplimiento/Nº total de funcionarios que no reportaron sus compromisos * 100</t>
  </si>
  <si>
    <t>No se va ha realizar apertura disciplinaria porque ya se realizo el acuerdo individual en casa y modificación de la resolución, se presenta como evidencia el acta de la reunión sostenida con talento humano y</t>
  </si>
  <si>
    <t>La  acción se cumplió en los términos estipulados, es efectiva pues se definira una presunta falta disciplinaria</t>
  </si>
  <si>
    <r>
      <rPr>
        <b/>
        <sz val="10"/>
        <color theme="1"/>
        <rFont val="Arial"/>
        <family val="2"/>
      </rPr>
      <t xml:space="preserve">1. Por que; </t>
    </r>
    <r>
      <rPr>
        <sz val="10"/>
        <color theme="1"/>
        <rFont val="Arial"/>
        <family val="2"/>
      </rPr>
      <t xml:space="preserve">en el momento del desarrollo del proceso  contractual no se contaba con el personal suficiente.
</t>
    </r>
    <r>
      <rPr>
        <b/>
        <sz val="10"/>
        <color theme="1"/>
        <rFont val="Arial"/>
        <family val="2"/>
      </rPr>
      <t>2.Por que;</t>
    </r>
    <r>
      <rPr>
        <sz val="10"/>
        <color theme="1"/>
        <rFont val="Arial"/>
        <family val="2"/>
      </rPr>
      <t xml:space="preserve"> Debido a alta carga laboral no se identifico la importancia de dicha acción. </t>
    </r>
    <r>
      <rPr>
        <b/>
        <sz val="10"/>
        <color theme="1"/>
        <rFont val="Arial"/>
        <family val="2"/>
      </rPr>
      <t xml:space="preserve">
3.Por que; </t>
    </r>
    <r>
      <rPr>
        <sz val="10"/>
        <color theme="1"/>
        <rFont val="Arial"/>
        <family val="2"/>
      </rPr>
      <t xml:space="preserve">De acuerdo a la necesidad y rapidez de contratación por parte de la DNBC, y la cantidad de contratos no se identifico dicho certificado. 
</t>
    </r>
  </si>
  <si>
    <t xml:space="preserve">De acuerdo a la necesidad y rapidez de contratación por parte de la DNBC, y la cantidad de contratos no se identifico dicho certificado. </t>
  </si>
  <si>
    <t xml:space="preserve">Incumplimiento de los requerimientos solicitados en el Decreto 1082 </t>
  </si>
  <si>
    <t xml:space="preserve">Actualizar la  lista de chequeo incluyendo el item de certificado de idoneidad y experiencia </t>
  </si>
  <si>
    <t>Lista de chequeo actualiza.</t>
  </si>
  <si>
    <t xml:space="preserve">Dr. Carolina </t>
  </si>
  <si>
    <t>Se anexa la lista de chequeo actualizado.</t>
  </si>
  <si>
    <t>Se evidencia el cumplimiento de la acción respecto a la lista de chequeo actualizada</t>
  </si>
  <si>
    <t xml:space="preserve">La acción fue realizada en términos y relacionando cada uno de los aspectos a anexar y revisiones a realizar </t>
  </si>
  <si>
    <r>
      <rPr>
        <b/>
        <sz val="10"/>
        <color theme="1"/>
        <rFont val="Arial"/>
        <family val="2"/>
      </rPr>
      <t xml:space="preserve">1. Por que; </t>
    </r>
    <r>
      <rPr>
        <sz val="10"/>
        <color theme="1"/>
        <rFont val="Arial"/>
        <family val="2"/>
      </rPr>
      <t xml:space="preserve">en el momento del desarrollo del proceso  contractual no se contaba con el personal suficiente.
</t>
    </r>
    <r>
      <rPr>
        <b/>
        <sz val="10"/>
        <color theme="1"/>
        <rFont val="Arial"/>
        <family val="2"/>
      </rPr>
      <t>2.Por que;</t>
    </r>
    <r>
      <rPr>
        <sz val="10"/>
        <color theme="1"/>
        <rFont val="Arial"/>
        <family val="2"/>
      </rPr>
      <t xml:space="preserve"> Debido a alta carga laboral no se identifico la importancia de dicha acción. </t>
    </r>
    <r>
      <rPr>
        <b/>
        <sz val="10"/>
        <color theme="1"/>
        <rFont val="Arial"/>
        <family val="2"/>
      </rPr>
      <t xml:space="preserve">
3.Por que; </t>
    </r>
    <r>
      <rPr>
        <sz val="10"/>
        <color theme="1"/>
        <rFont val="Arial"/>
        <family val="2"/>
      </rPr>
      <t xml:space="preserve">De acuerdo a la necesidad y rapidez de contratación por parte de la DNBC, y la cantidad de contratos no se identifico dicho certificado. 
</t>
    </r>
  </si>
  <si>
    <t>Realizar la publicación de los Certificado de Idoneidad en el SECOP II de los 16 contratos de prestación de servicios objeto de revisión</t>
  </si>
  <si>
    <t>Nº total de contratos con certificado de idoneidad y experiencia/ Nº total de contratos * 100</t>
  </si>
  <si>
    <t>Dr. Carolina Pulido</t>
  </si>
  <si>
    <t>Se anexan pantallazos de evidencia de publicación de los certificados de idoneidad de los contratos que hace referencia</t>
  </si>
  <si>
    <t>La evidencia allegada hace referencia a pantallazos de publicación de contratos aleatorios que según la dependencia corresponde a los revisados dando cumplimiento así a la acción</t>
  </si>
  <si>
    <t>Se cumplio dentro del término legal y dando cumplimieneto a los prceptos legales</t>
  </si>
  <si>
    <r>
      <rPr>
        <b/>
        <sz val="10"/>
        <color theme="1"/>
        <rFont val="Arial"/>
        <family val="2"/>
      </rPr>
      <t xml:space="preserve">1. Por que: </t>
    </r>
    <r>
      <rPr>
        <sz val="10"/>
        <color theme="1"/>
        <rFont val="Arial"/>
        <family val="2"/>
      </rPr>
      <t xml:space="preserve">Desconocimiento  de la existencia de la Circular.
</t>
    </r>
    <r>
      <rPr>
        <b/>
        <sz val="10"/>
        <color theme="1"/>
        <rFont val="Arial"/>
        <family val="2"/>
      </rPr>
      <t xml:space="preserve">
 2. Por que; </t>
    </r>
    <r>
      <rPr>
        <sz val="10"/>
        <color theme="1"/>
        <rFont val="Arial"/>
        <family val="2"/>
      </rPr>
      <t xml:space="preserve">Emision de resolución 086 de 2020 imcoplta sin tener encuenta la normatividad externa aplicable 
</t>
    </r>
  </si>
  <si>
    <t xml:space="preserve">Emision de resolución 086 de 2020 sin tener encuenta la normatividad externa aplicable 
</t>
  </si>
  <si>
    <t>No cumplir con la misionalidad  DNBC,</t>
  </si>
  <si>
    <t xml:space="preserve">Realizar modificacion  de la resolución 086 de 2020 e incluir el formato de solicitud y acuerdo de trabajo virtual en casa. 
</t>
  </si>
  <si>
    <t xml:space="preserve">Formato de solicitud y acuerdo de trabajo virtual en casa socializado </t>
  </si>
  <si>
    <t>Se realizo la resolución 231 de 2020, de modificación de la  resolución 086 de 2020</t>
  </si>
  <si>
    <r>
      <rPr>
        <b/>
        <sz val="10"/>
        <color theme="1"/>
        <rFont val="Arial"/>
        <family val="2"/>
      </rPr>
      <t xml:space="preserve">1. Por que: </t>
    </r>
    <r>
      <rPr>
        <sz val="10"/>
        <color theme="1"/>
        <rFont val="Arial"/>
        <family val="2"/>
      </rPr>
      <t xml:space="preserve">Desconocimiento  de la existencia de la Circular.
</t>
    </r>
    <r>
      <rPr>
        <b/>
        <sz val="10"/>
        <color theme="1"/>
        <rFont val="Arial"/>
        <family val="2"/>
      </rPr>
      <t xml:space="preserve">
 2. Por que; </t>
    </r>
    <r>
      <rPr>
        <sz val="10"/>
        <color theme="1"/>
        <rFont val="Arial"/>
        <family val="2"/>
      </rPr>
      <t xml:space="preserve">Emision de resolución 086 de 2020 imcoplta sin tener encuenta la normatividad externa aplicable 
</t>
    </r>
  </si>
  <si>
    <t xml:space="preserve">No cumplir con la misionalidad  DNBC. </t>
  </si>
  <si>
    <t xml:space="preserve">Realizar seguimiento y control semanal del reporte del acuerdo individual de trabajo virtual en casa. 
</t>
  </si>
  <si>
    <r>
      <rPr>
        <b/>
        <sz val="10"/>
        <color theme="1"/>
        <rFont val="Arial"/>
        <family val="2"/>
      </rPr>
      <t xml:space="preserve">1. Por que: </t>
    </r>
    <r>
      <rPr>
        <sz val="10"/>
        <color theme="1"/>
        <rFont val="Arial"/>
        <family val="2"/>
      </rPr>
      <t xml:space="preserve">Desconocimiento  de la existencia de la Circular.
</t>
    </r>
    <r>
      <rPr>
        <b/>
        <sz val="10"/>
        <color theme="1"/>
        <rFont val="Arial"/>
        <family val="2"/>
      </rPr>
      <t xml:space="preserve">
 2. Por que; </t>
    </r>
    <r>
      <rPr>
        <sz val="10"/>
        <color theme="1"/>
        <rFont val="Arial"/>
        <family val="2"/>
      </rPr>
      <t xml:space="preserve">Emision de resolución 086 de 2020 imcoplta sin tener encuenta la normatividad externa aplicable 
</t>
    </r>
  </si>
  <si>
    <t xml:space="preserve">Realizar reporte a los  jefe inmediatos semanalmente de los compromisos laborales suscritos 
</t>
  </si>
  <si>
    <t>Nº total de funcionarios que reportan compromisos semanales / Nº total de funcionarios quesuscribieron compromisos *100</t>
  </si>
  <si>
    <t>De manera semanal se reporta a los jefes inmediatos las actividades desarrolladas en casa. Se realizó la resolución 231 de 2020, y se firmaron acuerdos  individuales de los funcionarios ANGELICA ROSADO, MARYOLY DIAZ, JUAN CARLOS PUERTO, VIVIANA CANO, LUIS VALENCIA, ALEXANDER MAYA. Se anexaron las evidencias de las actividades desarrolladas</t>
  </si>
  <si>
    <t>De manera semanal se reporta a los jefes inmediatos las actividades desarrolladas en casa.Se realizó la resolución 231 de 2020, y se firmaron acuerdos  individuales de los funcionarios ANGELICA ROSADO, MARYOLY DIAZ, JUAN CARLOS PUERTO, VIVIANA CANO, LUIS VALENCIA, ALEXANDER MAYA. Se anexaron las evidencias de las actividades desarrolladas</t>
  </si>
  <si>
    <r>
      <rPr>
        <b/>
        <sz val="10"/>
        <color theme="1"/>
        <rFont val="Arial"/>
        <family val="2"/>
      </rPr>
      <t xml:space="preserve">1. Por que: </t>
    </r>
    <r>
      <rPr>
        <sz val="10"/>
        <color theme="1"/>
        <rFont val="Arial"/>
        <family val="2"/>
      </rPr>
      <t xml:space="preserve">Desconocimiento  de la existencia de la Circular.
</t>
    </r>
    <r>
      <rPr>
        <b/>
        <sz val="10"/>
        <color theme="1"/>
        <rFont val="Arial"/>
        <family val="2"/>
      </rPr>
      <t xml:space="preserve">
 2. Por que; </t>
    </r>
    <r>
      <rPr>
        <sz val="10"/>
        <color theme="1"/>
        <rFont val="Arial"/>
        <family val="2"/>
      </rPr>
      <t xml:space="preserve">Emision de resolución 086 de 2020 imcoplta sin tener encuenta la normatividad externa aplicable 
</t>
    </r>
  </si>
  <si>
    <t xml:space="preserve">Tomar la acciones a  que haya lugar en el evento del incumplimiento de las funciones establecidas. </t>
  </si>
  <si>
    <t>No se va ha realizar apertura disciplinaria porque ya se realizo el acuerdo individual en casa y modificación de la resolución, se presenta como evidencia el acta de la reunión sostenida con talento humano.</t>
  </si>
  <si>
    <t xml:space="preserve">El área informa que no se adelantaran investigaciones por incumplimiento de funciones   </t>
  </si>
  <si>
    <t xml:space="preserve">1. Por que; No se realizó el debido control por parte de Talento Humano frente a las directrices establecidas en la resolución 086
2. Por que: No se cuenta con un mecanismos de  control y seguimiento frente a las responsabilidades de los funcionarios </t>
  </si>
  <si>
    <t xml:space="preserve">No se cuenta con un mecanismos de  control y seguimiento frente a las responsabilidades de los funcionarios </t>
  </si>
  <si>
    <t xml:space="preserve">Falta de seguimiento y control de las actividades de los funcionarios </t>
  </si>
  <si>
    <t xml:space="preserve">Implementar herramienta  de control y seguimiento del reporte  de las  responsabilidades y condiciones de trabajo en casa 
</t>
  </si>
  <si>
    <t>Nº de reportes implementados de funcionarios con trabajo virtual en casa / Nº  total de Funcionarios  *100</t>
  </si>
  <si>
    <t>Se realizo el formato de acuerdo individual incorporado en la resolución 231 de 2020</t>
  </si>
  <si>
    <t>Incluir los numerales establecidos en la resolución 086 del 2020 incluyendo el formato de solicitud y acuerdo individual de trabajo virtual en casa, donde se encuentran estipulados los literales a, b y c de la Circular 18-DMI-1000</t>
  </si>
  <si>
    <t xml:space="preserve">Formato de solicitud y acuerdo de trabajo virtual en casa actualizado </t>
  </si>
  <si>
    <t>Se realizo la resolución 231 de 2020, incluyendo el formato de solicitud de acuerdo individual</t>
  </si>
  <si>
    <t>Informe Semestral del Estado de Control Interno de  DNBC por el periodo comprendido entre el 1 de enero al  30 de Junio de 2025</t>
  </si>
  <si>
    <t>De acuerdo con las disposiciones normativas de 2017, en la vigencia 2018 se adoptaron y documentaron unicamente principios y valores que deben tener inmersos los servidores públicos de la DNBC, ya existentes parcialmente en el código de ética,  generando un segundo documento llamado Código de Integridad, sin tener claridad de la política de integridad</t>
  </si>
  <si>
    <t>Confusión al interior de la entidad.
Duplicidad de documentación generando incumplimiento de las políticas de Talento Humano</t>
  </si>
  <si>
    <t>Unificación del Código de Etica y Código de Integridad  conforme a la Política de Integridad. Determinar en  el Conflicto de interes y el análisis de las desviaciones</t>
  </si>
  <si>
    <t>Código de ética actualizado conforme la política de integridad</t>
  </si>
  <si>
    <t>Se realiza unificacion y se socializa</t>
  </si>
  <si>
    <t>Se realizó la Unificación del Código de Ética y Código de Integridad  conforme a la Política de Integridad, y se incorporó el  Conflicto de interés</t>
  </si>
  <si>
    <t>Se realizó la Unificación del Código de Etica y Código de Integridad  conforme a la Política de Integridad, y se incorporó el  Conflicto de interes</t>
  </si>
  <si>
    <t>Informe Semestral del Estado de Control Interno de  DNBC por el periodo comprendido entre el 1 de enero al  30 de Junio de 2026</t>
  </si>
  <si>
    <t xml:space="preserve">
Incumplimiento de las funciones del Secretario Técnico del Comite de Convivencia establecidas en el numeral 6.2.4 del Manual de Comité de Convivencia Laboral (Elaboración y entrega de las actas)</t>
  </si>
  <si>
    <t xml:space="preserve">Posibles Hallazgos por parte de los Organos de control y Vigilancia 
Afectación de los intereses de los funcionarios  al no documentar y dejar trazabilidad de los asuntos de conocimiento del Comité </t>
  </si>
  <si>
    <t>Informar a los miembros del Comité Técnico del Comité de Convivencia, las funciones, la obligatoriedad de la realización de las reuniones de manera trimestral y las posibles consecuencias en el evento no dar aplicabilidad a las directrices establecidas en la Resolución 652 de 2012</t>
  </si>
  <si>
    <t>Oficio remitido a los miembros del Comité de Convivencia</t>
  </si>
  <si>
    <t>Se realizo envio de oficio al comite de convivencia laboral, se anexa el oficio</t>
  </si>
  <si>
    <t>Se generó  memorando del 15 de octubre de 2020, informando  a los miembros del Comité Técnico del Comité de Convivencia, las funciones, la obligatoriedad de la realización de las reuniones de manera trimestral y las posibles consecuencias en el evento no dar aplicabilidad a las directrices establecidas en la Resolución 652 de 2012</t>
  </si>
  <si>
    <t xml:space="preserve">Posibles Hallazgos por parte de los Organos de control y Vigilancia 
Afectación de los intereses de los funcionarios  al no documentar y dejar trazabilidad de los asuntos de conocimiento del Comité </t>
  </si>
  <si>
    <t>Solicitar trimestralmente mediante correo electrónico por parte del profesional de SST copia de las actas de los comités que se celebren en el periodo.</t>
  </si>
  <si>
    <t>Correos electrónicos remitidos al presidente del Comité de Convivencia</t>
  </si>
  <si>
    <t>Se realiza la solicitud correspondiente de las cartas a l commite de convievencia. Se anexan correos</t>
  </si>
  <si>
    <t>Se realizaron dos correos electrónicos del 14 y 27 de octubre informando por parte del profesional de SST copia de las actas de los comités que se celebren en el periodo.</t>
  </si>
  <si>
    <t>Se realizaron dos correos electronicos del 14 y 27 de octubre informando por parte del profesional de SST copia de las actas de los comités que se celebren en el periodo.</t>
  </si>
  <si>
    <t>El mecanismo se implementó posterior a la formulación del Manual,por lo cual este se encuentra desactualizado</t>
  </si>
  <si>
    <t>El mecanismo se implementó posterior a la formulación del Manual, por lo cual este se encuentra desactualizado</t>
  </si>
  <si>
    <t xml:space="preserve">Desconocimiento por parte de lis funcionarios de los mecanismos para poder realizar sus peticiones
Desconocimiento de situaciones irregulares por desconocimiento de lo mecanismos existentes para denunciar
</t>
  </si>
  <si>
    <t>Establecer en el  Manual de Convivencia Laboral en Mecanismos para Recepción Formal de las Quejas  la utilización del  buzon.</t>
  </si>
  <si>
    <t>Manual de Convivencia actualizado</t>
  </si>
  <si>
    <t>Se realizó la modificación del  Manual de Convivencia Laboral  incorporando  el buzón ubicado en el primer piso de las instalaciones</t>
  </si>
  <si>
    <t>El informe semestral no evidencia alertas frente al incumplimiento de metas por debilidades en los recursos asignados, no se hace análisis de identificación de variables internas  y externas que afecten el logro de los objetivos institucionales.</t>
  </si>
  <si>
    <t>Incumplimiento de metas
Rezagos en la ejecución de proyectos
Inoportunidad en la toma de desiciones</t>
  </si>
  <si>
    <t>Realizar análisis y generar las  alertas correspondientes en los informes trimestrales de Planeación frente al no cumplimiento de actividades considerando las variables tanto internas como externas que influyen en los rezagos o incumplimientos que se presenten.</t>
  </si>
  <si>
    <t>Se elabora informe trimestral de resultados de avance del plan de acción institucional con las alertas y recomendaciones pertinentes con fecha de corte 30 de septiembre de 2020. El informe correspondiente al último triemestre de la vigencia para cumplir con la meta propuesta se presentará una vez se cierre el plan e acción 2020 y se evalue elplan de accióninstitucional, para la vigencia</t>
  </si>
  <si>
    <t>Se elabora informe trimestral de resultados de avance del plan de acción institucional con las alertas y recomendaciones pertinentes con fecha de corte 30 de septiembre de 2020. El informe correspondiente al último trimestre de la vigencia para cumplir con la meta propuesta se presentará una vez se cierre el plan e acción 2020 y se evalué el plan de acción institucional, para la vigencia</t>
  </si>
  <si>
    <t>Se elaboró informe trimestral de resultados de avance del plan de acción institucional con las alertas y recomendaciones pertinentes con fecha de corte 30 de septiembre de 2020. El informe correspondiente al último triemestre de la vigencia para cumplir con la meta propuesta se presentará una vez se cierre el plan e acción 2020 y se evalue elplan de accióninstitucional, para la vigencia</t>
  </si>
  <si>
    <t>Se formuló el documento bajo el mismo esquema trabajado en vigencias anteriores (DAFP 2017), pero no se ha actualizado de acuerdo con la estructura de evaluación definida en los lineamientos del DAFP como lo estableció el Decreto 2106 de 2019. Las actividades se ejecutan pero no estan documentadas en el PETH</t>
  </si>
  <si>
    <t>Se formuló el documento bajo el mismo esquema trabajado en vigencias anteriores (DAFP 2017), pero no se ha actualizado de acuerdo con la estructura de evaluación definida en los lineamientos del DAFP como lo estableció el Decreto 2106 de 2019. Las actividades se ehecutan pero no estan documentadas en el PETH</t>
  </si>
  <si>
    <t>Incumplimiento lineamientos y disposiciones normativas
Baja evaluación por incumplimiento de requisitos</t>
  </si>
  <si>
    <t xml:space="preserve">Relacionar en  el Plan Estratégico de Gestión del Talento Humano para la vigencia 2020, las actividades a desarrollar en  las etapas de ingreso, permanencia y retiro del personal vinculado en provisionalidad al Igual que en el cronograma PETH. </t>
  </si>
  <si>
    <t>Plan Estratégico y cronograma del Talento Humano 2020 actualizado con las actividades a desarrollar en  las etapas de ingreso, permanencia y retiro del personal vinculado en provisionalidad</t>
  </si>
  <si>
    <t>Ante el comité directivo el 09 de octubre de 2020 se actualizo el plan estratégico de talento humano y su cronograma donde se incluyeron los aspectos relacionados, luego de aprobado se publico en la pagina web de la entidad</t>
  </si>
  <si>
    <t xml:space="preserve">En el  Plan Estratégico de Gestión del Talento Humano para la vigencia 2020, se establecieron  las actividades a desarrollar en  las etapas de ingreso, permanencia y retiro del personal vinculado en provisionalidad al Igual que en el cronograma PETH. </t>
  </si>
  <si>
    <t>Incumplimiento lineamientos y disposiciones normativas
Baja evaluación por incuplimiento de requisitos</t>
  </si>
  <si>
    <t>Documentar en el plan estratégico de talento humano la medición del rendimiento laboral y competencias comportamentales del personal vinculado en provisionalidad.</t>
  </si>
  <si>
    <t>Plan Estratégico y cronograma del Talento Humano 2020 actualizado con la medición del rendimiento laboral</t>
  </si>
  <si>
    <t>En el plan estratégico de talento humano se incorporó la medición del rendimiento laboral y competencias comportamentales del personal vinculado en provisionalidad.</t>
  </si>
  <si>
    <t>Definir en el Plan Estratégico de Gestión del Talento Humano para la vigencia 2020 las actividades de evaluación, en la etapa de ingreso del personal ( inducción, resolución de nombramiento, etc)</t>
  </si>
  <si>
    <t>Plan Estratégico de Talento Humano actualizado con actividades de evaluación al ingreso de personal.</t>
  </si>
  <si>
    <t>Se definieron  en el Plan Estratégico de Gestión del Talento Humano para la vigencia 2020 las actividades de evaluación, en la etapa de ingreso del personal ( inducción, resolución de nombramiento, etc.)</t>
  </si>
  <si>
    <t>Se definieron  en el Plan Estratégico de Gestión del Talento Humano para la vigencia 2020 las actividades de evaluación, en la etapa de ingreso del personal ( inducción, resolución de nombramiento, etc)</t>
  </si>
  <si>
    <t>Definir en el Plan Estratégico de Gestión del Talento Humano para la vigencia 2020, las actividades de evaluación en la etapa de permanencia de los funcionarios  ( Evaluación a los Provisionales entre otros).</t>
  </si>
  <si>
    <t xml:space="preserve"> Plan estratégico del Talento Humano actualizado con actividades del personal provisional en permanencia</t>
  </si>
  <si>
    <t>Se definieron en el Plan Estratégico de Gestión del Talento Humano para la vigencia 2020, las actividades de evaluación en la etapa de permanencia de los funcionarios  ( Evaluación a los Provisionales entre otros).</t>
  </si>
  <si>
    <t>Determinar en el Plan Estratégico de Gestión del Talento Humano para la vigencia 2020,  las actividades de evaluación, en la etapa del Retiro del personal(paz y salvo, informe de entrega de actividades, proceso de liquidación y pago de prestaciones sociales entre otros).</t>
  </si>
  <si>
    <t>Plan estratégico del Talento Humano actualizado con actividades de retiro del personal</t>
  </si>
  <si>
    <t>En  el Plan Estratégico de Gestión del Talento Humano para la vigencia 2020,  se incorporaron las actividades de evaluación, en la etapa del Retiro del personal(paz y salvo, informe de entrega de actividades, proceso de liquidación y pago de prestaciones sociales entre otros).</t>
  </si>
  <si>
    <t>Se llevan a cabo comités semanales de seguimiento, documentados en listas de asistencia, pero no existe un seguimiento real a compromisos</t>
  </si>
  <si>
    <t xml:space="preserve">Inefectividad de acciones de monitoreo
Debil Gestión </t>
  </si>
  <si>
    <t>Documentar compromisos y seguimiento a acciones acordadas en Comites semanales</t>
  </si>
  <si>
    <t>Alertas tempranas a compromisos de comités de seguimiento documentados.</t>
  </si>
  <si>
    <t>Jorge Edwin Amarillo
Adriana Moreno</t>
  </si>
  <si>
    <t>Se elaboraron matrices deverificación de acciones a los compromisos definidos en los comites de seguimiento convocados po rla Dirección, de acuerdo con los informes de gestión presentados  en las sesiones de comité.</t>
  </si>
  <si>
    <t>Se elaboraron matrices de verificación de acciones a los compromisos definidos en los comités de seguimiento convocados por la Dirección, de acuerdo con los informes de gestión presentados  en las sesiones de comité.</t>
  </si>
  <si>
    <t>Se elaboraron matrices de verificación de acciones a los compromisos definidos en los comites de seguimiento convocados po rla Dirección, de acuerdo con los informes de gestión presentados  en las sesiones de comité., desde el mes de agosto hasta el  30 de noviembre de 2020</t>
  </si>
  <si>
    <t>A la fecha de corte del Informe presentado bajo los nuevos lineamientos del DAFP, no se habia realizado comité SIGEC para avalar el mapa de procesos y actividades que permitieran formalizar en el SIGEC el nuevo proceso.
Las actividades estaban planificadas para el segundo semestre de 2020</t>
  </si>
  <si>
    <t>Las actividades estaban planificadas para el segundo semestre de 2020</t>
  </si>
  <si>
    <t>Incumplimiento de lineamientos del SIGEC</t>
  </si>
  <si>
    <t xml:space="preserve">Formalizar el Proceso de  EDUCACION NACIONAL PARA BOMBEROS,  en el sistema SIGEP de la entidad, asi como las modificaciones y/o actualizaciones que se hayan realizado en los procedimientos y caracterizaciones. 
</t>
  </si>
  <si>
    <t>Mapa de procesos actualizado, socializado y formalizado en el SIGEC</t>
  </si>
  <si>
    <t>31/09/2020</t>
  </si>
  <si>
    <t>Se formalizan y cargan los docuemntos del proceso Educación Nacional para Bomberos y se actualiza y socializa el mapa de procesos en la pagina web y en la carpeta SIGEC</t>
  </si>
  <si>
    <t>Se evidenció  la formalización del proceso Educación Nacional para Bomberos.</t>
  </si>
  <si>
    <t>Debilidades en la  aplicación de lineamientos para evaluación de los indicadores conforme lo determinado por el DAFP</t>
  </si>
  <si>
    <t>Toma de decisiones limitada</t>
  </si>
  <si>
    <t xml:space="preserve">Realizar un monitoreo y evaluación de los indicadores de gestión conforme a lo determinado por el DAFP. 
</t>
  </si>
  <si>
    <t>(No. De Procesos con evaluación y monitoreo de indicadores realizado/ Total de De Procesos con evaluación y monitoreo de indicadores ) * 100</t>
  </si>
  <si>
    <t>Se realiza monitoreo y evaluación de los indicadores de procesos</t>
  </si>
  <si>
    <t>No se esta evaluando el impacto de las acciones de comunicación y los medios utilizados, conforme al MIPG</t>
  </si>
  <si>
    <t xml:space="preserve">
No se esta evaluando el impacto de las acciones de comunicación y los medios utilizados conforme al MIPG</t>
  </si>
  <si>
    <t>Debil comunicación con partes interesadas
Débil imagen institucional</t>
  </si>
  <si>
    <t>Formular indices de medición de efectividad de los canales de comunicación y de contenidos</t>
  </si>
  <si>
    <t>Indices de medición formulados e implementados</t>
  </si>
  <si>
    <t>Edgar Molina</t>
  </si>
  <si>
    <t xml:space="preserve">Se realizo el formulario de encuesta a 32 personas, se muestra como evidencia los resultados </t>
  </si>
  <si>
    <t>Se evidencia la aplicación de una encuesta , que de acuerdo a lo reportado por el área, le permitió formular índices de medición de efectividad de los canales de comunicación y de contenidos</t>
  </si>
  <si>
    <t>Se dio cumplimiento de la acción, para medir satisfacción</t>
  </si>
  <si>
    <t xml:space="preserve">
Incumplimiento a las directrices establecidas en la lay 1712 de 2014
No hay una revisión periódica definida en el proceso de las publicaciones y su actualización en el sitio web
Falta de seguimiento y control en la verificación de las actividades propias del proceso</t>
  </si>
  <si>
    <t xml:space="preserve">
Falta de seguimiento y control en la verificación de las actividades propias del proceso
No hay una revisión periódica definida en el proceso de las publicaciones y su actualización en el sitio web</t>
  </si>
  <si>
    <t>Desinformación a la ciudadanía y partes interesadas
Incumplimiento lineamientos de transpareNcia y accesos a la información</t>
  </si>
  <si>
    <t>Monitorear la actualización de la información a publicar en la página web institucional acorde conla ley 1712 de 2014</t>
  </si>
  <si>
    <t>Monitoreos cuatrimestrales a la información a publicar enla pagina web</t>
  </si>
  <si>
    <t xml:space="preserve">Se adjunta los correos electrónicos enviados a el proceso de la DNBC y las actualizaciones realizadas </t>
  </si>
  <si>
    <t>De la evidencia allegada 21 correos,  se  establece la gestión realizada respecto a monitorear la publicación de la información desde el área de comunicaciones, y con ello observando a los responsbles las falencias encontradas</t>
  </si>
  <si>
    <t xml:space="preserve">No se tienen formulados indices de medición en la entidad que permitan evaluar el flujo de comunicación interna y su efectividad </t>
  </si>
  <si>
    <t>Debil comunicación con partes interesadas
Debil retroalimentación dela gestión
Incumplimiento de objetivos estratégicos</t>
  </si>
  <si>
    <t>Edgar Molina y Adriana Moreno</t>
  </si>
  <si>
    <t>Se evidencia  con la encuesta allegada que también se evaluó la  formulación de índices de medición de efectividad de los canales de comunicación y de contenidos</t>
  </si>
  <si>
    <t>Afectación del clima organizacional
Débil comunicación interna</t>
  </si>
  <si>
    <t xml:space="preserve">
Publicar el Manual de Convivencia actualizado y realizar una socialización con especial enfasis en los mecanismos para recepción formal de las quejas de los funcionarios</t>
  </si>
  <si>
    <t>Se realiza actualizacion, socialización del manual de convivencia laboral. Se anexa manual actualizado. Cabe mencionar que desde sst se creo formato virtual como mecanismos para recepción formal de las quejas de los funcionarios teniedo encuenta la pandemia, pero que quedara establecido como mecanismo en la entidad como el fisico tambien que se encuentra en la entidad.</t>
  </si>
  <si>
    <t xml:space="preserve">
Se Publicó el Manual de Convivencia actualizado y se realizó  la  socialización</t>
  </si>
  <si>
    <t>Seguimiento realizado a las peticiones, quejas, reclamos, sugerencias y denuncias, para el periodo comprendido entre el  01 de enero y el 30 de junio de 2020</t>
  </si>
  <si>
    <t>1º Por que; Los servidores públicos que recibieron a satisfacción el resultado esperado de la ejecución del contrato 078 de 2019 no continúan en la entidad, lo que genero que no se lograra garantizar. La puesta en marcha del sistema ORFEO y actualizacion en la clasificacion de las PQRSD.</t>
  </si>
  <si>
    <t xml:space="preserve">Los servidores públicos que recibieron a satisfacción el resultado esperado de la ejecución del contrato 078 de 2019 no continúan en la entidad, lo que genero que no se lograra garantizar. La puesta en marcha del sistema ORFEO y actualizacion en la clasificacion de las PQRSD </t>
  </si>
  <si>
    <t>Vencimiento de Términos en respuestas a PQRDS</t>
  </si>
  <si>
    <t xml:space="preserve">Actualizacion del sistma ORFEO con la implementación de alertas </t>
  </si>
  <si>
    <t>31/11/2020</t>
  </si>
  <si>
    <r>
      <rPr>
        <b/>
        <sz val="10"/>
        <color theme="1"/>
        <rFont val="Arial"/>
        <family val="2"/>
      </rPr>
      <t xml:space="preserve">1º Por que; </t>
    </r>
    <r>
      <rPr>
        <sz val="10"/>
        <color theme="1"/>
        <rFont val="Arial"/>
        <family val="2"/>
      </rPr>
      <t>Desconocimiento del deber de publicar</t>
    </r>
  </si>
  <si>
    <r>
      <rPr>
        <b/>
        <sz val="10"/>
        <color theme="1"/>
        <rFont val="Arial"/>
        <family val="2"/>
      </rPr>
      <t xml:space="preserve">1º Por que; </t>
    </r>
    <r>
      <rPr>
        <sz val="10"/>
        <color theme="1"/>
        <rFont val="Arial"/>
        <family val="2"/>
      </rPr>
      <t>Desconocimiento del deber de publicar</t>
    </r>
  </si>
  <si>
    <t>Realizar la publicaciòn de la Directiva Nº 16 del 22 de abril del 2020 emitida por la PGN</t>
  </si>
  <si>
    <t xml:space="preserve">Documento publicado en la pagina Web </t>
  </si>
  <si>
    <t>Link de publicación de la directiva https://dnbc.gov.co/direccion-nacional/contratacion/contratacion-covid-19</t>
  </si>
  <si>
    <t>Se verifica el cumplimiento de la publicación de la directiva en el link de publicación de la directiva https://dnbc.gov.co/direccion-nacional/contratacion/contratacion-covid-19</t>
  </si>
  <si>
    <t xml:space="preserve">Se cierre por cumplirse en términos y dar cumplimiento al lineamiento ,legal de efecto inmediato </t>
  </si>
  <si>
    <r>
      <rPr>
        <b/>
        <sz val="10"/>
        <color theme="1"/>
        <rFont val="Arial"/>
        <family val="2"/>
      </rPr>
      <t xml:space="preserve">1. Por que; </t>
    </r>
    <r>
      <rPr>
        <sz val="10"/>
        <color theme="1"/>
        <rFont val="Arial"/>
        <family val="2"/>
      </rPr>
      <t xml:space="preserve">El personal de la Subdirección Administrativa y Financiera no tiene conocimiento de los programas de Gestión ambiental.
</t>
    </r>
    <r>
      <rPr>
        <b/>
        <sz val="10"/>
        <color theme="1"/>
        <rFont val="Arial"/>
        <family val="2"/>
      </rPr>
      <t xml:space="preserve">
2. Por que; </t>
    </r>
    <r>
      <rPr>
        <sz val="10"/>
        <color theme="1"/>
        <rFont val="Arial"/>
        <family val="2"/>
      </rPr>
      <t xml:space="preserve">No se tenía personal a cargo idóneo para realizar la Gestión Ambiental.
</t>
    </r>
    <r>
      <rPr>
        <b/>
        <sz val="10"/>
        <color theme="1"/>
        <rFont val="Arial"/>
        <family val="2"/>
      </rPr>
      <t xml:space="preserve">
3. Por que;  </t>
    </r>
    <r>
      <rPr>
        <sz val="10"/>
        <color theme="1"/>
        <rFont val="Arial"/>
        <family val="2"/>
      </rPr>
      <t>Demora en la contratación de un Ingeniero Ambiental en la entidad.</t>
    </r>
  </si>
  <si>
    <t>Demora en la contratación de un Ingeniero Ambiental en la entidad.</t>
  </si>
  <si>
    <t xml:space="preserve">Falta de control en las actividades en Gestión Ambiental y aumento en los gastos administrativos de la DNBC 
</t>
  </si>
  <si>
    <t xml:space="preserve">Contratación de un Ingeniero Ambiental para establecer  y ejecutar el Plan de Eficiencia Administrativa y lineamientos de la Política Cero  papel de la vigencia, con base a lo establecido por el Gobierno Nacional.
</t>
  </si>
  <si>
    <t>Plan de Eficiencia Administrativa y lineamientos de la Política Cero  papel</t>
  </si>
  <si>
    <t>Se adjunta los estudios previos de la Ingeniera Xiomara</t>
  </si>
  <si>
    <t>Se realizó la contratación de 2 ingenieros ambientales</t>
  </si>
  <si>
    <r>
      <rPr>
        <b/>
        <sz val="10"/>
        <color theme="1"/>
        <rFont val="Arial"/>
        <family val="2"/>
      </rPr>
      <t>1. Por que;</t>
    </r>
    <r>
      <rPr>
        <sz val="10"/>
        <color theme="1"/>
        <rFont val="Arial"/>
        <family val="2"/>
      </rPr>
      <t xml:space="preserve"> El personal de la Subdirección Administrativa y Financiera no tiene conocimiento de los programas de Gestión ambiental.
</t>
    </r>
    <r>
      <rPr>
        <b/>
        <sz val="10"/>
        <color theme="1"/>
        <rFont val="Arial"/>
        <family val="2"/>
      </rPr>
      <t>2. Por que;</t>
    </r>
    <r>
      <rPr>
        <sz val="10"/>
        <color theme="1"/>
        <rFont val="Arial"/>
        <family val="2"/>
      </rPr>
      <t xml:space="preserve"> No se tenia personal a cargo idoneo para realizar la Gestión Ambiental.
</t>
    </r>
    <r>
      <rPr>
        <b/>
        <sz val="10"/>
        <color theme="1"/>
        <rFont val="Arial"/>
        <family val="2"/>
      </rPr>
      <t>3. Por que;</t>
    </r>
    <r>
      <rPr>
        <sz val="10"/>
        <color theme="1"/>
        <rFont val="Arial"/>
        <family val="2"/>
      </rPr>
      <t xml:space="preserve">  Demora en la contratación de un Ingeniero Ambiental en la entidad debido que se contrató a finales del mes de Agosto 
</t>
    </r>
    <r>
      <rPr>
        <b/>
        <sz val="10"/>
        <color theme="1"/>
        <rFont val="Arial"/>
        <family val="2"/>
      </rPr>
      <t xml:space="preserve">4 Por qué; </t>
    </r>
    <r>
      <rPr>
        <sz val="10"/>
        <color theme="1"/>
        <rFont val="Arial"/>
        <family val="2"/>
      </rPr>
      <t xml:space="preserve">No se realizaron actividades pedagógicas debido que no se tenia estructurado el plan de eficiencia Administrativa. </t>
    </r>
  </si>
  <si>
    <t xml:space="preserve">Falta de la ejecución del Plan de Eficiencia Administrativa y lineamientos de la Política Cero  papel y capacitación del personal. </t>
  </si>
  <si>
    <t xml:space="preserve">Realizar  actividades  pedagógicas para fomentar el uso eficiente de los recursos de agua y energía, junto con la correcta separación en la fuente
</t>
  </si>
  <si>
    <t xml:space="preserve">Nº de actividades  pedagógicas programadas /Nº de actividades Pedagógicas realizadas * 100 </t>
  </si>
  <si>
    <t>Se adjunta la capacitación realizada sobre Ahorro y uso eficiente del agua y energía y cuatro pieza graficas desarrolladas para el personal de la DNBC</t>
  </si>
  <si>
    <t xml:space="preserve">Se desarrollaron   actividades  pedagógicas para fomentar el uso eficiente de los recursos de agua y energía, junto con la correcta separación en la fuente
</t>
  </si>
  <si>
    <r>
      <rPr>
        <b/>
        <sz val="10"/>
        <color theme="1"/>
        <rFont val="Arial"/>
        <family val="2"/>
      </rPr>
      <t>1. Porque;</t>
    </r>
    <r>
      <rPr>
        <sz val="10"/>
        <color theme="1"/>
        <rFont val="Arial"/>
        <family val="2"/>
      </rPr>
      <t xml:space="preserve"> No se tenia personal a cargo responsable de realizar seguimiento y control, debido que se contrató a finales del mes de Agosto del 2020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</si>
  <si>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No se realizaron campañas sobre el programa de Gestión ambiental y uso eficiente de los recursos .</t>
  </si>
  <si>
    <t>Implementar el PIGA en la DNBC incluyendo a todos los  funcionarios y contratistas frente al uso eficiente de los recursos (agua y energía eléctrica).</t>
  </si>
  <si>
    <t>Implementación del PIGA en la DNBC</t>
  </si>
  <si>
    <t xml:space="preserve">Se adjunta la evidencia del plan institucional de Gestión ambiental de la DNBC codificado y realizado. </t>
  </si>
  <si>
    <t>Se implementó el PIGA en la DNBC incluyendo a todos los  funcionarios y contratistas frente al uso eficiente de los recursos (agua y energía eléctrica).</t>
  </si>
  <si>
    <t>Se implemtó el PIGA en la DNBC incluyendo a todos los  funcionarios y contratistas frente al uso eficiente de los recursos (agua y energía eléctrica).</t>
  </si>
  <si>
    <r>
      <rPr>
        <b/>
        <sz val="10"/>
        <color theme="1"/>
        <rFont val="Arial"/>
        <family val="2"/>
      </rPr>
      <t>1. Porque;</t>
    </r>
    <r>
      <rPr>
        <sz val="10"/>
        <color theme="1"/>
        <rFont val="Arial"/>
        <family val="2"/>
      </rPr>
      <t xml:space="preserve"> No se tenía personal a cargo responsable de realizar seguimiento y control, debido que se contrató a finales del mes de agosto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No se estableció un plan de trabajo para el seguimiento de los diferentes servicios que allegan y se ejecutan en la entidad</t>
    </r>
  </si>
  <si>
    <t>Realizar mesas de trabajo los proceso de Gestión Financiera y Gestión Administrativa con el fin de analizar los servicios públicos durante toda la vigencia 2020,</t>
  </si>
  <si>
    <t xml:space="preserve">Se evidencia las mesas de trabajo realizadas el 18 de septiembre y el 09 de noviembre </t>
  </si>
  <si>
    <t>Se evidencia las mesas de trabajo realizadas el 18 de septiembre y el 09 de noviembre</t>
  </si>
  <si>
    <t>Se realizaron dos mesas de trabajo</t>
  </si>
  <si>
    <r>
      <rPr>
        <b/>
        <sz val="10"/>
        <color theme="1"/>
        <rFont val="Arial"/>
        <family val="2"/>
      </rPr>
      <t>1. Porque;</t>
    </r>
    <r>
      <rPr>
        <sz val="10"/>
        <color theme="1"/>
        <rFont val="Arial"/>
        <family val="2"/>
      </rPr>
      <t xml:space="preserve"> No se tenía personal a cargo responsable de realizar seguimiento y control.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</si>
  <si>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 xml:space="preserve">Realizar dos campañas de concientización al personal sobre el uso responsable de  los servicios públicos y la clasificación  adecuada de los residuos Sólidos ordinarios y peligrosos.
</t>
  </si>
  <si>
    <t xml:space="preserve">Se presenta como evidencia el video y las actividades ludicas que se desarrollo en la DNBC </t>
  </si>
  <si>
    <t xml:space="preserve">Se ejecutaron dos campañas de concientización al personal sobre el uso responsable de  los servicios públicos y la clasificación  adecuada de los residuos Sólidos ordinarios y peligrosos.
</t>
  </si>
  <si>
    <t>Esta accion se dio cumplimiendo el trimestre anterior..</t>
  </si>
  <si>
    <r>
      <rPr>
        <b/>
        <sz val="10"/>
        <color theme="1"/>
        <rFont val="Arial"/>
        <family val="2"/>
      </rPr>
      <t xml:space="preserve">1. Por qué; </t>
    </r>
    <r>
      <rPr>
        <sz val="10"/>
        <color theme="1"/>
        <rFont val="Arial"/>
        <family val="2"/>
      </rPr>
      <t xml:space="preserve"> El Subdirector Administrativo y Financiero se encontraba realizando actividades de carácter prioritario.
</t>
    </r>
    <r>
      <rPr>
        <b/>
        <sz val="10"/>
        <color theme="1"/>
        <rFont val="Arial"/>
        <family val="2"/>
      </rPr>
      <t>2. Por que</t>
    </r>
    <r>
      <rPr>
        <sz val="10"/>
        <color theme="1"/>
        <rFont val="Arial"/>
        <family val="2"/>
      </rPr>
      <t xml:space="preserve">; En la participación de la entrega del Vehículo el subdirector delego a Arley Coy Gonzalez.
</t>
    </r>
    <r>
      <rPr>
        <b/>
        <sz val="10"/>
        <color theme="1"/>
        <rFont val="Arial"/>
        <family val="2"/>
      </rPr>
      <t>3. Por qué;</t>
    </r>
    <r>
      <rPr>
        <sz val="10"/>
        <color theme="1"/>
        <rFont val="Arial"/>
        <family val="2"/>
      </rPr>
      <t xml:space="preserve"> Falta de conocimiento del proceso frente a las facultades del Contratista. </t>
    </r>
  </si>
  <si>
    <t xml:space="preserve">Falta de conocimiento del proceso frente a las facultades del Contratista. </t>
  </si>
  <si>
    <t>Sanciones a la DNBC y extralimitaciones de funciones</t>
  </si>
  <si>
    <t xml:space="preserve">Suscribir de manera inmediata con la Firma del Subdirector Administrativo y Financiera el Acta de entrega del Vehículo de placas ZXW 532 al Cuerpo de Bomberos Voluntarios de Bogotá.
</t>
  </si>
  <si>
    <t>Acta de entrega suscrita por el Subdirector Administrativo y Financiero.</t>
  </si>
  <si>
    <t>El acta que se anexo aunque esta suscrita por el subdirector administrativo el Ct EDINSON DUSAN NO FIRMO</t>
  </si>
  <si>
    <t>El acta fue firmada por las partes</t>
  </si>
  <si>
    <t>Informe de Seguimiento al Plan Anticorrupción y de Atención al CiudadanoPAAC- Segundo Cuatrimestre 2022</t>
  </si>
  <si>
    <t>No se adelantó un adecuado monitoreo al instrumento de acciones formuladas en el PAAC por parte del proceso responsable.</t>
  </si>
  <si>
    <t>Desinformación de nuestros grupos de valor</t>
  </si>
  <si>
    <t>Realizar capacitaciónes relacinadas con la generación y producción de información que debe adelantarse en un ejericicio de Rendición de cuentas</t>
  </si>
  <si>
    <t>Nº  de capacitaciónes realizadas/ No. De capacitaciónes programadas realizar * 100</t>
  </si>
  <si>
    <t>Juan David Jaramillo /Adriana Moreno</t>
  </si>
  <si>
    <t xml:space="preserve">Se realiza la capacitación sobre el componente de rendición de cuentas con funcionarios y contratistas </t>
  </si>
  <si>
    <t>Se evidenció la realización de  una capacitación virtual sobre rendición de cuentas en el mes de noviembre</t>
  </si>
  <si>
    <t>Se evidenció la realización de  una capacitacion virtual sobre rendición de cuentasen el mes de noviembre</t>
  </si>
  <si>
    <t xml:space="preserve">Realizar monitoreo por parte del proceso de Analisis y Mejora Continua a los riesgos de los procesos </t>
  </si>
  <si>
    <t>No. De monitoreos realizados/No. De Monitoreos programados * 100</t>
  </si>
  <si>
    <t xml:space="preserve">Se realiza un monitorei a los riesgos del proceso en el mes de diciembre </t>
  </si>
  <si>
    <t>Se evidenció informe de monitoreo de los riesgos  por parte de la segunda línea de defensa en octubre.</t>
  </si>
  <si>
    <t>Se evidenció informe de monitoreo de los riesgos  por parte de la segunda linea de defensa en octubre.</t>
  </si>
  <si>
    <t>Debilidad en la ejecución de los controles para la verificación de las hojas de vida de la función pública y las respectivas certificaciónes laborales.</t>
  </si>
  <si>
    <t>Firma de todas las hojas de vida de persona natural DAFP  por parte del Subdirector Administrativo y Financiero, una vez sean verificadas por el profesional encargado del proceso Gestión Contractual.</t>
  </si>
  <si>
    <t>N° de Hojas de Vida verificadas y firmadas / N° de hojas de vida del personal contratado en la DNBC</t>
  </si>
  <si>
    <t>Se realizó la revisión de muestras aleatroias de los periodos 2019, 2020,2021, identificando el cumplimiento del 100% de esta actividad.se djunta certificación y cumplimiento de la vigencia 2021.</t>
  </si>
  <si>
    <t>Se evidenció en una muestra de hoja de vida de contratistas, que estas cuentan con la firma del Subdirector Administrativo y Financiero.</t>
  </si>
  <si>
    <t>Designación a contratistas de la DNBC como supervisores de contratós teniendo en cuenta lo dispuesto en el artículo 44 de la Ley 1474 de 2011 y la Circular 21 de 2016 de la PGN.
Falta de personal especializado en temas específicos en la DNBC.</t>
  </si>
  <si>
    <t>Falta de personal especializado en temas específicos en la DNBC.</t>
  </si>
  <si>
    <t>Designar la supervisión de contratós de la DNBC solo a personal de planta.</t>
  </si>
  <si>
    <t>N° de designación de supervisores de empleados de planta / N° de contratós suscritos en el período.</t>
  </si>
  <si>
    <t>Capitán Germán Andrés Miranda Montenegro / Rainer Narval Naranjo Charrasquiel / Luz Helena Giraldo Correal</t>
  </si>
  <si>
    <t xml:space="preserve">se realizó la designación de la supervisión de contratos de la DNBC solo al personal de planta pese a que no hay sustento legal que prohíba la designación de contratistas como supervisores. Se aporta base de datos de contratos </t>
  </si>
  <si>
    <t>De una muestra de contratos de prestación  de servicios tomada, se evidenció la designación del personal de planta como supervisores de contrato.</t>
  </si>
  <si>
    <t>1er Por qué: Porque no se cuenta con sitio Web propio y tampoco con una solución tecnológica que permita enlazar los formularios digitales con el sistema de gestión documental ORFEO para radicar y hacer seguimiento de las PQRSD.
2º Por qué: Porque el sitio Web que actualmente tiene la DNBC es un subdominio del portal Web de MinInterior, el cual no cuenta con las funcionalidades para la recepción y seguimiento de las PQRSD. En consecuencia, a pesar de la gestión adelantada por el proceso de Planeación Estratégica, el proceso de Gestión de atención al usuario y el proceso de Gestión de tecnología informática, no ha sido posible la consecución de recursos suficientes para esta actividad.
3er Por qué: Porque el ejercicio de priorización de recursos determinó que hay otras necesidades urgentes que atender por parte de la DNBC.</t>
  </si>
  <si>
    <t xml:space="preserve">A pesar de que se han venido implementando los diferentes canales de atención al Ciudadano, aun no se cuenta con el formulario web para presentar PQRSD, así como el mecanismo digital para seguimiento a PQRSD por parte de los Ciudadanos o registro público. 
Sin embargo, se observa que no se cuenta con recursos para la creación de la página web de propiedad de la DNBC.
 Aún no se cuenta con el formato electrónico en la página web de la Entidad para que los ciudadanos puedan presentar las PQRSD, de acuerdo con lo establecido en el artículo 76 de la Ley 1474 de 2011; </t>
  </si>
  <si>
    <t>Establecer y asignar el presupuesto requerido para implementar la página web de la DNBC de acuerdo a las exigencias del componente TIC Servicios de GEL incluyendo el formulario para la recepción de  PQRSD en la página web enlazando con ORFEO.</t>
  </si>
  <si>
    <t>% recursos asignados= (recursos asignados para la página web / recursos solicitados)*100</t>
  </si>
  <si>
    <t>Se verificó en el presente seguimiento  que el  formulario de las PQRSD se enlaza con el ORFEO.</t>
  </si>
  <si>
    <t>Debilidades en la  aplicación de lineamientos para evaluación de los indicadores conforme lo determiando por el DAFP</t>
  </si>
  <si>
    <t xml:space="preserve">Actividades de control 12.1
Mediante el proceso de análisis y mejora se canaliza la modificación y/o creación de los documentos del sistema documental de la DNBC. Realizar la evaluación de los indicadores de gestión conforme a lo determinado por el Departamento Administrativo de la Función Pública,  asi como la actualización del  protocolo de atención al usuario ya que el que se encuentra en el SIGEC es de la vigencia 2019
</t>
  </si>
  <si>
    <t>Se realizó la verificación del cumplimiento de los indicadores con cada uno de los procesos</t>
  </si>
  <si>
    <t>Se observa informe de indicadores correspondientes al tercer trimestre.
La entidad esta realizando actualización de los indicadores de los procesos.</t>
  </si>
  <si>
    <t>Se observa informe de indicadores correspondientes al tercer trimestre.</t>
  </si>
  <si>
    <r>
      <rPr>
        <b/>
        <sz val="10"/>
        <color theme="1"/>
        <rFont val="Arial"/>
        <family val="2"/>
      </rPr>
      <t xml:space="preserve">1. Porque; </t>
    </r>
    <r>
      <rPr>
        <sz val="10"/>
        <color theme="1"/>
        <rFont val="Arial"/>
        <family val="2"/>
      </rPr>
      <t xml:space="preserve">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t>
    </r>
    <r>
      <rPr>
        <sz val="10"/>
        <color theme="1"/>
        <rFont val="Arial"/>
        <family val="2"/>
      </rPr>
      <t xml:space="preserve"> No se toman las acciones a que haya a lugar por parte  los Responsables de los procesos así como de los supervisores</t>
    </r>
  </si>
  <si>
    <r>
      <rPr>
        <b/>
        <sz val="10"/>
        <color theme="1"/>
        <rFont val="Arial"/>
        <family val="2"/>
      </rPr>
      <t xml:space="preserve">1. Porque; </t>
    </r>
    <r>
      <rPr>
        <sz val="10"/>
        <color theme="1"/>
        <rFont val="Arial"/>
        <family val="2"/>
      </rPr>
      <t xml:space="preserve">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t>
    </r>
    <r>
      <rPr>
        <sz val="10"/>
        <color theme="1"/>
        <rFont val="Arial"/>
        <family val="2"/>
      </rPr>
      <t xml:space="preserve"> No se toman las acciones a que haya a lugar por parte  los Responsables de los procesos así como de los supervisores</t>
    </r>
  </si>
  <si>
    <t>El Proceso de Gestión del talento Humano, al momento de realizar la liquidación de los Viáticos verificará si el funcionario o contratista al cual se le otorgará la comisión tiene por legalizar resoluciones de viáticos e informará a la Dirección General los inconvenientes presentados</t>
  </si>
  <si>
    <t xml:space="preserve">Informes entregados a la Dirección General </t>
  </si>
  <si>
    <t>De acuerdo a la resolucion 60 de 2021 los comsiionados que tengas almnos una legalización pendiente no podran solicitar nuevas comisiones. 
evidencia: resolución 60 de 2021</t>
  </si>
  <si>
    <t>En el articulo 4 h. de la resolución 060 de 2021, se establece que "ningún funcionario o contratista podrá salir de comisión o será autorizado para desplazarse mientras tenga comisiones o gastos de desplazamiento y permanencia pendientes por legalizar".
No se presenta evidencia de la información a la dirección en el caso de que algún funcionario o contratista tenga omisiones o gastos de desplazamiento y permanencia pendientes por legalizar, tal como se estableció en la acción formulada, además no se presenta evidencia del nivel de cumplimiento en las legalizaciones.</t>
  </si>
  <si>
    <t>En el articulo 4 h. de la resolución 060 de 2021, se establece que "ningún funcionario o contratista podrá salir de comisión o será autorizado para desplazarse mientras tenga comisiones o gastos de desplazamiento y permanencia pendientes por legalizar".</t>
  </si>
  <si>
    <r>
      <rPr>
        <b/>
        <sz val="10"/>
        <color theme="1"/>
        <rFont val="Arial"/>
        <family val="2"/>
      </rPr>
      <t>1. Porque;</t>
    </r>
    <r>
      <rPr>
        <sz val="10"/>
        <color theme="1"/>
        <rFont val="Arial"/>
        <family val="2"/>
      </rPr>
      <t xml:space="preserve"> 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 </t>
    </r>
    <r>
      <rPr>
        <sz val="10"/>
        <color theme="1"/>
        <rFont val="Arial"/>
        <family val="2"/>
      </rPr>
      <t>No se toman las acciones a que haya a lugar por parte  los Responsables de los procesos así como de los supervisores</t>
    </r>
  </si>
  <si>
    <r>
      <rPr>
        <b/>
        <sz val="10"/>
        <color theme="1"/>
        <rFont val="Arial"/>
        <family val="2"/>
      </rPr>
      <t>1. Porque;</t>
    </r>
    <r>
      <rPr>
        <sz val="10"/>
        <color theme="1"/>
        <rFont val="Arial"/>
        <family val="2"/>
      </rPr>
      <t xml:space="preserve"> 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 </t>
    </r>
    <r>
      <rPr>
        <sz val="10"/>
        <color theme="1"/>
        <rFont val="Arial"/>
        <family val="2"/>
      </rPr>
      <t>No se toman las acciones a que haya a lugar por parte  los Responsables de los procesos así como de los supervisores</t>
    </r>
  </si>
  <si>
    <t>El Proceso de Gestión Financiera, verificará el cumplimiento de las legalizaciones del solicitante e informará de manera escrita al Jefe inmediato o supervisor del Contrato los inconvenientes presentados</t>
  </si>
  <si>
    <t>Informes entregados al Jefe Inmediato y/o Supervisor comunicando las legalizaciones pendientes</t>
  </si>
  <si>
    <t>un vez finalizada la comisión se envia a cada comisionado el ultimo día de la fecha maxima para legalizar la comsión, además que se realizó modificaciónd e la resolcuión 126 de 2020 y se estableció que los pagos de las comsiones se realizaran una vez legalaizada la comsión para disminuir el incumpliento de los plazos de legalización. Para lo cual se adjunta resolción 60 de 2021 donde se da ejecución a al medida correctiva.</t>
  </si>
  <si>
    <r>
      <rPr>
        <b/>
        <sz val="10"/>
        <color theme="1"/>
        <rFont val="Arial"/>
        <family val="2"/>
      </rPr>
      <t xml:space="preserve">1. Por qué; </t>
    </r>
    <r>
      <rPr>
        <sz val="10"/>
        <color theme="1"/>
        <rFont val="Arial"/>
        <family val="2"/>
      </rPr>
      <t xml:space="preserve"> El Subdirector Administrativo y Financiero se encontraba realizando actividades de carácter prioritario.
</t>
    </r>
    <r>
      <rPr>
        <b/>
        <sz val="10"/>
        <color theme="1"/>
        <rFont val="Arial"/>
        <family val="2"/>
      </rPr>
      <t>2. Por que</t>
    </r>
    <r>
      <rPr>
        <sz val="10"/>
        <color theme="1"/>
        <rFont val="Arial"/>
        <family val="2"/>
      </rPr>
      <t xml:space="preserve">; En la participación de la entrega del Vehículo el subdirector delego a Arley Coy Gonzalez.
</t>
    </r>
    <r>
      <rPr>
        <b/>
        <sz val="10"/>
        <color theme="1"/>
        <rFont val="Arial"/>
        <family val="2"/>
      </rPr>
      <t>3. Por qué;</t>
    </r>
    <r>
      <rPr>
        <sz val="10"/>
        <color theme="1"/>
        <rFont val="Arial"/>
        <family val="2"/>
      </rPr>
      <t xml:space="preserve"> Falta de conocimiento del proceso frente a las facultades del Contratista. </t>
    </r>
  </si>
  <si>
    <t>Se suscribió acta de entrega del 12 de junio de 2020, donde se entrega el Vehículo
de placas ZXW 532, a Bomberos Voluntarios de Bogotá, para realizar el
mantenimiento y limpieza del mismo. El acta cuenta con firma, por parte de la
DNBC por el contratista Arley Coy González y por Bomberos Voluntarios Bogotá,
por el Capitán Edison Dussan. Sin embargo, se recomienda que por parte de la
Entidad sea el Subdirector Administrativo y Financiero quien firme el acta, por
cuanto, el contratista en mención no posee esta facultad.</t>
  </si>
  <si>
    <r>
      <rPr>
        <b/>
        <sz val="10"/>
        <color theme="1"/>
        <rFont val="Arial"/>
        <family val="2"/>
      </rPr>
      <t xml:space="preserve">1. Por qué; </t>
    </r>
    <r>
      <rPr>
        <sz val="10"/>
        <color theme="1"/>
        <rFont val="Arial"/>
        <family val="2"/>
      </rPr>
      <t xml:space="preserve"> El Subdirector Administrativo y Financiero se encontraba realizando actividades de carácter prioritario.
</t>
    </r>
    <r>
      <rPr>
        <b/>
        <sz val="10"/>
        <color theme="1"/>
        <rFont val="Arial"/>
        <family val="2"/>
      </rPr>
      <t>2. Por que</t>
    </r>
    <r>
      <rPr>
        <sz val="10"/>
        <color theme="1"/>
        <rFont val="Arial"/>
        <family val="2"/>
      </rPr>
      <t xml:space="preserve">; En la participación de la entrega del Vehículo el subdirector delego a Arley Coy Gonzalez.
</t>
    </r>
    <r>
      <rPr>
        <b/>
        <sz val="10"/>
        <color theme="1"/>
        <rFont val="Arial"/>
        <family val="2"/>
      </rPr>
      <t>3. Por qué;</t>
    </r>
    <r>
      <rPr>
        <sz val="10"/>
        <color theme="1"/>
        <rFont val="Arial"/>
        <family val="2"/>
      </rPr>
      <t xml:space="preserve"> Falta de conocimiento del proceso frente a las facultades del Contratista. </t>
    </r>
  </si>
  <si>
    <t xml:space="preserve">Realizar mesas de trabajo mensuales para verificar  el  procedimiento de gestión de bienes del proceso de gestión administrativa y actualizarlo según las necesidades </t>
  </si>
  <si>
    <t xml:space="preserve">Nº total de mesas de trabajo programadas / Nº total de mesas de trabajo realizadas *100 </t>
  </si>
  <si>
    <t xml:space="preserve"> Arley Alfornso Coy</t>
  </si>
  <si>
    <t>29/02/21</t>
  </si>
  <si>
    <t>Se programaran mesas de trabajo conjuntamente con el proceso de mejora continua con el fin de actualizar el procedieminto de bienes.</t>
  </si>
  <si>
    <t>Se cuenta con el procedimiento de gestión de bienes.</t>
  </si>
  <si>
    <t xml:space="preserve"> No se adelantó un adecuado monitoreo al instrumento de acciones formuladas en el PAAC por parte del proceso responsable.</t>
  </si>
  <si>
    <t xml:space="preserve">Se encontró la no realizaciones de las capacitaciónes programadas para el desarrollo de los ejercicios de rendición de cuentas de la entidad, de que trata la Actividad No.4 del Manual Único de Rendición de Cuentas V.2, como instrumento para  fortalecer las competencias(conocimientos,habilidades, carácter  y valores) requeridas para el proceso de rendición de cuentas </t>
  </si>
  <si>
    <t>Realizar dos mesas de trabajo mensuales evaluando las actividades propias del proceso en cuanto al PAAC</t>
  </si>
  <si>
    <t>Nº  de mesas de trabajo PAAC realizados</t>
  </si>
  <si>
    <t>Se realizó acompañamiento a los procesos en el reporte de la información del PAAC correspondiente al primer cuatrimestre de 2021</t>
  </si>
  <si>
    <t>No se cuenta con el respectivo procedimiento para la expedición de bonos pensionales.</t>
  </si>
  <si>
    <t xml:space="preserve">EXPEDICIÓN DE certificaciónES PARA PENSIÓN Y/O BONO PENSIONAL
• No se da aplicabilidad a una metodología, para la emisión de certificaciónes de tiempo de servicios e información laboral con destino a trámite pensional y/o bono pensional conforme los artículos 23 y 35 del Decreto 1748 de 1995 que a su vez fueron modificados y/o adicionados por los artículos 11 y 14 del Decreto 1513 de 1998, donde se establecieron los parámetros y datos necesarios para la expedición de certificaciónes de información laboral con destino al cálculo de bonos pensionales A y B.
• Asimismo, no se han definido dentro de la DNBC, en caso de requerirse, los formatos de Certificación de información Laboral y de salario, para las entidades que certifiquen tiempos de servicio y/o salarios para bonos pensionales y/o pensiones, en cumplimiento de lo ordenado en el artículo 3° del Decreto 13 de 2001, el Ministerio de Hacienda y el Ministerio de la Protección Social (hoy Ministerio de Trabajo), mediante la Circular Conjunta No.13 de abril de 2007.
</t>
  </si>
  <si>
    <t>Se incumple con lo estipulado en el  artículo 3° del Decreto 13 de 2001, el Ministerio de Hacienda y el Ministerio de la Protección Social (hoy Ministerio de Trabajo), mediante la Circular Conjunta No.13 de abril de 2007</t>
  </si>
  <si>
    <t>Se elaborará un procedimiento acorde con lo expuesto en los artículos 23 y 35 del Decreto 1748 de 1995 y dar cumplimiento al artículo 3° del Decreto 13 de 2001, el Ministerio de Hacienda y el Ministerio de la Protección Social (hoy Ministerio de Trabajo), mediante la Circular Conjunta No.13 de abril de 2007</t>
  </si>
  <si>
    <t>Procedimiento Expedición De certificaciónes Para Pensión y/o Bono Pensional</t>
  </si>
  <si>
    <t>Se elaboró el procedimiento PC-TH-06 Procedimiento Emisión de Bonos Pensionales V1  del 09 de noviembre de 2020,Firmado e implementado en el SIGEC</t>
  </si>
  <si>
    <r>
      <rPr>
        <b/>
        <sz val="10"/>
        <color theme="1"/>
        <rFont val="Arial"/>
        <family val="2"/>
      </rPr>
      <t>1er Por qué:</t>
    </r>
    <r>
      <rPr>
        <sz val="10"/>
        <color theme="1"/>
        <rFont val="Arial"/>
        <family val="2"/>
      </rPr>
      <t xml:space="preserve"> Los documentos no se encuentran digitalizados y no existe restricción para  evitar el ingreso de personal al archivo central.
</t>
    </r>
    <r>
      <rPr>
        <b/>
        <sz val="10"/>
        <color theme="1"/>
        <rFont val="Arial"/>
        <family val="2"/>
      </rPr>
      <t xml:space="preserve">2do Por qué: </t>
    </r>
    <r>
      <rPr>
        <sz val="10"/>
        <color theme="1"/>
        <rFont val="Arial"/>
        <family val="2"/>
      </rPr>
      <t xml:space="preserve">Porque la herramienta tecnológica empleada no es la adecuada, dado que no permite realizar el procedimiento de reprografía en las condiciones requeridas por el proceso
</t>
    </r>
    <r>
      <rPr>
        <b/>
        <sz val="10"/>
        <color theme="1"/>
        <rFont val="Arial"/>
        <family val="2"/>
      </rPr>
      <t>3er Por qué:</t>
    </r>
    <r>
      <rPr>
        <sz val="10"/>
        <color theme="1"/>
        <rFont val="Arial"/>
        <family val="2"/>
      </rPr>
      <t xml:space="preserve"> Porque son se habían asignado recursos para adquirir la herramienta y adecuar el espacio</t>
    </r>
  </si>
  <si>
    <r>
      <rPr>
        <b/>
        <sz val="10"/>
        <color theme="1"/>
        <rFont val="Arial"/>
        <family val="2"/>
      </rPr>
      <t>1er Por qué:</t>
    </r>
    <r>
      <rPr>
        <sz val="10"/>
        <color theme="1"/>
        <rFont val="Arial"/>
        <family val="2"/>
      </rPr>
      <t xml:space="preserve"> Los documentos no se encuentran digitalizados y no existe restricción para  evitar el ingreso de personal al archivo central.
</t>
    </r>
    <r>
      <rPr>
        <b/>
        <sz val="10"/>
        <color theme="1"/>
        <rFont val="Arial"/>
        <family val="2"/>
      </rPr>
      <t xml:space="preserve">2do Por qué: </t>
    </r>
    <r>
      <rPr>
        <sz val="10"/>
        <color theme="1"/>
        <rFont val="Arial"/>
        <family val="2"/>
      </rPr>
      <t xml:space="preserve">Porque la herramienta tecnológica empleada no es la adecuada, dado que no permite realizar el procedimiento de reprografía en las condiciones requeridas por el proceso
</t>
    </r>
    <r>
      <rPr>
        <b/>
        <sz val="10"/>
        <color theme="1"/>
        <rFont val="Arial"/>
        <family val="2"/>
      </rPr>
      <t>3er Por qué:</t>
    </r>
    <r>
      <rPr>
        <sz val="10"/>
        <color theme="1"/>
        <rFont val="Arial"/>
        <family val="2"/>
      </rPr>
      <t xml:space="preserve"> Porque son se habían asignado recursos para adquirir la herramienta y adecuar el espacio</t>
    </r>
  </si>
  <si>
    <t>Porque no se habían asignado recursos para adquirir la herramienta y adecuar el espacio</t>
  </si>
  <si>
    <t xml:space="preserve">Asignar recursos para adquirir con escáner y unidad de almacénamiento </t>
  </si>
  <si>
    <t>Se cuenta con una escáner requerido para la gestión del proceso.</t>
  </si>
  <si>
    <t>Se realiza la adquisición del escáner con la características técnicas para la digitalización de los documentos del archivo central</t>
  </si>
  <si>
    <t xml:space="preserve">Los seguros de vida de los bomberos voluntarios de Colombia son contratados por la Unidad Nacional de Gestión del Riesgo y Desastres - UNGRD.
La afiliación de la seguridad social de los bomberos oficiales es realizada por el respectivo cuerpo de bomberos.
La afiliación de la seguridad social de los bomberos aeronáuticos es realizada por la Aeronáutica Civil.
La afiliación de la seguridad social de los bomberos voluntarios que tienen contrató de trabajo con el CBV,  es realizada por el respectivo cuerpo de bomberos.
En el caso de los bomberos voluntarios, se presentan casos en los que el personal  trabaja formalmente en su profesión y realiza horas de voluntariado en los cuerpos de bomberos, razón por la cual no es posible realizar doble afiliación con las condiciones de alto riesgo establecidas para el personal operativo, por lo cual en la mesa de modificación de la Ley 1575 de 2012, que se adlanta en la entidad, se esta estudiando la alternativa de crear un régimen especial a la Ley 100 de 1993, a fin de cobijar a los Bomberos voluntarios en la prestación de su servicio voluntario a los cuerpos de Bomberos voluntarios. 
No existe normatividad específica para la afiliación a la seguridad social en el caso de los bomberos voluntarios que laboran bajo diferentes formalidades.
</t>
  </si>
  <si>
    <t>La Dirección Nacional de Bomberos, no ha dado cumplimiento al artículo 27 de la Ley 1575 de 2012, que trata de los derechos de seguridad social, incumpliendo las directrices emanadas por el Gobierno Nacional.
Lo anterior, teniendo en cuenta que si bien es cierto la Ley 1505 de 2012, le dio facultad al Ministerio de  Protección Social, en cuanto a este tema, le Ley 1575 de 2012, también facultad a la DNBC sobre el particular, y a la fecha las dos normas están vigentes.</t>
  </si>
  <si>
    <t>En el caso de los bomberos voluntarios, se presentan casos en los que el personal  trabaja formalmente en su profesión y realiza horas de voluntariado en los cuerpos de bomberos, razón por la cual no es posible realizar doble afiliación con las condiciones de alto riesgo establecidas para el personal operativo, por lo cual en la mesa de modificación de la Ley 1575 de 2012, que se adlanta en la entidad, se esta estudiando la alternativa de crear un régimen especial a la Ley 100 de 1993, a fin de cobijar a los Bomberos voluntarios en la prestación de su servicio voluntario a los cuerpos de Bomberos voluntarios.</t>
  </si>
  <si>
    <t>Incumplimiento de la normatividad vigente.
Miembros de los cuerpos de bomberos voluntarios sin seguridad social acorde a la normatividad vigente.</t>
  </si>
  <si>
    <t xml:space="preserve">1. Realizar mesas de trabajo para definir la propuesta de reglamentación de la seguridad social de los miembros de los cuerpos de Bomberos voluntarios.
2. Elaborar la propuesta de reglamentación de la seguridad social de los miembros de los cuerpos de Bomberos voluntarios acorde a lo establecido en el artículo 27 de Ley 1575 de 2012.
3. Presentar la  propuesta de reglamentación, en lo relacionado a Bomberos, ante el Ministerio del Interior y el Ministerio de Salud. </t>
  </si>
  <si>
    <t>Carlos López Barrera</t>
  </si>
  <si>
    <t>Accion cumplida atraves de lo establecido en el Decreto 1809 del 31 diciembre 2020</t>
  </si>
  <si>
    <t>Se evidenció reglamentación  de la afiliación al Sistema General de Riesgos Laborales de los voluntarios acreditados y activos del Subsistema Nacional de Voluntarios en Primera Respuesta, a través del decreto 1809 de 2020 del Ministerio de Salud y Protección Social</t>
  </si>
  <si>
    <r>
      <rPr>
        <b/>
        <sz val="10"/>
        <color theme="1"/>
        <rFont val="Arial"/>
        <family val="2"/>
      </rPr>
      <t xml:space="preserve">1º Por que; </t>
    </r>
    <r>
      <rPr>
        <sz val="10"/>
        <color theme="1"/>
        <rFont val="Arial"/>
        <family val="2"/>
      </rPr>
      <t xml:space="preserve"> Falta de  desconocimiento de la guia para Hacer la Gestión Contractual en el SECOP II
</t>
    </r>
    <r>
      <rPr>
        <b/>
        <sz val="10"/>
        <color theme="1"/>
        <rFont val="Arial"/>
        <family val="2"/>
      </rPr>
      <t xml:space="preserve">2ºPor que; </t>
    </r>
    <r>
      <rPr>
        <sz val="10"/>
        <color theme="1"/>
        <rFont val="Arial"/>
        <family val="2"/>
      </rPr>
      <t xml:space="preserve">No se realiza la aplicación de la Guia. 
</t>
    </r>
    <r>
      <rPr>
        <b/>
        <sz val="10"/>
        <color theme="1"/>
        <rFont val="Arial"/>
        <family val="2"/>
      </rPr>
      <t xml:space="preserve">
3. Por que; </t>
    </r>
    <r>
      <rPr>
        <sz val="10"/>
        <color theme="1"/>
        <rFont val="Arial"/>
        <family val="2"/>
      </rPr>
      <t xml:space="preserve">Falta de seguimiento de los supervisores a los contratos de presunción de servicios. </t>
    </r>
  </si>
  <si>
    <r>
      <rPr>
        <b/>
        <sz val="10"/>
        <color theme="1"/>
        <rFont val="Arial"/>
        <family val="2"/>
      </rPr>
      <t xml:space="preserve">1º Por que; </t>
    </r>
    <r>
      <rPr>
        <sz val="10"/>
        <color theme="1"/>
        <rFont val="Arial"/>
        <family val="2"/>
      </rPr>
      <t xml:space="preserve"> Falta de  desconocimiento de la guia para Hacer la Gestión Contractual en el SECOP II
</t>
    </r>
    <r>
      <rPr>
        <b/>
        <sz val="10"/>
        <color theme="1"/>
        <rFont val="Arial"/>
        <family val="2"/>
      </rPr>
      <t xml:space="preserve">2ºPor que; </t>
    </r>
    <r>
      <rPr>
        <sz val="10"/>
        <color theme="1"/>
        <rFont val="Arial"/>
        <family val="2"/>
      </rPr>
      <t xml:space="preserve">No se realiza la aplicación de la Guia. 
</t>
    </r>
    <r>
      <rPr>
        <b/>
        <sz val="10"/>
        <color theme="1"/>
        <rFont val="Arial"/>
        <family val="2"/>
      </rPr>
      <t xml:space="preserve">
3. Por que; </t>
    </r>
    <r>
      <rPr>
        <sz val="10"/>
        <color theme="1"/>
        <rFont val="Arial"/>
        <family val="2"/>
      </rPr>
      <t xml:space="preserve">Falta de seguimiento de los supervisores a los contratos de presunción de servicios. </t>
    </r>
  </si>
  <si>
    <t>Realizar capacitación a los supervisores con respecto a la utilización de la plataforma SECOP II, como seguimiento a los pagos de los contratistas a su cargo</t>
  </si>
  <si>
    <t>Nº total de supervisores capacitados / Nº total de supervisores  *100</t>
  </si>
  <si>
    <t xml:space="preserve"> Miguel angel </t>
  </si>
  <si>
    <t>Acción cumplida en el periodo anterior</t>
  </si>
  <si>
    <t>EL proceso de Gestión Financiera realizó guía, instructivo y delegó en un contratista la revisión de los pagos en el SECOP II</t>
  </si>
  <si>
    <r>
      <rPr>
        <b/>
        <sz val="10"/>
        <color theme="1"/>
        <rFont val="Arial"/>
        <family val="2"/>
      </rPr>
      <t xml:space="preserve">1º Por que; </t>
    </r>
    <r>
      <rPr>
        <sz val="10"/>
        <color theme="1"/>
        <rFont val="Arial"/>
        <family val="2"/>
      </rPr>
      <t xml:space="preserve"> Falta de  desconocimiento de la guia para Hacer la Gestión Contractual en el SECOP II
</t>
    </r>
    <r>
      <rPr>
        <b/>
        <sz val="10"/>
        <color theme="1"/>
        <rFont val="Arial"/>
        <family val="2"/>
      </rPr>
      <t xml:space="preserve">2ºPor que; </t>
    </r>
    <r>
      <rPr>
        <sz val="10"/>
        <color theme="1"/>
        <rFont val="Arial"/>
        <family val="2"/>
      </rPr>
      <t xml:space="preserve">No se realiza la aplicación de la Guia. 
</t>
    </r>
    <r>
      <rPr>
        <b/>
        <sz val="10"/>
        <color theme="1"/>
        <rFont val="Arial"/>
        <family val="2"/>
      </rPr>
      <t xml:space="preserve">
3. Por que; </t>
    </r>
    <r>
      <rPr>
        <sz val="10"/>
        <color theme="1"/>
        <rFont val="Arial"/>
        <family val="2"/>
      </rPr>
      <t xml:space="preserve">Falta de seguimiento de los supervisores a los contratos de presunción de servicios. </t>
    </r>
  </si>
  <si>
    <r>
      <rPr>
        <b/>
        <sz val="10"/>
        <color theme="1"/>
        <rFont val="Arial"/>
        <family val="2"/>
      </rPr>
      <t xml:space="preserve">1º Por que; </t>
    </r>
    <r>
      <rPr>
        <sz val="10"/>
        <color theme="1"/>
        <rFont val="Arial"/>
        <family val="2"/>
      </rPr>
      <t xml:space="preserve"> Falta de  desconocimiento de la guia para Hacer la Gestión Contractual en el SECOP II
</t>
    </r>
    <r>
      <rPr>
        <b/>
        <sz val="10"/>
        <color theme="1"/>
        <rFont val="Arial"/>
        <family val="2"/>
      </rPr>
      <t xml:space="preserve">2ºPor que; </t>
    </r>
    <r>
      <rPr>
        <sz val="10"/>
        <color theme="1"/>
        <rFont val="Arial"/>
        <family val="2"/>
      </rPr>
      <t xml:space="preserve">No se realiza la aplicación de la Guia. 
</t>
    </r>
    <r>
      <rPr>
        <b/>
        <sz val="10"/>
        <color theme="1"/>
        <rFont val="Arial"/>
        <family val="2"/>
      </rPr>
      <t xml:space="preserve">
3. Por que; </t>
    </r>
    <r>
      <rPr>
        <sz val="10"/>
        <color theme="1"/>
        <rFont val="Arial"/>
        <family val="2"/>
      </rPr>
      <t xml:space="preserve">Falta de seguimiento de los supervisores a los contratos de presunción de servicios. </t>
    </r>
  </si>
  <si>
    <t xml:space="preserve">Aprobación o rechazo en el aplicativo del SECOP II, de los pagos ingresados por los contratistas. 
</t>
  </si>
  <si>
    <t>Matriz Mensual</t>
  </si>
  <si>
    <t>EL proceso de Gestión Financiera delegó en un contratista la revisión como requisito en el SECOP II, de los cargues de las cuentas de los contratistas</t>
  </si>
  <si>
    <t>Informe Semestral del Estado de Control Interno de  DNBC por el periodo comprendido entre el 1 de enero al  30 de Junio de 2020</t>
  </si>
  <si>
    <t>Se tiene identificadas las líneas de defensa y de acuerdo a lineamientos de la alta dirección y de la planeación institucional se recoge en el plan de acción y otros instrumentos los reportes para toma de desiciones, pero no se tenia claridad frente a la formalidad de establecer las líneas de reporte en el documento que reglamente el SIGEC
No se tenia claridad frente a la formalidad de establecer las líneas de reporte en el documento que reglamente el SIGEC
Hubo incorporación de nuevos lineamientos por parte del DAFP sobre la evaluación del Sistema de Control Interno</t>
  </si>
  <si>
    <t>Ambiente de Control. 2.3
Aunque están definidas las líneas de defensa, es necesario realizar un análisis de las responsabilidades asignadas a cada una de las líneas de defensa, con fin de asegurar el adecuado funcionamiento del Sistema Integrado de Gestión. (SIGEC). De igual manera, no se determinaron las líneas de reporte en temas claves para la toma de decisiones (Articulo 18, 19, 20)</t>
  </si>
  <si>
    <t>No se tenia claridad frente a la formalidad de establecer las líneas de reporte en el documento que reglamente el SIGEC
Hubo incorporación de nuevos lineamientos por parte del DAFP sobre la evaluación del Sistema de Control Interno</t>
  </si>
  <si>
    <t xml:space="preserve">Incumplimiento de la política de Control Interno  MIPG
Inadecuado funcionamiento del SIGEC
Incumplimiento de las Directrices establecidas por el DAFP </t>
  </si>
  <si>
    <t>Actualizar la Resolución 469 de 2018 estableciendo las líneas de reporte en la entidad para la toma de decisiones</t>
  </si>
  <si>
    <t>Resolución 469 de 2018 actualizada</t>
  </si>
  <si>
    <t>Se evidenció la emisión de la Resolución 442 de 2020, actualizando la Resolución 469 de 2018., en donde se establecen las líneas de reporte.</t>
  </si>
  <si>
    <t xml:space="preserve">Seguimiento al Sistema Único de Gestión e Información de la actividad litigiosa del Estado e-KOGUI  </t>
  </si>
  <si>
    <t xml:space="preserve">No se cuenta con un mecanismo formal, que evidencie la gestión realizada por el administrador del sistema frente a situaciones que se presenten con procesos activos en el aplicativo que no han sido notificados por la autoridad competente. </t>
  </si>
  <si>
    <r>
      <rPr>
        <b/>
        <u/>
        <sz val="10"/>
        <color theme="1"/>
        <rFont val="Arial"/>
        <family val="2"/>
      </rPr>
      <t xml:space="preserve">Rol de Administrador </t>
    </r>
    <r>
      <rPr>
        <sz val="10"/>
        <color theme="1"/>
        <rFont val="Arial"/>
        <family val="2"/>
      </rPr>
      <t xml:space="preserve">:  En verificación  de los procesos activos en la Entidad, se observa que el identificado con el ID 740505, a la fecha no tiene  asignado  apoderado, y entendiendo que ni la Agencia ni el Despacho a cargo han notificado a la Entidad, es importante se verifique si efectivamente la Entidad es parte, si hay pieza procesal al respecto para solicitar al Despacho notifique o por el contrario se notifique a la ANDJE para proceder a su desactivación o actualización; lo anterior, en atención a la función asignada al administrador del sistema para que inactive o designe apoderado de ser procedente,, lo que evidencia que no se ha dado cumplimiento a lo establecido en el  Numeral 1 del Artículo 2.2.3.41.9 del Decreto 1069 de 2015 “funciones del Administrador del Sistema”.  </t>
    </r>
  </si>
  <si>
    <t>Desinformación frente al número de procesos activos de la entidad</t>
  </si>
  <si>
    <t>Establecer comunicación con la Agencia Nacional Jurídica del Estado para exponer situación del proceso judicial</t>
  </si>
  <si>
    <t>Comunicación gestionada</t>
  </si>
  <si>
    <t>Viviana Gonzalez Cano</t>
  </si>
  <si>
    <t>Se realiza llamada a la linea de soporte de e-kogui, donde se da instrucción de la eliminacion del proceso por parte del administrador, se adjunta pallazo pagina ekogui.</t>
  </si>
  <si>
    <t>Se evidenció en el  aplicativo e-kogui la eliminación del proceso por parte del administrador, por  instrucción de la ANJ.</t>
  </si>
  <si>
    <t>Efectuar seguimiento al Plan Anual de Adquisiciones  en cuanto a los procesos relacionados con Gestión Administrativa.</t>
  </si>
  <si>
    <t># de reportes de seguimientos realizados y enviados al Subdirector Administrativo y Financiero</t>
  </si>
  <si>
    <t xml:space="preserve">Se realizan los seguimientos mensuales al PAC, con corte a final de de cada mes, de acuerdo a los procesos contractuales que el área genere. </t>
  </si>
  <si>
    <t xml:space="preserve">Se evidenció  que a través del oficio de fecha 2/07/2019, se relacionó los bienes y servicios  objeto de adquisición de acuerdo al PAA de Administrativa.  </t>
  </si>
  <si>
    <t>Aunque la acción se dio por cumplida en el trimestre anterior, el proceso continua realizando seguimiento al PAC</t>
  </si>
  <si>
    <t>Viene cerrada desde el segundo trimestre de la vigencia 2020</t>
  </si>
  <si>
    <t>Viene cumplida desde el segundo trimestre de la vigencia 2020</t>
  </si>
  <si>
    <t>Esta accion biene cumplida desde el siguimeinto anterior</t>
  </si>
  <si>
    <t>La acción tiene cumplimiento desde el seguimiento anterior, no obstante el proceso no realiza el seguimiento al cumplimiento del PAA de los procesos a cargo de Gestión Administrativa</t>
  </si>
  <si>
    <t>Se dio Cumplimiento en seguimiento anterior, por lo cual no se aprecian los soportes en el One Drive, pero se colige que se efectuó seguimiento al Plan Anual de Adquisiciones  en cuanto a los procesos relacionados con Gestión Administrativa.</t>
  </si>
  <si>
    <t>Eficacia: se alcanzó el 100% de la acción propuesta, aunque no dentro de los tiempos establecidos. 
Efectividad:  se evidencia que elimino la causa del hallazgo.</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</si>
  <si>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aunque no fue dentro del plazo inicialmente previsto.
Así mismo, con base en las observaciones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</si>
  <si>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Generalización de los informes de supervisión sin que se demuestren las actividades o acciones realizadas por parte de los contratistas de prestación de servicios profesionales y de apoyo a la gestión.
Adopción de formatos de supervisión, referenciando únicamente las obligaciones contractuales detalladas en los contratós de prestación de servicios profesionales y de apoyo a la gestión.</t>
  </si>
  <si>
    <t>Adopción de formatos de supervisión, referenciando únicamente las obligaciones contractuales detalladas en los contratós de prestación de servicios profesionales y de apoyo a la gestión.</t>
  </si>
  <si>
    <t>Informes de Supervisión generalizadas en los cuales no se detallan productos específicos por parte de los contratistas.</t>
  </si>
  <si>
    <t>Realizar mesa de trabajo con los supervisores de contratós, para que todas las actividades y/o acciones que desarrollen en la DNBC sean soportadas, orientadas y dispuestas de conformidad con los objetos contractuales para los cuales fueron seleccionados, guardando consonancia con lo reseñado en la Ley 1474 de 2011, el Manual de Contratación y la Guía del Supervisor de la DNBC.</t>
  </si>
  <si>
    <t>Acta de Reunión Mesa de Trabajo realizada.</t>
  </si>
  <si>
    <t xml:space="preserve">Se realizo mesa de trabajo el dia  3 de agosto del 2020. </t>
  </si>
  <si>
    <t>Atendiendo a que el plazo de la acción se prorrogo, para verificación de cumplimiento  se debe allegar  es el acta de la mesa de trabajo con los supervisores   y no los tips de supervisión, pues esto no es lo que pide la acción</t>
  </si>
  <si>
    <t xml:space="preserve">Se realizó capacitación al interior de la oficina de contratación frente a asuntos de ejecuciónn contractual  y liquidación de contratos. Se contitnuará con la capacitación de los supervisores del contrato y se mantendran ajustes en los formatos de supervición. se adjunta certificacion de la actividad realizada.Lista de Asistencia capacitación Asuntos de Ejecución y Liquidación de contratos </t>
  </si>
  <si>
    <t>Se realizó capacitación al interior de la oficina de contratación frente a asuntos de ejecución contractual  y liquidación de contratos, sin embargo, hace falta realizar la capacitación con los supervisores de contrato.</t>
  </si>
  <si>
    <t xml:space="preserve">capacitacion supervisores </t>
  </si>
  <si>
    <t xml:space="preserve">Se evidencia realizacion de capacitacion </t>
  </si>
  <si>
    <t>Se vertifico su cumplimiento en seguimiento anterior</t>
  </si>
  <si>
    <t xml:space="preserve">1º por que; Retrasó  en la contratación de la personal contratista para el apoyo de las actividades del área gestión de atención al ciudadano. 
2º por que: No se generaron las alertas de PQRSD por parte de la oficina de atención al ciudadano, debido que no se contaba con el personal después del 31 de Diciembre del 2019. 
3º Por que: Se identificó un bajo nivel de compromiso en la realización de la gestión oportuna de respuesta a las solicitudes de PQRSD  por parte de las diferentes áreas de la DNBC
</t>
  </si>
  <si>
    <t>Socializar con el personal de la DNBC las responsabilidades acerca de la atención oportuna de las PQRSD allegadas a la entidad.</t>
  </si>
  <si>
    <t>Se realizo una capacitación por medio de una campaña de sencibilizacion el día 01 junio 2020, especificando el tiempo de respuesta en las PQRSD,  con el personal de la DNBC, adicionalmente se  publico en las diferentes áreas la pieza gráfica</t>
  </si>
  <si>
    <t>Al verificar las evidencias aportadas, frente a la acción establecida, la Oficina de Control Interno, observa que lo realizado no es suficiente para dar a conocer a los funcionarios y contratistas las responsabilidades sobre la oportunidad en las respuestas a las PQRSD allegadas a la Entidad. No se evidencia soporte de alguna capacitación que se haya dado a los colaboradores de la Entidad, frente a la importancia y obligación de dar respuesta en los términos establecidos a las PQRSD que se radican en la entidad.</t>
  </si>
  <si>
    <t xml:space="preserve">Se evidenció por parte de la OCI , el pantallazo de la capacitación de sensibilización de ORFEO, en la que se  indica se resaltó  la importancia de la atención oportuna de las PQRSD, la cual conto con participación  de funcionarios y contratistas, y tuvo lugar el  29 de septiembre del 2020. Acción que se  complementó  con las piezas comunicativas  enviadas a los correos relacionadas con el buen uso de ORFEO </t>
  </si>
  <si>
    <t>Se dio cumpliemiento de acuerdo al seguimiento anterior</t>
  </si>
  <si>
    <t xml:space="preserve">Acción que con base en la evidencia del 29 de septiembre  de 2020  que corresponde a la capacitación acerca de la responsabilidad  de la atención oportuna de las PQRSD, ya se reporta su cumplimiento </t>
  </si>
  <si>
    <t>La acción aunque no se le dio cumplimiento en el término estipulado esta se concreto</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</si>
  <si>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 Por que: No se tiene una herramienta para el seguimiento a los usuarios de ORFEO en el cierre periódicode PQRSD
</t>
  </si>
  <si>
    <t xml:space="preserve">Establecer formato de paz y salvo al personal contratista con usuario de ORFEO para su último pago. 
</t>
  </si>
  <si>
    <t># de Contratistas con paz y salvo/ # total de Contratistas con usuarios de ORFEO*100</t>
  </si>
  <si>
    <t>El area de contratación y gestión financiera estan realizando la revisión de procedimienti formato de paz y salvo donde quedará incluido el intem de ORFEO para la presentación  de la ultima cuenta de cobro de los contratsitas, se espera la formalización para su implementación y reportar sobre este el indicador de avance.</t>
  </si>
  <si>
    <t>No se aportaron evidencias de avance frente a la acción establecida</t>
  </si>
  <si>
    <t xml:space="preserve">No se tiene desarrollo de la accion </t>
  </si>
  <si>
    <t>El proceso  no reporta  avance en su seguimiento, ni allega evidencia alguna de gestión respecto de la acción formulada</t>
  </si>
  <si>
    <t>no se evidencia formato de paz y salvo al personal contratista con usuario de ORFEO para su último pago.</t>
  </si>
  <si>
    <t xml:space="preserve">No se presenta evidencia del formato de paz y salvo al personal contratista con usuario de ORFEO para su último pago. </t>
  </si>
  <si>
    <t xml:space="preserve">Formato establecido </t>
  </si>
  <si>
    <t>Se evidencia formato de paz y salvo de contratistas actualizado con la inclusion estara al dia en todo lo correspondiente al sistema ORFEO</t>
  </si>
  <si>
    <t>Se verifica el formato de paz y salvo FO-GF-10-06V2  del 15 de junio de 2021</t>
  </si>
  <si>
    <r>
      <rPr>
        <b/>
        <sz val="10"/>
        <color theme="1"/>
        <rFont val="Arial"/>
        <family val="2"/>
      </rPr>
      <t xml:space="preserve">1º Por qué: </t>
    </r>
    <r>
      <rPr>
        <sz val="10"/>
        <color theme="1"/>
        <rFont val="Arial"/>
        <family val="2"/>
      </rPr>
      <t>Desconocimiento de los lineamientos, estándares y acciones a ejecutar que conforman la política de Gobierno Digital.</t>
    </r>
  </si>
  <si>
    <t>Realizar informe de resultado arrojados por el autodiagnostico establecido con el fin de realizar mejorar de manera inmediata.</t>
  </si>
  <si>
    <t xml:space="preserve">Informe de resultados arrojados en el autodiagnostico </t>
  </si>
  <si>
    <t xml:space="preserve">Se realizo reunión con la subdireccion financiera en donde se socializo la autoevaluación realizada,y como resultado se optiene el plan de adquisiciones </t>
  </si>
  <si>
    <t>Se evidencio la aplicación del autodiagnóstico de MIPG.</t>
  </si>
  <si>
    <t>Sigue en ejecución el autodiagnóstico</t>
  </si>
  <si>
    <t>Se aplicó el autodiagnóstico de TI en periodos anteriores, pendiente el plan de acción.</t>
  </si>
  <si>
    <t>Se Realizo informe de resultado arrojados por el autodiagnostico</t>
  </si>
  <si>
    <t xml:space="preserve">Se presenta informe como resultado del autodiagnóstico realizado </t>
  </si>
  <si>
    <t>Se evidencia el informe  informe del resultado arrojado por el autodiagnostico y la aplicación en la DNBC de la Matriz de Autodiagnostico de la Política de Gobierno digital.</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</si>
  <si>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aunque no fue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</si>
  <si>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Desactualización de objetivos y alcance de los procesos frente a sus productos o salidas acorde con el ciclo PHVA y las nuevas situaciones de los procesos, en el marco de la mejora continua de la entidad</t>
  </si>
  <si>
    <t>Desarticulación Institucional
Posible Materialización de riesgos de gestión</t>
  </si>
  <si>
    <t xml:space="preserve">Definir con claridad  los objetivos de los procesos,programas y proyectos, por cuanto hay procesos que sus objetivos no son  medibles ni alcanzables, como e sel caso  del Proceso de Fano e Inspección Vigilancia y Control. </t>
  </si>
  <si>
    <t>Proceso con revisión y actualización de su objetivo</t>
  </si>
  <si>
    <t>No se presenta la actualización del objetivo del proceso.</t>
  </si>
  <si>
    <t>Se presenta la actualizacion del objetivo del proceos en la caracterizacion del mismo</t>
  </si>
  <si>
    <t xml:space="preserve">Se evidencia la actualización del objetivo del proceso en la caracterización del mismo </t>
  </si>
  <si>
    <t>Caracterización formulación, actualización acompañamiento normativo y operativo (FANO)Versión 4Vigente Desde:06/08/2021</t>
  </si>
  <si>
    <t>En  seguimiento de la OCI, al  objetivo de la caracterización vigente del proceso se observa , que el mismo se ajustó, respecto a  que desde el proceso se asesora el desarrollo de la gestión de los Cuerpos de Bomberos del País y grupos de Interés, mediante la proyección y socialización de directrices jurídicas, no solo limitandose al apoyo jurídico en aspectos técnicos, administrativos y operativos bomberiles,</t>
  </si>
  <si>
    <t>12/112021</t>
  </si>
  <si>
    <t>Remitir mediante correo electrónico a los Procesos de Gestión Contractual,  y Gestión Administrativa (Almacén) las Actas de Junta Nacional de Bomberos y Comité Técnico de la vigencia a fin de dar a concer la respectiva regionalización, previo a la entrega de bienes.</t>
  </si>
  <si>
    <t>N° de Remisiones de Actas de Junta Nacional de Bomberos  y Comité Técnico.</t>
  </si>
  <si>
    <t>Andres Muñoz</t>
  </si>
  <si>
    <t>Se adjunta en la carpeta con el nombre "15” el Correo electrónico enviado a Álvaro Pérez del área de contratación, donde se envía documento con relación por proveedor, Cuerpos de Bomberos y Número de Placas de los vehículos cisternas adquiridos por la Entidad, además, tambien se adjunta el acta de la JNB.
Se cuenta con documento de regionalización con la que se complementa la actividad, teniendo en cuenta que el acta de JNB (marzo 3 de 2020), en esta ocasión, presentó lo montos globales por actividades y no de forma regionalizada. La regionalización se construyo con base en información solicitada por la alta Dirección a los coordinadores y delegados departamentales.
Por tanto,se da cumplimiento al indicador al entregar dos documentos Acta de Junta y Correo a contratación con regionalización.</t>
  </si>
  <si>
    <t>Se evidenció correo electrónico de la subdirección Estratégica y de Coordinación Bomberil a Gestión Contractual, remitido el 6 de julio con información sobre los cuerpos de bomberos para adjudicación.
Sin embargo, no se evidencia la remisión de las Actas de Junta Nacional de Bomberos y Comité Técnico a Gestión Contractual y al Almacén, como se estableció en la acción formulada.</t>
  </si>
  <si>
    <t>Se envió a través de correo electrónico acta de JNBC y regionalización para fortalecimiento de los Cuerpos de Bomberos</t>
  </si>
  <si>
    <t>Se evidencio la remisión a Planeación y Almacén del acta de Junta Nacional de Bomberos  celebrada en octubre 19 y de igual forma se remitió la regionalización de los kits de EPP, Kits de rescate vehicular y camionetas el 25 de noviembre, son embargo no se remitió el acta del Comité Técnico y tampoco se remitió a Gestión Contractual.</t>
  </si>
  <si>
    <t>Se realizó primera Junta Nacional de Bomberos el dia 20 de enero de 2021, durante los meses sigueintes se ha realizado el trabajo de regionalización para ser presentado y autorizado en la segunda JNB en el mes de Abril. Una vez se se cuente con los documentos aprobados se procederá a enviarlos a Planeación, Contratación y Almacén</t>
  </si>
  <si>
    <t>Se realizó primera Junta Nacional de Bomberos el día 20 de enero de 2021, durante los meses siguientes se ha realizado el trabajo de regionalización para ser presentado y autorizado en la segunda JNB en el mes de Abril. Una vez se  cuente con los documentos aprobados se procederá a enviarlos a Planeación, Contratación y Almacén</t>
  </si>
  <si>
    <t>Remicion de correo electrónico a los Procesos de Gestión Contractual,  y Gestión Administrativa (Almacén) del acta de la Junta realizada el 6 mayo, con la respectiva matriz de regionalización. .</t>
  </si>
  <si>
    <t xml:space="preserve">Remisión de correo electrónico a los Procesos de Gestión Contractual,  y Gestión Administrativa (Almacén) del acta de la Junta realizada el 6 mayo, con la respectiva matriz de regionalización. </t>
  </si>
  <si>
    <t>Se evidenció la remisión de correo electrónico a los Procesos de Gestión Contractual,  y Gestión Administrativa (Almacén) del acta de la Junta realizada el 6 mayo, con la respectiva matriz de regionalización.
En la Junta Nacional de Bomberos celebrada el 14 de septiembre de 2021 no se aprobó la gestión de recursos, por lo tanto, no es necesario remitir a los Procesos de Gestión Contractual,  y Gestión Administrativa (Almacén).</t>
  </si>
  <si>
    <r>
      <rPr>
        <b/>
        <sz val="10"/>
        <color theme="1"/>
        <rFont val="Arial"/>
        <family val="2"/>
      </rPr>
      <t>1º. Por que:</t>
    </r>
    <r>
      <rPr>
        <sz val="10"/>
        <color theme="1"/>
        <rFont val="Arial"/>
        <family val="2"/>
      </rPr>
      <t xml:space="preserve">  la pandemia del COVID 19, se generó a partir del mes de marzo de 2020 y no quedaron incluidos en el Mapa de Riesgos
Porque la reglamentación de la inclusión de los riesgos del COVID 19, se estableció a partir del mes de Marzo de 2020
</t>
    </r>
  </si>
  <si>
    <t>Por que no se siguieron los lineamientos establecidos en las DIrectrices del DAFP</t>
  </si>
  <si>
    <t>Realizar mesas de trabajo con los gestores de los 18 procesos para formulación de mapas de riesgos asociados a la contingencia COVID-19</t>
  </si>
  <si>
    <t xml:space="preserve">Se programaron mesa de trabajo con los procesos vigentes dentro de la entidad, con el propósito de evaluar y medir si se presentan riesgos de corrupción y transitorios dentro de cada una de las Gestiones de la DNBC, esta actividad se comunico y se realizo citacion  a todas las áreas de la entidad.
Cumpliendo con el desarrollo de las mesas de trabajo del PAAC con los 18 procesos que fueron citados, (el proceso de Evaluación y seguimiento no fue citado dado que no tienen identificados riesgos de corrupción al finalizar la vigencia inmediatamente anterior y no se tiene conocimiento que requieran ser ajustados).
Por otro lado el 84% de los procesos de la entidad lo cual corresponde a (16) Dieciséis gestiones participaron y asistieron a las mesas de trabajo dispuestos por el proceso de análisis y mejora continua, los procesos de gestión  de atención al usuario y documental al corte presentado no habían participado de las mesas de trabajo pero fueron citados para ser parte de ellas.En el desarrollo de la identificación de los riesgos de corrupción de la DNBC, se logro evidenciar 16 riesgos de corrupción correspondientes a 14 procesos dentro de la entidad y 2 riesgos tranistorios por COVID- 19
Actualmente se espera poder presentar el mapa de riesgo de corrupción actualizado al comited SIGEC para su respectiva aprobación. Posterior a ello se espera socializar posterior a ello </t>
  </si>
  <si>
    <t>Se realizan mesas de trabajo con los gestores de cada proceso, donde se analizo la definición e identificación de los riesgos asociados a Covid, donde se evaluó con cada proceso si se encontraban expuestos a algun tipo de riesgos asociados a la condición presentada por Covid. Los riesgos identificados fueron clasificados de manera inicial como transitorios, pero luego de las observaciones dadas por control interno se clasificaron como riesgos de corrupción.
Como resultado de este ejercicio se generara un mapa de riesgos de corrupción institucional.</t>
  </si>
  <si>
    <t>Se evidencio la actualización del mapa de riesgos de corrupción con inclusión de los riesgos originados por la pandemia covid-19 solo del procesos Gestión del Talento Humano y no se realizó para Gestión Contractual.</t>
  </si>
  <si>
    <t>Actualmente se está trabajando en la actualización de la política, metodología y herramientas del Sistema de Gestión del Riesgo, que incluye los riesgos de corrupción. Concluida esta actividad se procederá a la actualización de los mapas de riesgos, actividad que quedara concluida a finales de agosto de 2021.</t>
  </si>
  <si>
    <t xml:space="preserve">A 31 de octubre se terminó la actualización de las matrices de riesgos de corrupcion para los 19 procesos, asi mismo se adjuntan los listado de asistencia de la ejecucion de las mesas de trabajo con los responsables de los procesos. </t>
  </si>
  <si>
    <t xml:space="preserve">5. Remisión de los documentos al Proceso de Mejora Continua para revisión metodológica, codificación y publicación en la carpeta del SIGEC de la DNBC  </t>
  </si>
  <si>
    <t>Se evidenció  la realización de mesas de trabajo para la revisión de la politica de administración de riesgos, formulación y revisión de los riesgos de corrupción de los 19 procesos.</t>
  </si>
  <si>
    <r>
      <rPr>
        <b/>
        <sz val="10"/>
        <color theme="1"/>
        <rFont val="Arial"/>
        <family val="2"/>
      </rPr>
      <t xml:space="preserve">1º por que: </t>
    </r>
    <r>
      <rPr>
        <sz val="10"/>
        <color theme="1"/>
        <rFont val="Arial"/>
        <family val="2"/>
      </rPr>
      <t xml:space="preserve"> se siguieron los lineamientos establecidos en el Manual de Gestión de Riesgos por la DNBC</t>
    </r>
  </si>
  <si>
    <t xml:space="preserve">Por que no se siguieron los lineamientos establecidos en el Manual de Gestión de Riesgos por la DNBC </t>
  </si>
  <si>
    <t>Realizar mesas de trabajo con los gestores de los 18 procesos para formulación de mapas de riesgos de corrupción, bajo el manual de riesgos institucional</t>
  </si>
  <si>
    <t>Se programaron mesa de trabajo con los procesos vigentes dentro de la entidad, con el propósito de evaluar y medir si se presentan riesgos de corrupción dentro de cada una de las Gestiones de la DNBC, esta actividad se comunico y se realizo citacion  a todas las áreas de la entidad.
Cumpliendo con el desarrollo de las mesas de trabajo del PAAC con los 18 procesos que fueron citados, (el proceso de Evaluación y seguimiento no fue citado dado que no tienen identificados riesgos de corrupción al finalizar la vigencia inmediatamente anterior y no se tiene conocimiento que requieran ser ajustados).
Por otro lado el 84% de los procesos de la entidad lo cual corresponde a (16) Dieciséis gestiones participaron y asistieron a las mesas de trabajo dispuestos por el proceso de análisis y mejora continua, los procesos de gestión  de atención al usuario y documental al corte presentado no habían participado de las mesas de trabajo pero fueron citados para ser parte de ellas.En el desarrollo de la identificación de los riesgos de corrupción de la DNBC, se logro evidenciar 16 riesgos de corrupción correspondientes a 14 procesos dentro de la entidad</t>
  </si>
  <si>
    <t>Se evidenció la realización de las mesas de trabajo con los procesos Educación, Gestión financiera, Inspección , Vigilancia y Control, Cooperación Internacional, Gestión, Análisis y Mejora Continua, Coordinación Operativa, Gestión Contractual, FANO, Planeación Estratégica, para la actualización del mapa de riesgos de corrupción, así como los riesgos por covid-19.</t>
  </si>
  <si>
    <t>Se realizan mesas de trabajo con los gestores de cada proceso, donde se analizo la definición e identificación de los riesgos de corrupción, bajo la misma metodología adoptada por la entidad en el segundo semestre de la vigencia 2019. Como resultado de este ejercicio se generara un mapa de riesgos de corrupción institucional.</t>
  </si>
  <si>
    <t>Se realizó la actualización del mapa de riesgos de corrupción de la entidad.</t>
  </si>
  <si>
    <t xml:space="preserve">6. Socialización de los Procedimiento a todos los gestores e involucrados de los respectivos procesos de la DNBC. </t>
  </si>
  <si>
    <r>
      <rPr>
        <b/>
        <sz val="10"/>
        <color theme="1"/>
        <rFont val="Arial"/>
        <family val="2"/>
      </rPr>
      <t xml:space="preserve">1º Por que: </t>
    </r>
    <r>
      <rPr>
        <sz val="10"/>
        <color theme="1"/>
        <rFont val="Arial"/>
        <family val="2"/>
      </rPr>
      <t xml:space="preserve">la pandemia del COVID 19, se generó a partir del mes de marzo de 2020 y no quedaron incluidos en el Mapa de Riesgos
</t>
    </r>
    <r>
      <rPr>
        <b/>
        <sz val="10"/>
        <color theme="1"/>
        <rFont val="Arial"/>
        <family val="2"/>
      </rPr>
      <t xml:space="preserve">2º Por que: </t>
    </r>
    <r>
      <rPr>
        <sz val="10"/>
        <color theme="1"/>
        <rFont val="Arial"/>
        <family val="2"/>
      </rPr>
      <t xml:space="preserve">la reglamentación de la inclusión de los riesgos del COVID 19, se estableció a partir del mes de Marzo de 2020
</t>
    </r>
    <r>
      <rPr>
        <b/>
        <sz val="10"/>
        <color theme="1"/>
        <rFont val="Arial"/>
        <family val="2"/>
      </rPr>
      <t>3º Por que</t>
    </r>
    <r>
      <rPr>
        <sz val="10"/>
        <color theme="1"/>
        <rFont val="Arial"/>
        <family val="2"/>
      </rPr>
      <t>: no se siguieron los lineamientos establecidos en el Manual de Gestión de Riesgos por la DNBC  y las Directrices del DAFP</t>
    </r>
  </si>
  <si>
    <t xml:space="preserve">Reformulación  del Mapa de Riesgos de Corrupción conforme a los lineamientos establecidos en el Manual de Gestión de Riesgo de la DNBC y el DAFP, incluyendo los del COVID </t>
  </si>
  <si>
    <t>Se cumplió con la reformulacion de los mapas de riesgo teniendo en cuenta los lineamientos definidos Manual de Gestión de Riesgo de la DNBC y el DAFPFP. Se presentó demora en la ejecución dela actividad dado que la contratación de apoyo para la ejecución de mesas de trabajo acompañamiento enla formulaci´y revisión solo se llevoa a cabo hasta elmes de julio, retrzando la actividad.</t>
  </si>
  <si>
    <t>A 31 de octubre se terminó la actualización de los matrices de riesgos de corrupcion para los 19 procesos.</t>
  </si>
  <si>
    <t xml:space="preserve">Se evidencia el mapa de riesgos de corrupción  actualizado de los 19 procesos.  </t>
  </si>
  <si>
    <r>
      <rPr>
        <b/>
        <sz val="10"/>
        <color theme="1"/>
        <rFont val="Arial"/>
        <family val="2"/>
      </rPr>
      <t xml:space="preserve">1º Por que: </t>
    </r>
    <r>
      <rPr>
        <sz val="10"/>
        <color theme="1"/>
        <rFont val="Arial"/>
        <family val="2"/>
      </rPr>
      <t xml:space="preserve">la pandemia del COVID 19, se generó a partir del mes de marzo de 2020 y no quedaron incluidos en el Mapa de Riesgos
</t>
    </r>
    <r>
      <rPr>
        <b/>
        <sz val="10"/>
        <color theme="1"/>
        <rFont val="Arial"/>
        <family val="2"/>
      </rPr>
      <t>2º Por que:</t>
    </r>
    <r>
      <rPr>
        <sz val="10"/>
        <color theme="1"/>
        <rFont val="Arial"/>
        <family val="2"/>
      </rPr>
      <t xml:space="preserve"> la reglamentación de la inclusión de los riesgos del COVID 19, se estableció a partir del mes de Marzo de 2020
</t>
    </r>
    <r>
      <rPr>
        <b/>
        <sz val="10"/>
        <color theme="1"/>
        <rFont val="Arial"/>
        <family val="2"/>
      </rPr>
      <t>3º  Por que:</t>
    </r>
    <r>
      <rPr>
        <sz val="10"/>
        <color theme="1"/>
        <rFont val="Arial"/>
        <family val="2"/>
      </rPr>
      <t xml:space="preserve"> no se siguieron los lineamientos establecidos en el Manual de Gestión de Riesgos por la DNBC  y las Directrices del DAFP</t>
    </r>
  </si>
  <si>
    <t>Socializar dentro de la DNBC, el Mapa de Riesgos de Corrupción.</t>
  </si>
  <si>
    <t xml:space="preserve">Socialización del Mapa de Riesgo </t>
  </si>
  <si>
    <t>Antes del 30 de agosto se realizará la socialización del mapa de riesgos de corrupción el cual será pesentado primero a Comité Directivo en la tercera semana del mes de agosto. Se presentó demora en la ejecución dela actividad dado que la contratación de apoyo para la ejecución de mesas de trabajo acompañamiento enla formulaci´y revisión solo se llevoa a cabo hasta elmes de julio, retrzando la actividad.</t>
  </si>
  <si>
    <t>No se ha realizado la actividad programada, aunque se han realizado mesas de trabajo para la actualización del mapa de riesgos de corrupción y covid-19</t>
  </si>
  <si>
    <t>Se dio cumplimiento a la socialización del mapa de riesgos de corrupción de la entidad, donde fueron convocados todos los lideres de proceso y sus gestores, además de la oficina de control interno. Se envió el mapa de riesgos de manera anticipada con la invitación a la socialización de los riesgos de corrupción de todos los procesos.</t>
  </si>
  <si>
    <t>Se evidenció socialización del mapa de riesgos de corrupción con los gestores de proceso.</t>
  </si>
  <si>
    <t>Se evidenció socialización del mapa de riesgos de corrupción con los gestores de proceso.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</si>
  <si>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Se realizo socializacion con los gestores de los procesos de los mapas de riesgos de corrupcion </t>
  </si>
  <si>
    <t xml:space="preserve">Se evidencia los listados de asistencia d e las socializaciones del mapa de riesgos de corrupción. </t>
  </si>
  <si>
    <t xml:space="preserve">Se evidenció los listados de asistencia de las socializaciones del mapa de riesgos de corrupción. </t>
  </si>
  <si>
    <t>Remitir fisicamente al Proceso de Gestión administrativa (Almacén) el respectivo comodato para revisión frente a la información de la Entrada, la Ficha Técnica, los Cuerpos de Bomberos y/o Municipios aprobados, y el respectivo bien, para generar la salida de almacén y entrega oficial del bien.</t>
  </si>
  <si>
    <t>N° de comodatos remitidos al Proceso de Gestión Administrativa / N° de bienes a entregar a los Cuerpos de Bomberos</t>
  </si>
  <si>
    <t xml:space="preserve">Se remitió al área de almacén el total de los comodatos realizados en el año 2020, con el fin de verificar la información de los formatos de entrada y salida </t>
  </si>
  <si>
    <t xml:space="preserve">Se evidencio que se aporta como soportes las salidas de almacén de los contratos de comodato 169/170/171/172/173/174/175 y 202 de 2019.  Así mismo se aportaron las salidas de almacén en forma consecutiva de los contratos 005 hasta el 0094 de 2020, y el contrato 233 de 2020.
Sin embargo no se aportó las salidas de almacén del contrato 112 de 2018 y  de la orden compra 26112 de 2018. </t>
  </si>
  <si>
    <t>Siempre se le remite al almacén la copia del comodato para el respectivo formato de entrada y salida, para tal evidencia se anexan formatos realizados por el almacén congruentes  con el comodato.</t>
  </si>
  <si>
    <t>Del seguimiento realizado por el área, donde afirman que siempre se hace la remisión de la copia del comodato   al Proceso de Gestión administrativa (Almacén) para revisión frente a la información de la Entrada, la Ficha Técnica, los Cuerpos de Bomberos y/o Municipios aprobados, para que se expida   la salida de almacén y entrega oficial del bien, se evidencian estas salidas último mes vigencia 2019 y hasta más allá del plazo estipulado para la vigencia 2020</t>
  </si>
  <si>
    <t>Acción cumplida en seguimiento anterior</t>
  </si>
  <si>
    <t>Se cumplió la acción en los terminos establecidos</t>
  </si>
  <si>
    <t>Inefectividad de los controles diseñados en los mapas de riesgos de los procesos "Gestión de Atención al Ausario" y "Formulación, Actualización y Acompañamiento Normativo y Operativo".</t>
  </si>
  <si>
    <t>Actualizar el mapa de riesgos de gestión del Proceso Gestión de Atención al Usuario, correspondientes al tema de PQRDS.</t>
  </si>
  <si>
    <t>Mapa de Riesgos del Procesos Gestión de Atención al Asuario  actualizado</t>
  </si>
  <si>
    <t>La OCI, verificó  la actualización del mapa de riesgos de gestión del Proceso Gestión de Atención al Usuario, correspondiente al tema de PQRDS.</t>
  </si>
  <si>
    <t>El mapa de riesgos del proceso fue actualizado, sin embargo, la entidad se encuentra actualizándolo riesgos de acuerdo con los lineamientos del DAFP.</t>
  </si>
  <si>
    <t xml:space="preserve">El mapa de riesgos se actualizó con la Dra. Merle Galindo el día 30 de Agosto de 2021. </t>
  </si>
  <si>
    <t>Se evidencia la actualizacion del mapa de riesgos del proceso GAU, contemplando los riesgos con relacion a las PQRS</t>
  </si>
  <si>
    <t>Se verificó la actualización de los mapas de riesgos de gestión y de corrupción del proceso  GAU, la cual se llevo a cabo en reunión  del 27 de agosto de 2021, y producto de ella se allegan las respectivas  matrices</t>
  </si>
  <si>
    <t>1º Por que; al momento de clasificarlas ORFEO no permite diferenciar entre una PQRSD y OPAS.
2º Por que; se realizó de manera manual la clasificación existiendo errores humanos. 
3º Porque; retrasó  en la contratación del personal.</t>
  </si>
  <si>
    <t xml:space="preserve">Se realizo capacitacion el dia 27-06-2020 al personal de Gestion y atencion al usuario, Adicionalmente se socializo en compañía del area de FANO, con el fin de socializarles la clasificacion de PQRSD y OPAS </t>
  </si>
  <si>
    <t>En el presente  seguimiento la OCI observa,  que no se ha realizado avance de la acción; respecto del anterior seguimiento, no obstante el área referenciar nuevas capacitaciones en el  mes  de agosto donde se trataron  los temas de la acción, pero no se evidencia soporte que  confirme el cumplimiento de  la acción.</t>
  </si>
  <si>
    <t>se adjunta listado de asistencia de la capacitancion al proceso de GAU sobre clasificación de PQRSD y OPAS el dia 23 de marzo de 2021</t>
  </si>
  <si>
    <t>Se presenta listado de asistencia de la capacitación al proceso de GAU sobre clasificación de PQRSD y OPAS el día 23 de marzo de 2021</t>
  </si>
  <si>
    <t>Se dio cumplimiento seguimiento anterior</t>
  </si>
  <si>
    <t xml:space="preserve">Se referencia cumplimiento en seguimiento anterior, por lo cual no se allega evidencia de cumplimiento </t>
  </si>
  <si>
    <t>Acompañar en la Generacion de la documentación requerida en el SIGEC necesaria para la puesta en marcha del sistema ORFEO (tablas de retencion documental)</t>
  </si>
  <si>
    <t>Realizacion de tablas de retención Documental</t>
  </si>
  <si>
    <t>Jhon</t>
  </si>
  <si>
    <t>Se solicita cambio de oficina responsable por creacion de tablas de retencion documental es competencia de gestion doccumental.</t>
  </si>
  <si>
    <t xml:space="preserve">Se realizo reunión con el proceso de Gestión documental para el desarrollo de las tablas de retención documental, es de aclarar que el proceso de GAU no es el responsable de generarlas </t>
  </si>
  <si>
    <t xml:space="preserve">De  la evidencia allegada, y el cambio enunciado en el seguimiento del responsable de la acción ,  se mantiene el  porcentaje de la OCI, de 0%,  toda vez que la evidencia no refleja una reunión, sino un trabajo tal vez de revisión, ya que solo firma un asistente., </t>
  </si>
  <si>
    <t>no se evidencia avance en nla elaboracion de las TRD del proceso de GAU</t>
  </si>
  <si>
    <t>No se presenta evidencia de la elaboración de las TRD del proceso de GAU</t>
  </si>
  <si>
    <t>Se realiza actividad por parte del proceso de gestion documental</t>
  </si>
  <si>
    <t>Se evidencia la TRD del proceso GAU</t>
  </si>
  <si>
    <t>Se evidencia  el levantamiento de las  tablas de retencion  de GAU,  como herramienta para la puesta  en marcha del sistema ORFEO</t>
  </si>
  <si>
    <r>
      <rPr>
        <sz val="10"/>
        <color theme="1"/>
        <rFont val="Arial"/>
        <family val="2"/>
      </rPr>
      <t>1er Por qué: Porque así se encuentra parametrizado el sofware de nomina HAS SQLS.</t>
    </r>
    <r>
      <rPr>
        <b/>
        <sz val="10"/>
        <color theme="1"/>
        <rFont val="Arial"/>
        <family val="2"/>
      </rPr>
      <t xml:space="preserve">
2do Por qué:  </t>
    </r>
    <r>
      <rPr>
        <sz val="10"/>
        <color theme="1"/>
        <rFont val="Arial"/>
        <family val="2"/>
      </rPr>
      <t xml:space="preserve">Se realiza manualmente en un cuadro de Excel la nomina con el fin de comparar la liquidada con el aplicativo </t>
    </r>
    <r>
      <rPr>
        <b/>
        <sz val="10"/>
        <color theme="1"/>
        <rFont val="Arial"/>
        <family val="2"/>
      </rPr>
      <t xml:space="preserve">
3er Por qué: </t>
    </r>
    <r>
      <rPr>
        <sz val="10"/>
        <color theme="1"/>
        <rFont val="Arial"/>
        <family val="2"/>
      </rPr>
      <t>Se necesita recursos para llevar a cabo la actualización del sofware de nomina</t>
    </r>
  </si>
  <si>
    <t>Se necesita recursos para llevar a cabo la actualización del sofware de nomina</t>
  </si>
  <si>
    <t>Moras, atrasos en la liquidación, posibles errores, mayor carga laboral, impacto negativo para la entidad</t>
  </si>
  <si>
    <t>Realizar la gestión con el proveedor del software (Sistema administrativo del Talento Humano), con el fin de realizar las actualizaciones correspondientes, y establecer la posibilidad de consolidar la información en un solo archivo.</t>
  </si>
  <si>
    <t>Realizar la compra del Sistema administrativo del Talento Humano que tenga la posibilidad de consolidar la información en un solo archivo.</t>
  </si>
  <si>
    <t xml:space="preserve">Compra e implementacion del sistema administrativo de Talento Humano </t>
  </si>
  <si>
    <t>No se adquirio el sofware de la nomina</t>
  </si>
  <si>
    <t xml:space="preserve">Se ha estado solicitando en las necesidades del proceso la actualización del software de nómina, y este requerimiento quedó a cargo del proceso de Gestión de TI. Desde el Procesos de TI se realizó mesa de trabajo el 18 de septiembre para la revisión de las incocnsistencias y necesidades presentadas en el software de nómina. Se realizó la elaboración de la ficha técnica, la necesidad y la solicitud de cotizaciones, los cuales fueron remitidos al Proceso de GEstión Contractual para su contratación, sin emabrgo a la fecha del presente reporte el contrató no ha sido suscrito. </t>
  </si>
  <si>
    <t xml:space="preserve">A la fecha del presente reporte el contrató de del software de nómina NO ha sido suscrito. </t>
  </si>
  <si>
    <t>A la fecha no se ha realizado la actualización del software de nómina</t>
  </si>
  <si>
    <t>Se realizó la adquisición del software ERP Conforme a la orden de compra 56640, que permite el manejo de recursos humano en la nube.</t>
  </si>
  <si>
    <t>Se evidencia la adquisición del software para Talento Humano a través de la orden de compra 56640, la cual, permite el manejo de recursos humano en la nube.</t>
  </si>
  <si>
    <t>Se evidencia la adquisición del software para Talento Humano a través de la orden de compra 56640, la cual, permite el manejo de recursos humano en la nube.
El software se esta parametrizando de acuerdo con las necesidades de la entidad.</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</si>
  <si>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con base en las observciones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</si>
  <si>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Desarticulación entre los Procesos de Gestión Administrativa (Almacén), Gestión Contractual y Fortalecimiento Bomberil para la Respuesta.
Informalidad en la comunicación entre los Procesos de Gestión Administrativa (Almacén) y Gestión Contractual.
Informalidad en la comunicación por parte del Proceso Fortalecimiento Bomberil para la Respuesta (Proyectos) en la asignación de los equipos y vehículos acorde a los lineamientos de la alta Dirección.
Debilidad en los formatos establecidos para la cadena en la entrega de bienes.
Falta de personal en el Almacén para la entrega masiva de bienes y revisión de la documentación. 
Debilidad en el diligenciamiento de documentos de seguimiento por parte del supervisor.
Inexisistencia de herramientas tecnológicas para la gestión de inventarios de la DNBC.</t>
  </si>
  <si>
    <t xml:space="preserve">1. Solicitud a Gestión Administrativa - Almacén de los requerimientos funcionales y la justificación de la necesidad del software para la gestión de Inventarios. 
2. Elaboración de la ficha técnica del requerimiento tecnológico.
3. Solicitud de Cotización o Propuesta.
4. Remisión de la Necesidad, Ficha Técnica y cotizaciones ante la Subdireción Administrativa y Financiera para envío a Contratación.
5. Adquisición y/o desarrollo del software de inventarios. 
6. Aprobación y recibido a satisfacción del software, por parte del Proceso de Gestión Administrativa - Almacén. 
7. Realizar la capacitación a los funcionarios y contratistas requeridos para el uso del  software de Inventarios. </t>
  </si>
  <si>
    <t xml:space="preserve">ERP </t>
  </si>
  <si>
    <t>A la fecha no se ha realizado la adquisición del software de inventarios</t>
  </si>
  <si>
    <t>Se realizó la adquisición del software ERP Conforme a la orden de compra # 56640, que permite el manejo y consolidación de inventarios en la nube.</t>
  </si>
  <si>
    <t>Se realizó la adquisición del software ERP Conforme a la orden de compra # 56640, que permite el manejo y consolidación de inventarios en la nube.
El software se esta parametrizando de acuerdo con las necesidades de la entidad</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</si>
  <si>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con base en las observaciones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</si>
  <si>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 xml:space="preserve">1. Solicitud a Gestión Administrativa - Almacén de los requerimientos funcionales y la justificación de la necesidad del software para la gestión de Inventarios que incluya la generación e impresión de los códigos de las placas de identificación. 
2. Elaboración de la ficha técnica del requerimiento tecnológico.
3. Solicitud de Cotización o Propuesta.
4. Remisión de la Necesidad, Ficha Técnica y cotizaciones ante la Subdireción Administrativa y Financiera para envío a Contratación.
5. Adquisición y/o desarrollo del software de inventarios. 
6. Aprobación y recibido a satisfacción del software, por parte del Proceso de Gestión Administrativa - Almacén. 
7. Realizar la capacitación a los funcionarios y contratistas requeridos para el uso del  software de Inventarios. </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</si>
  <si>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con base en las observaciones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</si>
  <si>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 xml:space="preserve">Habilitar el ingreso al ORFEO por el Directorio Activo para garantizar la seguridad de la información.
</t>
  </si>
  <si>
    <t xml:space="preserve">Habilitacion del Directorio activo en el ingreso de ORFEO </t>
  </si>
  <si>
    <t>Actualmente se encuentra habilitado el directorio activo del ORFEO. (instructivo de la coneccion VPN con usuario de directorio)</t>
  </si>
  <si>
    <t>Se evidenció instructivo de la conexión VPN con usuario de directorio y la conexión del personal a través de la VPN</t>
  </si>
  <si>
    <t>Se sigue manejando la conexión VPN.</t>
  </si>
  <si>
    <t>Se cuenta con la posibilidad de acceder al aplicativo ORFEO  de forma remota.</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</si>
  <si>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con base en las observaciones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</si>
  <si>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Debilidad en la definición de lineamientos y en el liderazgo del Proceso Estratégico "Gestión de Atención al Usuario", asíc omo en la articulación con los diferentes procesos de la DNBC:
Falta de seguimiento y autocontrol del proceso de gestión de atención al usuario en la documentación del proceso.
Debilidad en el nivel de conocimiento específico en temas de atención al usuario y la normatividad vigente correspondiente.
Desarticulación entre los Procesos de Gestión de Atención al Usuario, Gestión Documental y Gestión de Tecnología Informática para la correcta clasificación de los canales de atención en los diferentes medios bajo los cuales son relacionados.
Inexisitencia de soporte, mantemiento y actualización del Sistema de Gestión Documental ORFEO.
Inexistencia de desarrollo de los requerimientos funcionales del Sistema Gestión Documental ORFEO.
Debilidad en la definición de las Tablas de Retención Documental de la DNBC
Debilidad en la parametrización de las Tablas de Retención Documental en el Sistema Gestión Documental ORFEO.</t>
  </si>
  <si>
    <t>1. Compiliación de Información institucional (18/10/2019)
2. Análisis e interpretación de la información institucional (15/11/2019)
3. Valoración Documental (15/02/2020)
4. Elboración Tablas de Retención Documental (15/04/2020)
5. Convalidación de las Tablas de Retención Documental ante el Comité del SIGEC. (30/04/2020)
6. Realizar la parametrización de las Tablas de Retención Documental en el Sistema de Gestión Documental ORFEO una vez el mismo cuente con el desarrollo de los requerimientos funcionales del Sistema. (30/06/2020 - Sujeta al Desarrollo realizado por TI)</t>
  </si>
  <si>
    <t>Se adelantó un proceso de compilación de información y de análisis e interpretación de la misma, para lo cual se ha desarrollado un borrador de la TRD de la Subdirección Administrativa y Financiera y la propuesta inicial del Cuadro de Clasificación Documental con las funciones para la creación de dicha serie documental.
 Se tuvo que retomar el proceso de TRD desde cero, dado que la persona que estuvo encargada del proceso no dejó el registro del levantamiento de la información ni el respectivo Cuadro de Clasificación Documental.
Así mismo, el mini manual para la elaboración de las Tablas de Retención Documental y el acuerdo 04 de 2019 menciona que las TRD se deben realizar acorde a la estructura orgánico-funcional y no por procesos como se estaba planteando inicialmente y según el decreto 350 de 2013 en su capítulo III, articulo 7 y el organigrama publicado en el portal web oficial de la DNBC solo tiene tres dependencias.</t>
  </si>
  <si>
    <t>Se evidencia el cronograma de capacitación, junto con las TRD y los correos de invitación a las jornadas para el levantamiento de las TRD</t>
  </si>
  <si>
    <t>Se encuentra realización el proyecto actual de la construcción de las TRD y adicional un cronograma de reuniones para llevar la totalidad del cumplimiento de la acción. Se tiene planeado solicitar una reeevaluación del riesgo, ya que la descripción del riesgo no hace referencia al área encargada llevar a cabo las actividades -el riesgo hace referencia a las PQRDS-</t>
  </si>
  <si>
    <t>Se encontró que las TRD se encuentran en construcción, se cuenta con un cronograma para realizar mesas de trabajo con los diferentes procesos de la Entidad.</t>
  </si>
  <si>
    <t xml:space="preserve">Se adjuntan las tablas de TRD propuestas de 15 procesos de la DNBC, se encuentran pendientes dos </t>
  </si>
  <si>
    <t>Se cuenta con TRD propuestas para 15 de los 19 procesos de la entidad</t>
  </si>
  <si>
    <t>Se adjuntan las TRD de los 19 procesos de la entidad.</t>
  </si>
  <si>
    <t>Se evidenció que 18 procesos cuentan con la TRD,se esta actualizando la TRD del proceso Educación Nacional para Bomberos, que pendiente la convalidación  de las TRD en el comité del SIGEC, así como realizar la parametrización  en el Sistema de Gestión Documental ORFEO.</t>
  </si>
  <si>
    <t>1. En una reunión realizada con cada uno de los procesos se compiló la información institucional.
2. La información compilada fue analizada e interpretada para proceder a la valoración documental.
3. En una reunión realizada con cada uno de los procesos se realizó la valoración documental.
4. Se tienen elaboradas todas las TRD.
5. Se presentaron ante el Comité del SIGEC - 
6. Se realizó la parametrización de las TRD en el Sitema de Gestión Documental ORFEO.</t>
  </si>
  <si>
    <t>Se aprobaron las TRD en comité directivo realizado el 28 de Junio de 2021, como también se realizado la parametrización de las mismas en el sistema ORFEO</t>
  </si>
  <si>
    <t xml:space="preserve">Se evidenció en seguimiento por parte de la OCI, que en reuniones realizadas con cada uno de los procesos, se compiló la información institucional con la cual  se adelanto la valoración documental; para la posteriormente proceder a la elaboración de las TRD, las cuales  se presentaron ante el Comité del SIGEC, aprobadas, se realizó la parametrización de las TRD en el Sitema de Gestión Documental ORFEO,actividades de las cuales se allego el respectivo soporte </t>
  </si>
  <si>
    <t>No obstante, no haberse cumplida la acción dentro del término inicialmente establecido, finalmente cada una de las acciones propuestas se llevaron a cabo</t>
  </si>
  <si>
    <r>
      <rPr>
        <b/>
        <sz val="10"/>
        <color theme="1"/>
        <rFont val="Arial"/>
        <family val="2"/>
      </rPr>
      <t xml:space="preserve">1 Por que; </t>
    </r>
    <r>
      <rPr>
        <sz val="10"/>
        <color theme="1"/>
        <rFont val="Arial"/>
        <family val="2"/>
      </rPr>
      <t>desconocimiento de lineamientos especificamente de respuesta a las PQRSD</t>
    </r>
    <r>
      <rPr>
        <b/>
        <sz val="10"/>
        <color theme="1"/>
        <rFont val="Arial"/>
        <family val="2"/>
      </rPr>
      <t xml:space="preserve">
2. Por que;</t>
    </r>
    <r>
      <rPr>
        <sz val="10"/>
        <color theme="1"/>
        <rFont val="Arial"/>
        <family val="2"/>
      </rPr>
      <t xml:space="preserve"> No se tuvo en cuenta el área de GAU en la creación del documento 
</t>
    </r>
    <r>
      <rPr>
        <b/>
        <sz val="10"/>
        <color theme="1"/>
        <rFont val="Arial"/>
        <family val="2"/>
      </rPr>
      <t xml:space="preserve">
3. Por que: </t>
    </r>
    <r>
      <rPr>
        <sz val="10"/>
        <color theme="1"/>
        <rFont val="Arial"/>
        <family val="2"/>
      </rPr>
      <t xml:space="preserve">Se genero el documento sin notificar a la oficina de GAU. </t>
    </r>
  </si>
  <si>
    <t>No se tuvo en cuenta el área de GAU en la creación  del documento.</t>
  </si>
  <si>
    <t xml:space="preserve">Demora en la respuesta de PQRSD en caso que los directivos de la entidad no se encuentren. </t>
  </si>
  <si>
    <t xml:space="preserve">Definir los lineamientos para las firmas de las PQRSD con ocasión a la emergencia sanitaria por COVID19. </t>
  </si>
  <si>
    <t xml:space="preserve">Lineamiento establecido </t>
  </si>
  <si>
    <t xml:space="preserve">Del  borrador del procedimiento para trámite de PQRSD , el cual se evidencia fue  presentado a la Oficina de Planeación, para entre  otros definir los lineamientos para las firmas de las PQRSD con ocasión a la emergencia sanitaria por COVID19, así como de la prorroga de finalización hasta abril 2021, se  observa por  esta oficina un nivel de  gestión adecuado para el logro de la acción </t>
  </si>
  <si>
    <t>No se evidencia lineamiento para la firma de las PQRSD con ocasión a la emergencia sanitaria por COVID19, es pertinente aclarar que se cuenta con plazo hasta el mes de abril de 2021</t>
  </si>
  <si>
    <t>No se presenta evidencia de los lineamientos para las firmas de las PQRSD con ocasión a la emergencia sanitaria por COVID19</t>
  </si>
  <si>
    <t>Se elaboro memorando No. 20213320000863 "LINEAMIENTOS FRENTE AL TRÁMITE DE LAS RESPUESTAS A LAS PQRSD DE CONFORMIDAD A LO ESTIPULADO EN EL DECRETO 491 DEL 2020 Y LINEAIENTOS PARA LAS FIRMAS DE PQRSD" emitido por  correo electronico el dia 30/6/21</t>
  </si>
  <si>
    <t>Se evidencia la emision de un memorando ene el cual se imparten lineamientos de acuerdo  al decreto 491 del 2020, con respecto a las respuestas a las PQRSD, con ocasión a la emergencia sanitaria CIVID 19</t>
  </si>
  <si>
    <t>Evidencia la OCI, que igualmente con el memorando  20213320000863 del 28 de junio de 2021  se  impartió lineamiento  para la firma de PQRSD</t>
  </si>
  <si>
    <t>Débil interiorización y aplicación de las responsabilidades definidas enla Resolución 469 de 2018 por parte delas líneas de defensa</t>
  </si>
  <si>
    <t>Bajo desempeño institucional e incumplimiento de las responsabilidades de las líneas de defensa de la entidad.
Incumplimiento de lineamientos y disposiciones normativas</t>
  </si>
  <si>
    <t xml:space="preserve">Realizar un análisis  de las responsabilidades asignadas a cada una de las lineas de defensa. </t>
  </si>
  <si>
    <t xml:space="preserve"> Análisis  de las responsabilidades asignadas a cada una de las lineas de defensa, realizado</t>
  </si>
  <si>
    <t>Se realiza ejercicio de lineas de defensa de la entidad para la definición del mapa de aseguramiento de la entidad</t>
  </si>
  <si>
    <t>Se realizó análisis de las líneas de defensa de la entidad el marco de la elaboración del mapa de aseguramiento de la entidad</t>
  </si>
  <si>
    <t>Se realizó análisis de las líneas de defensa de la entidad el marco de la elaboración del mapa de aseguramiento de la entidad, sin embargo, se requiere analizar las líneas de defensa en el marco de la actualización de la gestión de riesgos.</t>
  </si>
  <si>
    <t xml:space="preserve">A partir de la actualizacion de la politica de riesgos, se realizo el ajuste de lineas de defensa de la entidad, dejando como evidencia la  Resolucion 587 de 2021  </t>
  </si>
  <si>
    <t xml:space="preserve">Se evidencia Resolución 587 de 2021, en la cual se establece las líneas de defensa </t>
  </si>
  <si>
    <t>Se evidenció la definición clara de las responsabilidades de las lineas de defensa en la Resolución 587 de 2021 para el adecuado cumplimiento del SIGE.</t>
  </si>
  <si>
    <t>Javier Coral</t>
  </si>
  <si>
    <t>Actualmente la entidad cuenta con un mapa de riesgos institucional, conformado por dos mapas consolidados (mapa de riesgos de corrupción y mapa de riesgos de gestión).
Para el segundo semestre de la vigencia 2020, se trabajo de manera activa con todos los responsables de los procesos para actualizar, consolidar y monitorear los riesgos de corrupción y de gestión.
Ademas se genero un informe general del estado de los riesgos de la entidad.</t>
  </si>
  <si>
    <t>No se actualizó el objetivo del proceso IVC, se cuenta con la versión 2 del 19 de noviembre  de 2019</t>
  </si>
  <si>
    <t>Se realizo la actualizacion de la Caracterización del Proceso, en lo concerniente al objetivo del proceso. Esto se envió el año pasado</t>
  </si>
  <si>
    <t>Se presenta  la actualizacion de la  caracterización  del proceso con el objetivo ajustado y se actualiza las actividades, entrdas y salidas del hacer.</t>
  </si>
  <si>
    <t>Se presenta  la actualización de la  caracterización  del proceso con el objetivo ajustado y se actualiza las actividades, entradas y salidas del hacer.</t>
  </si>
  <si>
    <t>Se evidencia la caracterización del proceso con Código CT-IV Versión 3 del 23/09/2021, con el objetivo ajustado "Verificar el cumplimiento ... ", con lo cual se puede medir y se observa que es alcanzable, además se actualizaron activdades, entradas y salidas del hacer del PHVA</t>
  </si>
  <si>
    <t>Se cierra por cuanto se logro la  eficacía y l a efectivdad en la accion propuesta.</t>
  </si>
  <si>
    <t>La política de Riesgos no contempla otras instancias, como aspectos a considerar en la evaluación de los riesgos que pueden afectar la prestación del servicio de la entidad</t>
  </si>
  <si>
    <t xml:space="preserve">Posible materialización de riesgos .
</t>
  </si>
  <si>
    <t>Revisar y analizar la pertinencia de la actualizacion de la politica de administración del riesgo, con el proposito de incluir dentro del Manual de Gestión del Riesg o, MN-MC-02 en su numeral 3; otras instancias que se puedan presentar como riesgos para la entidad tales como la de la pandemia por el Covid 19.</t>
  </si>
  <si>
    <t xml:space="preserve">Revisión de la Política de Gestión del riesgo </t>
  </si>
  <si>
    <t>Se trabajo en la actualización del l Manual de Gestión del Riesgo, MN-MC-02, con el propósito de incluir las otras Instancias que podrían afectar la prestación del servicio por parte de la DNBC, como es el caso de la Pandemia originada por el Covid 19. 
No obstante con el propósito de hacer un trabajo articulado con la oficina de control interno, se paso por correo el documento con la actualización para que sea revisado y aprobado por esta oficina antes de ser presentado ante el comité respectivo para su definitiva aprobación. 
Por otro lado acorde a la información dada por el DAFP se esta a la espera de una actualización en cuanto a la guia para la administración del riesgo, la cual es la base metodologica que manera la entidad, por lo tanto se espera para la proxima vigencia acorde a los ajustes que se reporte por el DAFP hacer los ajustes respectivos.</t>
  </si>
  <si>
    <t>Se  encuentra en etapa de revisión la actualización del  Manual de Gestión del Riesgo.</t>
  </si>
  <si>
    <t>Actualmente se está trabajando en la actualización de la política, metodología y herramientas del Sistema de Gestión del Riesgo, según cronograma detallado esta activida finalizará el 30 de junio de 2021</t>
  </si>
  <si>
    <t>El manual de Gestión del Riesgo fue actualizado al 30 de junio de 2021</t>
  </si>
  <si>
    <t>Se evidencia la actualización del manual de gestión del riesgo  de acuerdo con los lineamientos establecidos por el DAFP  a través de la Guía para la administración del riesgo y el diseño de controles en entidades públicas - Versión 5</t>
  </si>
  <si>
    <t>Con la actualización del Manual de Gestión del Riesgo se realizó la actualización de la Politica Integral  de Riesgos en junio 30 de 2021.</t>
  </si>
  <si>
    <t>El monitoreo de los riegos de gestión acorde con el plan de acción institucional esta previsto para el segundo semestre de 2020.
Para el primer cuatrimestre de 2020 el proceso de gestión de análisis y mejora continua no contaba con el personal idóneo para acompañar la identificación y el monitoreo de los riegos de corrupción.
Debil identificación de riesgos de corrupción por parte de los procesos de la entidad y de la aplicación de los numerales 7.1 y 7.2 del Manual de Riesgos y directrices emanadas por el DAFP</t>
  </si>
  <si>
    <t xml:space="preserve">Posible materialización de riesgos de corrupción y de gestión
</t>
  </si>
  <si>
    <t>Realizar mesas de trabajo con los gestores de proceso,  con el proposito de reiterar la importancia en el analisis y seguimiento de los riesgos, mediante el acompañamiento metodologico en cada una de las etapas del riesgo tanto de corrupción como de gestión  conforme  al Manual de Gestión del Riesgo MN-MC-02.</t>
  </si>
  <si>
    <t>Procesos con revisión y monitoreo de los riesgos de gestión y corrupción.</t>
  </si>
  <si>
    <t>Se realizó:
1. Entrenamiento general a los gestores
2. Reunión a nivel de líneas de procesos
3. Mesas de trabajo por proceso</t>
  </si>
  <si>
    <t xml:space="preserve">Se evidencia la realización  mesas de trabajo con los gestores de proceso,  en donde  se  reitero la importancia del análisis y seguimiento de los riesgos. </t>
  </si>
  <si>
    <t>Se evidenció  la realización de mesas de trabajo para la revisión de la politica de administración de riesgos, identificación, análisis, evaluación, y monitoreo de los riesgos de corrupción de los 19 procesos.</t>
  </si>
  <si>
    <t xml:space="preserve">Para el primer semestre no se informó a la oficina de planeación sobre materialización de riesgos por parte de los lideres de proceso, no se realizaron informes de monitoreo por parte de planeación.
</t>
  </si>
  <si>
    <t>Para el primer semestre no se informó a la oficina de planeación sobre materialización de riesgos por parte de los lideres de proceso, no se solicitaron informes de monitoreo por parte de planeación.
No se realizó en el periodo monitoreo alos riesgos por parte de la segunda línea de defensa.</t>
  </si>
  <si>
    <t>bajo nivel de tratamiento y/o reformulación de riesgos
inoportunidad en el tratamiento
reincidir en la posible materialiación de riesgos</t>
  </si>
  <si>
    <t>Solicitar trimestralmente a cada uno de los lideres y gestores de proceso la información de los casos en los que se presento materialización de los riesgos de sus procesos,  apoyado en el monitoreo de avance reportado de los controles, con el proposito de consolidar la informacion e identificar en conjunto con los lideres de gestores de cada proceso la causa raiz de materialización, para presentar informe frente a los monitoreos de los mapas de riesgos presentados a la Alta Dirección.</t>
  </si>
  <si>
    <t>Informe de monitoreo de riesgos con generación de alertas por materialización de riesgos</t>
  </si>
  <si>
    <t>Dentro del ejercicio de fortalecimiento y actulización de los mapas de riesgos se vienen actualizando las acciones de contingencia ante los riesgos identificados. Teniendo en cuenta que este ejercicio inicio solo hasta el segundo semestre de la vigencia no se ha generado como una actividad independiente a la actualización de los riesgos. Por lo tanto en lo ejercicios de acompañamiento se ha validado con la informacion reportada por cada gestor de proceso si se ha presentado la materializacion de alguno de sus riesgos, cumpliendo de esta manera la definicion de acciones de contingencia dentro del mapa de riesgos institucional.</t>
  </si>
  <si>
    <t>Se realizó la actualización de los mapas de riesgos de los procesos, se han reportado los avances en la ejecución de los controles de forma periódica.</t>
  </si>
  <si>
    <t>Se realizó la actualización de los mapas de riesgos de los procesos, se han reportado los avances en la ejecución de los controles de forma periódica.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</si>
  <si>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Se realiza la actualizacion del Manual de Riesgos de la DNBC </t>
  </si>
  <si>
    <t>Se evidencia El manual de Gestión del Riesgo fue actualizado al 30 de junio de 2021</t>
  </si>
  <si>
    <t>Con la actualización del Manual de Gestión del Riesgo en junio 30 de 2021.</t>
  </si>
  <si>
    <t>No se realizó en el periodo (Primer semestre) monitoreo  a los riesgos por parte de la segunda línea de defensa , dado que el area responsable no contaba con el personal idóneo que ejecutara la actividad</t>
  </si>
  <si>
    <t>Asignar personal profesional con conocimiento en la formulación y manejo de riesgos que apoye a los procesos en la formulación y monitoreo del mapa de riesgos de la entidad.</t>
  </si>
  <si>
    <t>Monitoreo de riesgos apoyado por profesional idoneo</t>
  </si>
  <si>
    <t>Para el segundo semestre de la vigencia se dio la contratación de un profesional con conocimientos en riesgos, con quien se viene desarrollando los acompañamientos a los responsables de los procesos.</t>
  </si>
  <si>
    <t>La entidad cuenta con un profesional vinculado al proceso Gestión Análisis y Mejora Continua, dedicado a la gestión de riesgos.</t>
  </si>
  <si>
    <t>La entidad cuenta con un profesional vinculado al proceso Gestión Análisis y Mejora Continua, dedicado a la gestión de riesgos</t>
  </si>
  <si>
    <t xml:space="preserve">
Nuevos cambios en las directrices establecidas por el DAFP con respecto al Informe Semestral del SCI
 se contó con el apoyo requerido para generar un adecuado monitoreo de riesgos y su revisión en el primer semestre</t>
  </si>
  <si>
    <t>Nuevos cambios en las directrices establecidas por el DAFP con respecto al Informe Semestral del SCI
No se contó con el apoyo requerido para generar un adecuado monitoreo de riesgos y su revisión en el primer semestre</t>
  </si>
  <si>
    <t>Documentar y analizar  el impacto sobre el control interno por cambios en los diferentes niveles organizacionales</t>
  </si>
  <si>
    <t>Impacto sobre el control Interno documentado por cambios en los diferentes niveles organizacionales</t>
  </si>
  <si>
    <t xml:space="preserve">En el mes de mayo se presentará documento donde se describe el impacto del control interno en los niveles organizacionales </t>
  </si>
  <si>
    <t>Documentación de impacto sobre el control interno por cambios en los niveles organizacionales de la entidad</t>
  </si>
  <si>
    <t>Se presenta documento con la evaluación  de impacto sobre el control interno por cambios en los niveles organizacionales de la entidad</t>
  </si>
  <si>
    <r>
      <rPr>
        <sz val="10"/>
        <color theme="1"/>
        <rFont val="Arial"/>
        <family val="2"/>
      </rPr>
      <t xml:space="preserve">Se allego como evdencia documento  con </t>
    </r>
    <r>
      <rPr>
        <i/>
        <sz val="10"/>
        <color theme="1"/>
        <rFont val="Arial"/>
        <family val="2"/>
      </rPr>
      <t>ANÁLISIS DE IMPACTO SOBRE EL CONTROL INTERNO POR CAMBIOS ORGANIZACIONALESEN LA DNBC,  v</t>
    </r>
    <r>
      <rPr>
        <sz val="10"/>
        <color theme="1"/>
        <rFont val="Arial"/>
        <family val="2"/>
      </rPr>
      <t>ersión 2 del 15 de abril de 2021, cin ello dando cumplimiento a la acción establlecida</t>
    </r>
  </si>
  <si>
    <t>La acción se cumplió de forma extemporanea</t>
  </si>
  <si>
    <t>Retraso en la actualización documental del proceso por falta de apoyo de personal en el proceso</t>
  </si>
  <si>
    <t xml:space="preserve">Desinformación a la ciudadanía  </t>
  </si>
  <si>
    <t>Actualización del protocolo de atención al ciudadano</t>
  </si>
  <si>
    <t>Protocolo actualizado</t>
  </si>
  <si>
    <t>Gestión de Atención al usuario</t>
  </si>
  <si>
    <t>Hernando Andrés Garcia</t>
  </si>
  <si>
    <t xml:space="preserve">Se  allega como evidencia el borrador  del protocolo e igualmente  se debe tener en cuenta la prorroga  de la acción hasta abril 2021 </t>
  </si>
  <si>
    <t>No se evidencia protocolo actualizado y formalizado de atencion al ausuario, es pertinente aclarar que se cuenta con plazo hasta el mes de abril de 2021</t>
  </si>
  <si>
    <t>No se presenta evidencia de la actualización del protocolo de atención al ciudadano</t>
  </si>
  <si>
    <t>Se Actualizó el protocolo de atención al usuario EL 30/6/21</t>
  </si>
  <si>
    <t>Se evidencia que fue actualizado el protocolo de atencion al ciudadano el dia 30 de junio de 2021</t>
  </si>
  <si>
    <t>Se evidencia la actualización del protocolo de atención al ciudadano de fecha 30 de junio de 2021</t>
  </si>
  <si>
    <t>Estructura organizacional lineal y planta de personal insuficiente</t>
  </si>
  <si>
    <t>Debil Gestión Institucional
Posible materialización de riesgos de gestión
Afectación en el servicio</t>
  </si>
  <si>
    <t>Identificar y documentar las situaciones especificas en donde no es posible segregar adecuadamente las funciones con el fin de cubrir la totalidad de los  riesgos identificados.</t>
  </si>
  <si>
    <t>Documento de segregación de funciones</t>
  </si>
  <si>
    <t xml:space="preserve">Se presenta avance documento - matriz con segragacion de funciones </t>
  </si>
  <si>
    <t>Se evidenció la matriz con segregación de funciones del personal vinculado a la planta de personal, dicho personal se encuentra ubicado en los diferentes procesos de la entidad, al igual se cuenta con un plan de contingencia, es decir que cuando no se cuente con contratistas se realiza una redistribución del personal de planta, para cubrir los 19 procesos.</t>
  </si>
  <si>
    <t>Se dio cumplimiento con el seguimiento anterior</t>
  </si>
  <si>
    <t>No existía claridad frente a la implementación de este tippo de controles enla comunicación externa</t>
  </si>
  <si>
    <t>líneas de comunicación debiles con nuestras partes interesadas</t>
  </si>
  <si>
    <t>Implementar controles para la comunicación externa donde se incluyan los contratistas y proveedores</t>
  </si>
  <si>
    <t>Controles de comunicación externa documentados e implementados</t>
  </si>
  <si>
    <t xml:space="preserve">No se tiene accion desarrollada </t>
  </si>
  <si>
    <t>No se reporta gestión</t>
  </si>
  <si>
    <t>De acuerdo con el informe de Estado del 31 de diciembre del 2020, la presente acción fue reformulada para el segundo trimestre de la vigencia del 2021 con el propósito actualizar los documentos del proceso e implementar los cambios.</t>
  </si>
  <si>
    <t>No se presenta avance en la ejecución de la acción.</t>
  </si>
  <si>
    <t>El 26  de junio se realiza la actualización de la política de gestión de comunicaciones, con el objetivo de establecer el modo de relacionarse con los proveedores y contratistas, así mismo esta política fue compartida con los funcionarios y contratistas de la entidad por medio del correo electrónico y se continuarán realizando cápsulas informativas e incluso talleres para garantizar su apropaiación.</t>
  </si>
  <si>
    <t>Se evidencia la actualizacion de  la politica de comunicaciones del dia 26 de junio 2021, no obstante no se encuentran descritos los controles  para la comunicación externa donde se incluyan los contratistas y proveedores</t>
  </si>
  <si>
    <t>Se evidencia la actualizacion de  la POLÍTICA DE COMUNICACIÓN INTERNA Y EXTERNA DE LA DNBC del 23/0672021, correo del 04/11/2021 y presentación socializando la política, se describen los controles en el literal d. COMUNICACIÓN CON EL PÚBLICOEXTERNO.</t>
  </si>
  <si>
    <t>Debil utilización del instrumento formulado</t>
  </si>
  <si>
    <t xml:space="preserve">Desconocimiento de los intereses de nuestro entorno.
Inadecuada evaluación de la prestación de nuestros servicios.
Débil capacidad para mejorar procesos,
</t>
  </si>
  <si>
    <t xml:space="preserve">Analizar periodicamente los resultados de la Percepción  por parte de los usuarios (encuestas de satisfacción), tomando en cuenta una mayor población para conocer la percepción de las partes interesadas. </t>
  </si>
  <si>
    <t>Análisis trimestral de percepción de nuestros usuarios con una mayor muestra a la utilizada enla evaluación semestral</t>
  </si>
  <si>
    <t>No se tiene evidencia</t>
  </si>
  <si>
    <t xml:space="preserve">La dependencia  no reporto seguimiento de la gestión, ni allega evidencia , por lo cual se recomienda tener en cuenta los pocos días hábiles que quedan para realizar cumplimiento </t>
  </si>
  <si>
    <t>No se evidencia análisis trimestral de percepción de nuestros usuarios.</t>
  </si>
  <si>
    <t>No se presenta evidencia del análisis periódico los resultados de la Percepción  por parte de los usuarios</t>
  </si>
  <si>
    <t>Se realiza analisis periodico de los resultados de la Percepción  por parte de los usuarios.</t>
  </si>
  <si>
    <t>Se evidencia informes periodicos de analiisis de las encuestas</t>
  </si>
  <si>
    <t xml:space="preserve">Se evidencia que en los informes mensuales se hace  analiisis de las encuestas de satisfacción con ello cumpliendose la acción establecida; no obstante, que en el indicador se hable de analisis trimestrales  </t>
  </si>
  <si>
    <r>
      <rPr>
        <b/>
        <sz val="10"/>
        <color theme="1"/>
        <rFont val="Arial"/>
        <family val="2"/>
      </rPr>
      <t>1. Por que?</t>
    </r>
    <r>
      <rPr>
        <sz val="10"/>
        <color theme="1"/>
        <rFont val="Arial"/>
        <family val="2"/>
      </rPr>
      <t xml:space="preserve">Demora en la contratación del personal de área de GAU en el primer trimestre del año 2020.
</t>
    </r>
    <r>
      <rPr>
        <b/>
        <sz val="10"/>
        <color theme="1"/>
        <rFont val="Arial"/>
        <family val="2"/>
      </rPr>
      <t xml:space="preserve">
2.Por que? </t>
    </r>
    <r>
      <rPr>
        <sz val="10"/>
        <color theme="1"/>
        <rFont val="Arial"/>
        <family val="2"/>
      </rPr>
      <t>No se tenia delegada a ninguna persona en la verificación y radicación de la documentación que llegaba al correo de atención al ciudadano de la DNBC.</t>
    </r>
    <r>
      <rPr>
        <b/>
        <sz val="10"/>
        <color theme="1"/>
        <rFont val="Arial"/>
        <family val="2"/>
      </rPr>
      <t xml:space="preserve">
3.Por que? </t>
    </r>
    <r>
      <rPr>
        <sz val="10"/>
        <color theme="1"/>
        <rFont val="Arial"/>
        <family val="2"/>
      </rPr>
      <t xml:space="preserve">En marzo del 2020 se delego al Gestor del proceso, pero fue cambiado de cargo. 
</t>
    </r>
    <r>
      <rPr>
        <b/>
        <sz val="10"/>
        <color theme="1"/>
        <rFont val="Arial"/>
        <family val="2"/>
      </rPr>
      <t xml:space="preserve">
4. Porque? </t>
    </r>
    <r>
      <rPr>
        <sz val="10"/>
        <color theme="1"/>
        <rFont val="Arial"/>
        <family val="2"/>
      </rPr>
      <t xml:space="preserve"> Falta de contratación  de personal de apoyo para la verificación y radicación  de la documentación que llegaba al correo de atención al ciudadano de la DNBC en el primer trimestre del año 2020 </t>
    </r>
    <r>
      <rPr>
        <b/>
        <sz val="10"/>
        <color theme="1"/>
        <rFont val="Arial"/>
        <family val="2"/>
      </rPr>
      <t xml:space="preserve">
</t>
    </r>
  </si>
  <si>
    <t xml:space="preserve"> Falta de contratación  de personal de apoyo para la verificación y radicación  de la documentación que llegaba al correo de atención al ciudadano de la DNBC en el primer trimestre del año 2020. </t>
  </si>
  <si>
    <t xml:space="preserve">Radicación extemporánea de PQRSD que pueden llegar a generar requerimientos por entidades externas e internas </t>
  </si>
  <si>
    <t xml:space="preserve">Asignar un  funcionario de planta en el proceso de GAU, entre otras funciones:  la atendencion de  verificación y radicación de la documentación allegada a la DNBC por los  diferentes canales oficiales establecidos </t>
  </si>
  <si>
    <t>Nº total de funcionarios de planta con asignacion de la función / Nº total de funcionarios asignados al proceso de GAU*100</t>
  </si>
  <si>
    <t xml:space="preserve">Se realizó designación de Angélica Rosado para el Proceso de Atención al Usuario . De ser necesario se realizará la modificación en el Manual de Funciones. </t>
  </si>
  <si>
    <t xml:space="preserve">Por parte del proceso de Gestion del Talento Humano se realizo  la designacion a la Funcionaria Angelica Rosado, sin embargo no se ha modificado el manual de funciones. </t>
  </si>
  <si>
    <t xml:space="preserve">Por parte del proceso de Gestión del Talento Humano se realizo  la designación a la Funcionaria Angélica Rosado, sin embargo no se ha modificado el manual de funciones. </t>
  </si>
  <si>
    <t>ya fue asignado el funcionario de planta al porceso GAU</t>
  </si>
  <si>
    <t xml:space="preserve">Se evidencia la asignacion de un funcionario al proceso de GAU, no obstante no se modificado el manual de funciones </t>
  </si>
  <si>
    <t xml:space="preserve">Se evidencian memorandos del 04/05/2020 y 17/03/2021 de traslado de dos funcionarios al proceso de gestión de atención al usuario, en el último se le señalan las fucniones relacioandas con la atendencion de  verificación y radicación de la documentación allegada a la DNBC- </t>
  </si>
  <si>
    <t>Eficacia: se alcanzó el 100% de la acción propuesta, dentro de los tiempos establecidos. 
Efectividad:  se evidencia que elimino la causa del hallazgo.</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</si>
  <si>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</si>
  <si>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1º Por que; los funcionarios de la planta de personal de la entidad tienen asignadas todas las supervisiones de los contratos y en razón a la cantidad de contratos frente a la cantidad de funcionarios, las supervisiones no podian ser asumidas por el personal de planta en su totalidad, razón por la cual se designo a contratistas.  2º Por que; Los contratistas que fueron designados como supervisores de contratos cuentan con la formación técnica y profesional que permitiría evaluar el cumplimiento del objeto contractual.</t>
  </si>
  <si>
    <t>Los funcionarios de la planta de personal de la entidad tienen asignadas todas las supervisiones de los contratos y en razón a la cantidad de contratos frente a la cantidad de funcionarios, las supervisiones no podian ser asumidas por el personal de planta en su totalidad, razón por la cual se designo a contratistas.</t>
  </si>
  <si>
    <r>
      <rPr>
        <sz val="10"/>
        <color theme="1"/>
        <rFont val="Arial"/>
        <family val="2"/>
      </rPr>
      <t xml:space="preserve">Dentro de las obligaciones contractuales de los contratistas que fueron designados como supervisores no se encuentra Dentro de sus obligaciones contractuales supervisión de contratos. </t>
    </r>
    <r>
      <rPr>
        <sz val="10"/>
        <color rgb="FFFF0000"/>
        <rFont val="Arial"/>
        <family val="2"/>
      </rPr>
      <t xml:space="preserve">
Incumplimiento de las directrices establecidas en la Ley 80 de 1993 y decretos reglamentarios. </t>
    </r>
  </si>
  <si>
    <t xml:space="preserve">Designar desde el estudio previo  el supervisor (Funcionario de Planta) a quien se le delegará dicha función.
</t>
  </si>
  <si>
    <t>Nº de supervisiones designados a los funcionarios de planta  / Nº de contratos designada la supervisión a los funcionarios de planta * 100</t>
  </si>
  <si>
    <t>Dependencias que elaboran estudios Previos</t>
  </si>
  <si>
    <t>Estudios previos de contratos seleccionados aleatoriamente, donde se en videncia la designación a la supervisión a funcionarios de planta.</t>
  </si>
  <si>
    <t>No se allego evidencia que verifique lo manifestado en seguimiento y proceder si esta es pertinente al cierre de la acción, quedan 7 días hábiles para el cumplimiento de la acción Designar desde el estudio previo  el supervisor (Funcionario de Planta) a quien se le delegará dicha función</t>
  </si>
  <si>
    <t xml:space="preserve">desde el EP se designa el supervisor, el link del secop ii que se adjunta en la base de datos contiene el EP  </t>
  </si>
  <si>
    <t xml:space="preserve">Se evidencia la designacion  desde el estudio previo  el supervisor (Funcionario de Planta) a quien se le delegará dicha función.
</t>
  </si>
  <si>
    <t xml:space="preserve">Se verificó la base de datos en donde se determina desde el EP  la  designación del supervisor, con link del secop ii </t>
  </si>
  <si>
    <t>Informe de Seguimiento al Plan Anticorrupción y de Atención al CiudadanoPAAC- Segundo Cuatrimestre 2020</t>
  </si>
  <si>
    <t>1. El proceso de Gestión de análisis y mejora continua para el mes de mayo no contaba con personal profesional con conocimiento especializado en riesgos.
2. Para la fecha (30 de mayo 2020) no se habian identificado las actualizaciones que debia contener la política de riesgos de la entidad.
3.El Proceso de Gestión de Análisis y Mejora Continua, presentó demora en la vigencia en el inicio del proceso de actualización de lo concerniente al tema de riesgos, especialmente  a partir de la expedición de la circular externa 100-10 de 2020 (Numeral 4 ) del DAFP  PAAC.</t>
  </si>
  <si>
    <t>El Proceso de Gestión de Análisis y Mejora Continua, presentó demora en el inicio del proceso de actualización de lo concerniente al tema de riesgos, especialmente  a partir de la expedición de la circular externa 100-10 de 2020 (Numeral 4 ) del DAFP  PAAC.</t>
  </si>
  <si>
    <t>Debilidad en la identificación de los Riesgos
Posible Materialziación de Riesgos</t>
  </si>
  <si>
    <t xml:space="preserve">Actualizar y socializar la  Política de Administración de Riesgo considerando los posibles factores internos y externos que afecten la prestación del servicio, dejando expreso en ella su periodicidad de revisión, de acuerdo a la evaluación semestral del sitema de control interno
</t>
  </si>
  <si>
    <t>Politica actualizada y socializada</t>
  </si>
  <si>
    <t>No se presentó evidencia de la ejecución</t>
  </si>
  <si>
    <t>La política de riesgos fue actualizada al 30 de junio de 2021, la cual fue dada a conocer en campañas de lanzamiento y el entrenamiento general a los gestores.</t>
  </si>
  <si>
    <t xml:space="preserve">Se evidencia la actualizacion de la politica de Gestion de Riesgo de fecha 30 de Junio de 2021, ajustadas a los liniamientos establecidos en la Guia Del DAFP v5 </t>
  </si>
  <si>
    <t>Con la actualización del Manual de Gestión del Riesgo se actualizó la politica integral de riesgos en junio 30 de 2021.</t>
  </si>
  <si>
    <t xml:space="preserve">Revisión Trimestral de la Política de Riesgos </t>
  </si>
  <si>
    <t>La política de riesgos fue actualizada al 30 de junio de 2021</t>
  </si>
  <si>
    <t xml:space="preserve">Se evidencia que la Politicva sde Gestion del Riesgo fue actualizadada el 30 de  Junio de 2021 . </t>
  </si>
  <si>
    <t>Se realizó la socialización de la politica integral de riesgos en las jornadas de 15 y 22 de julio.</t>
  </si>
  <si>
    <t>Se realizó la socialización de la politica integral de riesgos.</t>
  </si>
  <si>
    <t xml:space="preserve">1.La política de riesgos no se sociliazó para la fecha indicada dado que no se encontraba aún actualizada.
2. El proceso de actualización de la política de riesgos presentó demora en su ejecución.
3. No hubo claridad en la  identificación de las actualizaciones que debía contemplar la actual política de riesgos institucional, basada en un análisis de factores internos y externos que piudiesen afectar la prestación del servicio.
</t>
  </si>
  <si>
    <t>No hubo claridad en la  identificación de las actualizaciones que debía contemplar la actual política de riesgos institucional, basada en un análisis de factores internos y externos que piudiesen afectar la prestación del servicio.</t>
  </si>
  <si>
    <t>Incumplimiento al plan anticurrupcion y de antencion al ciudadano al igual que incumplimiento en avance de los productos de cada proceso de la entidad</t>
  </si>
  <si>
    <t>Socializar la política de riesgos actualizada</t>
  </si>
  <si>
    <t>Política de Riesgos socializada</t>
  </si>
  <si>
    <t>Se evidencia que la política de riesgos de la DNBC  fue actualizada al 30 de junio de 2021, la cual fue dada a conocer en campañas de lanzamiento y el entrenamiento general a los gestores.</t>
  </si>
  <si>
    <t>Revisión Trimestral de la Política de Riesgos con análisis de los posibles factores internos y externos que puedan llegar a afectar la prestación del servicio de la entidad.</t>
  </si>
  <si>
    <t>Por alta demanda de acciones que el proceso debe realizar para cumplir con diferentes requerimientos normativos y administrativos, no se han formulado matrices de roles y usuarios</t>
  </si>
  <si>
    <t>Deficientes controles frente a responsabilidades 
Incumplimiento de funciones</t>
  </si>
  <si>
    <t>Formular matriz de roles y usuarios</t>
  </si>
  <si>
    <t>Matriz de roles y usuarios presentada</t>
  </si>
  <si>
    <t>Gestor Proceso</t>
  </si>
  <si>
    <t>Se evidencia matriz de roles y responsabilidades de la DNBC 2021</t>
  </si>
  <si>
    <r>
      <rPr>
        <sz val="10"/>
        <color theme="1"/>
        <rFont val="Arial"/>
        <family val="2"/>
      </rPr>
      <t xml:space="preserve">Se  observa  la </t>
    </r>
    <r>
      <rPr>
        <i/>
        <sz val="10"/>
        <color theme="1"/>
        <rFont val="Arial"/>
        <family val="2"/>
      </rPr>
      <t>MATRIZ DE ROLES Y USUARIOS - DIRECCIÓN NACIONAL DE BOMBEROS DE COLOMBIA 2021</t>
    </r>
  </si>
  <si>
    <t xml:space="preserve">
Desconocimiento de la totalidad de los requisitos a tener en cuenta en la formulación de los mapas de riesgos.
</t>
  </si>
  <si>
    <t xml:space="preserve">Desconocimiento de la totalidad de los requisitos a tener en cuenta en la formulación de los mapas de riesgos.
</t>
  </si>
  <si>
    <t>Posible materialización de riesgos de corrupción.</t>
  </si>
  <si>
    <t>Reformulación de riesgos de gestión y corrupción  y diseño de controles de acuerdo con la nueva metodología del DAFP establecida en la Guía para la administración del riesgo y el diseño de
controles en entidades
públicas VERSI ÓN 5</t>
  </si>
  <si>
    <t>Mapa de riesgos institucional reformulado</t>
  </si>
  <si>
    <t>Los mapas de riesgos de gestión y corrupción fueron actualizados, trabajo que inició en agosto y concluyó el 31 de octubre de 2021.</t>
  </si>
  <si>
    <t xml:space="preserve">Se evidenica los mapas de riesgos tanto de corrupcion como de gestion reformalados </t>
  </si>
  <si>
    <t>Por desconocimiento en las nuevas  disposiciones definidas por el DAFP, con respecto a la evaluación Informe Sermestral del Sistema de Control Interno de la DNBC.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</si>
  <si>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</si>
  <si>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Actualización de la política de riesgos de la DNBC, con base en las directrices del DAFP</t>
  </si>
  <si>
    <t>Se evidencia que la politica de gestiion d el riesgo fue actualizada el 31 de junio de 2021</t>
  </si>
  <si>
    <t>Actualización del mapa de riesgos de corrupción, bajo los nuevos lineamientos del DAFP y el manual de la DNBC</t>
  </si>
  <si>
    <t>Se evidencia mapas de riesgos de corrupcion y gestion actualizados bajo los nuevos lineamientos del DAFP y el manual de la DNBC</t>
  </si>
  <si>
    <t>Se evidenció la actualización de los mapas de riesgos de corrupciÓn y gestion  bajo los nuevos lineamientos del DAFP y el manual de la DNBC.</t>
  </si>
  <si>
    <t>Se evidenció la actualización de los mapas de riesgos de corrupcion y gestion  bajo los nuevos lineamientos del DAFP y el manual de la DNBC.</t>
  </si>
  <si>
    <t xml:space="preserve">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</si>
  <si>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Monitoreo de riesgos realizado</t>
  </si>
  <si>
    <t>Actividad programada para iniciar en el mes de agosto de 2021</t>
  </si>
  <si>
    <t>Desconocimiento del lineamiento del DAFP</t>
  </si>
  <si>
    <t>Inadecuada supervisión del sistema de control interno en la entidad
Incumplimiento directrices del DAFP</t>
  </si>
  <si>
    <t>Generar una mesa de trabajo con el Comité SIGEC para revisar y analizar las responsabilidades de las líneas de Defensa definidas en la Resolución 442 de 2020</t>
  </si>
  <si>
    <t>Revisión y análisis de responsabilidades de las líneas de defensa de la entidad</t>
  </si>
  <si>
    <t>Se presentó ante comité Directivo del mes de Junio la Resolución del SIGE con presentación de las responsabilidades de las líneas de defensa y se llevo a cabo taller el día 22 de julio en donde se analizaron Roles y Responsabilidades de las líneas deDefensa con lideres y gestores de procesos y equipos de trabajo de la DNBC.</t>
  </si>
  <si>
    <t xml:space="preserve">Se presenta como evidencia acta de comité directivo, presentaciones de los tallares y listados de asistencia </t>
  </si>
  <si>
    <t xml:space="preserve">Se presenta como evidencia   de la Generación de  una mesa de trabajo con el Comité SIGEC para revisar y analizar las responsabilidades de las líneas de Defensa definidas en la Resolución 442 de 2020 el acta de comité directivo No.6 del 23 de junio de 2021, y presentaciones de los tallares y listados de asistencia del 22-07-2021 </t>
  </si>
  <si>
    <t>Se cumpló en los términos  y fecha establecida</t>
  </si>
  <si>
    <t>No se tuvo claridad frente a lo explicito que debía quedar documentado el parágrafo ajustado en la Resolución</t>
  </si>
  <si>
    <t>No generar los reportes por falta de claridad</t>
  </si>
  <si>
    <t>Ajustar el artículo y parágrafo de la Resolución 442 de 2020</t>
  </si>
  <si>
    <t>Actualización de la Resolución 442 de 2020</t>
  </si>
  <si>
    <t>En la Resolución 587 de 2021, artículo 18. Parágrafo. "Los reportes internos y externos están definidos en la matriz elaborada y administrada por el
proceso de planeación estratégica";  de esta forma se describen los reportes que deben generar en cada uno de  los procesos de la entidad.</t>
  </si>
  <si>
    <t>Se evidencia la actualizacion de la Resolucion 442 y la matriz de reportes.</t>
  </si>
  <si>
    <t>La OCI, observa que el  artículo y parágrafo de la Resolución 442 de 2020 que describe los reportes que deben generar en cada uno de  los procesos de la entidad,  fue  modificado a través de  la Resolución 587 de 2021, artículo 18 del 27 de octubre de 2021, con ello dandose cumplimiento a la acción</t>
  </si>
  <si>
    <t xml:space="preserve">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
</t>
  </si>
  <si>
    <t xml:space="preserve">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
</t>
  </si>
  <si>
    <t>Posible Materialización de riesgos e incumplimiento de lineamientos formales frente a la gestión de riesgos</t>
  </si>
  <si>
    <t>Actualización de la Política de Riesgos de la entidad, incluyendo otras situaciones que podrían afectar la prestación del servicio</t>
  </si>
  <si>
    <t xml:space="preserve">Se evidencia que fue ajustada la politica de gestion de riesgo </t>
  </si>
  <si>
    <t>Con la actualización del Manual de Gestión del Riesgo en junio 30 de 2021, en donde se incluye "...identificar, analizar y enfrentar integralmente y de forma sistemática, todas aquellas amenazas que signifiquen un riesgo para lograr los objetivos
institucionales."</t>
  </si>
  <si>
    <t>Con la actualización del Manual de Gestión del Riesgo en junio 30 de 2021, en donde se incluye "...identificar, analizar y enfrentar integralmente y de forma
sistemática, todas aquellas amenazas que signifiquen un riesgo para lograr los objetivos
institucionales."</t>
  </si>
  <si>
    <r>
      <rPr>
        <sz val="10"/>
        <color theme="1"/>
        <rFont val="Arial"/>
        <family val="2"/>
      </rPr>
      <t xml:space="preserve">Desconocimiento de la totalidad de los requisitos a tener en cuenta en la formulación de los mapas de riesgos.
</t>
    </r>
  </si>
  <si>
    <t xml:space="preserve">Debilidad en la aplicación de la metodología para la identificación y valoración de los riesgos en la entidad
Desconocimiento de la totalidad de los requisitos a tener en cuenta en la formulación de los mapas de riesgos.
</t>
  </si>
  <si>
    <t>Actualización de los mapas de riesgos de corrupción, conforme a las directrices establecidas por el DAFP</t>
  </si>
  <si>
    <t>Actualización d elos mapas de riesgos de corrupción</t>
  </si>
  <si>
    <t>Inadecuado identificación y tratamiento de riesgos identificados en la entidad</t>
  </si>
  <si>
    <t>Actualización de la Política de Riesgos de la entidad  contemplando los cambios en el entorno que pudieran determinar nuevos riesgos o ajustes a los existentes.</t>
  </si>
  <si>
    <t>En la política de riesgos actualizada al 30 de junio de 2021, en las responsabilidades de la primera y segunda línea esta el monitoreo de los cambios del entorno.</t>
  </si>
  <si>
    <t>Actualización de los mapas de riesgos contemplando figuras externas; que afecten la prestación del servicio a los usuarios.</t>
  </si>
  <si>
    <t>Actualización del manual de Riesgos de la entidad</t>
  </si>
  <si>
    <t>Se evidencia en el mapa de riesgo,  se identificaron  riesgos asociados a figuras externas</t>
  </si>
  <si>
    <t>La politica integral de riesgos incluye la identificación y gestión de  riesgos potenciales asociados
a los procesos misionales, estratégicos y de apoyo</t>
  </si>
  <si>
    <t>No se tiene establecidos lineamientos dentro de la política interna de la entidad para evaluar la efectividad de los canales de comunicación.
Por multiplicidad de funciones no se actualizó la política.</t>
  </si>
  <si>
    <t>Comunicación poco efectiva.
Incumplimientos legales</t>
  </si>
  <si>
    <t xml:space="preserve">Definir en la política de comunicación de la entidad un lineamiento para evaluar los mecanismos internos de comunicación </t>
  </si>
  <si>
    <t>Actualización de la política de comunicación de la entidad</t>
  </si>
  <si>
    <t xml:space="preserve">Su ejecucion comeinza a partir del tercer trimestre de 2021 </t>
  </si>
  <si>
    <t>El 26 de junio se realiza la actualización de la política de gestión de comunicaciones, con el objetivo de establecer los mecanismos de evaluación de los canales internos.</t>
  </si>
  <si>
    <t xml:space="preserve">Se evidencia que fue actualizada la política de comunicaciones el día 26 de junio de 2021, en donde se describe el lineamiento  que se va utilizar para medir los  mecanismos internos de comunicación, no obstante esta no se encuentra formalizada </t>
  </si>
  <si>
    <t>Se evidencia la actualizacion de  la POLÍTICA DE COMUNICACIÓN INTERNA Y EXTERNA DE LA DNBC del 23/0672021, Se observa el lineamiento "El  proceso  de  Gestión  de  la  Comunicación  debe  realizar  semestralmente  la evaluación  de  los  canales  de  comunicación".</t>
  </si>
  <si>
    <t xml:space="preserve">Por desconocimiento de  la disposición relacionada no se incluyó en la política los controles para la comunicación externa. </t>
  </si>
  <si>
    <t>Comunicación poco asertiva</t>
  </si>
  <si>
    <t>Establecer en la política de comunicaciones, frente a la comunicación externa los controles que involucren a contratistas y proveedores</t>
  </si>
  <si>
    <t>Con la actualización de la política de comunciaciones en relación a  la comunicación externa entre contratistas y proovedores, se dejaron lineamientos específicos que se deben seguir internamente para garantizar el pleno flujo comunicacional entre partes interesadas.</t>
  </si>
  <si>
    <t>Se evidencia la actualizacion de  la POLÍTICA DE COMUNICACIÓN INTERNA Y EXTERNA DE LA DNBC del 23/0672021, correo del 04/11/2021 y presentación socializando la política, así mimso, en la poltica se describen los controles en el literal d. COMUNICACIÓN CON EL PÚBLICOEXTERNO.</t>
  </si>
  <si>
    <t>Comunicación poco efectiva</t>
  </si>
  <si>
    <t xml:space="preserve">Definir en la política de comunicación de la entidad un lineamiento para evaluar los mecanismos internos y externos de comunicación </t>
  </si>
  <si>
    <t xml:space="preserve">Dentro de la política de comunciaciones se establecieron dos ítemes que abordan la evaluación de los canales internos y exernos de la entidad con una periodicidad semestral. En cuanto al canal externo se elaboraron unas preguntas que fueron sumadas al formulario que ya contaba el proceso de Atención al Usuario, con el fin de que al momento de contacto de cualquier usuario con la entidad, se diligenciara ese formulario y diera cuenta de los canales externos. Este se encuentra actualizado en la página web. https://forms.office.com/Pages/ResponsePage.aspx?id=WeG3LFvm3EWM7l1B-XfvMACKM4pKabxNixt7D8xkp51UN0dJME1QWklZTllLVzdRNlRVUUpXVzJZVy4u </t>
  </si>
  <si>
    <t xml:space="preserve">Se evidencia que se actualizo la politica de comunicaciones, como tambien se definio el liniamiento para evaluar los mecanismos internos y externos de comunicación </t>
  </si>
  <si>
    <t>Se evidencia archivos de encuesta y planilla de asistencia relacionados con la evaluación a los mecanismos internos y externos de comunicación Y se evidencia la actualizacion de  la POLÍTICA DE COMUNICACIÓN INTERNA Y EXTERNA DE LA DNBC del 23/0672021, Se observa el lineamiento "El  proceso  de  Gestión  de  la  Comunicación  debe  realizar  semestralmente  la evaluación  de  los  canales  de  comunicación".</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</si>
  <si>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</si>
  <si>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Inclusión de los reportes claves  que deben presentar  para la toma de decisiones</t>
  </si>
  <si>
    <t>Modificación de la Resolución 442 de 2020 a la segunda línea de defensa</t>
  </si>
  <si>
    <t xml:space="preserve">Se actualizo la Resolucion SIGE el dia 28 de Octubre de 2021 </t>
  </si>
  <si>
    <t xml:space="preserve">Se evidenica la actualizacion de la Resolucion 442 </t>
  </si>
  <si>
    <t>En la resolución 587 de 2021 en su articulo 18 se establece las lineas de reporte en temas clave.</t>
  </si>
  <si>
    <t>Debil planificación de las actividades que el proceso debe ejecutar en la vigencia acorde con la normatividad que corresponde</t>
  </si>
  <si>
    <t xml:space="preserve">incumpliento a lo preceptuado en el Numeral 1 del  Artículo 2.2.3.4.1.13 Funciones comunes para los usuarios del Sistema Único de Gestión e Información Litigiosa del Estado-eKOGUI
Inadecuado manejo  de la herramienta
Desconocimiento del uso de las funcionalidades del sistema para dar cumplimiento a normatividad 
</t>
  </si>
  <si>
    <r>
      <rPr>
        <sz val="10"/>
        <color theme="1"/>
        <rFont val="Arial"/>
        <family val="2"/>
      </rPr>
      <t xml:space="preserve">Incluir en el plan de acción del proceso una capacitación semestral a los roles del sistema.
</t>
    </r>
    <r>
      <rPr>
        <sz val="10"/>
        <color rgb="FFFF0000"/>
        <rFont val="Arial"/>
        <family val="2"/>
      </rPr>
      <t xml:space="preserve">   </t>
    </r>
  </si>
  <si>
    <t>Actividad formulada en el plan de acción</t>
  </si>
  <si>
    <t xml:space="preserve">Se incluye en el plan de accion 2021,  una capacitación semestral a los roles del sistema . Esta capacitacion esta programada para junio </t>
  </si>
  <si>
    <t xml:space="preserve">La capacitación semestral a los roles del sistema ekogui esta programada par ale mes de junio </t>
  </si>
  <si>
    <t xml:space="preserve">Se realiza capacitacion de roles en el mes de junio del año en curso, efectuado por la agencia nacional de defensa juridica del esatdo </t>
  </si>
  <si>
    <t xml:space="preserve">Se presentan como evidencia los diplomas de constancia de la asistencia  de la capacitacion del sistema E-KOGUI, de los roles del perfil juridico ( Carlos Lopez), financiero ( Miguel Franco) y del Secretario Tecnico del comité de Conciliacion ( Carlos Lopez)  </t>
  </si>
  <si>
    <t xml:space="preserve">Se allegaron las respectivas certificaciones de la ANDJ   de la capacitacion del sistema E-KOGUI, en los roles del perfil juridico, financiero  y del Secretario Tecnico </t>
  </si>
  <si>
    <t xml:space="preserve">No se cumplio en ele término estipulado porque la programación dependía de la ANDJ </t>
  </si>
  <si>
    <t xml:space="preserve">Desinformación frente al número de procesos activos de la entidad
</t>
  </si>
  <si>
    <r>
      <rPr>
        <sz val="10"/>
        <color theme="1"/>
        <rFont val="Arial"/>
        <family val="2"/>
      </rPr>
      <t xml:space="preserve">Revisar y actualizar el procedimiento de Gestión Jurídica, para definir formalmente una acción y control relacionados con los procesos activos registrados en el  sistema que no han sido notificados por la entidad competente.
</t>
    </r>
  </si>
  <si>
    <t xml:space="preserve">Esta accion esta en ejecucion </t>
  </si>
  <si>
    <t>No se presenta evidencia de la actualización del procedimiento de Gestión Jurídica</t>
  </si>
  <si>
    <t xml:space="preserve">Se realiza actualización del procedimiento de gestión Jurídica el dia 17 de junio de 2021 </t>
  </si>
  <si>
    <t xml:space="preserve">Se presenta docuemento con la actualizacion del procedimiento actualizado </t>
  </si>
  <si>
    <t>Se evidencia que en junio de 2021, se procedió a la actualización del procedimiento de gestión Jurídica</t>
  </si>
  <si>
    <t xml:space="preserve">Se cumplió antes del plazo establecido </t>
  </si>
  <si>
    <r>
      <rPr>
        <sz val="10"/>
        <color theme="1"/>
        <rFont val="Arial"/>
        <family val="2"/>
      </rPr>
      <t xml:space="preserve">Debil planificación de las actividades que el proceso debe ejecutar en la vigencia acorde con la normatividad que corresponde
</t>
    </r>
    <r>
      <rPr>
        <sz val="10"/>
        <color rgb="FFFF0000"/>
        <rFont val="Arial"/>
        <family val="2"/>
      </rPr>
      <t xml:space="preserve">
</t>
    </r>
    <r>
      <rPr>
        <sz val="10"/>
        <color theme="1"/>
        <rFont val="Arial"/>
        <family val="2"/>
      </rPr>
      <t xml:space="preserve">Falta de control por parte del encargado de jurídica para verificar la calificación por parte de los apoderados.    </t>
    </r>
  </si>
  <si>
    <t xml:space="preserve">Falta de control por parte del encargado de jurídica para verificar la calificación por parte de los apoderados.    </t>
  </si>
  <si>
    <r>
      <rPr>
        <sz val="10"/>
        <color theme="1"/>
        <rFont val="Arial"/>
        <family val="2"/>
      </rPr>
      <t xml:space="preserve">Afectación en la provisión contable de la entidad
</t>
    </r>
  </si>
  <si>
    <t xml:space="preserve">Incluir en el plan de acción del proceso la formulación de una actividad que garantice la revision de la calificación semestral de los procesos en contra de la entidad, como un mecanismo de monitoreo y control. </t>
  </si>
  <si>
    <r>
      <rPr>
        <sz val="10"/>
        <color theme="1"/>
        <rFont val="Arial"/>
        <family val="2"/>
      </rPr>
      <t xml:space="preserve">Actividad formulada en el plan de acción. </t>
    </r>
  </si>
  <si>
    <t>Se incluye dentro del plan de accion, adjunta planilla reunion planeacion</t>
  </si>
  <si>
    <t>Se evidenció en el plan de acción del proceso la formulación de una actividad que garantice la revisión de la calificación semestral de los procesos en contra de la entidad, la primera revisión esta programada para el mes de junio.</t>
  </si>
  <si>
    <t xml:space="preserve">Actividad cumplida en el seguimiento anterior </t>
  </si>
  <si>
    <t>Debido a que no se ha modificado el apoderado de los procesos judiciales de la entidad, no se generó una revisión y actualización del perfil del apoderado</t>
  </si>
  <si>
    <t xml:space="preserve">Incumplimiento delos criterios definidos en el Manual del Abogado de la Agencia Nacional de Defensa Jurídica del Estado.  </t>
  </si>
  <si>
    <t>Realizar una revisión y actualización semestral del perfil de los apoderados de las entidades.</t>
  </si>
  <si>
    <t>No. De revisiones y actualizaciones del perfil de apoderado en el sistema/No. De revisiónes y actualizaciones del perifl del apoderado programadas</t>
  </si>
  <si>
    <t xml:space="preserve">La revisión y actualización semestral del perfil de los apoderados de la entidad, la actividad esta programada para el mes de junio </t>
  </si>
  <si>
    <t>se realiza revision de los roles de los usuarios del sistema de informacion ekogui</t>
  </si>
  <si>
    <t>Se evidencia mediante pantallazo  que se realizo  revisión y actualizo el perfil del apoderado de la entidad</t>
  </si>
  <si>
    <t>La acción se verifica cumplida toda vez que ya reposa toda la información general, de estudios y experiencia del abogado de la Entidad</t>
  </si>
  <si>
    <t xml:space="preserve">Se cumplió en términos </t>
  </si>
  <si>
    <r>
      <rPr>
        <b/>
        <sz val="10"/>
        <color theme="1"/>
        <rFont val="Arial"/>
        <family val="2"/>
      </rPr>
      <t>1. Por que:</t>
    </r>
    <r>
      <rPr>
        <sz val="10"/>
        <color theme="1"/>
        <rFont val="Arial"/>
        <family val="2"/>
      </rPr>
      <t xml:space="preserve"> A pesar de contar con los controles de recepciòn de cuentas, no fueron suficientes para hacer efectiva la responsabilidad del contratista de cargar su cuenta en el SECOP II. </t>
    </r>
  </si>
  <si>
    <t xml:space="preserve">A pesar de contar con los controles de recepciòn de cuentas, no fueron suficientes para hacer efectiva la responsabilidad del contratista de cargar su cuenta en el SECOP II. </t>
  </si>
  <si>
    <t xml:space="preserve">Incumplimiento a lo descrito en la "Guìa para la gestion contractual del SECOP II, numeral 7"
Mal indicador de ejecuciòn del PAC
</t>
  </si>
  <si>
    <t xml:space="preserve">Enviar un memorando al gestor de Central de Cuentas por parte del Coordinador Financiero, en donde se les indique que no se puede dar viabilidad de pago sin tener certeza del cargue de la misma en el SECOP II. </t>
  </si>
  <si>
    <t xml:space="preserve"> N° total de cuentas incorporadas al SECOP II mensualmente/N° total de pagos realizados a contratistas mensualmente   *100</t>
  </si>
  <si>
    <t xml:space="preserve">Se generó un memorando al gestor de Central de Cuentas en donde se dan las directrices para la recepcion de cuentas por pagar a contratistas </t>
  </si>
  <si>
    <t xml:space="preserve">Se evidencia Memorando enviado al gestor de Central de Cuentas por parte del Coordinador Financiero,  donde se dan las directrices para la recepcion de cuentas por pagar a contratistas </t>
  </si>
  <si>
    <t xml:space="preserve">Se evidencia Oficio enviado al contratista encargado de Central de Cuentas por parte del Subdirector Administrativo y Financiero,  donde se dan las directrices para la recepción de cuentas por pagar a contratistas </t>
  </si>
  <si>
    <t>La acción fue efectiva por cuanto no se tramitan pagos a contratistas sin que el mismo incluya en el SECOP II, el trámite del pago en la Ejecución del Contrato</t>
  </si>
  <si>
    <r>
      <rPr>
        <b/>
        <sz val="10"/>
        <color theme="1"/>
        <rFont val="Arial"/>
        <family val="2"/>
      </rPr>
      <t>Por que:</t>
    </r>
    <r>
      <rPr>
        <sz val="10"/>
        <color theme="1"/>
        <rFont val="Arial"/>
        <family val="2"/>
      </rPr>
      <t xml:space="preserve"> A pesar de contar con los controles de recepciòn de cuentas, no fueron suficientes para hacer efectiva la responsabilidad del contratista de cargar su cuenta en el SECOP II. </t>
    </r>
  </si>
  <si>
    <t>Incumplimiento a lo descrito en la "Guìa para la gestion contractual del SECOP II, numeral 7"
Mal indicador de ejecución del PAC</t>
  </si>
  <si>
    <t>Realizar un instructivo, donde se indique la manera de cargar las cuentas ede cobro en el SECOP II.</t>
  </si>
  <si>
    <t>Instructivo de cargue de documentos de cobro en el SECOP II.</t>
  </si>
  <si>
    <t>Se realiza instructivo formato cuenta de cobro y video  cargue SECOPII</t>
  </si>
  <si>
    <t xml:space="preserve">Se evidencia instructivo de como diligenciar los formatos que son parte integral de las cuentas de cobro, como tambien un video explicando como realizar el cargue de la  cuenta de cobro en el SECOP, no obstante estos documentos no se encuentran formalizados ante el proceso de mejora continua </t>
  </si>
  <si>
    <t xml:space="preserve">Generación de un instructivo del diligenciamiento de  los formatos que son parte integral de las cuentas de cobro, como también un video explicando como realizar el cargue de la  cuenta de cobro en el SECOP, no obstante estos documentos no se encuentran formalizados ante el proceso de mejora continua </t>
  </si>
  <si>
    <t>La acción fue efectiva por cuanto los contratistas  están cumpliendo con el diligenciamiento de los formatos establecidos para el pago. De igual forma, se revisa por parte de Centra de Pagos el lleno de los requisitos. SECOP II, el trámite del pago en la Ejecución del Contrato</t>
  </si>
  <si>
    <r>
      <rPr>
        <b/>
        <sz val="10"/>
        <color theme="1"/>
        <rFont val="Arial"/>
        <family val="2"/>
      </rPr>
      <t>1. Porque</t>
    </r>
    <r>
      <rPr>
        <sz val="10"/>
        <color theme="1"/>
        <rFont val="Arial"/>
        <family val="2"/>
      </rPr>
      <t xml:space="preserve">:Existió un error involuntario de la persona encargada de realizar las resoluciones de ampliación de viáticos
</t>
    </r>
    <r>
      <rPr>
        <b/>
        <sz val="10"/>
        <color theme="1"/>
        <rFont val="Arial"/>
        <family val="2"/>
      </rPr>
      <t>2. Porque</t>
    </r>
    <r>
      <rPr>
        <sz val="10"/>
        <color theme="1"/>
        <rFont val="Arial"/>
        <family val="2"/>
      </rPr>
      <t xml:space="preserve"> debido al alto volumen de trabajo, no se  realizo la resolucion conforme a lo solicitado; por lo tanto no se agrego en el considerando de la resolucion 401 que se trataba de una adicion de la resolucion 386.
</t>
    </r>
    <r>
      <rPr>
        <b/>
        <sz val="10"/>
        <color theme="1"/>
        <rFont val="Arial"/>
        <family val="2"/>
      </rPr>
      <t xml:space="preserve">3. Porque: </t>
    </r>
    <r>
      <rPr>
        <sz val="10"/>
        <color theme="1"/>
        <rFont val="Arial"/>
        <family val="2"/>
      </rPr>
      <t>La resolución no fue revisada de manera adecuada.</t>
    </r>
  </si>
  <si>
    <t>La resolución no fue revisada de manera adecuada</t>
  </si>
  <si>
    <t>No reconocimiento a los gastos de viaje y desplazamiento a los funcionario y contratistas
Materailziación de riesgos</t>
  </si>
  <si>
    <t>Establecer en la parte motiva de la resolución específicamente, que se trata de una adición, nombrando el número de la resolución a la cual se le hace la adición de viáticos y en caso de que tenga varias adiciones deberán relacionarse todos los números de las resoluciones correspondientes a las mismas</t>
  </si>
  <si>
    <t>Se establecio en la parte motiva de la resolución que se trata de una adición</t>
  </si>
  <si>
    <t>Se presenta como soporte las resoluciones  101, 103, 263 y 279 de 2021, las cuales en la parte motiva se específica que se trata de una adición y se relaciona el número de la resolución a la cual se le hace la adición de viáticos</t>
  </si>
  <si>
    <r>
      <rPr>
        <b/>
        <sz val="10"/>
        <color theme="1"/>
        <rFont val="Arial"/>
        <family val="2"/>
      </rPr>
      <t>1. Porque;</t>
    </r>
    <r>
      <rPr>
        <sz val="10"/>
        <color theme="1"/>
        <rFont val="Arial"/>
        <family val="2"/>
      </rPr>
      <t xml:space="preserve"> El contratista responsable no elaboró el informe de seguimiento y control del 4 trimestre de 2020, argumentando que en el documento plan institucional de gestión ambiental PIGA, se establece que dichos informes se realizarán trimestre vencido. 
Porque para el primer trimestre de 2021, no se realizó contratación del Ingeniero Ambiental</t>
    </r>
  </si>
  <si>
    <t>El contratista responsable no elaboró el informe de seguimiento y control del 4 trimestre de 2020</t>
  </si>
  <si>
    <t>Incumplimiento de acciones de gestión y afectación en el desempeño institucional
Incumplimiento de la directiva presidencial 09 de 2018</t>
  </si>
  <si>
    <t xml:space="preserve">Elaboración de informes de seguimiento y control: PIGA y Plan de Eficiencia Administrativa y Cero Papel 2020- IV trimestre y el I trimestre del 2021 </t>
  </si>
  <si>
    <t>Informes presentados</t>
  </si>
  <si>
    <t>Jairo Salazar</t>
  </si>
  <si>
    <t>se bienen realizando los informes de seguimineto a PIGA Y a la politica de cero papel  y ya se encuentran los informes que no se habian hecho en su momento</t>
  </si>
  <si>
    <t>08/1/1/2021</t>
  </si>
  <si>
    <t xml:space="preserve">Se evidencia la laboración de informes de seguimiento y control: PIGA y Plan de Eficiencia Administrativa y Cero Papel 2020- IV trimestre y el I trimestre del 2021 </t>
  </si>
  <si>
    <t>Se evidencia la realización de los los informes de seguimiento trimestral (IV 2020 y I y II 2021) a PIGA , y al Plan de Eficiencia Administrativa  y Cero Papel.</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</si>
  <si>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</si>
  <si>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r>
      <rPr>
        <b/>
        <sz val="10"/>
        <color theme="1"/>
        <rFont val="Arial"/>
        <family val="2"/>
      </rPr>
      <t>1. Porque</t>
    </r>
    <r>
      <rPr>
        <sz val="10"/>
        <color theme="1"/>
        <rFont val="Arial"/>
        <family val="2"/>
      </rPr>
      <t xml:space="preserve">; Debido a la multiplicidad de funciones realizadas en el área administrativa, no se prestó la atención correspondiente al seguimiento de Telefonía y Servicio del agua
</t>
    </r>
  </si>
  <si>
    <t>Debido a la multiplicidad de funciones realizadas en el área administrativa, no se prestó la atención correspondiente al seguimiento de Telefonía y Servicio del agua</t>
  </si>
  <si>
    <t xml:space="preserve">Recopilar la información del IV trimestre 2020, de servicios públicos (Telefonía fija, celular, Luz y agua) y realizar análisis de las variaciones, para la toma ayuda en la toma de decisiones. </t>
  </si>
  <si>
    <t>Informe de IV trimestre de 2020</t>
  </si>
  <si>
    <t xml:space="preserve">Se evidencia la recopilacion de la información del IV trimestre 2020, de servicios públicos (Telefonía fija, celular, Luz y agua) y realizar análisis de las variaciones, en el informe realizado </t>
  </si>
  <si>
    <t xml:space="preserve">Se evidencia un archivo de control de servicios, y el  Informe de seguimiento y control: Plan Institucional de Gestión Ambiental 2020 –  IV trimestre, con el cual se da cuenta de las verificaciones de consumo de agua y energía en las instalaciones </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</si>
  <si>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</si>
  <si>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Contratacion tardia del resposable del SGSST.
Dificultades en adquisicion de elementos y equipos debido a la pandemia.</t>
  </si>
  <si>
    <t>Dificultades en adquisicion de elementos y equipos debido a la pandemia.
El presupuesto de SST fue reasignado para otras necesidades</t>
  </si>
  <si>
    <t>Incumplimiento de la normatividad vigente en materia de SST</t>
  </si>
  <si>
    <t>Establecer y aprobar el presupuesto para el SGSST vigencia 2021.</t>
  </si>
  <si>
    <t>Presupuesto aprobado para el SGSST de la Entidad</t>
  </si>
  <si>
    <t>Se presento el presupuesto para SST y fue aprobado vigencia 2021</t>
  </si>
  <si>
    <t>Se evidencia memorando con Aprobación presupuesto SGSST, para el 2021.</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</si>
  <si>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</si>
  <si>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Desconocimiento del area administrativa encargada del traslado a la nueva sede Norma Técnica Colombiana, “Accesibilidad al medio físico. Espacios de servicio al ciudadano en la administración pública.
No se realizo una inducion al personal de la entidad frente a las instalaciones de la nueva sede</t>
  </si>
  <si>
    <t>No se realizo una inducion al personal de la entidad frente a las instalaciones de la nueva sede incluyendo la ubicación de los baños de discapacitados.</t>
  </si>
  <si>
    <t>Sanciones por el incumplimiento a la Norma Técnica Colombiana, “Accesibilidad al medio físico. Espacios de servicio al ciudadano en la administración pública.</t>
  </si>
  <si>
    <t>realizar induccion al personal de la entidad de nueva sede  frente a las instalaciones donde se referencien los lugares prioritarios del edificio (baños personas con movilidad reducida, comedores, ETC).</t>
  </si>
  <si>
    <t>Induccion al personal de la entidad de nueva sede  frente a las instalaciones donde se referencien los lugares prioritarios del edificio (baños personas con movilidad reducida, comedores, ETC).</t>
  </si>
  <si>
    <t>Se realizo induccion al personal de la entidad de nueva sede  frente a las instalaciones donde se referencien los lugares prioritarios del edificio (baños personas con movilidad reducida, comedores, ETC).</t>
  </si>
  <si>
    <t>Se evidencia listados de asistencias de la Induccion al personal de la entidad de nueva sede  frente a las instalaciones donde se referencien los lugares prioritarios del edificio (baños personas con movilidad reducida, comedores, ETC).</t>
  </si>
  <si>
    <t>Se evidencia listados de asistencias de la Induccion al personal de la entidad en la sede WBP frente a las instalaciones donde se referencien los lugares prioritarios del edificio (baños personas con movilidad reducida, comedores, ETC).</t>
  </si>
  <si>
    <t>1ºPor que; Falta de claridad en la definición y términos de las tipologías en la resolución 218 de 2019.</t>
  </si>
  <si>
    <t xml:space="preserve">falta de concordancia entre la resolución 218 de 2019 y el procedimiento de Recepción,
Distribución, Seguimiento y Salida
de Peticiones, Quejas, Reclamos,
Sugerencias y Denuncias. </t>
  </si>
  <si>
    <t>Realizar modificación de la Resolución 2018 de 2019 que concuerde con el proceso de Recepción,
Distribución, Seguimiento y Salida
de Peticiones, Quejas, Reclamos,
Sugerencias y Denuncias.</t>
  </si>
  <si>
    <t>Dos documentos modificados / documentos a modificar * 100</t>
  </si>
  <si>
    <t>Se realizo la modificacion de la Resolución 218 de 2019 y quedo la 245 de 2021 con fecha del 28/6/21</t>
  </si>
  <si>
    <t>Se evidencia que fue actualizada la resolución 218 de 2019,  en lo conserniente con el proceso de Recepción,
Distribución, Seguimiento y Salida
de Peticiones, Quejas, Reclamos,
Sugerencias y Denuncias.</t>
  </si>
  <si>
    <t>Se evidenció la expedición de la Resolución 245 de 2021, que actualizó la 218 de 2019, para unificar las tipologías establecidas por la Entidad</t>
  </si>
  <si>
    <t>1ºPor que; Falta de unificación de criterios para la aplicación del decreto 491 del 28 de marzo de 2020.</t>
  </si>
  <si>
    <t>falta de implementación de la normatividad en el proceso de GAU.</t>
  </si>
  <si>
    <t>Acciones judiciales, sanciones disciplinarias y sanciones por entes de control.</t>
  </si>
  <si>
    <t>Realizar mesa de trajo en proceso GAU para unificar términos.</t>
  </si>
  <si>
    <t>mesas de trabajo realizadas / mesas de trabajo programadas * 100</t>
  </si>
  <si>
    <t>Se realiza mesa de trajo en proceso GAU para unificar términos el 19 de mayo.</t>
  </si>
  <si>
    <t>Se evidencia la realizacion de una mesa de trabajo con dl equipo del proceso GAU para unificar términos el 19 de mayo.</t>
  </si>
  <si>
    <t>Se  observó en el presente seguimiento  por parte de la OCI, la  evidencia  de la  mesa de trabajo  del equipo del proceso GAU para unificar términos de acuerdo al Decreto 491  de 2020, la  cual se llevo a cabo  el 19 de mayo de la presente vigencia</t>
  </si>
  <si>
    <t>1. Porque; Débil identificación en la documentación de actividades que hacen parte del procedimiento de ingreso y retiro de funcionarios. 
2. Porque; por desconocimiento de la norma
3. Porque; Falta de claridad en el procedimiento.
4. Desconocimiento de la norma y no tener el procedimiento actualizado</t>
  </si>
  <si>
    <t>Desconocimiento de la norma y no tener el procedimiento actualizado</t>
  </si>
  <si>
    <t>Incumplimiento de la normatividad vigente, Posible materialización de riesgos de gestión</t>
  </si>
  <si>
    <r>
      <rPr>
        <sz val="10"/>
        <color theme="1"/>
        <rFont val="Arial"/>
        <family val="2"/>
      </rPr>
      <t>Actualizacion del procedimiento de ingreso y retiro de funcionarios.
La inclusión de un registro como resultado de la ejecucion de la actividad 23 (</t>
    </r>
    <r>
      <rPr>
        <u/>
        <sz val="10"/>
        <color theme="1"/>
        <rFont val="Arial"/>
        <family val="2"/>
      </rPr>
      <t>Hacer entrega del puesto de trabajo)</t>
    </r>
    <r>
      <rPr>
        <sz val="10"/>
        <color theme="1"/>
        <rFont val="Arial"/>
        <family val="2"/>
      </rPr>
      <t xml:space="preserve">  Actualización en SIGEP de declaración juramentada de bienes y rentas y actividad económica privada privada y entregar copia firmada al proceso de talento humano"; Inclusion de un punto de control en la actividad numero 24 </t>
    </r>
    <r>
      <rPr>
        <u/>
        <sz val="10"/>
        <color theme="1"/>
        <rFont val="Arial"/>
        <family val="2"/>
      </rPr>
      <t>(Verificar paz y salvo e informe)</t>
    </r>
    <r>
      <rPr>
        <sz val="10"/>
        <color theme="1"/>
        <rFont val="Arial"/>
        <family val="2"/>
      </rPr>
      <t xml:space="preserve"> se modificaria a la actividad nombrada por "Verificar paz y salvo, informe y declaración juramentada de bienes y rentas y actividad económica privada de egreso". Se anexaria en descripcion  dela actividad 24 "Se verificaría tanto físico como en aplicación SIGEP, dicha información de declaración juramentada de bienes y rentas y actividad económica privada de egreso"</t>
    </r>
    <r>
      <rPr>
        <u/>
        <sz val="10"/>
        <color theme="1"/>
        <rFont val="Arial"/>
        <family val="2"/>
      </rPr>
      <t xml:space="preserve">
</t>
    </r>
  </si>
  <si>
    <t>1 actualizacion del procedimiento</t>
  </si>
  <si>
    <t xml:space="preserve"> Carilyn Quintero/ Maryoly Diaz </t>
  </si>
  <si>
    <t>Se evidencia la actualizacion del procedimiento  de Ingreso y Retiro de funcionarios, se incluyo documento FO-TH-04-13 AUTORIZACION PROTECCION DE DATOS V1. Y FO-TH-04-09 FORMATO DE ACEPTACION POLITICA CORREO</t>
  </si>
  <si>
    <t xml:space="preserve">Se evidencia la actualizacion del procedimiento  de Ingreso y Retiro de funcionarios, se incluyo documento FO-TH-04-13, en la actividad 24 se establece  como un registro"Verificar paz y salvo, informe y declaración juramentada de bienes y rentas y actividad
económica privada de egreso".
</t>
  </si>
  <si>
    <t xml:space="preserve">Realizar un Taller  por parte de Gestión Contractual a los Supervisores (delegados y de apoyo) asignados  sobre la obligatoriedad en  el establecimiento  de cronogramas de pago. </t>
  </si>
  <si>
    <t xml:space="preserve">En seguimiento se evidencia la presentación queda  de cumplimiento a la  Realización  un taller  por parte de Gestión Contractual a los Supervisores (delegados y de apoyo) asignados sobre  la obligatoriedad en  el establecimiento  de cronogramas de pago. </t>
  </si>
  <si>
    <t xml:space="preserve">
Porque la asignacion de la administracion y control del aplicativo RUE, se realizo de manera informal a un funcionario que tenia el conocieminto para el manejo del aplicativo.
Porque el proceso de Gestion de Tecnologia Informatica no contaba con el personal idoneo y la experiencia requerida para continuar  con la fase de uso y apropiación del RUE por parte de los cuerpos de bomberos. </t>
  </si>
  <si>
    <t xml:space="preserve">Porque el proceso de Gestion de Tecnologia Informatica no contaba con el personal idoneo y la experiencia requerida para continuar  con la fase de uso y apropiación del RUE por parte de los cuerpos de bomberos. </t>
  </si>
  <si>
    <t>Intermitencias en la continuidad de los Procesos de la entidad afectando lel cumplimiento de la misionalidad como el cumplimiento de  los objetivos institucionales.</t>
  </si>
  <si>
    <t xml:space="preserve">El Director de la DNBC enviara una comunicación al Subdiretor Adminsittrativo delegando la administracion tecnica y de soporte del RUE  al Proceso de Gestion IT de la DNBC de acuerdo al Decreto 350 del 2013. </t>
  </si>
  <si>
    <t>Oficio de Delegacion de Admisnitracion del RUE</t>
  </si>
  <si>
    <t>Ct. Charles Benevides</t>
  </si>
  <si>
    <t xml:space="preserve">Se evidencia Memorando con fecha 5 de octubre de 2021, en el cual se realiza la delegación de  la administración técnica y de soporte del RUE  al Proceso de Gestión IT de la DNBC de acuerdo al Decreto 350 del 2013. </t>
  </si>
  <si>
    <t>Se evidencia oficio 20212100024631 del 05-10-2021 en el cual le comunican a la Subdirección Administrativa y Financiera que a partir de la fecha el proceso de Gestión de Tecnología Informática de esa subdirección, será el responsable de la administración y control del sistema de información Registro Único Estadístico de Bomberos (RUE)</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</si>
  <si>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</si>
  <si>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Por Desconocimiento de los lineamientos de como identificar y gestionar la informacion y comunicación interna de la entidad</t>
  </si>
  <si>
    <t>No contar con accesibilidad oportuna de información del Proceso de Coordinación Operativa</t>
  </si>
  <si>
    <t>Realizar copia de información  de los eventos gestionados por el área de trabajo Sala Situacional   en  la nube  en  donde pueda consultar la información emitida por el grupo de trabajo de sala situacional.</t>
  </si>
  <si>
    <t>Subir en la Carpeta del Porceso de Coordinacion operativa que se encuentra en la nube, todos la informacion relacionada con Sala Situacional.</t>
  </si>
  <si>
    <t>Juan Carlos Puerto</t>
  </si>
  <si>
    <t xml:space="preserve">El link se encuentra en la nube de One Drive de la entidad </t>
  </si>
  <si>
    <t>Se evidencia que en la nube se encuentra toda la informacion relacionada con Sala Situacional.</t>
  </si>
  <si>
    <t>Se evidencia link https://dnbcgovco-my.sharepoint.com/personal/luis_valencia_dnbc_gov_co/_layouts/15/onedrive.aspx?id=%2Fpersonal%2Fluis%5Fvalencia%5Fdnbc%5Fgov%5Fco%2FDocuments%2FCoordinaci%C3%B3n%20Operativa%2FSALA%20SITUACIONAL%2FPlan%20de%20MEjoramiento%20%2D%20SALA%20SITUACIONAL&amp;ct=1633362435438&amp;or=OWA%2DNT&amp;cid=ec4b4631%2Ddf3e%2Dd3b9%2D02e4%2D39dd3d90fe82&amp;originalPath=aHR0cHM6Ly9kbmJjZ292Y28tbXkuc2hhcmVwb2ludC5jb20vOmY6L2cvcGVyc29uYWwvbHVpc192YWxlbmNpYV9kbmJjX2dvdl9jby9FdGkwZTR3aGR0Uk5rUTVHaEF4cC1PQUJlOXdsT0xkYTNXT2xoVTEzSW5HLVV3P3J0aW1lPWJkRjJQVTZIMlVn con el cual se tiene acceso en la nube se encuentra a toda la informacion relacionada con Sala Situacional.</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</si>
  <si>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t>
    </r>
  </si>
  <si>
    <t>El RUE se encontraba en fase de usos y aporpiacion por parte de la DNBC, razon por la cual no habia sifo incorporado de manera formal a la caracterizacion del proceso.</t>
  </si>
  <si>
    <t>Afectación a la Misionalidad dela entidad.</t>
  </si>
  <si>
    <t>Actualización de Mapas de riesgo  de gestión y de corrupcion del  proceso  de Coordinación Operativa de la entidad.</t>
  </si>
  <si>
    <t>Generación de mapas de Riesgo de Corrupción  y de Gestión.</t>
  </si>
  <si>
    <t xml:space="preserve">El proceso de Coordinación operativa ya actualizó el Mapa de Riesgo </t>
  </si>
  <si>
    <t xml:space="preserve">Se  evidencia los mapas de riesgos del proceso </t>
  </si>
  <si>
    <t xml:space="preserve">Se  evidencia la MATRIZ DE RIESGOS DE CORRUPCIÓN 2021, actualizada al 06/07/2021, la cual incluye los asociados al Proceso de Coordinación Operativa, pero aún no se observa autoevalución de estos.
Así mismo se observa la  MATRIZ DE RIESGOS DE GESTIÓN actualizada al  30/06/2021, con 4 riegso identificados en el proeceso. </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</si>
  <si>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t>
    </r>
  </si>
  <si>
    <t>Desconocimiento de las directrices establecidas en relación con la convivencia laboral, disciplinarios internos y sobre el tratamiento de quejas o denuncias sobre los servidores de la entidad.</t>
  </si>
  <si>
    <t>Incumplimiento en normativa legal vigente. 
Incumplimiento en lo establecido en MIPG.</t>
  </si>
  <si>
    <t xml:space="preserve">Realizar la actualización del Código de Buen Gobierno incorporando un análisis de las desviaciones de convivencia laboral, temas disciplinarios internos y quejas o denuncias sobre los servidores de la Entidad.  </t>
  </si>
  <si>
    <t xml:space="preserve">Actualización del Código del Buen Gobierno </t>
  </si>
  <si>
    <t xml:space="preserve">Maryorly Diaz/ Viviana Gonzales </t>
  </si>
  <si>
    <t xml:space="preserve">Se realizo la actualización del Código de Buen Gobierno incorporando un análisis de las desviaciones de convivencia laboral, temas disciplinarios internos y quejas o denuncias sobre los servidores de la Entidad.  </t>
  </si>
  <si>
    <t xml:space="preserve">Se evidencia la actualizacion del Código de Buen Gobierno incorporando un análisis de las desviaciones de convivencia laboral, temas disciplinarios internos y quejas o denuncias sobre los servidores de la Entidad.  </t>
  </si>
  <si>
    <t>Se evidencia la actualizacion del Código de integridad, ética y buen gobierno dilema moral y conflicto de intereses,  incorporando un análisis de las desviaciones de convivencia laboral, temas disciplinarios internos y quejas o denuncias sobre los servidores de la Entidad.</t>
  </si>
  <si>
    <t xml:space="preserve">Falta de claridad frente a la formalidad de establecer estándares de reporte, periodicidad y responsables.
</t>
  </si>
  <si>
    <t>Incumplimientos en el reporte de información por parte de la entidad
Falta de credibilidad de la Entidad</t>
  </si>
  <si>
    <t xml:space="preserve">Incluir en la  "Matriz de reportes de Planeación", los estándares de reporte, periodicidad y responsables. </t>
  </si>
  <si>
    <t xml:space="preserve"> Matriz de Reportes de Planeación Actualizada </t>
  </si>
  <si>
    <t>Se presenta matriz de reportes actualizada</t>
  </si>
  <si>
    <t xml:space="preserve">Se presenta matriz de reportes de informes actualizada </t>
  </si>
  <si>
    <t xml:space="preserve">Se evidenció en seguimiento la matriz   de reportes de informes actualizada </t>
  </si>
  <si>
    <t xml:space="preserve">Se cumplió la acción en los términos establecidos </t>
  </si>
  <si>
    <t>Desconocimiento de los requisitos establecidos con relación a la segregación de funciones</t>
  </si>
  <si>
    <t>Incumplimiento de requisitos de norma definidos que afectan la evaluación de desempeño de la entidad</t>
  </si>
  <si>
    <t>Se actualizo la matrtriz de roles y responsabilidades</t>
  </si>
  <si>
    <t xml:space="preserve">Se evidencia la actualizacion de la matriz de roles y responsabilidades </t>
  </si>
  <si>
    <t>Desconocimiento de las disposiciones existentes frente a la efectividad en los canales de comunicación</t>
  </si>
  <si>
    <t>Realizar semestralmente la evaluación de los canales de comunicación internos de la entidad, por medio de encuestas de satisfacción en el uso y manejo de los canales de comunicación internos utilizados.</t>
  </si>
  <si>
    <t>Evaluaciones de los canales de comunicación internos de la entidad</t>
  </si>
  <si>
    <t xml:space="preserve">Edgar Molina </t>
  </si>
  <si>
    <t>31-06-22</t>
  </si>
  <si>
    <t>Con la actualización de la política de gestión de comunicaciones, se realizó la evaluación de los canales internos de la entidad, el cual se encuentra en ejecución constante para lograr un número de respuestas alto de parte de funcionarios y contratistas de la entidad. Si bien la política indica que debe ser semestral, esta hasta ahora cuenta con una medición, a final de año esperamos contar con un número de respuestas superiores a las entregadas a corte del 31 de octubre.</t>
  </si>
  <si>
    <t xml:space="preserve"> Se evidencia la evaluacion semestral de los canales de comunicación interna . </t>
  </si>
  <si>
    <t>Se evidencian resultados de un formulario Google sobre la gestión de comunicaciones, dado que en la política de comunicación se definio un lineamiento para evaluar los mecanismos internos de comunicación de forma semestral</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</si>
  <si>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</si>
  <si>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El 26 de junio 2021 se realiza la actualización de la política de gestión de comunicaciones, con el objetivo de establecer el modo de relacionarse con los proveedores y contratistas, así mismo esta política fue compartida con los funcionarios y contratistas de la entidad por medio del correo electrónico y se continuarán realizando cápsulas informativas e incluso talleres para garantizar su apropaiación.</t>
  </si>
  <si>
    <t xml:space="preserve">Se evidencia que fue actualizada la política de comunicaciones el día 26 de junio de 2021, no obstante no se contemplaron los controles  que involucren a contratistas y proveedores frente a la comunicación externa. </t>
  </si>
  <si>
    <t>Se evidencia la actualizacion de  la POLÍTICA DE COMUNICACIÓN INTERNA Y EXTERNA DE LA DNBC del 23/0672021, correo del 04/11/2021 y presentación socializando al política, donde se describen los controles en el literal d. COMUNICACIÓN CON EL PÚBLICOEXTERNO.</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</si>
  <si>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</si>
  <si>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 xml:space="preserve">Por desconocimiento de  la disposición relacionadas no se incluyó la metodología que se utilizara para realizar la evaluación de los canales de comunicación internos. </t>
  </si>
  <si>
    <t xml:space="preserve">Por desconocimiento de  la disposición relacionadas no se incluyó la metodología que se utilizara para realizar la evaluación de los canales de comunicación internos. . </t>
  </si>
  <si>
    <t>Definir en la política de comunicación de la entidad, la realización de encuestas de satisfacción en el uso y manejo de los canales de comunicación internos utilizados.</t>
  </si>
  <si>
    <t>01/092021</t>
  </si>
  <si>
    <t>Dentro de la política de comunciaciones se establecieron dos ítem que abordan la evaluación de los canales internos y exernos de la entidad con una periodicidad semestral.</t>
  </si>
  <si>
    <t xml:space="preserve">Se evidencia la actualizacion de  la politica de comunicaciones del dia 26 de junio 2021 en donde se establecieron dos ítemes que abordan la evaluación de los canales internos y exernos de la entidad con una periodicidad semestral, no obstante esta no se encuentra formalizada </t>
  </si>
  <si>
    <t>Sela actualizacion de  la POLÍTICA DE COMUNICACIÓN INTERNA Y EXTERNA DE LA DNBC del 23/0672021, la cual establece "El  proceso  de  Gestión  de  la  Comunicación  debe  realizar  semestralmente  la evaluación de los canales de comunicación". en item anterior se evidencio encuestas de satisfacción en el uso y manejo de los canales de comunicación. La actividad tiene fecha de termianción el 30/09/2021</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</si>
  <si>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</si>
  <si>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r>
      <rPr>
        <b/>
        <sz val="10"/>
        <color theme="1"/>
        <rFont val="Arial"/>
        <family val="2"/>
      </rPr>
      <t>1er Por qué:</t>
    </r>
    <r>
      <rPr>
        <sz val="10"/>
        <color theme="1"/>
        <rFont val="Arial"/>
        <family val="2"/>
      </rPr>
      <t xml:space="preserve"> Por falta conocimiento para identificar los riesgos del proceso
</t>
    </r>
    <r>
      <rPr>
        <b/>
        <sz val="10"/>
        <color theme="1"/>
        <rFont val="Arial"/>
        <family val="2"/>
      </rPr>
      <t>2do Por qué:</t>
    </r>
    <r>
      <rPr>
        <sz val="10"/>
        <color theme="1"/>
        <rFont val="Arial"/>
        <family val="2"/>
      </rPr>
      <t xml:space="preserve"> Por falta de acompañamiento para el planteamiento de los indicadores por parte del proceso Análisis y Mejora Continua
</t>
    </r>
    <r>
      <rPr>
        <b/>
        <sz val="10"/>
        <color theme="1"/>
        <rFont val="Arial"/>
        <family val="2"/>
      </rPr>
      <t xml:space="preserve">3er Por qué: </t>
    </r>
    <r>
      <rPr>
        <sz val="10"/>
        <color theme="1"/>
        <rFont val="Arial"/>
        <family val="2"/>
      </rPr>
      <t>Porque la caracterización del proceso no estaba actualizada
4to Por que: Porque no se identificaron y actualizaron de una manera correcta los riesgos del proceso de Gestión Documental</t>
    </r>
  </si>
  <si>
    <t>4to Por que: Porque no se identificaron y actualizaron de una manera correcta los riesgos del proceso de Gestión Documental</t>
  </si>
  <si>
    <t>Medición deficiente en la gestión y las metas del proceso
Materialización de riesgos no identificados</t>
  </si>
  <si>
    <t>Realizar la actualización de los riesgos del proceso de Gestión Documental</t>
  </si>
  <si>
    <t>Matriz de riesgos del proceso de Gestión Documental actualizada</t>
  </si>
  <si>
    <t>Ya se realizó la actualización de los riesgos del proceso con el acompañamiento del Proceso de Análisis y Mejora Continua.</t>
  </si>
  <si>
    <t xml:space="preserve">Se Presenta la actualizacion de la Matriz de Riesgos de corrupcion </t>
  </si>
  <si>
    <t>Se evidencia  la matriz de riesgos de gestión y corrupción actalizadas del proceso de Gestión Documental, en cunplimiento de la acción formulada</t>
  </si>
  <si>
    <t>La acción se adelanto en los términos y tiempos en ella establecidos</t>
  </si>
  <si>
    <t xml:space="preserve">Incumplimiento de la misionalidad de la entidad y posibles sanciones disciplinarias. </t>
  </si>
  <si>
    <t>Actualizar  la caracterización del proceso de Coordinación Operativa, incluyendole como  principal producto del proceso la generación de información para la toma de decisiones.</t>
  </si>
  <si>
    <t xml:space="preserve">Actualización de  la caracterización del Proceso. </t>
  </si>
  <si>
    <t>Hallazgo retirado del plan de mejoramiento por encontrarse duplicado</t>
  </si>
  <si>
    <t xml:space="preserve">Se evidencia documento con la caracterización del proceso actualizado </t>
  </si>
  <si>
    <t>Se evidencia la caracterización del proceso con Código CT-CO Versión 3 del 07/09/2021, con el objetivo ajustado "Apoyar  técnica  y  operativamente (...), con el fin de generar información de valor para la toma de decisiones ".</t>
  </si>
  <si>
    <t>Objetivo del Proceso desactualizado</t>
  </si>
  <si>
    <t>Actualización de los Documentos del Proceso</t>
  </si>
  <si>
    <t>NO se evidencia nibgún documento en One Drive.</t>
  </si>
  <si>
    <t>No se ha dado inicio con la ejecución de la actividad, no obstante se tiene proyectado finalizar esta actividad en Febero del 2022</t>
  </si>
  <si>
    <t>No se está dando cumplimiento a lo estipulado en la Circular 09 de 2018, con respecto al párrafo 3 del numeral 4 que establece “4. ESQUEMAS DE SEGURIDAD Y VEHICULOS OFICIALES: (…) Los vehículos solo podrán ser utilizados de lunes a viernes, y su uso en fines de semana y festivos deberá ser justificado en necesidades del servicio o en razones de seguridad.”, ya que los vehículos están siendo utilizados los fines de semana sin la justificación por necesidades del servicio ni por razones de seguridad. 
De igual se está incumplimiento lo establecido en Manual para el Manejo de vehículos de la Dirección Nacional de Bomberos numeral 14 HORARIOS DE SERVICIO (…) el vehículo permanecerá a su disposición a todo momento, siempre y cuando se encuentre justificado en la respectiva planilla (…)</t>
  </si>
  <si>
    <t xml:space="preserve">Acorde a la misionalidad de la DNBC se requiere la utilización de los vehículos durante los fines de semana para la coordinación de emergencias en el marco del Sistema Nacional de Gestión del riesgo y Desastres.
La planilla de pre inspección y desplazamiento para los vehículos de funcionamiento de la DNBC no cuenta con el campo que permitan evidenciar la justificación de las necesidades del servicio.
No se evidencian las justificaciones clara, concreta, origen, destino, etc del uso de los vehículos de la DNBC los fines de semana y festivos por necesidades del servicio ni por razones de seguridad. 
</t>
  </si>
  <si>
    <t xml:space="preserve">
No se evidencian las justificaciones clara, concreta, origen, destino, etc del uso de los vehículos de la DNBC los fines de semana y festivos por necesidades del servicio ni por razones de seguridad. 
</t>
  </si>
  <si>
    <t xml:space="preserve">Debilidades en el seguimiento y controles al uso de los vehículos de funcionamiento de la DNBC.
</t>
  </si>
  <si>
    <t>1. Actualizar los lineamientos correspondientes a la regulación del uso de vehículos de la DNBC, acorde al párrafo 3 del numeral 4 de la Circular 09 de 2018.
2. Actualizar el manual de manejo de vehículos de la DNBC y armonizarlo con el cumplimiento del párrafo 3 del numeral 4 de la Circular 09 de 2018.
3. Actualizar las planillas de pre inspección y desplazamiento, con el fin de mejorar continuamente los controles establecidos.
4. Incluir las acciones disciplinarias a que haya lugar por el incumpliento de la  Circular 09 de 2018,en los lineamientos correspondientes a la regulación del uso de vehículos de la DNBC y en las planillas de pre inspección y desplazamiento. 
5. Socializar a los usuarios y responsables de vehículos de la DNBC los lineamientos y formatos establecidos para tal fin.</t>
  </si>
  <si>
    <t>No se han dado lineamientos con respecto a la regulación de los vehículos</t>
  </si>
  <si>
    <t>No se reportaron acciones que evidencie avance en las acciones</t>
  </si>
  <si>
    <t>Únicamente Actualizaron  los lineamientos correspondientes a la regulación del uso de vehículos de la DNBC, acorde al párrafo 3 del numeral 4 de la Circular 09 de 2018.</t>
  </si>
  <si>
    <t>2</t>
  </si>
  <si>
    <t>Se esta trabajando en la actualizacion del manual del uso y manejo de los vehiculos de la dnbc</t>
  </si>
  <si>
    <t>Se realiza el control de los vehículos en cuanto a la pre inspección y desplazamiento.</t>
  </si>
  <si>
    <t>20</t>
  </si>
  <si>
    <t>Se realiza actualizacion del manual de manejo de vehiculos y de los formatos de preinspeccion y dezplazamiento de los mismos</t>
  </si>
  <si>
    <t xml:space="preserve">Se evidencia el manual de manejo de vehículos y las plantillas de preinspreccion y desplazamiento en borrador, no obstante estos documentos no están formalizados </t>
  </si>
  <si>
    <t>Se evidencia el borrador  del MANUAL PARA EL MANEJO DE VEHÍCULOS DE LA DIRECCIÓN NACIONAL DE BOMBEROS y del FORMATO PLANILLA DE DESPLAZAMIENTO (preinspreccion y desplazamiento).  La actividad tiene fecha de termianción 30/09/2019</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</si>
  <si>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lineminetos relacioandos con: las justificaciones, origen, destino, etc del uso de los vehículos de la DNBC los fines de semana y festivos por necesidades del servicio ni por razones de seguridad.
Nota: El grupo de la Oficina de Control Interno, considera efectiva esta acción, con base en los soportes presentados a la fecha, sin embargo, esto NO garantiza que los hallazgos de este seguimiento se vuelvan a repetir posteriormente.</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</si>
  <si>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lineminetos relacioandos con: las justificaciones, origen, destino, etc del uso de los vehículos de la DNBC los fines de semana y festivos por necesidades del servicio ni por razones de seguridad.
Nota: El grupo de la Oficina de Control Interno, considera efectiva esta acción, con base en los soportes presentados a la fecha, sin embargo, esto NO garantiza que los hallazgos de este seguimiento se vuelvan a repetir posteriormente.</t>
    </r>
  </si>
  <si>
    <t xml:space="preserve">Al ir a verificar las directrices internas con respecto a la utilización de los vehículos, la DNBC, continúa sin establecer controles ni ha dado directrices claras frente al párrafo 3 del numeral 4 de la directiva presidencial 09 de 2018, que trata de los esquemas de seguridad y vehículos oficiales, por cuanto no se está garantizando el adecuado cumplimiento por parte de servidores y contratistas de la DNBC en la utilización de los Vehículos los fines de semana y festivos. Lo anterior se había evidenciado en el seguimiento realizado a las directrices de austeridad en el Gasto correspondiente al segundo trimestre de 2019.
Asimismo, no se logró realizar seguimiento a las planillas de desplazamiento del vehículo de placas OCK 008, incumpliendo lo establecido en Manual para el Manejo de vehículos de la Dirección Nacional de Bomberos numeral 14 HORARIOS DE SERVICIO (…) el vehículo permanecerá a su disposición a todo momento, siempre y cuando se encuentre justificado en la respectiva planilla (…)
</t>
  </si>
  <si>
    <t xml:space="preserve">La DNBC requiere en algunos casos la utilización de uno o más de sus vehículos durante los fines de semana para atentender reuniones propias de la entidad o la coordinación de emergencias en el marco del Sistema Nacional de Gestión del riesgo y Desastres.  
La planilla de pre inspección y desplazamiento para los vehículos de funcionamiento de la DNBC no cuenta con el campo que permitan evidenciar la justificación de las necesidades del servicio.
No se evidencian las justificaciones clara, concreta, origen, destino, etc del uso de los vehículos de la DNBC los fines de semana y festivos por necesidades del servicio ni por razones de seguridad. </t>
  </si>
  <si>
    <t xml:space="preserve">No se evidencian las justificaciones clara, concreta, origen, destino, etc del uso de los vehículos de la DNBC los fines de semana y festivos por necesidades del servicio ni por razones de seguridad. 
</t>
  </si>
  <si>
    <t>No se han  actualizado los lineamientos correspondientes a la regulación del párrafo 3 del numeral 4 de la Circular 09 de 2018, ni se ha  actualizado el manual de manejo de vehículos, no se actualizado el párrafo 3 del numeral 4 de la Circular 09 de 2018, ni actualizado  las planillas de pre inspección y desplazamiento. No se han adelantado las acciones disciplinarias por el incumplimiento de la circular 09 de 2018</t>
  </si>
  <si>
    <t>Se esta trabajando en la actualizacion del manuel del uso y manejo de los vehiculos de la dnbc</t>
  </si>
  <si>
    <t>Se evidencia el borrador  del MANUAL PARA EL MANEJO DE VEHÍCULOS DE LA DIRECCIÓN NACIONAL DE BOMBEROS y del FORMATO PLANILLA DE DESPLAZAMIENTO (preinspreccion y desplazamiento).  La actividad tiene fecha de termianción 31/12/2019</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</si>
  <si>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lineminetos relacioandos con: las justificaciones, origen, destino, etc del uso de los vehículos de la DNBC los fines de semana y festivos por necesidades del servicio ni por razones de seguridad.
Nota: El grupo de la Oficina de Control Interno, considera efectiva esta acción, con base en los soportes presentados a la fecha, sin embargo, esto NO garantiza que los hallazgos de este seguimiento se vuelvan a repetir posteriormente.</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</si>
  <si>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lineminetos relacioandos con: las justificaciones, origen, destino, etc del uso de los vehículos de la DNBC los fines de semana y festivos por necesidades del servicio ni por razones de seguridad.
Nota: El grupo de la Oficina de Control Interno, considera efectiva esta acción, con base en los soportes presentados a la fecha, sin embargo, esto NO garantiza que los hallazgos de este seguimiento se vuelvan a repetir posteriormente.</t>
    </r>
  </si>
  <si>
    <t>Se evidenció que la información relacionada con los mecanismos de atención con que cuenta el grupo de valor que interactúa con la entidad, descritos en la  Resolución N° 384 de 2018, en el Protocolo de atención al usuario Código PT-AU-01 versión 1, en el Sistema de Gestión Documental - ORFEO y la Página Web de la entidad, no son consonantes ni comprensibles con las fuentes que generan la información, incumpliendo lo dispuesto en la Ley 1712 de 2014 artículo 3, en concordancia con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t>
  </si>
  <si>
    <t>1. Revisión de la normatividad correspondiente acorde a lo establecido en la Ley 1712 de 2014 y Ley 1755 de 2015. (01/11/19)
2. Actualización del Protocolo de atención al usuario Código PT-AU-01 versión 1 (22/11/19)
3. Actualización del Procedimiento Rececpión, distribución y Seguimiento de Peticiones, Quejas, Reclamos, Sugerencias y Denuncias. (22/11/19)
4. Actualización de la Resolución N° 384 de 2018. (30/11/19)
5. Revisión de los Canales de Atención establecidos en la Página Web de la DNBC y solicitud de actualización de la información al área de Comunicaciones. (22/11/19)
6. Presentar ante el Comité del SIGEC los documentos requeridos para aprobación. (30/11/19)
7. Socialización del Procedimiento Recepción, distribución y Seguimiento de Peticiones, Quejas, Reclamos, Sugerencias y Denuncias a los funcionarios y contratsitas de la DNBC. (06/12/19)</t>
  </si>
  <si>
    <r>
      <rPr>
        <sz val="10"/>
        <color theme="1"/>
        <rFont val="Arial"/>
        <family val="2"/>
      </rPr>
      <t>Actualización y Publicación del Protocolo de Atención al Usuario en la página  web debidamente aprobado por la Dirección y en comité. Actualización, socialización y publicación de la Resolución "</t>
    </r>
    <r>
      <rPr>
        <i/>
        <sz val="10"/>
        <color theme="1"/>
        <rFont val="Arial"/>
        <family val="2"/>
      </rPr>
      <t xml:space="preserve">Por la cual se modifica la resolución 384 de 2018 que reglamenta el trámite interno de peticiones, quejas, sugerencias, reclamos y denuncias ante la Dirección Nacional de Bomberos de Colombia.". </t>
    </r>
    <r>
      <rPr>
        <sz val="10"/>
        <color theme="1"/>
        <rFont val="Arial"/>
        <family val="2"/>
      </rPr>
      <t xml:space="preserve">Aprobación de la </t>
    </r>
    <r>
      <rPr>
        <sz val="10"/>
        <color theme="1"/>
        <rFont val="Arial"/>
        <family val="2"/>
      </rPr>
      <t>Actualización y publicación del Formato de Procedimientos, su socialización se realizara hasta el 6 de Diciembre, fecha en que vence la actividad.</t>
    </r>
    <r>
      <rPr>
        <sz val="10"/>
        <color theme="1"/>
        <rFont val="Arial"/>
        <family val="2"/>
      </rPr>
      <t xml:space="preserve"> Actualización y unificación de los Canales de Atención conforme a los descritos en el Formato de Procedimientos, Resolución y Protocolo de Atención al Usuario. Igualmente se realizó un intructivo de atención para cada canal de atención.</t>
    </r>
  </si>
  <si>
    <r>
      <rPr>
        <sz val="10"/>
        <color theme="1"/>
        <rFont val="Arial"/>
        <family val="2"/>
      </rPr>
      <t>Actualización y Publicación del Protocolo de Atención al Usuario en la página  web debidamente aprobado por la Dirección y en comité. Actualización, socialización y publicación de la Resolución "</t>
    </r>
    <r>
      <rPr>
        <i/>
        <sz val="10"/>
        <color theme="1"/>
        <rFont val="Arial"/>
        <family val="2"/>
      </rPr>
      <t xml:space="preserve">Por la cual se modifica la resolución 384 de 2018 que reglamenta el trámite interno de peticiones, quejas, sugerencias, reclamos y denuncias ante la Dirección Nacional de Bomberos de Colombia.". </t>
    </r>
    <r>
      <rPr>
        <sz val="10"/>
        <color theme="1"/>
        <rFont val="Arial"/>
        <family val="2"/>
      </rPr>
      <t xml:space="preserve">Aprobación de la </t>
    </r>
    <r>
      <rPr>
        <sz val="10"/>
        <color theme="1"/>
        <rFont val="Arial"/>
        <family val="2"/>
      </rPr>
      <t>Actualización y publicación del Formato de Procedimientos, su socialización se realizara hasta el 6 de Diciembre, fecha en que vence la actividad.</t>
    </r>
    <r>
      <rPr>
        <sz val="10"/>
        <color theme="1"/>
        <rFont val="Arial"/>
        <family val="2"/>
      </rPr>
      <t xml:space="preserve"> Actualización y unificación de los Canales de Atención conforme a los descritos en el Formato de Procedimientos, Resolución y Protocolo de Atención al Usuario. Igualmente se realizó un instructivo de atención para cada canal de atención.</t>
    </r>
  </si>
  <si>
    <t>No reportan avance</t>
  </si>
  <si>
    <t xml:space="preserve">No se aportan evidencias, por lo cual no se observa avance en esta No conformidad </t>
  </si>
  <si>
    <t xml:space="preserve">Los procedimientos de atención al usuario se encuentran en proceso de actualización, debido al nuevo plan de mejoramiento del I sentares de PQRSD, se identifico que se deben tener en cuenta nuevos criterios por lo tanto se adjunta los documentos en borrador </t>
  </si>
  <si>
    <t xml:space="preserve">Se evidencia  en seguimiento el borrador del  procedimiento de gestión de atención al usuario,  la cual se debe terminar para dar cumplimiento al 100% de las acciones establecidas  </t>
  </si>
  <si>
    <t>no se evidencia el procedimiento de gesdtion al usuario totalmente formalizado</t>
  </si>
  <si>
    <t>Se formularon 7 acciones para eliminar la causa raíz del hallazgo, sin embargo, no se presenta evidencia de la ejecución de dichas acciones.</t>
  </si>
  <si>
    <t>1. Se realizo la revisión de la normatividad correspondiente acorde a lo establecido en la Ley 1712 de 2014 y Ley 1755 de 2015. 
2. Se actualizó el Protocolo de atención al usuario Código PT-AU-01 versión 1
3. Se actualizó el Procedimiento Rececpión, distribución y Seguimiento de Peticiones, Quejas, Reclamos, Sugerencias y Denuncias. 
4. Se actualizó la Resolución N° 384 de 2018. 
5. Se realizo la revisión de los Canales de Atención establecidos en la Página Web de la DNBC y solicitud de actualización de la información al área de Comunicaciones. (10/06/2021)
6. Se presentaron ante el Comité del SIGEC los documentos requeridos para aprobación. (2021)
7. Socialización del Procedimiento Recepción, distribución y Seguimiento de Peticiones, Quejas, Reclamos, Sugerencias y Denuncias a los funcionarios y contratsitas de la DNBC. ()</t>
  </si>
  <si>
    <t>Se evidencia la ejecucion de las 7 actividades programadas</t>
  </si>
  <si>
    <t xml:space="preserve">De las 7 actividades programadas, se evidencia  el cumplimiento de la revisión  de la normatividad  Ley 1712 de 2014 y Ley 1755 de 2015. (01/11/19); asi como la actualización  del Protocolo de atención al usuario del 30/06/2021; Respecto a la actualización del Procedimiento Rececpión, distribución y Seguimiento de Peticiones, Quejas, Reclamos, Sugerencias y Denuncias, esta listo faltando nada más la firma del director;  la Resolución N° 384 de 2018 fue modificada por la Reslución 245 de 2021 y por último, se allego la  Revisión de los Canales de Atención establecidos en la Página Web de la DNBC y  la actualización de la información por el área  de Comunicaciones; asi como la respectiva
aprobación ante el Comité del SIGEC de los documentos del proceso . 
Y  respecto a la acción de  Socialización del Procedimiento Recepción, distribución y Seguimiento de Peticiones, Quejas, Reclamos, Sugerencias y Denuncias a los funcionarios y contratistas de la DNBC, hasta tanto este  sea firmado por el Director no se procedera a su  socialización, hay dos acciones pendientes  todavía </t>
  </si>
  <si>
    <t xml:space="preserve">1er acompañamientoCompromiso: enviar correo informando la actualización del procedimiento a funcionarios y contratistas para su aplicación para el 4 de marzo de 2022 .Se verifica el envio del correo a funcionarios y contratistas socializando el procedimiento, el dia 14 de marzo de 2022, por lo cual es procedente el cierre de la accion. </t>
  </si>
  <si>
    <t>Se encontró que el Sistema de Gestión Documental ORFEO durante el segundo semestre de 2019 no estuvo parametrizado para generar alertas de vencimiento de términos para responder oportunamente las PQRSD, así como tampoco para su acceso de forma remota, lo cual podría generar respuestas fuera de los términos establecidos en el artículo 14 de la Ley 1755 de 2015, MIGP-Dimensión Gestión con valores para resultados 3.2.1.3 Política Gobierno Digita Lograr procesos internos, seguros y eficientes a través del fortalecimiento de las capacidades de gestión de tecnologías de información</t>
  </si>
  <si>
    <t xml:space="preserve">1. Por que: A la fecha se sigue manejando una versión no parametrizada del sistema.     
2. Por que: El sistema ORFEO no tiene las herramientas necesarias para generar alertas de los documentos ingresados a la dirección. </t>
  </si>
  <si>
    <t xml:space="preserve">
Nº Requeriemintos ejecutados/ Nª de requerimientos requeridos * 100</t>
  </si>
  <si>
    <t xml:space="preserve">El mes de julio se envió al área de TI el requerimiento por parte del la Gestión de atención al Usuario </t>
  </si>
  <si>
    <t>Se observó que a través del correo Atención ciudadano@dbnc.gov.co, se remitió correo electrónico a proceso de Gestión de Tecnología Informática, informe con las necesidades técnicas del aplicativo ORFEO, que deben ser contempladas, para optimizar la herramienta.</t>
  </si>
  <si>
    <t xml:space="preserve">Se solicito a Gestión de TI el 19 de junio las especificaciones de Gestión y atención al usuario, en donde en la actualización de ORFEO se subsanaron lo requerido se adjunta correo y las necesidades solicitadas </t>
  </si>
  <si>
    <t xml:space="preserve">Evidencia la OCI , que desde el proceso de gestión al usuario  se realizó  solicitud formalmente a Gestión de T.I. de  la parametrización del sistema ORFEO, con sus necesidades identificadas  técnicamente  para  contar con  una herramienta  para dar cumplimiento a los términos  de las PQRSD, no obstante a la fecha de este  reporte los ciudadanos no pueden hacer seguimiento a  sus PQRSD </t>
  </si>
  <si>
    <t>no se evidencia la parametrizacion del sistema orfeo en cuanto a los requerimientos solicitados</t>
  </si>
  <si>
    <t>N o se presento evidencia de la parametrización de alertas del ORFEO.</t>
  </si>
  <si>
    <t xml:space="preserve">Se realiza mesa de trabajo con el responsable de Tic Y GAU para la implemtancion de mecanismos de seguimiento y monitoreo a las PQRSD </t>
  </si>
  <si>
    <t>Se evidencia acta de reunion de mesa de trabajo con TIC, no obstante no se ha generado la parametrizacion de las alertas en el ORFEO</t>
  </si>
  <si>
    <t xml:space="preserve">De la evidencia allegada  "lista de asistencia a la reunión del 11-06-21, cuyo tema fue Mesa de trabajo mecanismos de seguimiento y monitoreo a las PQRSD,parametrización de alertas ORFEO", es la única gestión adelantada para dar cumplimiento a la acción sin que de esta reunion se observe ningún compromiso para  su cumplimiento   </t>
  </si>
  <si>
    <t xml:space="preserve">Se evidencia que al terminar la vigencia 2021 el sistema ORFEO ya cuenta con el envió de alertas a través del correo electronico para prevenir el vencimiento de PQRSD     </t>
  </si>
  <si>
    <t>Se evidencio que a la fecha del seguimiento no se ha publicado el informe mensual correspondiente al mes de diciembre de 2019, así como tampoco se ha publicado en informe semestral de las PQRSD correspondiente al segundo semestre de la vigencia 2019. Incumpliendo lo establecido en el artículo 48 de la resolución 218 de 2019, así como la Circular Externa No. 001 del 20 de octubre de 2011, No. 3 que señala: “… Este registro deberá ser publicado en la página Web u otro medio que permita a la ciudadanía su consulta y seguimiento</t>
  </si>
  <si>
    <r>
      <rPr>
        <b/>
        <sz val="10"/>
        <color theme="1"/>
        <rFont val="Arial"/>
        <family val="2"/>
      </rPr>
      <t xml:space="preserve">1º  Por que: </t>
    </r>
    <r>
      <rPr>
        <sz val="10"/>
        <color theme="1"/>
        <rFont val="Arial"/>
        <family val="2"/>
      </rPr>
      <t xml:space="preserve">los contratos del personal competente terminaron el 31 de diciembre de 2019. 
</t>
    </r>
    <r>
      <rPr>
        <b/>
        <sz val="10"/>
        <color theme="1"/>
        <rFont val="Arial"/>
        <family val="2"/>
      </rPr>
      <t xml:space="preserve">2º por que: </t>
    </r>
    <r>
      <rPr>
        <sz val="10"/>
        <color theme="1"/>
        <rFont val="Arial"/>
        <family val="2"/>
      </rPr>
      <t xml:space="preserve">sin la validación de la información por parte del equipo de atención al ciudadano no fue posible crear los informe de PQRSD. 
</t>
    </r>
    <r>
      <rPr>
        <b/>
        <sz val="10"/>
        <color theme="1"/>
        <rFont val="Arial"/>
        <family val="2"/>
      </rPr>
      <t xml:space="preserve">3º por que; </t>
    </r>
    <r>
      <rPr>
        <sz val="10"/>
        <color theme="1"/>
        <rFont val="Arial"/>
        <family val="2"/>
      </rPr>
      <t xml:space="preserve">se contrató el personal desde el día 27 de febrero 2020, por esa razón, no se realizó el reporte a tiempo debido que  las fechas ya estaban vencidas para la creación y publicación del informe PQRSD del año 2019. 
</t>
    </r>
    <r>
      <rPr>
        <b/>
        <sz val="10"/>
        <color theme="1"/>
        <rFont val="Arial"/>
        <family val="2"/>
      </rPr>
      <t>4º Por que:</t>
    </r>
    <r>
      <rPr>
        <sz val="10"/>
        <color theme="1"/>
        <rFont val="Arial"/>
        <family val="2"/>
      </rPr>
      <t xml:space="preserve"> Falta de personal para realizar  la actualización de los procedimientos de PQRSD </t>
    </r>
  </si>
  <si>
    <t xml:space="preserve">Falta de personal para realizar la actualización de los procedimientos de PQRSD
</t>
  </si>
  <si>
    <t>Garantizar que el proceso de gestión de atención al usuario cuente con personal de planta responsable de la elaboración de informes requeridos por norma.</t>
  </si>
  <si>
    <t>Se designo a Angelica Rosado  como funcionario de planta responsable de generar y cumplir con las actividades correspondientes al área.</t>
  </si>
  <si>
    <t>No se evidencia soporte de la designación. Se tomó contacto con el proceso de Gestión del Talento Humano, donde se estipula que la designación fue por memorando sin actualización del manual de funciones.</t>
  </si>
  <si>
    <t>Se solicito ampliacion de tiempo para la actualizacion del manual de funciones 30/04/2021</t>
  </si>
  <si>
    <t xml:space="preserve">Se han realizado mesas de trabajo con el doctor Anarilo para las modiifcaciones del manual de  funciones </t>
  </si>
  <si>
    <t>Se designó a Angélica Rosado y Faubricio Sánchez al proceso GAU, sin embargo no presenta la formalización de dicha designación.</t>
  </si>
  <si>
    <t xml:space="preserve">Se designó a Angélica Rosado y Faubricio Sánchez al proceso GAU </t>
  </si>
  <si>
    <t xml:space="preserve">Se realizo la asignacion de dos funcionarios al proceso GAU, no obstante no se evidencia la atualizacion del manual de funciones  </t>
  </si>
  <si>
    <t xml:space="preserve">Se realizo la asignacion de dos funcionarios (Angélica Rosado y Faubricio Sánchez) al proceso GAU, no obstante no se evidencia la atualizacion del manual de funciones  </t>
  </si>
  <si>
    <t xml:space="preserve">El proceso Gestión de Atención al Usuario cuenta con 2 funcionarios asignados por medio de memorando.
Se asignaron mediante memorando a 2 funcionarios de nivel técnico.
</t>
  </si>
  <si>
    <t>Se encontró que las peticiones con radicado 20193320017962, 20193320029752 y 20193320032672 tuvieron un registro tardío en la base de datos de la Oficina de Atención al Ciudadano de hasta 2 días, que, aunque no afectaron el estado de las peticiones, se podría generar respuestas fuera de los términos establecidos en el artículo 14 de la Ley 1755 de 2015.</t>
  </si>
  <si>
    <r>
      <rPr>
        <b/>
        <sz val="10"/>
        <color theme="1"/>
        <rFont val="Arial"/>
        <family val="2"/>
      </rPr>
      <t xml:space="preserve">1º Por que: </t>
    </r>
    <r>
      <rPr>
        <sz val="10"/>
        <color theme="1"/>
        <rFont val="Arial"/>
        <family val="2"/>
      </rPr>
      <t xml:space="preserve">El personal contratista de apoyo al area de gestión de atención al usuario  no realizaba las funciones asignadas de verificación de los documentos radicados, por falta de conocimiento del proceso,  generando días de retazo, hasta que el encargado del proceso lo realizaba.
</t>
    </r>
  </si>
  <si>
    <t xml:space="preserve">
Personal de planta asignado al proceso</t>
  </si>
  <si>
    <t>Se presentan correos electrónicos con la gestión de la modificación del manual de funciones.</t>
  </si>
  <si>
    <t>Informe Semestral del Estado de Control Interno de  DNBC por el periodo comprendido entre el 1 de enero al  30 de Junio de 2028</t>
  </si>
  <si>
    <t>Ambiente de Control. 1.3
Mecanismos frente a la detección y prevención del uso inadecuado de información .Con respecto a los funcionarios, se firma un documento denominado ACEPTACIÓN DE LA POLÍTICA GENERAL DE USO ACEPTABLE DEL CORREO INSTITUCIONAL pero en el mismo no se contempla la protección de datos de cada uno de los funcionarios.</t>
  </si>
  <si>
    <t>Desconocimiento de las disposiciones existentes frente ala protección de datos personales</t>
  </si>
  <si>
    <t>Desconocimiento de las disposiciones existentes frente a la protección de datos personales de los funcionarios de la entidad</t>
  </si>
  <si>
    <t xml:space="preserve">Se actualizo procedimiento de Ingreso y Retiro de funcionarios y en el documento FO-TH-04-09 ACEPTACIÓN CORREO V1 se habla de la protección de datos
</t>
  </si>
  <si>
    <t xml:space="preserve">Se actualizo procedimiento de Ingreso y Retiro de funcionarios (pero el mismo no indica en ninguno de sus apartes la protección de datos. y en el documento FO-TH-04-09 ACEPTACIÓN CORREO V1 se habla de la protección de datos en un solo lado, sin embargo el titulo y algunos de los apartes no lo establece.
</t>
  </si>
  <si>
    <t>Se Realiza actualizacion de la lista de chequeo en la que se ingresa el formato de ACEPTACIÓN DE CORREO INSTITUCIONAL y en el mismo relaciona la proteccion de datos. Se envio al area de planeacion para realizar la pertinente verificacion de formato.</t>
  </si>
  <si>
    <t>Se actualizó procedimiento de Ingreso y Retiro de funcionarios (pero el mismo no indica en ninguno de sus apartes la protección de datos. y en el documento FO-TH-04-09 ACEPTACIÓN CORREO V1 se habla de la protección de datos en un solo lado, sin embargo el titulo y algunos de los apartes no lo establece.</t>
  </si>
  <si>
    <t>Se evidencia la actualización del procedimiento de ingreso de Ingreso y Retiro de funcionarios, contemplándose en la actividad 5 el diligenciamiento del formato de autorización de manejo de datos, no obstante no el mismo no indica en ninguno de sus apartes la protección de datos. Por otro lado se evidencia la actualización del formato de  FO-TH-04-13 AUTORIZACION PROTECCION DE DATOS V1.</t>
  </si>
  <si>
    <t>Se evidencia la actualización del procedimiento de ingreso de Ingreso y Retiro de funcionarios PC-TH-04, Versión: 3, 14/10/2021, contemplándose en la actividad 5 el diligenciamiento del formato de autorización de manejo de datos, sin embargdo, el mismo no indica en ninguno de sus apartes la protección de datos. 
Se evidencia la actualización del formato "Autorización de tratamiento protección de datos personales" de  FO-TH-04-13,  V1.</t>
  </si>
  <si>
    <t>Se verifico los formatos de datos personales y autorizacion de correo electronico</t>
  </si>
  <si>
    <t>Se verificó la aplicación de los formatos de datos personales y autorizacion de correo eléctronico</t>
  </si>
  <si>
    <t xml:space="preserve">Actividades de control 10.1
En la vigencia 2020, la Entidad realizó una redistribución del personal de planta en los diferentes procesos de acuerdo con su competencia y a lo establecido en el Manual de Funciones y Competencias Laborales, resolución 081 de 2019. En la actualidad aun se cuenta con dependencias en las cuales no existe personal de Planta.
</t>
  </si>
  <si>
    <t>Planta de personal insuficiente para cubrir las diferentea areas de la entidad de acuerdo con sus necesidades</t>
  </si>
  <si>
    <t>Ante el comité directivo el 09 de octubre de 2020 el doctor Carlos Lopez hablo sobre la redistribución del personal de planta y solicito ampliacion de tiempo para la actualizacion del manual de funciones 30/04/2021</t>
  </si>
  <si>
    <t xml:space="preserve">No se llevo a cabo la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</si>
  <si>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Se han realizado mesas de trabajo con el doctor Amarillo para las modificaciones del manual de funciones</t>
  </si>
  <si>
    <r>
      <rPr>
        <sz val="10"/>
        <color theme="1"/>
        <rFont val="Arial"/>
        <family val="2"/>
      </rPr>
      <t xml:space="preserve">Modificar la fecha terminación; debido a que es necesario evaluar la redistrinución del personal de planta, como parte del seguimientoa las actividades planteadas en el Informe Semestral de CI así:
</t>
    </r>
    <r>
      <rPr>
        <sz val="10"/>
        <color rgb="FFFF0000"/>
        <rFont val="Arial"/>
        <family val="2"/>
      </rPr>
      <t>Fecha  de Terminación: 31-06-2022</t>
    </r>
  </si>
  <si>
    <t>se realizó mesa de trabajo y se generaron cambios en las dependencia de ATU.</t>
  </si>
  <si>
    <t>CLAUDIA QUINTERO</t>
  </si>
  <si>
    <t>Informe y Comunicación  15.5
Se cuenta con la Caracterización de Grupos de Valor y Grupos de Interés de la DNBC, pero no ha sido analizada periódicamente. De igual forma actualizar la misma; por cuanto, a la fecha el documento no presenta fecha de creación, así como tampoco los anexos del documento</t>
  </si>
  <si>
    <t xml:space="preserve">
No se realiza periódicamente una análisis y revisión por parte de la entidad de las necesidades y caracterización delos grupos de valor.</t>
  </si>
  <si>
    <t>Débil evaluación en la focalización de nuestros servicios.
Mala imagen Institucional</t>
  </si>
  <si>
    <t>Actualización periódica del documento de caracterización de usuarios</t>
  </si>
  <si>
    <t>Caracterización actualizada</t>
  </si>
  <si>
    <t xml:space="preserve">Se presenta docuemnto con la caraterizacion de usuarios </t>
  </si>
  <si>
    <t>No se ha realizado la actualización del documento de caracterización de usuarios</t>
  </si>
  <si>
    <t xml:space="preserve">Actividad reprogramada para diciembre 2021, asi mismo se presenta documento borrador con la metodologia para realizar la caracterizacion de usuarios . </t>
  </si>
  <si>
    <t xml:space="preserve">Se evidencia documento borrador con la metodología para la realización de la caracterización de usuarios, no obstante no se ha realizado la actualización de la caracterización de usuarios.  </t>
  </si>
  <si>
    <t>Se realizo la actualizacion de caracterizacion de ususarios  de la Entidad en el mes de dicembre de 2021</t>
  </si>
  <si>
    <t>Se evidenció infomre de caracterización  de Usuarios.</t>
  </si>
  <si>
    <t>Monitoreo y Supervisión 17.6
Se evidenció, que la Oficina de Control Interno realizó el seguimiento a la atención de Peticiones, Quejas, Reclamos, Solicitudes y Denuncias II semestre de 2019, producto de éste seguimiento se estableció un plan de mejoramiento. Al realizar seguimiento a la evaluación de la información que debe realizar el Proceso de Gestión al Usuario a sus PQRD se evidencia que no genera un análisis de las peticiones reiterativas para mejorar el Sistema de Control Interno de la DNBC.</t>
  </si>
  <si>
    <t>No se tenian lineamientos sobre el requerimiento específico de este tipo de informes</t>
  </si>
  <si>
    <t>Deficiencia en el sistema de control interno de la entidad</t>
  </si>
  <si>
    <t>Generar un informe con análisis  a las PQRSD,  reiterativas con el fin de mejorar el Sistema de Control Interno de la DNBC.</t>
  </si>
  <si>
    <t>Informe semestral con análisis de las PQRSD reiterativas</t>
  </si>
  <si>
    <t>Dentro del informe PQRSD mensual se le agrego los temas de consulta en donde se especifica las PQRSD,  reiterativas con el fin de mejorar el Sistema de Control Interno de la DNBC.</t>
  </si>
  <si>
    <t xml:space="preserve">De las evidencias allegada  y revisado el informe mensual de octubre, se pudo evidenciar  que en el se encuentra  un acápite con el análisis  a las PQRSD,  reiterativas con el fin de mejorar el Sistema de Control Interno de la DNBC, no obstante no esta  definido las acciones que se tomaran con el mismo </t>
  </si>
  <si>
    <t>Cumplida en el seguimiento anterior.</t>
  </si>
  <si>
    <t>Se esta generando los informes de PQRS</t>
  </si>
  <si>
    <t xml:space="preserve">Se esta dando cumplimiento a la accion </t>
  </si>
  <si>
    <t>Se verificó su cumplimiento en seguimiento anterior</t>
  </si>
  <si>
    <t>Evidencia que se puede verificar en el informe de enero de 2022 con temas recurrentes internos de legislacion bomberril y en el informe semestral de 2021</t>
  </si>
  <si>
    <t xml:space="preserve">Mediante los radicados 20193320023862 y 20193320016822 se evidenció el traslado extemporáneo de aquellas peticiones que no son competencia de la entidad, es decir posterior a los 5 días siguientes a la recepción incumpliendo lo contemplado en el artículo 21 de la Ley 1755 de 2015 “Si la autoridad a quien se dirige la petición no es la competente, se informará de inmediato al interesado si este actúa verbalmente, o dentro de los cinco (5) días siguientes al de la recepción”   así como lo establecido en el artículo 21 de la Resolución 2018 de 2019 “Cuando se trate de una petición que no es competencia de la Dirección de acuerdo con las funciones establecidas en la ley, el funcionario deberá informar de inmediato al interesado si éste actúa verbalmente O dentro de los cinco (5) días siguientes a la recepción si obró por escrito”. </t>
  </si>
  <si>
    <r>
      <rPr>
        <b/>
        <sz val="10"/>
        <color theme="1"/>
        <rFont val="Arial"/>
        <family val="2"/>
      </rPr>
      <t>1º Por que:</t>
    </r>
    <r>
      <rPr>
        <sz val="10"/>
        <color theme="1"/>
        <rFont val="Arial"/>
        <family val="2"/>
      </rPr>
      <t xml:space="preserve"> no se contó con personal asignado para el Proceso de Gestión de Atención al Usuario, por tal razón no se generaron alertas y asignación de peticiones a tiempo.
</t>
    </r>
    <r>
      <rPr>
        <b/>
        <sz val="10"/>
        <color theme="1"/>
        <rFont val="Arial"/>
        <family val="2"/>
      </rPr>
      <t>2º Por que:</t>
    </r>
    <r>
      <rPr>
        <sz val="10"/>
        <color theme="1"/>
        <rFont val="Arial"/>
        <family val="2"/>
      </rPr>
      <t xml:space="preserve"> Inexistencia de Alertas tecnológicas que permitan evidenciar el vencimiento de los términos establecidos para dar respuesta oportuna
</t>
    </r>
    <r>
      <rPr>
        <b/>
        <sz val="10"/>
        <color theme="1"/>
        <rFont val="Arial"/>
        <family val="2"/>
      </rPr>
      <t xml:space="preserve">3º Por que: </t>
    </r>
    <r>
      <rPr>
        <sz val="10"/>
        <color theme="1"/>
        <rFont val="Arial"/>
        <family val="2"/>
      </rPr>
      <t>La DNBC no cuenta con un sistema que permita la generación de alertas automáticas de vencimiento de términos."</t>
    </r>
  </si>
  <si>
    <t>Asignar las actividades o funciones en el Manual de Funciones, a la empleada ANGELICA ROSADO como responsable del proceso de Gestión de Atención al Usuario.</t>
  </si>
  <si>
    <t>Se han realizado mesas de trabajo con el doctor Amarillo para las modificaciones del manual de funciones, dentro de ellas estan funciones  de Angelica Rosado y Faubricio Sanchez</t>
  </si>
  <si>
    <t>El proceso Gestión de Atención al Usuario cuenta con 2 funcionarios asignados por medio de memorando.
Se asignaron mediante memorando a 2 funcionarios de nivel técnico.</t>
  </si>
  <si>
    <t xml:space="preserve">Infor y Comunicación  15.5
Se cuenta con la Caracterización de Grupos de Valor y Grupos de Interés de la DNBC, pero no ha sido actualizada periódicamente, ya que al realizar la verificación, no presenta la fecha de creación, ni los respectivos anexos del documento.
</t>
  </si>
  <si>
    <t>No se planifico esta actividad dentro de la actividades de gestión del proceso, en el periodo
Desconocimiento de la totalidad de los requisitos a tener en cuenta en la formulación de los mapas de riesgos.</t>
  </si>
  <si>
    <t>No se planifico esta actividad dentro de la actividades de gestión del proceso, en el periodo</t>
  </si>
  <si>
    <t>Desinformación a nuestras partes interesadas
Débil comunicación externa</t>
  </si>
  <si>
    <t>Incluir esta actividad en el plan de acción del proceso para el segundo semestre</t>
  </si>
  <si>
    <t>Actividad formulada en el plan de acción del proceso</t>
  </si>
  <si>
    <t xml:space="preserve">Se ha estado trabajando en el tema, esta actividad se incluyo en el plan de accion.  </t>
  </si>
  <si>
    <t>Se incluye en el plan de accion 2021 la actividad: Caracterización de Grupos de Valor y Grupos de Interés de la DNBC</t>
  </si>
  <si>
    <t xml:space="preserve">Se evidencia en el plan de acción con la inclusión de la actividad  </t>
  </si>
  <si>
    <t>Se incluyó en el plan de acción el producto "Documento de caracerización de usuarios actualizado", programado para el cuarto trimestre de la vigencia</t>
  </si>
  <si>
    <t>Se evidenció la inclusión de la actividad a caracterización de grupos de valor y grupos de interes.</t>
  </si>
  <si>
    <t>II semestre</t>
  </si>
  <si>
    <t xml:space="preserve"> Dar respuesta a las peticiones dentro de los términos establecidos en la normativa aplicable y la Resolución No. 021 de 2016, con el objeto de evitar sanciones de carácter disciplinario conforme a lo establecido en la Ley 1755 de 2015 artículo 31
 Dar respuesta a las peticiones dentro de los términos establecidos en la normativa aplicable, con el objeto de evitar sanciones de carácter disciplinario conforme a lo establecido en la Ley 1755 de 2015 artículo 31. </t>
  </si>
  <si>
    <t xml:space="preserve">Sanciones de carácter disciplinario conforme a lo establecido en la Ley 1755 de 2015 artículo 31. </t>
  </si>
  <si>
    <t>Dar respuesta a las peticiones dentro de los términos establecidos en la normativa aplicable y la Resolución No. 021 de 2016</t>
  </si>
  <si>
    <t># de Respuestas respondidas en los términos establecidos en la normativa aplicable y Resolución 384 de 2018 / # de respuestas en el período</t>
  </si>
  <si>
    <t>Ct. Jairo Soto/ Ronny Romero/Andrés García</t>
  </si>
  <si>
    <t xml:space="preserve">Se está consolidando la información del primer semestre para generar el estado de las PQRS y establecer  la oportunidad de su trámite </t>
  </si>
  <si>
    <t>La efectividad de la acción se verificará en el seguimiento al estado de las PQRS del corte de la primera vigencia de 2019.</t>
  </si>
  <si>
    <t>Actividad cumplida por el proceso de Atención al Usuario a traves de la Resolución 218 de 2019  "Por la cual se modifica la resolución 384 de 2018 que reglamenta el trámite interno de peticiones, quejas, sugerencias, reclamos y denuncias ante la Dirección Nacional de Bomberos de Colombia."</t>
  </si>
  <si>
    <t xml:space="preserve">Se evidenció el establecimiento de la  Resolución 218 de 2019  "Por la cual se modifica la resolución 384 de 2018 que reglamenta el trámite interno de peticiones, quejas, sugerencias, reclamos y denuncias ante la Dirección Nacional de Bomberos de Colombia."
Se verificó los informes de PQRSD, encontrando no se esta dando respuesta oportuna al 100% de las PQRSD de la entidad.
</t>
  </si>
  <si>
    <t>La Oficina de Control Interno, considera que esta observación no se ha corregido,  toda vez que para el seguimiento del I semestre 2020, el porcentaje de inoportunidad continua siendo alto, lo que indica que la acción establecida para esta observación no ha sido efectiva. No se aportan evidencias.</t>
  </si>
  <si>
    <t>Se anexa el registro PQRSD de respuesta identificando que se encuentra el cumplimiento hasta el 31 de Octubre del 2020 
También se anexa del mes de noviembre la base de datos donde se indica el porcentaje de cumplimiento de respuestas de PQRSD</t>
  </si>
  <si>
    <t xml:space="preserve">Del registro  allegado de las PQRSD  y su dinámica  se refleja   que persiste trámites  vencidos y fuera de término; no obstante ,  reconocerse   mejora en los términos de respuesta </t>
  </si>
  <si>
    <t>no se evidencia la mejora en los terminos de respuesta a las PQRSD</t>
  </si>
  <si>
    <t>A la fecha  persisten las respuestas extemporáneas y vencidas a las PQRSD allegadas a la entidad por parte de las partes interesadas.</t>
  </si>
  <si>
    <t>Se evidencian el envio de correos con las alertas para la respuesta oportuna de las PQRS, sin embargo se siguen generando respuestas extemporaneas</t>
  </si>
  <si>
    <t xml:space="preserve">De la evidencia allegada por el proceso GAU mensaje automatizado  "correo con alerta de vencimiento" , se relacionan a las dependencias o procesos los  radicados ORFEO a su cargo para el respectivo trámite      </t>
  </si>
  <si>
    <t>Se cierra ya no tiene vigencia la resolucion a socializar se esta reglamentado las PQRSD a través de la resolucion 245 de 2021,hallazgo que por ser reierativo esta bajo el amparo de esta nueva resolucion.</t>
  </si>
  <si>
    <t>1º Por qué; Falta de personal para el seguimiento y verificación del cumplimiento de los indicadores, soporte técnico y capacitación al personal en el manejo del Google Drive. 
2º Por qué; el área de gestión Tecnológica de información no cuenta con una herramienta corporativa que automatice el respaldo, almacénamiento y salvaguarde el 100% de la información de la entidad. 
3º Por qué; Falta de capacitación al personal en el uso apropiado de Google Drive, para el respaldo de información de la DNBC.</t>
  </si>
  <si>
    <t>Falta de capacitación+K29 al personal en el uso apropiado de Google Drive, para el respaldo de información de la DNBC.</t>
  </si>
  <si>
    <t>Perdida de la información de la entidad.</t>
  </si>
  <si>
    <t>Promover por medio de campañas el uso de Google Drive, como herramienta de respaldo de la información.</t>
  </si>
  <si>
    <t>N.º Total de actividades programada / N.º de actividades Realizadas * 100</t>
  </si>
  <si>
    <t>Se realizo la capacitación (campaña) el día 10 de julio del 2020 a el personal de la DNBC.</t>
  </si>
  <si>
    <t>Actividad cumplida en periodo anterior</t>
  </si>
  <si>
    <t>Se realizan las variaciones del consumo e energia ya que el acueducto no genera ningun costo por este concepto porque se encuentra incluido dentro de la administracion</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</si>
  <si>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realizaron campañas de capacitación al personal de la DNBC, respecto del uso apropiado de One Drive, para el respaldo de información de la DNBC.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</si>
  <si>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realizaron campañas de capacitación al personal de la DNBC, respecto del uso apropiado de One Drive, para el respaldo de información de la DNBC.
Nota: El grupo de la Oficina de Control Interno, considera efectiva esta acción, con base en los soportes presentados a la fecha, sin embargo, esto NO garantiza que los hallazgos de este seguimiento se vuelvan a repetir posteriormente.
</t>
    </r>
  </si>
  <si>
    <t>Evaluación de Riesgos 9.2
La Oficina de Control Interno realizó seguimiento y evaluación a los riesgos de gestión en la vigencia 2019, así como a los de Corrupción para el primer cuatrimestre de la vigencia 2020, evidenciándose que aun cuando la política contempla factores internos como externos no se está dando cumplimiento a lo dispuesto en el Manual, como es las situaciones o causas externas generadoras de riesgos que conlleven a su identificación y tratamiento</t>
  </si>
  <si>
    <t>Los riesgos de gestión de presentados en 2019 para evaluación aun no se encontraban identificados conforme al manual aprobado y a la metodología del DAFP, de otra parte los riesgos de corrupción presentados en 2020  fueron identificados por los gestores de procesos en la herramienta formulada en su momento.</t>
  </si>
  <si>
    <t>Los riegos de gestión de presentados en 2019 para evaluación aun no se encontraban identificados conforme al manual aprobado conforme a la metodología del DAFP y los riesgos de corrupción presentados en 2020 no fueron adecuadamente identificados por los gestores de procesos en la herramienta formulada.</t>
  </si>
  <si>
    <t>Inadecuada identificación de riesgos 
Posible materialización de riesgos sin documentar</t>
  </si>
  <si>
    <t>Reformulación  del Mapa de Riesgos  conforme a los lineamientos establecidos en el Manual de Gestión de Riesgo de la DNBC y el DAFP. Identificar y tratar la causas de manera independiente acorde al diseño del instrumento definido. (Numeral 7.1.1. del Manual de Gestión de Riesgo, MN-MC-02, V1, 7.1.1), analizando tanto el entorno externo como interno que puede afectar a la entidad.</t>
  </si>
  <si>
    <t>Mapa de riesgos reformulado</t>
  </si>
  <si>
    <t>Se reformularon los mapas de riesgos de cada proceso, conforme a los lineamientos establecidos en el Manual de Gestión de Riesgo de la DNBC y el DAFP. Identificar y tratar la causas de manera independiente acorde al diseño del instrumento definido. (Numeral 7.1.1. del Manual de Gestión de Riesgo, MN-MC-02, V1, 7.1.1), analizando tanto el entorno externo como interno que puede afectar a la entidad.
Ejercicio que se realizo de manera integral con los gestores de cada proceso.</t>
  </si>
  <si>
    <t xml:space="preserve">Se realiza la reformulacion del mapa de reisgos de gestion , atendiendo los liniamientod del DAFP </t>
  </si>
  <si>
    <t>Se realizo la reformulacion del mapa de riesgos de gestión de la Entidad, deacuerdo con los lineamientos del DAFP.</t>
  </si>
  <si>
    <t xml:space="preserve">Evaluación de Riesgos 7.5
Para el primer semestre de la vigencia 2020, la segunda línea de defensa realizó la consolidación del Mapa de Riesgos de Corrupción, no obstante, no reportó a la alta dirección información sobre si se presentó o no materializaciones del riesgo.  </t>
  </si>
  <si>
    <t>No se adelantó monitoreo a los riesgos en el primer semestre de la vigencia
El area responsable no contó con el personal de apoyo idoneo para ejecutar la actividad</t>
  </si>
  <si>
    <t>No se adelantó monitoreo a los riesgos en el primer semestre de la vigencia 
El area responsable no contó con el personal de apoyo idoneo para ejecutar la actividad</t>
  </si>
  <si>
    <t>Realizar monitoreo apoyado en los reportes de seguimiento por parte de la segunda linea de defensa y  desarroollar seguimiento a las acciones definidas en el caso de  materialización de los riesgos.</t>
  </si>
  <si>
    <t>Monitoreo trimestral apoyado por profesional idoneo</t>
  </si>
  <si>
    <t>Se realizan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t>
  </si>
  <si>
    <t>Se realizó la reformulación de los riesgos de gestión, esta pendiente el monitoreo</t>
  </si>
  <si>
    <t>Se realizo monitoreo de los riesgos de gestion y de corrupcion y se presento informe a la alta direccion en el mes de diceimbre de 2021</t>
  </si>
  <si>
    <t>Evaluación de Riesgos 9.1.
No se contempló la totalidad de los factores internos como externos en la actualización de los  riesgos de corrupción.</t>
  </si>
  <si>
    <t xml:space="preserve">No fueron contemplados  inicialmente por parte de lideres y gestores  todos los posibles factores tanto internos como externos en los riesgos de corrupción identificados
No se realizó en el periodo monitoreo de los riesgos por no contar con personal idoneo que apoyara el proceso </t>
  </si>
  <si>
    <t xml:space="preserve">No fueron contemplados  inicialmente por parte de lideres y gestores  todos los posibles factores tanto internos como externos en los riegos de corrupción identificados
No se realizó en el periodo monitoreo de los riesgos por no contar con personal idoneo que apoyara el proceso </t>
  </si>
  <si>
    <t>Acompañar metodologicamente a los 19 proceso de la entidad reiterando a cada gestor y lider del proceso la importancia de evaluar los contextos internos como externos que pueden afectar al proceso acorde al  Manual de Gestión del Riesgo MN-MC-02 en su numeral 6.1.1..</t>
  </si>
  <si>
    <t>Mapa de riesgos de corrupción reformulado y con monitoreo trimestral</t>
  </si>
  <si>
    <t>Se realizan mesas de trabajo con los gestores de cada proceso, donde se analizo la definición e identificación de los riesgos tanto de corrupción como de gestión, reiterando importancia de evaluar los contextos internos como externos que pueden afectar al proceso acorde al Manual de Gestión del Riesgo MN-MC-02 en su numeral 6.1.1. y la metodologíadefinida y adoptaada por la entidad.</t>
  </si>
  <si>
    <t>Se evidenció  la realización de mesas de trabajo para la revisión de la politica de administración de riesgos, formulación y revisión de los riesgos de los procesos.</t>
  </si>
  <si>
    <t xml:space="preserve">Se han realizado mesas de trabajo con cada uno de los gestores de proceso para el acompañamiento del aautoevaluacion de los controles previamente establecidos, asi mismo se evidenica la ejecucion de esta actividad en la autoevaluacion que realiza cada gestor </t>
  </si>
  <si>
    <t>Se evidencíoo el acompañamiento por parte de planeación a los procesos de la entidad.</t>
  </si>
  <si>
    <t>Evaluación de Riesgos 9.3
La oficina de Control Interno de la DNBC, informó en el Comité Institucional de Coordinación de Control Interno, la evaluación de los riesgos asociados a los procesos, a pesar de ello la alta dirección en el primer semestre de 2020, no realizó el monitoreo de los riesgos aceptados ni la pertinencia de los mismos.</t>
  </si>
  <si>
    <t>No se contó con el apoyo requerido para generar un adecuado monitoreo de riesgos y su revisión en el primer semestre</t>
  </si>
  <si>
    <t>Generar el monitoreo de  los riesgos asociados a los procesos revisando las condiciones y pertinencia de los mismos.</t>
  </si>
  <si>
    <t>Informe de monitoreo de riesgos</t>
  </si>
  <si>
    <t>Se evidenció la realización de mesas de trabajo con los Gestores de proceso frente a los riesgos.</t>
  </si>
  <si>
    <t>Se evidenció la realización de mesas de trabajo con los Gestores de proceso frente a los riesgos.
Sin embargo, La entidad se encuentra actualizando el manual de gestión del riesgo  de acuerdo con los lineamientos establecidos por el DAFP  a través de la Guía para la administración del riesgo y el diseño de controles en entidades públicas - Versión 5</t>
  </si>
  <si>
    <t>Evaluación de Riesgos 9.4
Mediante las actas No. 001, 002 y 003 de 2020, la Oficina de Control Interno dio a conocer a las Alta dirección los resultados de las evaluaciones realizadas donde presentó detalladamente el análisis de los riesgos de corrupción identificados en el Mapa de Riesgo de la DNBC. Sin embargo, no se evidencia informes de la segunda línea de defensa con respecto al monitoreo del diseño y ejecución.</t>
  </si>
  <si>
    <t>Consolidar la informacion reportada por los procesos en cuanto al monitoreo, diseño y ejecución de sus riesgos y generar como segunda linea de defensa los informes de riegos respectivos.</t>
  </si>
  <si>
    <t>Se realizón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
Se cuenta tambien con los mapas institucionales que muestran la consolidación de la infomación reportada por los gestores de cada proceso.</t>
  </si>
  <si>
    <t>Se evidenció informe de monitoreo de los riesgos  por parte de la segunda línea de defensa en octubre.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</si>
  <si>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Actividades de control 12.3
La oficina de Control Interno de la DNBC, informó en el Comité Institucional de Coordinación de Control Interno, la evaluación de los riesgos asociados a los procesos, no obstante, la segunda línea aun cuando los consolidó no realizó el monitoreo de los mismos.
</t>
  </si>
  <si>
    <t>Debil monitoreo de riesgos conforme a lo enunciado en el Manual de Riesgos y directrices emanadas por el DAFP
El proceso de Gestión de Análisis y Mejora continua para el primer cuatrimestre no contaba con el personal idóneo que apoyara el monitoreo adecuado de los riesgos de corrupción</t>
  </si>
  <si>
    <t>Deficiente gestión Institucional
Afectación enla evaluación de desempeño de la entidad
Incumplimiento del Manual de Riegos de la entidad y lineamientos del DAFP</t>
  </si>
  <si>
    <t>Realizar el Monitoreo de los Riesgos acorde con la Politica de Administración de Riesgos por parte de la segunda linea de defensa</t>
  </si>
  <si>
    <t>Monitoreos cuatrimestrales a los riesgos de corrupción</t>
  </si>
  <si>
    <t>Como segunda linea de defensa se realizarón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t>
  </si>
  <si>
    <t>Se evidenció informe de monitoreo de los riesgos  por parte de la segunda línea de defensa.
Sin embargo, La entidad se encuentra actualizando el manual de gestión del riesgo  de acuerdo con los lineamientos establecidos por el DAFP  a través de la Guía para la administración del riesgo y el diseño de controles en entidades públicas - Versión 5</t>
  </si>
  <si>
    <t>Se han realizado los seguimientos cuatrimestrales de los riesgos de corrupción y se ha revisado con Evaluación y Seguimiento de los resultados.</t>
  </si>
  <si>
    <t xml:space="preserve">Se evidencia el monitoreo de los riesgos de corrupción </t>
  </si>
  <si>
    <t>Se evidencia el monitoreo cuatrimestral a los riesgos de corrupción por parte de la segunda linea de defensa, sin embargo, se realizó la reformulación  de los riesgos de corupción de acuerdo con la nueva metodología establecida.</t>
  </si>
  <si>
    <t>Infor y Comunicación  
Al interior de la DNBC, se documentó el Procedimiento de recepción, distribución, seguimiento y salida de Peticiones, Quejas, Reclamos, Sugerencias y Denuncias, en el cual se tienen establecidas tanto las responsabilidades, como el flujo de que debe surtir una PQRSD desde su recepción, hasta la respuesta al peticionario; sin embargo, se presentan respuestas extemporáneas e inclusive se cuenta con PQRSD vencidas, como en el caso del mes de mayo en donde, de un total de 167 PQRSD recibidas, se tuvo 4 (2,40%) se respondidas de forma extemporánea y 7 (4,19%) vencidas.</t>
  </si>
  <si>
    <t>Debilidad en el procedimiento interno de manejo y gestión de la información ya que no se posee un control que haga referencia a la evaluación de la efectividad en los canales de comunicación</t>
  </si>
  <si>
    <t>Afectación en la comunicación con nuestras partes interesadas.
Sanciones de Ley</t>
  </si>
  <si>
    <t>Realizar una revisión y evaluación del procedimiento de recepción, distribución, seguimiento y salida de Peticiones, Quejas, Reclamos, Sugerencias y Denuncias con el fin de mejorar los flujos de comunicación externa</t>
  </si>
  <si>
    <t>Procedimiento revisado y evaluado</t>
  </si>
  <si>
    <t xml:space="preserve">Se anexa como evidencia el acta con planeación donde se verificaron los procedimientos.  </t>
  </si>
  <si>
    <t>No se allega evidencia de la gestión reportada en el   seguimiento</t>
  </si>
  <si>
    <t>No se evidencia procedimiento de recepción, distribución, seguimiento y salida de Peticiones, Quejas, Reclamos, Sugerencias y Denuncias revisado y evaluado.</t>
  </si>
  <si>
    <t>No se presenta evidencia del procedimiento de recepción, distribución, seguimiento y salida de Peticiones, Quejas, Reclamos, Sugerencias y Denuncias revisado y evaluado.</t>
  </si>
  <si>
    <t>Procedimiento de recepción, distribución, seguimiento y salida de Peticiones, Quejas, Reclamos, Sugerencias y Denuncias revisado y evaluado el 30/6/21</t>
  </si>
  <si>
    <t xml:space="preserve">Se actualizo el Procedimiento de recepción, distribución, seguimiento y salida de Peticiones, Quejas, Reclamos, Sugerencias y Denuncias por parte del gestor del proceso, sin embargo el mismo no se encuentra ni formalizado ni aprobado. </t>
  </si>
  <si>
    <t>De la evidencia allegada se observa, que a la actualización del Procedimiento de recepción, distribución, seguimiento y salida de Peticiones, Quejas, Reclamos, Sugerencias y Denuncias  falta su  formalización y  aprobación</t>
  </si>
  <si>
    <t>Se evidencia la formalización y aprobación del procedimiento de fecha 16 de noviembre de 2021</t>
  </si>
  <si>
    <t xml:space="preserve">Monitoreo y Supervisión 16.4
La segunda  línea de defensa no cumplen con las responsabilidades asignadas y no hay claridad frente a los reportes que deben presentar. Planeación como parte de la segunda línea de defensa, aun cuando informa en los Comités Directivos del SIGEC, sobre el avance del sistema integrado de gestión, con respecto a los Mapas de Riesgo de Corrupción se realizó la consolidación y no el monitoreo de los mismos.
</t>
  </si>
  <si>
    <t xml:space="preserve">
El proceso de Gestión de Análisis y Mejora continua para el primer cuatrimestre no contaba con el personal idóneo que apoyara el monitoreo adecuado de los riesgos de corrupción</t>
  </si>
  <si>
    <t>El proceso de Gestión de Análisis y Mejora continua para el primer cuatrimestre no contaba con el personal idóneo que apoyara el monitoreo adecuado de los riesgos de corrupción</t>
  </si>
  <si>
    <t>Deficiencias en la toma de decisiones
Gestión institucional deficiente
Bajo nivel de desempeño
Incumplimiento del Manual de Riegos de la entidad y lineamientos del DAFP</t>
  </si>
  <si>
    <t>Apoyar como segunda línea de defensa el monitoreo de riesgos y planes que se preseten como resultado de la gestión institucional</t>
  </si>
  <si>
    <t>No. De monitoreos realizados por el proceso de Gestión de análisis y Mejora continua</t>
  </si>
  <si>
    <t>Se realizan monitoreos y acompañamietos a los procesos tanto en riesgos como en planes</t>
  </si>
  <si>
    <t>Se realizó la reformulación de los riesgos de gestión, esta pendiente el monitoreo.</t>
  </si>
  <si>
    <t>En revisión de la muestra aleatoria de las 195 PQRSD tramitadas en el primer semestre de  2020, se encontró que en once (11) peticiones se presenta una inadecuada clasificación: dos (2) denuncias fueron radicadas como peticiones de interés particular, tres (3) quejas fueron radicadas como peticiones entre autoridades, cuatro (4) quejas fueron radicadas como peticiones de interés general, una (1) denuncia  se radicó como petición de interés general y una (1) petición de documentos se radicó como de interés general, incumpliendo lo establecido en el artículo 14 de la Ley 1755 de 2015, que señala los términos para responder las diferentes peticiones: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expresándolos motivos de la demora y señalando a la vez el plazo razonable en que se resolverá o dará respuesta, que no podrá ser del doble del inicialmente previsto. 
Así mismo se incumple en el  numeral 5.15 del capítulo 5  de las Políticas de Operación del Procedimiento de Recepción, Distribución, Seguimiento y Salida de Peticiones, Quejas, Reclamos, Sugerencias y Denuncias, versión 1 vigente desde el 25 de noviembre de 2019, toda vez que la radicación de la información.  “…5.15 La oficina de Atención al Usuario deberá tener en cuenta la referencia que indica el peticionario en su derecho de petición, debido a que, si se va a modificar su tipología, se le deba informar al peticionario el plazo en el que se dará respuesta, con la finalidad que este tenga conocimiento del término que estableció la Entidad para resolverla…”</t>
  </si>
  <si>
    <r>
      <rPr>
        <b/>
        <sz val="10"/>
        <color theme="1"/>
        <rFont val="Arial"/>
        <family val="2"/>
      </rPr>
      <t xml:space="preserve">1. Por que? </t>
    </r>
    <r>
      <rPr>
        <sz val="10"/>
        <color theme="1"/>
        <rFont val="Arial"/>
        <family val="2"/>
      </rPr>
      <t xml:space="preserve">Demora en la contratación del personal de área de GAU en el primer trimestre del año 2020.
</t>
    </r>
    <r>
      <rPr>
        <b/>
        <sz val="10"/>
        <color theme="1"/>
        <rFont val="Arial"/>
        <family val="2"/>
      </rPr>
      <t xml:space="preserve">2. Por que? </t>
    </r>
    <r>
      <rPr>
        <sz val="10"/>
        <color theme="1"/>
        <rFont val="Arial"/>
        <family val="2"/>
      </rPr>
      <t xml:space="preserve">Represamiento de los documentos por el primer trimestre del año 2020, debido que no se contaba con personal en el GAU.  
</t>
    </r>
    <r>
      <rPr>
        <b/>
        <sz val="10"/>
        <color theme="1"/>
        <rFont val="Arial"/>
        <family val="2"/>
      </rPr>
      <t>3. Por que?</t>
    </r>
    <r>
      <rPr>
        <sz val="10"/>
        <color theme="1"/>
        <rFont val="Arial"/>
        <family val="2"/>
      </rPr>
      <t xml:space="preserve"> El personal que ingreso a la DNBC, asignado al área de GAU no tenían el conocimiento de los documentos del proceso y tipologías de distribución de PQRSD.</t>
    </r>
  </si>
  <si>
    <t>Desconocimiento y Falta de  apropacion de los documentos que establecen las tipologías las PQRSD en la DNBC</t>
  </si>
  <si>
    <t>Acciones judiciales en contra de la Entidad
Sanciones por parte de los organos de control y vigilancia</t>
  </si>
  <si>
    <t>Realizar capacitación al equipo de GAU, para la apropiación de la resolución 218 de 2019 que reglamenta el trámite  interno de las PQRSD en la DNBC</t>
  </si>
  <si>
    <t>Equipo GAU capacitado</t>
  </si>
  <si>
    <t xml:space="preserve">Andrés García </t>
  </si>
  <si>
    <t>La Ocia revisada la evidencia como el seguimiento del área, observa que no se tiene evidencia de haber realizado realizando  capacitación al equipo de GAU, para la apropiación de la resolución 218 de 2019 que reglamenta el trámite  interno de las PQRSD en la DNBC, dentro y menos que se encuentre alguna dentro del rango de tiempo estipulado como inicio y terminación de la acción</t>
  </si>
  <si>
    <t>se adjunta listado de asistencia de la capacitancion al proceso de GAU sobre resolución 218 de 2019 que reglamenta el trámite  interno de las PQRSD en la DNBC el dia 23 de marzo de 2021</t>
  </si>
  <si>
    <t>Se presenta listado de asistencia de la capacitación al proceso de GAU sobre resolución 218 de 2019.</t>
  </si>
  <si>
    <t>Esta accion se dio cumplimmiento con el seguimiento anterior</t>
  </si>
  <si>
    <t xml:space="preserve">Se verificó cumplimiento de la acción  en seguimiento anterior </t>
  </si>
  <si>
    <r>
      <rPr>
        <sz val="10"/>
        <color theme="1"/>
        <rFont val="Arial"/>
        <family val="2"/>
      </rPr>
      <t>Se encontró que en cuatro (4) PQRSD de la muestra aleatoria seleccionada, no se dio traslado a la autoridad competente, dentro de los cinco (5) días siguientes a su recepción, incumpliendo el artículo 21 de la Ley 1755 de 2015. “…</t>
    </r>
    <r>
      <rPr>
        <i/>
        <sz val="10"/>
        <color theme="1"/>
        <rFont val="Arial"/>
        <family val="2"/>
      </rPr>
      <t>Artículo 21. Funcionario sin competencia.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t>
    </r>
    <r>
      <rPr>
        <sz val="10"/>
        <color theme="1"/>
        <rFont val="Arial"/>
        <family val="2"/>
      </rPr>
      <t>…”</t>
    </r>
  </si>
  <si>
    <r>
      <rPr>
        <b/>
        <sz val="10"/>
        <color theme="1"/>
        <rFont val="Arial"/>
        <family val="2"/>
      </rPr>
      <t>1º por que?</t>
    </r>
    <r>
      <rPr>
        <sz val="10"/>
        <color theme="1"/>
        <rFont val="Arial"/>
        <family val="2"/>
      </rPr>
      <t xml:space="preserve"> No se generaron las alertas de PQRSD por parte de la oficina de atención al ciudadano, debido que no se contaba con el personal después del 31 de Diciembre del 2019. 
</t>
    </r>
    <r>
      <rPr>
        <b/>
        <sz val="10"/>
        <color theme="1"/>
        <rFont val="Arial"/>
        <family val="2"/>
      </rPr>
      <t>2º Por que?</t>
    </r>
    <r>
      <rPr>
        <sz val="10"/>
        <color theme="1"/>
        <rFont val="Arial"/>
        <family val="2"/>
      </rPr>
      <t xml:space="preserve"> El personal contratado para el apoyo de la GAU, no tenia el conocimiento requerido para la clasificación de las PQRSD 
</t>
    </r>
    <r>
      <rPr>
        <b/>
        <sz val="10"/>
        <color theme="1"/>
        <rFont val="Arial"/>
        <family val="2"/>
      </rPr>
      <t xml:space="preserve">3º Por que? </t>
    </r>
    <r>
      <rPr>
        <sz val="10"/>
        <color theme="1"/>
        <rFont val="Arial"/>
        <family val="2"/>
      </rPr>
      <t xml:space="preserve">Falta de  apropacion de los documentos y tipoligias de distribuccion de PQRSD.
</t>
    </r>
  </si>
  <si>
    <t xml:space="preserve">Desconocimiento y falta de  apropacion de los documentos que reglamentan las PQRSD en la DNBC </t>
  </si>
  <si>
    <t xml:space="preserve">Generacion de acciones judiciales; Hallazgos por parte de los Organos de Control y Vigilancia y de las auditorias internas y externas </t>
  </si>
  <si>
    <t xml:space="preserve">Realizar induccion al personal que ingrese a GAU, respecto a los criterios legales de las PQRSD
</t>
  </si>
  <si>
    <t>Nº total de personal capacitado / Nº total de personal asignado al proceso de GAU *100</t>
  </si>
  <si>
    <t xml:space="preserve">Observada la evidencia como el seguimiento, no se puede establecer avance en la acción, ya que no se tiene capacitaciones dentro del lapso definido de inicio y terminación de la accionan del tema especifico  de haber realizado  inducción al personal que ingrese a GAU, respecto a los criterios legales de las PQRSD, todavía hay plazo hasta abril 2021 </t>
  </si>
  <si>
    <t xml:space="preserve">No se evidencia capacitacion al proceso de GAU  respecto a los criterios legales de las PQRSD, todavía hay plazo hasta abril 2021 </t>
  </si>
  <si>
    <t>No se presenta evidencia de la inducción al personal que ingresa al proceso GAU.</t>
  </si>
  <si>
    <t>Se presenta listado de asistencia de la capacitación al proceso de GAU sobre clasificación de PQRSD y OPAS el día 23 de marzo de 2021, no se allega la evidencia</t>
  </si>
  <si>
    <r>
      <rPr>
        <sz val="10"/>
        <color theme="1"/>
        <rFont val="Arial"/>
        <family val="2"/>
      </rPr>
      <t>Se verificó la evidencia de lista de asistencia del Grupo GAU a la capacitación</t>
    </r>
    <r>
      <rPr>
        <i/>
        <sz val="10"/>
        <color theme="1"/>
        <rFont val="Arial"/>
        <family val="2"/>
      </rPr>
      <t xml:space="preserve"> Clasificación de PQRSD y OPAS,de fedha 23-03-2021 , </t>
    </r>
    <r>
      <rPr>
        <sz val="10"/>
        <color theme="1"/>
        <rFont val="Arial"/>
        <family val="2"/>
      </rPr>
      <t>con ello dandose  cumplimiento a la acción</t>
    </r>
  </si>
  <si>
    <r>
      <rPr>
        <sz val="10"/>
        <color theme="1"/>
        <rFont val="Arial"/>
        <family val="2"/>
      </rPr>
      <t>Se encontró que en cuatro (4) PQRSD de la muestra aleatoria seleccionada, no se dio traslado a la autoridad competente, dentro de los cinco (5) días siguientes a su recepción, incumpliendo el artículo 21 de la Ley 1755 de 2015. “…</t>
    </r>
    <r>
      <rPr>
        <i/>
        <sz val="10"/>
        <color theme="1"/>
        <rFont val="Arial"/>
        <family val="2"/>
      </rPr>
      <t>Artículo 21. Funcionario sin competencia.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t>
    </r>
    <r>
      <rPr>
        <sz val="10"/>
        <color theme="1"/>
        <rFont val="Arial"/>
        <family val="2"/>
      </rPr>
      <t>…”</t>
    </r>
  </si>
  <si>
    <r>
      <rPr>
        <b/>
        <sz val="10"/>
        <color theme="1"/>
        <rFont val="Arial"/>
        <family val="2"/>
      </rPr>
      <t>1º por que?</t>
    </r>
    <r>
      <rPr>
        <sz val="10"/>
        <color theme="1"/>
        <rFont val="Arial"/>
        <family val="2"/>
      </rPr>
      <t xml:space="preserve"> No se generaron las alertas de PQRSD por parte de la oficina de atención al ciudadano, debido que no se contaba con el personal después del 31 de Diciembre del 2019. 
</t>
    </r>
    <r>
      <rPr>
        <b/>
        <sz val="10"/>
        <color theme="1"/>
        <rFont val="Arial"/>
        <family val="2"/>
      </rPr>
      <t>2º Por que</t>
    </r>
    <r>
      <rPr>
        <sz val="10"/>
        <color theme="1"/>
        <rFont val="Arial"/>
        <family val="2"/>
      </rPr>
      <t xml:space="preserve"> El personal contratado para el apoyo de la GAU, no tenia el conocimiento requerido para la clasificación de las PQRSD 
</t>
    </r>
    <r>
      <rPr>
        <b/>
        <sz val="10"/>
        <color theme="1"/>
        <rFont val="Arial"/>
        <family val="2"/>
      </rPr>
      <t xml:space="preserve">3º Por que; </t>
    </r>
    <r>
      <rPr>
        <sz val="10"/>
        <color theme="1"/>
        <rFont val="Arial"/>
        <family val="2"/>
      </rPr>
      <t xml:space="preserve">Falta de claridad en el procedimiento  PC-AU-01, Politicas de operación punto 5.30, sobre los traslados de las peticiones sin competencia 
</t>
    </r>
  </si>
  <si>
    <t xml:space="preserve">Falta de claridad en el procedimiento  PC-AU-01, Politicas de operación punto 5.30, sobre los traslados de las peticiones sin competencia </t>
  </si>
  <si>
    <t xml:space="preserve">Realizar la actualizacion del procedimiento PC-AU-01, Politicas de operación punto 5.30 sobre el manejo de los traslados de las peticiones sin competencia. </t>
  </si>
  <si>
    <t xml:space="preserve">Procedimiento PC-AU-01 actualizado </t>
  </si>
  <si>
    <t xml:space="preserve">No obstante anexarse el borrador de las  actualizaciones entre ellas  del procedimiento PC-AU-01, Políticas de operación punto 5.30 sobre el manejo de los traslados de las peticiones sin competencia, se debe recordar al área que solo cuenta con 8 días hábiles para terminar la acción </t>
  </si>
  <si>
    <t>No se evidencia actualizacion del procedimiento PC-AU-01, Políticas de operación punto 5.30 sobre el manejo de los traslados de las peticiones sin competencia,</t>
  </si>
  <si>
    <t xml:space="preserve"> No se presenta evidencia de la actualización del procedimiento PC-AU-01</t>
  </si>
  <si>
    <t>De la evidencia allegada se observa, que a la actualización del Procedimiento de recepción, distribución, seguimiento y salida de Peticiones, Quejas, Reclamos, Sugerencias y Denuncias  falta su  formalización y  aprobación, n o obstante el vencimiento de la acción</t>
  </si>
  <si>
    <t>Se encontró que en 202 PQRSD de los 578 radicados en el primer semestre, se respondieron de forma extemporánea, y no se informó al peticionario las circunstancias que ocasionaron, como tampoco se le informó la fecha en que se le daría respuesta, incumpliendo el término señalado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</si>
  <si>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r>
      <rPr>
        <b/>
        <sz val="10"/>
        <color rgb="FF000000"/>
        <rFont val="Arial"/>
        <family val="2"/>
      </rPr>
      <t>1º por que?</t>
    </r>
    <r>
      <rPr>
        <sz val="10"/>
        <color rgb="FF000000"/>
        <rFont val="Arial"/>
        <family val="2"/>
      </rPr>
      <t xml:space="preserve"> En el primer trimestre del 2020 no se contrato personal de apoyo para el proceso de GAU. </t>
    </r>
    <r>
      <rPr>
        <b/>
        <sz val="10"/>
        <color rgb="FF000000"/>
        <rFont val="Arial"/>
        <family val="2"/>
      </rPr>
      <t xml:space="preserve">
2º por que? </t>
    </r>
    <r>
      <rPr>
        <sz val="10"/>
        <color rgb="FF000000"/>
        <rFont val="Arial"/>
        <family val="2"/>
      </rPr>
      <t xml:space="preserve">No se generaron las alertas de PQRSD por parte de la oficina de atención al ciudadano, debido que no se contaba con el personal después del 31 de Diciembre del 2019. </t>
    </r>
    <r>
      <rPr>
        <b/>
        <sz val="10"/>
        <color rgb="FF000000"/>
        <rFont val="Arial"/>
        <family val="2"/>
      </rPr>
      <t xml:space="preserve">
3º Por que? </t>
    </r>
    <r>
      <rPr>
        <sz val="10"/>
        <color rgb="FF000000"/>
        <rFont val="Arial"/>
        <family val="2"/>
      </rPr>
      <t>Falta de compromiso por parte de las áreas responsables de generar tramite y respuesta a las PQRSD.</t>
    </r>
    <r>
      <rPr>
        <b/>
        <sz val="10"/>
        <color rgb="FF000000"/>
        <rFont val="Arial"/>
        <family val="2"/>
      </rPr>
      <t xml:space="preserve">
4º Por que? </t>
    </r>
    <r>
      <rPr>
        <sz val="10"/>
        <color rgb="FF000000"/>
        <rFont val="Arial"/>
        <family val="2"/>
      </rPr>
      <t xml:space="preserve">Falta de conocimiento y apropiacion de la resolucion 218 de 2019 y procedimiento PC-AU-01 y las sanciones que acarrean los incumplimientos  </t>
    </r>
  </si>
  <si>
    <t xml:space="preserve">Falta de conocimiento y apropiacion de la resolucion 218 de 2019 y procedimiento PC-AU-01 y las sanciones que acarrean los incumplimientos </t>
  </si>
  <si>
    <t>Vencimiento de términos para las respuestas a las PQRDS; y  sanciones legales a los funcionarios y la entidad</t>
  </si>
  <si>
    <t xml:space="preserve">Realizar una capacitación a los funcionarios y contratistas de las dependencias responsables del trámite de las PQRSD, respecto de los criterios legales      que deben atender
</t>
  </si>
  <si>
    <t xml:space="preserve">Nº total de dependencias / Nº total de dependencias capacitadadas * 100 </t>
  </si>
  <si>
    <t xml:space="preserve">Se realizo capacitación al personal sobre las funciones y otro Tambiéncon el proceso FANO en las fechas 30/08/2020,  23/07/2020, 30/06/2020, 29/05/2020, 29/04/2020, </t>
  </si>
  <si>
    <t>La OCI observa contrario a lo manifestado en seguimiento y la evidencia allegada, que no se reporta avance de la acción, toda vez que las actas allegadas ninguna esta dentro del rango de tiempo estipulado, ni con todo el personal encargado del trámite de PQRS, y sobre el tema especifico de la acción</t>
  </si>
  <si>
    <t>No se evidencia capacitacion en el tema de los criterios legales que deben atender</t>
  </si>
  <si>
    <t xml:space="preserve">Se evidencia que fue realizada la capacitacion  a los funcionarios y contratistas de las dependencias responsables del trámite de las PQRSD, respecto de los criterios legales      que deben atender
</t>
  </si>
  <si>
    <t>Se  allega evidencia  que el 18 de junio de 2021, se dio cumplimiento a la acción a través  del correo de convocatoria a la capacitación ORFEO y  criterios legales que se deben cumplir</t>
  </si>
  <si>
    <t>Se verifica el cumplimiento de la acción con la evidencia de la capacitación</t>
  </si>
  <si>
    <r>
      <rPr>
        <b/>
        <sz val="10"/>
        <color theme="1"/>
        <rFont val="Arial"/>
        <family val="2"/>
      </rPr>
      <t>1º por que;</t>
    </r>
    <r>
      <rPr>
        <sz val="10"/>
        <color theme="1"/>
        <rFont val="Arial"/>
        <family val="2"/>
      </rPr>
      <t xml:space="preserve"> En el primer trimestre del 2020 no se contrato personal de apoyo para el proceso de GAU. </t>
    </r>
    <r>
      <rPr>
        <b/>
        <sz val="10"/>
        <color theme="1"/>
        <rFont val="Arial"/>
        <family val="2"/>
      </rPr>
      <t xml:space="preserve">
2º por que: </t>
    </r>
    <r>
      <rPr>
        <sz val="10"/>
        <color theme="1"/>
        <rFont val="Arial"/>
        <family val="2"/>
      </rPr>
      <t xml:space="preserve">No se generaron las alertas de PQRSD por parte de la oficina de atención al ciudadano, debido que no se contaba con el personal después del 31 de Diciembre del 2019. </t>
    </r>
    <r>
      <rPr>
        <b/>
        <sz val="10"/>
        <color theme="1"/>
        <rFont val="Arial"/>
        <family val="2"/>
      </rPr>
      <t xml:space="preserve">
3º Por que: </t>
    </r>
    <r>
      <rPr>
        <sz val="10"/>
        <color theme="1"/>
        <rFont val="Arial"/>
        <family val="2"/>
      </rPr>
      <t>Falta de compromiso por parte de las áreas responsables de generar tramite y respuesta a las PQRSD.</t>
    </r>
  </si>
  <si>
    <t>Falta de compromiso por parte de las áreas responsables de generar tramite y respuesta a las PQRSD.</t>
  </si>
  <si>
    <t xml:space="preserve">Vencimiento de Términos en respuestas y generación de acciones legales y hallazgos por entes de control externos e internos </t>
  </si>
  <si>
    <t>Modificar la resolución 218 de 2019, en lo que respecta a la radicación y trámite de las quejas y denuncias para el conocimiento de la Oficina de Gestión de Asutos Disciplinarios</t>
  </si>
  <si>
    <t>Resolución modificada</t>
  </si>
  <si>
    <t>El área no reporta evidencia ni seguimiento, respecto a la modificación de la resolución 218 de 2019, en lo que respecta a la radicación y trámite de las quejas y denuncias para el conocimiento de la Oficina de Gestión de Asuntos Disciplinarios, se le recuerda al proceso que solo tiene 8 días hábiles para su cumplimiento</t>
  </si>
  <si>
    <t>No Se evidencia modificación de la resolución 218 de 2019, en lo que respecta a la radicación y trámite de las quejas y denuncias para el conocimiento de la Oficina de Gestión de Asuntos Disciplinarios</t>
  </si>
  <si>
    <t>No se presenta evidencia de la modificación de la resolución 218 de 2019.</t>
  </si>
  <si>
    <t>Se evidencia que fue actualizada la resolución 218 de 2019, en lo que respecta a la radicación y trámite de las quejas y denuncias para el conocimiento de la Oficina de Gestión de Asutos Disciplinarios</t>
  </si>
  <si>
    <t xml:space="preserve">Se verificó en seguimiento de la OCI la modificación a la resolución 218 de 2019, expidiendose la 245 de 2021 </t>
  </si>
  <si>
    <t>Se expidio la resolucion 245</t>
  </si>
  <si>
    <t>Se encontró que en 53 PQRSD de los 578 documentos radicados en la DNBC, no han sido respondidos y no se encontró evidencia de haberse informado la fecha en que será resuelta la petición, inobservando el término señalado en el artículo 14 de la Ley 1755 de 2015, y su parágrafo único: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</si>
  <si>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 xml:space="preserve">1. Por que; Falta de verificación de las peticiones que le son asignadas en ORFEO por parte de los funcionarios y contratistas. 
2. Por que; Existe incumplimiento de las funciones y las obligaciones contractuales  por parte de los funcionarios y contratistas de la DNBC. 
3º Por que: Falta de compromiso por parte de las áreas responsables de generar tramite y respuesta a las PQRSD.
</t>
  </si>
  <si>
    <t xml:space="preserve">Incumplimiento de las actividades propuestas en los diferentes planes y posibles sanciones por incumplimiento de la normatividad debido a las respuestas extemporáneas. </t>
  </si>
  <si>
    <t>No se allego evidencia ni seguimiento respecto a la modificación de  la resolución 218 de 2019, en lo que respecta a la radicación y trámite de las quejas y denuncias para el conocimiento de la Oficina de Gestión de Asuntos Disciplinarios, se recuerda que solo se tienen 8 días hábiles para su cumplimiento</t>
  </si>
  <si>
    <t>Se evidencia que fue actualizada la resolución 218 de 2019,  en lo que respecta a la radicación y trámite de las quejas y denuncias para el conocimiento de la Oficina de Gestión de Asutos Disciplinarios</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</si>
  <si>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2019, ni I semestre de 2020</t>
  </si>
  <si>
    <r>
      <rPr>
        <b/>
        <sz val="10"/>
        <color theme="1"/>
        <rFont val="Arial"/>
        <family val="2"/>
      </rPr>
      <t xml:space="preserve">1ºPor que; </t>
    </r>
    <r>
      <rPr>
        <sz val="10"/>
        <color theme="1"/>
        <rFont val="Arial"/>
        <family val="2"/>
      </rPr>
      <t xml:space="preserve">Falta de seguimiento a los informes consolidados de PQRSD.
</t>
    </r>
    <r>
      <rPr>
        <b/>
        <sz val="10"/>
        <color theme="1"/>
        <rFont val="Arial"/>
        <family val="2"/>
      </rPr>
      <t xml:space="preserve">2º Por que; </t>
    </r>
    <r>
      <rPr>
        <sz val="10"/>
        <color theme="1"/>
        <rFont val="Arial"/>
        <family val="2"/>
      </rPr>
      <t xml:space="preserve">No se remitio los informes mensuales pertienen a la Oficina de asuntos disiplinarios de las PQRSD vencidas y extemporaneas 
</t>
    </r>
    <r>
      <rPr>
        <b/>
        <sz val="10"/>
        <color theme="1"/>
        <rFont val="Arial"/>
        <family val="2"/>
      </rPr>
      <t xml:space="preserve">3º Por que; </t>
    </r>
    <r>
      <rPr>
        <sz val="10"/>
        <color theme="1"/>
        <rFont val="Arial"/>
        <family val="2"/>
      </rPr>
      <t xml:space="preserve">Falta de claridad en el procedimiento PC-AU-01 con respecto a el no cumplineto oportuno de las PQRSD en las DNBC. </t>
    </r>
  </si>
  <si>
    <t xml:space="preserve">Falta de claridad en el procedimiento PC-AU-01 con respecto a el no cumplineto oportuno de las PQRSD en las DNBC. </t>
  </si>
  <si>
    <t xml:space="preserve">Retrasos en los procesos y incumplimientos normativos que pueden generar sanciones para la DNBC </t>
  </si>
  <si>
    <t xml:space="preserve">Realizar actualización  al proceso PC-AU-01 item 5.20 con respecto al trámite para el direccionamiento  de las PQRSD vencidas de acuerdo a lo de su competencia
</t>
  </si>
  <si>
    <t>Andres Garcia</t>
  </si>
  <si>
    <t>No Se evidencia modificación y/o actualización  al proceso PC-AU-01 item 5.20 con respecto al trámite para el direccionamiento  de las PQRSD vencidas de acuerdo a lo de su competencia</t>
  </si>
  <si>
    <t>Se actualiza el procedimiento PC-AU-01 el 30/6/21</t>
  </si>
  <si>
    <t xml:space="preserve">Se actualizo el Procedimiento de recepción, distribución, seguimiento y salida de Peticiones, Quejas, Reclamos, Sugerencias y Denuncias por parte del gestor del proceso, sin embargo el mismo no se encuentra ni formalizado ni aprobado, por ende no se ha realizado la socializcion </t>
  </si>
  <si>
    <t>Se verifica el procedimiento para envió de las PQRSD  asuntos disciplinarios</t>
  </si>
  <si>
    <t>Al verificar la información contenida en los expedientes contractuales, se evidenció que en ninguno de los dieciseis (16) contratos objeto de seguimiento  se haya solicitado a los contratistas, certificaciónes de contratos anteriores que demostraran su experiencia, compromiso de integridad y anticorrupción. incumpliendo así, lo definido en el artículo 6 de la Ley 80 de 1993 y el numeral 2 de la Circular Conjunta 100-008 de 2020 de la Presidencia de la Republica y la Función Pública.</t>
  </si>
  <si>
    <r>
      <rPr>
        <b/>
        <sz val="10"/>
        <color theme="1"/>
        <rFont val="Arial"/>
        <family val="2"/>
      </rPr>
      <t xml:space="preserve">1º Por que; </t>
    </r>
    <r>
      <rPr>
        <sz val="10"/>
        <color theme="1"/>
        <rFont val="Arial"/>
        <family val="2"/>
      </rPr>
      <t xml:space="preserve">no se han establecido los parametros de la politica anticorrupción al interior de la entidad. 
</t>
    </r>
  </si>
  <si>
    <t>1º Por que; no se han establecido los parametros de la politica anticorrupción al interior de la entidad,  muchas de la empresas se encontraban cerradas debido a la Pandemia</t>
  </si>
  <si>
    <t>Alto riesgo de incumplimiento de requisitos contractuales de experiencia, asì como riesgos de inhabilidades e incompatibilidades.</t>
  </si>
  <si>
    <t>Realizar una capacitaciòn interna en el Proceso de Gestiòn Contractual con el fin de afianzar los conocimientos con base en los requisitos aplicables a cada proceso</t>
  </si>
  <si>
    <t xml:space="preserve">Lista de asistencias y acta </t>
  </si>
  <si>
    <t>Anexo planilla de asistencia y acta de reunión.</t>
  </si>
  <si>
    <r>
      <rPr>
        <sz val="10"/>
        <color theme="1"/>
        <rFont val="Arial"/>
        <family val="2"/>
      </rPr>
      <t xml:space="preserve">No se allego evidencia del cumplimiento  la acción de </t>
    </r>
    <r>
      <rPr>
        <i/>
        <sz val="10"/>
        <color theme="1"/>
        <rFont val="Arial"/>
        <family val="2"/>
      </rPr>
      <t>Realizar una capacitación interna en el Proceso de Gestión Contractual con el fin de afianzar los conocimientos con base en los requisitos aplicables a cada proceso, para que cumplida la acción se proceda a su cierre</t>
    </r>
  </si>
  <si>
    <r>
      <rPr>
        <sz val="10"/>
        <color theme="1"/>
        <rFont val="Arial"/>
        <family val="2"/>
      </rPr>
      <t xml:space="preserve">No se evidencia cumplimientro de la acción </t>
    </r>
    <r>
      <rPr>
        <i/>
        <sz val="10"/>
        <color theme="1"/>
        <rFont val="Arial"/>
        <family val="2"/>
      </rPr>
      <t>Realizar una capacitaciòn interna en el Proceso de Gestiòn Contractual con el fin de afianzar los conocimientos con base en los requisitos aplicables a cada proceso</t>
    </r>
  </si>
  <si>
    <t>Se verifica la presentación socializada al grupo de gestión contractual con el tema responsabilidad de los servidores públicos</t>
  </si>
  <si>
    <t>Fue efectiva</t>
  </si>
  <si>
    <t>Se evidencia un excesivo aumento en los servicios de EAAB, Energía y Telefonía Celular, desconociéndose las causas del incremento; debido, a que no se han soportado las variaciones por parte del Proceso de Gestión Administrativa, incumpliendo lo establecido en la ley 1009 de 2020, articulo 14 literal c), d) y artículo 18 literal a), c) y párrafo final.</t>
  </si>
  <si>
    <r>
      <rPr>
        <b/>
        <sz val="10"/>
        <color theme="1"/>
        <rFont val="Arial"/>
        <family val="2"/>
      </rPr>
      <t>1. Porque;</t>
    </r>
    <r>
      <rPr>
        <sz val="10"/>
        <color theme="1"/>
        <rFont val="Arial"/>
        <family val="2"/>
      </rPr>
      <t xml:space="preserve"> No se tenía personal a cargo responsable de realizar seguimiento y control, debido que se contrató a finales del mes de agosto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</si>
  <si>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 xml:space="preserve">Realizar monitoreo mensual de la variación de las cifras  relacionadas con el pago de los servicios de agua, energía y telefono, para la toma de decisiones.
</t>
  </si>
  <si>
    <t xml:space="preserve">Se adjunta la evidencia del informe del seguimiento del PIGA del I II y III trimestre del año 2020 </t>
  </si>
  <si>
    <t>Se realizó el  monitoreo mensual de la variación de las cifras  relacionadas con el pago de los servicios de agua y energía quedando por realizar el de telefonía celular y fija</t>
  </si>
  <si>
    <t>Se esta trabajando en los analisis del consumo de agua y de energia de las instalaciones de la DNBC.</t>
  </si>
  <si>
    <t xml:space="preserve">Se evdencia monitoreo del consumo de energia hasta el mes de septiembre de 2021, no obstante no se evidencia el monitoreo del servicio de agua, ni de telefonia fija </t>
  </si>
  <si>
    <t>Se evdencia monitoreo del consumo de energia hasta el mes de septiembre de 2021, así mismo no se evidencia el monitoreo del servicio de agua, ni de telefonia fija y tampco hay evidencia de campañas sobre el programa de Gestión ambiental y uso eficiente de los recursos. La actividad tiene fecha de trmianción 30/12/2020</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</si>
  <si>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ha realizado el Control sevicios públicos - energia hasta diciembre del 2021 y en los informes de Seguimiento y control del Plan de Eficiencia Admin y Cero Papel - IV trimestre 2021 y PIGA IV trimestre 2021, se da cumplimineto al  monitoreo mensual de la variación de las cifras  relacionadas con el pago de los servicios de agua, energía y telefono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se realizaron campañas sobre el programa de Gestión ambiental y uso eficiente de los recursos 
Nota: El grupo de la Oficina de Control Interno, considera efectiva esta acción, con base en los soportes presentados a la fecha, sin embargo, esto NO garantiza que los hallazgos de este seguimiento se vuelvan a repetir posteriormente.</t>
  </si>
  <si>
    <t>Durante el primer semestre de 2020, no se desarrollaron actividades pedagógicas para el fomento de la cultura del ahorro de los servicios de energía y agua, conforme a lo establecido en el Decreto 1009 de 2020 artículo 18 literal b), Circular 09 de 2018 numeral “9.2.Fomentar una cultura de ahorro de agua y energía, así como los Instructivos internos IN-AD- 05 Uso y ahorro de energía e IN-AF-D-06 Uso y ahorro eficiente del agua.
De igual forma, no se han realizado sensibilizaciones al interior de la DNBC, con respecto al Instructivo de Manejo de residuos sólidos y especiales No. IN-AD-04.</t>
  </si>
  <si>
    <r>
      <rPr>
        <b/>
        <sz val="10"/>
        <color theme="1"/>
        <rFont val="Arial"/>
        <family val="2"/>
      </rPr>
      <t xml:space="preserve">1. Porque; </t>
    </r>
    <r>
      <rPr>
        <sz val="10"/>
        <color theme="1"/>
        <rFont val="Arial"/>
        <family val="2"/>
      </rPr>
      <t>se tenía las campañas de sensibilización de la anterior vigencia 2019 y no se vio pertinente realizar más</t>
    </r>
    <r>
      <rPr>
        <b/>
        <sz val="10"/>
        <color theme="1"/>
        <rFont val="Arial"/>
        <family val="2"/>
      </rPr>
      <t>. 
2. Porque;</t>
    </r>
    <r>
      <rPr>
        <sz val="10"/>
        <color theme="1"/>
        <rFont val="Arial"/>
        <family val="2"/>
      </rPr>
      <t xml:space="preserve"> no se tenía conocimiento de los documentos internos de la DNBC 
</t>
    </r>
    <r>
      <rPr>
        <b/>
        <sz val="10"/>
        <color theme="1"/>
        <rFont val="Arial"/>
        <family val="2"/>
      </rPr>
      <t xml:space="preserve">
3. Porque; </t>
    </r>
    <r>
      <rPr>
        <sz val="10"/>
        <color theme="1"/>
        <rFont val="Arial"/>
        <family val="2"/>
      </rPr>
      <t>En el primer y segundo trimestre del año 2020 no se tenía personal idóneo para el desarrollo de actividades pedagógicas</t>
    </r>
  </si>
  <si>
    <t>En el primer y segundo trimestre del año 2020 no se tiene personal idóneo para el desarrollo de actividades pedagógicas</t>
  </si>
  <si>
    <t xml:space="preserve">Retrasó en las actividades Gestión, capacitación y sensibilización al interior de la DNBC </t>
  </si>
  <si>
    <t xml:space="preserve">Realizar y adelantar los programas de gestión ambiental que apliquen en la entidad incluyendo cronograma de capacitación y sensibilización al personal de la DNBC </t>
  </si>
  <si>
    <t>Nº total de Actividades programadas / Nº Total de actividades desarrolladas *100</t>
  </si>
  <si>
    <t>Se adjunta como evidencia el Plan de eficiencia administrativa y cero papel 2020 de la DNBC</t>
  </si>
  <si>
    <t xml:space="preserve">Se realizaron  y adelantaron  los programas de gestión ambiental incluyendo cronograma de capacitación y sensibilización al personal de la DNBC </t>
  </si>
  <si>
    <t>Se esta trabajando en todo lo concerniente al tema ambiental  DNBC</t>
  </si>
  <si>
    <t xml:space="preserve">No se presenta evidencia de los programas de gestión ambiental </t>
  </si>
  <si>
    <t>Se Bienen realizando  y cumpliendo el cronograma de actividades relacionadas con el PIGA y con la politica de eficiencia administrativa y cero papel</t>
  </si>
  <si>
    <t>Se evidencian los informes de seguimiento y control del III trimestre del 2021 de  actividades del PIGA y de la Politica de eficiencia administrativa y cero papel y SOPORTES GESTIÓN AMBIENTAL DNBC 2021, se evidencia Cronograma Plan Institucional de Gestión Ambiental PIGA -2021 en archivo propuesta, y CronogramaPlan Eficiencia Administrativa y Cero Papel 2021, tambien en un archivo de propuesta. se contrato un ingeniero ambiental para el desarrollo de actividades pedagógicas.</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</si>
  <si>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realizaron y adelantaron los programas de gestión ambiental que apliquen en la entidad incluyendo cronograma de capacitación y sensibilización al personal de la DNBC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tiene el personal idóneo para el desarrollo de las actividades pedagógicas.
Nota: El grupo de la Oficina de Control Interno, considera efectiva esta acción, con base en los soportes presentados a la fecha, sin embargo, esto NO garantiza que los hallazgos de este seguimiento se vuelvan a repetir posteriormente.</t>
  </si>
  <si>
    <t xml:space="preserve">Actividades de control 12.1
Mediante el proceso de análisis y mejora se canaliza la modificación y/o creación de los documentos del sistema documental de la DNBC, pero al realizar la verificación al 30 de diciembre en la página WEB,   se evidenció que existen formatos que están siendo utilizados por los procesos sin la respectiva codificación tal y como son: La entrada y salida de bienes del almacén, esquema de publicación, formato TRD, Índice de información clasificada y reservada, registro de inventarios de información entre otros, aun cuando en la documentación del SIGEC si se encuentran codificados y actualizados.
</t>
  </si>
  <si>
    <t xml:space="preserve">Débil apropiación del funcionamiento del Sistema Integrado de Gestión.
No existe un procedimiento para la publicación de información en la página web que permita generar controles en la calidad y veracidad de la información que se publica
</t>
  </si>
  <si>
    <t>No existe un procedimiento para la publicación de información en la página web que permita generar controles en la calidad y veracidad de la información que se publica</t>
  </si>
  <si>
    <t xml:space="preserve">Incumplimiento de lineamientos del Sistema de Gestión
</t>
  </si>
  <si>
    <t>Formular un procedimiento de revisión y actualización de la información publicada en la página web institucional</t>
  </si>
  <si>
    <t>Procedimiento formulado de revisión y actualización de información desarrollado</t>
  </si>
  <si>
    <t>John Beltrán/Edgar Molina</t>
  </si>
  <si>
    <t>La actividad se programó para iniciar el 13 de marzo de 2021.
no reportó avance.</t>
  </si>
  <si>
    <t xml:space="preserve"> El procedimiento de Publicacion en la Pagina WEB se encuntra aprobado por el proceso de Mejora Continua desde el 16 de julio del 2021, sin embargo el Director no ha firmado </t>
  </si>
  <si>
    <t xml:space="preserve">Se evidencia que el proceso de Gestion de comunicaciones formulo el procedimeinto de publicacion de la pagina web, sin embargo a la fecha no se encuentra formalizado. </t>
  </si>
  <si>
    <t>Se evidenca correo y Procedimiento Publicación, actualización o eliminación  de contenido en el portal web de la DNBC, Código: PC-GC-05, Versión: 1, Vigente Desde:29/06/2021, el cual no esta firmado.  La actividad tiene fecha de terminación 30/05/2021</t>
  </si>
  <si>
    <t xml:space="preserve">El procedimiento asocialdo a la publicación, acualización o eliminación de contenido en el portal web de la DNBC. Se encuentra firmado por las partes interesadas, el líder del proceso, el gestor del proceso y el funcionario que eleboró dicho documento. Así mismo fue socializado con los gestores  de la entidad el día 15 de diciembre del 2021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</si>
  <si>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 el Procedimiento Publicación, actualización o eliminación  de contenido en el portal web de la DNBC, Código: PC-GC-05, Versión: 1, Vigente Desde:29/06/2021, debidamente firmado.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el un procedimiento para la publicación de información en la página web, contempla las activiades "Revisar y clasificar la solcitud" y "Atender y analizar solicitud" las cuales se toman como controles en la calidad y veracidad de la información que se publica.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</si>
  <si>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 el Procedimiento Publicación, actualización o eliminación  de contenido en el portal web de la DNBC, Código: PC-GC-05, Versión: 1, Vigente Desde:29/06/2021, debidamente firmado.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el un procedimiento para la publicación de información en la página web, contempla las activiades "Revisar y clasificar la solcitud" y "Atender y analizar solicitud" las cuales se toman como controles en la calidad y veracidad de la información que se publica.
Nota: El grupo de la Oficina de Control Interno, considera efectiva esta acción, con base en los soportes presentados a la fecha, sin embargo, esto NO garantiza que los hallazgos de este seguimiento se vuelvan a repetir posteriormente.
</t>
    </r>
  </si>
  <si>
    <t xml:space="preserve">No se generaron las revisiones necesarias por parte del resposable del proceso de comunicaciones previo a la públicación en el sitio web.
</t>
  </si>
  <si>
    <t xml:space="preserve">Incumplimiento de lineamientos del Sistema de Gestión de calidad
</t>
  </si>
  <si>
    <t>Realizar la revisión de la documentación por parte del gestor del proceso de comunicaciones previa a la publicación</t>
  </si>
  <si>
    <t xml:space="preserve">Revisión de la documentación remitida para publicación </t>
  </si>
  <si>
    <t>El Gestor de Comunicaciones, realiza el seguimiento a los contenidos publicados en los diferentes canales web, a través la lista de chequeo semanal que surge de la validación de los mismos.</t>
  </si>
  <si>
    <t xml:space="preserve">Se evidencia  Revisión de la documentación remitida para publicación  por parte del gestor del proceso dejando registro de esta en la lista de chekeo, por lo tanto si se esta dando cumplimeinto con la aplicabilidad de la accion de mejora. </t>
  </si>
  <si>
    <t>Se evidencia las LISTA DE CHEQUEO PARA LA CREACIÓN Y PUBLICACIÓN DE CONTENIDOS INTERNOS Y EXTERNOS (semanal) de los meses de abril a octubre, para la Revisión de la documentación remitida para publicación.</t>
  </si>
  <si>
    <t>La actividad se realiza a cabalidad en cada semana del mes.</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</si>
  <si>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listas de chequeo que dan cuenta de la revisión previa de la documentación por parte del gestor del proceso de comunicaciones antes de la publicación de la información en la pagina WEB.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vienen realizando las revisiones necesarias por parte del resposable del proceso de comunicaciones previo a la públicación en el sitio web.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</si>
  <si>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listas de chequeo que dan cuenta de la revisión previa de la documentación por parte del gestor del proceso de comunicaciones antes de la publicación de la información en la pagina WEB.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vienen realizando las revisiones necesarias por parte del resposable del proceso de comunicaciones previo a la públicación en el sitio web.
Nota: El grupo de la Oficina de Control Interno, considera efectiva esta acción, con base en los soportes presentados a la fecha, sin embargo, esto NO garantiza que los hallazgos de este seguimiento se vuelvan a repetir posteriormente.
</t>
    </r>
  </si>
  <si>
    <t xml:space="preserve">Actividades de control 12.3
Se evidenció que no se ha realizado  el monitoreo de los riesgos acorde a la política de administración del riesgo. De igual forma, no se dio cumplimiento de la totalidad de las responsabilidades y/o obligaciones a desarrollar por parte de la segunda línea de defensa conforme a lo enunciado en  la resolución 442 de 2020 y  el Manual de Gestión de Riesgos de la DNBC. 
</t>
  </si>
  <si>
    <t>Se desconoció la forma puntual de realizar el monitoreo como lo establece la política</t>
  </si>
  <si>
    <t>Deficiente gestión Institucional
Afectación en la evaluación de desempeño de la entidad
Incumplimiento del Manual de Riegos de la entidad y lineamientos del DAFP</t>
  </si>
  <si>
    <t>Realizar el Monitoreo de los Riesgos acorde con la Política actualizada de Administración de Riesgos por parte de la segunda línea de defensa. De igual forma, contemplar en el monitoreo la total de las responsabilidades y/o Obligaciones inidcadas en la resolución 442 de 2020</t>
  </si>
  <si>
    <t>Monitoreo de riesgos realizados acorde a la periodicidad definida en el manual actualizado</t>
  </si>
  <si>
    <t>El proceso definió en el manual de gestion del riesgo  la periodicidad del monitoreo. Sin embargo, se ha trabajajado en su implementación, actividad terminada el 31 de octubre de 2021. Los monitoreos se iniciarán a partir del mes de diciembre. En noviembre se esta trabajando en la implementación de la herramienta de autodiagnóstico.</t>
  </si>
  <si>
    <t>Se evidencia en el manual de gestion del riesgo  la periodicidad del monitoreo. No obstante se esta  trabajajado en su implementación, por consiguiente los monitoreos se iniciarán a partir del mes de diciembre.</t>
  </si>
  <si>
    <t>En el manual de gestión del riesgo se estableció en el númeral 5.6. Moitoreo, se estableció la periodicidad del monitoreo, sin embargo, aún no se ha realizado el monitoreo para los riesgos de gestión</t>
  </si>
  <si>
    <t xml:space="preserve">Ambiente de Control. 1.3
Se actualizó el procedimiento de Ingreso y Retiro  de funcionarios PC-TH-04 pero el mismo no indica en ninguno de sus apartes el mecanismo frente a la detección y prevención del uso inadecuado de la información.  Asimismo, el formato FO-TH-04-09 ACEPTACION DE CORREO V1 indica,  la  Protección de Datos en un solo aparte, pero el   titulo y en el resto del contenido no lo establece.
</t>
  </si>
  <si>
    <t>A pesar de que existe el formato , no se contempló en el procedimiento generar una actividad específica para citar el mecanismo frente a la detección y prevención del uso inadecuado de la información. De igual forma el formato no lo estabece.</t>
  </si>
  <si>
    <t>No se cumpla de manera formal con la actividad.
Que se presenten casos de mal uso de la información de la entidad
Incumplimiento directrices DAFP.</t>
  </si>
  <si>
    <t>Actualización del procedimiento de ingreso y retito de funcionarios con ajuste del formato FO-TH-04-09</t>
  </si>
  <si>
    <t>Documentos actualizados</t>
  </si>
  <si>
    <t>No se presento evidencia de ejecución de la acción</t>
  </si>
  <si>
    <t>Se realizó la actualización del Procedimiento PC-TH-04 Ingreso, Permanencia y Retiro de funcionarios Versión 4 Fecha de Actualización 17-12-21.De igual forma, se actualizó el Formato FO-TH-04-09 Aceptación de Correo Versión 2 del 24-06-21, y se creo el Fo</t>
  </si>
  <si>
    <t xml:space="preserve">Evaluación de Riesgos 7.2.
La segunda línea de defensa ha realizado la consolidación de la Gestión del Riesgo de la DNBC; sin embargo, hace falta la consolidación de la información  clave frente a la gestión riesgo (corrupción y  gestión)
</t>
  </si>
  <si>
    <t>Por desconocimiento en las nuevas  disposiciones definidas por el DAFP, con respecto a la evaluación en el Informe Sermestral del Sistema de Control Interno de la DNBC.</t>
  </si>
  <si>
    <t>Aunque fueron  consolidados los riesgos de le entidad, se presentó debilidad en la información presentada sobre identificación, análisis, evaluación y monitoreo de los riesgos.
Por desconocimiento en las nuevas  disposiciones definidas por el DAFP, con respecto a la evaluación en el Informe Sermestral del Sistema de Control Interno de la DNBC.</t>
  </si>
  <si>
    <t>Informe general sobre la gestión del riesgo de la DNBC, contemplando información clave y calidad de la misma,  tanto en los riesgos de corrupción como en los de gestión</t>
  </si>
  <si>
    <t>El informe será presentado en el Comité Institucional de Control Interno de Noviembre</t>
  </si>
  <si>
    <t xml:space="preserve">El Informe se presentara en noviembre </t>
  </si>
  <si>
    <t>A la fecha no se ha presentado el informe general de la gestión del riesgo.</t>
  </si>
  <si>
    <t>Se presenta informe de la gestion del riesgo de la entidad del 9 de diceimbre de 2022</t>
  </si>
  <si>
    <t>Se evidenció la presentación de informe de gestión del riesgo.</t>
  </si>
  <si>
    <t xml:space="preserve">Evaluación de Riesgos 7.3
Para el segundo semestre de la vigencia 2020, no se analizaron los resultados para la materialización del riesgo; por cuanto, la segunda línea de defensa no reportó a la alta dirección información sobre si se presentó o no materializaciones del riesgo.
</t>
  </si>
  <si>
    <t>Debilidad en el análisis de la información sobre la gestión del Riesgo en la entidad
Por desconocimiento en las nuevas  disposiciones definidas por el DAFP, con respecto a la evaluación en el Informe Sermestral del Sistema de Control Interno de la DNBC.</t>
  </si>
  <si>
    <t>Informe general de la gestión del riesgo en la entidad con reporte sobre la  materialización o no de riesgos</t>
  </si>
  <si>
    <t xml:space="preserve">Se evidenció la presentación de informe de gestión del riesgo, incluyendo la materialización de los riesgos </t>
  </si>
  <si>
    <t>Evaluación de Riesgos 7.4.
Por cuanto, la DNBC, no cuenta con información identificada y consolidada por la segunda línea de defensa, que haga referencia a Materializaciones de riesgos, no se han realizado  las acciones a seguir en caso de materialización de los mismos y el curso de acción  correspondiente, aunque en el Manual de Gestión del Riesgo se tiene contemplado en el numeral 3,2 Planes de contingencia.</t>
  </si>
  <si>
    <r>
      <rPr>
        <sz val="10"/>
        <color theme="1"/>
        <rFont val="Arial"/>
        <family val="2"/>
      </rPr>
      <t xml:space="preserve">No se documentó información sobre materialización de riesgos, por lo tanto no se dio aplicación al numeral 3,2 del Manual </t>
    </r>
    <r>
      <rPr>
        <i/>
        <sz val="10"/>
        <color theme="1"/>
        <rFont val="Arial"/>
        <family val="2"/>
      </rPr>
      <t>"En los casos que se presente materialización de alguno de los riesgos identificados por la entidad, se deberán cumplir las siguientes acciones..."</t>
    </r>
  </si>
  <si>
    <r>
      <rPr>
        <sz val="10"/>
        <color theme="1"/>
        <rFont val="Arial"/>
        <family val="2"/>
      </rPr>
      <t xml:space="preserve">No se documentó información sobre materialización de riesgos, por lo tanto no se dio aplicación al numeral 3,2 del Manual </t>
    </r>
    <r>
      <rPr>
        <i/>
        <sz val="10"/>
        <color theme="1"/>
        <rFont val="Arial"/>
        <family val="2"/>
      </rPr>
      <t>"En los casos que se presente materialización de alguno de los riesgos identificados por la entidad, se deberán cumplir las siguientes acciones..."</t>
    </r>
  </si>
  <si>
    <t>Intervenciones inoportunas por parte de los procesos.
Desactualización del mapa de riesgos.
Que no se tomen las medidas legales pertinentes en caso de que se requiera.</t>
  </si>
  <si>
    <t>Documentar en el Informe general de la gestión del riesgo de la entidad la materialización o no de riesgos y su tratamiento (curso de acción) acorde con lo dispuesto en Manual de Gestión del Riego a de la entidad.</t>
  </si>
  <si>
    <t>Informe de gestión del riesgos presentado</t>
  </si>
  <si>
    <t>Evaluación de Riesgos 7.5
No se han realizado  los  seguimientos a las acciones definidas para resolver materializaciones de los riesgos detectadas.</t>
  </si>
  <si>
    <t>Dado que no se documentó materialización de riesgos, no se definieron acciones para resolverlos, razón por la cual no se generaron seguimientos en la vigencia 2019 asi como en la 2020.</t>
  </si>
  <si>
    <t>Dado que no se documentó materialización de riesgos, no se definieron acciones para resolverlos, razón por la cual no se generaron seguimientos en la vigencia 2019 asi como en la 2020,</t>
  </si>
  <si>
    <t>Reiteración de materialización de riesgos</t>
  </si>
  <si>
    <t>Establecer en el manual de Gestión de Riesgo de la DNBC,  la periodicidad con la que se deben realizar seguimientos a las acciones que se definan para resolver materializaciones de riesgos detectadas</t>
  </si>
  <si>
    <t>En la política de riesgos actualizada al 30 de junio de 2021, se incluyó la periodicidad de de los seguimientos, numeral 4,6</t>
  </si>
  <si>
    <t>Se evidencia  que se actualizo la politica de gestion del riesgo el 30 de junio de 2021, se incluyó la periodicidad de de los seguimientos, numeral 4,6</t>
  </si>
  <si>
    <t>En el manual de gestión del riesgo se estableció en el númeral 5.6. Moitoreo, se estableció la periodicidad del seguimento a las materializaciones "procedimiento para el análisis de eventos" , numeral 6.2.4 Heramientas para la gestion del riesgo.</t>
  </si>
  <si>
    <t>Evaluación de Riesgos 9.3
Se evidenció que  no se ha Realizado el monitoreo de los Riesgos ACEPTADOS, por parte de la segunda línea de Defensa, así como la Alta Dirección, revisando que las condiciones no hayan cambiado y que su pertinencia sea la adecuada.</t>
  </si>
  <si>
    <t>Desconocimiento de la totalidad de los requisitos a tener en cuenta en la formulación de los mapas de riesgos.</t>
  </si>
  <si>
    <t>Información desactualizada
Controles inapropiados en el manejo delos riesgos</t>
  </si>
  <si>
    <t>Definir el manual de la entidad monitoreos periódicos de los riesgos aceptados con evaluación de los diferentes factores que pueden afectar su pertinencia</t>
  </si>
  <si>
    <t xml:space="preserve">Infor y Comunicación  13.4
Se evidenció que  aunque se tienen implementadas actividades de control sobre la integridad, confidencialidad y disponibilidad de la información; el Procedimiento de Ingreso y Retiro  de funcionarios PC-TH-04,  no indica en ninguno de sus apartes el mecanismo frente a la detección y prevención del uso inadecuado de la información, a igual que el  Formato FO-TH-04-09 ACEPTACION DE CORREO V1, que únicamente establece  la  Protección de Datos en una solo parte, pero el  título y en el resto del contenido no lo señala.
</t>
  </si>
  <si>
    <t>La actualización del procedimiento de ingreso y retito de funcionarios con ajuste del formato FO-TH-04-09 se encuentra en ejecución</t>
  </si>
  <si>
    <t xml:space="preserve">Infor y Comunicación  14.1
Aunque, se celebran los Comités Directivos del Sistema Integrado de Gestión y Control con una periodicidad mensual y se genera la Inducción y reinducción al personal de entidad (funcionarios y contratistas), a la fecha no se ha realizado la evaluación a la efectividad de los canales de comunicación
</t>
  </si>
  <si>
    <t>Aplicación semestral de evaluación de los mecanismos internos</t>
  </si>
  <si>
    <t>Con la actualización de la política de gestión de comunicaciones, se realizó la evaluación de los canales internos de la entidad, el cual se encuentra en ejecución constante para lograr un número de respuestas alto de parte de funcionarios y contratistas de la entidad.</t>
  </si>
  <si>
    <t xml:space="preserve">Se realizo la evaluacion semestral de los mecanismos de comunicación interna </t>
  </si>
  <si>
    <t>Se evidencian resutlados de un formulario Google sobre la gestión de comunicaciones, dado que en la política de comunicación se definio un lineamiento para evaluar los mecanismos internos de comunicación de forma semestral</t>
  </si>
  <si>
    <t>El proceso de Gestión de Comunicaciones, realiza el pertienente seguimiento a las encuestas de canales internos como externos de la entidad, es así que se adjunta el cierre del segundo semestre del año 2021, junto a la evaluación que realiza el proceso de Atención al Usuario, donde también se mide la respuestas relacionads a las preguntas del proceso de comunicación (referente a los canales externos.) Es así que para el año 2022, se deberá continuar con su medición semestral.</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</si>
  <si>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evidenciaron los resutlados de un formulario Google sobre la gestión de comunicaciones, dado que en la política de comunicación se definio un lineamiento para evaluar los mecanismos internos de comunicación de forma semestral.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tiene establecidos lineamientos, en la política interna de la entidad, para evaluar la efectividad de los canales de comunicación.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</si>
  <si>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evidenciaron los resutlados de un formulario Google sobre la gestión de comunicaciones, dado que en la política de comunicación se definio un lineamiento para evaluar los mecanismos internos de comunicación de forma semestral.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tiene establecidos lineamientos, en la política interna de la entidad, para evaluar la efectividad de los canales de comunicación.
Nota: El grupo de la Oficina de Control Interno, considera efectiva esta acción, con base en los soportes presentados a la fecha, sin embargo, esto NO garantiza que los hallazgos de este seguimiento se vuelvan a repetir posteriormente.
</t>
    </r>
  </si>
  <si>
    <t xml:space="preserve">No se planificó esta actividad dentro de la actividades de gestión del proceso, en el periodo
Desconocimiento de la totalidad de los requisitos a tener en cuenta en la formulación de los mapas de riesgos.
</t>
  </si>
  <si>
    <t>Actualizar la caracterización de grupos de valor y grupos de interés de la DNBC</t>
  </si>
  <si>
    <t xml:space="preserve">Se evidencia documento borrador con la metodologia para la realizacion de la caracterizacion de usuarios, no obstante no se ha realizado la actualizacion de la caracterizacion de usuarios.  </t>
  </si>
  <si>
    <t xml:space="preserve">Se cuenta con un documento borrador con la metodologia para la realizacion de la caracterizacion de usuarios, no obstante no se ha realizado la actualizacion de la caracterizacion de usuarios.  </t>
  </si>
  <si>
    <t>Se evidenció la actualización de la caracterización de usuarios</t>
  </si>
  <si>
    <t>Infor y Comunicación  15.6
Al verificar los resultados frente a la evaluación de la percepción por parte de los usuarios o grupos de valor, se evidenció que el  Informe de encuesta de satisfacción del Usuario para el primer semestre de 2020, se diligenciaron únicamente 13 encuestas, lo cual no es representativo en comparación con el volumen de PQRSD atendidas por la entidad, evidenciándose que la información allí recolectada no es suficiente ni amplia para conocer la percepción de las partes interesadas.</t>
  </si>
  <si>
    <t>Por cuanto no se tiene un lineamiento especifico para realizar la evaluación de la percepción por parte de los usuarios</t>
  </si>
  <si>
    <t>La evaluación no es eficaz ni efectiva</t>
  </si>
  <si>
    <t>Actualización del procedimiento para incluir el lineamiento de evaluación percepción usuarios</t>
  </si>
  <si>
    <t>Se actualizo el Procedimiento de recepción, distribución, seguimiento y salida de Peticiones, Quejas, Reclamos, Sugerencias y Denuncias por parte del gestor del proceso, sin embargo  no se puede estipular la  inclusion  del lineamiento de evaluación percepción usuarios, dado que el mismo no se encuentra dormalizado ni aprobado</t>
  </si>
  <si>
    <t>Se evidenció debilidad en la documentación del proceso, por cuanto, en análisis realizado con el Gestor de Coordinación Operativa se identifica como principal producto del proceso la generación de información para la toma de decisiones, lo cual no se refleja en el objetivo del proceso. Incumpliendo lo establecido en el MIPG, Dimensión 3. Gestión con valores para resultados, 3.2.1.1 Política de Fortalecimiento organizacional y simplificación de procesos – trabajar por procesos.</t>
  </si>
  <si>
    <t xml:space="preserve">El día 07-09-2021, se realizó la actualización de la caracterización del Proceso de Coordinación Operativa CT-CO Versión 3, la inclusión en el Objetivo de la actividad que las actividades generadas por este proceso son insumo en la Toma de Decisiones, por parte de la entidad. </t>
  </si>
  <si>
    <t>El día 07-09-2021, se realizó la actualización  de la caracterización del Proceso de Coordinación Operativa CT-CO Versión 3, la inclusión en el Objetivo de la actividad que las actividades generadas por este proceso son insumo en la Toma de Decisiones, por parte de la entidad. De igual forma el producto XXXXXX, lo establece</t>
  </si>
  <si>
    <t>El Proceso de Coordinacion Operativa , a partir de la posesion del nuevo Director empezo a generar nuevos porductos que no se encontraban relacionados en las caraterizacion del Proceso.</t>
  </si>
  <si>
    <t xml:space="preserve">Incumplimiento de la misionalidad de la entidad y posibles sanciones disciplinarias. 
</t>
  </si>
  <si>
    <t>Socializar al personal del Proceso  la  nueva caracterización del proceso de Coordinación Operativa.</t>
  </si>
  <si>
    <t>(Nº de Personal sensibilizado / Nº Personal del Proceso  de Coordinación Operativa)*100</t>
  </si>
  <si>
    <t/>
  </si>
  <si>
    <t>Esta actividad se tiene proyectado iniciar a partir del mes de noviembre</t>
  </si>
  <si>
    <t>A la fecha no se ha socializado al personal del Proceso  la  nueva caracterización del proceso de Coordinación Operativa.</t>
  </si>
  <si>
    <t>El 29 de noviembre de 2021, se realizo la socialización de la caracterización del Proceso de coordinación operativa, realizando el acta No. 01 donde se evidencia los temas tratados</t>
  </si>
  <si>
    <t xml:space="preserve">Se encontró que el procedimiento Operación Central de Información y Telecomunicaciones y Sala Situacional se encuentra desactualizado y sin la formalización de los documentos y formatos asociados, incumpliendo lo establecido en el MIPG, Dimensión 3. Gestión con valores para resultados, 3.2.1.1 Política de Fortalecimiento organizacional y simplificación de procesos – “Definir estrategias que permitan garantizar que la operación de la entidad se haga acorde con la manera en la que se han
documentado y formalizado” los procesos.
</t>
  </si>
  <si>
    <t xml:space="preserve">Incumplimiento de la misionalidad de la entidad y posibles sanciones disciplinarias. 
</t>
  </si>
  <si>
    <t xml:space="preserve">Realizar la actualización del procedimiento  Operación Central de Información y Telecomunicaciones y Sala Situacional , eliminando los formatos que son obseletos en el desarrollo del mismo.   </t>
  </si>
  <si>
    <t xml:space="preserve">Actualización del Procedimiento </t>
  </si>
  <si>
    <t xml:space="preserve">El proceso de Coordinación operativa ya actualizó el procedimiento </t>
  </si>
  <si>
    <t>Se evidencia documento borrador con la actualizacion de procedimeinto, no obstante no se enceuntra formalizado en la carpeta SIGE</t>
  </si>
  <si>
    <t>Se evidencia en el One Drive el Procedimiento Operación Central de Información y Telecomunicaciones y Sala Situacional en borrador, no esta formalizado. La accion tiene fecha de terminación el 31/10/2021</t>
  </si>
  <si>
    <t>El día 11 de Noviembre de 2021, se realizó la actualización del Procedimiento Operación Central de Información y Telecomuniaciones y Sala Situacional  Versión 2, eliminando los formatos obsoletos Eliminación del formato transferencia
sala citel.</t>
  </si>
  <si>
    <t xml:space="preserve">No se cumple con misionalidad de la entidad.
</t>
  </si>
  <si>
    <t xml:space="preserve">Socializar  la actualización del procedimiento de operación entre los grupos de trabajo (CITEL - SALA SITUACIONAL)al personal de Coordinación Operativa. </t>
  </si>
  <si>
    <t>No reporta avance, fecha de terminación el 12/11/2021, tiene proyectado iniciar en el mes de noviembre</t>
  </si>
  <si>
    <t>El 29 de noviembre de 2021, se realizo la socialización del  procedimiento de operación entre los grupos de trabajo (CITEL - SALA SITUACIONAL) al Proceso de coordinación operativa, realizando el acta No. 01 donde se evidencia los temas tratados</t>
  </si>
  <si>
    <t>Se evidenció debilidad en la formulación y medición de los indicadores del proceso para la adecuada toma de decisiones por cuanto no se identificó con claridad los puntos o factores críticos de éxito para medir el desempeño del proceso, incumpliendo lo establecido en el MIPG 
Dimensión: Direccionamiento Estratégico y Planeación- Política de Planeación institucional
G19:G21</t>
  </si>
  <si>
    <t xml:space="preserve">Actualización de los indicadores del Proceso de Coordinación Operativa. </t>
  </si>
  <si>
    <t>Documentos de Indicadores del Proceso de Coordinación Operativa.</t>
  </si>
  <si>
    <t>El proceso de Coordinación operativa ya actualizó los indicadores</t>
  </si>
  <si>
    <t>Se evidencia el tablero de indicadores del proceso</t>
  </si>
  <si>
    <t xml:space="preserve">Se evidencia el tablero de indicadores, con 3 indicadores de eficacia establecidos para el proceso, pero se encuentran sin el seguimiento respectivo, y sin Código:  Versión:  y Vigente Desde:,    aún cuando en la ficha del indicador establece como fecha el 05/10/2021
 </t>
  </si>
  <si>
    <t xml:space="preserve">AL realizar la revisión de los indicadores del proceso se evidenció que los Indicadores que hacen referencia a "Exponer la cantidad de informes que genera el Proceso de Coordinacion Operativa como insumo a otros porcesos de la DNBC"  y "Exponerle a los bomberos de Colombia  como pueden usar  y apropiar el sistema de información   RUE a los cuerpos de bomberos del país", no fueron formulados ni medidos conforme se diseñaron, es decir tomando las variables del numerador como del denominador.
Se solicita ampliación de fecha de terminación para el 06-04-22
</t>
  </si>
  <si>
    <t xml:space="preserve">Se actualizaron los indicadores del Proceso de Coordinación Operativa. </t>
  </si>
  <si>
    <t xml:space="preserve">El equipo auditor evidencio que no se dispone de los documentos que den cuenta de la metodología del desarrollo y mantenimiento del aplicativo RUE, en cuanto al Sistema no se ha tenido en cuenta lo estipulado en el artículo 2.2.9.1.2.2. del Decreto 1008 de 2018 que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en el lineamiento “Defina y ejecute el ciclo de gestión del proyecto” del Manual de Gobierno Digital que establece “Todo proyecto que incorpore el uso de TIC debe ser gestionado a través de un ciclo de actividades que incorpore las fases de planeación, diseño, implementación, pruebas, puesta en producción y realimentación. En esta última parte, es fundamental realizar el balance de las adquisiciones, los resultados y las decisiones tomadas durante la ejecución del proyecto para garantizar la sostenibilidad técnica y financiera y realimentar el ciclo PHVA. 
Para ello, aplique buenas prácticas de gestión de proyectos, metodologías ágiles para la gestión de proyectos y las guías y estándares definidos en el Marco de Referencia de Arquitectura Empresarial. (MinTIC, 2018)”
</t>
  </si>
  <si>
    <t>El proceso de Coordinación Operativa no es el proceso encargado de establecer  buenas prácticas de gestión de proyectos, metodologías ágiles para la gestión de proyectos y las guías y estándares definidos en el Marco de Referencia de Arquitectura Empresarial. (MinTIC, 2018)”
La DNBC no cuenta con el personal idóneo para establecer e implementar las metodologías de Gobierno Digital.</t>
  </si>
  <si>
    <t>La DNBC no cuenta con el personal idóneo para establecer e implementar las metodologías de Gobierno Digital.</t>
  </si>
  <si>
    <t xml:space="preserve">Reproceso con la herramienta RUE, y la generación de estadísticas, datos, informes que se derivan de este. </t>
  </si>
  <si>
    <t>Establecer los lineamientos para la clasificación de los activos de información del Sistema RUE</t>
  </si>
  <si>
    <t>Documento de Clasificación de Información del sistema RUE</t>
  </si>
  <si>
    <t xml:space="preserve">El proceso de Coordinación Operativa se encuentra  verificcando y analizando lo estipulado en el artículo 2.2.9.1.2.2. del Decreto 1008 de 2018 con el objetivo de dar cumplimiento a este. </t>
  </si>
  <si>
    <t>No se ha dado inicio con la ejecucion de la actividad, no obstante se tiene proyectado finalizar esta actividad en Diciembre  del 2021</t>
  </si>
  <si>
    <t>No reporta avance, fecha de terminación el 31/12/2021.
(La acción definida no es clara con respecto al hallazgo)</t>
  </si>
  <si>
    <r>
      <rPr>
        <sz val="10"/>
        <color theme="1"/>
        <rFont val="Arial"/>
        <family val="2"/>
      </rPr>
      <t xml:space="preserve">El proceso de Coordinación operativa solicita cambiar el responsable del hallazgo No. 419, de Coordinación Operativa al proceso de Gestión de Tecnología, por cuanto el mismo señala que </t>
    </r>
    <r>
      <rPr>
        <i/>
        <sz val="10"/>
        <color theme="1"/>
        <rFont val="Arial"/>
        <family val="2"/>
      </rPr>
      <t>"no se dispone de los documentos que den cuenta de la metodología del desarrollo y mantenimiento del aplicativo RUE, en cuanto al Sistema no se ha tenido en cuenta lo estipulado en el artículo 2.2.9.1.2.2. del Decreto 1008 de 2018 que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t>
    </r>
    <r>
      <rPr>
        <sz val="10"/>
        <color theme="1"/>
        <rFont val="Arial"/>
        <family val="2"/>
      </rPr>
      <t xml:space="preserve"> ya que el desarrollo y mantenimiento del RUE, es una actividad netamente ejecutada por TI.
</t>
    </r>
  </si>
  <si>
    <r>
      <rPr>
        <sz val="10"/>
        <color theme="1"/>
        <rFont val="Arial"/>
        <family val="2"/>
      </rPr>
      <t xml:space="preserve">El proceso de Coordinación operativa solicita cambiar el responsable del hallazgo No. 419, de Coordinación Operativa al proceso de Gestión de Tecnología, por cuanto el mismo señala que </t>
    </r>
    <r>
      <rPr>
        <i/>
        <sz val="10"/>
        <color theme="1"/>
        <rFont val="Arial"/>
        <family val="2"/>
      </rPr>
      <t>"no se dispone de los documentos que den cuenta de la metodología del desarrollo y mantenimiento del aplicativo RUE, en cuanto al Sistema no se ha tenido en cuenta lo estipulado en el artículo 2.2.9.1.2.2. del Decreto 1008 de 2018 que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t>
    </r>
    <r>
      <rPr>
        <sz val="10"/>
        <color theme="1"/>
        <rFont val="Arial"/>
        <family val="2"/>
      </rPr>
      <t xml:space="preserve"> ya que el desarrollo y mantenimiento del RUE, es una actividad netamente ejecutada por TI.
</t>
    </r>
  </si>
  <si>
    <r>
      <rPr>
        <b/>
        <sz val="10"/>
        <color theme="1"/>
        <rFont val="Arial"/>
        <family val="2"/>
      </rPr>
      <t>Ambiente 1.4</t>
    </r>
    <r>
      <rPr>
        <sz val="10"/>
        <color theme="1"/>
        <rFont val="Arial"/>
        <family val="2"/>
      </rPr>
      <t xml:space="preserve">
Se realizó la evaluación a los mapas de riesgos de corrupción correspondientes al primer cuatrimestre de 2021.No obstante la Segunda Linea de Defensa, no realizó para en el  I cuatrimestre un monitoreo permanente de los riesgos de corrupción.</t>
    </r>
  </si>
  <si>
    <t>Cambios en las directrices emitidas por el DAFP con respecto a la Guía de Administración de Riesgos
En virtud de que fue actualizado el Manual de Riesgos junto con las herramientas  el 30 de junio de 2021, no se ha realizo el monitoreo del los riesgos de corrupción.</t>
  </si>
  <si>
    <t>En virtud de que fue actualizado el Manual de Riesgos junto con las herramientas  el 30 de junio de 2021 , no se ha realizo el monitoreo del los riesgos de corrupción.</t>
  </si>
  <si>
    <t>Inadecuado identificación de riesgos de corrupción 
Posible materialización de riesgos sin documentar</t>
  </si>
  <si>
    <t xml:space="preserve">Realizar informe de monitoreo de los riesgos de corrupción cada cuatrimestre de reporte. </t>
  </si>
  <si>
    <t xml:space="preserve">Con corte de agosto se remitio al Proceso de Evaluacion y Seguimiento el resultado del monitoreo realizado. </t>
  </si>
  <si>
    <t xml:space="preserve">La actiivdad comienzo a ejecutarse en septiembre y el reporte del cuatrimestre finaliza en diceimbre </t>
  </si>
  <si>
    <t>Se realizo el monitoreo de los riesgos correspondiente al ultimo cuatrimestre del año 2021</t>
  </si>
  <si>
    <r>
      <rPr>
        <b/>
        <sz val="10"/>
        <color theme="1"/>
        <rFont val="Arial"/>
        <family val="2"/>
      </rPr>
      <t>Ambiente 3.1</t>
    </r>
    <r>
      <rPr>
        <sz val="10"/>
        <color theme="1"/>
        <rFont val="Arial"/>
        <family val="2"/>
      </rPr>
      <t xml:space="preserve"> 
Se cuenta con el Manual de Gestión de Riesgos Versión 2  con Código:MN-MC-02 vigente desde el 30/06/2021., pero no se ha realizado la respectiva evaluación de la política del gestión del riesgo considerarndo los cambios en el entorno que puedan definir ajustes y dificultades para su desarrollo.</t>
    </r>
  </si>
  <si>
    <t>Cambios en las directrices emitidas s por el DAFP con respecto a la Guía de Administración de Riesgos
La política se actualizó hasta el 30 de Junio de 2021,  su evaluación se realizará en el segundo semestre de 2021</t>
  </si>
  <si>
    <t xml:space="preserve">
La política se actualizó hasta el 30 de Junio de 2021,  su evaluación se realizará en el segundo semestre de 2021</t>
  </si>
  <si>
    <t xml:space="preserve">Inadecuado identificación   de acciones de mejora en pro del cumplimiento de los objetivos institucionales.  </t>
  </si>
  <si>
    <t>Identificación de  los posibles cambios del entorno que puedan afectar el desarrollo de la política y su metodología y los resultados serán presentados en el informe de cierre de 2021 ante el CICI para la toma de decisiones.</t>
  </si>
  <si>
    <t>El informe de la gestion de riesgos será presentado en el CICCI</t>
  </si>
  <si>
    <t xml:space="preserve">El informe de gestion del riesgo sera presentado en CIIC </t>
  </si>
  <si>
    <t>Se realizo presentacion del informe de gestion del riesgo en em CCI del mes de diciembe de 2021</t>
  </si>
  <si>
    <r>
      <rPr>
        <b/>
        <sz val="10"/>
        <color theme="1"/>
        <rFont val="Arial"/>
        <family val="2"/>
      </rPr>
      <t>Ambiente 7.2</t>
    </r>
    <r>
      <rPr>
        <sz val="10"/>
        <color theme="1"/>
        <rFont val="Arial"/>
        <family val="2"/>
      </rPr>
      <t xml:space="preserve">
La segunda Línea de Defensa (Oficina de Planeación), con respecto a los riesgos de Gestión actualizó el Manual de Gestión del Riesgo, MN-MC-02 versión 2 vigente desde el 30/06/2021, de acuerdo con los lineamientos establecidos por el DAFP en la Guía para la administración del riesgo y el diseño de controles en entidades públicas - Versión 5 - Diciembre de 2020, sin embargo, los riesgos de gestion vigentes presentan debilidad en cuanto a  la identificación, análisis, evaluación y monitoreo.
De igual forma, no se evidencia la Identificación y análisis de los factores internos y externos, niveles apropiados de la dirección, determinación de los riesgos e importancia de los mismos, como consolidación a la información clave frente al riesgo.</t>
    </r>
  </si>
  <si>
    <t>Debido a que el DAFP implementó una nueva metodología con respecto a la  Administración de Riesgos, finalizando la vigencia 2020, se  contempló la actualización de los riesgos para el mes de Septiembre de 2021</t>
  </si>
  <si>
    <t>Debido a que la nueva metodología del DAFP con respecto a la Guía de Administración de Riesgos, se  contempló la actualización de los riesgos para el mes de Septiembre de 2021</t>
  </si>
  <si>
    <t>Actualización del mapa de riesgos de gestión, bajo los nuevos lineamientos del DAFP y el manual de la DNBC</t>
  </si>
  <si>
    <t>Mapa de Riesgos de Gestión actualizado</t>
  </si>
  <si>
    <t xml:space="preserve">Se evidencia la actualizacion de los mapas de riesgos </t>
  </si>
  <si>
    <t xml:space="preserve">Se realizo la actualizacion del mapa de riesgos de gestion de los 19 procesos de la entidad </t>
  </si>
  <si>
    <r>
      <rPr>
        <b/>
        <sz val="10"/>
        <color theme="1"/>
        <rFont val="Arial"/>
        <family val="2"/>
      </rPr>
      <t>Ambiente 7.3</t>
    </r>
    <r>
      <rPr>
        <sz val="10"/>
        <color theme="1"/>
        <rFont val="Arial"/>
        <family val="2"/>
      </rPr>
      <t xml:space="preserve">
La DNBC no posee información de materialización de riesgos, por lo tanto, no se ha llavado a cabo seguimiento a las acciones generadas para resolver estas materializaciones.</t>
    </r>
  </si>
  <si>
    <t>Se implemento el procedimiento de reportes de eventos los cuales son analizados y se ha determinado los planes de accion necesarios para su ajuste.</t>
  </si>
  <si>
    <t xml:space="preserve">Se evidencia el procedimiento de reportes de eventos </t>
  </si>
  <si>
    <t>Se generó un análisis de los eventos reportados por los procesos, el cual fue enviado al Director de la DNBC</t>
  </si>
  <si>
    <r>
      <rPr>
        <b/>
        <sz val="10"/>
        <color theme="1"/>
        <rFont val="Arial"/>
        <family val="2"/>
      </rPr>
      <t>Ambiente 7.3</t>
    </r>
    <r>
      <rPr>
        <sz val="10"/>
        <color theme="1"/>
        <rFont val="Arial"/>
        <family val="2"/>
      </rPr>
      <t xml:space="preserve">
La DNBC no posee información de materialización de riesgos, por lo tanto, no se ha llavado a cabo seguimiento a las acciones generadas para resolver estas materializaciones.</t>
    </r>
  </si>
  <si>
    <t>Informe general sobre el seguimiento a las acciones generadas para resolver estas materializaciones</t>
  </si>
  <si>
    <t>Se presentó primer reporte al Director General sobre el anális de reportes de eventos.</t>
  </si>
  <si>
    <t>Se evidencia primer informe de resporte de eventos al Director</t>
  </si>
  <si>
    <r>
      <rPr>
        <b/>
        <sz val="10"/>
        <color theme="1"/>
        <rFont val="Arial"/>
        <family val="2"/>
      </rPr>
      <t>Ambiente 7.4</t>
    </r>
    <r>
      <rPr>
        <sz val="10"/>
        <color theme="1"/>
        <rFont val="Arial"/>
        <family val="2"/>
      </rPr>
      <t xml:space="preserve">
En el Manual de Gestión del Riesgo MN-MC-02, versión 2 se establece el metodo para el reporte de eventos, (el evento es un riesgo materializado), y los cursos de acción a seguir, pero a la fecha no se dispone de información de materialización de riesgos.
</t>
    </r>
  </si>
  <si>
    <t>Informe general sobre los cursos de acción a seguir sobre la materialización de los riesgos</t>
  </si>
  <si>
    <t xml:space="preserve">Esta programado presentar el informe para el mes de noviembre </t>
  </si>
  <si>
    <r>
      <rPr>
        <b/>
        <sz val="10"/>
        <color theme="1"/>
        <rFont val="Arial"/>
        <family val="2"/>
      </rPr>
      <t>Ambiente 7.5</t>
    </r>
    <r>
      <rPr>
        <sz val="10"/>
        <color theme="1"/>
        <rFont val="Arial"/>
        <family val="2"/>
      </rPr>
      <t xml:space="preserve">
La DNBC no  posee  información de materialización de riesgos, por lo tanto no se han llevado a cabo seguimiento a las acciones generadas para resolver estas materializaciones.
</t>
    </r>
  </si>
  <si>
    <t>Por desconocimiento en las nuevas  disposiciones definidas por el DAFP, con respecto a la evaluación en el Informe Semestral del Sistema de Control Interno de la DNBC.</t>
  </si>
  <si>
    <r>
      <rPr>
        <b/>
        <sz val="10"/>
        <color theme="1"/>
        <rFont val="Arial"/>
        <family val="2"/>
      </rPr>
      <t>Ambiente 7.5</t>
    </r>
    <r>
      <rPr>
        <sz val="10"/>
        <color theme="1"/>
        <rFont val="Arial"/>
        <family val="2"/>
      </rPr>
      <t xml:space="preserve">
La DNBC no  posee  información de materialización de riesgos, por lo tanto no se han llevado a cabo seguimiento a las acciones generadas para resolver estas materializaciones.
</t>
    </r>
  </si>
  <si>
    <t>Se presentara el infrome en el tiempo correspondiente</t>
  </si>
  <si>
    <r>
      <rPr>
        <b/>
        <sz val="10"/>
        <color theme="1"/>
        <rFont val="Arial"/>
        <family val="2"/>
      </rPr>
      <t>Ambiente 8.1</t>
    </r>
    <r>
      <rPr>
        <sz val="10"/>
        <color theme="1"/>
        <rFont val="Arial"/>
        <family val="2"/>
      </rPr>
      <t xml:space="preserve">
Se realizó el seguimiento a los mapas de riesgos de  Corrupción  correspondiente al tercer cuatrimestre de 2020 y primer cuatrimestre de 2021  presentándose debilidad en la identificación, análisis, evaluación y monitoreo de los riesgos de corrupción.
De igual forma, no se ha definido por parte de la Alta Dirección  los procesos, programas o proyectos, que sean susceptibles de posibles actos de corrupción  analizando el entorno interno y externo.</t>
    </r>
  </si>
  <si>
    <t xml:space="preserve">
Desconocimiento de la totalidad de los requisitos a tener en cuenta en la formulación de los mapas de riesgos.
Actualización de Política de Gestión del Riesgo</t>
  </si>
  <si>
    <t xml:space="preserve">
Actualización de Política de Gestión del Riesgo</t>
  </si>
  <si>
    <t>Se realizo la reformulacion del mapa de riesgo de corrupcion de los 19 proceso</t>
  </si>
  <si>
    <r>
      <rPr>
        <b/>
        <sz val="10"/>
        <color theme="1"/>
        <rFont val="Arial"/>
        <family val="2"/>
      </rPr>
      <t>Ambiente 8.1</t>
    </r>
    <r>
      <rPr>
        <sz val="10"/>
        <color theme="1"/>
        <rFont val="Arial"/>
        <family val="2"/>
      </rPr>
      <t xml:space="preserve">
Se realizó el seguimiento a los mapas de riesgos de  Corrupción  correspondiente al tercer cuatrimestre de 2020 y primer cuatrimestre de 2021  presentándose debilidad en la identificación, análisis, evaluación y monitoreo de los riesgos de corrupción.
De igual forma, no se ha definido por parte de la Alta Dirección  los procesos, programas o proyectos, que sean susceptibles de posibles actos de corrupción  analizando el entorno interno y externo.</t>
    </r>
  </si>
  <si>
    <t>Se presentor reporte de los riesgos de Corrupcion del II cuatrimestre al Proceso de Evaluación y Seguimiento</t>
  </si>
  <si>
    <t xml:space="preserve">Se evidencia informe de monitoreo riesgos de corrupcion </t>
  </si>
  <si>
    <t>Se realizo monitorep de los riesgos de corrupcion, correspondientes al cuarto trimestre de 2021</t>
  </si>
  <si>
    <r>
      <rPr>
        <b/>
        <sz val="10"/>
        <color theme="1"/>
        <rFont val="Arial"/>
        <family val="2"/>
      </rPr>
      <t>Ambiente 8.1</t>
    </r>
    <r>
      <rPr>
        <sz val="10"/>
        <color theme="1"/>
        <rFont val="Arial"/>
        <family val="2"/>
      </rPr>
      <t xml:space="preserve">
Se realizó el seguimiento a los mapas de riesgos de  Corrupción  correspondiente al tercer cuatrimestre de 2020 y primer cuatrimestre de 2021  presentándose debilidad en la identificación, análisis, evaluación y monitoreo de los riesgos de corrupción.
De igual forma, no se ha definido por parte de la Alta Dirección  los procesos, programas o proyectos, que sean susceptibles de posibles actos de corrupción  analizando el entorno interno y externo.</t>
    </r>
  </si>
  <si>
    <t>Se presentó un primer avance en el comité directivo del 30 de agosto de 2021, para el CICCI de noviembre se realizará actualización.</t>
  </si>
  <si>
    <t>Se realizó la presentación e Comité Directivo el avance en la actualización de la administración de riesgos de la Entidad.</t>
  </si>
  <si>
    <r>
      <rPr>
        <b/>
        <sz val="10"/>
        <color theme="1"/>
        <rFont val="Arial"/>
        <family val="2"/>
      </rPr>
      <t>Ambiente 8.1</t>
    </r>
    <r>
      <rPr>
        <sz val="10"/>
        <color theme="1"/>
        <rFont val="Arial"/>
        <family val="2"/>
      </rPr>
      <t xml:space="preserve">
Se realizó el seguimiento a los mapas de riesgos de  Corrupción  correspondiente al tercer cuatrimestre de 2020 y primer cuatrimestre de 2021  presentándose debilidad en la identificación, análisis, evaluación y monitoreo de los riesgos de corrupción.
De igual forma, no se ha definido por parte de la Alta Dirección  los procesos, programas o proyectos, que sean susceptibles de posibles actos de corrupción  analizando el entorno interno y externo.</t>
    </r>
  </si>
  <si>
    <t>No se presenta evidencia de las acciones tomadas por la Alta Dirección frente a la gestión del riesgo.</t>
  </si>
  <si>
    <t xml:space="preserve">Se presenta informe de gestion del tiesgo de la entidad en el mes de diciembre de 2021, OJO ACTA DE CCI </t>
  </si>
  <si>
    <r>
      <rPr>
        <b/>
        <sz val="10"/>
        <color theme="1"/>
        <rFont val="Arial"/>
        <family val="2"/>
      </rPr>
      <t>Ambiente 9.1</t>
    </r>
    <r>
      <rPr>
        <sz val="10"/>
        <color theme="1"/>
        <rFont val="Arial"/>
        <family val="2"/>
      </rPr>
      <t xml:space="preserve">
El numeral 6.5. La Identificación del Riesgo del Manual de Gestión del Riesgo de la DNBC, indica el contexto de la entidad por el cual se generan los riesgos, pero durante el primer semestre no se realizó monitoreo al contexto interno y externo para determinar nuevos riesgos o ajustes a los existentes.
</t>
    </r>
  </si>
  <si>
    <t>Realizar informes de monitoreo de los riegos de gestión y corrupción identificando el contexto interno y externo para determinar nuevos riesgos</t>
  </si>
  <si>
    <t>Informes de monitoreo de riesgos de  gestión y corrupción</t>
  </si>
  <si>
    <t xml:space="preserve">Se presenta informe de monitoreo de los riesgos de corrupcion </t>
  </si>
  <si>
    <r>
      <rPr>
        <b/>
        <sz val="10"/>
        <color theme="1"/>
        <rFont val="Arial"/>
        <family val="2"/>
      </rPr>
      <t>Ambiente 9.2</t>
    </r>
    <r>
      <rPr>
        <sz val="10"/>
        <color theme="1"/>
        <rFont val="Arial"/>
        <family val="2"/>
      </rPr>
      <t xml:space="preserve">
La alta Dirección tercerizó las actividades de CITEL con el Cuerpo de Bomberos Voluntarios de Bogotá, pero no se a analizado por esta instancia  los riesgos asociados a estas actividades tercerizadas.</t>
    </r>
  </si>
  <si>
    <t>La tercerización se generó a partir de la vigencia 2021, por lo tanto no se había generado las instancias de los riesgos asociados a esta tercerización</t>
  </si>
  <si>
    <t xml:space="preserve">Actualizar los riegos de gestión del proceso contemplando los riesgos tercerizados  del servicio para la operatividad de CITEL  </t>
  </si>
  <si>
    <t>Luis Valencia</t>
  </si>
  <si>
    <t>Se  evidencia la  la  MATRIZ DE RIESGOS DE GESTIÓN actualizada al  30/06/2021, la cual contiene un riesgo asociado a las actividades tercerizadas, pero este no se encuentra en la matriz de planes de ación para el riesgo.</t>
  </si>
  <si>
    <t>El proceso de Coordinación Operativa solicita ampliar la fecha de terminación para el 30-03-22, con el fin de incluir en los Riesgos del Proceso,  las actividades tercerizadas desarrolladas con el Cuerpo de Bomberos Voluntarios de Bogotá que hacen referencia a CITEL</t>
  </si>
  <si>
    <t>El riesgo fue elaborado e incorporado en la Matriz de Riesgos de la DNBC</t>
  </si>
  <si>
    <r>
      <rPr>
        <b/>
        <sz val="10"/>
        <color theme="1"/>
        <rFont val="Arial"/>
        <family val="2"/>
      </rPr>
      <t>Ambiente 12.4</t>
    </r>
    <r>
      <rPr>
        <sz val="10"/>
        <color theme="1"/>
        <rFont val="Arial"/>
        <family val="2"/>
      </rPr>
      <t xml:space="preserve">
Aunque el Mapa de riesgos fue actualizado, no se ha evidenciado el monitoreo de los riesgos acorde a la política de administración del riesgo. De igual forma, no se ha realizado la verificación de que los responsables estén ejecutando los controles tal y como han sido diseñados.</t>
    </r>
  </si>
  <si>
    <t>Realizar informe de monitoreo de los riesgos de corrupción y de gestión de  cada cuatrimestre de reporte., verificando que los responsables estén ejecutando los controles tales y como han sido diseñados</t>
  </si>
  <si>
    <t>Aunque se ha realizado monitoreo de los riesgos de corrupción, no se ha generado el informe.</t>
  </si>
  <si>
    <r>
      <rPr>
        <b/>
        <sz val="10"/>
        <color theme="1"/>
        <rFont val="Arial"/>
        <family val="2"/>
      </rPr>
      <t>Ambiente 15.5</t>
    </r>
    <r>
      <rPr>
        <sz val="10"/>
        <color theme="1"/>
        <rFont val="Arial"/>
        <family val="2"/>
      </rPr>
      <t xml:space="preserve">
Se cuenta con la Caracterización de Grupos de Valor y Grupos de Interés de la DNBC, pero dicha caracterización no se encuentra actualizada de manera periódica.</t>
    </r>
  </si>
  <si>
    <t xml:space="preserve"> se planifico esta actividad dentro de la actividades de gestión del proceso, para realizarse en el segundo semestre del 2021
Desconocimiento de la totalidad de los requisitos a tener en cuenta en la formulación de los mapas de riesgos.</t>
  </si>
  <si>
    <t xml:space="preserve"> se planifico esta actividad dentro de la actividades de gestión del proceso, para realizarse en el segundo semestre del 2021</t>
  </si>
  <si>
    <t>Actualización Caracterización de Grupos de Valor y Grupos de Interés de la DNBC</t>
  </si>
  <si>
    <t>Caracterización de Grupos de Valor y Grupos de Interés de la DNBC, actualizada</t>
  </si>
  <si>
    <t>Se presenta  docuemnto borrador con la metodologia para la  caracterizacion de los gruvos de valor</t>
  </si>
  <si>
    <t xml:space="preserve">Se evidencia documento borrador con la metodologia para llevar  acabo la caracterizacion de usuarios </t>
  </si>
  <si>
    <t>Se presenta un borrador de la caracterización de usuarios y grupos de valor</t>
  </si>
  <si>
    <r>
      <rPr>
        <b/>
        <sz val="10"/>
        <color theme="1"/>
        <rFont val="Arial"/>
        <family val="2"/>
      </rPr>
      <t>Ambiente 15.6</t>
    </r>
    <r>
      <rPr>
        <sz val="10"/>
        <color theme="1"/>
        <rFont val="Arial"/>
        <family val="2"/>
      </rPr>
      <t xml:space="preserve">
Se realizó el Informe de encuesta de satisfacción del Usuario para el primer cuatrimestre, faltando los meses de mayo y junio de 2021; no obstante, se diligenciaron únicamente 36 encuestas sobre una base de datos  de 437 usuarios,  lo cual no es representativo en comparación con el volumen de PQRSD atendidas por la entidad, evidenciándose que la información allí recolectada no es suficiente ni amplia para conocer la percepción de las partes interesadas. Asimismo, en la página web no se evidencia la publicación de la evaluación del servicio del primer semestre de 2021.</t>
    </r>
  </si>
  <si>
    <r>
      <rPr>
        <b/>
        <sz val="10"/>
        <color theme="1"/>
        <rFont val="Arial"/>
        <family val="2"/>
      </rPr>
      <t>Ambiente  16.4</t>
    </r>
    <r>
      <rPr>
        <sz val="10"/>
        <color theme="1"/>
        <rFont val="Arial"/>
        <family val="2"/>
      </rPr>
      <t xml:space="preserve">
Las Actividades de monitoreo por parte de la segunda linea de defensa no son cumplidas por todos los  los integrantes, ya que no ejecutan la totalidad de las responsabilidades asignadas  en la resolución 246 de 2021. El proceso  de Planeación Estratégica,  como parte de la segunda línea de defensa, informó en los Comités Directivos del SIGEC, el avance del sistema integrado de gestión, sin embargo, en lo que respecta a la Gestión del Riesgo, no se ha realizado el monitoreo.
</t>
    </r>
  </si>
  <si>
    <t>Desconocimiento de la totalidad de los requisitos a tener en cuenta en la formulación de los mapas de riesgos
Incumplimiento a las dierctrices emanadas por el DAFP</t>
  </si>
  <si>
    <t xml:space="preserve">
Incumplimiento a las dierctrices emanadas por el DAFP</t>
  </si>
  <si>
    <t xml:space="preserve">Realizar informes de monitoreo de los rieSgos de gestión y corrupción </t>
  </si>
  <si>
    <t xml:space="preserve">Se evidencia reporte de los riesgos de corrupcion II cuatrimestre del 2021, no obstante se tiene programado realizar un informe de monitoreo de los riesgos de la DNBC para el final de año. </t>
  </si>
  <si>
    <t xml:space="preserve">Canales Oficiales de la Entidad de mayor utilización durante el primer semestre de 2021
En verificación de este aspecto, al revisar el informe semestral de Gestión de Atención al Usuario, establecen que el canal más utilizado para radicación de PQRSD fue el canal virtual con un 96%, el segundo lugar el escrito con 2% y la directa con un 2%, lo cual evidencia una total inobservancia de lo establecido en el artículo 3 de la Resolución 245 de 2021 y Núm. 3. del Instructivo Entrada de PQRSD, que determinan los canales disponibles para la Atención al Usuario, los cuales comprenden Canal escrito que corresponde a : correo electrónico, formulario electrónico, formulario PQRSD, buzón de sugerencias y atención por correspondencia, entre tanto el Canal virtual, compuesto por: chat en línea de la página web de la Entidad o vía WhatsApp y Redes sociales (Instagram, YouTube, Twitter); de ahí, que atendiendo a lo estipulado en el informe semestral de GAU, como la matriz Excel, y los informes mensuales el canal con más número de radicados no fue el virtual sino el escrito. 
Situación anterior, que se confirma del Numeral 12 del mismo informe semestral de GAU, Canales de Atención, en donde determinan que para el Primer Semestre, el canal más utilizado por los usuarios fue el correo de atención al ciudadano con un 91,5% (675) de las 738 PQRSD allegadas, así mismo el que menos se utilizo fue el formato físico de PQRSD con un 0,3% (2), atendiendo a que este último también hace referencia al canal escrito.
Igualmente, como canales relaciona el informe: radicación directa y servicio de mensajería, mecanismos estos que no relaciona ni la resolución ni el instructivo, se relaciona es radicación directa como canal presencial y servicio de mensajería como atención por correspondencia que es un mecanismo dentro del canal escrito.   
Atención por correspondencia, que se observa está a cargo del proceso de Gestión Documental como si fuera la oficina encargada de recibir documentos por radicación directa o servicio de mensajería, cuando esta función está en cabeza de GAU, por lo cual se hace necesario actualizar este aspecto en el instructivo
</t>
  </si>
  <si>
    <t>Interpretacion indebida de lo estipulado en la resolucion 245 de 2021 numeral 3 y el numeral 3 del Instructivo de entrada de PQRSD con respecto a los canales de atencion disponibles.</t>
  </si>
  <si>
    <t xml:space="preserve">Interpretacion indebida de lo estipulado en la resolucion 245 de 2021 numeral 3 y el numeral 3 del Instructivo de entrada de PQRSD. con respecto a los canales de atencion disponibles
</t>
  </si>
  <si>
    <t>informes con datos, valores y estadisticas erradas.</t>
  </si>
  <si>
    <t xml:space="preserve">Interpretar y aplicar por parte de  los funcionarios y contratistas del proceso de GAU, lo establecido por la Entidad respecto  a los canales oficiales  de atencion  de acuerdo a la  resolucion 245 de 2021  y el Instructivo de entrada de PQRSD
</t>
  </si>
  <si>
    <t>sensibilizaciones dadas/ sensibilizaciones programadas</t>
  </si>
  <si>
    <t>Se realiza sencibilizacion respecto  a los canales oficiales  de atencion  de acuerdo a la  resolucion 245 de 2021  y el Instructivo de entrada de PQRSD</t>
  </si>
  <si>
    <t>Se evidencia la realizacion de  sencibilizacion respecto  a los canales oficiales  de atencion  de acuerdo a la  resolucion 245 de 2021  y el Instructivo de entrada de PQRSD</t>
  </si>
  <si>
    <t xml:space="preserve">La OCI, evidenció la lista de asistencia de fecha 20-09-2021, en la que participó el equipo GAU, cuyo tematica fue  la interpretación y aplicación de los canales oficiales de la Entidad </t>
  </si>
  <si>
    <t xml:space="preserve">Se apropiaron los canales de atenbción por parte del grupo </t>
  </si>
  <si>
    <t>Canales Oficiales de la Entidad de mayor utilización durante el primer semestre de 2021
En verificación de este aspecto, al revisar el informe semestral de Gestión de Atención al Usuario, establecen que el canal más utilizado para radicación de PQRSD fue el canal virtual con un 96%, el segundo lugar el escrito con 2% y la directa con un 2%, lo cual evidencia una total inobservancia de lo establecido en el artículo 3 de la Resolución 245 de 2021 y Núm. 3. del Instructivo Entrada de PQRSD, que determinan los canales disponibles para la Atención al Usuario, los cuales comprenden Canal escrito que corresponde a : correo electrónico, formulario electrónico, formulario PQRSD, buzón de sugerencias y atención por correspondencia, entre tanto el Canal virtual, compuesto por: chat en línea de la página web de la Entidad o vía WhatsApp y Redes sociales (Instagram, YouTube, Twitter); de ahí, que atendiendo a lo estipulado en el informe semestral de GAU, como la matriz Excel, y los informes mensuales el canal con más número de radicados no fue el virtual sino el escrito. 
Situación anterior, que se confirma del Numeral 12 del mismo informe semestral de GAU, Canales de Atención, en donde determinan que para el Primer Semestre, el canal más utilizado por los usuarios fue el correo de atención al ciudadano con un 91,5% (675) de las 738 PQRSD allegadas, así mismo el que menos se utilizo fue el formato físico de PQRSD con un 0,3% (2), atendiendo a que este último también hace referencia al canal escrito.
Igualmente, como canales relaciona el informe: radicación directa y servicio de mensajería, mecanismos estos que no relaciona ni la resolución ni el instructivo, se relaciona es radicación directa como canal presencial y servicio de mensajería como atención por correspondencia que es un mecanismo dentro del canal escrito.   
Atención por correspondencia, que se observa está a cargo del proceso de Gestión Documental como si fuera la oficina encargada de recibir documentos por radicación directa o servicio de mensajería, cuando esta función está en cabeza de GAU, por lo cual se hace necesario actualizar este aspecto en el instructivo</t>
  </si>
  <si>
    <t>Desactualizacion del del Instructivo de entrada de PQRSD</t>
  </si>
  <si>
    <t>Incumplimiento del del Instructivo de entrada de PQRSD</t>
  </si>
  <si>
    <t xml:space="preserve">Realizar la actualizacion del instructivo de entrada de PQRSD en la parte de atención por correspondencia, que se observa está a cargo del proceso de Gestión Documental. </t>
  </si>
  <si>
    <t xml:space="preserve">Actualizacion del instructivo de entrada de PQRSD </t>
  </si>
  <si>
    <t>Se realiza actualizacion del instructivo el 29/10/21</t>
  </si>
  <si>
    <t>Se evidencia la actualizacion del protocolo</t>
  </si>
  <si>
    <t xml:space="preserve">No obstante evidenciarse  la actualización del  instructivo este no esta oficializado </t>
  </si>
  <si>
    <t>Se evidencia la formalización y aprobación del instructivo con la respectiva asignación  el cual fue formalizado el 16 de noviembre de 2021</t>
  </si>
  <si>
    <t>nforme detallado de seguimiento y evaluación al tratamiento de las peticiones, quejas, reclamos, solicitudes y denuncias recibidas en el periodo comprendido entre el 1 de enero y el 30 de junio de 2021</t>
  </si>
  <si>
    <t xml:space="preserve">Respuestas Extemporáneas
Falta de atención a las PQRSD dentro de los términos legales. Se encontró que en 76 PQRSD de los 738 radicados del primer semestre de acuerdo con la base de datos suministrada por la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Así mismo, de la relación de PQRSD con respuesta extemporánea hay que resaltar que, en 65 radicados del total de 76 no tienen ninguna observación, lo cual no permite evidenciar que la dependencia, funcionario o contratista encargado de su trámite haya dado repuesta oportuna, hubiese notificado la misma al usuario, y que dio cumplimiento a su deber de archivar físicamente, archivar en Orfeo y digitalizar la respuesta, ni que haya dado respuesta parcial, o haya informado al peticionario de la necesidad de ampliar el plazo de respuesta.
Situación anterior, que se corrobora de los radicados ORFEO:    20211200000823; 20211200000823; 
20213000014081; 20213000019071; 20212050085341
20212100016271;20212100015481; 20212100016631
20212100017221; 20212000015591; 20212050090971
20212000017501; 20212050090951; 20212050093421
De las situaciones anteriores se evidencia incumplimiento a los términos señalados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t>
  </si>
  <si>
    <t xml:space="preserve">Falta de aplicatividad y/o desconocimiento de los tiempos de respuesta a las PQRSD y de notificar al peticionario el no cumpllimiento del plazo legal.
Falta de cumplimiento a lo estipulado en la ley respecto a la notificaion de ampliacion de terminos para dar respuesta a las PQRSD. </t>
  </si>
  <si>
    <t xml:space="preserve">Vencimiento de terminos en respuestas a PQRSD.
Acciones legales y procesos disciplinarios se pueden generar. </t>
  </si>
  <si>
    <r>
      <rPr>
        <sz val="10"/>
        <color theme="1"/>
        <rFont val="Arial"/>
        <family val="2"/>
      </rPr>
      <t xml:space="preserve">No se evidencia avance respecto a la acción;  </t>
    </r>
    <r>
      <rPr>
        <i/>
        <sz val="10"/>
        <color theme="1"/>
        <rFont val="Arial"/>
        <family val="2"/>
      </rPr>
      <t>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t>
    </r>
  </si>
  <si>
    <t>Se evidenció que fue utilizado el vehículo de Placas OKZ 951 los días sábados y festivos sin la debida jusitificación así:
-01, 02, 08, 09, 15, 16, 22, 23, 29 y   30 de abril de 2021.
-17 de mayo de 2021.
-12, 13, 19, 20 de junio de 2021.
Lo anterior incumple lo establecido en  el articulo 13 del Decreto 371 de 2021, que indica “Los vehículos solo podrán ser utilizados de lunes a viernes, y su uso en fines de semana y festivos deberá ser justificado en necesidades del servicio o en razones de seguridad”.</t>
  </si>
  <si>
    <t>Materialización de los riesgos del proceso</t>
  </si>
  <si>
    <t>Actualizar el formato de salida de vehículos estableciendo la justificación en el evento de utilizar el vehículos los fines de semana y festivos, asi como la autorización por parte del Señor Director y de los Subdierctores conforme sea el caso</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</si>
  <si>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</si>
  <si>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</si>
  <si>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Actualizar los lineamientos correspondientes a la regulación del uso de vehículos de la DNBC acorde al párrafo 3 del numeral 4 de la circular 9 de 2018 </t>
  </si>
  <si>
    <t xml:space="preserve">Acto administrativo actualizado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</si>
  <si>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</si>
  <si>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</si>
  <si>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Actualizar el manual de manejo de vehículos de la DNBC acorde al párrafo 3 del numeral 4 de la circular 9 del 2018</t>
  </si>
  <si>
    <t xml:space="preserve">Manual de manejo de vehículos actualizado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</si>
  <si>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</si>
  <si>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</si>
  <si>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Actualizar las planillas de pre inspección y desplazamiento, con el fin de mejorar los controles establecidos </t>
  </si>
  <si>
    <t xml:space="preserve">Formato o plantilla de pre inspección actualizada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</si>
  <si>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</si>
  <si>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</si>
  <si>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Incluir las acciones disciplinarias a que haya lugar por el incumplimiento de la circular 09 de 2018 , en los lineamientos correspondientes a la regulación del uso de vehículos de la DNBC y en las planillas de pre inspección y desplazamiento </t>
  </si>
  <si>
    <t>Acciones a que haya lugar por el incumplimiento</t>
  </si>
  <si>
    <t xml:space="preserve">A partir del 27 de octubre de 2021, se aperturo investigacion por respuesta inoportuna de las PQRSD auto de fecha 27 de octubre y con numero 37 de 2021 </t>
  </si>
  <si>
    <t xml:space="preserve">Socializar a los usuarios y responsables de los vehículos de la DNBC los lineamientos y formatos establecidos para tal fin </t>
  </si>
  <si>
    <t>No. De socializaciones realizados /No. Socializaciones programadas * 100</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</si>
  <si>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</si>
  <si>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</si>
  <si>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-No se están ejecutando de manera adecuada los controles asociados al Parque Automotor así:
*Los formatos de Planilla de Desplazamiento de los vehículos ZXW 532 y OKZ 951 se están diligenciando por día y no por Desplazamiento.
*No se diligenciaron los formatos de Inspección Pre Operacional del Vehículo ZXW 532 del mes de abril de 2021.
*El vehículo de placas OKZ 951 diligenció un formato de Preinspección por todo el mes de Abril y no por día. De igual forma, se diligenció formato de preinspección  para los días 03, 04,10, 11, 17, 18, 24 y 31 de mayo, cuando el  vehículo no fue utilizado, conforme se indicó en las planillas de desplazamiento.
*El vehículo de Placas OKZ 951 está utilizando una fotocopia preimpresa del formato de preinspección y  únicamente está diligenciando de manera diaria el kilometraje, lo que no asegura que el vehículo se encuentre en óptimas condiciones para ser utilizado.
*En el mes de Abril, mayo y junio  del Vehículo OKZ 951, se diligenció en el campo Observaciones por parte del Conductor la anotación de requerir la solicitud de mantenimiento para Cambio de Aceite, filtros, plumillas y revisión en general, entre otros sin que a la fecha se haya realizado el mantenimiento del vehículo.
-Al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-No se evidenciaron actas de las reuniones efectuadas con los conductores sobre el cumplimiento de las normas de conducción, diligenciamiento de los formatos de solicitud de mantenimiento y  lavado de Vehículos entre otros.
-No se está dando Cumplimiento a lo dispuesto en la resolución del 448 de 2015, que establece el manual para el manejo de Vehículos de la DNBC, que tiene inmerso las revisiones generales de mantenimiento, el uso de los vehículos, prohibiciones de los conductores y procedimiento para el trámite de comparendos etc.</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</si>
  <si>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</si>
  <si>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</si>
  <si>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</si>
  <si>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</si>
  <si>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</si>
  <si>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</si>
  <si>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PREISNPECCION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</si>
  <si>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PREISNPECCION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</si>
  <si>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A partir del 27 de octubre de 2021, se aperturo investigacion por respuesta inoportuna de las PQRSD auto de fecha 27 de octubre y con numero 39 de 2021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</si>
  <si>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</si>
  <si>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</si>
  <si>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t xml:space="preserve">1. Por que, no existe un procedimiento en el cual este establecido los usos y manejo de los vehículos de la DNBC .
2. La planilla de pre inspección y desplazamiento para los vehículos  de la DNBC no permite evidenciar la justificación de las necesidades del servicio   
3. No se evidencian las justificaciones claras, concretas origen, destino, etc., del uso de los vehículos de la DNBC los fines de semana y festivos por necesidades del servicio.
4. Por que no se realizo un adecuado control y verificación del diligenciamiento  de las plantillas de uso de los vehículos.
</t>
  </si>
  <si>
    <t xml:space="preserve">Contrato adjudicado </t>
  </si>
  <si>
    <t>Se verifica la orden de compra respectiva para el mantenimiento</t>
  </si>
  <si>
    <t>Los procedimientos y demas documentos del proceso de Gestión Financiera son elaborados directamente por los funcionarios y es socializado con los intervinientes en el proceso. Sin embargo, no se evidencia en la vigencia 2020, una nueva socialización, ya que hubo nuevos contratistas en este proceso.</t>
  </si>
  <si>
    <t>Desconocimiento de los procedimientos y documentos de Gestion Financiera.
interrupción del flujo de comunicación entre las areas</t>
  </si>
  <si>
    <t>Socializar el manual de funciones y obligaciones de los contratistas del proceso de Gestión Financiera (segregación de funciones)</t>
  </si>
  <si>
    <t xml:space="preserve">No se evidencia la socializacion de los procesos y procedimientos a los funcionarios y contratistas del proceso de gestion Financiera </t>
  </si>
  <si>
    <t xml:space="preserve">No se evidencia la socialización de los procesos y procedimientos a los funcionarios y contratistas del proceso de gestión Financiera </t>
  </si>
  <si>
    <t>Los dias 16 de junio y 23 de noviembre de 2021 se realizó la socialización con el personal involucrado en el Proceso  del manual de funciones y obligaciones de los contratistas del proceso de Gestión Financiera (Segregación de Funciones)</t>
  </si>
  <si>
    <r>
      <rPr>
        <b/>
        <u/>
        <sz val="10"/>
        <color rgb="FF000000"/>
        <rFont val="Arial"/>
        <family val="2"/>
      </rPr>
      <t xml:space="preserve">Creacion del usuario Jefe Financiero :  </t>
    </r>
    <r>
      <rPr>
        <u/>
        <sz val="10"/>
        <color rgb="FF000000"/>
        <rFont val="Arial"/>
        <family val="2"/>
      </rPr>
      <t xml:space="preserve">Al revisar el Rol de Jefe Financieero en el Sistema se  observa que estuvo un profesional activo hasta el 2020-06-04 y con posterioridad,  con fecha 2021-02-10 un nuevo funcionario designado, sin que para el periodo objeto de reporte julio-diciembre se haya activado nuevamente dicho rol y por lo tanto, con ello  inobservando lo establecido en el artículo 2.2.3.4.1.6 del Decreto 1069 de 2015  </t>
    </r>
  </si>
  <si>
    <t>Por error humano. al momento de la desactivacion del anterior funcionario con el rol de jefe financiero y activación del nuevo servidor designado en el sistema, no se valido que este quedara funcionando en el aplicativo.</t>
  </si>
  <si>
    <t xml:space="preserve">Incumpliento  de lo establecido en el artículo 2.2.3.4.1.6 del Decreto 1069 de 2015  </t>
  </si>
  <si>
    <r>
      <rPr>
        <sz val="10"/>
        <color theme="1"/>
        <rFont val="Arial"/>
        <family val="2"/>
      </rPr>
      <t>Validar mensualmente que los roles del sistema de informacion e-kogui se encuentren activos. Se validará mediante pantallazos del sistema de información ekogui.</t>
    </r>
    <r>
      <rPr>
        <sz val="10"/>
        <color rgb="FFFF0000"/>
        <rFont val="Arial"/>
        <family val="2"/>
      </rPr>
      <t xml:space="preserve"> </t>
    </r>
  </si>
  <si>
    <t>numero de validaciones efectuadas/numero de validaciones programadas</t>
  </si>
  <si>
    <t>Se ha venido dando cumplimienro a la accion. Pantallazo sistema de informacion e-KOGUI</t>
  </si>
  <si>
    <t>11.1%</t>
  </si>
  <si>
    <t>Se evidenció la validación de los roles de ekogui en el mes de abril.</t>
  </si>
  <si>
    <t xml:space="preserve">Se evidencia la validacion en el sistema ekogui del mes de octubre, no obstante no se evidencian los pantallazos de la verificacion de los meses de mayo, junio, julio, agosto y septiembre </t>
  </si>
  <si>
    <t xml:space="preserve">Se observa que esta validado a octubre los roles del sistema E-kogui con los corrrespondientes funcionarios activos. </t>
  </si>
  <si>
    <t xml:space="preserve">Se verifica la creacion del rol y su activacion  </t>
  </si>
  <si>
    <t>Al contrato 272 de 2020, durante el cuarto trimestre de 2020, se le realizaron las obligaciones y pagos por parte del Proceso Gestión Financiera, sin que el contratista  registrara las cuentas de cobro en el SECOP II,  tal y como lo indica la  Guía para hacer la gestión contractual en el SECOP II, 7. Ejecución del contrato.</t>
  </si>
  <si>
    <r>
      <rPr>
        <b/>
        <sz val="10"/>
        <color theme="1"/>
        <rFont val="Arial"/>
        <family val="2"/>
      </rPr>
      <t>1. Por que:</t>
    </r>
    <r>
      <rPr>
        <sz val="10"/>
        <color theme="1"/>
        <rFont val="Arial"/>
        <family val="2"/>
      </rPr>
      <t xml:space="preserve"> A pesar de contar con los controles de recepciòn de cuentas, no fueron suficientes para hacer efectiva la responsabilidad del contratista de cargar su cuenta en el SECOP II. </t>
    </r>
  </si>
  <si>
    <t>Incumplimiento a lo descrito en la "Guìa para la gestion contractual del SECOP II, numeral 7"
Mal indicador de ejecución del PAC</t>
  </si>
  <si>
    <t>Realizar la socialización del instructivo de cargue de cuentas de cobro en el SECOP II a los Supervisores de los contratos.</t>
  </si>
  <si>
    <t>Divulgacion trimestral  del Instructivo de cargue de documentos de cobro en el SECOP II en forma virtual.</t>
  </si>
  <si>
    <t>SE realiza socializacion del instructivo  instructivo formato cuenta de cobro y video  cargue SECOPII, el dia 31 de julio de 2021</t>
  </si>
  <si>
    <t xml:space="preserve">Se evidencia que fue socializado el instructivo de diligenciacimiento de los formatos para la cuenta de cobro, el dia 31 de julio de 2021 </t>
  </si>
  <si>
    <t>Se evidencia que fue socializado el instructivo de diligenciamiento de los formatos para la cuenta de cobro, el día 31 de julio de 2021 . Hace falta dos socializaciones, sin embargo la fecha de vencimiento es el 31 de diciembre de 2021</t>
  </si>
  <si>
    <t>De manera mensual se genera el correo informando las fechas para la radicación de las diferentes cuentas, asi como la socialización e hipervinculo de como realizar el cargue de las mismas en el SECOP II. Se evidenciaron correos de toda la vigencia 2021, asi como la de enero, febrero y marzo de 2022</t>
  </si>
  <si>
    <t xml:space="preserve">Incumplimiento a la dimensión 5 "Información y Comunicación” del MIPG que hace referencia a las directrices internas, de la Garantía de la disponibilidad, confiabilidad, integridad y seguridad de la información; por cuanto:
*No se reportaron los contratos No. 283 y 284 en el listado de los contratos suscritos a la oficina de Control interno, para su revisión.
*La Resolución de Gastos de Desplazamientos No.  386 del 16 de noviembre de 2020 a nombre de Hugo Armando Marquéz Cardozo, fue ampliada en dos dias,  por medio de la resolución 401 del 18 de noviembre de 2020; pero esta última,  no lo indica en los considerandos; por lo tanto, la resolución 386 podría quedar como Extemporánea en la Legalización.
</t>
  </si>
  <si>
    <r>
      <rPr>
        <sz val="10"/>
        <color theme="1"/>
        <rFont val="Arial"/>
        <family val="2"/>
      </rPr>
      <t xml:space="preserve">
</t>
    </r>
    <r>
      <rPr>
        <b/>
        <sz val="10"/>
        <color theme="1"/>
        <rFont val="Arial"/>
        <family val="2"/>
      </rPr>
      <t xml:space="preserve">1. Porque: </t>
    </r>
    <r>
      <rPr>
        <sz val="10"/>
        <color theme="1"/>
        <rFont val="Arial"/>
        <family val="2"/>
      </rPr>
      <t xml:space="preserve">Debido al alto volumen de trabajo, no se realizó la verificación adecuada 
</t>
    </r>
    <r>
      <rPr>
        <b/>
        <sz val="10"/>
        <color theme="1"/>
        <rFont val="Arial"/>
        <family val="2"/>
      </rPr>
      <t xml:space="preserve">2.Porque: </t>
    </r>
    <r>
      <rPr>
        <sz val="10"/>
        <color theme="1"/>
        <rFont val="Arial"/>
        <family val="2"/>
      </rPr>
      <t>Falta de implementación de controles al interior del proceso.</t>
    </r>
  </si>
  <si>
    <t>Falta de implementación de controles al interior del proceso.</t>
  </si>
  <si>
    <t xml:space="preserve">Revisión mensual de la relación de los contratos estableciendo quien elaboró, reviso yaprobo </t>
  </si>
  <si>
    <t>Nº de reportes verificados / Nª total de reportes * 100</t>
  </si>
  <si>
    <r>
      <rPr>
        <sz val="10"/>
        <color theme="1"/>
        <rFont val="Arial"/>
        <family val="2"/>
      </rPr>
      <t xml:space="preserve">No se allegó evidencia de la </t>
    </r>
    <r>
      <rPr>
        <i/>
        <sz val="10"/>
        <color theme="1"/>
        <rFont val="Arial"/>
        <family val="2"/>
      </rPr>
      <t xml:space="preserve">Revisión mensual de la relación de los contratos estableciendo quien elaboró, reviso yaprobo ; </t>
    </r>
    <r>
      <rPr>
        <sz val="10"/>
        <color theme="1"/>
        <rFont val="Arial"/>
        <family val="2"/>
      </rPr>
      <t xml:space="preserve">no obstante, la acción esta en términos </t>
    </r>
  </si>
  <si>
    <t xml:space="preserve">Se evidencia el cumplimiento con el link del  indice de transparencia de la pagina web, en el que se ubica el link, secop y al abrirlos se observa quien reviso y elaboro </t>
  </si>
  <si>
    <t xml:space="preserve">Se constituyó un contrato de arrendamiento para la nueva  SEDE de la DNBC, con la firma MODERLINE SAS, cuyo objeto fue “ARRENDAMIENTO SEDE DIRECCIÓN NACIONAL DE BOMBEROS COLOMBIA”, ubicada en la Calle 26#85 B-09, piso 07 costado oriental. 
No obstante,  al realizar la revisión en el SECOP, se evidenció que:
• El contrato principal fue suscrito el 14 de octubre de 2020 sin número.
• El 12 de noviembre de 2020, se generó OTRO SI modificatorio donde se enuncia en las consideraciones 1,2,3 y 7 que el Contrato de Arrendamiento es el 265 de 2020; pero el contrato principal no posee número consecutivo.
• En la consideración 6, se indicó en la parte inicial que el contrato es el 264 de 2020, un número diferente al contemplado en las consideraciones 1,2,3 y 7
Lo anterior, evidencia incumplimiento de la Dimensión 7 Control Interno, Rol de la Primera Linea de Defensa, con respecto al mantenimiento efectivo de controles internos, la ejecución de gestión de riesgos y controles ...
</t>
  </si>
  <si>
    <r>
      <rPr>
        <b/>
        <sz val="10"/>
        <color theme="1"/>
        <rFont val="Arial"/>
        <family val="2"/>
      </rPr>
      <t>1. Porque:</t>
    </r>
    <r>
      <rPr>
        <sz val="10"/>
        <color theme="1"/>
        <rFont val="Arial"/>
        <family val="2"/>
      </rPr>
      <t xml:space="preserve"> Existió un error involuntario de la persona encargada de realizar esta acciòn. 
</t>
    </r>
    <r>
      <rPr>
        <b/>
        <sz val="10"/>
        <color theme="1"/>
        <rFont val="Arial"/>
        <family val="2"/>
      </rPr>
      <t>2. Porque:</t>
    </r>
    <r>
      <rPr>
        <sz val="10"/>
        <color theme="1"/>
        <rFont val="Arial"/>
        <family val="2"/>
      </rPr>
      <t xml:space="preserve"> Falta de implementación de controles al interior del proceso.
</t>
    </r>
  </si>
  <si>
    <t xml:space="preserve">Existió un error involuntario de la persona encargada de realizar esta acciòn
</t>
  </si>
  <si>
    <t xml:space="preserve">Todos los documentos elaborados por el proceso de Gestiòn contractual  se  publicará   debidamente numerados en la plataforma SECOP II, así como contemplaran el quien reviso, elaboro y aprobo </t>
  </si>
  <si>
    <t>Documento publicado en el Secop</t>
  </si>
  <si>
    <t>Actividad programada para iniciar en eñ mes de abril</t>
  </si>
  <si>
    <t>Actividad programada para iniciar en  mes de abril</t>
  </si>
  <si>
    <t xml:space="preserve">Se envia la base de datos de GGC con los links de publicacion a SECOP II </t>
  </si>
  <si>
    <t>Todos los documentos tienen quien elaboro y quien aprobo</t>
  </si>
  <si>
    <r>
      <rPr>
        <sz val="10"/>
        <color theme="1"/>
        <rFont val="Arial"/>
        <family val="2"/>
      </rPr>
      <t xml:space="preserve">Noi hay evidencia  de la acción </t>
    </r>
    <r>
      <rPr>
        <i/>
        <sz val="10"/>
        <color theme="1"/>
        <rFont val="Arial"/>
        <family val="2"/>
      </rPr>
      <t xml:space="preserve">Todos los documentos elaborados por el proceso de Gestiòn contractual  se  publicará   debidamente numerados en la plataforma SECOP II, así como contemplaran el quien reviso, elaboro y aprobo , </t>
    </r>
    <r>
      <rPr>
        <sz val="10"/>
        <color theme="1"/>
        <rFont val="Arial"/>
        <family val="2"/>
      </rPr>
      <t>no obstante que la misma se debió iniciar y aun queda como fecha de cumplimiento diciembre de 2021</t>
    </r>
  </si>
  <si>
    <t xml:space="preserve">Se evidencio su cumplimineto SECOP </t>
  </si>
  <si>
    <t xml:space="preserve">Aunque el 29 de septiembre de 2020, la DNBC aprobó el  Plan de Eficiencia Administrativa  y Cero Papel en la Administración Pública para la vigencia 2020; a la fecha no se ha efectuado el  Informe de seguimiento y control: Plan de Eficiencia Administrativa y Cero Papel 2020- IV trimestre.
De igual manera, el Informe de seguimiento y control: Plan Institucional de Gestión Ambiental 2020 –  IV trimestre; tampoco se ha elaborado.  
Por lo tanto, se desconocen las acciones, buenas prácticas y sostenibilidad ambiental   implementada con el fin de dar cumplimiento con las directrices emanadas en el  Decreto 1009 de  2020, artículo 14 y 18.
</t>
  </si>
  <si>
    <r>
      <rPr>
        <b/>
        <sz val="10"/>
        <color theme="1"/>
        <rFont val="Arial"/>
        <family val="2"/>
      </rPr>
      <t>1. Porque;</t>
    </r>
    <r>
      <rPr>
        <sz val="10"/>
        <color theme="1"/>
        <rFont val="Arial"/>
        <family val="2"/>
      </rPr>
      <t xml:space="preserve"> El contratista responsable no elaboró el informe de seguimiento y control del 4 trimestre de 2020, argumentando que en el documento plan institucional de gestión ambiental PIGA, se establece que dichos informes se realizarán trimestre vencido. 
Porque para el primer trimestre de 2021, no se realizó contratación del Ingeniero Ambiental</t>
    </r>
  </si>
  <si>
    <t>Elasboración trimestral  de los informes de seguimiento y control del Piga durante el 2021</t>
  </si>
  <si>
    <t>se vienen realizando los informes de seguimineto al  PIGA   y ya se encuentran los informes que no se habian hecho en su momento</t>
  </si>
  <si>
    <t xml:space="preserve"> se evidencia los informes timestrales  de seguimiento y control del Piga durante el 2021. del I y II trimestre</t>
  </si>
  <si>
    <t>Se evidencian los informes timestrales  de seguimiento y control del Piga durante el 2021. del I, II y III trimestre</t>
  </si>
  <si>
    <t>se Vienen realizando los informes de seguimineto a PIGA Y a la politica de cero papel  y ya se encuentran los informes que no se habian hecho en su momento</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</si>
  <si>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elasboración trimestral  de los informes de seguimiento y control del Piga durante el 2021.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el contratista responsable ha venido elaborando los informes de seguimiento y control  del plan de Eficiencia Administrativa  y Cero Papel.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</si>
  <si>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family val="2"/>
      </rPr>
      <t>1. Porque;</t>
    </r>
    <r>
      <rPr>
        <sz val="10"/>
        <color theme="1"/>
        <rFont val="Arial"/>
        <family val="2"/>
      </rPr>
      <t xml:space="preserve"> El contratista responsable no elaboró el informe de seguimiento y control del 4 trimestre de 2020, argumentando que en el documento plan institucional de gestión ambiental PIGA, se establece que dichos informes se realizarán trimestre vencido. 
Porque para el primer trimestre de 2021, no se realizó contratación del Ingeniero Ambiental</t>
    </r>
  </si>
  <si>
    <t>Elaboración trimestral  de los informes de seguimiento y control de Eficiencia Administrativa y Cero papel durante el 2021</t>
  </si>
  <si>
    <t xml:space="preserve">Se evidencia la elaboracion de los informes  de seguimiento y control de Eficiencia Administrativa y Cero papel correspondientes al I y II timestre, faltando el del III trimestre </t>
  </si>
  <si>
    <t>Se evidencia la realización de los los informes de seguimiento trimestral (IV 2020 y I y II 2021)  al Plan de Eficiencia Administrativa  y Cero Papel.</t>
  </si>
  <si>
    <t xml:space="preserve">No se logró realizar seguimiento a la Telefonía Fija, Celular ni al servicio de Agua; debido, a que no se entregaron soportes a la Oficina de Control Interno, ni se realizaron las respectivas variaciones por parte del Proceso de Gestión Administrativa, incumpliendo lo establecido en la ley 1009 de 2020, articulo 14 literal c),  d) y artículo 18 literal a) y b).
Aunque la  Oficina de Control Interno ha informado en reiteradas ocasiones la imposibilidad de realizar el respectivo seguimiento, a la fecha la DNBC NO ha tomado las acciones a que haya lugar para solucionar el presente inconveniente. 
</t>
  </si>
  <si>
    <r>
      <rPr>
        <b/>
        <sz val="10"/>
        <color theme="1"/>
        <rFont val="Arial"/>
        <family val="2"/>
      </rPr>
      <t>1. Porque</t>
    </r>
    <r>
      <rPr>
        <sz val="10"/>
        <color theme="1"/>
        <rFont val="Arial"/>
        <family val="2"/>
      </rPr>
      <t xml:space="preserve">; Debido a la multiplicidad de funciones realizadas en el área administrativa, no se prestó la atención correspondiente al seguimiento de Telefonía y Servicio del agua
</t>
    </r>
  </si>
  <si>
    <t>Elaboración trimestral  de los informes de seguimiento y control de los servicios públicos  (Telefonía fija, celular, Luz y agua), estableciendo las varicasiones</t>
  </si>
  <si>
    <t>Se evidencia un archivo de control del servicio  de energia hasta el mes de septiembre de 2021, pero no se evidencia el monitoreo del servicio de agua, ni de telefonia fija</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</si>
  <si>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elaboración trimestral  de los informes de seguimiento y control de los servicios públicos  (Telefonía fija, celular, Luz y agua), estableciendo las variaciones.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se prestó la atención correspondiente al seguimiento de Telefonía y Servicio del agua.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</si>
  <si>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family val="2"/>
      </rPr>
      <t>1. Porque</t>
    </r>
    <r>
      <rPr>
        <sz val="10"/>
        <color theme="1"/>
        <rFont val="Arial"/>
        <family val="2"/>
      </rPr>
      <t>: desconocimiento del contrtisa en las fechas de vencimiento del este reporte.</t>
    </r>
    <r>
      <rPr>
        <b/>
        <sz val="10"/>
        <color theme="1"/>
        <rFont val="Arial"/>
        <family val="2"/>
      </rPr>
      <t xml:space="preserve">
2. Porque:</t>
    </r>
    <r>
      <rPr>
        <sz val="10"/>
        <color theme="1"/>
        <rFont val="Arial"/>
        <family val="2"/>
      </rPr>
      <t xml:space="preserve"> la palaforma del DAPRE no permite realizar el reporte de manera extemporanea. 
3</t>
    </r>
    <r>
      <rPr>
        <b/>
        <sz val="10"/>
        <color theme="1"/>
        <rFont val="Arial"/>
        <family val="2"/>
      </rPr>
      <t xml:space="preserve">, Proque; </t>
    </r>
    <r>
      <rPr>
        <sz val="10"/>
        <color theme="1"/>
        <rFont val="Arial"/>
        <family val="2"/>
      </rPr>
      <t>Falta de seguimiento por parte del Supervisor de las obligaciones del contratista</t>
    </r>
  </si>
  <si>
    <t>Falta de seguimiento por parte del Supervisor de las obligaciones del contratista</t>
  </si>
  <si>
    <t xml:space="preserve">Sanciones disiplinarias por parte de los organos de control y vigilancia debido al incumplimiento del articulo 34: deber del servidor publico ley 734 del 2002  </t>
  </si>
  <si>
    <t>Realizar reporte a tiempo del Dec 1009 del 2020, dejando evidencia por medio del pantallazo de envió</t>
  </si>
  <si>
    <t>N° de informes Reportados / N° de informes del aplicativo de mediacion de la austeridad del gasto público * 100</t>
  </si>
  <si>
    <t>Se evidencia los panatallazos del reporte a tiempo del Dec 1009 del 2020</t>
  </si>
  <si>
    <t>Se evidencia imagen de los correos (31/05/2021) con  el que confirman que la información fue reportada en el sistema de austeridad por parte de su entidad, pero no se aprecia que haya sido reportado a tiempo.</t>
  </si>
  <si>
    <t>Se verificó el reporte de la información de austeridad a la Presidencia el 10 de febreo de 2022</t>
  </si>
  <si>
    <t>En recorrido por las instalaciones se encontró que de no se está dando estricto cumplimiento a los controles establecidos en la matriz de peligros y programas de prevención de accidentes de trabajo y enfermedades laborales en cuanto al uso de la mascarilla (tapa bocas), uso de base y teclado para portátil y uso de apoya pies. Incumpliendo lo establecido en el artículo 2.2.4.6.23 Decreto 1072 de 2015</t>
  </si>
  <si>
    <t>Falta de compromiso de los funcionarios de la DNBC frente a las medidas de autocuidado.</t>
  </si>
  <si>
    <t>Aspecto cultural frente a la prevencion</t>
  </si>
  <si>
    <t>Enfermedades respiratorias (COVID-19)</t>
  </si>
  <si>
    <t xml:space="preserve">Capacitaciones de sensibilizacion para generar una cultura de bioseguridad y autocuidado. </t>
  </si>
  <si>
    <t xml:space="preserve">No de capacitaciones realizadas/No de capacitaciones programadas*100 </t>
  </si>
  <si>
    <t xml:space="preserve">Se realizaron capacitaciones de sensibilizacion para generar una cultura de bioseguridad y autocuidado. </t>
  </si>
  <si>
    <t xml:space="preserve">Se evidencia la realizacion de  Capacitaciones de sensibilizacion para generar una cultura de bioseguridad y autocuidado. </t>
  </si>
  <si>
    <t>Se evidencia la realización de campañas de sensibilización sobre la bioseguridad, sin embargo, hay funcionarios que no usan el tapabocas en las instalaciones de la Entidad.</t>
  </si>
  <si>
    <t>Se realiza campañas de sencibilizacion en cuando a riesgo biologico relacionado a medidas de prevencion para mitigar la propagacion del virus COVID-19.
(Listas de asistencia, lista de entrega de epp y correo de sencibilizacion)</t>
  </si>
  <si>
    <t>Se avanzó en la ejecucion de los controles contemplados en la matriz de peligros.
Verificar 8 de abril de 2022</t>
  </si>
  <si>
    <t>Se encontró deficiencias en la prevención, preparación y respuesta a emergencias por cuanto no se cuenta con plano de evacuación, sistema de extinción de incendios, no se cuenta con brigadas de emergencias, no se realizó simulacros de emergencias, adicionalmente no se cuenta con el plan de emergencias de la nueva sede. Incumpliendo lo establecido en el artículo 2.2.4.6.25 Decreto 1072 de 2015</t>
  </si>
  <si>
    <t xml:space="preserve">Traslado a una nueva sede.
Dificultades para entrenamientos de la brigada en torno a la pandemia.
Se priorizo las actividades para la prevencion manejo y control del COVID-19 en la entidad.
</t>
  </si>
  <si>
    <t>Se priorizo las actividades para la prevencion manejo y control del COVID-19 en la entidad.</t>
  </si>
  <si>
    <t>Materializacion de posibles emergencias en el desarrollo de actividades de la entidad.</t>
  </si>
  <si>
    <t xml:space="preserve">Diseño del plan de emergencias y
Conformacion y entrenamiento de la brigada de emergencias. </t>
  </si>
  <si>
    <t>Plan de emergencias implementado</t>
  </si>
  <si>
    <t>Se diseño el plan de emergencias y se conformo y entreno a la brigada de emergencias de la DNBC</t>
  </si>
  <si>
    <t xml:space="preserve">No se evidencia el plan de emergencias, sin embargo se adjunta el cronograma de actividades y la conformación de las brigada de emergencia </t>
  </si>
  <si>
    <t>Se diseño el plan de emergencias y se conformo y entreno a la brigada de emergencias de la DNBC, sin embargo, a la fecha no se ha formalizado en el SIGE.</t>
  </si>
  <si>
    <t>Pendiente evidencia del plano y socializarlo, por otro lado se evidencia las hojas de vida de las personas que conforman la brigada de emergencia.
(Hojas de vida de los que conforman el plan de emergencia, listados de asistencia y fotografias)</t>
  </si>
  <si>
    <t>Se realizao la instalación del  plano  de evacuación en tres areas de la oficina  y se socializó  mediante correo electronico</t>
  </si>
  <si>
    <t>Se evidencio que no se realizaron los exámenes médicos ocupacionales de ingreso y retiro para el personal Directivo entrante y saliente de la entidad (Director y Subdirectores).
Adicionalmente, en Talento Humano – SST no se cuenta con los certificados de aptitud medica laboral de los Contratistas, información básica para la inclusión en los programas de prevención de enfermedades laborales</t>
  </si>
  <si>
    <t>Falto una coordinacion entre las areas de gestion contractual y talento humano.
Contratacion tardia del servicio de examenes medicos.</t>
  </si>
  <si>
    <t>Contratacion tardia del servicio de examenes medicos</t>
  </si>
  <si>
    <t>Materializacion de enfermedades y accidentes de trabajo.
Multas que van desde 20 hasta 1.000 salarios mínimos.</t>
  </si>
  <si>
    <t>Contratar IPS para la realizacion de los examenes medicos ocupacionales</t>
  </si>
  <si>
    <t>Contrato y ejecucion de examenes medicos ocupacionales</t>
  </si>
  <si>
    <t>Se contrato IPS para la realizacion de los examenes medicos ocupacionales</t>
  </si>
  <si>
    <t>No se evidencia contrato para examenes medicos ocupacionales</t>
  </si>
  <si>
    <t>No se cuenta con contrato para examenes medicos ocupacionales para la vigencia 2021.</t>
  </si>
  <si>
    <t>Se toman examenes en vigencia 2021 en diciembre
(Informe y certificados MEDICO OCUPACIONALES)</t>
  </si>
  <si>
    <t>Se realizaron los examenes medico ocupaciones para los funcionarios de planta vigencia 2021</t>
  </si>
  <si>
    <t xml:space="preserve">Falta de atención a las PQRSD dentro de los términos legales. Se encontró que en 145 PQRSD de los 825 radicados del segundo semestre de acuerdo con la base de datos suministrada por la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Así mismo, de la relación de PQRSD con respuesta extemporánea hay que resaltar que, en 97 radicados del total de 145 no tiene ninguna observación, lo cual no permite evidenciar que la dependencia, funcionario o contratista encargado de su trámite haya dado repuesta oportuna, hubiese notificado la misma al usuario, y que dio cumplimiento a su deber de archivar físicamente, archivar en Orfeo y digitalizar la respuesta, ni que haya dado respuesta parcial, o haya informado al peticionario de la necesidad de ampliar el plazo de respuesta.
De igual manera, en cuanto a los radicados: 20203800040872; 20203800038892 y 20203800040762 entre otros, no obstante relacionarse como extemporáneas, al relacionar en cada una de ellas el tiempo de respuesta así respectivamente: 35 días, 41 días y 35 días agregan vencida, lo cual genera incertidumbre si finalmente se le dio trámite o no, y en consecuencia con ello que se pueda generar información que no corresponde a la realidad.
De las situaciones anteriores incumpliéndose así los términos señalados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t>
  </si>
  <si>
    <t>1º Por que; Falta de seguimiento y/o monitoreo por parte de GAU a Los términos de PQRSD. 
2ºPor que; Falta de personal de apoyo en el herramienta ORFEO para generar alertas.</t>
  </si>
  <si>
    <t>Falta de implementación de los mecanismos de generación de alertas en ORFEO para la oportuna respuesta de PQRSD</t>
  </si>
  <si>
    <t>Realizar mesas de trajo con el responsable de Tic Y GAU para la implemtancion de mecanismos de seguimiento y monitoreo a las PQRSD</t>
  </si>
  <si>
    <t>Se realiza mesa de trajo con el responsable de Tic Y GAU para la implemtancion de mecanismos de seguimiento y monitoreo a las PQRSD el 11/6/21</t>
  </si>
  <si>
    <t>Se evidencia la realizacion de una mesa de trabajo con el responsable de Tic Y GAU para la implemtancion de mecanismos de seguimiento y monitoreo a las PQRSD el 11/6/21</t>
  </si>
  <si>
    <t>Se evidencia la lista de asistencia  de la  mesa de trajo con el responsable de Tic Y GAU para la implemtancion de mecanismos de seguimiento y monitoreo a las PQRSD , la cual se llevo a cabo el 11/6/21, sin que se allegue acta de los compromisos establecidos en ella</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</si>
  <si>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2020</t>
  </si>
  <si>
    <t xml:space="preserve">1ºPor que; Falta de seguimiento a los informes consolidados de PQRSD por parte de la Subdirección Administrativa y financiera para que se adelanten las investigaciones pertinentes.
2º Por que; No se remitió los informes mensuales pertinentes a la Oficina de asuntos disciplinarios de las PQRSD vencidas y extemporáneas por parte de la Subdirección Administrativa y financiera.
3º Por que; Falta de claridad en el procedimiento PC-AU-01 con respecto a el no cumplimiento oportuno de las PQRSD en las DNBC. </t>
  </si>
  <si>
    <t xml:space="preserve">Falta de claridad en el procedimiento PC-AU-01 con respecto a el no cumplimiento oportuno de las PQRSD en las DNBC. </t>
  </si>
  <si>
    <t>Realizar actualización  al procedimiento PC-AU-01 ítem 5.20 con respecto al trámite para el direccionamiento de las PQRSD vencidas de acuerdo a lo de su competencia.</t>
  </si>
  <si>
    <t>documento modificado / documentos a modificar * 100</t>
  </si>
  <si>
    <t xml:space="preserve">Se actualizo el Procedimiento de recepción, distribución, seguimiento y salida de Peticiones, Quejas, Reclamos, Sugerencias y Denuncias por parte del gestor del proceso, sin embargo  el mismmo no se encuentra formalizado ni aprobado </t>
  </si>
  <si>
    <t>El procedimiento fue actualizado el 16 de noviembre de 2021</t>
  </si>
  <si>
    <t xml:space="preserve">La DNBC constituyó 13 Reservas Presupuestales sin haber adelantado el trámite de vigencias futuras ni atender el   principio de Anualidad inmerso en Decreto 111 de 1996 Articulo 14, así como lo contemplado en el Artículo 8º de la Ley 819 de 2003 Programación presupuestal, ya que en la mayoría de los casos los contratos fueron generados y/o adicionados en el mes de diciembre de 2020 así: 
Orden de compra: 56640, 62662 y 59114
Convenio: 282 y 291 de 2020
Contratos: 280, 281 y 289 de 2020
</t>
  </si>
  <si>
    <t xml:space="preserve">Porque los Supervisores de los contratos no efectuaron un seguimiento permanente a la ejecucion de los mismos.
Debilidad en el seguimiento al PAA por parte de las areas interesadas 
Porque no hubo un adecuado principio de Planeación.
Porque las diferentes Areas de la entidad, no dieron trámite de manera oportuna para iniciar los Procesos Contractuales.  
</t>
  </si>
  <si>
    <t>Porque las diferentes Areas de la entidad, no dieron trámite de manera oportuna para iniciar los Procesos Contractuales.</t>
  </si>
  <si>
    <t>Establecer un calendario contractual, con el fin de estimar si es necesario gestionar Vigencias Futuras por parte de la Entidad, realizarle seguimiento  y presentarlo al Comité Contractual para la toma de decisiones</t>
  </si>
  <si>
    <t>Seguimiento calendario contractual</t>
  </si>
  <si>
    <r>
      <rPr>
        <sz val="10"/>
        <color theme="1"/>
        <rFont val="Arial"/>
        <family val="2"/>
      </rPr>
      <t>En seguimiento se verifica  por parte de la OCI, que la acción se debía  iniciar desde agosto y finalizar en diciembre, pero a la fecha  no se allega seguimiento ni avance de la acción</t>
    </r>
    <r>
      <rPr>
        <i/>
        <sz val="10"/>
        <color theme="1"/>
        <rFont val="Arial"/>
        <family val="2"/>
      </rPr>
      <t xml:space="preserve"> Establecer un calendario contractual, con el fin de estimar si es necesario gestionar Vigencias Futuras por parte de la Entidad, realizarle seguimiento  y presentarlo al Comité Contractual para la toma de decisiones</t>
    </r>
  </si>
  <si>
    <t xml:space="preserve">En  comité de contratacion del 7 de marzo de 2022, se presento calendario contractual, el cual se deja como cumplimiento de la accion  </t>
  </si>
  <si>
    <t xml:space="preserve">Porque las diferentes Areas de la entidad, no dieron trámite de manera oportuna para iniciar los Procesos Contractuales.  
</t>
  </si>
  <si>
    <t>Adelantar las acciones a que haya lugar por la falta de seguimiento por parte de los supervisores, quienes deben informar la necesidad de la constitución de la vigencia futura</t>
  </si>
  <si>
    <t>No se adelantraon  las acciones, ya que en el periodo no se evidencio   falta de seguimiento por parte de los supervisores, quienes deben informar la necesidad de la constitución de la vigencia futura</t>
  </si>
  <si>
    <t xml:space="preserve">No se evidenico incumplimiento d elos supervisores en la constitucion en la vigencias futuras </t>
  </si>
  <si>
    <t xml:space="preserve">Atendiendo a la evidencia de la reunión llevada a cabo entre Disciplinarios y el Subdirector Administrativo y Financiero del 27 de octubre de 2020, en la que se relaciona la orden para iniciar las investigaciones preliminares, esta abarca a los supervisores que posiblemente no dieron cumplimiento al procedimiento para constitución de  vigencias futuras, parea que sean disciplinados de establecerse responsabilidad      </t>
  </si>
  <si>
    <t xml:space="preserve">A partir del 27 de octubre de 2021, se aperturo investigacion por falta  de seguimiento a la constitucion de reservas presupuestales por parte de los supervisores, auto de fecha 27 de octubre y con numero 32 de 2021 </t>
  </si>
  <si>
    <t>Se realizó de manera errada la liberación de saldo del Convenio 282 de 2020, a nombre del Fondo Rotatorio de la Polícia, por cuanto se realizó por $268.674 y el valor real debía ser $267.774 es decir $800 por encima, incumpliendo lo señalado en el Decreto 111 de 1996 articulo 70.</t>
  </si>
  <si>
    <t xml:space="preserve">Porque los Supervisores no realizan el seguimiento Administrativo, Financiero y Contable de los contratos a su cargo
Desconocimiento de las responsabilidades por parte de los Supervisores de los Contratos.
Falta de control  en  el procedimeinto de liberacion de saldos </t>
  </si>
  <si>
    <t xml:space="preserve">Falta de control  en  el procedimeinto de liberacion de saldos </t>
  </si>
  <si>
    <t>Realizar los cruces al compromiso presupuestal,  previa liberacion de los saldos autorizados por los supervisores.</t>
  </si>
  <si>
    <t># Cruces a los compromisos presuestales para liberacion de saldos  / #  solicitudes de reduccion recibidas * 100</t>
  </si>
  <si>
    <t>Andres Farfan</t>
  </si>
  <si>
    <t>Para el cierre de la vigencia 2021, el Area Financiera emitirá el memorando de cierre presupuestal y financiero, en donde se estipularán los lineamientos a tener en cuenta para la liberacion de recursos a los compromisos presupuestales</t>
  </si>
  <si>
    <t>A la fecha no se evidencia la  Realización de los cruces al compromiso presupuestal,  previa liberación de los saldos autorizados por los supervisores. No obstante la acción no se encuentra vencida.</t>
  </si>
  <si>
    <t>Se evidenció la liberación de saldos presupuestales, en el rubro de viaticos y gastos de desplazamientos asi como en el Libro de Inversión. Dandose cumplida la acción</t>
  </si>
  <si>
    <t>Se evidenció la liberación de saldos presupuestales, en el rubro de viaticos y gastos de desplazamientos asi como en el Libro de Inversión. Dandose cumplida la acción. Asimismo con relación a las reservas constituidas también se realizó liberación de saldos</t>
  </si>
  <si>
    <t>Se evidenció que fueron utilizados los vehículos de Placas OKZ951 y ZXW 532 los días 27/02/2021 (sábado) y   22/03/2021 (festivo) respectivamente,  sin la debida justificación, incumpliendo lo establecido en  el articulo 13 del Decreto 371 de 2021, que indica “Los vehículos solo podrán ser utilizados de lunes a viernes, y su uso en fines de semana y festivos deberá ser justificado en necesidades del servicio o en razones de seguridad”.</t>
  </si>
  <si>
    <t xml:space="preserve">Actualizar el formato de salida de vehículos estableciendo el control por el Gestor del proceso </t>
  </si>
  <si>
    <t xml:space="preserve">Se evidencia borrador de la actualizacion del formato de desplazamiento de vehiculos, no obstante el mismo no se encuentra formalizado  </t>
  </si>
  <si>
    <t>Se evidencia FORMATO PLANILLA DE DESPLAZAMIENTO, Código: FR-GA-16, Versión:0.0 y Vigente desde: 23/08/2016,  al cual se el incluyo Vo.Bo Gestor. no obstante el mismo no se encuentra formalizado. La actividad tien fecha de terminación 30/08/2021</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</si>
  <si>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</si>
  <si>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</si>
  <si>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actualizó los lineamientos correspondientes a la regulación del uso de vehículos de la DNBC acorde al párrafo 3 del numeral 4 de la circular 9 de 2018, se envió para revision a mejora continua</t>
  </si>
  <si>
    <t xml:space="preserve">Se evidencia documentos borrador del manual de manejo de vehículos, no obstante el mismo no se encuentra formalizado </t>
  </si>
  <si>
    <t>Se evidencia el borrador  MANUAL PARA EL MANEJO DE VEHÍCULOS DE LA DIRECCIÓN NACIONAL DE BOMBEROS.  La actividad tien fecha de terminación 30/08/2021</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</si>
  <si>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</si>
  <si>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</si>
  <si>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evidencia el borrador  MANUAL PARA EL MANEJO DE VEHÍCULOS DE LA DIRECCIÓN NACIONAL DE BOMBEROS.  La actividad tiene fecha de terminación 30/08/2021</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</si>
  <si>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</si>
  <si>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</si>
  <si>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Se evidencia documentos borradores de los formatos de desplazamiento y de pre inspección, los mismos no se encuentran formalizados </t>
  </si>
  <si>
    <t xml:space="preserve">Se evidencia documentos borradores de los formatos de desplazamiento y de pre inspección, los mismos no se encuentran formalizados. La actividad tiene fecha de terminación 30/09/2021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</si>
  <si>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</si>
  <si>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</si>
  <si>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evidencia documento borrador con el manual de manejo de  vehículos, como las plantillas, no obstante los mismos no se encuentran formalizados.</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</si>
  <si>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</si>
  <si>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</si>
  <si>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solicializará  una vez sea aprobados lo lineamiento.</t>
  </si>
  <si>
    <t>No se evidencia la socialización de los lineamientos del uso y manejo de los vehículos de la DNBC</t>
  </si>
  <si>
    <t xml:space="preserve">En el One Drive no se evidencia ningún soporte. La actividad tiene fecha de terminación 30/09/2021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</si>
  <si>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</si>
  <si>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</si>
  <si>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t xml:space="preserve">No se están ejecutando de manera adecuada los controles asociados al Parque Automotor, evidenciándose  que:
*Los formatos de Planilla de Desplazamiento de los vehículos ZXW 532 y OKZ 951 se están diligenciando por día y no por Desplazamiento.
*No se diligenciaron los formatos de Inspección Pre Operacional del Vehículo ZXW 532 del Primer Trimestre de 2021.
* En el campo Observaciones del Vehículo OKZ 951, de los formatos de Inspección Pre operacional de los meses de febrero y  marzo de 2021, se evidencia que el Conductor realizó la anotación de requerir la solicitud de mantenimiento para Cambio de Aceite, filtros, plumillas y revisión en general, sin que a la fecha se haya realizado el mantenimiento del vehículo.
De igual forma, 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Asimismo, no se evidenciaron actas de las reuniones efectuadas con los conductores sobre el cumplimiento de las normas de conducción, diligenciamiento de los formatos de solicitud de mantenimiento y  lavado de Vehículos entre otros.
Igualmente no se está dando Cumplimiento a lo dispuesto en la resolución del 448 de 2015, que establece el manual para el manejo de Vehículos de la DNBC, que tiene inmerso las revisiones generales de mantenimiento, el uso de los vehículos, prohibiciones de los conductores y procedimiento para el trámite de comparendos etc.
Lo anterior, desatiende lo señalado en el MIPG Dimensión 3 “Gestión con Valores para el Resultado”, lineamiento “Trabajar por procesos” ya que no se están definiendo de manera secuencial cada una de las diferentes actividades del proceso, desagregándolo en procedimientos o tareas
</t>
  </si>
  <si>
    <t>Se actualizó el formato de salida de vehículos estableciendo el control por el Gestor del proceso se entregó a mejora continua para su revisión</t>
  </si>
  <si>
    <t xml:space="preserve">Se evidencia borrador de la actualización del formato de salida de vehículos, no obstante el mismo no se encuentra formalizado  </t>
  </si>
  <si>
    <t>Se evidencia FORMATO PLANILLA DE DESPLAZAMIENTO, Código: FR-GA-16, Versión:0.0 y Vigente desde: 23/08/2016,  al cual se el incluyo Vo.Bo Gestor. no obstante el mismo no se encuentra formalizado. La actividad tiene fecha de terminación 30/08/2021</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</si>
  <si>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</si>
  <si>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</si>
  <si>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</si>
  <si>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</si>
  <si>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</si>
  <si>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</si>
  <si>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actualizaron las planillas de pre inspección y desplazamiento, con el fin de mejorar los controles establecidos , se entregaron  a plan de mejoramiento para su revisión</t>
  </si>
  <si>
    <t xml:space="preserve">Se evidencia documentos borrador con la actualización de los formatos de pre inspección y desplazamiento de vehículos, no obstante los mismos no se encuentran formalizados </t>
  </si>
  <si>
    <t>Se evidencia FORMATO PLANILLA DE DESPLAZAMIENTO, Código: FR-GA-16, Versión:0.0 y Vigente desde: 23/08/2016,  al cual se el incluyo Vo.Bo Gestor; y archivo excel con planilla Inventario de vehiculos.  No obstante los mismos no se encuentran formalizados. La actividad tien fecha de terminación 30/09/2021</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</si>
  <si>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</si>
  <si>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</si>
  <si>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encuentran incluidas las acciones disciplinarias a que haya lugar en el nuevo procedimineto de uso y manejo de vehiculos</t>
  </si>
  <si>
    <t xml:space="preserve">No se evidencia la actualización del acto administrativo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</si>
  <si>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</si>
  <si>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</si>
  <si>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realizan capacitaciones con los conductores donde se expone el manual de uso de los vehiculos y los formatos de desplazamiento y preinspeccion de los mismos</t>
  </si>
  <si>
    <t xml:space="preserve">No se ha realizado la socialización  a los usuarios y responsables de los vehículos de la DNBC los lineamientos y formatos establecidos para tal fin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</si>
  <si>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</si>
  <si>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</si>
  <si>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t>Se adjuntan las evidencias</t>
  </si>
  <si>
    <t>No se allega evidencia de la adjudicación del  contrato para el mantenimiento preventivo y correctivo de los vehículos de la DNBC</t>
  </si>
  <si>
    <t xml:space="preserve">1er acompañamiento: Compromiso Subir adjudicacion del contrato que se realizo en diciembre, para verificacion 4 de marzo de 2022. Se verificó el cumplimiento de la orden de compra correspondiente </t>
  </si>
  <si>
    <t>No se elaboraron los Informes de seguimiento y Control Plan de Eficiencia Administrativa y Cero Papel –  así como el   Informe de seguimiento y control del  Plan Institucional de Gestión Ambiental 2020 –  correspondientes al IV trimestre y I trimestre de 2021; conforme lo establece la Directiva Presidencial 4 de 2012 y decreto 371 de 2021. Por lo tanto, se desconocen las acciones, buenas prácticas y sostenibilidad ambiental que la DNBC, haya   implementado, con el fin de dar cumplimiento con las directrices emanadas por el Gobierno Nacional.</t>
  </si>
  <si>
    <r>
      <rPr>
        <b/>
        <sz val="10"/>
        <color theme="1"/>
        <rFont val="Arial"/>
        <family val="2"/>
      </rPr>
      <t>1. Por que</t>
    </r>
    <r>
      <rPr>
        <sz val="10"/>
        <color theme="1"/>
        <rFont val="Arial"/>
        <family val="2"/>
      </rPr>
      <t xml:space="preserve"> el contratista responsable no elaboró el informe de seguimiento y control del 4 trimestre de 2020, argumentando que en el documento plan institucional de gestión ambiental PIGA, se establece que dichos informes se realizarán trimestre vencido. 
2. Por que para el primer trimestre de 2021, el contratista estaba recién contratado y no contaba con la información necesaria para realizar el informe. 
3. Por que no se tuvieron en cuenta los plazos establecidos para la presentación de los informes </t>
    </r>
  </si>
  <si>
    <t xml:space="preserve">Por que no se tuvieron en cuenta los plazos establecidos para la presentación de los informes </t>
  </si>
  <si>
    <t xml:space="preserve">Elaboración de informes de seguimiento y control: PIGA y Plan de Eficiencia Administrativa y Cero Papel 2020- IV trimestre y el I trimestre del 2021 
</t>
  </si>
  <si>
    <t xml:space="preserve">Nº Total de reportes a realizar/ Nº total de reportes establecidos * 100% </t>
  </si>
  <si>
    <t xml:space="preserve">Se evidencia la elaboración de informes de seguimiento y control: PIGA y Plan de Eficiencia Administrativa y Cero Papel 2020- IV trimestre y el I trimestre del 2021 </t>
  </si>
  <si>
    <t>Se evidencia la realización de los los informes de seguimiento trimestral (IV 2020 y I, II y III 2021) a PIGA , y al Plan de Eficiencia Administrativa  y Cero Papel.</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</si>
  <si>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elaboración Elaboración trimestral de informes de seguimiento y control: PIGA y Plan de Eficiencia Administrativa y Cero Papel 2020- IV trimestre y el I trimestre de 2021.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vienen teniendo en cuenta los plazos establecidos para la presentación de los informes
Nota: El grupo de la Oficina de Control Interno, considera efectiva esta acción, con base en los soportes presentados a la fecha, sin embargo, esto NO garantiza que los hallazgos de este seguimiento se vuelvan a repetir posteriormente.</t>
  </si>
  <si>
    <t xml:space="preserve">1. Por que el contratista responsable no elaboró el informe de seguimiento y control del 4 trimestre de 2020, argumentando que en el documento plan institucional de gestión ambiental PIGA, se establece que dichos informes se realizarán trimestre vencido. 
2. Por que para el primer trimestre de 2021, el contratista estaba recién contratado y no contaba con la información necesaria para realizar el informe. 
3. Por que no se tuvieron en cuenta los plazos establecidos para la presentación de los informes.
4, No hay un debido control y seguimiento al cumplimiento de las directrices emitidas en la Directiva Presidencial 04 de 2012.  </t>
  </si>
  <si>
    <t xml:space="preserve">No hay un debido control y seguimiento al cumplimiento de las directrices emitidas en la Directiva Presidencial 04 de 2012.  </t>
  </si>
  <si>
    <t xml:space="preserve">Realizar mensualmente el seguimiento al cumplimiento de las actividades establecidas en el cronograma del PIGA establecido en la vigencia, por parte del gestor proceso. </t>
  </si>
  <si>
    <t xml:space="preserve">Informes con el seguimiento del  cronograma PIGA </t>
  </si>
  <si>
    <t xml:space="preserve">No se evidencia los seguimientos mensuales al cumplimiento del cronograma de PIGA </t>
  </si>
  <si>
    <t>Se evidencia la realización de los los informes de seguimiento trimestral (IV 2020 y I, II y III 2021) a PIGA , y al Plan de Eficiencia Administrativa  y Cero Papel los de  (IV 2020 y III 2021), y CRONOGRAMA PLAN DE EFICIENCIA ADMINISTRATIVA Y CERO PAPEL -  2021. y en los informes se evidencia el seguimiento mensual al cumplimiento de las actividades establecidas en el cronograma del PIGA, el archivo donde se encuentra el cronograma es una propuesta del PLAN INSTITUCIONAL DE GESTIÓN AMBIENTAL PIGA2020 -2024. no obstante este Plan PIGA estaVigente Desde:06/08/2021.</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</si>
  <si>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realiza mensualmente el seguimiento al cumplimiento de las actividades establecidas en el cronograma del PIGA establecido en la vigencia, por parte del gestor proceso.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vienen presentando  los Informes de seguimiento y Control Plan de Eficiencia Administrativa y Cero Papel, el   Informe de seguimiento y control del  Plan Institucional de Gestión Ambiental 2020, conforme lo establece la Directiva Presidencial 4 de 2012 y decreto 371 de 2021.  Asi mismo se evidenica en la carpeta los informe de Plan de eficiencia administrativa y cero papel 2021 y del PLAN INSTITUCIONAL DE GESTIÓN AMBIENTAL PIGA2020 -2024, loc culaes continen lo cronogramas respectivos. 
Nota: El grupo de la Oficina de Control Interno, considera efectiva esta acción, con base en los soportes presentados a la fecha, sin embargo, esto NO garantiza que los hallazgos de este seguimiento se vuelvan a repetir posteriormente.</t>
  </si>
  <si>
    <t>No se elaboraron los Informes de seguimiento y Control Plan de Eficiencia Administrativa y Cero Papel correspondiente al IV trimestre y primer semestre  de 2021; conforme lo establece la Directiva Presidencial 4 de 2012 y decreto 371 de 2021. Por lo tanto, se desconocen las acciones, buenas prácticas y sostenibilidad ambiental que la DNBC haya   implementado con el fin de dar cumplimiento con las directrices emanadas por el Gobierno Nacional</t>
  </si>
  <si>
    <t xml:space="preserve">1. Por  que a pesar de que contratista elaboró los informes correspondientes al IV trimestre de 2020 y I trimestre de 2021 del Plan de eficiencia Administrativa y Cero Papel de la DNBC, no se tuvieron en cuenta los tiempos de entrega de la documentación. 
2. Por que para el primer trimestre de 2021, la DNBC no contaba con el profesional para atender las actividades ambientales, razón por la cual, no se contaba con la información necesaria para realizar el informe. 
3. Por desconocimiento de los procedimientos y tiempos para la presentación de los planes y/o informes ambientales de la DNBC 
</t>
  </si>
  <si>
    <t xml:space="preserve">3. Por desconocimiento de los procedimientos y tiempos para la presentación de los planes y/o informes ambientales de la DNBC </t>
  </si>
  <si>
    <t xml:space="preserve">
Elaboración de informes de seguimiento y control del Plan de Eficiencia Administrativa y Cero Papel correspondientes al  IV trimestre de 2020, I  y  II trimestre del 2021 
</t>
  </si>
  <si>
    <t>Se verificó el seguimiento al plan de eficiencia y cero papel correspondiente al IV trimestre de 2021.</t>
  </si>
  <si>
    <r>
      <rPr>
        <sz val="10"/>
        <color theme="1"/>
        <rFont val="Arial"/>
        <family val="2"/>
      </rPr>
      <t xml:space="preserve">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
Primer Pago:
•	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
 •	El informe Financiero el cual es el soporte para realizar el respectivo pago no tiene discriminado el IVA en cada uno de los items se generaron de manera global para cada componente. De igual forma el mismo no detalla por item o componente el valor cancelado.
•	La OCI realizó el análisis de los costos invertidos en cada uno de los eventos realizados evidenciándose de manera general un alto desembolso en lo que respecta los componentes 1,2, y 5, así
Componente 1 Alquiler de equipos $72.417.782
Componente 2 Transporte $90.966.895
Componente 5 Gastos logisticos $83.605.351
•	De igual forma, se facturó y se canceló  $9 pesos por encima ya que el total de lo establecido en el informe financiero fue de $260.509.982 y lo facturado es $260.509.992.  
•	El valor indicado en los items establecidos  en el informe financiero el cual soporta el respectivo pago, presenta una diferencia de $159.20 con lo señalado en la propuesta económica
</t>
    </r>
    <r>
      <rPr>
        <b/>
        <sz val="10"/>
        <color theme="1"/>
        <rFont val="Arial"/>
        <family val="2"/>
      </rPr>
      <t>Segundo Pago</t>
    </r>
    <r>
      <rPr>
        <sz val="10"/>
        <color theme="1"/>
        <rFont val="Arial"/>
        <family val="2"/>
      </rPr>
      <t xml:space="preserve">:
•	No se realizó  solicitud de servicios por parte de la DNBC
•	Contiene el Segundo Informe de Ejecución del Convenio reflejándose:
- Se está facturando el valor de $48,909,000 por concepto de Merchandising cuando este servicio no está incluido en el Componente No.5 de la propuesta que el proveedor realizó a la entidad.
- Se registró y facturó el valor de $21.518.651 por concepto de Suministro y entrega de Chalecos y se incorporó en el Componente Gastos Logisticos y Operativos, cuando este elemento es una prenda de vestir que no hace parte de una actividad logistica ni operativa.
-El valor indicado en los items establecidos  en el informe financiero el cual soporta el respectivo pago, presenta una diferencia de $215 con lo señalado en la propuesta económica.
-Se contempló $3.284.400 para transporte y $523.600 para hospedaje pero se desconoce el evento al cual pertenece ya que viene indicado claramente el el Informe financiero
-Con relación al valor cancelado a la totalidad de los dos (2) pagos se refleja  los altos costos cancelados así: 
Componente de transporte $108.208.098 
Alquiler de Salones $350.705.871 
Alojamiento $47.483.258 (Hoteles de 3, 4 y 5 estrellas). 
Comisión por Gerencia $32.381.399 (la cual no se contempló en el estudios del sector y estudio previo)
-No se facturó almuerzos y catering cuando el informe lo contempla en la mayoría de los eventos realizados
- No se evidenció un detalle discriminado de los funcionarios, contratistas y personal que haya utilizado el hospedaje, ni un control con relación a la adquisición y entrega de los chalecos, cuadernos institucionales, separadores, carpetas corporativas y boligrafos entregados </t>
    </r>
  </si>
  <si>
    <t>Se verifica la lista de asistencia, como presentacion de la capacitacion llevada a cabo el 4 de marzo de 2022</t>
  </si>
  <si>
    <t>Con relación a la información publicada en el SECOP II, que hace referencia a los estudios previos para adelantar la contratación directa del Convenio 113 de 2021, no fueron generados con base en la Guia para la elaboración del sector emanada por Colombia compra eficiente, asi como lo enunciado en la ley 80 de 1993 articulo 25 Principio de Economía  numeral 12 ya que se evidenció que los mismos no poseen:
-Un análisis de la viabilidad económica a contratar que permita racionalizar el gasto Público.
- Las calidades, especificaciones, cantidades y demás características que puedan o deban reunir los bienes, las obras, los servicios, etc., cuya contratación, adquisición o disposición se haya determinado necesaria, ya que no se evidenció de manera detallada el servicio que requería la DNBC (Refrigeros, Salones, luces, sonido, almuerzos, hospedaje, transporte entre otros)
-Las condiciones del contrato
-La forma en que se pacta el contrato desde el punto de vista de eficiencia, eficacia y economía.
-No se consideraron las condiciones claras del por qué se genera Comisión por Gerencia del Proyecto cuando el contratista si los contempló en su propuesta $42.472.865.00 
De igual forma, la propuesta económica presentada por entidad, INMOBILIARIA Y SERVICIOS LOGISTICOS DE CUNDINAMARCA no posee: 
- La propuesta economica (hoja 15 a la 17), se discrimaron únicamente valores del costo unitario  de VIDEO,ILUMINACION, AUDIO y ESTRUCTURAS para el componente No. 1 que hacen referencia al Componente de Alquiler de Equipos.
- En la propuesta económica página 14 numeral VII Costos del Proyecto se indicó en la nota “a) los Precios unitarios de los componentes 2,3,4 y 5 se determinarán en el momento que la DNBC  realice la solicitud de realización de eventos. Lo anterior teniendo en cuenta que los precios unitarios de estos servicios son fluctuantes debido a condiciones especiales tales....,” por lo tanto se desconoce un piso y un techo (referente) valor para facturar el Transporte terrestre, Alojamiento, Alimentación y Catering y Gastos Logisticos y Operativos. 
-La propuesta económica señala el Item 2 “Transporte (Aereo, Terrestre)”, cuando la entidad por Compra Pública adquirió los tiquetes aéreos por valor de $550.000.000; por lo tanto, no es viable legalmente la facturación de este mismo item.</t>
  </si>
  <si>
    <t>1. Por qué.Por que no se realizo un adecuado control y verificación de la ejecucion del contrato. 
2. Porque: Debilidad en el ejercicio de supervision contractual. 
3, Desconocimiento de la aplicabilidad de la Guia para la elaboración del sector emanada por Colombia compra eficiente .</t>
  </si>
  <si>
    <t>3, Desconocimiento de la aplicabilidad de la Guia para la elaboración del sector emanada por Colombia compra eficiente .</t>
  </si>
  <si>
    <t>Revisar la estructuración del  estudio de mercado y análisis del sector  teniendo encuenta lo estipulado en la  Guía para la elaboración del sector emanada por Colombia compra eficiente y adelantar el proceso contractual  siempre y cuando este conforme con las Directires emanadas por el Gobierno nacional</t>
  </si>
  <si>
    <t>Procesos Adelantandos con el cumplimiento previo de requisitos</t>
  </si>
  <si>
    <t>Se allego  evidencia de los contratos adjudicados, con su respectivo link, los cuales revisados son revisado para su suscripcion.</t>
  </si>
  <si>
    <t>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SEDE que estaba ubicada en la calle 26 No.85B-09, pero al constatarlo en el Contrato de Arrendamiento 001 de 2021 suscrito con Moderline Clausula 5 numeral  7 se halla inmersa la Obligatoriedad por parte de la DNBC, de cancelarlo. 
Tal como se observa, no hay claridad y genera incertidumbre lo relacionado con la obligación de la entidad frente al pago del servicio de agua ya que actualmente la entidad no está utilizando las instalaciones de la Sede 
De igual forma, tampoco se evidencia en el SECOP, publicación alguna  de la suspensión y/o terminación y/o modificación del mismo; por lo tanto, continua vigente a la fecha.
Lo anterior fue comunicado en el Informe de Austeridad en el Gasto correspondiente al primer trimestre de 2021, sin que a la fecha se hayan tomado los correctivos del caso</t>
  </si>
  <si>
    <t>1. Porque, no se realizo la modificación  al contrato, debido que en la actualidad es inmerso en el pago de la Administración mensual 
2. Porque, no existe un seguimiento y monitoreo del consumo de agua. 
3. Porque, al elaborar el contrato no quedo estipulado quien es el responsable del pago del agua de la DNBC.</t>
  </si>
  <si>
    <t>. Porque, al elaborar el contrato no quedo estipulado quien es el responsable del pago del agua de la DNBC</t>
  </si>
  <si>
    <t xml:space="preserve">Faltas disciplinarias </t>
  </si>
  <si>
    <t>Realizar la terminación anticipada del contrato</t>
  </si>
  <si>
    <t xml:space="preserve">Contrato Liquidado </t>
  </si>
  <si>
    <t>Se realizo la terminación anticipada del contrato de arrendamiento</t>
  </si>
  <si>
    <t>En referencia al rubro de Insumos de Aseo y Cafetería se evidenciaron debilidades por parte de las responsabilidades de la supervisión conforme lo establece la ley 1474 de 2011 en su   ARTÍCULO  83.  Que señala “Supervisión e interventoría contractual. …La supervisión consistirá en el seguimiento técnico, administrativo, financiero, contable, y jurídico que, sobre el cumplimiento del objeto del contrato, por cuanto, se canceló la orden de compra 82174 del 10 de febrero de 2021 a nombre de Panamericana y Papelería hasta el 26 de mayo de 2021.</t>
  </si>
  <si>
    <t xml:space="preserve">1. No se tenia el conocimiento por parte del proveedor del cargue de la informacion Factura en la plataforma olimpia. 
2 Porque: Debilidad en el ejercicio de supervision contractual. </t>
  </si>
  <si>
    <t xml:space="preserve">2. Porque: Debilidad en el ejercicio de supervision contractual </t>
  </si>
  <si>
    <t>La capacitacion se llevo a cabo  el 4 de marzo de 2022, se verifica evidencia lista y presentacion</t>
  </si>
  <si>
    <t>Adelantar las acciones a que haya lugar por el incumplimiento en las obligaciones de los supervisores</t>
  </si>
  <si>
    <t xml:space="preserve">A partir del 27 de octubre de 2021, se aperturo investigacion con numero 38 de 2021 </t>
  </si>
  <si>
    <r>
      <rPr>
        <b/>
        <sz val="10"/>
        <color theme="1"/>
        <rFont val="Arial"/>
        <family val="2"/>
      </rPr>
      <t>Riesgos de Gestión y Corrupción:</t>
    </r>
    <r>
      <rPr>
        <sz val="10"/>
        <color theme="1"/>
        <rFont val="Arial"/>
        <family val="2"/>
      </rPr>
      <t xml:space="preserve"> 
Se evidenció, que el Proceso de Gestión Contractual no actualizó los Mapas de Riesgos al 31 de diciembre de 2020, conforme lo indica el Manual Operativo del MIPG, Dimensión 7 Control Interno, que establece “Los Aspectos clave para el Sistema de Control Interno (SCI a tener en cuenta por parte de la 1ª Línea así: (…) La identificación de riesgos y el establecimiento de controles, así como su seguimiento, acorde con el diseño de dichos controles, evitando la materialización de los riesgos.”
</t>
    </r>
  </si>
  <si>
    <t xml:space="preserve">Porque: Desconocimiento de los lineamientos emitidos por el DAFP.
Porque no se estableció la necesidad, por parte del proceso de  la actualización de los mapas de riesgo, </t>
  </si>
  <si>
    <t xml:space="preserve">Porque no se estableció la necesidad, por parte del proceso de  la actualización de los mapas de riesgo. </t>
  </si>
  <si>
    <t>Actualización de Mapas de riesgo  de gestión y de corrupción del  proceso  de Gestión Contractual  de la entidad.</t>
  </si>
  <si>
    <t>Se eviencia la actualizacion de los mapas de riesgos de gestion y corrupcion, realizada el 25 de noviembre de 2021</t>
  </si>
  <si>
    <r>
      <rPr>
        <b/>
        <sz val="10"/>
        <color theme="1"/>
        <rFont val="Arial"/>
        <family val="2"/>
      </rPr>
      <t>Expedición de Constancia de Idoneidad y experiencia sin el lleno de requisitos.</t>
    </r>
    <r>
      <rPr>
        <sz val="10"/>
        <color theme="1"/>
        <rFont val="Arial"/>
        <family val="2"/>
      </rPr>
      <t xml:space="preserve">
Se certificó la idoneidad y experiencia sin que se cumpliera los requisitos establecidos en el perfil de los contratos 02 y 165 de 2020, incumpliendo el Artículo 2.2.1.2.1.4.9., Decreto 1082 de 2015, que dice:  Las Entidades Estatales pueden contratar bajo la modalidad de contratación directa la prestación de servicios profesionales y de apoyo a la gestión con la persona natural o jurídica que esté en capacidad de ejecutar el objeto del contrato, siempre y cuando la Entidad Estatal verifique la idoneidad o experiencia requerida y relacionada con el área de que se trate.
</t>
    </r>
  </si>
  <si>
    <r>
      <rPr>
        <sz val="10"/>
        <color theme="1"/>
        <rFont val="Arial"/>
        <family val="2"/>
      </rPr>
      <t>Porque: Debilidad en la ejecución de los controles para la verificación de la Idoneidad y experiencia del aspirante</t>
    </r>
    <r>
      <rPr>
        <sz val="10"/>
        <color rgb="FFFF0000"/>
        <rFont val="Arial"/>
        <family val="2"/>
      </rPr>
      <t xml:space="preserve"> </t>
    </r>
  </si>
  <si>
    <t xml:space="preserve"> Debilidad en la ejecución de los controles para la verificación de la Idoneidad y experiencia del aspirante </t>
  </si>
  <si>
    <t xml:space="preserve">Validar la certificación de idoneidad, mediante la firma de quien elaboro,reviso y aprobo 
</t>
  </si>
  <si>
    <t>No. De certificados de idoneidad validados/No. De certificados de idoneidad expedidos *100</t>
  </si>
  <si>
    <t xml:space="preserve">Se verifica la expedición de la certificación </t>
  </si>
  <si>
    <r>
      <rPr>
        <b/>
        <sz val="10"/>
        <color theme="1"/>
        <rFont val="Arial"/>
        <family val="2"/>
      </rPr>
      <t xml:space="preserve">Certificaciones inexistencias  de personal </t>
    </r>
    <r>
      <rPr>
        <sz val="10"/>
        <color theme="1"/>
        <rFont val="Arial"/>
        <family val="2"/>
      </rPr>
      <t xml:space="preserve">
Se evidenció que las Certificaciones de Inexistencia de Personal generadas para la suscripción de los contratos 165 y 246 de 2020, fueron firmadas por la Profesional de Talento Humano y no por el Jefe de la entidad, conforme lo establece el Artículo 3 del Decreto 2209 de 1998, que indica: “la inexistencia de personal suficiente deberá acreditarse por el jefe del respectivo organismo.”</t>
    </r>
  </si>
  <si>
    <t xml:space="preserve">Por una laxa interpretación de la normatividad especifica y del manual de funciones del líder de talento humano </t>
  </si>
  <si>
    <t xml:space="preserve">. Por una laxa interpretación de la normatividad especifica y del manual de funciones del líder de talento humano </t>
  </si>
  <si>
    <t>Verificar que todas las certificaciones sean firmadas por el jefe de la entidad</t>
  </si>
  <si>
    <t>No. De certificados de inexistencia verificados/No. De certificados de inexistencia expedidos *100</t>
  </si>
  <si>
    <t xml:space="preserve">Se evidencia 4 certificaciones firmadas por el representante legal y atendiendo a que solo habra contrataciones hasta junio por ley de garantias esta accion esta cumplida </t>
  </si>
  <si>
    <r>
      <rPr>
        <b/>
        <sz val="10"/>
        <color theme="1"/>
        <rFont val="Arial"/>
        <family val="2"/>
      </rPr>
      <t xml:space="preserve">Formato único de hoja de vida – debidamente diligenciado
</t>
    </r>
    <r>
      <rPr>
        <sz val="10"/>
        <color theme="1"/>
        <rFont val="Arial"/>
        <family val="2"/>
      </rPr>
      <t xml:space="preserve">
Se evidenciaron las siguientes falencias en el diligenciamiento de la hoja de vida del SIGEP, así:
Los contratos 211 y 214, la Hoja de Vida del SIGEP no posee fecha ni firma.
Contrato 002 no se diligenció la casilla de experiencia
Contrato 165, se encuentra sin firmas 
Por lo tanto, se incumplió lo establecido en el artículo 1 de la ley  190 de 1995 que señala: 
ARTÍCULO 1º Todo aspirante a ocupar un cargo o empleo público, o a celebrar un contrato de prestación de servicios con la administración deberá presentar ante la unidad de personal de la correspondiente entidad, o ante la dependencia que haga sus veces, el formato único de hoja de vida debidamente diligenciado en el cual consignará la información completa que en ella se solicita: 
1. Su formación académica, indicando los años de estudio cursados en los distintos niveles de educación y los títulos y certificados obtenidos. 
</t>
    </r>
  </si>
  <si>
    <t>Debilidad en la ejecución de los controles en la revisión y verificación de las hojas de vida.</t>
  </si>
  <si>
    <t xml:space="preserve">Incumplimiento
normativo. </t>
  </si>
  <si>
    <t xml:space="preserve">Se evidencia la lista de chequeo en la que se verifico el cumplimiento del requisito,atendiendo a la ley de garantia  no se suscribiran contratos </t>
  </si>
  <si>
    <r>
      <rPr>
        <b/>
        <sz val="10"/>
        <color theme="1"/>
        <rFont val="Arial"/>
        <family val="2"/>
      </rPr>
      <t>Acta de Inicio</t>
    </r>
    <r>
      <rPr>
        <sz val="10"/>
        <color theme="1"/>
        <rFont val="Arial"/>
        <family val="2"/>
      </rPr>
      <t xml:space="preserve">
En la revisión documental de los expedientes contractuales se evidenció:
• El contrato 002 de 2020, no posee acta de inicio
• Ninguno de los contratos objeto de la muestra se les publicó el acta de Inicio en el SECOPII 
Observándose, con ello que no se dio cumplimiento a lo establecido en el Decreto 1082 de 2015 artículo 2.2.1.1.1.7.1. Publicidad en el SECOP. La Entidad Estatal está obligada a publicar en el SECOP los Documentos del Proceso y los actos administrativos del Proceso de Contratación, dentro de los tres (3) días siguientes a su expedición, en concordancia, con el artículo 2.2.1.1.1.3.1. Definiciones.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t>
    </r>
  </si>
  <si>
    <t>Debilidades  en la ejecución de las obligaciones del supervisor</t>
  </si>
  <si>
    <t>Capacitación a los supervisores sobre las funciones, obligaciones y responsabilidades de la función de  supervisor</t>
  </si>
  <si>
    <t>No. De Capacitciones realizadas/No. De capacitaciones programadas *100</t>
  </si>
  <si>
    <t>Capacitación cumplida el 4 de marzo de 2022</t>
  </si>
  <si>
    <r>
      <rPr>
        <b/>
        <sz val="10"/>
        <color theme="1"/>
        <rFont val="Arial"/>
        <family val="2"/>
      </rPr>
      <t xml:space="preserve">Incumplimiento de las funciones de los supervisores </t>
    </r>
    <r>
      <rPr>
        <sz val="10"/>
        <color theme="1"/>
        <rFont val="Arial"/>
        <family val="2"/>
      </rPr>
      <t xml:space="preserve">
No se está realizando el seguimiento financiero y contable de los contratos objeto de muestra, respecto a los documentos soportes del pago e informe final de supervisor, incumpliendo el literal D Capitulo IV Ejercicio de la supervisión e interventoría de la Guía para el ejercicio de las funciones de supervisión e interventoría de los contratos suscritos por las Entidades Estatales, que señala: “Ejercicio de la Supervisión   Revisar los documentos necesarios para efectuar los pagos al contratista, incluyendo el recibo a satisfacción de los bienes o servicios objeto del contrato.”
De igual forma no se acata lo indicado en la Ley 1474 de 2011    ARTÍCULO 83. Supervisión e interventoría contractual, que señala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t>
    </r>
  </si>
  <si>
    <t>No. De Capacitaciones realizadas/No. De capacitaciones programadas *100</t>
  </si>
  <si>
    <r>
      <rPr>
        <b/>
        <sz val="10"/>
        <color theme="1"/>
        <rFont val="Arial"/>
        <family val="2"/>
      </rPr>
      <t>Incumplimiento numeral 11 Requisitos para la suscripción del Contrato</t>
    </r>
    <r>
      <rPr>
        <sz val="10"/>
        <color theme="1"/>
        <rFont val="Arial"/>
        <family val="2"/>
      </rPr>
      <t xml:space="preserve">
El equipo auditor, observó debilidades  con respecto a la documentación  que debe allegar el comodatario para la suscripción del contrato conforme lo establece en los Estudios Previos numeral 11 Requisitos para la suscripción del contrato que indica“ Para la suscripción del contrato de comodato el cuerpo de bomberos beneficiario deberá entregar a la DNBC los siguientes documentos: Acta sesión de junta Nacional de bomberos, antecedentes judiciales del representante legal, RUT, fotocopia de la cédula del revisor fiscal entre otros (…)
</t>
    </r>
  </si>
  <si>
    <t xml:space="preserve">Falta de control y un lapsus calami 
</t>
  </si>
  <si>
    <t xml:space="preserve">Falta de control y un lapsus calami </t>
  </si>
  <si>
    <t xml:space="preserve">Incumplimientos normativos
Posibles sanciones disciplinarias. </t>
  </si>
  <si>
    <t>Actualizar la lista de chequeo de comodatos, con la inclusión de todos los documentos que son requisitos para la suscripción del contrato y con firma de quien recibió y revisó</t>
  </si>
  <si>
    <t>Listas de chequeo actualizada</t>
  </si>
  <si>
    <t>Se evidencio la lista con todos los documentos</t>
  </si>
  <si>
    <r>
      <rPr>
        <b/>
        <sz val="10"/>
        <color theme="1"/>
        <rFont val="Arial"/>
        <family val="2"/>
      </rPr>
      <t>Compromiso cooperante.</t>
    </r>
    <r>
      <rPr>
        <sz val="10"/>
        <color theme="1"/>
        <rFont val="Arial"/>
        <family val="2"/>
      </rPr>
      <t xml:space="preserve">
En la revisión documental del convenio, el grupo auditor encontró que en las obligaciones del convenio como compromiso de los cooperantes se establece que deben demostrar la disponibilidad el dinero que van a aportar como recursos propios; no obstante, en la carpeta del convenio la certificación emitida del Banco de Colombia, el saldo que refleja es menor a $70.000.000.00
Incumpliendo lo establecido en los artículos 3 y 5 del Decreto 92 de 2017, que establecen:
ARTÍCULO 3º. Reconocida idoneidad. “La Entidad Estatal debe definir en los Documentos del Proceso las características que debe acreditar la entidad sin ánimo de lucro” 
 y   ARTÍCULO 5º. “Asociación con entidades privadas sin ánimo de lucro para cumplir actividades propias de las Entidades Estatales. (…) no estarán sujetos a competencia cuando la entidad sin ánimo de lucro comprometa recursos en dinero para la ejecución de esas actividades en una proporción no inferior al 30% del valor total del convenio “
</t>
    </r>
  </si>
  <si>
    <t xml:space="preserve">Porque: error en la verificación de los documentos aportados por el cooperante. 
Porque. Debilidad en los controles establecidos. 
</t>
  </si>
  <si>
    <r>
      <rPr>
        <sz val="10"/>
        <color theme="1"/>
        <rFont val="Arial"/>
        <family val="2"/>
      </rPr>
      <t>Actualizar y formalizar  la lista de chequeo de la modalidad de contratación correspondiente,  con la inclusión de los documentos que debe aportar el cooperante</t>
    </r>
    <r>
      <rPr>
        <sz val="10"/>
        <color rgb="FFFF0000"/>
        <rFont val="Arial"/>
        <family val="2"/>
      </rPr>
      <t xml:space="preserve">  </t>
    </r>
  </si>
  <si>
    <t>Se evidencia la lista de chequeo de convenios</t>
  </si>
  <si>
    <r>
      <rPr>
        <b/>
        <sz val="10"/>
        <color theme="1"/>
        <rFont val="Arial"/>
        <family val="2"/>
      </rPr>
      <t>Comité evaluador Subasta Inversa</t>
    </r>
    <r>
      <rPr>
        <sz val="10"/>
        <color theme="1"/>
        <rFont val="Arial"/>
        <family val="2"/>
      </rPr>
      <t xml:space="preserve">
En el proceso del contrato 290 de 2020, no obra el memorando de designación del comité evaluador de conformidad con lo dispuesto en el artículo 2.2.1.12.2.3 del Decreto 1082 de 2015, que señala Artículo 2.2.1.1.2.2.3. Comité evaluador. “La Entidad Estatal puede designar un comité evaluador conformado por servidores públicos o por particulares contratados para el efecto para evaluar las ofertas y las manifestaciones de interés para cada Proceso de Contratación por licitación, selección abreviada y concurso de méritos. El comité evaluador debe realizar su labor de manera objetiva, ciñéndose exclusivamente a las reglas contenidas en los pliegos de condiciones. El carácter asesor del comité no lo exime de la responsabilidad del ejercicio de la labor encomendada. En el evento en el cual la Entidad Estatal no acoja la recomendación efectuada por el comité evaluador, debe justificar su decisión. “
</t>
    </r>
  </si>
  <si>
    <t xml:space="preserve">No se dejo registro de la  designación del comité evaluador </t>
  </si>
  <si>
    <t>Modificar la resolución de creación del comité de contratación para incluir  la función  de designación del comité evaluador</t>
  </si>
  <si>
    <t>Se expidio la resolucion 044 de 2022, articulo10 Num9</t>
  </si>
  <si>
    <t>La Entidad no ha dado cumplimiento a lo establecido en el Numeral 5 la Circular No.018 de 2021 de la Procuraduría General de la Nación, respecto a publicar dicha circular en la página web e intranet institucionales , en garantía del principio de publicidad y transparencia y el derecho de acceso a la información publica</t>
  </si>
  <si>
    <t xml:space="preserve">La Entidad no cuenta con  el personal idóneo y con experticia técnica  que contribuya en la implementación de la Ley de transparencia y acceso de la información de acuerdo a lo estipulado por MINTIC. 
 Desconocimiento de los lineamientos emitidos por MINTIC </t>
  </si>
  <si>
    <t>Realizar la publicación de la  Circular No.018 de 2021 de la Procuraduría General de la Nación  en la página web de la entidad</t>
  </si>
  <si>
    <t>Circular No.018 de 2021 de la Procuraduría General de la Nación  publicada en la  página web de la entidad</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</si>
  <si>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publicación en la página web de la entidad de la Circular implementación de la resolución 1519 de 2020 del Ministerio de Tecnologías y las Comunicaciones (MINTIC), con la cual  la se da cumplimiento a la Circular No 018 del 22 de septiembre de 2021 de la Procuraduría General de la Nación.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pues han ido implementado los lineamientos emitidos por MINTIC.
Nota: El grupo de la Oficina de Control Interno, considera efectiva esta acción, con base en los soportes presentados a la fecha, sin embargo, esto NO garantiza que los hallazgos de este seguimiento se vuelvan a repetir posteriormente.
</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</si>
  <si>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publicación en la página web de la entidad de la Circular implementación de la resolución 1519 de 2020 del Ministerio de Tecnologías y las Comunicaciones (MINTIC), con la cual  la se da cumplimiento a la Circular No 018 del 22 de septiembre de 2021 de la Procuraduría General de la Nación.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pues han ido implementado los lineamientos emitidos por MINTIC.
Nota: El grupo de la Oficina de Control Interno, considera efectiva esta acción, con base en los soportes presentados a la fecha, sin embargo, esto NO garantiza que los hallazgos de este seguimiento se vuelvan a repetir posteriormente.
</t>
    </r>
  </si>
  <si>
    <t>Se evidenció que a pesar de haberse asignado un presupuesto para el SGSST por $15.000.000, para la gestión eficaz de los peligros y riesgos generados en la Entidad, sin embargo, a la fecha no se han ejecutado estos recursos, dejando por ejemplo de suministrar los elementos de protección personal, incumpliendo lo establecido en el Decreto 1072 de 2015, Artículo 2.2.4.6.8, literal 4.</t>
  </si>
  <si>
    <t xml:space="preserve">1. Retraso en la gestión para la ejecución del presupuesto.
2. Falta de inducción en los procedimientos de la ejecución  de recursos en el sector publico. 
3. Falta de asesoramiento y acompañamiento por parte del proceso de Gestión contractual para llevar a cabo los procesos de adquisición para el cumplimiento de la ejecución de recursos. </t>
  </si>
  <si>
    <t xml:space="preserve">*Falta de asesoramiento y acompañamiento por parte del proceso de Gestión contractual para llevar a cabo los procesos de adquisición para el cumplimiento de la ejecución de recursos. </t>
  </si>
  <si>
    <t>Actualizar el Plan de trabajo anual (PTA) con la inclusión de  una columna en la cual se visualice la asignación de recursos (en donde aplique)  y realizar seguimiento mensual a los mismos</t>
  </si>
  <si>
    <t>7</t>
  </si>
  <si>
    <t>Matriz Plan de trabajo anual (PTA). actualizada (seguimientos mensuales).</t>
  </si>
  <si>
    <t>Incluir la asignacion de recursos en plan de trabajo</t>
  </si>
  <si>
    <t>Se incluyó una columna para relacionar los recursos a las actividades aprobadas por la alta direccion .</t>
  </si>
  <si>
    <t>1. Retraso en la gestión para la ejecución del presupuesto.
2. Desconocimiento del procedimiento de la ejecución  de recursos en el sector publico.
3. Falta de asesoramiento y acompañamiento por parte del proceso de Gestión contractual para llevar a cabo los procesos de adquisición para el cumplimiento de la ejecución de recursos.</t>
  </si>
  <si>
    <t>*Falta de asesoramiento y acompañamiento por parte de l proceso de Gestión contractual para llevar a cabo los procesos de adquisición para el cumplimiento de la ejecución de recursos.</t>
  </si>
  <si>
    <t>Ejecución del presupuesto vigencia 2021</t>
  </si>
  <si>
    <t>presupuesto ejecutado/presupuesto programado *100</t>
  </si>
  <si>
    <t>presupuesto sst 2021</t>
  </si>
  <si>
    <t xml:space="preserve">Se verificó la ejecucion del  presupuesto  SST 2021 </t>
  </si>
  <si>
    <t xml:space="preserve">En la matriz de elementos de protección personal (EPP) están identificados los EPP requeridos para el funcionario de la bodega, sin embargo, en la vigencia la Entidad no ha proporcionado al funcionario los EPP de acuerdo a los riesgos a los que se expone en el desarrollo de sus funciones, incumpliendo lo establecido en la Ley 9 de 1979, articulo 122.
Decreto 1072 de 2015, artículo 2.2.4.6.24 Medidas de prevención y control.
</t>
  </si>
  <si>
    <t xml:space="preserve">Ejecución del presupuesto vigencia 2021 compra entrega y capacitación del uso de los EPP </t>
  </si>
  <si>
    <t>Formato  y acta firmado con la entrega y capacitación del uso  correcto de los EPP</t>
  </si>
  <si>
    <t>Los elementos de proteccion personal SE OBTUVIERON POR DONACION y se hicieron entrega.
(Acta de entrega)</t>
  </si>
  <si>
    <t>Se realizó la entrega de los EPP al funcionario de planta vinculado al almacen.</t>
  </si>
  <si>
    <t xml:space="preserve">Se encontró debilidad en la aplicación de la gestión del cambio frente al traslado de las oficinas a la nueva sede, para la adopción de medidas de prevención y control antes de su implementación. Incumpliendo lo establecido en el Decreto 1072 de 2015, Gestión del Cambio.  
Hallazgo repetitivo
</t>
  </si>
  <si>
    <t xml:space="preserve">1. No se tomaron las medidas necesarias de prevención y control antes y durante el cambio a la nueva sede 
2. Aunque se cuenta con un borrador del procedimiento de gestión del cambio no se contemplaron todos los controles para el cambio de sede </t>
  </si>
  <si>
    <t xml:space="preserve">*Aunque se cuenta con un borrador del procedimiento de gestión del cambio no se contemplaron todos los controles para el cambio de sede </t>
  </si>
  <si>
    <t>*Materialización de emergencias, accidentes</t>
  </si>
  <si>
    <t>Establecer un procedimiento para la gestión del cambio en materia de Seguridad y Salud en el Trabajo</t>
  </si>
  <si>
    <t xml:space="preserve">Procedimiento de gestión del cambio establecido </t>
  </si>
  <si>
    <t>Pendiente formalizarlo</t>
  </si>
  <si>
    <r>
      <rPr>
        <sz val="10"/>
        <color theme="1"/>
        <rFont val="Arial"/>
        <family val="2"/>
      </rPr>
      <t xml:space="preserve">El procedimiento para la gestión del cambio en materia de Seguridad y Salud en el Trabajo se encuentra en elaboración.
</t>
    </r>
    <r>
      <rPr>
        <sz val="10"/>
        <color rgb="FFFF0000"/>
        <rFont val="Arial"/>
        <family val="2"/>
      </rPr>
      <t>Verificar 10/03/2022</t>
    </r>
  </si>
  <si>
    <t xml:space="preserve">Se presentó borrador del procedimiento para gestión del cambio.
</t>
  </si>
  <si>
    <t>Con fecha 11 de abril quedó formalizado el procedimiento de gestión del cambio, junto con el formato asociado de gestión del cambio.</t>
  </si>
  <si>
    <t>Con fecha 11 de abril quedó formalizado el procedimiento de gestión del cambio, junto con el formato asociado de gestión del cambio. Adicionalmente, la entidad en lo corrido de la vigencia no ha presentado cambios que ameriten ser gestionados mediante el uso el procedimiento</t>
  </si>
  <si>
    <t xml:space="preserve">Se evidenció que la Entidad no ha establecido un método con el fin de garantizar que se identifiquen y evalúen las especificaciones relativas a las compras o adquisiciones de productos y servicios, incumpliendo lo establecido en el Decreto 1072 de 2015, artículo 2.2.4.6.27
Hallazgo repetitivo
</t>
  </si>
  <si>
    <t>1. No se tubo en cuenta la normatividad en materia de SST para la adquisiciones de productos y servicios, incumpliendo lo establecido en el Decreto 1072 de 2015 relativas a las compras o adquisiciones de productos y servicios.</t>
  </si>
  <si>
    <t>*No se tubo en cuenta la normatividad en materia de SST para la adquisiciones de productos y servicios, incumpliendo lo establecido en el Decreto 1072 de 2015 relativas a las compras o adquisiciones de productos y servicios.</t>
  </si>
  <si>
    <t xml:space="preserve">*Incumplimiento en la normatividad legal vigente en materia de SST 
</t>
  </si>
  <si>
    <t>Contrataciones realizadas con criterios de SST</t>
  </si>
  <si>
    <t>Gestor del proceso contractul</t>
  </si>
  <si>
    <t>Se incluyo en el manual el respectivo capitulo</t>
  </si>
  <si>
    <t xml:space="preserve">Se evidenció que a la fecha no se ha realizado la investigación del accidente de trabajo ocurrido en marzo 3 de 2021, incumpliendo lo establecido en la Resolución 1401 de 2007, articulo 4, Obligaciones de los aportantes Decreto 1072 de 2015, artículo 2.2.4.6.32. Investigación de incidentes, accidentes de trabajo y enfermedades laborales
</t>
  </si>
  <si>
    <t>1. No se contaba con un procedimiento para realizar la investigación de incidentes, accidentes de trabajo y enfermedades laborales</t>
  </si>
  <si>
    <t>*No se contaba con un procedimiento para realizar la investigación de incidentes, accidentes de trabajo y enfermedades laborales</t>
  </si>
  <si>
    <t>*Incumplimiento en la normatividad legal vigente en materia de SST. 
*Sanciones por incumplimiento a la normatividad en SST</t>
  </si>
  <si>
    <t>Establecer un procedimiento de investigación de incidentes, accidentes de trabajo y enfermedades laborales de acuerdo con la normatividad aplicable</t>
  </si>
  <si>
    <t>Procedmiento de investigación de incidentes, accidentes de trabajo y enfermedades laborales establecido</t>
  </si>
  <si>
    <t>Pendiente ajustar y formalizar procedimiento de investigación de incidentes, accidentes de trabajo y enfermedades laborales de acuerdo con la normatividad aplicable</t>
  </si>
  <si>
    <r>
      <rPr>
        <sz val="10"/>
        <color theme="1"/>
        <rFont val="Arial"/>
        <family val="2"/>
      </rPr>
      <t xml:space="preserve">El procedimiento para la investigación de incidentes se encuentra en elaboración.
</t>
    </r>
    <r>
      <rPr>
        <sz val="10"/>
        <color rgb="FFFF0000"/>
        <rFont val="Arial"/>
        <family val="2"/>
      </rPr>
      <t>Verificar 19/04/2022</t>
    </r>
  </si>
  <si>
    <t>Se cuenta con el procedimiento para investigación de accidentes.</t>
  </si>
  <si>
    <t>Se formalizó del procedimiento para investigación de accidentes y se realizó la investigación del accidente en enero 15 de 2022</t>
  </si>
  <si>
    <t>Realizar la investigación del accidente de trabajo ocurrida en el primer trimestre del año  curso.</t>
  </si>
  <si>
    <t>Investigación de AT realizada</t>
  </si>
  <si>
    <t>Pendiente Reporte de accidente de jeison de acuerdo a procedimiento</t>
  </si>
  <si>
    <r>
      <rPr>
        <sz val="10"/>
        <color theme="1"/>
        <rFont val="Arial"/>
        <family val="2"/>
      </rPr>
      <t xml:space="preserve">No se ha realizado la investigación del accidente de trabajo de Jeison Lopez.
</t>
    </r>
    <r>
      <rPr>
        <sz val="10"/>
        <color rgb="FFFF0000"/>
        <rFont val="Arial"/>
        <family val="2"/>
      </rPr>
      <t>Verificar 19/04/2022</t>
    </r>
    <r>
      <rPr>
        <sz val="10"/>
        <color theme="1"/>
        <rFont val="Arial"/>
        <family val="2"/>
      </rPr>
      <t xml:space="preserve">
</t>
    </r>
  </si>
  <si>
    <t>Se realizó la investigación del accidente en enero 15 de 2022, el formato de investigación del accidente no se encuentra firmado por el representante del COPASST.</t>
  </si>
  <si>
    <t xml:space="preserve">En desarrollo de la conformación del Comité de Convivencia Laboral se evidenció que no se cuenta con la designación formal de los representantes por parte de Director, así como de la fecha de su periodo teniendo en cuenta que esta se computa a partir de su designación; con ello, inobservando se lo establecido en el artículo 3 de la Resolución 1356 de 2012 y artículo 5 de la Resolución 652 de 2021  </t>
  </si>
  <si>
    <t>1. Se realizó designación verbal por parte del representante legal pero no se realizó la formalización en documento.
2. No se tenía la claridad sobre el mecanismo de formalización de la designación de los miembros del comité por parte del empleador</t>
  </si>
  <si>
    <t>*No se tenía la claridad sobre el mecanismo de formalización de la designación de los miembros del comité por parte del empleador</t>
  </si>
  <si>
    <t>*Incumplimiento a la norma</t>
  </si>
  <si>
    <t>Realizar la designación formal de los representantes al comité de convivencia laboral por parte del señor Director</t>
  </si>
  <si>
    <t>Funcionarios designados formalmente por medio de memorando</t>
  </si>
  <si>
    <t>Ya se formalizo la  designación de los representantes al comité de convivencia laboral por parte del señor Director
(Oficio de designacion como representantes al comité de convivencia laboral CONVILAB)</t>
  </si>
  <si>
    <t>Se realiza la designacion de los representantes del Comité de Convivencia Laboral 08/09/2021</t>
  </si>
  <si>
    <t>Se realizó la designación formal de los miembros de l comité de convivencia laboral por parte del empleador.</t>
  </si>
  <si>
    <t>Al verificar el tratamiento dado a la queja interpuesta en diciembre de 2020, se pudo establecer que no hay un procedimiento interno confidencial, conciliatorio y efectivo para prevenir las conductas de acoso laboral, incumpliendo lo establecido en la   Resolución 2646 de 2008, artículo 14</t>
  </si>
  <si>
    <t>1. No se cuenta con un procedimiento que permita asegurar la confidencialidad, conciliatorio y efectivo para prevenir las conductas de acoso laboral</t>
  </si>
  <si>
    <t>*No se cuenta con un procedimiento que permita asegurar la confidencialidad, conciliatorio y efectivo para prevenir las conductas de acoso laboral</t>
  </si>
  <si>
    <t>*Filtración de información privilegiada para el desarrollo del proceso</t>
  </si>
  <si>
    <t>Establecer un procedimiento para el Comité de Convivencia Laboral que garantice la confidencialidad de la información que se maneja en el seno del comité para abordar las situaciones que se presenten</t>
  </si>
  <si>
    <t>Procedimiento formalizado y socializado</t>
  </si>
  <si>
    <t>Se realiza mesa de trabajo para realizar procedimiento de comité de convivencia laboral 11/03/2022
(Lista de asistencia)</t>
  </si>
  <si>
    <r>
      <rPr>
        <sz val="10"/>
        <color theme="1"/>
        <rFont val="Arial"/>
        <family val="2"/>
      </rPr>
      <t xml:space="preserve">El Procedimiento para el Comité de Convivencia Laboral se encuentra en elaboración.
</t>
    </r>
    <r>
      <rPr>
        <sz val="10"/>
        <color rgb="FFFF0000"/>
        <rFont val="Arial"/>
        <family val="2"/>
      </rPr>
      <t>Verificar 19/04/2022</t>
    </r>
  </si>
  <si>
    <t>Se formalizó el procedimento para el Trámite de Quejas por Presunto Acoso Laboral</t>
  </si>
  <si>
    <t>La DNBC, está incumpliendo lo establecido en el Plan General de la Contabilidad Pública numeral 7, que establece las  CARACTERÍSTICAS CUALITATIVAS DE LA INFORMACIÓN CONTABLE PÚBLICA, como son la Confiabilidad, Razonabilidad, Verificabilidad y materialidad; porque 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ya que no se realizaron conciliaciones en los meses de julio, agosto y septiembre de 2021.</t>
  </si>
  <si>
    <t xml:space="preserve">1. No se adelantaron las conciliaciones correspondientes entre viáticos y financiera para establecer las diferencias y novedades
2.Desconocimiento de los lineamientos establecidos 
3. No se da cumplimiento y se envian informes sin conciliación </t>
  </si>
  <si>
    <t>1. No se adelantaron las conciliaciones correspondientes entre viáticos y financiera para establecer las diferencias y novedades</t>
  </si>
  <si>
    <t xml:space="preserve">realizar una conciliación mensual entre los procesos de gestion de talento humano y financiera y dejar como constancia un acta donde se verifique los saldos contables y presupuestales acordes a la realidad de los documentos </t>
  </si>
  <si>
    <t>Responsable de viaticos y tiquetes / Andres Farfan</t>
  </si>
  <si>
    <t>Se verificó las conciliaciones de los meses de enero y febrero de 2022.</t>
  </si>
  <si>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
Vehículo Plazas OKZ 951
*Los formatos de Planilla de Desplazamiento se están diligenciando por día y no por Desplazamiento en los meses de Julio y Agosto de 2021). Asimismo, la planilla de desplazamiento del mes de septiembre de 2021, se encuentra sin firma de funcionario a quien se le realizó el recorrido.
*Los formatos de Inspección Pre Operacional no coinciden el kilometraje de la planilla de desplazamiento con el formato de planilla de desplazamiento diario de los días :
25, 26,27,28,29 y 30 de Julio de 2021.
01,02 y 03 de septiembre de 2021.
* Se está generando una fotocopia ya diligenciada impresa de la verificación, y únicamente está diligenciando de manera diaria  el kilometraje, el día y la hora, lo que no asegura que el vehículo se encuentre en optimas condiciones para ser utilizado.
*Los formatos de “Check List pre uso de vehículos”, se encuentran sin firma del supervisor.</t>
  </si>
  <si>
    <t xml:space="preserve">Actualizar el formato de salida de vehículos estableciendo la justificación en el evento de utilizar el vehículos los fines de semana y festivos, asi como la autorización por parte del Señor Director y de los Subdierctores conforme sea el caso.
Actualizar el formato de salida  
de vehículos estableciendo el control por el Gestor del proceso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</si>
  <si>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</si>
  <si>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</si>
  <si>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t>A la fecha no se cuenta con el Contrato de Mantenimiento preventivo y correctivo de los vehículos que posee la DNBC, por lo tanto el vehículo de placas ZXW 532, no ha renovado el Certificado de revisión técnico mecánica el cual venció el 27/10/2021, y este  vehículo está fuera de servicio (varado)
Lo anterior podría  conllevar a la DNBC a posibles hallazgos por parte de los organos de control y vigencia, ya que los vehículos hacen parte del Patrimonio de la DNBC y el deterioro de los mismos se considera un daño patrimonial al Estado, conforme lo dispone la ley 610 de 2002</t>
  </si>
  <si>
    <t xml:space="preserve">Se evidencia las ordenes de compra 81421 de 2021 </t>
  </si>
  <si>
    <t>Se encontró que el comité de convivencia laboral no está presentando los informes anuales a la Dirección, por cuanto para el periodo del septiembre de 2019 a septiembre de 2021 solo se presentó uno (1) de dichos informes, así mismo desde el comité no se han presentado recomendaciones para el desarrollo efectivo de las medidas preventivas y correctivas del acoso laboral, inobservando lo establecido en los numerales 8 y 9 del artículo 6 de la Resolución 652 de 2012.</t>
  </si>
  <si>
    <t>1.Desconocimiento de la obligación de presentar un informe anual</t>
  </si>
  <si>
    <t>*Desconocimiento de la obligación de presentar un informe anual</t>
  </si>
  <si>
    <t>*Incumplimiento  a la norma en SST</t>
  </si>
  <si>
    <t>Establecer el procedimiento para el Comité de Convivencia Laboral incluyendo la obligación de rendir un informe de gestión anualmente</t>
  </si>
  <si>
    <t>Procedimiento establecido para el CONVILAB</t>
  </si>
  <si>
    <t>Se realiza mesa de trabajo para realizar procedimiento de comité de convivencia laboral 11/3/2022
(Lista de asistencia)</t>
  </si>
  <si>
    <r>
      <rPr>
        <sz val="10"/>
        <color theme="1"/>
        <rFont val="Arial"/>
        <family val="2"/>
      </rPr>
      <t xml:space="preserve">El Procedimiento para el Comité de Convivencia Laboral se encuentra en elaboración.
</t>
    </r>
    <r>
      <rPr>
        <sz val="10"/>
        <color rgb="FFFF0000"/>
        <rFont val="Arial"/>
        <family val="2"/>
      </rPr>
      <t>Verificar 19/04/2022</t>
    </r>
  </si>
  <si>
    <t>Cuenta de Ítem</t>
  </si>
  <si>
    <t>(Varios elementos)</t>
  </si>
  <si>
    <t>Etiquetas de fila</t>
  </si>
  <si>
    <t xml:space="preserve">Cuenta de 3. Estado de la acción </t>
  </si>
  <si>
    <t>Total general</t>
  </si>
  <si>
    <t xml:space="preserve">Cuenta de 1. Estado de la acción </t>
  </si>
  <si>
    <t>(en blanco)</t>
  </si>
  <si>
    <t>Se cuenta con informe del mes de enero en el cual no se presentaron reiterativas, el del mes de febrero con 49 reiterativas, el del mes de marzo con 47 reiterativas, el del mes de abril con 28 reiterativasel y informe de mayo se encuentra en borrador.</t>
  </si>
  <si>
    <t>Se evidenció el envio de correo alertando a los lideres de procesos correspondiente a los meses de enero, febrero, marzo, abril y mayo.</t>
  </si>
  <si>
    <t>Se evidenció el envio de correo alertando a los líderes de procesos correspondiente a los meses de enero, febrero, marzo, abril y mayo.</t>
  </si>
  <si>
    <t>Se evidenció el envío de correo a la alta dirección sobre PQRSD con respuesta extemporánea y vencidas para la toma de decisiones de los meses de febrero, marzo, abril y mayo.</t>
  </si>
  <si>
    <t>Se cuenta con informe del mes de enero en el cual no se presentaron reiterativas, el del mes de febrero con 49 reiterativas, el del mes de marzo con 47 reiterativas, el del mes de abril con 28 reiterativas y el  informe de mayo se encuentra en borrador.</t>
  </si>
  <si>
    <t>Se evidencio el envio de correo alertando a los lideres de procesos correspondiente a los meses de enero, febrero, marzo, abril y mayo.</t>
  </si>
  <si>
    <t>Acción cumplida, verificada en monitoreos anteriores.</t>
  </si>
  <si>
    <t>Se evidencia la capacitacion a 18 de los 18 procesos</t>
  </si>
  <si>
    <t>Se evidencia la remisión de las alertas en las quicenas de febrero, marzo, abril y mayo.</t>
  </si>
  <si>
    <t>Se evidencia la capacitación a 18 de los 18 procesos</t>
  </si>
  <si>
    <t>Se remitio la información de PQRSD vencidas del mes de febrero, marzo, abril, mayo y junio.</t>
  </si>
  <si>
    <t>El proceso no adjuntó información que soporte el cumplimiento de la acción.</t>
  </si>
  <si>
    <t>El proceso no adjuntó información que soporte el cumplimiento de la acción, sin embargo se encuentra a tiempo para cumplir la acción.</t>
  </si>
  <si>
    <t>Acción cumplida verificada en monitoreos anteriores.</t>
  </si>
  <si>
    <t>A corte del 30 de junio no hubo variación en la normativa emitida por MINTIC frente al relacionamiento con públicos interesados</t>
  </si>
  <si>
    <t>El proceso no adjuntó información que soportará el avance en la ejecución de las actividades, no obstante el proceso está a tiempo en su implementación.</t>
  </si>
  <si>
    <t>La evaluación fue realizada a través del canal externo de la web el año 2021, expuesto en la encuesta de satisfacción, donde comunciaciones cuenta con 5 preguntas que evalúan lo solictado, obteniendo de este modo respuesta de parte de 189 actores entre Cuerpos de Bomberos, entidades estatales y ciudadanos. Identificando que la comunicación para ellos en su mayoría es efectiva y que se informan a través de las redes socuales, seguido del correo electrónico y por último el correo electrónico. Finalmente, nos indican que les gustaría que la entidad se acercara más a los Cuerpos de Bomberos alejados del país, además de crear contenidos con mayor durabilidad y con contenido institucional que guie a los bomberos en su correcto actuar.</t>
  </si>
  <si>
    <t>Se solicitó de parte del Gestor del Proceso a Control  Interno, la modificación de la fecha entrega para la debida realización del PROCEDIMIENTO.</t>
  </si>
  <si>
    <t xml:space="preserve">Se carga al Drive la Caracterización de usuario en el RUE. Por parte de Coordinacion Operativa se da cumplimiento con la actividad. </t>
  </si>
  <si>
    <t>Se valida manual de contratacion el cual quedo formalizado y publicado el dia 13 de junio de 2022, donde se evidencia en pagina 6 y 20 nos da a cnocer los criterios de SST, direccionandolos al manual de SST.
Evidencia: Manual de contratacion y pantallazo de los criterios.</t>
  </si>
  <si>
    <t>Se realiza infome de los meses de abril, mayo y junio por medio de plantillas (fisicas), enviando correo al subdirector adminitrativo y financiero. En el mes de julio de 2022 se implementa herramienta biometrico. 
Evidencia: Pantallazo de correos, lista de asistencia de inmstalacion de biometrico y 3 archivos de relacion de ingreso y salida de los funcionarios de la DNBC.</t>
  </si>
  <si>
    <t>Se envia correo a positiva en marzo de pqrd por recobro de incapacidades, con respuesta de numero de radicado ENT-2022 01 002 059224. Se envia correo en mayo de reintegros de eps sanitas. Se realizan conciliaciones mensuales desde el mes de febrero. (5 actas)</t>
  </si>
  <si>
    <t xml:space="preserve">Se realiza conciliaciones mesuales, a al fecha se evidencian 5 actas. </t>
  </si>
  <si>
    <t>Se valida manual de contratación el cual quedó formalizado y publicado el dia 13 de junio de 2022, donde se evidencia en página 6 y 20 nos da a conocer los criterios de SST, direccionándolos al manual de SST.
Evidencia: Manual de contratación y pantallazo de los criterios.</t>
  </si>
  <si>
    <t xml:space="preserve">Formatos formalizados:
A. Procedimiento de Gestión del Cambio -Abril.
B. Procedimiento de Investigación de Accidentes - Marzo.
Enviados para su formalizacion:
C. Programa Examenes Médicos Ocupacionales - EMO - Julio
D.Procedimiento de Inspecciones - Julio
</t>
  </si>
  <si>
    <t>Se envían correos electrónicos a los funcionarios y contratistas informando tiempos para la legalización de la comisión a ejecutar.
Enero y febrero (14 legalizaciones)
Marzo (33 legalizaciones)
Abril (43 legalizaciones)
Mayo (38 legalizaciones)
Junio (50 legalizaciones)</t>
  </si>
  <si>
    <t>Se informa mediante correo electrónico a Directivos  si se presenta incumplimiento del procedimiento vigente para la toma de decisiones (legalizaciones de comisiones extemporaneas) a corte 30 de junio de 2022, no se han presentado.
Evidencia: 2 CORREO; mes vencido.</t>
  </si>
  <si>
    <t>Se envían correos electrónicos a los funcionarios y contratistas informando tiempos para la legalización de la comisión a ejecutar.
Enero y febrero (14 legalizaciones)
Marzo (33 legalizaciones)
Abril (43 legalizaciones)
Mayo (38 legalizaciones)
Junio (50 legalizaciones)</t>
  </si>
  <si>
    <t>Se realizó actualización a los programas de vigilancia epidemiologica. Se continua con la ejecucion de las actividades de acuerdo a plan de accion vigencia 2022.
(Programa psicosocial y programa de desordenes musculoesqueleticos)</t>
  </si>
  <si>
    <t xml:space="preserve">Se envia el día 7 de junio de 2022, por parte del proceso de gestión de talento humano solicitando información del estado del proceso coactivo de los saldos de incapacidades. </t>
  </si>
  <si>
    <t>Se entrega infome SEMESTRAL del pic</t>
  </si>
  <si>
    <t>Se realizó la formailización del Manual del SGSST, Manual de Comité convivencia, procedimiento COPASST, procedimiento investigación de incidentes, procedimiento gestión del cambio, programa de inducción y reinducción, junto con los formatos asociados.</t>
  </si>
  <si>
    <t>Se envió procedimiento a mejora continua para su formalización ( 18 de julio 2022)</t>
  </si>
  <si>
    <t>Se actualizó resolución 060 de 2021 por la 027 de 2022 donde contempla los aspectos de tiquetes para casos excepcionales.</t>
  </si>
  <si>
    <t xml:space="preserve">Se informa al proceso de gestion contractual y a criterio se deja en el clausulado general </t>
  </si>
  <si>
    <t xml:space="preserve">Luego de la formalización de los procedimientos, resolución y formatos anexos se procede a realizar socialización. </t>
  </si>
  <si>
    <t xml:space="preserve">Se ha enviado mensualmente al proceso de contractual email solicitando base de datos acrtualizada de los contratos que se encuentran vigentes en la DNBC, sin embargo solo se ha recepcionado la del mes de marzo y abril. 
Evidencia: 5 Correos enviados 2 bases. </t>
  </si>
  <si>
    <t>Se está recolectando todos los cambios para dar aplicabilidad al modulo SIIF NACION, según los documentos solicitados por ministerio de hacienta atraves de gestion financiara.. Se recibe capacitacion de sistema de gestion de viaticos de SIIF NACION. (JUNIO)</t>
  </si>
  <si>
    <t>Se realiza actualizacion del formato de solicitud donde se refleja quien elabora, quien revisa y quien aprueba.</t>
  </si>
  <si>
    <t xml:space="preserve">Se realiza conciliaciones mensuales en conjunto con el proceso de gestion finanaciera. Evidencia: 6 conciliaciones mes vencido. </t>
  </si>
  <si>
    <t>Base de control y seguimiento de TIQUETES - TRAMITE COMISIONES DESPLAZAMIENTOS en la columna  BF, se evidencia la persona que autoriza.</t>
  </si>
  <si>
    <t>Se realiza mesas de trabajo para validar referentes estrategicos. Evidencias: 4 actas e informe de rendicion de cuentas 2021 e informe de intervinientes.</t>
  </si>
  <si>
    <t>Se realiza mesas de trabajo para validar referentes estrategicos.
Evidencias: listas de asistencia y 6 carpetas por meses con los soporte de las actividades ejecutadas de acuerdo a plan de accion 2022.</t>
  </si>
  <si>
    <t>Se realiza mesas de trabajo para validar referentes estrategicos. Evidencias: listas de asistencia y 6 carpetas por meses con los soporte de las actividades ejecutadas de acuerdo a plan de accion 2022.</t>
  </si>
  <si>
    <t xml:space="preserve">Se realizan 3 informes </t>
  </si>
  <si>
    <t>Se socializa politica del talento humano en el mes de febrero 2022</t>
  </si>
  <si>
    <t>Se realizan 5 informes que corresponden al impacto que han presentado las capacitaciones</t>
  </si>
  <si>
    <t>En junio se recepciona respuesta por parte de comeva (Coomeva EPS en liquidación se permite informarle que Cordial saludo. El pasado 25 de enero de 2022 la Superintendencia Nacional de Salud, profirió la Resolución No 2022320000000189-6 “Por la cual se ordena la liquidación como consecuencia de la toma de posesión a COOMEVA ENTIDAD PROMOTORA DE SALUD S.A, identificada con NIT 805.000.427-1”, medida en la cual entre otras cosas dispuso: ARTÍCULO PRIMERO. ORDENAR la liquidación como consecuencia de la toma de posesión a COOMEVA ENTIDAD PROMOTORA DE SALUD S.A, identificada con NIT 805.000.427-1, por el término de dos (2) años, es decir hasta el 25 de enero de 2024, por las razones expuestas en la parte motiva de la presente resolución. En virtud de lo anterior, todas las personas naturales o jurídicas de carácter pública o privado, que se consideren con derecho a formular reclamaciones de cualquier índole contra la intervenida, deberán hacerse parte del proceso concursal presentando su acreencia con prueba siquiera sumaria de la misma. El periodo de radiación de acreencias oportunas termino el 11 de marzo de 2022, de conformidad con lo establecido en los AVISOS EMPLAZATORIOS publicados el 1 y 11 de febrero de 2022, y según consta en el ACTA DE CIERRE DE RADICACION DE ACREENCIAS OPORTUNAS que se encuentra publicado en la página web de la entidad. Ahora, en atención a su solicitud, se consultó el aplicativo de Radicación de Acreencias de Coomeva EPS SA en Liquidación sin que se encontrara registro de acreencia oportuna o extemporánea a nombre de la Direccion Nacional Bomberos Colombia identificado con NIT 900639630. En virtud de ello, de manera respetuosa, le invitamos a que presente su crédito, para que el mismo pueda ser estudiado y tenido en cuenta por el Liquidador. No obstante, se precisa que, dada la fecha de presentación del mismo, su acreencia sería tenida como EXTEMPORANEA. Se precisa que las ACREENCIAS EXTEMPORANEAS, tendrán el mismo canal de recepción de las oportunas, de manera que, podrán ser presentadas de manera virtual a través de la página web https://coomevaeps.co/ o físicamente en la sed ubicada en la Calle 10 # 4-47 Piso 23 edificio Corficolombiana de la ciudad de Cali y en la Calle 77 # 16A- 26 de la ciudad de Bogotá D.C. Cordialmente Coomeva EPS en Liquidación
Cualquier inquietud adicional al respecto, con gusto será atendida a través del correo electrónico liquidacioneps@coomevaeps.com o a través de la página https://www.coomevaeps.co/
Coomeva EPS en liquidación)
Demas eps nos brindan solo radicados de recibido de las solicitudes enviadas.</t>
  </si>
  <si>
    <t>Se validan las fechas de los funcionarios en el aplicativos en cuando a fechas de posesionamiento
Unico usuario para realizarlo es el asignado por la funcionaria maryoly diaz.</t>
  </si>
  <si>
    <t>Se realiza seguimiento con contractual.
Ya que el Unico usuario para realizarlo es el asignado por la funcionaria maryoly diaz.</t>
  </si>
  <si>
    <t>Se esta validando la eliminacion de la duplicidad de Subdirector Administrativo y Financiero.</t>
  </si>
  <si>
    <t>Se encuentrra en actualizacion en aplicativo para registrar las personas expuestas politicamente.</t>
  </si>
  <si>
    <t>El 19 de junio de 2022 se envía memorando por parte del Director de la DNBC  solicitando la presentación de los soportes del esquema de vacunación de acuerdo con el profesiograma por parte de aquellos funcionarios y contratistas que salen a comisión. Teniendo en cuenta la nueva contratacion del segundo semestre. A la fecha se ha recibido el soporte de algunos de los funcionarios y contratistas, especialmente el relacionado con Covid 19.</t>
  </si>
  <si>
    <t>Se consolida información para formalización de procedimiento del PEVS. Evidencia: Correo de recolección de información</t>
  </si>
  <si>
    <t>El 18 de julio se envió procedimiento a mejora continua para su formalización.</t>
  </si>
  <si>
    <t>Se realiza socialización del manual de Convivenica Laboral  a los funcionarios y contratistas.  Evidencias: Manual de convivencia, lista de asistencia y material fotografico.</t>
  </si>
  <si>
    <t>Actualizar el mapa de  de riesgos de corrupción por parte del proceso de Gestión de Talento Humano, con la identificación de irregularidas o posibles incumplimientos al código de integridad</t>
  </si>
  <si>
    <t>El proceso remite la ecvidencia de la mesa de trabajo el 19 de mayo 2022, sin embargo esta corresponde al monitoreo de los riesgos de Gestioón, no corrupción.  El proceso no ha solicitado el análisis de esta situacion para la actualizacion del mapa de riesgos de corrupción.</t>
  </si>
  <si>
    <t>En el mes de abril se envio oficio de solicitud de acompañamiento restructuracion daministrativa de la DNBC. Evidencia: Oficio y pantallazo de correo.</t>
  </si>
  <si>
    <t>En el mes de abril se realiza mesa de trabajo para determinar, redistrubucion del personal de planta en los diferentes procesos de acuerdo con su competencia  y a lo establecido en el manual funciones y competencias laborales. (RESOLUCION 081 DE 2019) Evidencia: Acta de mesa de trabajo con directivos (los que firman la misma)</t>
  </si>
  <si>
    <t>Se remite oficio al DAFP, para solicitar el acompañamiento para  realizar ampliación de planta. Evidencia: Oficio</t>
  </si>
  <si>
    <t>Se adjuntan documentos que se han formalizado y se encuentran en la carpeta SIGE</t>
  </si>
  <si>
    <t>El dia 29 de junio de 2022 se expide memorando, realizando socializacion del mismo el dia 05 de julio de 2022. Evidencia: Oficio y pantallazo del envio del correo</t>
  </si>
  <si>
    <t>Resolución se encuentra en proceso jurídico para su validación y posterios formalización. Evidencia: RESOLUCION BORRADOR</t>
  </si>
  <si>
    <t>Se esta depurando los roles registrados en sigep ya que registran más de mil y se deben hacer manual de acuerdo a la respuesta de funcion publica.
Unico usuario para realizarlo es el asignado por la funcionaria maryoly diaz.</t>
  </si>
  <si>
    <t>No se adjunta evidencia que demostrara el cumplimiento de la acción</t>
  </si>
  <si>
    <t>La acción propuesta se cumplió de acuerdo a los monitoreos realizados en periodos anteriores.</t>
  </si>
  <si>
    <t xml:space="preserve">El proceso solicitó cambio de la acción y fecha. Con mejora Continua se han establecido reuniones donde se ha presentado el diagnóstico inicial para la elaboración del PETIC, sin embargo no se adjunto evidencia. </t>
  </si>
  <si>
    <t>El proceso remitio a finales de junio el borrador del procedimiento de Gestión de Tecnología Informática PC-TI-01 Gestión y Atención de Soporte Técnico, el cual se encuentra en proceso de revisión por para de Gestión de Análsis y Mejora Continua.</t>
  </si>
  <si>
    <t>El proceso remite los resultados de las pruebas de Ética Hacking, sin embargo, en el último monitoreo realizado se indicó que como resultado de ese ejercicio se diseñarían los planes de mejora para subsanar observaciones, situación que no se evidencia.</t>
  </si>
  <si>
    <t>Desde el monitoreo con corte a mayo se reportó el plan de trabajo y el cronograma para la vigencia de 30 junio en referencia de plan de mantenimiento de ORFEO</t>
  </si>
  <si>
    <t>El proceso no ha adjuntado evidencia que demuestre el avance de la actividad propuesta en el plan de mejoramiento. Asimismo, desde mejora continua no se ha recibido documentación relacionada a la acción que demuestre su ejecución.</t>
  </si>
  <si>
    <t>Se adjunta una evidencia que no está relacionada con la accionplanteada, de acuerdo con la última sesión realizada con el proceso de Tecnología Informática, aun no se habia realizado las mesas de trabajo para la actualizacion de la matriz de roles y usuarios</t>
  </si>
  <si>
    <t>Se adjunta la PSPI aprobada en el Comité Directivo de junio de 2022, que incluye la normatividad vigente.</t>
  </si>
  <si>
    <t>Se adjunto evidencia que demuestra la implementación de las acción descrita.</t>
  </si>
  <si>
    <t>El proceso realiza el monitoreo, ya que debido a este ejercicio se realizó la actualización a la Politica de Seguridad y Provacidad de la Información, se recomienda al proceso dejar documentacion de la accion,ya que a la fecha no fue posible der soporte.</t>
  </si>
  <si>
    <t>A la fecha el proceso no adjunta soporte de avance de la acción propuesta en en Plan de Mejoramiento</t>
  </si>
  <si>
    <t>Se evidencia la gestión realizada con Coordinación Operativa para el mejoramiento de la herramienta RUE</t>
  </si>
  <si>
    <t>No se evidencia avance de la implementación de la acción propuesta para atenter el plan de mejoramiento.</t>
  </si>
  <si>
    <t>Se evidencia avance de la implementación de la acción propuesta para atenter el plan de mejoramiento.</t>
  </si>
  <si>
    <t>Desde el Comité Directivo se realizó la Designación del Oficial de Seguridad de la Información</t>
  </si>
  <si>
    <t>El proceso no adjunta evidencia que demuestre avance en la implementación de la acción descrita</t>
  </si>
  <si>
    <t>El proceso ya está utilizando el ERP, se estima culminar toda su migración para el 31 de dicimbre de 2022. El proceso adjunta informe del 17 de junio de 2022 con las acciones realizadas</t>
  </si>
  <si>
    <t>La última gestión del proceso data del 12 de mayo, fecha en la cual Mejora Continua realizó la devolución del documento al encontrarse incompleto.  Si bien está en los tiempos definidos se alerta el posible incumplimiento ya que la acción formulada esta encaminada a la formulación del plan y su respectiva ejecución.</t>
  </si>
  <si>
    <t>A 28 de junio de 2022 el proceso de Gestión de Análisis y Mejora Continua aprobó el procedimiento y formatos respectivos para la gestión de bienes, los cuales ya están publicados en la carpeta SIGE</t>
  </si>
  <si>
    <t>La acción está cumplida y revisada por Evaluación y Seguimiento y Mejora Continua, desde abril de 2022.</t>
  </si>
  <si>
    <t xml:space="preserve">La última gestión del proceso data del 1 de junio, fecha en la cual Mejora Continua realizó la devolución del documento al encontrarse incompleto. </t>
  </si>
  <si>
    <t>El proceso no reporta ejecución de la acción. No obstante el responsable de dichas adquisiciones es del proceso de Tecnología Informática quien indica que ya se implemento, a la fecha no se adjunto evidencia.</t>
  </si>
  <si>
    <t>El proceso hace llegar el procedimiento actualizado con sus respectivos soportes, no obstante no se evidencia socialización del procedimiento.</t>
  </si>
  <si>
    <t>A 28 de junio de 2022, el proceso de Gestión de Análisis y Mejora Continua aprobó el procedimiento y formatos respectivos para la gestión de bienes, los cuales ya están publicados en la carpeta SIGE</t>
  </si>
  <si>
    <t>El Gestor indica que el proceso realizó el inventario semestral, sin embargo, este no se encuentra firmado por el responsable de almacén.</t>
  </si>
  <si>
    <t>Se evidencia el inventario realizado al 31 de diciembre de 2021, asi como la conciliación realizada con el proceso de Gestión Financiera, lo que demuestra el seguimiento a los inventarios.</t>
  </si>
  <si>
    <t>El proceso hace llegar el procedimiento actualizado con sus respectivos soportes, no obstante no se evidencia socializacion del procedimiento.</t>
  </si>
  <si>
    <t>Se evidencia las conciliaciones realizadas de enero a mayo de 2022, está pendiente el mes de junio en razón que el responsable de almacén se encuentra en vacaciones.</t>
  </si>
  <si>
    <t xml:space="preserve">Se evidencia en el tablero de seguimiento de indicadores la revision mensual de los servicios (para el agua el reporte es bimestral). </t>
  </si>
  <si>
    <t xml:space="preserve">El proceso lleva un seguimiento periódico a los servicios públicos y realiza campañas de sensibilización, que consideramos que contribuyen a la mitigación de las causas identificadas en el hallazgo, sin embargo, no se ha realizado reunión con financiera. 
Se recomienda al proceso solicitar a Evaluación y Seguimeinto cambio de la acción. </t>
  </si>
  <si>
    <t xml:space="preserve">El proceso hace llegar los soportes de las  listas de asistencias y correos electrónicos enviados a todo el personal DNBC con mensajes alusivos a la concientización ambiental, que soportan el cumplimiento de la acción. </t>
  </si>
  <si>
    <t>El proceso ha remitido los Informe de Austeridad en el Gasto (se remitió informe del III Trimestre de 2021 y I trimestre de 2022), evidenciando atención a las dispocisiones legales.
El informe del II Trimestre de 2022 se debe socializar en la última semana de julio.</t>
  </si>
  <si>
    <t>La última gestión del proceso data del 12 de mayo, fecha en la cual Mejora Continua realizó la devolución del documento al encontrarse incompleto.  Si bien esta en los tiempos definidos se alerta el posible incumplimiento ya que la acción formulada esta encaminada a la formulación del plan y su respectiva ejecución.</t>
  </si>
  <si>
    <t xml:space="preserve">El proceso de Gestión de Análisis y Mejora Continua aprobó para publicación el procedimiento de gestión de cambio, diseñado por los responsables de SG-SST.  </t>
  </si>
  <si>
    <t>El proceso remite las conciliaciones en enero, febrero y marzo, sin embargo, no se evidencia las conciliaciones de los siguientes meses.</t>
  </si>
  <si>
    <t>Se emite circular dirigida al personal a quien se el asigna la SIM CARD indicando su responsabilidad frente al uso y custodia de la misma</t>
  </si>
  <si>
    <t>De acuerdo a la mesa de trabajo realizada con el Gestor, a la fecha no se ha implementado la acción descrita</t>
  </si>
  <si>
    <t>Se evidencia conrreo de la empresa de telefonia movil confirmando la desactivacion de las 26 líneas telefónicas a partir del 13-06-2022</t>
  </si>
  <si>
    <t>El proceso ha gestionado con la SAE el estados del servicio público del acueducto, con el fin de identificar las causas por las cuales no habia cobro del servicio de acuerducto. El proceso demuestra el seguimiento en los mail enviados, a la fecha esta pendiente el pago al juridico por $25.600 para cerrar la gestión</t>
  </si>
  <si>
    <t xml:space="preserve">A la fecha no se ha firmado el acta de terminación del contrato de arrendamiento del S26, el cual lleva más de un año. </t>
  </si>
  <si>
    <t>La acción esta cumplida en periodo anteriores</t>
  </si>
  <si>
    <t xml:space="preserve">Se evidencia informe donde se evidencia el espacio físico designado para la conservación y custodia del acervo documental de la DNBC </t>
  </si>
  <si>
    <t>El proceso no adjuntó evidencia que demostrara la implementacion de la acción de mejora</t>
  </si>
  <si>
    <t>El proceso adjunta el programa PIGA y Cero Papel</t>
  </si>
  <si>
    <t>El proceso no adjuntó evidencia correspondiente al seguimiento del consumo de celulares.</t>
  </si>
  <si>
    <t>El proceso no adjunto evidencia que soportara la ejecución de la actividad propuesta en el plan de mejora</t>
  </si>
  <si>
    <t>Se evidencia la actualización del Manual PIGA para la vigencia 2022, asi como el informe correspondiente al primer trimestre 2022</t>
  </si>
  <si>
    <t>El proceso adjunta el procedimiento, sin embargo no se evidencia el plan de mantenimiento, de acuerdo a lo indicado por el Gestros no se ha adelandado esta actividad.</t>
  </si>
  <si>
    <t>El proceso adjunta evidencia que demuestra la ejecución de la acción.</t>
  </si>
  <si>
    <t>Se evidencia la ejecucion del manual de diciembre y su conciliación a 31 de diciembre de 2021. Para junio se habia realizado en inventario pero el responsable se encuentra en vacaciones, por lo que no se adjunta evidencia de ese corte.</t>
  </si>
  <si>
    <t>Se evidencia circular de designación de los celulares donde se especifica el uso y manejo de las tarjetas SIM CARD</t>
  </si>
  <si>
    <t>El proceso no presentó evidencia que demostrara laejecucion de la accion de mejora</t>
  </si>
  <si>
    <t>El proceso envia conciliacion de inventarios de los meses de enero, febrero y marzo, falta abril, mayo y junio</t>
  </si>
  <si>
    <t>El proceso no adjunta evidencia que demuestre la ejecucion de la actividad descrita</t>
  </si>
  <si>
    <t>Se evidencia avance de la implementacion de las acciones definidas.</t>
  </si>
  <si>
    <t>El proceso no presentó evidencia que demostrara laejecucion de la acción de mejora</t>
  </si>
  <si>
    <t>El proceso no presentó evidencia que demostrara la ejecucion de la acción de mejora</t>
  </si>
  <si>
    <t>El proceso adjunta evidencia del cumplimiento de la acción descrita</t>
  </si>
  <si>
    <t>Se evidencia el cumplimento de la accion descito</t>
  </si>
  <si>
    <t>El proceso a la fecha no adjunta seguimiento a las líneas telefónicas</t>
  </si>
  <si>
    <t>El proceso se encuentra a tiempo en la implementacion de la actividad descrita.</t>
  </si>
  <si>
    <t>Se evidencia que se  formalizo  el procedimiento PC-PE-01 Versión 1 "formulación y Seguimiento  Plan Anual de Adquisiciones" así como el formato FO-PE-01, vigente desde el 30 de marzo de 2022</t>
  </si>
  <si>
    <t>El proceso de gestion contractual presenta las actas del comité de contratacion realizados  el 7 de marzo y 10 de mayo del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t>
  </si>
  <si>
    <t xml:space="preserve">La DNBC, adopto por medio de la Resolución 345 del 13 de junio de 2022 el Manual de Contratación MN-CO.01 Versión 2, se tenia previsto luego de formalizar el manual expedir  Procedimiento Gestión Contractual el control para la revisión de los documentos "Hoja de vida DAFP", "Constancia de idoneidad y experiencia" y "verificación de los documentos de la propuesta", no obstante no se presenta avance en la expedicion del procedimiento.  </t>
  </si>
  <si>
    <t>El proceso no reporta evidencia del evio  de la remisión mediante correo electrónico a los Procesos de Gestión administrativa (Almacén) y Fortalecimiento Bomberil de la  ficha técnica y el costo unitario definitivo de los respectivos bienes de acuerdo al contrató de adquisición.</t>
  </si>
  <si>
    <t xml:space="preserve">Cumplida en el seguimiento anterior </t>
  </si>
  <si>
    <t>La DNBC, adopto por medio de la Resolución 345 del 13 de junio de 2022 el Manual de Contratación MN-CO.01 Versión 2, asi mismo mediante  Resolución 364 del 21 de junio de 2022 el Manual de supervisión e interventoría de la DNBC  MN-CO.02 Versión 2</t>
  </si>
  <si>
    <t>Se elaboró el procedimiento PC-PE-01 Versión 1 "formulación y Seguimiento  Plan Anual de Adquisiciones" así como el formato FO-PE-01</t>
  </si>
  <si>
    <t>sI</t>
  </si>
  <si>
    <t>El proceso no reporto evidencia de la ejecucion de la accion, por lo tanto no hubo avance de la ejecucion de la accion.</t>
  </si>
  <si>
    <t xml:space="preserve">En mesa de trabajo realizada con la gestora del proceso, manifiesta que se ha estado trabajando con los diferentes gestores de los procesos de talento humano, tic y administrativa, con el fin de realizar el acompanamiento metodologico en la actualizacion de los controles de los procedimeintos, se adjunta matriz de la relacion de los documentos tramitados  </t>
  </si>
  <si>
    <t>En mesa de trabajo realizada con la gestora del proceso, manifiesta que no se ha podido dar cumplimiento a la accion de mejora debido a la alta carga laboral del priimer semestre del ano, por lo tanto se solicitara reprogrmara la fecha de cumplimiento de la accion.</t>
  </si>
  <si>
    <t xml:space="preserve">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t>
  </si>
  <si>
    <t xml:space="preserve">Se evidencia que algunos procesos estan relizando los comites de seguimiento con el fin de realizar monitpreo  al cumplimeinto de los referentes estraetegicos de cada uno de los procesos de la entidad asi: Talento Humano presenta actas de seguimiento de los meses de abril mayo y junio los demas procesos estan en la construccion de las actas. </t>
  </si>
  <si>
    <t>En mesa de trabajo realizada con la gestora del procso, se manifiesta que se esta trabajando en el diseno de procedimiento  interno para el manejo de informes de entes externos, Indicando entre sus actividades la evaluación del Impacto del SCI</t>
  </si>
  <si>
    <t xml:space="preserve">En mesa de trabajo realizada con la gestora del procso,  manifiesta que se realizo la divulgacion de la guia metodologica de la autoevaluacion de la gestion, no obstante los lidres de procesos no han formalado planes de mejeramiento producto de las autoevaluaciones realiazdas </t>
  </si>
  <si>
    <t xml:space="preserve">Se evidencia documento que contiene la guia metodologica de la autoevaluacion de la gestion, no obstante esta no se encuentra formalizada </t>
  </si>
  <si>
    <t xml:space="preserve">La DNBC, adopto por medio de la Resolución 345 del 13 de junio de 2022 el Manual de Contratación MN-CO.01 Versión 2,  en el mismo se evidencia  la obligatoriedad  de acoger lo dispuesto en el manual de Seguridad en el trabajo </t>
  </si>
  <si>
    <t>La DNBC, adopto por medio de la Resolución 345 del 13 de junio de 2022 el Manual de Contratación MN-CO.01 Versión 2, se tenia previsto luego de formalizar el manual posterior a ello se procederá a incluir en el procedimiento contractual como una actividad' Previo a la suscripción del acta de inicio y una vez suscrito el contrato, gestión contractual procederá a dar de alta al contratista en el siguep</t>
  </si>
  <si>
    <t>La DNBC, adopto por medio de la Resolución 345 del 13 de junio de 2022 el Manual de Contratación MN-CO.01 Versión 2, se tenia previsto luego de formalizar el manual posterior a ello se procederá a incluir en el procedimiento  en el procedimiento contractual como una actividad dar de baja a los contratistas que no continúan con contrato en la nueva vigencia</t>
  </si>
  <si>
    <t>En mesa de trabajo realizada con la gestora del proceso se manifiesta que por parte del proceso de planeacion estartegica se formalizo el formato para el registro y seguimientgo del PAA, no obstante el PAAno se ha consruido  conforme a los lineamientos establecidos por Colombia Compra Eficiente, indicando los procesos que se adelantaran, responsables, fechas de inicio y finalización, cuantia, tipo de proceso, reponsables de generar estudios entre otros.</t>
  </si>
  <si>
    <t xml:space="preserve">Se realizó seguimiento a los recursos de inversión y funcionamiento del mes de Junio  de 2022 de acuerdo con los reportes documentados en el acto administrativo del SIGE </t>
  </si>
  <si>
    <t xml:space="preserve">El proceso de gestion contractual presenta las actas del comité de contratacion realizados  el 7 de marzo y 10 de mayo del 20222, no obstante las mismas no estan plenamente y tampoco se evidenica la presentacion del informe mensual de los procesos pendientes por iniciar frente al calendario contractual para ser presentado a la Alta Dirección. </t>
  </si>
  <si>
    <t>La DNBC  mediante  Resolución 364 del 21 de junio de 2022 el Manual de supervisión e interventoría de la DNBC  MN-CO.02 Versión 2</t>
  </si>
  <si>
    <t xml:space="preserve">La DNBC  mediante  Resolución 364 del 21 de junio de 2022 el Manual de supervisión e interventoría de la DNBC  MN-CO.02 Versión 2, en el mismo se evidenica en todos los capitulos se enumeran y relacionan los diferentes roles y responsabilidades de los supervisores </t>
  </si>
  <si>
    <t xml:space="preserve">El proceso  no eporta de evidencia de un informe trmiestral aleatorio de los contratos de consistencia de la informacion en el secop frente a la base de datos y el expediente fisco contractual., por lo tanto no se puede evidenicar avance de la ejecucion de la accion </t>
  </si>
  <si>
    <t xml:space="preserve">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son mesas de trabajo  con los diferentes procesos involucrados, para así realizar la formalización de proceso disciplinario en la DNBC.  </t>
  </si>
  <si>
    <t>Se ha realizado el acompañamiento metodológico en la actualización de los procedimientos,evidencia  matriz tramite documental</t>
  </si>
  <si>
    <t>En mesa de trabajo realizada con la gestora del proceso se manifiesta que a la fecha no se ha avanzado en la acción  que trata de la  redistribución del personal de plata en la totalidad de los procesos</t>
  </si>
  <si>
    <t>A la fecha no se evidencia evidencia de la ejecucion de la accion.</t>
  </si>
  <si>
    <t xml:space="preserve">En mesa de trabajo realizada con la gestora del procso,  manifiesta que se esta realizando el diseno del taller </t>
  </si>
  <si>
    <t xml:space="preserve">En mesa de trabajo realizada con la gestora del procso,  manifiesta que se Tiene proyectado realizar en julio un informe de la  Verificación del cumplimiento del procedimiento Acciones Correctivas, Preventivas y de Mejora versión 2 Código: PC-MC-02r </t>
  </si>
  <si>
    <t xml:space="preserve">El proceso presenta el seguimiento de la ejecucion de las actividades programadas en el plan de accion del ii trimestre de 2022, se recomienda que se realicen los comites de monitoreo de los referentes estrategicos para asi genenerar las alertas en cumplimiento de la misionalidad y gestion de la entidad </t>
  </si>
  <si>
    <t xml:space="preserve">De acuerdo al monitoreo qque realizo la segunda linea de defensa se evidencia el diseno de los indicadores del proceso, no obstante estos no se encuentran formalizados en el sige. </t>
  </si>
  <si>
    <t xml:space="preserve">La DNBC, adopto por medio de la Resolución 345 del 13 de junio de 2022 el Manual de Contratación MN-CO.01 Versión 2, asi mismo mediante  Resolución 364 del 21 de junio de 2022 el Manual de supervisión e interventoría de la DNBC  MN-CO.02 Versión 2, no obstante no se encuentran los procedimeintos ni formatos del mismo formalizados </t>
  </si>
  <si>
    <t>En el monitoreo que realizo la segunda linea de defensa con el gestor del proceso manifiesta que se realizaron la ejecucion de la accion, no obstante  no se  presenta la respectiva evidencia para poder realizar el seguimiento.</t>
  </si>
  <si>
    <t xml:space="preserve">Teniendo en cuenta el monitoreo que se habia realizado con corte a 31 de mayo de 2022, el proceso reporto evidenica de los seguimientos realizados al cumplimiento del plan de mejoramiento de los meses de enero, febrero, marzo y abril, no obstante no adjuntan las actas correspondientes a los meses de mayo ni junio. </t>
  </si>
  <si>
    <t xml:space="preserve">Se evidencia  la actualización de la base de datos de gestión contractual con el link de acceso al SECOP II, de manera  mensual de los contratos suscritos en el perioodo 2021 y 2022 </t>
  </si>
  <si>
    <t>No se adjunta evidencia para realizar el respectivo seguimiento</t>
  </si>
  <si>
    <t xml:space="preserve">La DNBC, adopto por medio de la Resolución 345 del 13 de junio de 2022 el Manual de Contratación MN-CO.01 Versión 2, asi mismo se actualizaron los formatos de estudios previos, incluyendo el nombre de quien elaboró, quien aprobó la fecha y la firma, no obstante estos formatos no se encuentran formalizados en el SIGE. </t>
  </si>
  <si>
    <t>Se evidencia chek list con la verificacion del requisito, no obstante este formato no esta formalizado en el sige</t>
  </si>
  <si>
    <t>La segunda  linea de defensa  a traves del monitoreo realizado conjuntamente con el gestor del proceso  no evidencio avance  en relación a Iniciar las acciones  disciplinarias a que haya lugar por el incumplimiento a los procedimientos y manuales establecidos por la entidad.no obstante el proceso  ha venido realizando actividades previas, como son mesas de trabajo  con los diferentes procesos involucrados, para así realizar la formalización de proceso disciplinario en la DNBC.</t>
  </si>
  <si>
    <t>La DNBC, adopto por medio de la Resolución 345 del 13 de junio de 2022 el Manual de Contratación MN-CO.01 Versión 2, en el cual se encuentran definidos los Documentos del Procesode contrtacion  y los actos administrativos objeto de publicación</t>
  </si>
  <si>
    <t>La DNBC, adopto por medio de la Resolución 345 del 13 de junio de 2022 el Manual de Contratación MN-CO.01 Versión 2, no obstante en el mismo no se encuentra relacionado el proceso  para la expedición  del Certificado de Disponibilidad con que se ampara el proceso.</t>
  </si>
  <si>
    <t xml:space="preserve">La DNBC, adopto por medio de la Resolución 345 del 13 de junio de 2022 el Manual de Contratación MN-CO.01 Versión 2, no obstante no se han formalizado en el sige los  formatos y listas de chequeo, en la que se registre la publicación  de los documentos </t>
  </si>
  <si>
    <t xml:space="preserve">Se evidencia la publicación De las adendas a que fueron lugar </t>
  </si>
  <si>
    <t>Se evidencia capacitación realizada el el  30 de junio 2022</t>
  </si>
  <si>
    <t>De 179 contratos suscritos, todos los supervisores designados son de planta</t>
  </si>
  <si>
    <t>Se evidencia pdf del contrato de arrendamiento en el cual se visualiza la correcion de la numeracion de los estudios previos del contrato</t>
  </si>
  <si>
    <t xml:space="preserve">No se presenta evidencia de la  formalización de la listas de chequeo en la inclusión de la verificación de los documentos que son requisito para la celebración de contratos. </t>
  </si>
  <si>
    <t>Se evidencia que se realizo en el mes de junio  de monitoreo a la publicación de la información requerida por la ley 1712 de 2014</t>
  </si>
  <si>
    <t xml:space="preserve">Se evidencia que se realizaron los ajustes en  el espacio normativo, teniendo en cuenta  lo establecido en el Anexo 2 de la Resolución 1519 de 2020 </t>
  </si>
  <si>
    <t>Se presenta pantallazo de la revisión de la normatividad realizada en el mes de junio, con relación a la aplicabilidad de la Resolución 1519</t>
  </si>
  <si>
    <t>En mesa de trabajo realizada con el gestor del proceso, manifiesta que se se realiza monitoreo a la normatividad, no obstante no se adjunta evidenica de la ejecucion de este monitoreo</t>
  </si>
  <si>
    <t xml:space="preserve">En mesa de trabajo realizada con el gestor del proceso, manifiesta que si  se incluyo una obligación especifica en los contratos suscritos entre la DNBC y personas con formación bomberil, no obstante no se adjunta evidencia que demuestre que si se realizo la inclusion de esta obligacion en los contratos. </t>
  </si>
  <si>
    <t xml:space="preserve">En mesa de trbajo realizada con el gestor de proceso se menciona que si re realiza capacitacion , no obstante no so adjunta evidencia de dicha capacitacion </t>
  </si>
  <si>
    <t>Resolución 364 del 21 de junio de 2022 el Manual de supervisión e interventoría de la DNBC  MN-CO.02 Versión 2, asi mismo en el mismo se establecen los lineamientos de cumplimiento en materia de SST a los contratistas y proveedores durante el desempeño  de las actividades objeto del contrato.</t>
  </si>
  <si>
    <t>El 3 de marzo Mejora Continua envío a Talento Humano mediante correo electrónico las observaciones al procedimiento  para expedición de tiquetes, a la fecha no se ha recibido el procedimiento a justado para su formalización., evidencia matris estado de la documentacion</t>
  </si>
  <si>
    <t>La segunda  linea de defensa  a traves del monitoreo realizado conjuntamente con el gestor del proceso  no evidencio avance  en relación a Iniciar las acciones  disciplinarias a que haya lugar por la falta de seguimiento por parte de los supervisores, no obstante el proceso  ha venido realizando actividades previas, como son mesas de trabajo  con los diferentes procesos involucrados, para así realizar la formalización de proceso disciplinario en la DNBC.</t>
  </si>
  <si>
    <t>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t>
  </si>
  <si>
    <t>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t>
  </si>
  <si>
    <t xml:space="preserve">En mesa de trabajo realizada con la gestora del proceso se manifiesta que se estan recostruyendo las actas de comité directivo de ano 2021 y las de los meses de mayo y junio del 2022 </t>
  </si>
  <si>
    <t>En mesa de trabajo realizada con la gestora del proceso se manifiesta que se estan realizando las actas de comité directivo correspondientes a los meses de mayo y junio del 2022</t>
  </si>
  <si>
    <t>Se ha realizado el acompañamiento metodológico en la actualización de LAS caracterizaciones de los procesos ,evidencia  matriz tramite documental</t>
  </si>
  <si>
    <t xml:space="preserve">Se presenta informe de monitoreo del I cuatrimestre de 2022 al PAAC </t>
  </si>
  <si>
    <t xml:space="preserve">En mesa trabajo realizada conjuntamente con la gestora del proceso, manifiesta que se realizo en el  comites directivo d e mayo   la identificacion  de  los procesos, programas o proyectos, que son susceptibles de posibles actos de corrupción, teniendo en cuenta el entorno interno y externo, no obstante el acta del mismo esta en construccion </t>
  </si>
  <si>
    <t>Se evidencia presentacion de informe de monotoreo de riesgos de gestion en el comité directiivo del mes de junio, no obstante  elacta de comité se encuentra en construciion, sin embargo se presenta el informe como evidencia</t>
  </si>
  <si>
    <t xml:space="preserve">Se han realizado las presentaciones en el cci y en el comité directivo del mesde junio, se evideincia informe de monitoreo de gestion de riesgos de gestion , no obstante el acta de comité directivo de junio se encuentra en construccion </t>
  </si>
  <si>
    <t xml:space="preserve">Se evidencia informe de monitoreo de los riesgos de gestion en el cual se presenta un reporte de los riesgos aceptados </t>
  </si>
  <si>
    <t>Se evidencia informe de monitoreo de los riesgos de gestion</t>
  </si>
  <si>
    <t xml:space="preserve">Se evidencia mapa de riesgos actualizados </t>
  </si>
  <si>
    <t xml:space="preserve">En mesa de trabajo realizada con la gestora del proceso se manifiesta que esta en construccion  la matriz de roles y usuarios siguiendo los principios de segregación de funciones </t>
  </si>
  <si>
    <t xml:space="preserve">Se evidencia informe del estado de la documentacion correspondiente al I trimestre de 2022asi mismo la gestora del procdeso manifiesta que el informe del II trimestre del estado de la documentacion se encuentra en construccion </t>
  </si>
  <si>
    <t xml:space="preserve">Se evidencia que la seguunda linea de defensa presenta informe del monitoreo de riesgos de gestion </t>
  </si>
  <si>
    <t xml:space="preserve">Se evidencia mapa de riesgos de corrupcion actualizados </t>
  </si>
  <si>
    <t>En mesa de trabajo realizada con la gestora del proceso se manifiesta que se estan recostruyendo las actas de comité directivo de ano 2021</t>
  </si>
  <si>
    <t xml:space="preserve">En mesa de trabajo realizada con la gestora del proceso se manifiesta que se estan construyendo  las actas de los comites de los meses de mayo y junio del 2022 </t>
  </si>
  <si>
    <t>En mesa de trabajo realizada con la gestora del proceso se manifiesta que se esta trabajando en la consoldiacion de los soportes del informe semestral del 2022</t>
  </si>
  <si>
    <t>Se evidencia monitoreos realizados a cada uno de los procesos de las acciones establecidad plan de mejoramiento corte 30 de junio 2022</t>
  </si>
  <si>
    <t xml:space="preserve">En mesa de trabajo conjuntamente con la gestora del proceso, manifiesta que por la alta carga laboral no se realizo taller sobre la aplicabilidad del procedimiento ACCPM </t>
  </si>
  <si>
    <t xml:space="preserve">En mesa de trabajo conjuntamente con la gestora del proceso, manifiesta que se esta construytendo el informe del cumplimiento del procedimeingto ACCPM </t>
  </si>
  <si>
    <t xml:space="preserve">No se han adelantado las acciones externas para el recobro de las incapacidades adeudas a la Entidad, ya que ha se realizado  la gestion por el proceso de Talento Humano </t>
  </si>
  <si>
    <t>La segunda  linea de defensa  a traves del monitoreo realizado conjuntamente con el gestor del proceso  no evidencio avance  en relación a Iniciar las acciones  disciplinarias a que haya lugar por lAdelantar las investigaciones por incumplimiento a la Respuesta de PQRSD en los términos contemplados en la ley . no obstante el proceso  ha venido realizando actividades previas, como son mesas de trabajo  con los diferentes procesos involucrados, para así realizar la formalización de proceso disciplinario en la DNBC.</t>
  </si>
  <si>
    <t>Accion sin iniciar, la fecha de inicio es del 1 de julio 2022, fuera del periodo del monitoreo</t>
  </si>
  <si>
    <r>
      <rPr>
        <u/>
        <sz val="10"/>
        <color theme="1"/>
        <rFont val="Calibri"/>
        <family val="2"/>
        <scheme val="minor"/>
      </rPr>
      <t>S</t>
    </r>
    <r>
      <rPr>
        <sz val="10"/>
        <color theme="1"/>
        <rFont val="Calibri"/>
        <family val="2"/>
        <scheme val="minor"/>
      </rPr>
      <t xml:space="preserve">e evidencia la ejecución de la actividad descrita en el plan </t>
    </r>
  </si>
  <si>
    <r>
      <rPr>
        <sz val="10"/>
        <color rgb="FFFF0000"/>
        <rFont val="Calibri"/>
        <family val="2"/>
        <scheme val="minor"/>
      </rPr>
      <t xml:space="preserve">Se evidenció los pantallazos de verificación de los  usos presupuestales de los rubros de viaticos, otros servicios profesionales y tecnicos, servicios de alojamiento para estancias cortas y servicios de limpieza para los meses de mayo y junio.
El proceso viene atendiendo la acción propuesta que finaliza el 30 de marzo de 2023 </t>
    </r>
  </si>
  <si>
    <t>S la fecha no se evidencian acciones implementadas para atender el plan de mejora descrito</t>
  </si>
  <si>
    <t xml:space="preserve">El proreso no adjunta evidencia que demuestre la implementacion de acciones para atender el plan de mejoramiento descrito </t>
  </si>
  <si>
    <t xml:space="preserve">El proceso a realizado el  monitoreo a toda la normatividad relacionada con  la Entidad , no  obstante no se adjunta la evidenica  que constante  el monitoreo realizado </t>
  </si>
  <si>
    <t>Gestión Documental indica que trabajo con el proceso de Gestión del Talento Humano para la actualizacion de la TRD indicando el tiempo de conservación. No obstante no adjunto evidencia</t>
  </si>
  <si>
    <t>formuula estado</t>
  </si>
  <si>
    <t>No se evidencia soporte de las mesas de trabajo realizadas con gestores de los procesos de talento humano, tic y administrativa, pero se carga en One Drive matriz "SEGUIMIENTO TRÁMITE CONTROL DE DOCUMENTOS" donde aprecia el seguimiento a 48 solicitudes de los proceos, equivalnetes 61 documentos.</t>
  </si>
  <si>
    <t>No hay soportes cargado en One Drive, de que se haya realizado la socialización de Políticas de operación del procedimiento de ACPM</t>
  </si>
  <si>
    <t>No hay soportes cargado en One Drive, No obstante se evidencia la formulación de planes de mejora resultado de las evaluaciones que se generan en cada proceso.</t>
  </si>
  <si>
    <t>No hay soportes cargados en One Drive, de que se haya realizado la verificación y avance del cumplimiento de los planes de mejoramiento producto de las autoevaluaciones</t>
  </si>
  <si>
    <r>
      <t>Realizar seguimiento</t>
    </r>
    <r>
      <rPr>
        <sz val="10"/>
        <color theme="1"/>
        <rFont val="Arial"/>
        <family val="2"/>
      </rPr>
      <t xml:space="preserve"> trimestral </t>
    </r>
    <r>
      <rPr>
        <sz val="10"/>
        <color theme="1"/>
        <rFont val="Arial"/>
        <family val="2"/>
      </rPr>
      <t xml:space="preserve">por parte de los Gestores a los controles establecidos en el mapa de riesgos, Plan de Acción y Planes de Mejoramiento de cada proceso.
</t>
    </r>
    <r>
      <rPr>
        <sz val="10"/>
        <color rgb="FFFF0000"/>
        <rFont val="Arial"/>
        <family val="2"/>
      </rPr>
      <t xml:space="preserve">
</t>
    </r>
  </si>
  <si>
    <t>Se evidencian actas mensuales de los comités de seguimiento  realizado por los procesos: Fortalecimiento, Coordinación Operativa y Talento Humano, pero no observa el seguimiento trimestral por parte de los Gestores, se apreciam seguimentos anteriores de los otros procesos de Mejora Continua, Comunicaciones, Alianzas Estrategicas, Finnaciera e IVC</t>
  </si>
  <si>
    <t>No se evidencia ningún soporte en el One Drive.</t>
  </si>
  <si>
    <t>Se evidencia en el Drive el documento propuesta METODOLOGIA PARALAAUTOEVALUACION DELA GESTION EN LA DNBC.</t>
  </si>
  <si>
    <t>Se evidencia en One Drive matriz "SEGUIMIENTO TRÁMITE CONTROL DE DOCUMENTOS" donde aprecia el seguimiento a 4 solicitudes del Proceso de Talento Humnao relacionadas con los programas de SST, donde se aprecia que se formalizaron los siguientes documentos: El procedimientos de Gestión del Cambio,  COPASST,  FO - Ficha Técnica Indicadores SST, el Programa de Inducción y Reinducción SST, MN Comité Convivencia y PC Accidente de Trabajo, pendiente formalizar los programas de vigilancia epidemiológicos y de gestión.</t>
  </si>
  <si>
    <t>Se evidencia en One Drive matriz "SEGUIMIENTO TRÁMITE CONTROL DE DOCUMENTOS" pero no evidencia el acompañamiento metodológico a cada uno de los gestores de los 19 procesos, para la actualización de los procedimientos de su proceso.</t>
  </si>
  <si>
    <t>Se evidencia en One Drive matriz "SEGUIMIENTO TRÁMITE CONTROL DE DOCUMENTOS", en la cual se evidencian 23 documentos relacionados con Procedimientos correspondientes 10 procesos.</t>
  </si>
  <si>
    <t>En el Drive no se oberva ningún soporte</t>
  </si>
  <si>
    <t>No cargaron evidencia en el Drive, no obstante se conoce la propuesta de la guia metodologica de la autoevaluacion de la gestion.</t>
  </si>
  <si>
    <t>Se observa en One Drive imagen de la Normatividad de Mintic, pero no s epuede prcisar de que fecha corresponde.</t>
  </si>
  <si>
    <t>No se registra evidencia del avance, no obstante en la matriz "SEGUIMIENTO TRÁMITE CONTROL DE DOCUMENTOS", se observa un registro de solicitud de tiquetes recibido el 30/06/2022, pero no se aprecia el procedimiento en cuestión.</t>
  </si>
  <si>
    <t>Se evidencia en One Drive matriz "SEGUIMIENTO TRÁMITE CONTROL DE DOCUMENTOS", en la cual en la hoja 1 se observan 24 solcitudes de Caracterización para los procesos.</t>
  </si>
  <si>
    <t>Se evidencia en One Drive informe de monitoreo del I cuatrimestre de 2022 al PAAC y del mapa de riesgos de corrupción en el cual se aprecia el monitoreo a los controles</t>
  </si>
  <si>
    <t>No hay soportes cargados en One Drive de las Actas de comité directivo donde se evidencie: la identificacion  de  los procesos, programas o proyectos, que son susceptibles de posibles actos de corrupción, teniendo en cuenta el entorno interno y externo</t>
  </si>
  <si>
    <t xml:space="preserve">Se realiza presentacion del informe de monitpreo de los riesgos de gestion en el comité directivo de junio, no obstante el acta de dicho comité se encuentra en construccion, sin embargo se adjunta el informe presentado a la alta direccion  </t>
  </si>
  <si>
    <t>En el One drive se observa el "Informe de resultados de la de las actividades realizadas por la segunda línea de defensa para la administración de los riesgos de gestión de la DNBC, entre el 1 de enero yel 15 de junio de 2022". Pero no se aprecia documentos donde se presente a los comites.</t>
  </si>
  <si>
    <t>En el One drive se observa el "Informe de resultados de la de las actividades realizadas por la segunda línea de defensa para la administración de los riesgos de gestión de la DNBC, entre el 1 de enero yel 15 de junio de 2022". Pero no se evidencia en el documento un capitulo relacioando con los  riesgos asociados a actividades tercerizadas.</t>
  </si>
  <si>
    <t>En el One drive se observa el "Informe de resultados de la de las actividades realizadas por la segunda línea de defensa para la administración de los riesgos de gestión de la DNBC, entre el 1 de enero yel 15 de junio de 2022". En el cual se aprecia reporte sobre los riesgos aceptados.</t>
  </si>
  <si>
    <t>En el One drive se observa el "Informe de resultados de la de las actividades realizadas por la segunda línea de defensa para la administración de los riesgos de gestión de la DNBC, entre el 1 de enero yel 15 de junio de 2022". Pero en el no se aprecia las tomadas por parte de la Alta Dirección con respecto a la materialización o aceptación de los riesgos</t>
  </si>
  <si>
    <t>Se evidencian las matrices "0. Mapa de Riesgos de Gestion DNBC-Monitoreo 30.06.22"  y "FO-MC-07-01 Riesgos Corrupción DNBC 02-05-22" con los riesgos actualizados, pero no se observa el monitoreo de los gestores.</t>
  </si>
  <si>
    <t>Se observa el documento "INFORME DOCUMENTAL TRIMESTRE I-2022"</t>
  </si>
  <si>
    <t>En el One drive se observa el "Informe de resultados de la de las actividades realizadas por la segunda línea de defensa para la administración de los riesgos de gestión de la DNBC, entre el 1 de enero yel 15 de junio de 2022". El cual contempla la erificación del diseño del control establecido por la primera línea de defensa frente a los riesgos identificadosy aseguramiento de los controles y procesos de gestión del  riesgo  de  la  primera  línea  de  defensa,  verificando  que  sean  apropiados  y funcionen correctamente.</t>
  </si>
  <si>
    <t>Se evidencian la matriz "FO-MC-07-01 Riesgos Corrupción DNBC 02-05-22" con los riesgos actualizados.</t>
  </si>
  <si>
    <t>No hay soportes en el One drive, pero se concoce del  informe de monitoreo del I cuatrimestre de 2022</t>
  </si>
  <si>
    <t xml:space="preserve">Se carga en el Drive la matriz MATRIZ CONSOLIDADA 1er S II MONITOREO _13.07.22, pero no se observan Informes de monitoreos </t>
  </si>
  <si>
    <t>No hay nada cargado en el One Drive</t>
  </si>
  <si>
    <t>No hay soportes cargados en One Drive, pero se sabe que  los lideres de proceso no han formulado planes de mejoramiento producto de las autoevaluaciones de la gestion de cada uno de los procesos.</t>
  </si>
  <si>
    <t>No hay soportes cargados en One Drive, pero se sabe que  los lideres de proceso no han formulado planes de mejoramiento producto de las autoevaluaciones de la gestion de cada uno de los procesos, por lo cual no se ha realizado la verificación y avance del respectivo cumplimiento.</t>
  </si>
  <si>
    <t>Se evidencia el documento "INFORME DE IMPLEMENTACIONY CARGUE DE INFORMACIONDEL SISTEMA ERP DYNAMICS 365 BUSINESS CENTRAL"  del 17 de junio de 2022 con las acciones realizadas, se adquirio, se puso en en marcha el Software de inventarios y se está migrnado la información.</t>
  </si>
  <si>
    <t>Se aprecian el correo de  12/05/2022 en el cual se hacen observaciones por parte de Mejora continua al Progrma de mantenimineto prestnado por Admininstrativa; Propuesta del Plan de Mantenimiento Institucional.</t>
  </si>
  <si>
    <t xml:space="preserve">Se evidencia en el drive el PT Gestión de Bienes actualizado junto con los documentos: Formato de Entrada al Almacén, Formato de Salida Del Almacén, Acta de Entrega de Equipos, Solicitud de Elementos de Papelería, Acta de Entrega de Elementos de Oficina, Formato Devolución de Elementos de Oficina y el Formato para baja de bienes.
</t>
  </si>
  <si>
    <t>No hay soporte en One Drive, se toma el grado de avance de seguimineto anterior</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</si>
  <si>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</si>
  <si>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No obstante no se evidencia socialización del procedimiento.
</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</si>
  <si>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pero no se evidencia socializacion del procedimiento. </t>
  </si>
  <si>
    <t>Se evidencia el archivo "INVENTARIO FISICO A 31 DE DICIEMBRE 2021", firmado por el auxiliar de almacen. Sin embargo no se ha cumplido con la meta de los 2 inventarios</t>
  </si>
  <si>
    <t>Se observan los archivos  "INVENTARIO FISICO A 31 DE DICIEMBRE 2021" y "CONCILIACIÓN INVENTARIO A DICIEMBRE 2021", donde se evidencia la conciliación realizada con el proceso de Gestión Financiera, lo que demuestra el seguimiento a los inventarios.  Sin embargo no se ha cumplido con la meta de los 2 seguimientos</t>
  </si>
  <si>
    <t>Se evidencian tres (3) archivos de "DETERIORO DE LOS BIENES DE ENERO A MAYO 2022" y la lista de asistencia de la Conciliación entre Almacén y Financiera.</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</si>
  <si>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y el Formato para baja de bienes. No hay evidencia de la Socialización de los Procedimiento a todos los gestores e involucrados de los respectivos procesos de la DNBC. 
</t>
  </si>
  <si>
    <t>Se evidencia el documento propuesta "GUIA DE COMPRAS VERDES " y dos correos relacionados con la revisíon POR PARTE DE GESTIÓN CONTRACTUAL PARA PROCEDER A REALIZAR LAS OBSERVACIONES A QUE HAYA LUGAR. No hay evidencia que en el Manual de Contratación se haya actualizado con la inclusión de requisitos ambientales para los procesos para compras verdes.</t>
  </si>
  <si>
    <t xml:space="preserve">Se evidencia en one drive 
el informe de "seguimiento y control: Plan Institucional de Gestión Ambiental –  I trimestre 2022", asi como las maticez de control de los servicios de Acueducto, telefonia fija y energia.  en los cuales se parecia el tablero de seguimiento de indicadores la revision mensual de los servicios (para el agua el reporte es bimestral). </t>
  </si>
  <si>
    <t>En el one drive se observan 6 documentos relacionados GESTIÓN AMBIENTAL (correos electrónicos enviados a todo el personal DNBC con mensajes alusivos a la concientización ambiental), No se aprecian planillas de reunión con Gestión Financiera y Gestión Administrativa con el fin de analizar los servicios públicos durante toda la vigencia 2021.</t>
  </si>
  <si>
    <t>No hay soporte en One Drive de este item, pero en los soportes del item 213  se evidencian las  listas de asistencias y correos electrónicos enviados a todo el personal DNBC con mensajes alusivos a la concientización ambiental, con lo cual se evidencia la realización de campañas de concientización al personal sobre el uso responsable de  los servicios públicos y la clasificación  adecuada de los residuos Sólidos ordinarios y peligrosos, durante la vigencia 2021</t>
  </si>
  <si>
    <t>No hay soporte en One Drive de este item.</t>
  </si>
  <si>
    <t>Se observa en el Drive el documentos "PLAN DE MANTENIMIENTO[9898]" y Correo mediante el cual devuelven el Plan por parte de Mejora Continua, por ende no se ha Implementado el programa de mantenimiento preventivo de las instalaciones y vehículo de la entidad</t>
  </si>
  <si>
    <t>No hay evidencia en el One Drive de este item.</t>
  </si>
  <si>
    <t>Se evidencian las conciliaciones de enero, febrero y marzo del 2022, pero no observa la realización del inventario físico de los bienes de la DNBC</t>
  </si>
  <si>
    <t>Se evidencian las conciliaciones de enero, febrero y marzo del 2022.</t>
  </si>
  <si>
    <t>Se observa en el Drive el documentos "CORREO DESACTIVACIÓN LÍNEAS TELEFONICAS 06.06.2022" de 26 linesa telefonicas y "ACTAS DESIGNACIÓN SIM CARD" 9 SIM, pero no se observa la la emisión de una Circular respecto a su manejo.</t>
  </si>
  <si>
    <t xml:space="preserve">Se observa en el Drive los documentos "CORREO DESACTIVACIÓN LÍNEAS TELEFONICAS 06.06.2022" de 26 linesa telefonicas; "ACTAS DESIGNACIÓN SIM CARD" 9 SIM; "CORREO CANCELANDO LINEAS CELULARES" y un "LISTADO CELULARES" con 9 registros. Pero no se aprecia el seguimiento mensual al inventario de las líneas telefónicas  contratadas ni la verificación del uso adecuado de las mismas </t>
  </si>
  <si>
    <t>Se observa en el Drive el documentos "CORREO DESACTIVACIÓN LÍNEAS TELEFONICAS 06.06.2022" de 26 linesa telefonicas progrmadas para el 13/06/2022 y "ACTAS DESIGNACIÓN SIM CARD" 9 SIM, pero no se observa la la emisión de una Circular respecto a su manejo.</t>
  </si>
  <si>
    <t>Se evidencia en el Drive correos que dna cuenta de la gestion con la SAE sobre el estados del servicio público del acueducto, con el fin de identificar las causas por las cuales no habia cobro del servicio de acuerducto. pero no se identifica claramente una revisión y seguimiento mensual.</t>
  </si>
  <si>
    <t>Se evidencia en One Drive el documento "CONSERVACIÓN ARCHIVO DNBC" en el cual señalan que desde  el  área  de  infraestructura  realizaron un  estudio  para  conocer  las  necesidades para la conservación de la documentación de la DNBC, donde se determinó destinar dos espacios exclusivos para este objetivo. pero en el mismo señalan que el espacio para el Archivo ubicado en el Centro Logístico Archivo General, se encuentra en proceso de espera a asignación de recursos por parte de la DNBC para la vigencia 2022. adicional a ello el documento  no esta formalizado  y no se aprecia el diagnóstico que determine las condiciones adecuadas para la conservación y custodia del acervo documental de la DNBC.</t>
  </si>
  <si>
    <t>Se observa en el Drive los documentos "CORREO DESACTIVACIÓN LÍNEAS TELEFONICAS 06.06.2022" de 26 linesa telefonicas; "ACTAS DESIGNACIÓN SIM CARD" 9 SIM; "CORREO CANCELANDO LINEAS CELULARES" y un "LISTADO CELULARES" con 9 registros. Pero no se aprecia Circular donde se den los lineamientos del uso y designación de las líneas telefónicas.</t>
  </si>
  <si>
    <t>Se observa en el Drive los documentos "CORREO DESACTIVACIÓN LÍNEAS TELEFONICAS 06.06.2022" de 26 linesa telefonicas; "ACTAS DESIGNACIÓN SIM CARD" 9 SIM; "CORREO CANCELANDO LINEAS CELULARES" y un "LISTADO CELULARES" con 9 registros.  Con las actas se evidencia la designación formal de lineas y/o equipos</t>
  </si>
  <si>
    <t xml:space="preserve">Se observa en el Drive los documentos "CORREO DESACTIVACIÓN LÍNEAS TELEFONICAS 06.06.2022" de 26 linesa telefonicas; "ACTAS DESIGNACIÓN SIM CARD" 9 SIM; "CORREO CANCELANDO LINEAS CELULARES" y un "LISTADO CELULARES" con 9 registros. Con el correo se evidencia la cancelación de las lineas. </t>
  </si>
  <si>
    <t xml:space="preserve">Se observa en el Drive los documentos "CORREO DESACTIVACIÓN LÍNEAS TELEFONICAS 06.06.2022" de 26 linesa telefonicas; "ACTAS DESIGNACIÓN SIM CARD" 9 SIM; "CORREO CANCELANDO LINEAS CELULARES" y un "LISTADO CELULARES" con 9 registros. Con lo cual se evidenica la cancelar o reasignación de lineas telefonicas. </t>
  </si>
  <si>
    <t>Se observa en el Drive los documentos "CORREO DESACTIVACIÓN LÍNEAS TELEFONICAS 06.06.2022" de 26 linesa telefonicas; "ACTAS DESIGNACIÓN SIM CARD" 9 SIM; "CORREO CANCELANDO LINEAS CELULARES" y un "LISTADO CELULARES" con 9 registros. Pero no se observa un seguimiento mensual al inventario de las líneas telefónicas  contratadas y verificar el uso adecuado de las mismas</t>
  </si>
  <si>
    <t>en el Drive esta cargado el archivo "Anexo 1. Matriz de identificación de aspectos y valoración de impactos ambientales - V2 - feb 2022", pero no abre. Se toma el avance anterior.</t>
  </si>
  <si>
    <r>
      <t xml:space="preserve">Se observan los documentos "PLAN INSTITUCIONAL DE GESTIÓN AMBIENTAL  PIGA 2020 - 2024 - V2. 2022.04.05 REV J.BELTRAN", el cual esta en blanco; "Informe Seguimiento y control PIGA I trimestre 2022 (2)"; "Anexo 1. Matriz de identificación de aspectos y valoración de impactos ambientales - V2 - feb 2022", el cual no se pued abrir; y </t>
    </r>
    <r>
      <rPr>
        <b/>
        <sz val="10"/>
        <color theme="1"/>
        <rFont val="Arial"/>
        <family val="2"/>
      </rPr>
      <t>"Anexo 2. Matriz de Normatividad Ambiental - 2022"</t>
    </r>
    <r>
      <rPr>
        <sz val="10"/>
        <color theme="1"/>
        <rFont val="Arial"/>
        <family val="2"/>
      </rPr>
      <t>. Con lo cual no Se evidencia la actualización del Manual PIGA para la vigencia 2022.</t>
    </r>
  </si>
  <si>
    <r>
      <t xml:space="preserve">Se observan los documentos "PLAN INSTITUCIONAL DE GESTIÓN AMBIENTAL  PIGA 2020 - 2024 - V2. 2022.04.05 REV J.BELTRAN", el cual esta en blanco; "Informe Seguimiento y control PIGA I trimestre 2022 (2)"; "Anexo 1. Matriz de identificación de aspectos y valoración de impactos ambientales - V2 - feb 2022", el cual no se puede abrir; y </t>
    </r>
    <r>
      <rPr>
        <b/>
        <sz val="10"/>
        <color theme="1"/>
        <rFont val="Arial"/>
        <family val="2"/>
      </rPr>
      <t>"Anexo 2. Matriz de Normatividad Ambiental - 2022"</t>
    </r>
    <r>
      <rPr>
        <sz val="10"/>
        <color theme="1"/>
        <rFont val="Arial"/>
        <family val="2"/>
      </rPr>
      <t xml:space="preserve">. </t>
    </r>
  </si>
  <si>
    <t>Se observan los documentos "MANUAL DE VEHICULOS", "SOCIALIZACIÓN MANUAL DE VEHICULOS 2" y "SOCIALIZACIÓN MANUAL DE VEHICULOS". Pero no se evidencia el plan  de mantenimiento preventivo y correctivo de las instalaciones  y de los vehículos.</t>
  </si>
  <si>
    <t>Se observan los documentos "MANUAL DE VEHICULOS", "SOCIALIZACIÓN MANUAL DE VEHICULOS 2", "SOCIALIZACIÓN MANUAL DE VEHICULOS", "FO-AD-02-02 Inspección Preoperacional Vehículos V1 (3)" y "FO-AD-01-01 Planilla Desplazamiento (1)". Acción cumplida seguimineto anterior.</t>
  </si>
  <si>
    <t>Se observan los documentos "MANUAL DE VEHICULOS", "SOCIALIZACIÓN MANUAL DE VEHICULOS 2", "SOCIALIZACIÓN MANUAL DE VEHICULOS", "FO-AD-02-02 Inspección Preoperacional Vehículos V1 (3)" y "FO-AD-01-01 Planilla Desplazamiento (1)".  Donde se evidencian plnaillas de la solcialización.</t>
  </si>
  <si>
    <t xml:space="preserve">Se evidencian las conciliaciones de enero a marzo 2022, en conjunto con el proceso de gestión financiera  </t>
  </si>
  <si>
    <t>Se evidencia el inventario semestral a Dciembre 2021.</t>
  </si>
  <si>
    <t>Se observa en el Drive los documentos "CORREO DESACTIVACIÓN LÍNEAS TELEFONICAS 06.06.2022" de 26 linesa telefonicas; "ACTAS DESIGNACIÓN SIM CARD" 9 SIM; "CORREO CANCELANDO LINEAS CELULARES" y un "LISTADO CELULARES" con 9 registros. Pero no hay evidenica de la circular.</t>
  </si>
  <si>
    <t>Se observa en el Drive los documentos "CORREO DESACTIVACIÓN LÍNEAS TELEFONICAS 06.06.2022" de 26 linesa telefonicas; "ACTAS DESIGNACIÓN SIM CARD" de 9 sim.  Lo cual evidencia la designación formal de lineas y/o equipos. pero no se presenta la justificación de porque un mismo cargo tiene asignadas varias líneas telefónicas.</t>
  </si>
  <si>
    <t xml:space="preserve">Se observa en el Drive los documentos "CORREO DESACTIVACIÓN LÍNEAS TELEFONICAS 06.06.2022" de 26 linesa telefonicas; "ACTAS DESIGNACIÓN SIM CARD" de 9 sim.  </t>
  </si>
  <si>
    <t>No hay evidencia en el One Drive de este item, no obstante en el item 635, se observan seguimientos mensuales al SOAT y Revisiones Tecno mecánica hasta el mes de mayo 2022, no se evindec ael de mpuestos.</t>
  </si>
  <si>
    <t>No hay evidencia en el One Drive de este item, no obstante en el item 638, se evidencia la actualizar del formato de desplazamiento de vehículos.</t>
  </si>
  <si>
    <t>No hay evidencia en el One Drive de este item, no obstante en el item 638, se evidencian las capacitaciones a los conductores sobre la aplicabilidad del manual de uso y manejo de vehículos.</t>
  </si>
  <si>
    <t>Cumplida en seguimiento anterior</t>
  </si>
  <si>
    <r>
      <t xml:space="preserve">Se evidencia el monitoreo de marzo a junio, sobe </t>
    </r>
    <r>
      <rPr>
        <b/>
        <sz val="11"/>
        <color theme="1"/>
        <rFont val="Calibri"/>
        <family val="2"/>
        <scheme val="minor"/>
      </rPr>
      <t xml:space="preserve"> la normatividad relacionada con informacion especifica para grupos de interes, como nimino para niños , niñas , adolecentes y mujeres.</t>
    </r>
  </si>
  <si>
    <t>Se observa el archivo "ENCUESTAS DE SATISFACCION(1-393)", on el cual se evidencia la la evaluación de los canales de comunicación externos de la entidad con los Cuerpos de Bomberos del ultimo semestre de 2021, 150 registros de encuesta respondida en 2022, no se evidenicia el Informe respectivo.</t>
  </si>
  <si>
    <t>Se evidencia imagenes del los ajustes en la pagina principal del sitio web de la Entidad, implementado una sección particular identificada con el nombre: "Transparencia y acceso a la información pública”, el footer con el pie de página GOV.CO y los menú de Atención y Servicios  a la Ciudadanía y Participa. loca cual se verifico en la pagina WEB de la DNBC.</t>
  </si>
  <si>
    <r>
      <t xml:space="preserve">Se obervan los archivos "Hacking-Etico-DNBC3" y </t>
    </r>
    <r>
      <rPr>
        <b/>
        <sz val="11"/>
        <color theme="1"/>
        <rFont val="Calibri"/>
        <family val="2"/>
        <scheme val="minor"/>
      </rPr>
      <t>"Hacking-Etico-Orfeo y RUE2" pero no se pueden abrir.</t>
    </r>
  </si>
  <si>
    <t>Las evidencias cargadas en el Drive no se pueden ver</t>
  </si>
  <si>
    <t>Se evidencia correo solicitando la modificación de la acción.</t>
  </si>
  <si>
    <t>Se evidencia la propuesta del procedimiento de Gestión de Tecnología Informática PC-TI-01 Gestión y Atención de Soporte Técnico y los correos donde se aprecia que esta en revisón por parte del proceso de majora continua.</t>
  </si>
  <si>
    <t>Se evidencia Documento borrador Gestion de aplicaciones, pero no se observan mesas de trabajo con los adminsitradores operativos de los Sistemas de Información para entrenarlos en la construcción de la matriz de roles de usuarios</t>
  </si>
  <si>
    <r>
      <t>Se observa el "Manual de las Políticas de Seguridad y Privacidad de la Información</t>
    </r>
    <r>
      <rPr>
        <i/>
        <sz val="11"/>
        <color theme="1"/>
        <rFont val="Calibri"/>
        <family val="2"/>
        <scheme val="minor"/>
      </rPr>
      <t>" versión 2, Código: MN-TI-01 vigente desde el 30/06/2022, la cual incluye en el articulo 5.14 los LINEAMIENTOS DE SEGURIDAD PARA LA ADQUISICIÓN, DESARROLLO Y MANTENIMIENTO DE SISTEMAS", además se aprecia en el Drive un coapeta con los ducumentos complmentarios,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</si>
  <si>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r>
      <t>Se observa el "Manual de las Políticas de Seguridad y Privacidad de la Información</t>
    </r>
    <r>
      <rPr>
        <i/>
        <sz val="11"/>
        <color theme="1"/>
        <rFont val="Calibri"/>
        <family val="2"/>
        <scheme val="minor"/>
      </rPr>
      <t>" versión 2, Código: MN-TI-01 vigente desde el 30/06/2022, además se aprecia en el Drive un carpeta con los ducumentos complementarios,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</si>
  <si>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Se observa el archiuvo "Presentación Diagnostico RUE final V5"</t>
  </si>
  <si>
    <t>se evidneica el PLAN DE TRABAJO de CRISTIAN GUSTIN Contrato 072 Fecha Inicio 24/01/20222 Fecha Fin  30/06/2022, pero no hay evidencia de Diseñar el formulario de control y verificación de información de emergencias que debe diligenciar el personal de CITEL en el Modulo de Emergencias del RUE</t>
  </si>
  <si>
    <r>
      <t xml:space="preserve">Se observan </t>
    </r>
    <r>
      <rPr>
        <i/>
        <sz val="11"/>
        <color theme="1"/>
        <rFont val="Calibri"/>
        <family val="2"/>
        <scheme val="minor"/>
      </rPr>
      <t>los ducumentos,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</si>
  <si>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La carpeta de este item esta vacia.</t>
  </si>
  <si>
    <r>
      <t xml:space="preserve">NO cargaron la PSPI, se observan </t>
    </r>
    <r>
      <rPr>
        <i/>
        <sz val="11"/>
        <color theme="1"/>
        <rFont val="Calibri"/>
        <family val="2"/>
        <scheme val="minor"/>
      </rPr>
      <t>los ducumentos,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</si>
  <si>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Se obervan planillas de control de horario de los meses de abril, mayo y junio, enviando correo al subdirector adminitrativo y financiero para los fines a que haya lugar, tambien se observa memorando recordando el horario de ingreso y salida de los funcionarios.
Evidencia: Pantallazo de correos, lista de asistencia de inmstalacion de biometrico y 3 archivos de relacion de ingreso y salida de los funcionarios de la DNBC.</t>
  </si>
  <si>
    <r>
      <t xml:space="preserve">Se evidencian "05- ACTA CONCILIACION INCAPACIDADES", "05-2022- INCAPACIDADES" y </t>
    </r>
    <r>
      <rPr>
        <b/>
        <sz val="11"/>
        <color theme="1"/>
        <rFont val="Calibri"/>
        <family val="2"/>
        <scheme val="minor"/>
      </rPr>
      <t>"CORREO REINTEGROS SANITAS" para los meses de febrero a junio de 2022.</t>
    </r>
  </si>
  <si>
    <t>Se observa en el drive "CRITERIOS SST MANUAL DE CONTRATACION" y  el "MN-CO-01 Manual de Contratación V2" Versión: 2, Código: MN-CO-01 Vigente Desde el 13/06/2022,   donde se evidencia en página 6 y 20  los criterios de SST</t>
  </si>
  <si>
    <t>Se observa en el drive "CRITERIOS SST MANUAL DE CONTRATACION" y  el "MN-CO-01 Manual de Contratación V2" Versión: 2, Código: MN-CO-01 Vigente Desde el 13/06/2022,   pero no se observa la Socializacion con el área de contratación las exigencia del Decreto 1072 del 2015</t>
  </si>
  <si>
    <t>Se evidencia en el drive los procedimientos "PC-TH-10 Investigación Accidente Trabajo" Versión 1, Código: PC-TH-10, Vigente Desde: 30/03/2022  y "PC-TH-13 Gestión del Cambio SG-SST", Versión 1, Código: PC-TH-13, Vigente Desde: 11/04/2022;  Se encuentra en revisión por parte de Gestión Análisis y Mejora Continua el Programa Examenes Médicos Ocupacionales y el Procedimiento de Inspecciones</t>
  </si>
  <si>
    <r>
      <rPr>
        <strike/>
        <sz val="10"/>
        <color rgb="FFFF0000"/>
        <rFont val="Arial"/>
        <family val="2"/>
      </rPr>
      <t>Suministrar la informacion al area juridica de manera mensual con el fin de que la Gestion juridica realice los recobros coactivos a que halla lugar.</t>
    </r>
    <r>
      <rPr>
        <sz val="10"/>
        <color rgb="FFFF0000"/>
        <rFont val="Arial"/>
        <family val="2"/>
      </rPr>
      <t xml:space="preserve">
Realizar conciliaciones mensuales con el proceso de Gestión Financiera, con el fin de verificar los recobros por concepto de incapacidades.</t>
    </r>
  </si>
  <si>
    <t>Se evidencian "05- ACTA CONCILIACION INCAPACIDADES", "05-2022- INCAPACIDADES" y "CORREO REINTEGROS SANITAS" para los meses de febrero a junio de 2022, pero no se observa listado mensual al area juridica de los reintegros.</t>
  </si>
  <si>
    <t>Se evidenció la aplicación de los controles  de la "Matriz de Peligros DNBC- 2022", y se lleva el control de "ESQUEMA DE VACUNACIÓN COVID-19 DNBC (1-97)", sin embargo en el control de vacunas del personal que se desplaza a comisiones hay solo 16 servidores.</t>
  </si>
  <si>
    <t>Se observan 150 correos enviados, sobre comisiones de enero a julio 2022, recordandoles el plazo máximo a legalizarla, una vez finalizada la comisión.</t>
  </si>
  <si>
    <t>Se observa "CORREO EXTEMPORANEO LEGALIZACIONES MAYO" y "Correo para supervisores junio", donde informan al 30/06/2022, ls situación de las legalizaciones extemporáneas por parte de funcionarios y contrastas.</t>
  </si>
  <si>
    <t xml:space="preserve">Se evidencia el PROGRAMA DE VIGILANCIA EPIDEMIOLOGICA RIESGOS PSICOSOCIAL DNB y el PROGRAMA DE VIGILANCIA EPIDEMIOLOGICO EN DESORDENES MUSCULOESQUELETICO DNBC, actualizados, y evidencias de las actividades realizadas en relación con PVE CARDIOVASCULAR, PVE CUIDADO VISUAL, PVE DESORDENES MUSCULOESQUELETICOS y PVE PSICOSOCIAL.
</t>
  </si>
  <si>
    <t>Se observa imagen del correoo del 07/06/2022, donde el proceso de gestión de talento humano solicita información del estado del proceso coactivo de los saldos de incapacidades, al Proceso de gestión juridica.</t>
  </si>
  <si>
    <t>La carpeta en el Drive esta vacia.</t>
  </si>
  <si>
    <t xml:space="preserve">Se evidencian correos, así como; el Manual del SGSST, Manual de Comité convivencia, procedimiento COPASST, procedimiento investigación de incidentes, procedimiento gestión del cambio, programa de inducción y reinducción, junto con los formatos asociados. </t>
  </si>
  <si>
    <t>Se evidencia la Resolución 060 de 2021 por la 027 de 2022 donde contempla los aspectos de tiquetes aereos para casos excepcionales</t>
  </si>
  <si>
    <t>Se evidencian Paragrafos de clausulado para tiquetes y  gastos de desplazamiento, pero no hay evidencia que el contratista tenga inmersa la Clausula</t>
  </si>
  <si>
    <t>Se evidencia correo de envió de los PC de tiquetes y tramite de comisiones desplazamiento, al proceso de mejora continua para su revisión y formalización.</t>
  </si>
  <si>
    <t>No se evidencian en Drive soportes de este item</t>
  </si>
  <si>
    <t>Se evidencia No 4 Mayo - Capacitacion gestion de viaticos y PANTALLAZO LINK DE CAPACITACION sobre gestión de viaticos.</t>
  </si>
  <si>
    <t>Se correo de solicitud de base de datos de los  meses de febrero a junio, y se evidencia las bases de datos de contratación de marzo y abril</t>
  </si>
  <si>
    <t>se evidecnia FO-TH-02-01 Formato Solicitud Viáticos V5, donde se se refleja quien elabora, quien revisa y quien aprueba donde se refleja quien elabora, quien revisa y quien aprueba</t>
  </si>
  <si>
    <t>Se evidencian 6 actas de concilaicion de"Viáticos–gastos de desplazamiento –gastos de viaje, gastos de transportey Tiquetes" entre los Procesos de Gestión del Talento Humano y Gestión Financiera</t>
  </si>
  <si>
    <t>num</t>
  </si>
  <si>
    <t>SEGURIDAD Y SALUD EN EL TRABAJO
Se evidenció incumplimiento del Reglamento de Seguridad para protección contra caídas en trabajo en alturas en la actividad de mantenimiento de la facha de las instalaciones de la Entidad por parte de un Subcontratista, por cuanto no se aseguró la aplicación del programa de prevención y protección contra caídas en alturas y a pesar de que se evidenció la ausencia de criterios de seguridad en la actividad, se permitió que el Subcontratista culminara la actividad.
Incumpliendo lo establecido en la Resolución 1409 de 2012, Resolución 3368 de 2014. 
Lo anterior podría acarrearle sanciones a la Entidad de acuerdo con lo establecido en la Ley 1562 de 2012, artículo 13.</t>
  </si>
  <si>
    <t xml:space="preserve">COMPOSICIÓN PLANTA DE PERSONAL      Se evidencia que no se han realizado proyecciones ni estudios tendientes a modificar la composición de la planta y su distribución, toda vez que la Entidad se está complejizando, de igual manera no se reflejan estudios de cargas laborales, lo cual se hace necesario para establecer la estructura adecuada y ampliación de la planta de personal, dadas las necesidades de la DNBC. </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</si>
  <si>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envió al proceso de Gestion contractual los criterios de la normatividad vigente en cuanto al SGSST.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criterios en cuanto al SGSST
Nota: El grupo de la Oficina de Control Interno, considera efectiva esta acción, con base en los soportes presentados a la fecha, sin embargo, esto NO garantiza que los hallazgos de este seguimiento se vuelvan a repetir posteriormente.</t>
    </r>
  </si>
  <si>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envió al proceso de Gestion contractual los criterios de la normatividad vigente en cuanto al SGSST.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los criterios en cuanto al SGSST
Nota: El grupo de la Oficina de Control Interno, considera efectiva esta acción, con base en los soportes presentados a la fecha, sin embargo, esto NO garantiza que los hallazgos de este seguimiento se vuelvan a repetir posteriormente.</t>
    </r>
  </si>
  <si>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ajustó el manual de contratación con los puntos de seguridad y salud en el trabajo.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los criterios de la normatividad vigente en cuanto al SGSST
Nota: El grupo de la Oficina de Control Interno, considera efectiva esta acción, con base en los soportes presentados a la fecha, sin embargo, esto NO garantiza que los hallazgos de este seguimiento se vuelvan a repetir posteriormente.</t>
    </r>
  </si>
  <si>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dio la revisión y actualización del procedimiento Plan Anual de Capacitación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dio la identificación en la documentación de actividades que hacen parte del procedimiento Plan Anual de Capacitación
Nota: El grupo de la Oficina de Control Interno, considera efectiva esta acción, con base en los soportes presentados a la fecha, sin embargo, esto NO garantiza que los hallazgos de este seguimiento se vuelvan a repetir posteriormente.</t>
    </r>
  </si>
  <si>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Actualizar el formato salida de almacén.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el proceso cuenta  con el procedimiento y formatos respectivos para la gestión de bienes.
Nota: El grupo de la Oficina de Control Interno, considera efectiva esta acción, con base en los soportes presentados a la fecha, sin embargo, esto NO garantiza que los hallazgos de este seguimiento se vuelvan a repetir posteriormente.</t>
    </r>
  </si>
  <si>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identificaron los elementos de la politica de gobierno digital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contrato recurso humano para la ejecución del plan.
Nota: El grupo de la Oficina de Control Interno, considera efectiva esta acción, con base en los soportes presentados a la fecha, sin embargo, esto NO garantiza que los hallazgos de este seguimiento se vuelvan a repetir posteriormente.</t>
    </r>
  </si>
  <si>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identificaron los elementos de la politica de gobierno digital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aboradaron los lineamientos, estándares y acciones a ejecutar que conforman la política de Gobierno Digital
Nota: El grupo de la Oficina de Control Interno, considera efectiva esta acción, con base en los soportes presentados a la fecha, sin embargo, esto NO garantiza que los hallazgos de este seguimiento se vuelvan a repetir posteriormente.</t>
    </r>
  </si>
  <si>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aplicó el instrumento de autodiagnóstico para establecer el estado de avance en la implementación de la política
* Corresponde a lo formulado en el plan de mejoramiento.
* Da cumplimiento a lo definido por la dependencia para subsanar el hallazgo.
* Se evidencia con las pruebas realizadas por el equipo, que se elimina la causa identificada en el PM, dado que se aboradaron los lineamientos, estándares y acciones a ejecutar que conforman la política de Gobierno Digital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</si>
  <si>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actualizó el  procedimiento del PIC
* Corresponde a lo formulado en el plan de mejoramiento.
* Da cumplimiento a lo definido por la dependencia para subsanar el hallazgo.
* Se evidencia con las pruebas realizadas por el equipo, que se elimina la causa identificada en el PM, dado que el procedimiento Plan anual de capacitación cuenta con una actividad explicita de evaluación del PIC.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</si>
  <si>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generan alertas mensuales a los procesos  de la DNBC sobre la ejecucion de sus controles con respecto a su mapa de riesgo
* Corresponde a lo formulado en el plan de mejoramiento.
* Da cumplimiento a lo definido por la dependencia para subsanar el hallazgo.
* Se evidencia con las pruebas realizadas por el equipo, que se elimina la causa identificada en el PM, dado que  se evidencian los acompañamientos realizados en cuanto a la formulación de los riesgos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</si>
  <si>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formularon riesgos de corrupción por parte del proceso de Gestión de Talento Humano
* Corresponde a lo formulado en el plan de mejoramiento.
* Da cumplimiento a lo definido por la dependencia para subsanar el hallazgo.
* Se evidencia con las pruebas realizadas por el equipo, que se elimina la causa identificada en el PM, dado que  se evidencian que se atendio la disposición definida por el DAFP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</si>
  <si>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hicieron reuniones por parte de la alta dirección para evaluar los informes de riesgos presentados producto de los seguimientos y monitoreos.
* Corresponde a lo formulado en el plan de mejoramiento.
* Da cumplimiento a lo definido por la dependencia para subsanar el hallazgo.
* Se evidencia con las pruebas realizadas por el equipo, que se elimina la causa identificada en el PM, dado que  se evidencian que se generaron espacios por parte de la alta dirección para evaluar las fallas informadas en los informes presentados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</si>
  <si>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socializó el alcance y responsabilidades de la segunda línea de defensa acorde con lo establecido en la Resolución 442 de 2020, en donde se definen la reportabilidad de la entidad para la toma decisiones acorde con los monitoreos que se realizan
* Corresponde a lo formulado en el plan de mejoramiento.
* Da cumplimiento a lo definido por la dependencia para subsanar el hallazgo.
* Se evidencia con las pruebas realizadas por el equipo, que se elimina la causa identificada en el PM, dado que se evidencian que se dio apropiación del rol y las responsabilidades definidas en la Resolución 442 de 2020
Nota: El grupo de la Oficina de Control Interno, considera efectiva esta acción, con base en los soportes presentados a la fecha, sin embargo, esto NO garantiza que los hallazgos de este seguimiento se vuelvan a repetir posteriormente.</t>
  </si>
  <si>
    <r>
      <t>Debido a la cantidad de resoluciones,</t>
    </r>
    <r>
      <rPr>
        <sz val="10"/>
        <color rgb="FFFF0000"/>
        <rFont val="Arial"/>
        <family val="2"/>
      </rPr>
      <t xml:space="preserve"> </t>
    </r>
    <r>
      <rPr>
        <sz val="10"/>
        <color theme="1"/>
        <rFont val="Arial"/>
        <family val="2"/>
      </rPr>
      <t>no se realizó una revisión adecuada</t>
    </r>
  </si>
  <si>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la proyección, revisión y aprobación de las resoluciones de viaticos
* Corresponde a lo formulado en el plan de mejoramiento.
* Da cumplimiento a lo definido por la dependencia para subsanar el hallazgo.
* Se evidencia con las pruebas realizadas por el equipo, que se elimina la causa identificada en el PM, dado que se evidencian que se esta realizando una revisión adecuada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</si>
  <si>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modificación de la resolución para realizar el pago de las comisiones una vez  finalicen 
* Corresponde a lo formulado en el plan de mejoramiento.
* Da cumplimiento a lo definido por la dependencia para subsanar el hallazgo.
* Se evidencia con las pruebas realizadas por el equipo, que se elimina la causa identificada en el PM, dado que se realizar el pago de las comisiones una vez  finalicen.
Nota: El grupo de la Oficina de Control Interno, considera efectiva esta acción, con base en los soportes presentados a la fecha, sin embargo, esto NO garantiza que los hallazgos de este seguimiento se vuelvan a repetir posteriormente.</t>
  </si>
  <si>
    <r>
      <t xml:space="preserve">La </t>
    </r>
    <r>
      <rPr>
        <sz val="10"/>
        <color theme="1"/>
        <rFont val="Arial"/>
        <family val="2"/>
      </rPr>
      <t>contratación del personal idóneo para realizar el mantenimiento preventivo y evolutivo del aplicativo RUE de acuerdo a los linemaientos de Politica de Goierno Digital y Planes de mantenimiento - LI.ST.10.</t>
    </r>
  </si>
  <si>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contratación del personal idóneo para realizar el mantenimiento preventivo y evolutivo del aplicativo.
* Corresponde a lo formulado en el plan de mejoramiento.
* Da cumplimiento a lo definido por la dependencia para subsanar el hallazgo.
* Se evidencia con las pruebas realizadas por el equipo, que se elimina la causa identificada en el PM, dado que seevidencio la contratación de personal idóneo para fortalecer el equipo de TI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</si>
  <si>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presentación de informes con la identificación de los riesgos de corrupción al Comité Directivo y el CICI para que se tomen las decisiones pertinentes.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</si>
  <si>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el informe general de la gestión del riesgo en la entidad con reporte sobre los riesgos aceptados.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</si>
  <si>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el informe de las acciones tomadas por parte de la Alta Dirección con respecto a la materialización o aceptación de los riesgos.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</si>
  <si>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informe identificando los eventos de riesgo materializados presentado a la Alta Dirección para la toma de decisiones..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</si>
  <si>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presentación de informes en  relación con los riesgos de corrupción, para la toma de acciones por parte de la Alta Dirección.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</si>
  <si>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actualización del plan de eficiencia Administrativa y Cero Papel 2021, los lineamientos sobre la sustitución de los memorandos y comunicaciones internas en papel, por soportes electrónicos
* Corresponde a lo formulado en el plan de mejoramiento.
* Da cumplimiento a lo definido por la dependencia para subsanar el hallazgo.
* Se evidencia con las pruebas realizadas por el equipo, que se elimina la causa identificada en el PM, dado que se evidenciaron lineamientos de la normatividad con respecto a la sustitución de los memorandos y comunicaciones internas en papel, por soportes electrónicos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</si>
  <si>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actualizaciónde las caracterizaciones de los procesos
* Corresponde a lo formulado en el plan de mejoramiento.
* Da cumplimiento a lo definido por la dependencia para subsanar el hallazgo.
* Se evidencia con las pruebas realizadas por el equipo, que se elimina la causa identificada en el PM, dado que se evidenciaron los lineamientos emitidos en la Guía de Administración del Riesgo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</si>
  <si>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el formato Actualizado de salida de vehículos.
* Corresponde a lo formulado en el plan de mejoramiento.
* Da cumplimiento a lo definido por la dependencia para subsanar el hallazgo.
* Se evidencia con las pruebas realizadas por el equipo, que se elimina la causa identificada en el PM, dado que se evidenció que se viene realizando un control y verificación del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</si>
  <si>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realización de capacitaciones a los conductores sobre la aplicabilidad del manual de uso y manejo de vehículos.
* Corresponde a lo formulado en el plan de mejoramiento.
* Da cumplimiento a lo definido por la dependencia para subsanar el hallazgo.
* Se evidencia con las pruebas realizadas por el equipo, que se elimina la causa identificada en el PM, dado que se evidenció que se dió capacitación a  los conductores de como diliginciar las plantillas Pre operacionales
Nota: El grupo de la Oficina de Control Interno, considera efectiva esta acción, con base en los soportes presentados a la fecha, sin embargo, esto NO garantiza que los hallazgos de este seguimiento se vuelvan a repetir posteriormente.</t>
  </si>
  <si>
    <t>SEGUIMIENTO OCI  A 20220630</t>
  </si>
  <si>
    <t>Se observa como evidencia el procedimiento formuloación y seguimiento plan anual de adquisiciones Código PC-PE-01 vigente desde el 30/03/2022</t>
  </si>
  <si>
    <t xml:space="preserve">Se expidió el procedimiento de PAA, </t>
  </si>
  <si>
    <t>Jacquelin</t>
  </si>
  <si>
    <t xml:space="preserve">Es importante se empiece aplicar para formular el plan ya que el actual no se ajusta a los lineamientos de Colombia compra eficiente </t>
  </si>
  <si>
    <t>No obstante la modificación del plazo hasta junio 30 de 2022, el proceso de gestión contractual  allega como evidencia de la acción las Actas del comité de contratación No.01 y 02 del 7 de marzo de 2021 y 10 de mayo respectivamente SIN FIRMAS , las cuales no dan cuenta del cumplimiento de  la acción</t>
  </si>
  <si>
    <t>Se evidenció cumplimiento en seguimiento anterior</t>
  </si>
  <si>
    <t xml:space="preserve">No obstante la modificación del plazo hasta junio 30 de 2022,no se allega evidencia de incluir en un procedimiento contractual el control de revisión de los docuemntos "Hoja de vida DAFP" </t>
  </si>
  <si>
    <t xml:space="preserve">No obstante la modificación del plazo hasta junio 30 de 2022, no se reporta  evidencia del evio  de la remisión mediante correo electrónico a los Procesos de Gestión administrativa (Almacén) y Fortalecimiento Bomberil de la  ficha técnica y el costo unitario definitivo de los respectivos bienes de acuerdo al contrató de adquisición, </t>
  </si>
  <si>
    <t>Se expidió memorando con los lineamientos del decreto 491 de 2020</t>
  </si>
  <si>
    <t xml:space="preserve">Se verificó en seguimiento el envió de 5 correos desde el proceso de atención al usuario a las dependencias con PQRSD vencidas de acuerdo a lo determinado en la acción formulada  </t>
  </si>
  <si>
    <t>Se dan informes de PQRSD de forma semanala</t>
  </si>
  <si>
    <t xml:space="preserve">Se evidencia la expedición del manual de contratación con vigencia desde 13/06/2022 y adoptado mediante  Resolución 345 del 13 de junio de 2022; asi como el manual de supervisión, con vigencia desde el 21/06/ 2022e igualmente expedido mediante Resolución 364 del 21 de junio de 2022 </t>
  </si>
  <si>
    <t>Se expidió el manual de contratación y supervisión</t>
  </si>
  <si>
    <t xml:space="preserve">Es importante dejar constancia que la expedición de los manuales, para ser efectivos deben ir acopañados de procedimientos, lños cuales se vana a empezar a diseñar   </t>
  </si>
  <si>
    <t>Se evidencia la expedición del procedimiento PAA, oficializado y publicado desde marzo de 2022</t>
  </si>
  <si>
    <t>En seguimiento se verificaron 4 informes remitidos  a la Alta Dirección, respecto de las PQRSD extemporaneas y vencidas para la toma de desiciones</t>
  </si>
  <si>
    <t>Se cumplió con el envió de los informes a ñla alata dirección para la toma de decisiones</t>
  </si>
  <si>
    <t>Con base en el informe ya corresponde a la alta dirección tomar medidas para evitar que las PQRSD no dejen de ser contestadas oqueden vencidas</t>
  </si>
  <si>
    <t>La acción se cerro en seguimiento anterior , ya en este se cumplieron todas las acciones</t>
  </si>
  <si>
    <t>Se cerro en seguimiento anterior</t>
  </si>
  <si>
    <t>Desde  la digitalización de los expedientes transferidos al Archivo Central : Gestión Financiera y Gestión del Talento Humano; no se evidencia avance de la acción</t>
  </si>
  <si>
    <t xml:space="preserve">Acción compartida  con Gau y GTI, los cuales no reportran avance respecto de la matriz de perfiles usuarios y la verificación semestral de la documentación allegada por las tutelas   </t>
  </si>
  <si>
    <t xml:space="preserve">No obstante la modificación del plazo hasta junio 30 el proceso no allego evidencia respecto a la confirmación de los supervisores de las entregas por parte de los supervisores en los contratos de prestación de servicios </t>
  </si>
  <si>
    <t xml:space="preserve">No se allego evidencia de la documentación del impacto del sistema de control interno cuando la entidad fue evaluada por un ente externo </t>
  </si>
  <si>
    <t xml:space="preserve">Cumplida en seguimiento anterior </t>
  </si>
  <si>
    <t xml:space="preserve">No obstante la modificación de la acción(semanal por mensual) y plazo de cumplimiento, falto allegar los pantallazos de la normatividad expedida en mayo y  junio expedida por el Gobierno en materia contractual </t>
  </si>
  <si>
    <t xml:space="preserve">Modificada la acción como el plazo, se verifica evidencia por  medio de la cual el responsable solicita los saldos de incapacidades por cobrar al proceso de gestión de talento humano, mensualmente y por todo el primer semestre  </t>
  </si>
  <si>
    <t xml:space="preserve">Revisada la evidencia de acuerdo a la acción reformulada y ampliación de plazo, se verifican 4 actas de conciliación y una lista de asistencia correspondientes   a las conciliaciones de incapacidades adelantadas en las mesas de trabajo   </t>
  </si>
  <si>
    <t xml:space="preserve">Replanteada la acción y término para reportar deudores morosos, se evidencia que talento humano reporto de acuerdo a lo estipulado en el Art.2  de la  Ley 901 de 2004,numeral 5 del artículo 2 de la Ley 1066 de 2006,tal y como quedo estipulado en la acción   </t>
  </si>
  <si>
    <t xml:space="preserve">Cumplida la acción se reportaron los  deudores morosos., se evidencia que talento humano reporto de acuerdo a lo estipulado en el Art.2  de la  Ley 901 de 2004,numeral 5 del artículo 2 de la Ley 1066 de 2006,tal y como quedo estipulado en la acción   </t>
  </si>
  <si>
    <t xml:space="preserve">Se pudo establecer en este seguimiento la conciliación mensual de mayo y junio entre los procesos de gestión de talento humano y gestión financiera, con respecto a la liquidación y giro de las resoluciones de viatico, gastos de viaje y desplazamiento </t>
  </si>
  <si>
    <t xml:space="preserve">En verificación de evidencias, se establece avance de la acción, toda vez que se allegaron los pantallazos de los usos presupuestales de mayo y junio   </t>
  </si>
  <si>
    <t xml:space="preserve">Se verifica el cumplimiento de la acción y de la meta, respecto del envió de 5 informes  de seguimiento mensual a las PQRSD recibidas y no respondidas  </t>
  </si>
  <si>
    <t xml:space="preserve">En seguimiento se pudo verificar la expedición de los 5 informes de la meta, en los que se estableció un acapite de las PQRSD reiterativas y que se  relacionan con temas propios de la entidad   </t>
  </si>
  <si>
    <t>Se cumplió con informar las PQRSD reiterativas en los informes mensuales de GAU</t>
  </si>
  <si>
    <t>La efectividad de la acción se reflejara en un  nuevo seguimiento a las PQRSD</t>
  </si>
  <si>
    <t xml:space="preserve">Se pudo establecer  que mediante correo del 16 de junio de 2022, se socializo las politicas contables de la Entidad, las cuales fueron adoptadas mediante resolución No.346 de 2022  </t>
  </si>
  <si>
    <t>Se socializaron las políticas contables de la Entidad</t>
  </si>
  <si>
    <t>Se verificó el seguimiento mensual a la ejecución de los referentes estratégicos de la DNBC, de los meses junio y julio de 2022</t>
  </si>
  <si>
    <t>Mediante resolución 346 de 2022, se incorporo la politica para el manejo del flujo de información de los hechos economicos de la Entidad</t>
  </si>
  <si>
    <t>Estan los flujos de información de los hechos economicos de la Entidad</t>
  </si>
  <si>
    <t xml:space="preserve">Con correo del 16 de junio, se socializo la resolución 346 de 2022, por la cual se adoptan las politicas contables </t>
  </si>
  <si>
    <t xml:space="preserve">Quedaron socializadas los procedimientos y demás documentos adoptados en la politica </t>
  </si>
  <si>
    <t xml:space="preserve"> Con la resolución 346 de 13 de junio 06 de 2022, se estableció el manejo de los cruces de información con Financiera  </t>
  </si>
  <si>
    <t>Se reglamento los cruces de información financiera</t>
  </si>
  <si>
    <t>No obstante la acción determinar que se establecera una actividad en los procedimientos de gestión contable que trate  del flujo de información entre las áreas y el indicador establecer actualización de la resolución 433, con la expedición de la resolución 346 se cumple la acción</t>
  </si>
  <si>
    <t>Ya esta fluyendo el flujo de información entre areas</t>
  </si>
  <si>
    <t xml:space="preserve"> Expedida la resolución 346 de 13 de junio 06 de 2022, se tiene desde elproceso responsable a este acto administrativo como el que define el manejo del flujo de información de los hechos economicos de la Entidad  </t>
  </si>
  <si>
    <t xml:space="preserve">Se cumplió con la expedión de la política de los hechos economicos de la entidad </t>
  </si>
  <si>
    <t xml:space="preserve">Se estableció que el 16 de julio del 2022, se socializó la politica concerniente al manejo del flujo de información de los hechos economicos de la Entidad, mediante correo electronico </t>
  </si>
  <si>
    <t xml:space="preserve">Se socializó  la política de los hechos economicos de la entidad </t>
  </si>
  <si>
    <t>Por medio de la resolución 346 de 13 de junio 06 de 2022 se evidencia  la actualización de  las políticas contables de la DNBC.</t>
  </si>
  <si>
    <t>Se actualizaron las políticas contables de la DNBC</t>
  </si>
  <si>
    <t>Se observa en seguimiento la socialización de las politicas que establecen las conciliaciones mediante correo de fecha 16 d julio</t>
  </si>
  <si>
    <t>La actualización de las políticas fue socializada</t>
  </si>
  <si>
    <t>El proceso allego evidencia de las conciliaciones de almacen,incapacidades, viaticos y saldos y movimientos</t>
  </si>
  <si>
    <t xml:space="preserve">No se allego evidencia de la socialización del procedimientos para la presentación oportuna de la información financiera </t>
  </si>
  <si>
    <t xml:space="preserve">Con la resolución 346 de 2022, se estableció la politica para cruce de información entre las áreas </t>
  </si>
  <si>
    <t>Se allega evidencia de la conciliación de almacen, incapacidades, viaticos y saldos y movimienos</t>
  </si>
  <si>
    <t xml:space="preserve">se envió correo a todos los procesos realizando la socialización el 16 de julio de 2022 </t>
  </si>
  <si>
    <t>Como evidencia de avance  de la acción se remitieron las actas de conciliación de las cuentas relevantes, de acuerdo a lo definido en la resolución 346 de 2022</t>
  </si>
  <si>
    <t xml:space="preserve"> A través de la resolución 346 de 13 de junio 06 de 2022 se estableció el cruce de información  entre las áreas y financiera</t>
  </si>
  <si>
    <t>Acción que no presenta avance</t>
  </si>
  <si>
    <t>Se observa en seguimiento la información de la ejecución presupuestal de mayo,junio y julio, presentados en comité directivo</t>
  </si>
  <si>
    <t xml:space="preserve">En la Resolución 346 del 13 de junio de 2022, se destino un capitulo sobre constitución de rezago presupuestal pág. 10  con ello cumpliendose la acción en términos </t>
  </si>
  <si>
    <t xml:space="preserve">Se verifica  en seguimiento los análisis presupuestales de mayo,junio y julio, los cuales de acuerdo al seguimiento de la segunda línea fueron presentados en comité directivo </t>
  </si>
  <si>
    <t xml:space="preserve">Se verifica como evidencia de cumplimiento el formato FO-GF-03-01, que dispone de un acapite para la justificación de la reserva presupuestal </t>
  </si>
  <si>
    <t xml:space="preserve">No se aporto de evidencia de la socialización de los criterios de medición de los activos, pasivos, ingresos, gastos y costos </t>
  </si>
  <si>
    <t xml:space="preserve">Con la  resolución 346 de 13 de junio de 2022, la Entidad se pronuncia respecto del deterioro de planta y equipos en el numeral 5.3 </t>
  </si>
  <si>
    <t xml:space="preserve">No obstante allegarse un correo  del auxiliar adtrativo de almacén en el cual informa que no se reporta saldos por deterioro de los equipos entregados a los diferentes cuerpos de bomberos  en calidad de comodato,este no se púede tener como avance de la acción, ya  que la acción trata del registro  contable de la palanta y equipo de la entidad    </t>
  </si>
  <si>
    <t>La evidencia no  coreponde a avance de la acción, ya que las actas allegadas ni siquiera mencionan el tema de las acciones derivadas de la evaluación del informe de control interno contable</t>
  </si>
  <si>
    <t xml:space="preserve">Se  tiene como evidencia actas de conciliación de viaticos y etiquetes de mayo y junio, realizadas entre talento humano y gestión financiera  </t>
  </si>
  <si>
    <t xml:space="preserve">Se tiene como evidencia de avance las conciliaciones mensuales de mayo y junio realizadas entre talento humano y financiera </t>
  </si>
  <si>
    <t>De los usos presupuestales de los rubros de viaticos, otros servicios profesionales y tecnicos, servicios de alojamiento para estancias cortas y servicios de limpieza, se evidencian los pantallazos de verificación de los  usos  de los  meses de mayo y junio, teniendose como evidencia de avance</t>
  </si>
  <si>
    <t>Se observa el avance de la acción con el correo a las áreas  en las que se  les remite el memorando de cierre de la vigencia 2021</t>
  </si>
  <si>
    <t xml:space="preserve">Con la ampliación de plazo hasta la vigencia 2023, se tiene como avance a la fecha la creación de los usuarioa en el aplicativo SIIF, con el objeto de dar aplicabilidad al módulo de gestión de pago de viaticos </t>
  </si>
  <si>
    <t>Atendiendo a que  se extiendió el plazo de cumplimiento de la acción, la cual dispone allegar los pantallazos de usos presupuestales, el proceso allegó los  de viaticos, otros servicios profesionales y tecnicos, servicios de alojamiento para estancias cortas y servicios de limpieza de los meses de mayo y junio.</t>
  </si>
  <si>
    <t xml:space="preserve">Se evidencia la expedición del manual de contratación con vigencia desde 13/06/2022 y adoptado mediante  Resolución 345 del 13 de junio de 2022; en el que se estipuló  la obligatoriedad  de acoger lo dispuesto en el manual de Seguridad en el trabajo </t>
  </si>
  <si>
    <t xml:space="preserve">La meta de la acción era capacitar a los 18 procesos de la Entidad respecto del recibo de PQRSD, lo cual se evidenció allegandose la lista de asistencia de la última capacitación llevada a cabo en junio 14 de 2022  </t>
  </si>
  <si>
    <t>Se adelantaron las capacitaciones programadas</t>
  </si>
  <si>
    <t xml:space="preserve">Se evidencia 8 monitoreos quincenales a las PQRSD, en cumplimiento de la acción y la meta establecida  </t>
  </si>
  <si>
    <t>Se adelantaron los monitoreos a las PQRSD</t>
  </si>
  <si>
    <t>No obstante la modificación del plazo a junio 30, no se evidencia soporte del procedimiento que estipule la actividad dar de alta al contratista en el SIGEP</t>
  </si>
  <si>
    <t xml:space="preserve">No se dio cumplimiento a la acción generar el PAA, conforme a los lineamientos de colombia compara eficiente </t>
  </si>
  <si>
    <t xml:space="preserve">No se allego el informe de seguimeinto al PAA, que se debía presentar a la alta dirección correspondiente al periodo de seguimiento como parte del avance de la acción </t>
  </si>
  <si>
    <t>No se pudo verificar la evidencia del seguimiento a la ejecución presupuestal de los gastos de funcionamiento e inversión realizados y presentados a la alta dirección, por falta de evidencia</t>
  </si>
  <si>
    <t>No se cuenta con evidencia del cumplimiento de la acción</t>
  </si>
  <si>
    <t xml:space="preserve">Pese a darse cumplimineto a la expedición del manual de supervisión, no se allego evidencia del protocolo que se señaló en la acción, con ello incumpliendose la acción establecida para el 30 de junio </t>
  </si>
  <si>
    <t xml:space="preserve">Se evidenció la expedición del manual de supervisión  mediante Resolución 364 del 21 de junio de 2022, en el cual  en los capitulos 3,4 y 5 se desarrolla los temas de la acción </t>
  </si>
  <si>
    <t>No se evidencó en seguimiento avance de la acción, pues la meta es presentar informes mensuales a la alta dirección, donde se evidencia la gestión de los supervisores respecto del PAC, lo cual con los cuadros de análisis no se cumple</t>
  </si>
  <si>
    <t xml:space="preserve">Con la ampliación  del plazo hasta la vigencia 2023, se estara a la espera de la presentación de avances de la construcción del instructivo para la constitución de reservas    </t>
  </si>
  <si>
    <t xml:space="preserve">La acción tiene plazo de cumplimiento hasta la vigencia 2023, sin que se presente avance  del  instructivo para la constitución de reservas    </t>
  </si>
  <si>
    <t xml:space="preserve">Se allega como evidencia el nuevo formato de supervisión, el cual no da cuenta del informe mensual por parte de Gestión Financiera el cual debe presentar a la Subdirección Adminsitrativa y Financiera, de acuerdo a lo planteado en la acción, por lo tanto no se tiene avance de la acción  </t>
  </si>
  <si>
    <t>Se verifica como evidencia de avance de la acción lista de capacitación  sobre el nuevo formato de supervisión , de fecha 16 de junio en la que participaron algunos  supervisores de la DNBC</t>
  </si>
  <si>
    <t xml:space="preserve">No obstante la modificación en plazo de la  acción, no se allego evidencia de la presentación del informe mensual estipulado en la acción, en el que se de cuente de la gestión de los supervisores respecto a los formatos de pago  </t>
  </si>
  <si>
    <t xml:space="preserve">No se allego evidencia de la acción reformulada respecto del informe trimestral aleatorio de los contratos  de consistencia de la información en el SECOP frente a la base de datos y el expediente fisico contractual    </t>
  </si>
  <si>
    <t>No se cuenta con evidencia de la generación del PAA, acorde con los lineamientows de colombia compra eficiente</t>
  </si>
  <si>
    <t>No se cuenta con evidencia del seguimiento mensual al PAA presentado a la alta dirección, como parte de los 12 informes que se deben proyectar</t>
  </si>
  <si>
    <t xml:space="preserve">No se allego evidencia de adelanto de la gestión,no obstante vencerse el tiempo de cumplimiento </t>
  </si>
  <si>
    <t>Acción cumplida en anterior seguimiento</t>
  </si>
  <si>
    <t>No se allega evidencia del informe de redistribución del personal de planta</t>
  </si>
  <si>
    <t xml:space="preserve">No se cuenta con evidencia de cumplimiento del informe de actividades de control con relación a las alternativas por parte de la DNBC, para cubrir los riesgos identificados con relación a la segregación de funciones </t>
  </si>
  <si>
    <t xml:space="preserve">La dependencia  remitió la evidencia de las 5 comunicaciones remitidas por correo a los líderes informando las PQRSD vencidas y asignadas, las cuales fueron igualemente reflejadas en el informe mensual </t>
  </si>
  <si>
    <t xml:space="preserve">Se verificaron los informes  a los líderes con PQRSD vencidas y extemporaneas </t>
  </si>
  <si>
    <t xml:space="preserve">De las evidencias allegadas se verifica dos listas de asistencia a capacitación  orfeo, de fechas o9/02/2021 y  14/06/2022, con las cuales se cumple con la capacitación  a los 18 procesos establecidos en la meta </t>
  </si>
  <si>
    <t>Se cumplieron con las c apacitaciones ORFEO</t>
  </si>
  <si>
    <t xml:space="preserve">Se verifico el 100%  de los informes remitidos de forma mensual con el estado de PQRSD vencidas, con ello dando cumplimiento tanto a la acción como meta establecida  </t>
  </si>
  <si>
    <t>Se cumplio con los informes mensuales</t>
  </si>
  <si>
    <t>No se allego evidencia del primer informe que ya debió enviar de forma semestral GAU a Disciplinarios con las PQRSD vencidas y extemporaneas</t>
  </si>
  <si>
    <t xml:space="preserve">El proceso no allega evidencia de avance de la acción, no obstante que ya venció la fecha de terminación  </t>
  </si>
  <si>
    <t xml:space="preserve">Control interno,para su seguimiento  no cuenta con evidencia que corrobore lo informado por la segunda línea, respecto a que se cuenta con el programa de mantenimiento realizado el 30 de junio y que se esta en proceso de contratación del recurso  fisico </t>
  </si>
  <si>
    <t xml:space="preserve">No se allego evidencia del cumplimiento de la acción,en este nuevo seguimiento </t>
  </si>
  <si>
    <t xml:space="preserve">No se allega evidencia de los avance de la acción respecto a la mesa de coordinación entre  GAU,GTI y Gestión Docuemntal con el fin de validar los requisitos y acciones necesarias para establecer el programa para la gestión de docuemenos y expedientes electronicos   </t>
  </si>
  <si>
    <t>En el presente seguimiento y no obstnate el vencimiento de la acción no se llego evidencia de su cumplimiento</t>
  </si>
  <si>
    <t xml:space="preserve">Contrario a lo estipulado por la segunda línea de defensa, el responsable de la acción no allego la evidencia de la politica de gestión documental, ni evidencia de  su presentación al comité, para que en el respectivo seguimiento se de por cumplida la acción    </t>
  </si>
  <si>
    <t xml:space="preserve">No se cuenta con evidencia que certifique elaboración o avance de las tablas de valoración documental  </t>
  </si>
  <si>
    <t xml:space="preserve">No obstante la modificación del plazo de la acción, a la fecha del presente seguimiento no se cuenta con evidencia del avance o presentación ante el archivo general de la nación de las tablas de retención documental </t>
  </si>
  <si>
    <t xml:space="preserve">El plazo de la acción se amplio para que el proceso cumpla con las acciones de su plan de mejoramiento, no obstante no se allego evidencia de la gestión adelantada </t>
  </si>
  <si>
    <t>No se allego evidencia de los avances de la acción</t>
  </si>
  <si>
    <t>A la fecha no hay avance ni cunplimiento de la acción pese a que ya se cumplió el plazo establecido</t>
  </si>
  <si>
    <t xml:space="preserve">Se evidencia recibo a satisfacción del 29 de mayo del token   </t>
  </si>
  <si>
    <t xml:space="preserve">En seguimiento se verifica el pantallazo de creación de perfiles de los usuarios que intervienen en el modulo viaticos </t>
  </si>
  <si>
    <t xml:space="preserve">No obstante allegar evidencia del envió de la actualización del procedimiento de tiquetes y trámites de comisiones para revisión a mejora continua estos no se tienen denro del plazo ampliado, incumpliendose la acción atendiendo al indicador de la misma </t>
  </si>
  <si>
    <t xml:space="preserve">Atendiendo al indicador de la acción que es procedimiento  de expedición de tiquetes actualizado y formalizado con un punto de control a cargo del responsable de talento humano, la evidencia de cumplimiento no se aporto, no obstante allegar la base de control y seguimiento de tiquetes en la que se aplica el control  </t>
  </si>
  <si>
    <t xml:space="preserve">Se tiene como avance de la acción un cuadro de variaciones del primer semestre de 2022 frente a 2021 </t>
  </si>
  <si>
    <t xml:space="preserve">Atendiendo al indicador de la acciónque coresponde al formato de solicitud de CDP, se verifica el ajuste al mismo  de fecha 29 de junio , asi  mismo se tienen los pantallazos de los usos presupuestales   </t>
  </si>
  <si>
    <t>La acción hace referencia a un informe relacionado con la ejecución del plan de acción, para identificar cualquier situación adversa, no se debe comparar con el seguimiento al plan</t>
  </si>
  <si>
    <t>No se allego evidencia del diseño de indicadores de efectividad y eficacia del proceso, no obstante el plazo hasta el 30 de junio</t>
  </si>
  <si>
    <t xml:space="preserve">Pese a la evidencia de expedición de los manuales de contratación y supervisión dentro del primer semestre de 2022, no se han expedido los procedimientos y formatos de los mismos pese al pazo de vencimiento 30 de junio </t>
  </si>
  <si>
    <t xml:space="preserve">No se allego evidencia de Correos electrónicos del responsable del proceso de gestión contractual, respecto de  la verificación y validación de los documentos e información enviados  para publicación en la pagina web, dentro del seguimiento y no obstante su fecha de vencim iento para junio </t>
  </si>
  <si>
    <t xml:space="preserve">No se allego evidencia de los informes mensuales de seguimiento a los planes de mejoramiento,diferentes del seguimiento que como proceso les corresponde, no obstante su fecha de vencimiento junio de 2022  </t>
  </si>
  <si>
    <t>Se cumplio la acción respecto al link de secop en la base de datos mensual de contratación</t>
  </si>
  <si>
    <t>No se allego evidencia de la autorización del Director para contratos con objeto identico, ni se hizo ningun reporte al respecto</t>
  </si>
  <si>
    <t>La evidencia no es completa pues se pide quién elaboró y aprobó y fecha, solo se escribió proyectó,revisó y sin fecha</t>
  </si>
  <si>
    <t xml:space="preserve">Acción que esta en términos,para que se verifique la inscripción del contratista en SIGEP </t>
  </si>
  <si>
    <t>No se allego evidencia de la gestión adelantada para iniciar las acciones  disciplinarias a que haya lugar por el incumplimiento a los procedimientos y manuales establecidos por la entidad</t>
  </si>
  <si>
    <t xml:space="preserve">Con la expedición del manual de contratación, en los procedimientos para contratar se estipula los documentos a expedir, como los que se deben publicar en SECOP </t>
  </si>
  <si>
    <t>Con la expedición del manual de contratación, se estipulo los documentos a publicar</t>
  </si>
  <si>
    <t>Se relaciona en el 1.2 del Manual quien debe expedir y quien debe solicitar el CDP, igualmente se cuenta con el formato de solicitud</t>
  </si>
  <si>
    <t>Se estableció toda la reglamentación del CDP</t>
  </si>
  <si>
    <t xml:space="preserve">No obstante haberse actualizado y publicado el manual de contratación, sigue pendiente la expedición de formatos y listas de chequeo en las que se registre la publicación de documentos  </t>
  </si>
  <si>
    <t>Se allego evidencia de las adendas publicadas en SECOP</t>
  </si>
  <si>
    <t>Se publicaron las adendas</t>
  </si>
  <si>
    <t>Se evidencia como cumplimiento de la acción lista de asistencia  de 30 de junio de 2022</t>
  </si>
  <si>
    <t xml:space="preserve">Se observa como evidencia base de contratos suscritos del tiempo transcurrido en la presente vigencia  en la cual los supervisores designados pertenecen a la planta de personal de la DNBC    </t>
  </si>
  <si>
    <t>Los supervisores son funcionarios</t>
  </si>
  <si>
    <t>No se allega evidencia del cumplimiento de la acción respecto a solicitar concepto a SECOP</t>
  </si>
  <si>
    <t xml:space="preserve">Se evidencia el contrato de arrendamiento con la numeración corregida </t>
  </si>
  <si>
    <t>Se corrigió la numeración de los estudios previos</t>
  </si>
  <si>
    <t xml:space="preserve">No se allego evidencia de la actualización de las listas de chequeo por tipo contractual, no obstante la acción debía cumplirse  junio 30 de 2022 </t>
  </si>
  <si>
    <t>Se cuenta con el directorio de funcionarios</t>
  </si>
  <si>
    <t xml:space="preserve">La acción esta en avance, no obstante no se allego evidencia de los monitoreos que a la fecha debio adelantar respecto a la normatividad realacionada con datos abiertos   </t>
  </si>
  <si>
    <t>El proceso no allego evidencia del cumplimiento de la acción enviar al administrador de la página web para su publicación: documento actualizado de los activos de información, esuqema de publñicación, programa de gestión documental, tablas de retención documental y acto administrativo con los costos de reproducción</t>
  </si>
  <si>
    <t>No se allego evidencia de los seguimientos a la normatividad de la Entidad</t>
  </si>
  <si>
    <t xml:space="preserve">Se observa como evidencia el pantallazo de la página web, en donde se ajusto el es pacio normativo a las directrices del anexo 2 de la Resolución 1519 de 2020 </t>
  </si>
  <si>
    <t>Se presenta evidencia de consulta de la normatividad relacionada con la sección de planeación , presupuesto e informes</t>
  </si>
  <si>
    <t xml:space="preserve">No se allego evidencia del monitoreo constante a la normatividad relacionada con Plan de adquisiciones, y contratación  </t>
  </si>
  <si>
    <t xml:space="preserve">Se presenta evidencia de consulta de la normatividad relacionada con los trámites, otros procedimientos administrativos y consultas de acceso a la información pública </t>
  </si>
  <si>
    <t>No se aporto evidencia del monitoreo trimestral que corresponde a este corte respecto del cumplimiento del plan de trabajo anual</t>
  </si>
  <si>
    <t xml:space="preserve">No se evidenció inclusión de la obligación en los contratos para los bomberos que se les cancela ARL  </t>
  </si>
  <si>
    <t>No se aporto evidencia del seguimiento  trimestral a las actividades programadas en el plan de trabajo anual</t>
  </si>
  <si>
    <t>Se adelantaron 4 mesas de trabajo con sus respectivas actas e informe de rendicion de cuentas 2021 e informe de intervinientes.</t>
  </si>
  <si>
    <t>Se evidencian listas de asistencia y 6 carpetas respecto al cumplimiento  al plan de capacitación de SST</t>
  </si>
  <si>
    <t>Se validaron los referentes estrategicos</t>
  </si>
  <si>
    <t xml:space="preserve">La acción  se venció, sin que se allegue evidencia de la actualización de las TRD aclarando la conservación documental por 20 años  </t>
  </si>
  <si>
    <t xml:space="preserve">No se allego evdenciá de la gestión. </t>
  </si>
  <si>
    <t>Se evidenció el manual de contratación, en el cual se establece la obligación de observar los lineamientos expedidos en torno a la seguridad y salud en el trabajo</t>
  </si>
  <si>
    <t xml:space="preserve">Se evienció el manual de contratación el cual indica que en los procesos contractuales se deben observar los lineamientos de SEGURIDAD Y SALUD E TRABAJO </t>
  </si>
  <si>
    <t>Acción que esta en términos para presentar el monitoreo semestral al cumplimiento de las actividades del Plan de Trabajo Anual</t>
  </si>
  <si>
    <t xml:space="preserve">Acción en términos, procedimiento aún no formalizado </t>
  </si>
  <si>
    <t xml:space="preserve">Entre  los correos a dependencias al área de talento humano se solicita las conciliaciones de licencias y viaticos  </t>
  </si>
  <si>
    <t>Verificada el acta de mesas de trabajo de junio y julio  entre el procesos de Gestión Financiera y Gestión del Talento Humano  sobre los cruces de Licencia e Incapacidades se tienen estas como avance de la acción</t>
  </si>
  <si>
    <t>50'%</t>
  </si>
  <si>
    <t xml:space="preserve"> Se verifica el ajuste al formato CDP, en el que se incluye el uso y afectación presupuestal</t>
  </si>
  <si>
    <t>No se allego evidencia de la formalización del procedimiento para expedición de tiquetes, el avance atendiendo al indicador</t>
  </si>
  <si>
    <t>Se evidencia la actualización y envió del procedimiento de tiquetes para bomberos entre otros para desplazamiento en situación de emergencia</t>
  </si>
  <si>
    <t>No se allego evidencia de la gestión adelantada para iniciar las acciones  disciplinarias por falta de seguimiento de los supervisores</t>
  </si>
  <si>
    <t>Se verifica avance de la acción con la capacitación adelantada el 22 de febrero de 2022</t>
  </si>
  <si>
    <t>No se han actualizado los riesgos de corrupción</t>
  </si>
  <si>
    <t>No se allego evidencia del informe trimestral de gestión generación de alertas sobre las necesidades de recursos y cambios en el entorno</t>
  </si>
  <si>
    <t xml:space="preserve">No se allegaron las actas del comité directivo correspondiente a los meses de julio s diciembre de 2021 </t>
  </si>
  <si>
    <t xml:space="preserve">Se presenta avance de la acción respecto a la estructuración de las actas de enero,febrero,marzo y abril, pero ninguna de ellas tiene firma de los participantes  </t>
  </si>
  <si>
    <t xml:space="preserve">En términos para realizar la evaluación del impacto de las capacitaciones de la vigencia 2021 </t>
  </si>
  <si>
    <t xml:space="preserve">En términos para realizar la evaluación del impacto de las capacitaciones de la vigencia 2022 </t>
  </si>
  <si>
    <t>En cada inducción y reinducción se debe socializar la política de talento humano</t>
  </si>
  <si>
    <t>En términos para realizar la evaluación del impacto de las capacitaciones de la vigencia 2022 , incluyendo los criterios de evaluación y presentarlos ante el CCI</t>
  </si>
  <si>
    <t xml:space="preserve">Como evdiencia de cumplimiento se allegan 4 actas  de reunión de comité directivo, sin firma </t>
  </si>
  <si>
    <t>No se allego evidencia de la solicitud al DAFP para acompañamiento para ampliación de planta</t>
  </si>
  <si>
    <t>No se allego evidencia de la mesa de trabajo entre el proceso de gestión de talento humano y la alta dirección para evaluar una redistribución de personal de planta</t>
  </si>
  <si>
    <t>Se verifica los procedimientos de investigación de accidentes, y el de quejas y recomendaciones,asi como los formatos correspondientes 17 en total</t>
  </si>
  <si>
    <t>Se expidió la documentación de seguridad y salud en el trabajo</t>
  </si>
  <si>
    <t xml:space="preserve">Acción a la cual no se le dio cumplimiento dentro del plazo establecido toda vez que no se allego la matriz de roles y usuarios siguiendo los principios de segregación de funciones </t>
  </si>
  <si>
    <t xml:space="preserve"> De los 8 informes propuestos a la fecha de seguimiento se han expedido dos, en los que se informa a los jefes de oficina y supervisores, respecto de las PQRSD que no fueron respondidas a tiempo                                                                                                                                                                                                                                                                                                                                                                                                                                                                                                                                                                                                                                               </t>
  </si>
  <si>
    <t xml:space="preserve">No se allego evidencia del cumplimiento de la acción respecto a actualizar el procedimiento de recepción cuya fecha iniciaba en marzo y terminaba en junio, asi mismo al revisar el SIGE, la última actualización del procedimiento fue en noviembre de 2021    </t>
  </si>
  <si>
    <t xml:space="preserve">Se evidencian 5 informes para pago a proveedores y/o convenios, como evidencia de la acción de realizar la evaluación de la prestación de servicios tercerizados CITEL, quedando pendiente un informe final </t>
  </si>
  <si>
    <t xml:space="preserve">A la fecha no se ha dado cumplimiento a la realización de actas del comité directivo vigebncia 2021 de los meses julio a diiembre </t>
  </si>
  <si>
    <t xml:space="preserve">La acción presenta avance atendeindo a que se cuenta con las 4 primeras actas del año </t>
  </si>
  <si>
    <t xml:space="preserve">No se aporto evidencia de avance de la consolidación de soportes documentales para el informe semestral a la vigencia 2022 </t>
  </si>
  <si>
    <t>Se aporto memorando de junio 29 de 2022</t>
  </si>
  <si>
    <t>Se expidió el memorando sobre programación de vacaciones</t>
  </si>
  <si>
    <t>No se allego evidencia de las gestiones adelantadas para el cobro de incapacidades dentro del presente seguimiento</t>
  </si>
  <si>
    <t>No se presentó la modificación de la resolución de comisiones</t>
  </si>
  <si>
    <t xml:space="preserve">En seguimiento no se observo evidencia del cumplimiento de la acción respecto del protocolo de atención al usuario en lo que respecta a la dirección de la entidad </t>
  </si>
  <si>
    <t xml:space="preserve">En seguimiento no se observo evidencia del cumplimiento de la acción respecto del protocolo de atención al usuario en el marco de la emergencia sanitaria covid </t>
  </si>
  <si>
    <t>Se verifica avance de la acción con dos informes elaborados de  los 8 programados</t>
  </si>
  <si>
    <t xml:space="preserve">No se allego evidencia de la gestión adelantada para cumpir la acción de la capacitación a los procesos criticos sobre  politicas de operación </t>
  </si>
  <si>
    <t xml:space="preserve">Se verifica dos informes elaborados respecto de la matriz mensual  de registro publico de PQRSD </t>
  </si>
  <si>
    <t>No se allego evidencia del avance,acción en términos</t>
  </si>
  <si>
    <t>No se allego evidencia de la gestión adelantada para aqdelantar las investigaciones por incumplimiento a a la Respuesta de PQRSD en los términos contemplados en la ley .</t>
  </si>
  <si>
    <t xml:space="preserve">Se vertifica que entre  los correos a dependencias al área de talento humano se solicita las conciliaciones de licencias y viaticos  </t>
  </si>
  <si>
    <t>Se observa 4 actas de conciliación de incapacidades, y una lista de conciliación de mesas realizadas entre talento humano y gestión financiera para realizar cruces de saldos de incapacidades</t>
  </si>
  <si>
    <t>Acción en términos, sin que se allegue evidencias de la gestión adelantada para el cobro de incapacidades</t>
  </si>
  <si>
    <t xml:space="preserve"> Se tiene como avance de la acción los pantallazos de verificación de los  usos presupuestales de los rubros de viaticos, otros servicios profesionales y tecnicos, servicios de alojamiento para estancias cortas y servicios de limpieza para los meses de mayo y junio.</t>
  </si>
  <si>
    <t>Acción en términos, la cual para el seguimiento no hubo necesidad de nuevos registros presupuestales</t>
  </si>
  <si>
    <t>No se allega evidencia de avance de la acción, la cual esta en términos</t>
  </si>
  <si>
    <t xml:space="preserve">Acción en términos y sin avance de gestión, respecto al seguimiento fr la ihnformación contractual registrada en SIGEP </t>
  </si>
  <si>
    <t>TOTAL DNBC</t>
  </si>
  <si>
    <t xml:space="preserve">Viviana Gonzalez </t>
  </si>
  <si>
    <t>PLANEACIÓN ESTRATÉGICA</t>
  </si>
  <si>
    <t>COORDINACIÓN OPERATIVA</t>
  </si>
  <si>
    <t>Se observa en One Drive imagen de correo solicitando prorroga.</t>
  </si>
  <si>
    <t xml:space="preserve">En seguimiento se observo la implementación del buzon de sugerencias </t>
  </si>
  <si>
    <t xml:space="preserve">Se evidencia el buzon de sugerencias </t>
  </si>
  <si>
    <t>TECNOLOGIA INFORMATICA</t>
  </si>
  <si>
    <t>Se evidencia la propuesta del procedimiento de Gestión de Tecnología Informática PC-TI-01 Gestión y Atención de Soporte Técnico y los correos donde se aprecia que esta en revisón por parte del procso de majora continua.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</si>
</sst>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0.0"/>
    <numFmt numFmtId="166" formatCode="dd/mm/yy"/>
    <numFmt numFmtId="167" formatCode="dd/mm/yyyy;@"/>
  </numFmts>
  <fonts count="86">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24"/>
      <color theme="0"/>
      <name val="Arial"/>
      <family val="2"/>
    </font>
    <font>
      <sz val="11"/>
      <color theme="1"/>
      <name val="Arial"/>
      <family val="2"/>
    </font>
    <font>
      <sz val="28"/>
      <color theme="1"/>
      <name val="Arial"/>
      <family val="2"/>
    </font>
    <font>
      <b/>
      <sz val="26"/>
      <color theme="0"/>
      <name val="Arial"/>
      <family val="2"/>
    </font>
    <font>
      <sz val="11"/>
      <name val="Calibri"/>
      <family val="2"/>
    </font>
    <font>
      <b/>
      <sz val="20"/>
      <color theme="0"/>
      <name val="Arial"/>
      <family val="2"/>
    </font>
    <font>
      <b/>
      <sz val="11"/>
      <color theme="1"/>
      <name val="Arial"/>
      <family val="2"/>
    </font>
    <font>
      <b/>
      <sz val="11"/>
      <color theme="0"/>
      <name val="Arial"/>
      <family val="2"/>
    </font>
    <font>
      <sz val="10"/>
      <color theme="1"/>
      <name val="Arial"/>
      <family val="2"/>
    </font>
    <font>
      <sz val="10"/>
      <color theme="1"/>
      <name val="Calibri"/>
      <family val="2"/>
    </font>
    <font>
      <sz val="10"/>
      <color rgb="FF00B0F0"/>
      <name val="Arial"/>
      <family val="2"/>
    </font>
    <font>
      <sz val="10"/>
      <color rgb="FF00B0F0"/>
      <name val="Calibri"/>
      <family val="2"/>
    </font>
    <font>
      <sz val="10"/>
      <color rgb="FF000000"/>
      <name val="Arial"/>
      <family val="2"/>
    </font>
    <font>
      <sz val="10"/>
      <color rgb="FFFF0000"/>
      <name val="Calibri"/>
      <family val="2"/>
    </font>
    <font>
      <sz val="10"/>
      <color rgb="FFFF0000"/>
      <name val="Arial"/>
      <family val="2"/>
    </font>
    <font>
      <b/>
      <sz val="10"/>
      <color theme="1"/>
      <name val="Arial"/>
      <family val="2"/>
    </font>
    <font>
      <sz val="10"/>
      <color rgb="FF00B0F0"/>
      <name val="Helvetica Neue"/>
    </font>
    <font>
      <sz val="10"/>
      <color rgb="FF00B0F0"/>
      <name val="Century Gothic"/>
      <family val="2"/>
    </font>
    <font>
      <sz val="10"/>
      <color rgb="FF00B050"/>
      <name val="Arial"/>
      <family val="2"/>
    </font>
    <font>
      <sz val="10"/>
      <color rgb="FF000000"/>
      <name val="Calibri"/>
      <family val="2"/>
    </font>
    <font>
      <sz val="10"/>
      <color rgb="FF00B050"/>
      <name val="Calibri"/>
      <family val="2"/>
    </font>
    <font>
      <sz val="10"/>
      <color rgb="FF000000"/>
      <name val="Times New Roman"/>
      <family val="1"/>
    </font>
    <font>
      <b/>
      <sz val="10"/>
      <color rgb="FF00B050"/>
      <name val="Arial"/>
      <family val="2"/>
    </font>
    <font>
      <sz val="10"/>
      <color theme="1"/>
      <name val="Arial Narrow"/>
      <family val="2"/>
    </font>
    <font>
      <b/>
      <u/>
      <sz val="10"/>
      <color theme="1"/>
      <name val="Arial"/>
      <family val="2"/>
    </font>
    <font>
      <b/>
      <sz val="10"/>
      <color rgb="FF000000"/>
      <name val="Arial"/>
      <family val="2"/>
    </font>
    <font>
      <sz val="10"/>
      <color rgb="FF003366"/>
      <name val="Calibri"/>
      <family val="2"/>
    </font>
    <font>
      <sz val="11"/>
      <color theme="1"/>
      <name val="Calibri"/>
      <family val="2"/>
    </font>
    <font>
      <sz val="12"/>
      <color theme="1"/>
      <name val="Calibri"/>
      <family val="2"/>
    </font>
    <font>
      <b/>
      <sz val="10"/>
      <color theme="1"/>
      <name val="Calibri"/>
      <family val="2"/>
    </font>
    <font>
      <b/>
      <sz val="11"/>
      <color theme="0"/>
      <name val="Calibri"/>
      <family val="2"/>
    </font>
    <font>
      <b/>
      <sz val="11"/>
      <color theme="1"/>
      <name val="Calibri"/>
      <family val="2"/>
    </font>
    <font>
      <sz val="11"/>
      <color rgb="FF00FFFF"/>
      <name val="Arial"/>
      <family val="2"/>
    </font>
    <font>
      <sz val="11"/>
      <color rgb="FF000000"/>
      <name val="Arial"/>
      <family val="2"/>
    </font>
    <font>
      <b/>
      <sz val="10"/>
      <color rgb="FF0099FF"/>
      <name val="Arial"/>
      <family val="2"/>
    </font>
    <font>
      <b/>
      <u/>
      <sz val="10"/>
      <color rgb="FF000000"/>
      <name val="Arial"/>
      <family val="2"/>
    </font>
    <font>
      <sz val="11"/>
      <color theme="1"/>
      <name val="Calibri"/>
      <family val="2"/>
      <scheme val="minor"/>
    </font>
    <font>
      <i/>
      <sz val="10"/>
      <color theme="1"/>
      <name val="Arial"/>
      <family val="2"/>
    </font>
    <font>
      <i/>
      <sz val="10"/>
      <color rgb="FF00B0F0"/>
      <name val="Arial"/>
      <family val="2"/>
    </font>
    <font>
      <b/>
      <sz val="10"/>
      <color rgb="FF2F5496"/>
      <name val="Arial"/>
      <family val="2"/>
    </font>
    <font>
      <b/>
      <sz val="10"/>
      <color rgb="FF00B0F0"/>
      <name val="Arial"/>
      <family val="2"/>
    </font>
    <font>
      <strike/>
      <sz val="10"/>
      <color rgb="FFFF0000"/>
      <name val="Arial"/>
      <family val="2"/>
    </font>
    <font>
      <b/>
      <sz val="10"/>
      <color rgb="FF00B0F0"/>
      <name val="Calibri"/>
      <family val="2"/>
    </font>
    <font>
      <b/>
      <sz val="10"/>
      <color theme="1"/>
      <name val="Arial Narrow"/>
      <family val="2"/>
    </font>
    <font>
      <i/>
      <sz val="10"/>
      <color rgb="FF000000"/>
      <name val="Arial"/>
      <family val="2"/>
    </font>
    <font>
      <i/>
      <sz val="10"/>
      <color rgb="FF575757"/>
      <name val="Arial"/>
      <family val="2"/>
    </font>
    <font>
      <u/>
      <sz val="10"/>
      <color theme="1"/>
      <name val="Arial"/>
      <family val="2"/>
    </font>
    <font>
      <i/>
      <sz val="11"/>
      <color theme="1"/>
      <name val="Arial"/>
      <family val="2"/>
    </font>
    <font>
      <strike/>
      <sz val="11"/>
      <color rgb="FF0070C0"/>
      <name val="Arial"/>
      <family val="2"/>
    </font>
    <font>
      <sz val="11"/>
      <color rgb="FF0070C0"/>
      <name val="Arial"/>
      <family val="2"/>
    </font>
    <font>
      <b/>
      <i/>
      <sz val="11"/>
      <color theme="1"/>
      <name val="Arial"/>
      <family val="2"/>
    </font>
    <font>
      <b/>
      <u/>
      <sz val="11"/>
      <color theme="1"/>
      <name val="Arial"/>
      <family val="2"/>
    </font>
    <font>
      <sz val="11"/>
      <color rgb="FFFF0000"/>
      <name val="Arial"/>
      <family val="2"/>
    </font>
    <font>
      <b/>
      <sz val="11"/>
      <color theme="1"/>
      <name val="Arial "/>
    </font>
    <font>
      <sz val="11"/>
      <color theme="1"/>
      <name val="Arial "/>
    </font>
    <font>
      <strike/>
      <sz val="10"/>
      <color theme="1"/>
      <name val="Arial"/>
      <family val="2"/>
    </font>
    <font>
      <sz val="10"/>
      <color rgb="FF0099FF"/>
      <name val="Arial"/>
      <family val="2"/>
    </font>
    <font>
      <u/>
      <sz val="10"/>
      <color rgb="FF000000"/>
      <name val="Arial"/>
      <family val="2"/>
    </font>
    <font>
      <sz val="11"/>
      <color theme="1"/>
      <name val="Arial"/>
      <family val="2"/>
    </font>
    <font>
      <sz val="11"/>
      <name val="Arial"/>
      <family val="2"/>
    </font>
    <font>
      <sz val="12"/>
      <color theme="1"/>
      <name val="Calibri"/>
      <family val="2"/>
      <scheme val="minor"/>
    </font>
    <font>
      <sz val="10"/>
      <color theme="1"/>
      <name val="Calibri"/>
      <family val="2"/>
    </font>
    <font>
      <sz val="10"/>
      <color theme="1"/>
      <name val="Arial"/>
      <family val="2"/>
    </font>
    <font>
      <sz val="10"/>
      <color theme="1"/>
      <name val="Calibri"/>
      <family val="2"/>
      <scheme val="minor"/>
    </font>
    <font>
      <sz val="10"/>
      <name val="Calibri"/>
      <family val="2"/>
      <scheme val="minor"/>
    </font>
    <font>
      <sz val="10"/>
      <name val="Arial"/>
      <family val="2"/>
    </font>
    <font>
      <u/>
      <sz val="10"/>
      <color theme="1"/>
      <name val="Calibri"/>
      <family val="2"/>
      <scheme val="minor"/>
    </font>
    <font>
      <sz val="10"/>
      <color rgb="FFFF0000"/>
      <name val="Calibri"/>
      <family val="2"/>
      <scheme val="minor"/>
    </font>
    <font>
      <b/>
      <sz val="9"/>
      <color theme="1"/>
      <name val="Arial"/>
      <family val="2"/>
    </font>
    <font>
      <sz val="11"/>
      <color theme="2"/>
      <name val="Arial"/>
      <family val="2"/>
    </font>
    <font>
      <b/>
      <sz val="11"/>
      <color theme="1"/>
      <name val="Calibri"/>
      <family val="2"/>
      <scheme val="minor"/>
    </font>
    <font>
      <i/>
      <sz val="11"/>
      <color theme="1"/>
      <name val="Calibri"/>
      <family val="2"/>
      <scheme val="minor"/>
    </font>
    <font>
      <b/>
      <sz val="11"/>
      <color theme="4" tint="-0.249977111117893"/>
      <name val="Arial"/>
      <family val="2"/>
    </font>
  </fonts>
  <fills count="48">
    <fill>
      <patternFill patternType="none"/>
    </fill>
    <fill>
      <patternFill patternType="gray125"/>
    </fill>
    <fill>
      <patternFill patternType="solid">
        <fgColor rgb="FF1F2042"/>
        <bgColor rgb="FF1F2042"/>
      </patternFill>
    </fill>
    <fill>
      <patternFill patternType="solid">
        <fgColor theme="0"/>
        <bgColor theme="0"/>
      </patternFill>
    </fill>
    <fill>
      <patternFill patternType="solid">
        <fgColor rgb="FF99FF66"/>
        <bgColor rgb="FF99FF66"/>
      </patternFill>
    </fill>
    <fill>
      <patternFill patternType="solid">
        <fgColor rgb="FF33CCFF"/>
        <bgColor rgb="FF33CCFF"/>
      </patternFill>
    </fill>
    <fill>
      <patternFill patternType="solid">
        <fgColor rgb="FFF4B083"/>
        <bgColor rgb="FFF4B083"/>
      </patternFill>
    </fill>
    <fill>
      <patternFill patternType="solid">
        <fgColor rgb="FF8EAADB"/>
        <bgColor rgb="FF8EAADB"/>
      </patternFill>
    </fill>
    <fill>
      <patternFill patternType="solid">
        <fgColor rgb="FF2F5496"/>
        <bgColor rgb="FF2F5496"/>
      </patternFill>
    </fill>
    <fill>
      <patternFill patternType="solid">
        <fgColor rgb="FF2E75B5"/>
        <bgColor rgb="FF2E75B5"/>
      </patternFill>
    </fill>
    <fill>
      <patternFill patternType="solid">
        <fgColor rgb="FF1F3864"/>
        <bgColor rgb="FF1F3864"/>
      </patternFill>
    </fill>
    <fill>
      <patternFill patternType="solid">
        <fgColor theme="5"/>
        <bgColor theme="5"/>
      </patternFill>
    </fill>
    <fill>
      <patternFill patternType="solid">
        <fgColor rgb="FF00B050"/>
        <bgColor rgb="FF00B050"/>
      </patternFill>
    </fill>
    <fill>
      <patternFill patternType="solid">
        <fgColor rgb="FFDEEAF6"/>
        <bgColor rgb="FFDEEAF6"/>
      </patternFill>
    </fill>
    <fill>
      <patternFill patternType="solid">
        <fgColor rgb="FFD9E2F3"/>
        <bgColor rgb="FFD9E2F3"/>
      </patternFill>
    </fill>
    <fill>
      <patternFill patternType="solid">
        <fgColor rgb="FFFFFF00"/>
        <bgColor rgb="FFFFFF00"/>
      </patternFill>
    </fill>
    <fill>
      <patternFill patternType="solid">
        <fgColor rgb="FFD8D8D8"/>
        <bgColor rgb="FFD8D8D8"/>
      </patternFill>
    </fill>
    <fill>
      <patternFill patternType="solid">
        <fgColor rgb="FFFFFFFF"/>
        <bgColor rgb="FFFFFFFF"/>
      </patternFill>
    </fill>
    <fill>
      <patternFill patternType="solid">
        <fgColor theme="9"/>
        <bgColor theme="9"/>
      </patternFill>
    </fill>
    <fill>
      <patternFill patternType="solid">
        <fgColor rgb="FFBDD6EE"/>
        <bgColor rgb="FFBDD6EE"/>
      </patternFill>
    </fill>
    <fill>
      <patternFill patternType="solid">
        <fgColor rgb="FFF7CAAC"/>
        <bgColor rgb="FFF7CAAC"/>
      </patternFill>
    </fill>
    <fill>
      <patternFill patternType="solid">
        <fgColor rgb="FFFF7C80"/>
        <bgColor rgb="FFFF7C80"/>
      </patternFill>
    </fill>
    <fill>
      <patternFill patternType="solid">
        <fgColor rgb="FF0070C0"/>
        <bgColor rgb="FF0070C0"/>
      </patternFill>
    </fill>
    <fill>
      <patternFill patternType="solid">
        <fgColor rgb="FFFEF2CB"/>
        <bgColor rgb="FFFEF2CB"/>
      </patternFill>
    </fill>
    <fill>
      <patternFill patternType="solid">
        <fgColor rgb="FFFFC000"/>
        <bgColor rgb="FFFFC000"/>
      </patternFill>
    </fill>
    <fill>
      <patternFill patternType="solid">
        <fgColor rgb="FFFF0000"/>
        <bgColor rgb="FFFF0000"/>
      </patternFill>
    </fill>
    <fill>
      <patternFill patternType="solid">
        <fgColor rgb="FF7030A0"/>
        <bgColor rgb="FF7030A0"/>
      </patternFill>
    </fill>
    <fill>
      <patternFill patternType="solid">
        <fgColor rgb="FF00B0F0"/>
        <bgColor rgb="FF00B0F0"/>
      </patternFill>
    </fill>
    <fill>
      <patternFill patternType="solid">
        <fgColor theme="7"/>
        <bgColor theme="7"/>
      </patternFill>
    </fill>
    <fill>
      <patternFill patternType="solid">
        <fgColor rgb="FFBF9000"/>
        <bgColor rgb="FFBF9000"/>
      </patternFill>
    </fill>
    <fill>
      <patternFill patternType="solid">
        <fgColor rgb="FF548135"/>
        <bgColor rgb="FF548135"/>
      </patternFill>
    </fill>
    <fill>
      <patternFill patternType="solid">
        <fgColor rgb="FFE7E6E6"/>
        <bgColor rgb="FFE7E6E6"/>
      </patternFill>
    </fill>
    <fill>
      <patternFill patternType="solid">
        <fgColor rgb="FF92D050"/>
        <bgColor rgb="FF92D050"/>
      </patternFill>
    </fill>
    <fill>
      <patternFill patternType="solid">
        <fgColor rgb="FFB4C6E7"/>
        <bgColor rgb="FFB4C6E7"/>
      </patternFill>
    </fill>
    <fill>
      <patternFill patternType="solid">
        <fgColor rgb="FFCC9900"/>
        <bgColor rgb="FFCC9900"/>
      </patternFill>
    </fill>
    <fill>
      <patternFill patternType="solid">
        <fgColor rgb="FFC55A11"/>
        <bgColor rgb="FFC55A11"/>
      </patternFill>
    </fill>
    <fill>
      <patternFill patternType="solid">
        <fgColor rgb="FF800000"/>
        <bgColor rgb="FF800000"/>
      </patternFill>
    </fill>
    <fill>
      <patternFill patternType="solid">
        <fgColor rgb="FFC5C2C2"/>
        <bgColor rgb="FFC5C2C2"/>
      </patternFill>
    </fill>
    <fill>
      <patternFill patternType="solid">
        <fgColor rgb="FFFFFF00"/>
        <bgColor indexed="64"/>
      </patternFill>
    </fill>
    <fill>
      <patternFill patternType="solid">
        <fgColor theme="0"/>
        <bgColor indexed="64"/>
      </patternFill>
    </fill>
    <fill>
      <patternFill patternType="solid">
        <fgColor theme="0"/>
        <bgColor rgb="FFFFFF00"/>
      </patternFill>
    </fill>
    <fill>
      <patternFill patternType="solid">
        <fgColor theme="7" tint="-0.249977111117893"/>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0000"/>
        <bgColor theme="0"/>
      </patternFill>
    </fill>
    <fill>
      <patternFill patternType="solid">
        <fgColor theme="5"/>
        <bgColor indexed="64"/>
      </patternFill>
    </fill>
    <fill>
      <patternFill patternType="solid">
        <fgColor rgb="FF92D050"/>
        <bgColor indexed="64"/>
      </patternFill>
    </fill>
    <fill>
      <patternFill patternType="solid">
        <fgColor theme="6" tint="-0.249977111117893"/>
        <bgColor indexed="64"/>
      </patternFill>
    </fill>
  </fills>
  <borders count="10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style="thin">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medium">
        <color rgb="FF000000"/>
      </bottom>
      <diagonal/>
    </border>
    <border>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thin">
        <color rgb="FF000000"/>
      </top>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diagonal/>
    </border>
    <border>
      <left style="medium">
        <color rgb="FF000000"/>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style="medium">
        <color rgb="FF000000"/>
      </right>
      <top/>
      <bottom style="medium">
        <color rgb="FF000000"/>
      </bottom>
      <diagonal/>
    </border>
    <border>
      <left/>
      <right/>
      <top/>
      <bottom/>
      <diagonal/>
    </border>
    <border>
      <left/>
      <right/>
      <top/>
      <bottom style="medium">
        <color rgb="FF000000"/>
      </bottom>
      <diagonal/>
    </border>
    <border>
      <left style="thin">
        <color rgb="FF000000"/>
      </left>
      <right style="thin">
        <color rgb="FF000000"/>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5">
    <xf numFmtId="0" fontId="0" fillId="0" borderId="0"/>
    <xf numFmtId="0" fontId="71" fillId="0" borderId="89"/>
    <xf numFmtId="0" fontId="11" fillId="0" borderId="89"/>
    <xf numFmtId="9" fontId="71" fillId="0" borderId="89" applyFont="0" applyFill="0" applyBorder="0" applyAlignment="0" applyProtection="0"/>
    <xf numFmtId="0" fontId="14" fillId="0" borderId="89"/>
  </cellStyleXfs>
  <cellXfs count="1057">
    <xf numFmtId="0" fontId="0" fillId="0" borderId="0" xfId="0" applyFont="1" applyAlignment="1"/>
    <xf numFmtId="0" fontId="12"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vertical="center"/>
    </xf>
    <xf numFmtId="0" fontId="13" fillId="2" borderId="1" xfId="0" applyFont="1" applyFill="1" applyBorder="1" applyAlignment="1">
      <alignment vertical="top" wrapText="1"/>
    </xf>
    <xf numFmtId="0" fontId="13" fillId="2" borderId="1" xfId="0" applyFont="1" applyFill="1" applyBorder="1" applyAlignment="1">
      <alignment horizontal="left" vertical="center" wrapText="1"/>
    </xf>
    <xf numFmtId="0" fontId="12" fillId="2" borderId="1" xfId="0" applyFont="1" applyFill="1" applyBorder="1" applyAlignment="1">
      <alignment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4" fillId="0" borderId="1" xfId="0" applyFont="1" applyBorder="1"/>
    <xf numFmtId="0" fontId="14" fillId="0" borderId="1" xfId="0" applyFont="1" applyBorder="1" applyAlignment="1">
      <alignment horizontal="center"/>
    </xf>
    <xf numFmtId="0" fontId="14" fillId="0" borderId="1" xfId="0" applyFont="1" applyBorder="1" applyAlignment="1">
      <alignment horizontal="center" wrapText="1"/>
    </xf>
    <xf numFmtId="0" fontId="14" fillId="0" borderId="1" xfId="0" applyFont="1" applyBorder="1" applyAlignment="1">
      <alignment horizontal="center" vertical="center"/>
    </xf>
    <xf numFmtId="0" fontId="14" fillId="0" borderId="1" xfId="0" applyFont="1" applyBorder="1" applyAlignment="1">
      <alignment vertical="top"/>
    </xf>
    <xf numFmtId="0" fontId="14" fillId="0" borderId="1" xfId="0" applyFont="1" applyBorder="1" applyAlignment="1">
      <alignment wrapText="1"/>
    </xf>
    <xf numFmtId="0" fontId="14" fillId="0" borderId="1" xfId="0" applyFont="1" applyBorder="1" applyAlignment="1">
      <alignment horizontal="left"/>
    </xf>
    <xf numFmtId="0" fontId="14" fillId="0" borderId="1" xfId="0" applyFont="1" applyBorder="1" applyAlignment="1">
      <alignment vertical="center"/>
    </xf>
    <xf numFmtId="0" fontId="15" fillId="2" borderId="1" xfId="0" applyFont="1" applyFill="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0" fontId="12" fillId="2" borderId="1" xfId="0" applyFont="1" applyFill="1" applyBorder="1" applyAlignment="1">
      <alignment horizontal="left" vertical="center"/>
    </xf>
    <xf numFmtId="0" fontId="14" fillId="3" borderId="1" xfId="0" applyFont="1" applyFill="1" applyBorder="1" applyAlignment="1">
      <alignment horizontal="center" vertical="center"/>
    </xf>
    <xf numFmtId="0" fontId="14" fillId="3" borderId="1" xfId="0" applyFont="1" applyFill="1" applyBorder="1" applyAlignment="1">
      <alignment horizontal="center" vertical="center" wrapText="1"/>
    </xf>
    <xf numFmtId="0" fontId="14" fillId="3" borderId="1" xfId="0" applyFont="1" applyFill="1" applyBorder="1" applyAlignment="1">
      <alignment horizontal="left" vertical="top" wrapText="1"/>
    </xf>
    <xf numFmtId="0" fontId="14" fillId="3" borderId="1" xfId="0" applyFont="1" applyFill="1" applyBorder="1" applyAlignment="1">
      <alignment horizontal="left" vertical="center" wrapText="1"/>
    </xf>
    <xf numFmtId="0" fontId="14" fillId="3" borderId="1" xfId="0" applyFont="1" applyFill="1" applyBorder="1" applyAlignment="1">
      <alignment vertical="top" wrapText="1"/>
    </xf>
    <xf numFmtId="0" fontId="14" fillId="3" borderId="1" xfId="0" applyFont="1" applyFill="1" applyBorder="1" applyAlignment="1">
      <alignment vertical="center"/>
    </xf>
    <xf numFmtId="0" fontId="14" fillId="3" borderId="1" xfId="0" applyFont="1" applyFill="1" applyBorder="1" applyAlignment="1">
      <alignment horizontal="left" vertical="center"/>
    </xf>
    <xf numFmtId="0" fontId="18" fillId="2" borderId="1" xfId="0" applyFont="1" applyFill="1" applyBorder="1" applyAlignment="1">
      <alignment horizontal="left" vertical="center" wrapText="1"/>
    </xf>
    <xf numFmtId="0" fontId="18" fillId="2" borderId="1" xfId="0" applyFont="1" applyFill="1" applyBorder="1" applyAlignment="1">
      <alignment horizontal="center" vertical="center" wrapText="1"/>
    </xf>
    <xf numFmtId="0" fontId="18" fillId="2" borderId="1" xfId="0" applyFont="1" applyFill="1" applyBorder="1" applyAlignment="1">
      <alignment horizontal="left" vertical="top" wrapText="1"/>
    </xf>
    <xf numFmtId="0" fontId="20" fillId="10"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horizontal="left" vertical="center" wrapText="1"/>
    </xf>
    <xf numFmtId="0" fontId="20" fillId="11" borderId="1" xfId="0" applyFont="1" applyFill="1" applyBorder="1" applyAlignment="1">
      <alignment horizontal="center" vertical="top" wrapText="1"/>
    </xf>
    <xf numFmtId="164" fontId="19" fillId="4" borderId="1"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9" fontId="19" fillId="4"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wrapText="1"/>
    </xf>
    <xf numFmtId="9" fontId="19" fillId="5" borderId="1" xfId="0" applyNumberFormat="1" applyFont="1" applyFill="1" applyBorder="1" applyAlignment="1">
      <alignment horizontal="center" vertical="center" wrapText="1"/>
    </xf>
    <xf numFmtId="0" fontId="19" fillId="4" borderId="1" xfId="0" applyFont="1" applyFill="1" applyBorder="1" applyAlignment="1">
      <alignment horizontal="left" vertical="center" wrapText="1"/>
    </xf>
    <xf numFmtId="9" fontId="19" fillId="4" borderId="1" xfId="0" applyNumberFormat="1" applyFont="1" applyFill="1" applyBorder="1" applyAlignment="1">
      <alignment wrapText="1"/>
    </xf>
    <xf numFmtId="0" fontId="19" fillId="5" borderId="1" xfId="0" applyFont="1" applyFill="1" applyBorder="1" applyAlignment="1">
      <alignment horizontal="center" vertical="top" wrapText="1"/>
    </xf>
    <xf numFmtId="164" fontId="19" fillId="6" borderId="1" xfId="0" applyNumberFormat="1" applyFont="1" applyFill="1" applyBorder="1" applyAlignment="1">
      <alignment horizontal="center" vertical="center" wrapText="1"/>
    </xf>
    <xf numFmtId="0" fontId="19" fillId="6" borderId="1" xfId="0" applyFont="1" applyFill="1" applyBorder="1" applyAlignment="1">
      <alignment horizontal="center" vertical="center" wrapText="1"/>
    </xf>
    <xf numFmtId="0" fontId="19" fillId="7" borderId="1" xfId="0" applyFont="1" applyFill="1" applyBorder="1" applyAlignment="1">
      <alignment horizontal="center" vertical="center" wrapText="1"/>
    </xf>
    <xf numFmtId="0" fontId="19" fillId="7" borderId="1" xfId="0" applyFont="1" applyFill="1" applyBorder="1" applyAlignment="1">
      <alignment horizontal="center" vertical="top" wrapText="1"/>
    </xf>
    <xf numFmtId="9" fontId="19" fillId="7" borderId="1" xfId="0" applyNumberFormat="1"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center" vertical="top" wrapText="1"/>
    </xf>
    <xf numFmtId="9" fontId="19" fillId="8" borderId="1" xfId="0" applyNumberFormat="1" applyFont="1" applyFill="1" applyBorder="1" applyAlignment="1">
      <alignment horizontal="center" vertical="center" wrapText="1"/>
    </xf>
    <xf numFmtId="0" fontId="20" fillId="9" borderId="1" xfId="0" applyFont="1" applyFill="1" applyBorder="1" applyAlignment="1">
      <alignment horizontal="center" vertical="center" wrapText="1"/>
    </xf>
    <xf numFmtId="0" fontId="21" fillId="0" borderId="1" xfId="0" applyFont="1" applyBorder="1" applyAlignment="1">
      <alignment horizontal="center" vertical="center"/>
    </xf>
    <xf numFmtId="0" fontId="21" fillId="13" borderId="1" xfId="0" applyFont="1" applyFill="1" applyBorder="1" applyAlignment="1">
      <alignment horizontal="center" vertical="center" wrapText="1"/>
    </xf>
    <xf numFmtId="0" fontId="21" fillId="0" borderId="1" xfId="0" applyFont="1" applyBorder="1" applyAlignment="1">
      <alignment horizontal="center" vertical="center" wrapText="1"/>
    </xf>
    <xf numFmtId="15" fontId="21" fillId="0" borderId="1" xfId="0" applyNumberFormat="1" applyFont="1" applyBorder="1" applyAlignment="1">
      <alignment horizontal="center" vertical="center"/>
    </xf>
    <xf numFmtId="0" fontId="21" fillId="0" borderId="1" xfId="0" applyFont="1" applyBorder="1" applyAlignment="1">
      <alignment horizontal="left" vertical="center" wrapText="1"/>
    </xf>
    <xf numFmtId="0" fontId="21" fillId="14" borderId="1" xfId="0" applyFont="1" applyFill="1" applyBorder="1" applyAlignment="1">
      <alignment horizontal="center" vertical="center" wrapText="1"/>
    </xf>
    <xf numFmtId="0" fontId="21" fillId="14" borderId="1" xfId="0" applyFont="1" applyFill="1" applyBorder="1" applyAlignment="1">
      <alignment horizontal="center" vertical="center"/>
    </xf>
    <xf numFmtId="0" fontId="21" fillId="3" borderId="1" xfId="0" applyFont="1" applyFill="1" applyBorder="1" applyAlignment="1">
      <alignment horizontal="left" vertical="center" wrapText="1"/>
    </xf>
    <xf numFmtId="0" fontId="21" fillId="0" borderId="1" xfId="0" applyFont="1" applyBorder="1" applyAlignment="1">
      <alignment vertical="center"/>
    </xf>
    <xf numFmtId="0" fontId="21" fillId="15" borderId="1" xfId="0" applyFont="1" applyFill="1" applyBorder="1" applyAlignment="1">
      <alignment horizontal="center" vertical="center"/>
    </xf>
    <xf numFmtId="15" fontId="21" fillId="15" borderId="1" xfId="0" applyNumberFormat="1" applyFont="1" applyFill="1" applyBorder="1" applyAlignment="1">
      <alignment horizontal="center" vertical="center" wrapText="1"/>
    </xf>
    <xf numFmtId="15"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0" fontId="21" fillId="0" borderId="1" xfId="0" applyFont="1" applyBorder="1" applyAlignment="1">
      <alignment vertical="center" wrapText="1"/>
    </xf>
    <xf numFmtId="9" fontId="21" fillId="0" borderId="1" xfId="0" applyNumberFormat="1" applyFont="1" applyBorder="1" applyAlignment="1">
      <alignment horizontal="center" vertical="center"/>
    </xf>
    <xf numFmtId="9" fontId="21" fillId="0" borderId="1" xfId="0" applyNumberFormat="1" applyFont="1" applyBorder="1" applyAlignment="1">
      <alignment vertical="center"/>
    </xf>
    <xf numFmtId="0" fontId="21" fillId="0" borderId="1" xfId="0" applyFont="1" applyBorder="1" applyAlignment="1">
      <alignment horizontal="left" vertical="center"/>
    </xf>
    <xf numFmtId="164" fontId="21" fillId="0" borderId="1" xfId="0" applyNumberFormat="1" applyFont="1" applyBorder="1" applyAlignment="1">
      <alignment horizontal="center" vertical="center"/>
    </xf>
    <xf numFmtId="164" fontId="21" fillId="3" borderId="1" xfId="0" applyNumberFormat="1" applyFont="1" applyFill="1" applyBorder="1" applyAlignment="1">
      <alignment horizontal="center" vertical="center" wrapText="1"/>
    </xf>
    <xf numFmtId="9" fontId="21" fillId="3" borderId="1" xfId="0" applyNumberFormat="1" applyFont="1" applyFill="1" applyBorder="1" applyAlignment="1">
      <alignment horizontal="center" vertical="center" wrapText="1"/>
    </xf>
    <xf numFmtId="9" fontId="21" fillId="3" borderId="1" xfId="0" applyNumberFormat="1" applyFont="1" applyFill="1" applyBorder="1" applyAlignment="1">
      <alignment horizontal="center" vertical="center"/>
    </xf>
    <xf numFmtId="164" fontId="21" fillId="0" borderId="1" xfId="0" applyNumberFormat="1" applyFont="1" applyBorder="1" applyAlignment="1">
      <alignment horizontal="center" vertical="center" wrapText="1"/>
    </xf>
    <xf numFmtId="164" fontId="22" fillId="0" borderId="1" xfId="0" applyNumberFormat="1" applyFont="1" applyBorder="1" applyAlignment="1">
      <alignment horizontal="center" vertical="center"/>
    </xf>
    <xf numFmtId="9" fontId="22" fillId="0" borderId="1" xfId="0" applyNumberFormat="1" applyFont="1" applyBorder="1" applyAlignment="1">
      <alignment horizontal="center" vertical="center" wrapText="1"/>
    </xf>
    <xf numFmtId="9" fontId="22" fillId="0" borderId="1" xfId="0" applyNumberFormat="1" applyFont="1" applyBorder="1" applyAlignment="1">
      <alignment horizontal="center" vertical="center"/>
    </xf>
    <xf numFmtId="164" fontId="22" fillId="0" borderId="1" xfId="0" applyNumberFormat="1" applyFont="1" applyBorder="1" applyAlignment="1">
      <alignment horizontal="center" vertical="center" wrapText="1"/>
    </xf>
    <xf numFmtId="0" fontId="21" fillId="15" borderId="1" xfId="0" applyFont="1" applyFill="1" applyBorder="1" applyAlignment="1">
      <alignment horizontal="left" vertical="center" wrapText="1"/>
    </xf>
    <xf numFmtId="0" fontId="21" fillId="3" borderId="1" xfId="0" applyFont="1" applyFill="1" applyBorder="1" applyAlignment="1">
      <alignment horizontal="center" vertical="center" wrapText="1"/>
    </xf>
    <xf numFmtId="15" fontId="21" fillId="16" borderId="1" xfId="0" applyNumberFormat="1" applyFont="1" applyFill="1" applyBorder="1" applyAlignment="1">
      <alignment horizontal="center" vertical="center"/>
    </xf>
    <xf numFmtId="0" fontId="21" fillId="16" borderId="1" xfId="0" applyFont="1" applyFill="1" applyBorder="1" applyAlignment="1">
      <alignment vertical="center"/>
    </xf>
    <xf numFmtId="0" fontId="21" fillId="16" borderId="1" xfId="0" applyFont="1" applyFill="1" applyBorder="1" applyAlignment="1">
      <alignment horizontal="center" vertical="center"/>
    </xf>
    <xf numFmtId="15" fontId="21" fillId="16" borderId="1" xfId="0" applyNumberFormat="1" applyFont="1" applyFill="1" applyBorder="1" applyAlignment="1">
      <alignment vertical="center"/>
    </xf>
    <xf numFmtId="0" fontId="21" fillId="15" borderId="1" xfId="0" applyFont="1" applyFill="1" applyBorder="1" applyAlignment="1">
      <alignment horizontal="center" vertical="center" wrapText="1"/>
    </xf>
    <xf numFmtId="1" fontId="21" fillId="0" borderId="1" xfId="0" applyNumberFormat="1" applyFont="1" applyBorder="1" applyAlignment="1">
      <alignment horizontal="center" vertical="center"/>
    </xf>
    <xf numFmtId="0" fontId="22" fillId="0" borderId="1" xfId="0" applyFont="1" applyBorder="1" applyAlignment="1">
      <alignment vertical="center" wrapText="1"/>
    </xf>
    <xf numFmtId="164" fontId="21" fillId="3" borderId="1" xfId="0" applyNumberFormat="1" applyFont="1" applyFill="1" applyBorder="1" applyAlignment="1">
      <alignment horizontal="center" vertical="center"/>
    </xf>
    <xf numFmtId="0" fontId="21" fillId="3" borderId="1" xfId="0" applyFont="1" applyFill="1" applyBorder="1" applyAlignment="1">
      <alignment horizontal="center" vertical="center"/>
    </xf>
    <xf numFmtId="9" fontId="22" fillId="0" borderId="1" xfId="0" applyNumberFormat="1" applyFont="1" applyBorder="1" applyAlignment="1">
      <alignment horizontal="left" vertical="center"/>
    </xf>
    <xf numFmtId="0" fontId="22" fillId="0" borderId="1" xfId="0" applyFont="1" applyBorder="1" applyAlignment="1">
      <alignment horizontal="center" vertical="center" wrapText="1"/>
    </xf>
    <xf numFmtId="0" fontId="22" fillId="13" borderId="1" xfId="0" applyFont="1" applyFill="1" applyBorder="1" applyAlignment="1">
      <alignment horizontal="center" vertical="center" wrapText="1"/>
    </xf>
    <xf numFmtId="15" fontId="22" fillId="0" borderId="1" xfId="0" applyNumberFormat="1" applyFont="1" applyBorder="1" applyAlignment="1">
      <alignment horizontal="center" vertical="center" wrapText="1"/>
    </xf>
    <xf numFmtId="0" fontId="21" fillId="17" borderId="1" xfId="0" applyFont="1" applyFill="1" applyBorder="1" applyAlignment="1">
      <alignment horizontal="left" vertical="center" wrapText="1"/>
    </xf>
    <xf numFmtId="9" fontId="22" fillId="18" borderId="1" xfId="0" applyNumberFormat="1" applyFont="1" applyFill="1" applyBorder="1" applyAlignment="1">
      <alignment horizontal="left" vertical="center"/>
    </xf>
    <xf numFmtId="9" fontId="22" fillId="18" borderId="1" xfId="0" applyNumberFormat="1" applyFont="1" applyFill="1" applyBorder="1" applyAlignment="1">
      <alignment horizontal="center" vertical="center"/>
    </xf>
    <xf numFmtId="0" fontId="23" fillId="0" borderId="1" xfId="0" applyFont="1" applyBorder="1" applyAlignment="1">
      <alignment horizontal="center" vertical="center"/>
    </xf>
    <xf numFmtId="0" fontId="23" fillId="13" borderId="1" xfId="0" applyFont="1" applyFill="1" applyBorder="1" applyAlignment="1">
      <alignment horizontal="center" vertical="center" wrapText="1"/>
    </xf>
    <xf numFmtId="0" fontId="23" fillId="0" borderId="1" xfId="0" applyFont="1" applyBorder="1" applyAlignment="1">
      <alignment horizontal="center" vertical="center" wrapText="1"/>
    </xf>
    <xf numFmtId="15" fontId="23" fillId="0" borderId="1" xfId="0" applyNumberFormat="1" applyFont="1" applyBorder="1" applyAlignment="1">
      <alignment horizontal="center" vertical="center"/>
    </xf>
    <xf numFmtId="0" fontId="23" fillId="0" borderId="1" xfId="0" applyFont="1" applyBorder="1" applyAlignment="1">
      <alignment horizontal="left" vertical="center" wrapText="1"/>
    </xf>
    <xf numFmtId="0" fontId="23" fillId="14" borderId="1" xfId="0" applyFont="1" applyFill="1" applyBorder="1" applyAlignment="1">
      <alignment horizontal="center" vertical="center" wrapText="1"/>
    </xf>
    <xf numFmtId="0" fontId="23" fillId="14" borderId="1" xfId="0" applyFont="1" applyFill="1" applyBorder="1" applyAlignment="1">
      <alignment horizontal="center" vertical="center"/>
    </xf>
    <xf numFmtId="9" fontId="23"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24" fillId="13" borderId="1" xfId="0" applyFont="1" applyFill="1" applyBorder="1" applyAlignment="1">
      <alignment horizontal="center" vertical="center" wrapText="1"/>
    </xf>
    <xf numFmtId="15" fontId="24" fillId="0" borderId="1" xfId="0" applyNumberFormat="1" applyFont="1" applyBorder="1" applyAlignment="1">
      <alignment horizontal="center" vertical="center" wrapText="1"/>
    </xf>
    <xf numFmtId="9" fontId="23" fillId="0" borderId="1" xfId="0" applyNumberFormat="1" applyFont="1" applyBorder="1" applyAlignment="1">
      <alignment horizontal="center" vertical="center"/>
    </xf>
    <xf numFmtId="164" fontId="23" fillId="0" borderId="1" xfId="0" applyNumberFormat="1" applyFont="1" applyBorder="1" applyAlignment="1">
      <alignment horizontal="center" vertical="center"/>
    </xf>
    <xf numFmtId="9" fontId="24" fillId="0" borderId="1" xfId="0" applyNumberFormat="1" applyFont="1" applyBorder="1" applyAlignment="1">
      <alignment horizontal="center" vertical="center" wrapText="1"/>
    </xf>
    <xf numFmtId="9" fontId="24" fillId="0" borderId="1" xfId="0" applyNumberFormat="1" applyFont="1" applyBorder="1" applyAlignment="1">
      <alignment horizontal="center" vertical="center"/>
    </xf>
    <xf numFmtId="0" fontId="23" fillId="16" borderId="1" xfId="0" applyFont="1" applyFill="1" applyBorder="1" applyAlignment="1">
      <alignment horizontal="center" vertical="center"/>
    </xf>
    <xf numFmtId="0" fontId="23" fillId="0" borderId="1" xfId="0" applyFont="1" applyBorder="1" applyAlignment="1">
      <alignment vertical="center"/>
    </xf>
    <xf numFmtId="164" fontId="24" fillId="0" borderId="1" xfId="0" applyNumberFormat="1" applyFont="1" applyBorder="1" applyAlignment="1">
      <alignment horizontal="center" vertical="center"/>
    </xf>
    <xf numFmtId="15" fontId="21" fillId="0" borderId="1" xfId="0" applyNumberFormat="1" applyFont="1" applyBorder="1" applyAlignment="1">
      <alignment vertical="center"/>
    </xf>
    <xf numFmtId="9" fontId="22" fillId="0" borderId="1" xfId="0" applyNumberFormat="1" applyFont="1" applyBorder="1" applyAlignment="1">
      <alignment horizontal="left" vertical="center" wrapText="1"/>
    </xf>
    <xf numFmtId="0" fontId="22" fillId="0" borderId="1" xfId="0" applyFont="1" applyBorder="1" applyAlignment="1">
      <alignment horizontal="left" vertical="center" wrapText="1"/>
    </xf>
    <xf numFmtId="0" fontId="22" fillId="14" borderId="1" xfId="0" applyFont="1" applyFill="1" applyBorder="1" applyAlignment="1">
      <alignment horizontal="center" vertical="center"/>
    </xf>
    <xf numFmtId="0" fontId="22" fillId="0" borderId="1" xfId="0" applyFont="1" applyBorder="1" applyAlignment="1">
      <alignment horizontal="left" vertical="center"/>
    </xf>
    <xf numFmtId="0" fontId="22" fillId="3" borderId="1" xfId="0" applyFont="1" applyFill="1" applyBorder="1" applyAlignment="1">
      <alignment horizontal="center" vertical="center" wrapText="1"/>
    </xf>
    <xf numFmtId="9" fontId="22" fillId="3" borderId="1" xfId="0" applyNumberFormat="1" applyFont="1" applyFill="1" applyBorder="1" applyAlignment="1">
      <alignment horizontal="center" vertical="center" wrapText="1"/>
    </xf>
    <xf numFmtId="0" fontId="22" fillId="0" borderId="1" xfId="0" applyFont="1" applyBorder="1" applyAlignment="1">
      <alignment horizontal="center" vertical="center"/>
    </xf>
    <xf numFmtId="164" fontId="22" fillId="3" borderId="1" xfId="0" applyNumberFormat="1" applyFont="1" applyFill="1" applyBorder="1" applyAlignment="1">
      <alignment horizontal="center" vertical="center" wrapText="1"/>
    </xf>
    <xf numFmtId="9" fontId="22" fillId="3" borderId="1" xfId="0" applyNumberFormat="1" applyFont="1" applyFill="1" applyBorder="1" applyAlignment="1">
      <alignment horizontal="left" vertical="center" wrapText="1"/>
    </xf>
    <xf numFmtId="9" fontId="22" fillId="3" borderId="1" xfId="0" applyNumberFormat="1" applyFont="1" applyFill="1" applyBorder="1" applyAlignment="1">
      <alignment horizontal="center" vertical="center"/>
    </xf>
    <xf numFmtId="0" fontId="21" fillId="19" borderId="1" xfId="0" applyFont="1" applyFill="1" applyBorder="1" applyAlignment="1">
      <alignment horizontal="center" vertical="center"/>
    </xf>
    <xf numFmtId="10" fontId="21" fillId="0" borderId="1" xfId="0" applyNumberFormat="1" applyFont="1" applyBorder="1" applyAlignment="1">
      <alignment horizontal="center" vertical="center"/>
    </xf>
    <xf numFmtId="10" fontId="21" fillId="0" borderId="1" xfId="0" applyNumberFormat="1" applyFont="1" applyBorder="1" applyAlignment="1">
      <alignment horizontal="left" vertical="center" wrapText="1"/>
    </xf>
    <xf numFmtId="10" fontId="21" fillId="0" borderId="1" xfId="0" applyNumberFormat="1" applyFont="1" applyBorder="1" applyAlignment="1">
      <alignment horizontal="center" vertical="center" wrapText="1"/>
    </xf>
    <xf numFmtId="10" fontId="22" fillId="0" borderId="1" xfId="0" applyNumberFormat="1" applyFont="1" applyBorder="1" applyAlignment="1">
      <alignment horizontal="center" vertical="center" wrapText="1"/>
    </xf>
    <xf numFmtId="10" fontId="22" fillId="0" borderId="1" xfId="0" applyNumberFormat="1" applyFont="1" applyBorder="1" applyAlignment="1">
      <alignment horizontal="center" vertical="center"/>
    </xf>
    <xf numFmtId="10" fontId="22" fillId="0" borderId="1" xfId="0" applyNumberFormat="1" applyFont="1" applyBorder="1" applyAlignment="1">
      <alignment horizontal="left" vertical="center" wrapText="1"/>
    </xf>
    <xf numFmtId="15" fontId="21" fillId="3" borderId="1" xfId="0" applyNumberFormat="1" applyFont="1" applyFill="1" applyBorder="1" applyAlignment="1">
      <alignment horizontal="center" vertical="center" wrapText="1"/>
    </xf>
    <xf numFmtId="0" fontId="25" fillId="0" borderId="1" xfId="0" applyFont="1" applyBorder="1" applyAlignment="1">
      <alignment horizontal="left" vertical="center" wrapText="1"/>
    </xf>
    <xf numFmtId="0" fontId="21" fillId="20" borderId="1" xfId="0" applyFont="1" applyFill="1" applyBorder="1" applyAlignment="1">
      <alignment horizontal="center" vertical="center"/>
    </xf>
    <xf numFmtId="9" fontId="21" fillId="15" borderId="1" xfId="0" applyNumberFormat="1" applyFont="1" applyFill="1" applyBorder="1" applyAlignment="1">
      <alignment horizontal="center" vertical="center"/>
    </xf>
    <xf numFmtId="0" fontId="21" fillId="21" borderId="1" xfId="0" applyFont="1" applyFill="1" applyBorder="1" applyAlignment="1">
      <alignment horizontal="center" vertical="center"/>
    </xf>
    <xf numFmtId="0" fontId="21" fillId="21" borderId="1" xfId="0" applyFont="1" applyFill="1" applyBorder="1" applyAlignment="1">
      <alignment horizontal="left" vertical="center"/>
    </xf>
    <xf numFmtId="9" fontId="22" fillId="12" borderId="1" xfId="0" applyNumberFormat="1" applyFont="1" applyFill="1" applyBorder="1" applyAlignment="1">
      <alignment horizontal="center" vertical="center"/>
    </xf>
    <xf numFmtId="164" fontId="22" fillId="12" borderId="1" xfId="0" applyNumberFormat="1" applyFont="1" applyFill="1" applyBorder="1" applyAlignment="1">
      <alignment horizontal="center" vertical="center"/>
    </xf>
    <xf numFmtId="0" fontId="22" fillId="12" borderId="1" xfId="0" applyFont="1" applyFill="1" applyBorder="1" applyAlignment="1">
      <alignment horizontal="center" vertical="center"/>
    </xf>
    <xf numFmtId="0" fontId="21" fillId="22" borderId="1" xfId="0" applyFont="1" applyFill="1" applyBorder="1" applyAlignment="1">
      <alignment horizontal="left" vertical="center" wrapText="1"/>
    </xf>
    <xf numFmtId="15" fontId="21" fillId="15" borderId="1" xfId="0" applyNumberFormat="1" applyFont="1" applyFill="1" applyBorder="1" applyAlignment="1">
      <alignment horizontal="center" vertical="center"/>
    </xf>
    <xf numFmtId="164" fontId="21" fillId="23" borderId="1" xfId="0" applyNumberFormat="1" applyFont="1" applyFill="1" applyBorder="1" applyAlignment="1">
      <alignment horizontal="center" vertical="center"/>
    </xf>
    <xf numFmtId="0" fontId="21" fillId="23" borderId="1" xfId="0" applyFont="1" applyFill="1" applyBorder="1" applyAlignment="1">
      <alignment horizontal="center" vertical="center" wrapText="1"/>
    </xf>
    <xf numFmtId="0" fontId="21" fillId="23" borderId="1" xfId="0" applyFont="1" applyFill="1" applyBorder="1" applyAlignment="1">
      <alignment horizontal="center" vertical="center"/>
    </xf>
    <xf numFmtId="9" fontId="21" fillId="23" borderId="1" xfId="0" applyNumberFormat="1" applyFont="1" applyFill="1" applyBorder="1" applyAlignment="1">
      <alignment horizontal="center" vertical="center"/>
    </xf>
    <xf numFmtId="0" fontId="21" fillId="24" borderId="1" xfId="0" applyFont="1" applyFill="1" applyBorder="1" applyAlignment="1">
      <alignment horizontal="center" vertical="center" wrapText="1"/>
    </xf>
    <xf numFmtId="9" fontId="21" fillId="24" borderId="1" xfId="0" applyNumberFormat="1" applyFont="1" applyFill="1" applyBorder="1" applyAlignment="1">
      <alignment horizontal="center" vertical="center"/>
    </xf>
    <xf numFmtId="164" fontId="26" fillId="0" borderId="1" xfId="0" applyNumberFormat="1" applyFont="1" applyBorder="1" applyAlignment="1">
      <alignment horizontal="center" vertical="center" wrapText="1"/>
    </xf>
    <xf numFmtId="0" fontId="26" fillId="0" borderId="1" xfId="0" applyFont="1" applyBorder="1" applyAlignment="1">
      <alignment horizontal="center" vertical="center" wrapText="1"/>
    </xf>
    <xf numFmtId="9" fontId="26" fillId="0" borderId="1" xfId="0" applyNumberFormat="1" applyFont="1" applyBorder="1" applyAlignment="1">
      <alignment horizontal="center" vertical="center"/>
    </xf>
    <xf numFmtId="0" fontId="22" fillId="18" borderId="1" xfId="0" applyFont="1" applyFill="1" applyBorder="1" applyAlignment="1">
      <alignment horizontal="center" vertical="center"/>
    </xf>
    <xf numFmtId="0" fontId="27" fillId="15" borderId="1" xfId="0" applyFont="1" applyFill="1" applyBorder="1" applyAlignment="1">
      <alignment horizontal="center" vertical="center"/>
    </xf>
    <xf numFmtId="9" fontId="23" fillId="15" borderId="1" xfId="0" applyNumberFormat="1" applyFont="1" applyFill="1" applyBorder="1" applyAlignment="1">
      <alignment horizontal="center" vertical="center"/>
    </xf>
    <xf numFmtId="0" fontId="21" fillId="3" borderId="1" xfId="0" applyFont="1" applyFill="1" applyBorder="1" applyAlignment="1">
      <alignment vertical="center" wrapText="1"/>
    </xf>
    <xf numFmtId="165" fontId="21" fillId="0" borderId="1" xfId="0" applyNumberFormat="1" applyFont="1" applyBorder="1" applyAlignment="1">
      <alignment horizontal="center" vertical="center" wrapText="1"/>
    </xf>
    <xf numFmtId="165" fontId="21" fillId="0" borderId="1" xfId="0" applyNumberFormat="1" applyFont="1" applyBorder="1" applyAlignment="1">
      <alignment horizontal="left" vertical="center" wrapText="1"/>
    </xf>
    <xf numFmtId="165" fontId="21" fillId="14" borderId="1" xfId="0" applyNumberFormat="1" applyFont="1" applyFill="1" applyBorder="1" applyAlignment="1">
      <alignment horizontal="center" vertical="center" wrapText="1"/>
    </xf>
    <xf numFmtId="165" fontId="28" fillId="0" borderId="1" xfId="0" applyNumberFormat="1" applyFont="1" applyBorder="1" applyAlignment="1">
      <alignment horizontal="left" vertical="center" wrapText="1"/>
    </xf>
    <xf numFmtId="165" fontId="21" fillId="0" borderId="1" xfId="0" applyNumberFormat="1" applyFont="1" applyBorder="1" applyAlignment="1">
      <alignment vertical="center" wrapText="1"/>
    </xf>
    <xf numFmtId="165" fontId="21" fillId="3" borderId="1" xfId="0" applyNumberFormat="1" applyFont="1" applyFill="1" applyBorder="1" applyAlignment="1">
      <alignment horizontal="center" vertical="center" wrapText="1"/>
    </xf>
    <xf numFmtId="165" fontId="21" fillId="13" borderId="1" xfId="0" applyNumberFormat="1" applyFont="1" applyFill="1" applyBorder="1" applyAlignment="1">
      <alignment horizontal="center" vertical="center" wrapText="1"/>
    </xf>
    <xf numFmtId="164" fontId="21" fillId="0" borderId="1" xfId="0" applyNumberFormat="1" applyFont="1" applyBorder="1" applyAlignment="1">
      <alignment horizontal="left" vertical="center" wrapText="1"/>
    </xf>
    <xf numFmtId="165" fontId="21" fillId="15" borderId="1" xfId="0" applyNumberFormat="1" applyFont="1" applyFill="1" applyBorder="1" applyAlignment="1">
      <alignment vertical="center" wrapText="1"/>
    </xf>
    <xf numFmtId="3" fontId="21" fillId="15" borderId="1" xfId="0" applyNumberFormat="1" applyFont="1" applyFill="1" applyBorder="1" applyAlignment="1">
      <alignment horizontal="center" vertical="center"/>
    </xf>
    <xf numFmtId="165" fontId="21" fillId="15" borderId="1" xfId="0" applyNumberFormat="1" applyFont="1" applyFill="1" applyBorder="1" applyAlignment="1">
      <alignment horizontal="center" vertical="center" wrapText="1"/>
    </xf>
    <xf numFmtId="0" fontId="23" fillId="0" borderId="1" xfId="0" applyFont="1" applyBorder="1" applyAlignment="1">
      <alignment vertical="center" wrapText="1"/>
    </xf>
    <xf numFmtId="164" fontId="21" fillId="0" borderId="1" xfId="0" applyNumberFormat="1" applyFont="1" applyBorder="1" applyAlignment="1">
      <alignment horizontal="center" vertical="center"/>
    </xf>
    <xf numFmtId="0" fontId="21" fillId="15" borderId="1" xfId="0" applyFont="1" applyFill="1" applyBorder="1" applyAlignment="1">
      <alignment vertical="center"/>
    </xf>
    <xf numFmtId="0" fontId="21" fillId="25" borderId="1" xfId="0" applyFont="1" applyFill="1" applyBorder="1" applyAlignment="1">
      <alignment horizontal="center" vertical="center" wrapText="1"/>
    </xf>
    <xf numFmtId="15" fontId="23" fillId="0" borderId="1" xfId="0" applyNumberFormat="1" applyFont="1" applyBorder="1" applyAlignment="1">
      <alignment horizontal="center" vertical="center" wrapText="1"/>
    </xf>
    <xf numFmtId="0" fontId="29" fillId="0" borderId="1" xfId="0" applyFont="1" applyBorder="1" applyAlignment="1">
      <alignment horizontal="center" vertical="center"/>
    </xf>
    <xf numFmtId="0" fontId="23" fillId="3" borderId="1" xfId="0" applyFont="1" applyFill="1" applyBorder="1" applyAlignment="1">
      <alignment horizontal="left" vertical="center" wrapText="1"/>
    </xf>
    <xf numFmtId="0" fontId="23" fillId="3" borderId="1" xfId="0" applyFont="1" applyFill="1" applyBorder="1" applyAlignment="1">
      <alignment horizontal="center" vertical="center" wrapText="1"/>
    </xf>
    <xf numFmtId="0" fontId="30" fillId="0" borderId="1" xfId="0" applyFont="1" applyBorder="1" applyAlignment="1">
      <alignment vertical="center" wrapText="1"/>
    </xf>
    <xf numFmtId="0" fontId="23" fillId="0" borderId="1" xfId="0" applyFont="1" applyBorder="1" applyAlignment="1">
      <alignment horizontal="left" vertical="center"/>
    </xf>
    <xf numFmtId="0" fontId="23" fillId="15" borderId="1" xfId="0" applyFont="1" applyFill="1" applyBorder="1" applyAlignment="1">
      <alignment horizontal="center" vertical="center" wrapText="1"/>
    </xf>
    <xf numFmtId="0" fontId="22" fillId="14" borderId="1" xfId="0" applyFont="1" applyFill="1" applyBorder="1" applyAlignment="1">
      <alignment horizontal="center" vertical="center" wrapText="1"/>
    </xf>
    <xf numFmtId="9" fontId="21" fillId="0" borderId="1" xfId="0" applyNumberFormat="1" applyFont="1" applyBorder="1" applyAlignment="1">
      <alignment horizontal="left" vertical="center" wrapText="1"/>
    </xf>
    <xf numFmtId="0" fontId="25" fillId="0" borderId="1" xfId="0" applyFont="1" applyBorder="1" applyAlignment="1">
      <alignment vertical="center" wrapText="1"/>
    </xf>
    <xf numFmtId="1"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xf>
    <xf numFmtId="15" fontId="23" fillId="16" borderId="1" xfId="0" applyNumberFormat="1" applyFont="1" applyFill="1" applyBorder="1" applyAlignment="1">
      <alignment horizontal="center" vertical="center"/>
    </xf>
    <xf numFmtId="0" fontId="23" fillId="16" borderId="1" xfId="0" applyFont="1" applyFill="1" applyBorder="1" applyAlignment="1">
      <alignment vertical="center"/>
    </xf>
    <xf numFmtId="15" fontId="23" fillId="16" borderId="1" xfId="0" applyNumberFormat="1" applyFont="1" applyFill="1" applyBorder="1" applyAlignment="1">
      <alignment vertical="center"/>
    </xf>
    <xf numFmtId="15" fontId="23" fillId="0" borderId="1" xfId="0" applyNumberFormat="1" applyFont="1" applyBorder="1" applyAlignment="1">
      <alignment vertical="center"/>
    </xf>
    <xf numFmtId="164" fontId="23" fillId="3" borderId="1" xfId="0" applyNumberFormat="1" applyFont="1" applyFill="1" applyBorder="1" applyAlignment="1">
      <alignment horizontal="center" vertical="center"/>
    </xf>
    <xf numFmtId="9" fontId="23" fillId="3" borderId="1" xfId="0" applyNumberFormat="1" applyFont="1" applyFill="1" applyBorder="1" applyAlignment="1">
      <alignment horizontal="center" vertical="center"/>
    </xf>
    <xf numFmtId="0" fontId="23" fillId="19" borderId="1" xfId="0" applyFont="1" applyFill="1" applyBorder="1" applyAlignment="1">
      <alignment horizontal="center" vertical="center"/>
    </xf>
    <xf numFmtId="0" fontId="22" fillId="15" borderId="1" xfId="0" applyFont="1" applyFill="1" applyBorder="1" applyAlignment="1">
      <alignment horizontal="center" vertical="center" wrapText="1"/>
    </xf>
    <xf numFmtId="15" fontId="21" fillId="0" borderId="1" xfId="0" applyNumberFormat="1" applyFont="1" applyBorder="1" applyAlignment="1">
      <alignment vertical="center" wrapText="1"/>
    </xf>
    <xf numFmtId="0" fontId="28" fillId="0" borderId="1" xfId="0" applyFont="1" applyBorder="1" applyAlignment="1">
      <alignment horizontal="left" vertical="center" wrapText="1"/>
    </xf>
    <xf numFmtId="0" fontId="23" fillId="15" borderId="1" xfId="0" applyFont="1" applyFill="1" applyBorder="1" applyAlignment="1">
      <alignment horizontal="left" vertical="center" wrapText="1"/>
    </xf>
    <xf numFmtId="0" fontId="21" fillId="24" borderId="1" xfId="0" applyFont="1" applyFill="1" applyBorder="1" applyAlignment="1">
      <alignment horizontal="center" vertical="center"/>
    </xf>
    <xf numFmtId="0" fontId="21" fillId="26" borderId="1" xfId="0" applyFont="1" applyFill="1" applyBorder="1" applyAlignment="1">
      <alignment horizontal="center" vertical="center"/>
    </xf>
    <xf numFmtId="0" fontId="27" fillId="15" borderId="1" xfId="0" applyFont="1" applyFill="1" applyBorder="1" applyAlignment="1">
      <alignment vertical="center" wrapText="1"/>
    </xf>
    <xf numFmtId="1" fontId="21" fillId="0" borderId="1" xfId="0" applyNumberFormat="1" applyFont="1" applyBorder="1" applyAlignment="1">
      <alignment horizontal="center" vertical="center" wrapText="1"/>
    </xf>
    <xf numFmtId="164" fontId="31" fillId="0" borderId="1" xfId="0" applyNumberFormat="1" applyFont="1" applyBorder="1" applyAlignment="1">
      <alignment horizontal="center" vertical="center"/>
    </xf>
    <xf numFmtId="9" fontId="31" fillId="0" borderId="1" xfId="0" applyNumberFormat="1" applyFont="1" applyBorder="1" applyAlignment="1">
      <alignment horizontal="left" vertical="center" wrapText="1"/>
    </xf>
    <xf numFmtId="9" fontId="31" fillId="0" borderId="1" xfId="0" applyNumberFormat="1" applyFont="1" applyBorder="1" applyAlignment="1">
      <alignment horizontal="center" vertical="center" wrapText="1"/>
    </xf>
    <xf numFmtId="0" fontId="27" fillId="0" borderId="1" xfId="0" applyFont="1" applyBorder="1" applyAlignment="1">
      <alignment horizontal="center" vertical="center"/>
    </xf>
    <xf numFmtId="0" fontId="21" fillId="21" borderId="1" xfId="0" applyFont="1" applyFill="1" applyBorder="1" applyAlignment="1">
      <alignment horizontal="center" vertical="center" wrapText="1"/>
    </xf>
    <xf numFmtId="9" fontId="21" fillId="24" borderId="1" xfId="0" applyNumberFormat="1" applyFont="1" applyFill="1" applyBorder="1" applyAlignment="1">
      <alignment horizontal="center" vertical="center" wrapText="1"/>
    </xf>
    <xf numFmtId="0" fontId="21" fillId="15" borderId="1" xfId="0" applyFont="1" applyFill="1" applyBorder="1" applyAlignment="1">
      <alignment vertical="center" wrapText="1"/>
    </xf>
    <xf numFmtId="0" fontId="21" fillId="16" borderId="1" xfId="0" applyFont="1" applyFill="1" applyBorder="1" applyAlignment="1">
      <alignment horizontal="left" vertical="center" wrapText="1"/>
    </xf>
    <xf numFmtId="165" fontId="22" fillId="14" borderId="1" xfId="0" applyNumberFormat="1" applyFont="1" applyFill="1" applyBorder="1" applyAlignment="1">
      <alignment horizontal="center" vertical="center" wrapText="1"/>
    </xf>
    <xf numFmtId="165" fontId="22" fillId="0" borderId="1" xfId="0" applyNumberFormat="1" applyFont="1" applyBorder="1" applyAlignment="1">
      <alignment horizontal="center" vertical="center" wrapText="1"/>
    </xf>
    <xf numFmtId="0" fontId="21" fillId="27" borderId="1" xfId="0" applyFont="1" applyFill="1" applyBorder="1" applyAlignment="1">
      <alignment vertical="center" wrapText="1"/>
    </xf>
    <xf numFmtId="0" fontId="32" fillId="0" borderId="1" xfId="0" applyFont="1" applyBorder="1" applyAlignment="1">
      <alignment horizontal="center" vertical="center" wrapText="1"/>
    </xf>
    <xf numFmtId="15" fontId="32" fillId="0" borderId="1" xfId="0" applyNumberFormat="1" applyFont="1" applyBorder="1" applyAlignment="1">
      <alignment horizontal="center" vertical="center" wrapText="1"/>
    </xf>
    <xf numFmtId="0" fontId="22" fillId="3" borderId="1" xfId="0" applyFont="1" applyFill="1" applyBorder="1" applyAlignment="1">
      <alignment horizontal="center" vertical="center"/>
    </xf>
    <xf numFmtId="15" fontId="22" fillId="3" borderId="1" xfId="0" applyNumberFormat="1" applyFont="1" applyFill="1" applyBorder="1" applyAlignment="1">
      <alignment horizontal="center" vertical="center" wrapText="1"/>
    </xf>
    <xf numFmtId="9" fontId="31" fillId="0" borderId="1" xfId="0" applyNumberFormat="1" applyFont="1" applyBorder="1" applyAlignment="1">
      <alignment horizontal="left" vertical="center"/>
    </xf>
    <xf numFmtId="164" fontId="33" fillId="0" borderId="1" xfId="0" applyNumberFormat="1" applyFont="1" applyBorder="1" applyAlignment="1">
      <alignment horizontal="center" vertical="center"/>
    </xf>
    <xf numFmtId="15" fontId="32" fillId="0" borderId="1" xfId="0" applyNumberFormat="1" applyFont="1" applyBorder="1" applyAlignment="1">
      <alignment horizontal="center" vertical="center"/>
    </xf>
    <xf numFmtId="0" fontId="22" fillId="0" borderId="1" xfId="0" applyFont="1" applyBorder="1" applyAlignment="1">
      <alignment vertical="center"/>
    </xf>
    <xf numFmtId="15" fontId="22" fillId="0" borderId="1" xfId="0" applyNumberFormat="1" applyFont="1" applyBorder="1" applyAlignment="1">
      <alignment horizontal="center" vertical="center"/>
    </xf>
    <xf numFmtId="0" fontId="22" fillId="3" borderId="1" xfId="0" applyFont="1" applyFill="1" applyBorder="1" applyAlignment="1">
      <alignment horizontal="left" vertical="center" wrapText="1"/>
    </xf>
    <xf numFmtId="0" fontId="22" fillId="15" borderId="1" xfId="0" quotePrefix="1" applyFont="1" applyFill="1" applyBorder="1" applyAlignment="1">
      <alignment horizontal="center" vertical="center" wrapText="1"/>
    </xf>
    <xf numFmtId="1" fontId="22" fillId="0" borderId="1" xfId="0" applyNumberFormat="1" applyFont="1" applyBorder="1" applyAlignment="1">
      <alignment horizontal="center" vertical="center" wrapText="1"/>
    </xf>
    <xf numFmtId="0" fontId="21" fillId="25" borderId="1" xfId="0" applyFont="1" applyFill="1" applyBorder="1" applyAlignment="1">
      <alignment horizontal="left" vertical="center"/>
    </xf>
    <xf numFmtId="164" fontId="21" fillId="28" borderId="1" xfId="0" applyNumberFormat="1" applyFont="1" applyFill="1" applyBorder="1" applyAlignment="1">
      <alignment horizontal="center" vertical="center"/>
    </xf>
    <xf numFmtId="0" fontId="21" fillId="28" borderId="1" xfId="0" applyFont="1" applyFill="1" applyBorder="1" applyAlignment="1">
      <alignment horizontal="center" vertical="center" wrapText="1"/>
    </xf>
    <xf numFmtId="0" fontId="27" fillId="0" borderId="1" xfId="0" applyFont="1" applyBorder="1" applyAlignment="1">
      <alignment horizontal="left" vertical="center" wrapText="1"/>
    </xf>
    <xf numFmtId="0" fontId="22" fillId="15" borderId="1" xfId="0" applyFont="1" applyFill="1" applyBorder="1" applyAlignment="1">
      <alignment horizontal="center" vertical="center"/>
    </xf>
    <xf numFmtId="164" fontId="21" fillId="29" borderId="1" xfId="0" applyNumberFormat="1" applyFont="1" applyFill="1" applyBorder="1" applyAlignment="1">
      <alignment horizontal="center" vertical="center"/>
    </xf>
    <xf numFmtId="9" fontId="21" fillId="29" borderId="1" xfId="0" applyNumberFormat="1" applyFont="1" applyFill="1" applyBorder="1" applyAlignment="1">
      <alignment horizontal="left" vertical="center" wrapText="1"/>
    </xf>
    <xf numFmtId="0" fontId="21" fillId="29" borderId="1" xfId="0" applyFont="1" applyFill="1" applyBorder="1" applyAlignment="1">
      <alignment horizontal="center" vertical="center" wrapText="1"/>
    </xf>
    <xf numFmtId="9" fontId="21" fillId="29" borderId="1" xfId="0" applyNumberFormat="1" applyFont="1" applyFill="1" applyBorder="1" applyAlignment="1">
      <alignment horizontal="center" vertical="center"/>
    </xf>
    <xf numFmtId="0" fontId="21" fillId="29" borderId="1" xfId="0" applyFont="1" applyFill="1" applyBorder="1" applyAlignment="1">
      <alignment horizontal="center" vertical="center"/>
    </xf>
    <xf numFmtId="164" fontId="22" fillId="13" borderId="1" xfId="0" applyNumberFormat="1" applyFont="1" applyFill="1" applyBorder="1" applyAlignment="1">
      <alignment horizontal="center" vertical="center" wrapText="1"/>
    </xf>
    <xf numFmtId="0" fontId="22" fillId="18" borderId="1" xfId="0" applyFont="1" applyFill="1" applyBorder="1" applyAlignment="1">
      <alignment horizontal="center" vertical="center" wrapText="1"/>
    </xf>
    <xf numFmtId="0" fontId="21" fillId="25" borderId="1" xfId="0" applyFont="1" applyFill="1" applyBorder="1" applyAlignment="1">
      <alignment vertical="center" wrapText="1"/>
    </xf>
    <xf numFmtId="9" fontId="22" fillId="15" borderId="1" xfId="0" applyNumberFormat="1" applyFont="1" applyFill="1" applyBorder="1" applyAlignment="1">
      <alignment horizontal="center" vertical="center"/>
    </xf>
    <xf numFmtId="0" fontId="21" fillId="27" borderId="1" xfId="0" applyFont="1" applyFill="1" applyBorder="1" applyAlignment="1">
      <alignment horizontal="center" vertical="center" wrapText="1"/>
    </xf>
    <xf numFmtId="17" fontId="22" fillId="0" borderId="1" xfId="0" applyNumberFormat="1" applyFont="1" applyBorder="1" applyAlignment="1">
      <alignment horizontal="center" vertical="center" wrapText="1"/>
    </xf>
    <xf numFmtId="164" fontId="22" fillId="0" borderId="1" xfId="0" applyNumberFormat="1" applyFont="1" applyBorder="1" applyAlignment="1">
      <alignment vertical="center" wrapText="1"/>
    </xf>
    <xf numFmtId="164" fontId="22" fillId="0" borderId="1" xfId="0" applyNumberFormat="1" applyFont="1" applyBorder="1" applyAlignment="1">
      <alignment horizontal="left" vertical="center"/>
    </xf>
    <xf numFmtId="0" fontId="21" fillId="17" borderId="1" xfId="0" applyFont="1" applyFill="1" applyBorder="1" applyAlignment="1">
      <alignment horizontal="center" vertical="center"/>
    </xf>
    <xf numFmtId="0" fontId="21" fillId="12" borderId="1" xfId="0" applyFont="1" applyFill="1" applyBorder="1" applyAlignment="1">
      <alignment horizontal="center" vertical="center"/>
    </xf>
    <xf numFmtId="164" fontId="22" fillId="12" borderId="1" xfId="0" applyNumberFormat="1" applyFont="1" applyFill="1" applyBorder="1" applyAlignment="1">
      <alignment horizontal="left" vertical="center"/>
    </xf>
    <xf numFmtId="164" fontId="22" fillId="12" borderId="1" xfId="0" applyNumberFormat="1" applyFont="1" applyFill="1" applyBorder="1" applyAlignment="1">
      <alignment horizontal="center" vertical="center" wrapText="1"/>
    </xf>
    <xf numFmtId="0" fontId="22" fillId="15" borderId="1" xfId="0" applyFont="1" applyFill="1" applyBorder="1" applyAlignment="1">
      <alignment horizontal="left" vertical="center" wrapText="1"/>
    </xf>
    <xf numFmtId="164" fontId="22" fillId="0" borderId="1" xfId="0" applyNumberFormat="1" applyFont="1" applyBorder="1" applyAlignment="1">
      <alignment horizontal="left" vertical="center" wrapText="1"/>
    </xf>
    <xf numFmtId="0" fontId="22" fillId="25" borderId="1" xfId="0" applyFont="1" applyFill="1" applyBorder="1" applyAlignment="1">
      <alignment horizontal="center" vertical="center" wrapText="1"/>
    </xf>
    <xf numFmtId="164" fontId="22" fillId="0" borderId="1" xfId="0" applyNumberFormat="1" applyFont="1" applyBorder="1" applyAlignment="1">
      <alignment horizontal="center" vertical="center" wrapText="1"/>
    </xf>
    <xf numFmtId="0" fontId="31" fillId="0" borderId="1" xfId="0" applyFont="1" applyBorder="1" applyAlignment="1">
      <alignment horizontal="left" vertical="center" wrapText="1"/>
    </xf>
    <xf numFmtId="165" fontId="21" fillId="17" borderId="1" xfId="0" applyNumberFormat="1" applyFont="1" applyFill="1" applyBorder="1" applyAlignment="1">
      <alignment horizontal="left" vertical="center" wrapText="1"/>
    </xf>
    <xf numFmtId="15" fontId="22" fillId="15" borderId="1" xfId="0" applyNumberFormat="1" applyFont="1" applyFill="1" applyBorder="1" applyAlignment="1">
      <alignment horizontal="center" vertical="center" wrapText="1"/>
    </xf>
    <xf numFmtId="165" fontId="21" fillId="3" borderId="1" xfId="0" applyNumberFormat="1" applyFont="1" applyFill="1" applyBorder="1" applyAlignment="1">
      <alignment horizontal="left" vertical="center" wrapText="1"/>
    </xf>
    <xf numFmtId="165" fontId="22" fillId="15" borderId="1" xfId="0" applyNumberFormat="1" applyFont="1" applyFill="1" applyBorder="1" applyAlignment="1">
      <alignment horizontal="left" vertical="center" wrapText="1"/>
    </xf>
    <xf numFmtId="165" fontId="22" fillId="3" borderId="1" xfId="0" applyNumberFormat="1" applyFont="1" applyFill="1" applyBorder="1" applyAlignment="1">
      <alignment horizontal="center" vertical="center" wrapText="1"/>
    </xf>
    <xf numFmtId="0" fontId="25" fillId="0" borderId="1" xfId="0" applyFont="1" applyBorder="1" applyAlignment="1">
      <alignment horizontal="center" vertical="center" wrapText="1"/>
    </xf>
    <xf numFmtId="164" fontId="25" fillId="0" borderId="1" xfId="0" applyNumberFormat="1" applyFont="1" applyBorder="1" applyAlignment="1">
      <alignment horizontal="center" vertical="center"/>
    </xf>
    <xf numFmtId="0" fontId="25" fillId="3" borderId="1" xfId="0" applyFont="1" applyFill="1" applyBorder="1" applyAlignment="1">
      <alignment horizontal="left" vertical="center" wrapText="1"/>
    </xf>
    <xf numFmtId="0" fontId="25" fillId="14" borderId="1" xfId="0" applyFont="1" applyFill="1" applyBorder="1" applyAlignment="1">
      <alignment horizontal="center" vertical="center" wrapText="1"/>
    </xf>
    <xf numFmtId="9" fontId="34" fillId="3" borderId="1" xfId="0" applyNumberFormat="1" applyFont="1" applyFill="1" applyBorder="1" applyAlignment="1">
      <alignment horizontal="center" vertical="center"/>
    </xf>
    <xf numFmtId="0" fontId="34" fillId="0" borderId="1" xfId="0" applyFont="1" applyBorder="1" applyAlignment="1">
      <alignment horizontal="center" vertical="center" wrapText="1"/>
    </xf>
    <xf numFmtId="164" fontId="21" fillId="25" borderId="1" xfId="0" applyNumberFormat="1" applyFont="1" applyFill="1" applyBorder="1" applyAlignment="1">
      <alignment horizontal="center" vertical="center"/>
    </xf>
    <xf numFmtId="0" fontId="21" fillId="25" borderId="1" xfId="0" applyFont="1" applyFill="1" applyBorder="1" applyAlignment="1">
      <alignment horizontal="center" vertical="center"/>
    </xf>
    <xf numFmtId="164" fontId="21" fillId="30" borderId="1" xfId="0" applyNumberFormat="1" applyFont="1" applyFill="1" applyBorder="1" applyAlignment="1">
      <alignment horizontal="center" vertical="center" wrapText="1"/>
    </xf>
    <xf numFmtId="0" fontId="21" fillId="30" borderId="1" xfId="0" applyFont="1" applyFill="1" applyBorder="1" applyAlignment="1">
      <alignment horizontal="center" vertical="center" wrapText="1"/>
    </xf>
    <xf numFmtId="164" fontId="21" fillId="24" borderId="1" xfId="0" applyNumberFormat="1" applyFont="1" applyFill="1" applyBorder="1" applyAlignment="1">
      <alignment horizontal="center" vertical="center"/>
    </xf>
    <xf numFmtId="164" fontId="22" fillId="15" borderId="1" xfId="0" applyNumberFormat="1" applyFont="1" applyFill="1" applyBorder="1" applyAlignment="1">
      <alignment horizontal="center" vertical="center" wrapText="1"/>
    </xf>
    <xf numFmtId="0" fontId="24" fillId="0" borderId="1" xfId="0" applyFont="1" applyBorder="1" applyAlignment="1">
      <alignment horizontal="left" vertical="center" wrapText="1"/>
    </xf>
    <xf numFmtId="0" fontId="23" fillId="3" borderId="1" xfId="0" applyFont="1" applyFill="1" applyBorder="1" applyAlignment="1">
      <alignment horizontal="center" vertical="center"/>
    </xf>
    <xf numFmtId="15" fontId="23" fillId="3" borderId="1" xfId="0" applyNumberFormat="1" applyFont="1" applyFill="1" applyBorder="1" applyAlignment="1">
      <alignment horizontal="center" vertical="center" wrapText="1"/>
    </xf>
    <xf numFmtId="0" fontId="23" fillId="15" borderId="1" xfId="0" applyFont="1" applyFill="1" applyBorder="1" applyAlignment="1">
      <alignment horizontal="center" vertical="center"/>
    </xf>
    <xf numFmtId="0" fontId="24" fillId="0" borderId="1" xfId="0" applyFont="1" applyBorder="1" applyAlignment="1">
      <alignment horizontal="center" vertical="center"/>
    </xf>
    <xf numFmtId="0" fontId="22" fillId="25" borderId="1" xfId="0" applyFont="1" applyFill="1" applyBorder="1" applyAlignment="1">
      <alignment horizontal="center" vertical="center"/>
    </xf>
    <xf numFmtId="15" fontId="23" fillId="15" borderId="1" xfId="0" applyNumberFormat="1" applyFont="1" applyFill="1" applyBorder="1" applyAlignment="1">
      <alignment horizontal="center" vertical="center" wrapText="1"/>
    </xf>
    <xf numFmtId="164" fontId="21" fillId="25" borderId="1" xfId="0" applyNumberFormat="1" applyFont="1" applyFill="1" applyBorder="1" applyAlignment="1">
      <alignment horizontal="center" vertical="center" wrapText="1"/>
    </xf>
    <xf numFmtId="9" fontId="21" fillId="25" borderId="1" xfId="0" applyNumberFormat="1" applyFont="1" applyFill="1" applyBorder="1" applyAlignment="1">
      <alignment horizontal="center" vertical="center" wrapText="1"/>
    </xf>
    <xf numFmtId="9" fontId="21" fillId="25" borderId="1" xfId="0" applyNumberFormat="1" applyFont="1" applyFill="1" applyBorder="1" applyAlignment="1">
      <alignment horizontal="center" vertical="center"/>
    </xf>
    <xf numFmtId="9" fontId="27" fillId="0" borderId="1" xfId="0" applyNumberFormat="1" applyFont="1" applyBorder="1" applyAlignment="1">
      <alignment horizontal="center" vertical="center" wrapText="1"/>
    </xf>
    <xf numFmtId="9" fontId="27" fillId="0" borderId="1" xfId="0" applyNumberFormat="1" applyFont="1" applyBorder="1" applyAlignment="1">
      <alignment horizontal="center" vertical="center"/>
    </xf>
    <xf numFmtId="0" fontId="24" fillId="15" borderId="1" xfId="0" applyFont="1" applyFill="1" applyBorder="1" applyAlignment="1">
      <alignment horizontal="center" vertical="center"/>
    </xf>
    <xf numFmtId="164" fontId="22" fillId="3" borderId="1" xfId="0" applyNumberFormat="1" applyFont="1" applyFill="1" applyBorder="1" applyAlignment="1">
      <alignment vertical="center" wrapText="1"/>
    </xf>
    <xf numFmtId="0" fontId="23" fillId="31" borderId="1" xfId="0" applyFont="1" applyFill="1" applyBorder="1" applyAlignment="1">
      <alignment horizontal="left" vertical="center" wrapText="1"/>
    </xf>
    <xf numFmtId="15" fontId="23" fillId="25" borderId="1" xfId="0" applyNumberFormat="1" applyFont="1" applyFill="1" applyBorder="1" applyAlignment="1">
      <alignment horizontal="center" vertical="center" wrapText="1"/>
    </xf>
    <xf numFmtId="0" fontId="24" fillId="0" borderId="1" xfId="0" applyFont="1" applyBorder="1" applyAlignment="1">
      <alignment vertical="center" wrapText="1"/>
    </xf>
    <xf numFmtId="0" fontId="27" fillId="0" borderId="1" xfId="0" applyFont="1" applyBorder="1" applyAlignment="1">
      <alignment horizontal="left" vertical="center"/>
    </xf>
    <xf numFmtId="165" fontId="22" fillId="15" borderId="1" xfId="0" applyNumberFormat="1" applyFont="1" applyFill="1" applyBorder="1" applyAlignment="1">
      <alignment horizontal="center" vertical="center" wrapText="1"/>
    </xf>
    <xf numFmtId="165" fontId="21" fillId="15" borderId="1" xfId="0" applyNumberFormat="1" applyFont="1" applyFill="1" applyBorder="1" applyAlignment="1">
      <alignment horizontal="left" vertical="center" wrapText="1"/>
    </xf>
    <xf numFmtId="165" fontId="24" fillId="15" borderId="1" xfId="0" applyNumberFormat="1" applyFont="1" applyFill="1" applyBorder="1" applyAlignment="1">
      <alignment horizontal="center" vertical="center" wrapText="1"/>
    </xf>
    <xf numFmtId="9" fontId="22" fillId="15" borderId="1" xfId="0" applyNumberFormat="1" applyFont="1" applyFill="1" applyBorder="1" applyAlignment="1">
      <alignment horizontal="center" vertical="center" wrapText="1"/>
    </xf>
    <xf numFmtId="0" fontId="23" fillId="15" borderId="1" xfId="0" applyFont="1" applyFill="1" applyBorder="1" applyAlignment="1">
      <alignment vertical="center"/>
    </xf>
    <xf numFmtId="15" fontId="23" fillId="15" borderId="1" xfId="0" applyNumberFormat="1" applyFont="1" applyFill="1" applyBorder="1" applyAlignment="1">
      <alignment horizontal="center" vertical="center"/>
    </xf>
    <xf numFmtId="0" fontId="23" fillId="15" borderId="1" xfId="0" applyFont="1" applyFill="1" applyBorder="1" applyAlignment="1">
      <alignment horizontal="left" vertical="center"/>
    </xf>
    <xf numFmtId="0" fontId="23" fillId="15" borderId="1" xfId="0" applyFont="1" applyFill="1" applyBorder="1" applyAlignment="1">
      <alignment vertical="center" wrapText="1"/>
    </xf>
    <xf numFmtId="164" fontId="23" fillId="15" borderId="1" xfId="0" applyNumberFormat="1" applyFont="1" applyFill="1" applyBorder="1" applyAlignment="1">
      <alignment horizontal="center" vertical="center"/>
    </xf>
    <xf numFmtId="164" fontId="21" fillId="15" borderId="1" xfId="0" applyNumberFormat="1" applyFont="1" applyFill="1" applyBorder="1" applyAlignment="1">
      <alignment horizontal="center" vertical="center"/>
    </xf>
    <xf numFmtId="164" fontId="21" fillId="15" borderId="1" xfId="0" applyNumberFormat="1" applyFont="1" applyFill="1" applyBorder="1" applyAlignment="1">
      <alignment horizontal="center" vertical="center" wrapText="1"/>
    </xf>
    <xf numFmtId="9" fontId="21" fillId="15" borderId="1" xfId="0" applyNumberFormat="1" applyFont="1" applyFill="1" applyBorder="1" applyAlignment="1">
      <alignment horizontal="center" vertical="center" wrapText="1"/>
    </xf>
    <xf numFmtId="164" fontId="22" fillId="15" borderId="1" xfId="0" applyNumberFormat="1" applyFont="1" applyFill="1" applyBorder="1" applyAlignment="1">
      <alignment horizontal="center" vertical="center"/>
    </xf>
    <xf numFmtId="0" fontId="21" fillId="12" borderId="1" xfId="0" applyFont="1" applyFill="1" applyBorder="1" applyAlignment="1">
      <alignment horizontal="left" vertical="center" wrapText="1"/>
    </xf>
    <xf numFmtId="0" fontId="21" fillId="15" borderId="1" xfId="0" applyFont="1" applyFill="1" applyBorder="1" applyAlignment="1">
      <alignment horizontal="left" vertical="center"/>
    </xf>
    <xf numFmtId="15" fontId="22" fillId="15" borderId="1" xfId="0" applyNumberFormat="1" applyFont="1" applyFill="1" applyBorder="1" applyAlignment="1">
      <alignment horizontal="center" vertical="center"/>
    </xf>
    <xf numFmtId="9" fontId="35" fillId="0" borderId="1" xfId="0" applyNumberFormat="1" applyFont="1" applyBorder="1" applyAlignment="1">
      <alignment horizontal="center" vertical="center"/>
    </xf>
    <xf numFmtId="9" fontId="21" fillId="3" borderId="1" xfId="0" applyNumberFormat="1" applyFont="1" applyFill="1" applyBorder="1" applyAlignment="1">
      <alignment horizontal="left" vertical="center" wrapText="1"/>
    </xf>
    <xf numFmtId="0" fontId="35" fillId="0" borderId="1" xfId="0" applyFont="1" applyBorder="1" applyAlignment="1">
      <alignment horizontal="center" vertical="center"/>
    </xf>
    <xf numFmtId="9" fontId="21" fillId="12" borderId="1" xfId="0" applyNumberFormat="1" applyFont="1" applyFill="1" applyBorder="1" applyAlignment="1">
      <alignment horizontal="center" vertical="center" wrapText="1"/>
    </xf>
    <xf numFmtId="15" fontId="26" fillId="3" borderId="1" xfId="0" applyNumberFormat="1" applyFont="1" applyFill="1" applyBorder="1" applyAlignment="1">
      <alignment horizontal="center" vertical="center" wrapText="1"/>
    </xf>
    <xf numFmtId="0" fontId="22" fillId="22" borderId="1" xfId="0" applyFont="1" applyFill="1" applyBorder="1" applyAlignment="1">
      <alignment horizontal="left" vertical="center" wrapText="1"/>
    </xf>
    <xf numFmtId="15" fontId="26" fillId="0" borderId="1" xfId="0" applyNumberFormat="1" applyFont="1" applyBorder="1" applyAlignment="1">
      <alignment horizontal="center"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wrapText="1"/>
    </xf>
    <xf numFmtId="0" fontId="31" fillId="0" borderId="1" xfId="0" applyFont="1" applyBorder="1" applyAlignment="1">
      <alignment horizontal="center" vertical="center"/>
    </xf>
    <xf numFmtId="0" fontId="21" fillId="17" borderId="1" xfId="0" applyFont="1" applyFill="1" applyBorder="1" applyAlignment="1">
      <alignment horizontal="center" vertical="center" wrapText="1"/>
    </xf>
    <xf numFmtId="9" fontId="21" fillId="17" borderId="1" xfId="0" applyNumberFormat="1" applyFont="1" applyFill="1" applyBorder="1" applyAlignment="1">
      <alignment horizontal="center" vertical="center"/>
    </xf>
    <xf numFmtId="0" fontId="32" fillId="15" borderId="1" xfId="0" applyFont="1" applyFill="1" applyBorder="1" applyAlignment="1">
      <alignment vertical="center"/>
    </xf>
    <xf numFmtId="15" fontId="21" fillId="25" borderId="1" xfId="0" applyNumberFormat="1" applyFont="1" applyFill="1" applyBorder="1" applyAlignment="1">
      <alignment horizontal="center" vertical="center" wrapText="1"/>
    </xf>
    <xf numFmtId="9" fontId="21" fillId="24" borderId="1" xfId="0" applyNumberFormat="1" applyFont="1" applyFill="1" applyBorder="1" applyAlignment="1">
      <alignment horizontal="left" vertical="center" wrapText="1"/>
    </xf>
    <xf numFmtId="9" fontId="27" fillId="15" borderId="1" xfId="0" applyNumberFormat="1" applyFont="1" applyFill="1" applyBorder="1" applyAlignment="1">
      <alignment horizontal="center" vertical="center" wrapText="1"/>
    </xf>
    <xf numFmtId="164" fontId="21" fillId="24" borderId="1" xfId="0" applyNumberFormat="1" applyFont="1" applyFill="1" applyBorder="1" applyAlignment="1">
      <alignment horizontal="center" vertical="center" wrapText="1"/>
    </xf>
    <xf numFmtId="0" fontId="21" fillId="24" borderId="1" xfId="0" applyFont="1" applyFill="1" applyBorder="1" applyAlignment="1">
      <alignment horizontal="left" vertical="center" wrapText="1"/>
    </xf>
    <xf numFmtId="0" fontId="21" fillId="3" borderId="1" xfId="0" applyFont="1" applyFill="1" applyBorder="1" applyAlignment="1">
      <alignment vertical="center"/>
    </xf>
    <xf numFmtId="0" fontId="36" fillId="3" borderId="1" xfId="0" applyFont="1" applyFill="1" applyBorder="1" applyAlignment="1">
      <alignment horizontal="left" vertical="center" wrapText="1"/>
    </xf>
    <xf numFmtId="0" fontId="36" fillId="0" borderId="1" xfId="0" applyFont="1" applyBorder="1" applyAlignment="1">
      <alignment horizontal="left" vertical="center" wrapText="1"/>
    </xf>
    <xf numFmtId="0" fontId="21" fillId="25" borderId="1" xfId="0" applyFont="1" applyFill="1" applyBorder="1" applyAlignment="1">
      <alignment horizontal="left" vertical="center" wrapText="1"/>
    </xf>
    <xf numFmtId="0" fontId="21" fillId="14" borderId="1" xfId="0" applyFont="1" applyFill="1" applyBorder="1" applyAlignment="1">
      <alignment vertical="center"/>
    </xf>
    <xf numFmtId="9" fontId="21" fillId="30" borderId="1" xfId="0" applyNumberFormat="1" applyFont="1" applyFill="1" applyBorder="1" applyAlignment="1">
      <alignment horizontal="center" vertical="center" wrapText="1"/>
    </xf>
    <xf numFmtId="164" fontId="21" fillId="30" borderId="1" xfId="0" applyNumberFormat="1" applyFont="1" applyFill="1" applyBorder="1" applyAlignment="1">
      <alignment horizontal="center" vertical="center"/>
    </xf>
    <xf numFmtId="0" fontId="21" fillId="6" borderId="1" xfId="0" applyFont="1" applyFill="1" applyBorder="1" applyAlignment="1">
      <alignment vertical="center" wrapText="1"/>
    </xf>
    <xf numFmtId="0" fontId="36" fillId="22" borderId="1" xfId="0" applyFont="1" applyFill="1" applyBorder="1" applyAlignment="1">
      <alignment horizontal="left" vertical="center" wrapText="1"/>
    </xf>
    <xf numFmtId="49" fontId="36" fillId="0" borderId="1" xfId="0" applyNumberFormat="1" applyFont="1" applyBorder="1" applyAlignment="1">
      <alignment horizontal="left" vertical="center" wrapText="1"/>
    </xf>
    <xf numFmtId="0" fontId="21" fillId="30" borderId="1" xfId="0" applyFont="1" applyFill="1" applyBorder="1" applyAlignment="1">
      <alignment horizontal="center" vertical="center"/>
    </xf>
    <xf numFmtId="1" fontId="21" fillId="15" borderId="1" xfId="0" applyNumberFormat="1" applyFont="1" applyFill="1" applyBorder="1" applyAlignment="1">
      <alignment horizontal="center" vertical="center"/>
    </xf>
    <xf numFmtId="15" fontId="21" fillId="15" borderId="1" xfId="0" applyNumberFormat="1" applyFont="1" applyFill="1" applyBorder="1" applyAlignment="1">
      <alignment vertical="center"/>
    </xf>
    <xf numFmtId="0" fontId="21" fillId="3" borderId="1" xfId="0" applyFont="1" applyFill="1" applyBorder="1" applyAlignment="1">
      <alignment horizontal="left" vertical="center"/>
    </xf>
    <xf numFmtId="0" fontId="21" fillId="31" borderId="1" xfId="0" applyFont="1" applyFill="1" applyBorder="1" applyAlignment="1">
      <alignment horizontal="left" vertical="center"/>
    </xf>
    <xf numFmtId="15" fontId="22" fillId="25" borderId="1" xfId="0" applyNumberFormat="1" applyFont="1" applyFill="1" applyBorder="1" applyAlignment="1">
      <alignment horizontal="center" vertical="center"/>
    </xf>
    <xf numFmtId="0" fontId="21" fillId="23" borderId="1" xfId="0" applyFont="1" applyFill="1" applyBorder="1" applyAlignment="1">
      <alignment vertical="center" wrapText="1"/>
    </xf>
    <xf numFmtId="9" fontId="27" fillId="32" borderId="1" xfId="0" applyNumberFormat="1" applyFont="1" applyFill="1" applyBorder="1" applyAlignment="1">
      <alignment horizontal="left" vertical="center" wrapText="1"/>
    </xf>
    <xf numFmtId="0" fontId="22" fillId="6"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8" fillId="0" borderId="1" xfId="0" applyFont="1" applyBorder="1" applyAlignment="1">
      <alignment horizontal="left" vertical="center" wrapText="1"/>
    </xf>
    <xf numFmtId="164" fontId="22" fillId="25" borderId="1" xfId="0" applyNumberFormat="1" applyFont="1" applyFill="1" applyBorder="1" applyAlignment="1">
      <alignment horizontal="center" vertical="center"/>
    </xf>
    <xf numFmtId="164" fontId="22" fillId="14" borderId="1" xfId="0" applyNumberFormat="1" applyFont="1" applyFill="1" applyBorder="1" applyAlignment="1">
      <alignment horizontal="center" vertical="center" wrapText="1"/>
    </xf>
    <xf numFmtId="0" fontId="22" fillId="3" borderId="1" xfId="0" applyFont="1" applyFill="1" applyBorder="1" applyAlignment="1">
      <alignment vertical="center"/>
    </xf>
    <xf numFmtId="0" fontId="22" fillId="3" borderId="1" xfId="0" applyFont="1" applyFill="1" applyBorder="1" applyAlignment="1">
      <alignment vertical="center" wrapText="1"/>
    </xf>
    <xf numFmtId="15" fontId="22" fillId="3" borderId="1" xfId="0" applyNumberFormat="1" applyFont="1" applyFill="1" applyBorder="1" applyAlignment="1">
      <alignment horizontal="center" vertical="center"/>
    </xf>
    <xf numFmtId="0" fontId="21" fillId="6" borderId="1" xfId="0" applyFont="1" applyFill="1" applyBorder="1" applyAlignment="1">
      <alignment horizontal="center" vertical="center"/>
    </xf>
    <xf numFmtId="1" fontId="22" fillId="0" borderId="1" xfId="0" applyNumberFormat="1" applyFont="1" applyBorder="1" applyAlignment="1">
      <alignment horizontal="center" vertical="center"/>
    </xf>
    <xf numFmtId="0" fontId="27" fillId="3" borderId="1" xfId="0" applyFont="1" applyFill="1" applyBorder="1" applyAlignment="1">
      <alignment horizontal="left" vertical="center" wrapText="1"/>
    </xf>
    <xf numFmtId="49" fontId="22" fillId="3" borderId="1" xfId="0" applyNumberFormat="1" applyFont="1" applyFill="1" applyBorder="1" applyAlignment="1">
      <alignment horizontal="center" vertical="center"/>
    </xf>
    <xf numFmtId="0" fontId="21" fillId="27" borderId="1" xfId="0" applyFont="1" applyFill="1" applyBorder="1" applyAlignment="1">
      <alignment horizontal="left" vertical="center" wrapText="1"/>
    </xf>
    <xf numFmtId="0" fontId="27" fillId="27" borderId="1" xfId="0" applyFont="1" applyFill="1" applyBorder="1" applyAlignment="1">
      <alignment horizontal="left" vertical="center"/>
    </xf>
    <xf numFmtId="0" fontId="21" fillId="31" borderId="1" xfId="0" applyFont="1" applyFill="1" applyBorder="1" applyAlignment="1">
      <alignment horizontal="center" vertical="center" wrapText="1"/>
    </xf>
    <xf numFmtId="15" fontId="21" fillId="31" borderId="1" xfId="0" applyNumberFormat="1" applyFont="1" applyFill="1" applyBorder="1" applyAlignment="1">
      <alignment horizontal="center" vertical="center" wrapText="1"/>
    </xf>
    <xf numFmtId="0" fontId="22" fillId="31" borderId="1" xfId="0" applyFont="1" applyFill="1" applyBorder="1" applyAlignment="1">
      <alignment horizontal="left" vertical="center" wrapText="1"/>
    </xf>
    <xf numFmtId="0" fontId="28" fillId="31" borderId="1" xfId="0" applyFont="1" applyFill="1" applyBorder="1" applyAlignment="1">
      <alignment horizontal="left" vertical="center" wrapText="1"/>
    </xf>
    <xf numFmtId="0" fontId="21" fillId="31" borderId="1" xfId="0" applyFont="1" applyFill="1" applyBorder="1" applyAlignment="1">
      <alignment horizontal="left" vertical="center" wrapText="1"/>
    </xf>
    <xf numFmtId="0" fontId="22" fillId="31" borderId="1" xfId="0" applyFont="1" applyFill="1" applyBorder="1" applyAlignment="1">
      <alignment horizontal="center" vertical="center" wrapText="1"/>
    </xf>
    <xf numFmtId="15" fontId="22" fillId="31" borderId="1" xfId="0" applyNumberFormat="1" applyFont="1" applyFill="1" applyBorder="1" applyAlignment="1">
      <alignment horizontal="center" vertical="center" wrapText="1"/>
    </xf>
    <xf numFmtId="0" fontId="25" fillId="31" borderId="1" xfId="0" applyFont="1" applyFill="1" applyBorder="1" applyAlignment="1">
      <alignment horizontal="center" vertical="center" wrapText="1"/>
    </xf>
    <xf numFmtId="9" fontId="22" fillId="31" borderId="1" xfId="0" applyNumberFormat="1" applyFont="1" applyFill="1" applyBorder="1" applyAlignment="1">
      <alignment horizontal="center" vertical="center" wrapText="1"/>
    </xf>
    <xf numFmtId="0" fontId="25" fillId="31" borderId="1" xfId="0" applyFont="1" applyFill="1" applyBorder="1" applyAlignment="1">
      <alignment horizontal="center" vertical="center"/>
    </xf>
    <xf numFmtId="9" fontId="22" fillId="31" borderId="1" xfId="0" applyNumberFormat="1" applyFont="1" applyFill="1" applyBorder="1" applyAlignment="1">
      <alignment horizontal="center" vertical="center"/>
    </xf>
    <xf numFmtId="0" fontId="22" fillId="31" borderId="1" xfId="0" applyFont="1" applyFill="1" applyBorder="1" applyAlignment="1">
      <alignment horizontal="center" vertical="center"/>
    </xf>
    <xf numFmtId="0" fontId="21" fillId="31" borderId="1" xfId="0" applyFont="1" applyFill="1" applyBorder="1" applyAlignment="1">
      <alignment vertical="center"/>
    </xf>
    <xf numFmtId="9" fontId="21" fillId="31" borderId="1" xfId="0" applyNumberFormat="1" applyFont="1" applyFill="1" applyBorder="1" applyAlignment="1">
      <alignment horizontal="center" vertical="center"/>
    </xf>
    <xf numFmtId="166" fontId="22" fillId="0" borderId="1" xfId="0" applyNumberFormat="1" applyFont="1" applyBorder="1" applyAlignment="1">
      <alignment horizontal="center" vertical="center" wrapText="1"/>
    </xf>
    <xf numFmtId="0" fontId="39" fillId="3" borderId="1" xfId="0" applyFont="1" applyFill="1" applyBorder="1" applyAlignment="1">
      <alignment horizontal="center" vertical="center" wrapText="1"/>
    </xf>
    <xf numFmtId="0" fontId="21" fillId="0" borderId="1" xfId="0" applyFont="1" applyBorder="1" applyAlignment="1">
      <alignment horizontal="left" vertical="top" wrapText="1"/>
    </xf>
    <xf numFmtId="0" fontId="21" fillId="14" borderId="6" xfId="0" applyFont="1" applyFill="1" applyBorder="1" applyAlignment="1">
      <alignment horizontal="center" vertical="center" wrapText="1"/>
    </xf>
    <xf numFmtId="0" fontId="28" fillId="0" borderId="1" xfId="0" applyFont="1" applyBorder="1" applyAlignment="1">
      <alignment horizontal="left" vertical="top" wrapText="1"/>
    </xf>
    <xf numFmtId="0" fontId="19" fillId="0" borderId="1" xfId="0" applyFont="1" applyBorder="1" applyAlignment="1">
      <alignment horizontal="center" vertical="center" wrapText="1"/>
    </xf>
    <xf numFmtId="0" fontId="40" fillId="0" borderId="1" xfId="0" applyFont="1" applyBorder="1" applyAlignment="1">
      <alignment horizontal="center" vertical="center" wrapText="1"/>
    </xf>
    <xf numFmtId="166" fontId="40" fillId="0" borderId="1" xfId="0" applyNumberFormat="1" applyFont="1" applyBorder="1" applyAlignment="1">
      <alignment horizontal="center" vertical="center" wrapText="1"/>
    </xf>
    <xf numFmtId="0" fontId="14" fillId="0" borderId="1" xfId="0" applyFont="1" applyBorder="1" applyAlignment="1">
      <alignment vertical="top" wrapText="1"/>
    </xf>
    <xf numFmtId="164" fontId="41" fillId="0" borderId="1" xfId="0" applyNumberFormat="1" applyFont="1" applyBorder="1" applyAlignment="1">
      <alignment horizontal="center" vertical="top" wrapText="1"/>
    </xf>
    <xf numFmtId="9" fontId="40" fillId="0" borderId="1" xfId="0" applyNumberFormat="1" applyFont="1" applyBorder="1" applyAlignment="1">
      <alignment horizontal="center" vertical="center" wrapText="1"/>
    </xf>
    <xf numFmtId="0" fontId="40" fillId="14" borderId="1" xfId="0" applyFont="1" applyFill="1" applyBorder="1" applyAlignment="1">
      <alignment horizontal="center" vertical="center" wrapText="1"/>
    </xf>
    <xf numFmtId="165" fontId="21" fillId="0" borderId="1" xfId="0" applyNumberFormat="1" applyFont="1" applyBorder="1" applyAlignment="1">
      <alignment vertical="top" wrapText="1"/>
    </xf>
    <xf numFmtId="165" fontId="21" fillId="0" borderId="1" xfId="0" applyNumberFormat="1" applyFont="1" applyBorder="1" applyAlignment="1">
      <alignment horizontal="left" vertical="top" wrapText="1"/>
    </xf>
    <xf numFmtId="165" fontId="40" fillId="0" borderId="1" xfId="0" applyNumberFormat="1" applyFont="1" applyBorder="1" applyAlignment="1">
      <alignment horizontal="center" vertical="center" wrapText="1"/>
    </xf>
    <xf numFmtId="15" fontId="40" fillId="0" borderId="1" xfId="0" applyNumberFormat="1" applyFont="1" applyBorder="1" applyAlignment="1">
      <alignment horizontal="center" vertical="center" wrapText="1"/>
    </xf>
    <xf numFmtId="0" fontId="40" fillId="0" borderId="1" xfId="0" applyFont="1" applyBorder="1" applyAlignment="1">
      <alignment wrapText="1"/>
    </xf>
    <xf numFmtId="0" fontId="21" fillId="0" borderId="7" xfId="0" applyFont="1" applyBorder="1" applyAlignment="1">
      <alignment horizontal="left" vertical="center" wrapText="1"/>
    </xf>
    <xf numFmtId="0" fontId="21" fillId="0" borderId="7" xfId="0" applyFont="1" applyBorder="1" applyAlignment="1">
      <alignment horizontal="center" vertical="center" wrapText="1"/>
    </xf>
    <xf numFmtId="0" fontId="40" fillId="0" borderId="1" xfId="0" applyFont="1" applyBorder="1" applyAlignment="1">
      <alignment horizontal="center" vertical="center"/>
    </xf>
    <xf numFmtId="164" fontId="40" fillId="0" borderId="1" xfId="0" applyNumberFormat="1" applyFont="1" applyBorder="1" applyAlignment="1">
      <alignment horizontal="center" vertical="center" wrapText="1"/>
    </xf>
    <xf numFmtId="9" fontId="40" fillId="0" borderId="1" xfId="0" applyNumberFormat="1" applyFont="1" applyBorder="1" applyAlignment="1">
      <alignment horizontal="center" vertical="center"/>
    </xf>
    <xf numFmtId="9" fontId="14" fillId="0" borderId="1" xfId="0" applyNumberFormat="1" applyFont="1" applyBorder="1" applyAlignment="1">
      <alignment horizontal="center" vertical="center"/>
    </xf>
    <xf numFmtId="0" fontId="14" fillId="0" borderId="1" xfId="0" applyFont="1" applyBorder="1" applyAlignment="1">
      <alignment horizontal="center" vertical="center" wrapText="1"/>
    </xf>
    <xf numFmtId="0" fontId="21" fillId="14" borderId="8" xfId="0" applyFont="1" applyFill="1" applyBorder="1" applyAlignment="1">
      <alignment horizontal="center" vertical="center" wrapText="1"/>
    </xf>
    <xf numFmtId="0" fontId="21" fillId="0" borderId="1" xfId="0" applyFont="1" applyBorder="1" applyAlignment="1">
      <alignment horizontal="center" vertical="top" wrapText="1"/>
    </xf>
    <xf numFmtId="9" fontId="21" fillId="3" borderId="1" xfId="0" applyNumberFormat="1" applyFont="1" applyFill="1" applyBorder="1" applyAlignment="1">
      <alignment horizontal="center" vertical="top"/>
    </xf>
    <xf numFmtId="0" fontId="21" fillId="0" borderId="9" xfId="0" applyFont="1" applyBorder="1" applyAlignment="1">
      <alignment horizontal="left" vertical="top" wrapText="1"/>
    </xf>
    <xf numFmtId="0" fontId="14" fillId="0" borderId="1" xfId="0" applyFont="1" applyBorder="1" applyAlignment="1">
      <alignment horizontal="left" vertical="top" wrapText="1"/>
    </xf>
    <xf numFmtId="0" fontId="14" fillId="0" borderId="1" xfId="0" applyFont="1" applyBorder="1" applyAlignment="1">
      <alignment horizontal="left" vertical="center" wrapText="1"/>
    </xf>
    <xf numFmtId="0" fontId="28" fillId="16" borderId="20" xfId="0" applyFont="1" applyFill="1" applyBorder="1" applyAlignment="1">
      <alignment horizontal="center" vertical="center" textRotation="90" wrapText="1"/>
    </xf>
    <xf numFmtId="0" fontId="28" fillId="16" borderId="21" xfId="0" applyFont="1" applyFill="1" applyBorder="1" applyAlignment="1">
      <alignment horizontal="center" vertical="center" textRotation="90" wrapText="1"/>
    </xf>
    <xf numFmtId="0" fontId="28" fillId="16" borderId="22" xfId="0" applyFont="1" applyFill="1" applyBorder="1" applyAlignment="1">
      <alignment horizontal="center" vertical="center" textRotation="90" wrapText="1"/>
    </xf>
    <xf numFmtId="0" fontId="28" fillId="32" borderId="20" xfId="0" applyFont="1" applyFill="1" applyBorder="1" applyAlignment="1">
      <alignment horizontal="center" vertical="center" textRotation="90" wrapText="1"/>
    </xf>
    <xf numFmtId="0" fontId="28" fillId="15" borderId="21" xfId="0" applyFont="1" applyFill="1" applyBorder="1" applyAlignment="1">
      <alignment horizontal="center" vertical="center" textRotation="90" wrapText="1"/>
    </xf>
    <xf numFmtId="0" fontId="28" fillId="25" borderId="21" xfId="0" applyFont="1" applyFill="1" applyBorder="1" applyAlignment="1">
      <alignment horizontal="center" vertical="center" textRotation="90" wrapText="1"/>
    </xf>
    <xf numFmtId="0" fontId="28" fillId="27" borderId="21" xfId="0" applyFont="1" applyFill="1" applyBorder="1" applyAlignment="1">
      <alignment horizontal="center" vertical="center" textRotation="90" wrapText="1"/>
    </xf>
    <xf numFmtId="0" fontId="28" fillId="35" borderId="23" xfId="0" applyFont="1" applyFill="1" applyBorder="1" applyAlignment="1">
      <alignment horizontal="center" vertical="center" textRotation="90" wrapText="1"/>
    </xf>
    <xf numFmtId="0" fontId="28" fillId="16" borderId="22" xfId="0" applyFont="1" applyFill="1" applyBorder="1" applyAlignment="1">
      <alignment horizontal="center" vertical="center" wrapText="1"/>
    </xf>
    <xf numFmtId="0" fontId="28" fillId="24" borderId="20" xfId="0" applyFont="1" applyFill="1" applyBorder="1" applyAlignment="1">
      <alignment horizontal="center" vertical="center" wrapText="1"/>
    </xf>
    <xf numFmtId="0" fontId="28" fillId="12" borderId="21" xfId="0" applyFont="1" applyFill="1" applyBorder="1" applyAlignment="1">
      <alignment horizontal="center" vertical="center" wrapText="1"/>
    </xf>
    <xf numFmtId="0" fontId="21" fillId="0" borderId="24" xfId="0" applyFont="1" applyBorder="1" applyAlignment="1">
      <alignment horizontal="center" vertical="center" wrapText="1"/>
    </xf>
    <xf numFmtId="0" fontId="21" fillId="0" borderId="25" xfId="0" applyFont="1" applyBorder="1" applyAlignment="1">
      <alignment horizontal="center" vertical="center"/>
    </xf>
    <xf numFmtId="0" fontId="21" fillId="13" borderId="26" xfId="0" applyFont="1" applyFill="1" applyBorder="1" applyAlignment="1">
      <alignment horizontal="center" vertical="center"/>
    </xf>
    <xf numFmtId="0" fontId="21" fillId="0" borderId="27" xfId="0" applyFont="1" applyBorder="1" applyAlignment="1">
      <alignment horizontal="center" vertical="center"/>
    </xf>
    <xf numFmtId="0" fontId="21" fillId="0" borderId="19" xfId="0" applyFont="1" applyBorder="1" applyAlignment="1">
      <alignment horizontal="center" vertical="center" wrapText="1"/>
    </xf>
    <xf numFmtId="9" fontId="21" fillId="0" borderId="28" xfId="0" applyNumberFormat="1" applyFont="1" applyBorder="1" applyAlignment="1">
      <alignment horizontal="center" vertical="center"/>
    </xf>
    <xf numFmtId="9" fontId="21" fillId="13" borderId="29" xfId="0" applyNumberFormat="1" applyFont="1" applyFill="1" applyBorder="1" applyAlignment="1">
      <alignment horizontal="center" vertical="center"/>
    </xf>
    <xf numFmtId="9" fontId="21" fillId="0" borderId="30" xfId="0" applyNumberFormat="1" applyFont="1" applyBorder="1" applyAlignment="1">
      <alignment horizontal="center" vertical="center"/>
    </xf>
    <xf numFmtId="0" fontId="21" fillId="0" borderId="32"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4" xfId="0" applyFont="1" applyBorder="1" applyAlignment="1">
      <alignment horizontal="center" vertical="center" wrapText="1"/>
    </xf>
    <xf numFmtId="9" fontId="21" fillId="0" borderId="35" xfId="0" applyNumberFormat="1" applyFont="1" applyBorder="1" applyAlignment="1">
      <alignment horizontal="center" vertical="center"/>
    </xf>
    <xf numFmtId="9" fontId="21" fillId="13" borderId="36" xfId="0" applyNumberFormat="1" applyFont="1" applyFill="1" applyBorder="1" applyAlignment="1">
      <alignment horizontal="center" vertical="center"/>
    </xf>
    <xf numFmtId="9" fontId="21" fillId="0" borderId="0" xfId="0" applyNumberFormat="1" applyFont="1" applyAlignment="1">
      <alignment horizontal="center" vertical="center"/>
    </xf>
    <xf numFmtId="0" fontId="28" fillId="24" borderId="24" xfId="0" applyFont="1" applyFill="1" applyBorder="1" applyAlignment="1">
      <alignment horizontal="center" vertical="center" wrapText="1"/>
    </xf>
    <xf numFmtId="0" fontId="28" fillId="24" borderId="37" xfId="0" applyFont="1" applyFill="1" applyBorder="1" applyAlignment="1">
      <alignment horizontal="center" vertical="center"/>
    </xf>
    <xf numFmtId="0" fontId="28" fillId="24" borderId="38" xfId="0" applyFont="1" applyFill="1" applyBorder="1" applyAlignment="1">
      <alignment horizontal="center" vertical="center"/>
    </xf>
    <xf numFmtId="0" fontId="28" fillId="24" borderId="39" xfId="0" applyFont="1" applyFill="1" applyBorder="1" applyAlignment="1">
      <alignment horizontal="center" vertical="center"/>
    </xf>
    <xf numFmtId="0" fontId="28" fillId="24" borderId="33" xfId="0" applyFont="1" applyFill="1" applyBorder="1" applyAlignment="1">
      <alignment horizontal="center" vertical="center" wrapText="1"/>
    </xf>
    <xf numFmtId="10" fontId="28" fillId="24" borderId="20" xfId="0" applyNumberFormat="1" applyFont="1" applyFill="1" applyBorder="1" applyAlignment="1">
      <alignment horizontal="center" vertical="center"/>
    </xf>
    <xf numFmtId="10" fontId="28" fillId="24" borderId="21" xfId="0" applyNumberFormat="1" applyFont="1" applyFill="1" applyBorder="1" applyAlignment="1">
      <alignment horizontal="center" vertical="center"/>
    </xf>
    <xf numFmtId="10" fontId="28" fillId="24" borderId="22" xfId="0" applyNumberFormat="1" applyFont="1" applyFill="1" applyBorder="1" applyAlignment="1">
      <alignment horizontal="center" vertical="center"/>
    </xf>
    <xf numFmtId="10" fontId="28" fillId="24" borderId="40" xfId="0" applyNumberFormat="1" applyFont="1" applyFill="1" applyBorder="1" applyAlignment="1">
      <alignment horizontal="center" vertical="center"/>
    </xf>
    <xf numFmtId="15" fontId="44" fillId="0" borderId="48" xfId="0" applyNumberFormat="1" applyFont="1" applyBorder="1" applyAlignment="1">
      <alignment horizontal="center" vertical="center"/>
    </xf>
    <xf numFmtId="0" fontId="44" fillId="0" borderId="21" xfId="0" applyFont="1" applyBorder="1" applyAlignment="1">
      <alignment horizontal="center" vertical="center"/>
    </xf>
    <xf numFmtId="15" fontId="44" fillId="0" borderId="21" xfId="0" applyNumberFormat="1" applyFont="1" applyBorder="1" applyAlignment="1">
      <alignment horizontal="center" vertical="center"/>
    </xf>
    <xf numFmtId="0" fontId="40" fillId="0" borderId="49" xfId="0" applyFont="1" applyBorder="1"/>
    <xf numFmtId="0" fontId="40" fillId="0" borderId="25" xfId="0" applyFont="1" applyBorder="1" applyAlignment="1">
      <alignment horizontal="center" vertical="center"/>
    </xf>
    <xf numFmtId="4" fontId="40" fillId="0" borderId="9" xfId="0" applyNumberFormat="1" applyFont="1" applyBorder="1" applyAlignment="1">
      <alignment horizontal="center"/>
    </xf>
    <xf numFmtId="0" fontId="40" fillId="0" borderId="51" xfId="0" applyFont="1" applyBorder="1"/>
    <xf numFmtId="0" fontId="40" fillId="0" borderId="4" xfId="0" applyFont="1" applyBorder="1" applyAlignment="1">
      <alignment horizontal="center" vertical="center"/>
    </xf>
    <xf numFmtId="4" fontId="40" fillId="0" borderId="1" xfId="0" applyNumberFormat="1" applyFont="1" applyBorder="1" applyAlignment="1">
      <alignment horizontal="center" vertical="center"/>
    </xf>
    <xf numFmtId="0" fontId="40" fillId="0" borderId="52" xfId="0" applyFont="1" applyBorder="1" applyAlignment="1">
      <alignment wrapText="1"/>
    </xf>
    <xf numFmtId="0" fontId="40" fillId="0" borderId="53" xfId="0" applyFont="1" applyBorder="1" applyAlignment="1">
      <alignment horizontal="center" vertical="center"/>
    </xf>
    <xf numFmtId="4" fontId="40" fillId="0" borderId="7" xfId="0" applyNumberFormat="1" applyFont="1" applyBorder="1" applyAlignment="1">
      <alignment horizontal="center" vertical="center"/>
    </xf>
    <xf numFmtId="0" fontId="40" fillId="16" borderId="55" xfId="0" applyFont="1" applyFill="1" applyBorder="1"/>
    <xf numFmtId="0" fontId="40" fillId="16" borderId="56" xfId="0" applyFont="1" applyFill="1" applyBorder="1" applyAlignment="1">
      <alignment horizontal="center"/>
    </xf>
    <xf numFmtId="4" fontId="40" fillId="16" borderId="57" xfId="0" applyNumberFormat="1" applyFont="1" applyFill="1" applyBorder="1" applyAlignment="1">
      <alignment horizontal="center"/>
    </xf>
    <xf numFmtId="0" fontId="40" fillId="0" borderId="25" xfId="0" applyFont="1" applyBorder="1" applyAlignment="1">
      <alignment horizontal="center"/>
    </xf>
    <xf numFmtId="0" fontId="40" fillId="0" borderId="4" xfId="0" applyFont="1" applyBorder="1" applyAlignment="1">
      <alignment horizontal="center"/>
    </xf>
    <xf numFmtId="4" fontId="40" fillId="0" borderId="1" xfId="0" applyNumberFormat="1" applyFont="1" applyBorder="1" applyAlignment="1">
      <alignment horizontal="center"/>
    </xf>
    <xf numFmtId="0" fontId="40" fillId="0" borderId="59" xfId="0" applyFont="1" applyBorder="1"/>
    <xf numFmtId="0" fontId="40" fillId="0" borderId="53" xfId="0" applyFont="1" applyBorder="1" applyAlignment="1">
      <alignment horizontal="center"/>
    </xf>
    <xf numFmtId="4" fontId="40" fillId="0" borderId="7" xfId="0" applyNumberFormat="1" applyFont="1" applyBorder="1" applyAlignment="1">
      <alignment horizontal="center"/>
    </xf>
    <xf numFmtId="0" fontId="40" fillId="32" borderId="60" xfId="0" applyFont="1" applyFill="1" applyBorder="1"/>
    <xf numFmtId="0" fontId="40" fillId="15" borderId="61" xfId="0" applyFont="1" applyFill="1" applyBorder="1"/>
    <xf numFmtId="0" fontId="40" fillId="25" borderId="61" xfId="0" applyFont="1" applyFill="1" applyBorder="1"/>
    <xf numFmtId="0" fontId="40" fillId="27" borderId="62" xfId="0" applyFont="1" applyFill="1" applyBorder="1"/>
    <xf numFmtId="0" fontId="40" fillId="0" borderId="52" xfId="0" applyFont="1" applyBorder="1"/>
    <xf numFmtId="4" fontId="40" fillId="16" borderId="56" xfId="0" applyNumberFormat="1" applyFont="1" applyFill="1" applyBorder="1" applyAlignment="1">
      <alignment horizontal="center"/>
    </xf>
    <xf numFmtId="0" fontId="40" fillId="24" borderId="60" xfId="0" applyFont="1" applyFill="1" applyBorder="1"/>
    <xf numFmtId="0" fontId="40" fillId="12" borderId="62" xfId="0" applyFont="1" applyFill="1" applyBorder="1"/>
    <xf numFmtId="0" fontId="40" fillId="0" borderId="0" xfId="0" applyFont="1"/>
    <xf numFmtId="0" fontId="40" fillId="0" borderId="32" xfId="0" applyFont="1" applyBorder="1"/>
    <xf numFmtId="0" fontId="40" fillId="0" borderId="63" xfId="0" applyFont="1" applyBorder="1"/>
    <xf numFmtId="0" fontId="40" fillId="0" borderId="34" xfId="0" applyFont="1" applyBorder="1" applyAlignment="1">
      <alignment wrapText="1"/>
    </xf>
    <xf numFmtId="0" fontId="40" fillId="0" borderId="34" xfId="0" applyFont="1" applyBorder="1"/>
    <xf numFmtId="0" fontId="40" fillId="32" borderId="64" xfId="0" applyFont="1" applyFill="1" applyBorder="1"/>
    <xf numFmtId="0" fontId="40" fillId="15" borderId="63" xfId="0" applyFont="1" applyFill="1" applyBorder="1"/>
    <xf numFmtId="0" fontId="40" fillId="25" borderId="63" xfId="0" applyFont="1" applyFill="1" applyBorder="1"/>
    <xf numFmtId="0" fontId="40" fillId="27" borderId="63" xfId="0" applyFont="1" applyFill="1" applyBorder="1"/>
    <xf numFmtId="0" fontId="40" fillId="24" borderId="64" xfId="0" applyFont="1" applyFill="1" applyBorder="1"/>
    <xf numFmtId="0" fontId="40" fillId="12" borderId="63" xfId="0" applyFont="1" applyFill="1" applyBorder="1"/>
    <xf numFmtId="0" fontId="40" fillId="16" borderId="33" xfId="0" applyFont="1" applyFill="1" applyBorder="1"/>
    <xf numFmtId="0" fontId="40" fillId="16" borderId="20" xfId="0" applyFont="1" applyFill="1" applyBorder="1" applyAlignment="1">
      <alignment horizontal="center"/>
    </xf>
    <xf numFmtId="4" fontId="40" fillId="16" borderId="21" xfId="0" applyNumberFormat="1" applyFont="1" applyFill="1" applyBorder="1" applyAlignment="1">
      <alignment horizontal="center"/>
    </xf>
    <xf numFmtId="0" fontId="40" fillId="0" borderId="50" xfId="0" applyFont="1" applyBorder="1"/>
    <xf numFmtId="0" fontId="40" fillId="0" borderId="8" xfId="0" applyFont="1" applyBorder="1"/>
    <xf numFmtId="0" fontId="40" fillId="0" borderId="54" xfId="0" applyFont="1" applyBorder="1" applyAlignment="1">
      <alignment wrapText="1"/>
    </xf>
    <xf numFmtId="4" fontId="40" fillId="0" borderId="66" xfId="0" applyNumberFormat="1" applyFont="1" applyBorder="1" applyAlignment="1">
      <alignment horizontal="center"/>
    </xf>
    <xf numFmtId="0" fontId="40" fillId="0" borderId="54" xfId="0" applyFont="1" applyBorder="1"/>
    <xf numFmtId="0" fontId="40" fillId="32" borderId="26" xfId="0" applyFont="1" applyFill="1" applyBorder="1"/>
    <xf numFmtId="0" fontId="40" fillId="15" borderId="8" xfId="0" applyFont="1" applyFill="1" applyBorder="1"/>
    <xf numFmtId="0" fontId="40" fillId="25" borderId="8" xfId="0" applyFont="1" applyFill="1" applyBorder="1"/>
    <xf numFmtId="0" fontId="40" fillId="27" borderId="8" xfId="0" applyFont="1" applyFill="1" applyBorder="1"/>
    <xf numFmtId="0" fontId="40" fillId="24" borderId="26" xfId="0" applyFont="1" applyFill="1" applyBorder="1"/>
    <xf numFmtId="0" fontId="40" fillId="12" borderId="68" xfId="0" applyFont="1" applyFill="1" applyBorder="1"/>
    <xf numFmtId="0" fontId="40" fillId="37" borderId="56" xfId="0" applyFont="1" applyFill="1" applyBorder="1" applyAlignment="1">
      <alignment horizontal="center"/>
    </xf>
    <xf numFmtId="4" fontId="40" fillId="37" borderId="57" xfId="0" applyNumberFormat="1" applyFont="1" applyFill="1" applyBorder="1" applyAlignment="1">
      <alignment horizontal="center"/>
    </xf>
    <xf numFmtId="0" fontId="40" fillId="0" borderId="24" xfId="0" applyFont="1" applyBorder="1"/>
    <xf numFmtId="0" fontId="40" fillId="0" borderId="70" xfId="0" applyFont="1" applyBorder="1" applyAlignment="1">
      <alignment horizontal="center" vertical="center"/>
    </xf>
    <xf numFmtId="4" fontId="40" fillId="0" borderId="71" xfId="0" applyNumberFormat="1" applyFont="1" applyBorder="1" applyAlignment="1">
      <alignment horizontal="center"/>
    </xf>
    <xf numFmtId="0" fontId="40" fillId="0" borderId="31" xfId="0" applyFont="1" applyBorder="1" applyAlignment="1">
      <alignment wrapText="1"/>
    </xf>
    <xf numFmtId="0" fontId="40" fillId="27" borderId="73" xfId="0" applyFont="1" applyFill="1" applyBorder="1"/>
    <xf numFmtId="0" fontId="40" fillId="0" borderId="31" xfId="0" applyFont="1" applyBorder="1"/>
    <xf numFmtId="0" fontId="40" fillId="12" borderId="73" xfId="0" applyFont="1" applyFill="1" applyBorder="1"/>
    <xf numFmtId="0" fontId="40" fillId="37" borderId="55" xfId="0" applyFont="1" applyFill="1" applyBorder="1"/>
    <xf numFmtId="0" fontId="40" fillId="16" borderId="74" xfId="0" applyFont="1" applyFill="1" applyBorder="1"/>
    <xf numFmtId="0" fontId="40" fillId="0" borderId="21" xfId="0" applyFont="1" applyBorder="1" applyAlignment="1">
      <alignment horizontal="center" vertical="center"/>
    </xf>
    <xf numFmtId="0" fontId="12" fillId="2" borderId="75" xfId="0" applyFont="1" applyFill="1" applyBorder="1" applyAlignment="1">
      <alignment vertical="center"/>
    </xf>
    <xf numFmtId="0" fontId="13" fillId="2" borderId="75" xfId="0" applyFont="1" applyFill="1" applyBorder="1" applyAlignment="1">
      <alignment vertical="center"/>
    </xf>
    <xf numFmtId="0" fontId="13" fillId="2" borderId="75" xfId="0" applyFont="1" applyFill="1" applyBorder="1" applyAlignment="1">
      <alignment horizontal="center" vertical="center"/>
    </xf>
    <xf numFmtId="0" fontId="12" fillId="2" borderId="75" xfId="0" applyFont="1" applyFill="1" applyBorder="1" applyAlignment="1">
      <alignment horizontal="left" vertical="center"/>
    </xf>
    <xf numFmtId="0" fontId="12" fillId="2" borderId="75" xfId="0" applyFont="1" applyFill="1" applyBorder="1" applyAlignment="1">
      <alignment horizontal="center" vertical="center"/>
    </xf>
    <xf numFmtId="0" fontId="12" fillId="2" borderId="75" xfId="0" applyFont="1" applyFill="1" applyBorder="1" applyAlignment="1">
      <alignment horizontal="center" vertical="center" wrapText="1"/>
    </xf>
    <xf numFmtId="0" fontId="14" fillId="0" borderId="0" xfId="0" applyFont="1"/>
    <xf numFmtId="0" fontId="15" fillId="2" borderId="75" xfId="0" applyFont="1" applyFill="1" applyBorder="1" applyAlignment="1">
      <alignment vertical="center"/>
    </xf>
    <xf numFmtId="0" fontId="16" fillId="2" borderId="75" xfId="0" applyFont="1" applyFill="1" applyBorder="1" applyAlignment="1">
      <alignment vertical="center"/>
    </xf>
    <xf numFmtId="0" fontId="15" fillId="2" borderId="75" xfId="0" applyFont="1" applyFill="1" applyBorder="1" applyAlignment="1">
      <alignment horizontal="left" vertical="center"/>
    </xf>
    <xf numFmtId="0" fontId="15" fillId="2" borderId="75" xfId="0" applyFont="1" applyFill="1" applyBorder="1" applyAlignment="1">
      <alignment horizontal="center" vertical="center"/>
    </xf>
    <xf numFmtId="0" fontId="15" fillId="2" borderId="75" xfId="0" applyFont="1" applyFill="1" applyBorder="1" applyAlignment="1">
      <alignment horizontal="center" vertical="center" wrapText="1"/>
    </xf>
    <xf numFmtId="0" fontId="14" fillId="3" borderId="75" xfId="0" applyFont="1" applyFill="1" applyBorder="1" applyAlignment="1">
      <alignment vertical="center"/>
    </xf>
    <xf numFmtId="0" fontId="14" fillId="3" borderId="75" xfId="0" applyFont="1" applyFill="1" applyBorder="1" applyAlignment="1">
      <alignment horizontal="center" vertical="center"/>
    </xf>
    <xf numFmtId="0" fontId="14" fillId="3" borderId="75" xfId="0" applyFont="1" applyFill="1" applyBorder="1" applyAlignment="1">
      <alignment horizontal="left" vertical="center"/>
    </xf>
    <xf numFmtId="0" fontId="14" fillId="3" borderId="75" xfId="0" applyFont="1" applyFill="1" applyBorder="1" applyAlignment="1">
      <alignment horizontal="center" vertical="center" wrapText="1"/>
    </xf>
    <xf numFmtId="0" fontId="14" fillId="0" borderId="0" xfId="0" applyFont="1" applyAlignment="1">
      <alignment vertical="center"/>
    </xf>
    <xf numFmtId="164" fontId="19" fillId="4" borderId="37" xfId="0" applyNumberFormat="1" applyFont="1" applyFill="1" applyBorder="1" applyAlignment="1">
      <alignment horizontal="center" vertical="center" wrapText="1"/>
    </xf>
    <xf numFmtId="164" fontId="19" fillId="4" borderId="71" xfId="0" applyNumberFormat="1" applyFont="1" applyFill="1" applyBorder="1" applyAlignment="1">
      <alignment horizontal="center" vertical="center" wrapText="1"/>
    </xf>
    <xf numFmtId="164" fontId="19" fillId="4" borderId="72" xfId="0" applyNumberFormat="1" applyFont="1" applyFill="1" applyBorder="1" applyAlignment="1">
      <alignment horizontal="center" vertical="center" wrapText="1"/>
    </xf>
    <xf numFmtId="0" fontId="19" fillId="5" borderId="37" xfId="0" applyFont="1" applyFill="1" applyBorder="1" applyAlignment="1">
      <alignment horizontal="center" vertical="center" wrapText="1"/>
    </xf>
    <xf numFmtId="0" fontId="19" fillId="5" borderId="71" xfId="0" applyFont="1" applyFill="1" applyBorder="1" applyAlignment="1">
      <alignment horizontal="center" vertical="center" wrapText="1"/>
    </xf>
    <xf numFmtId="0" fontId="19" fillId="5" borderId="72" xfId="0" applyFont="1" applyFill="1" applyBorder="1" applyAlignment="1">
      <alignment horizontal="center" vertical="center" wrapText="1"/>
    </xf>
    <xf numFmtId="0" fontId="20" fillId="10" borderId="39" xfId="0" applyFont="1" applyFill="1" applyBorder="1" applyAlignment="1">
      <alignment horizontal="center" vertical="center" wrapText="1"/>
    </xf>
    <xf numFmtId="0" fontId="20" fillId="10" borderId="71" xfId="0" applyFont="1" applyFill="1" applyBorder="1" applyAlignment="1">
      <alignment horizontal="center" vertical="center" wrapText="1"/>
    </xf>
    <xf numFmtId="0" fontId="20" fillId="10" borderId="72" xfId="0" applyFont="1" applyFill="1" applyBorder="1" applyAlignment="1">
      <alignment horizontal="center" vertical="center" wrapText="1"/>
    </xf>
    <xf numFmtId="164" fontId="19" fillId="4" borderId="81" xfId="0" applyNumberFormat="1" applyFont="1" applyFill="1" applyBorder="1" applyAlignment="1">
      <alignment horizontal="center" vertical="center" wrapText="1"/>
    </xf>
    <xf numFmtId="0" fontId="19" fillId="4" borderId="82" xfId="0" applyFont="1" applyFill="1" applyBorder="1" applyAlignment="1">
      <alignment horizontal="center" vertical="center" wrapText="1"/>
    </xf>
    <xf numFmtId="9" fontId="19" fillId="4" borderId="83" xfId="0" applyNumberFormat="1" applyFont="1" applyFill="1" applyBorder="1" applyAlignment="1">
      <alignment horizontal="center" vertical="center" wrapText="1"/>
    </xf>
    <xf numFmtId="0" fontId="19" fillId="5" borderId="84" xfId="0" applyFont="1" applyFill="1" applyBorder="1" applyAlignment="1">
      <alignment horizontal="center" vertical="center" wrapText="1"/>
    </xf>
    <xf numFmtId="0" fontId="19" fillId="5" borderId="85" xfId="0" applyFont="1" applyFill="1" applyBorder="1" applyAlignment="1">
      <alignment horizontal="center" vertical="center" wrapText="1"/>
    </xf>
    <xf numFmtId="9" fontId="19" fillId="5" borderId="68" xfId="0" applyNumberFormat="1" applyFont="1" applyFill="1" applyBorder="1" applyAlignment="1">
      <alignment horizontal="center" vertical="center" wrapText="1"/>
    </xf>
    <xf numFmtId="164" fontId="19" fillId="4" borderId="84" xfId="0" applyNumberFormat="1" applyFont="1" applyFill="1" applyBorder="1" applyAlignment="1">
      <alignment horizontal="center" vertical="center" wrapText="1"/>
    </xf>
    <xf numFmtId="0" fontId="19" fillId="4" borderId="85" xfId="0" applyFont="1" applyFill="1" applyBorder="1" applyAlignment="1">
      <alignment horizontal="left" vertical="center" wrapText="1"/>
    </xf>
    <xf numFmtId="9" fontId="19" fillId="4" borderId="68" xfId="0" applyNumberFormat="1" applyFont="1" applyFill="1" applyBorder="1" applyAlignment="1">
      <alignment horizontal="center" vertical="center" wrapText="1"/>
    </xf>
    <xf numFmtId="0" fontId="19" fillId="4" borderId="85" xfId="0" applyFont="1" applyFill="1" applyBorder="1" applyAlignment="1">
      <alignment horizontal="center" vertical="center" wrapText="1"/>
    </xf>
    <xf numFmtId="0" fontId="20" fillId="10" borderId="84" xfId="0" applyFont="1" applyFill="1" applyBorder="1" applyAlignment="1">
      <alignment horizontal="center" vertical="center" wrapText="1"/>
    </xf>
    <xf numFmtId="0" fontId="20" fillId="10" borderId="85" xfId="0" applyFont="1" applyFill="1" applyBorder="1" applyAlignment="1">
      <alignment horizontal="center" vertical="center" wrapText="1"/>
    </xf>
    <xf numFmtId="0" fontId="20" fillId="10" borderId="86"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0" fillId="10" borderId="8"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13" borderId="1" xfId="0" applyFont="1" applyFill="1" applyBorder="1" applyAlignment="1">
      <alignment horizontal="center" vertical="center" wrapText="1"/>
    </xf>
    <xf numFmtId="15" fontId="14" fillId="0" borderId="1" xfId="0" applyNumberFormat="1" applyFont="1" applyBorder="1" applyAlignment="1">
      <alignment horizontal="center" vertical="center" wrapText="1"/>
    </xf>
    <xf numFmtId="0" fontId="14" fillId="13" borderId="8" xfId="0" applyFont="1" applyFill="1" applyBorder="1" applyAlignment="1">
      <alignment horizontal="center" vertical="center" wrapText="1"/>
    </xf>
    <xf numFmtId="164" fontId="14" fillId="3" borderId="1" xfId="0" applyNumberFormat="1" applyFont="1" applyFill="1" applyBorder="1" applyAlignment="1">
      <alignment horizontal="center" vertical="center" wrapText="1"/>
    </xf>
    <xf numFmtId="164" fontId="14" fillId="13" borderId="1" xfId="0" applyNumberFormat="1" applyFont="1" applyFill="1" applyBorder="1" applyAlignment="1">
      <alignment horizontal="center" vertical="center" wrapText="1"/>
    </xf>
    <xf numFmtId="15" fontId="14" fillId="0" borderId="8" xfId="0" applyNumberFormat="1" applyFont="1" applyBorder="1" applyAlignment="1">
      <alignment horizontal="center" vertical="center" wrapText="1"/>
    </xf>
    <xf numFmtId="15" fontId="14" fillId="0" borderId="4" xfId="0" applyNumberFormat="1" applyFont="1" applyBorder="1" applyAlignment="1">
      <alignment horizontal="center" vertical="center" wrapText="1"/>
    </xf>
    <xf numFmtId="0" fontId="14" fillId="0" borderId="8" xfId="0" applyFont="1" applyBorder="1" applyAlignment="1">
      <alignment horizontal="center" vertical="center"/>
    </xf>
    <xf numFmtId="9" fontId="14" fillId="0" borderId="1" xfId="0" applyNumberFormat="1"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vertical="center" wrapText="1"/>
    </xf>
    <xf numFmtId="15" fontId="14" fillId="0" borderId="4" xfId="0" applyNumberFormat="1" applyFont="1" applyBorder="1" applyAlignment="1">
      <alignment vertical="center" wrapText="1"/>
    </xf>
    <xf numFmtId="9" fontId="14" fillId="0" borderId="8" xfId="0" applyNumberFormat="1" applyFont="1" applyBorder="1" applyAlignment="1">
      <alignment horizontal="center" vertical="center" wrapText="1"/>
    </xf>
    <xf numFmtId="0" fontId="14" fillId="0" borderId="8" xfId="0" applyFont="1" applyBorder="1" applyAlignment="1">
      <alignment vertical="center" wrapText="1"/>
    </xf>
    <xf numFmtId="0" fontId="14" fillId="13" borderId="87" xfId="0" applyFont="1" applyFill="1" applyBorder="1" applyAlignment="1">
      <alignment horizontal="center" vertical="center" wrapText="1"/>
    </xf>
    <xf numFmtId="0" fontId="14" fillId="0" borderId="2" xfId="0" applyFont="1" applyBorder="1" applyAlignment="1">
      <alignment horizontal="center" vertical="center" wrapText="1"/>
    </xf>
    <xf numFmtId="15" fontId="14" fillId="0" borderId="5" xfId="0" applyNumberFormat="1" applyFont="1" applyBorder="1" applyAlignment="1">
      <alignment horizontal="center" vertical="center" wrapText="1"/>
    </xf>
    <xf numFmtId="0" fontId="14" fillId="0" borderId="5" xfId="0" applyFont="1" applyBorder="1" applyAlignment="1">
      <alignment horizontal="center" vertical="center"/>
    </xf>
    <xf numFmtId="0" fontId="14" fillId="13" borderId="1" xfId="0" applyFont="1" applyFill="1" applyBorder="1" applyAlignment="1">
      <alignment horizontal="center" vertical="center"/>
    </xf>
    <xf numFmtId="9" fontId="14" fillId="3" borderId="1" xfId="0" applyNumberFormat="1" applyFont="1" applyFill="1" applyBorder="1" applyAlignment="1">
      <alignment horizontal="center" vertical="center"/>
    </xf>
    <xf numFmtId="9" fontId="14" fillId="0" borderId="8" xfId="0" applyNumberFormat="1" applyFont="1" applyBorder="1" applyAlignment="1">
      <alignment horizontal="center" vertical="center"/>
    </xf>
    <xf numFmtId="15" fontId="14" fillId="0" borderId="4" xfId="0" applyNumberFormat="1" applyFont="1" applyBorder="1" applyAlignment="1">
      <alignment vertical="center"/>
    </xf>
    <xf numFmtId="0" fontId="14" fillId="0" borderId="8" xfId="0" applyFont="1" applyBorder="1" applyAlignment="1">
      <alignment vertical="center"/>
    </xf>
    <xf numFmtId="15" fontId="14" fillId="0" borderId="4" xfId="0" applyNumberFormat="1" applyFont="1" applyBorder="1" applyAlignment="1">
      <alignment horizontal="center" vertical="center"/>
    </xf>
    <xf numFmtId="0" fontId="14" fillId="13" borderId="87" xfId="0" applyFont="1" applyFill="1" applyBorder="1" applyAlignment="1">
      <alignment horizontal="center" vertical="center"/>
    </xf>
    <xf numFmtId="15" fontId="14" fillId="0" borderId="5" xfId="0" applyNumberFormat="1" applyFont="1" applyBorder="1" applyAlignment="1">
      <alignment horizontal="center" vertical="center"/>
    </xf>
    <xf numFmtId="15" fontId="14" fillId="0" borderId="1" xfId="0" applyNumberFormat="1" applyFont="1" applyBorder="1" applyAlignment="1">
      <alignment horizontal="center" vertical="center"/>
    </xf>
    <xf numFmtId="0" fontId="14" fillId="0" borderId="1" xfId="0" applyFont="1" applyBorder="1" applyAlignment="1">
      <alignment horizontal="left" wrapText="1"/>
    </xf>
    <xf numFmtId="0" fontId="14" fillId="0" borderId="4" xfId="0" applyFont="1" applyBorder="1" applyAlignment="1">
      <alignment horizontal="center" vertical="center"/>
    </xf>
    <xf numFmtId="0" fontId="14" fillId="3" borderId="1" xfId="0" applyFont="1" applyFill="1" applyBorder="1" applyAlignment="1">
      <alignment vertical="center" wrapText="1"/>
    </xf>
    <xf numFmtId="1" fontId="14" fillId="0" borderId="1" xfId="0" applyNumberFormat="1" applyFont="1" applyBorder="1" applyAlignment="1">
      <alignment horizontal="center" vertical="center" wrapText="1"/>
    </xf>
    <xf numFmtId="0" fontId="14" fillId="0" borderId="1" xfId="0" applyFont="1" applyBorder="1" applyAlignment="1">
      <alignment horizontal="left" vertical="center"/>
    </xf>
    <xf numFmtId="0" fontId="14" fillId="0" borderId="7" xfId="0" applyFont="1" applyBorder="1" applyAlignment="1">
      <alignment horizontal="center" vertical="center" wrapText="1"/>
    </xf>
    <xf numFmtId="9" fontId="14" fillId="3" borderId="1" xfId="0" applyNumberFormat="1" applyFont="1" applyFill="1" applyBorder="1" applyAlignment="1">
      <alignment horizontal="center" vertical="center" wrapText="1"/>
    </xf>
    <xf numFmtId="15" fontId="14" fillId="3" borderId="1" xfId="0" applyNumberFormat="1" applyFont="1" applyFill="1" applyBorder="1" applyAlignment="1">
      <alignment horizontal="center" vertical="center" wrapText="1"/>
    </xf>
    <xf numFmtId="0" fontId="19" fillId="0" borderId="1" xfId="0" applyFont="1" applyBorder="1" applyAlignment="1">
      <alignment vertical="center" wrapText="1"/>
    </xf>
    <xf numFmtId="0" fontId="14" fillId="0" borderId="8" xfId="0" applyFont="1" applyBorder="1" applyAlignment="1">
      <alignment horizontal="left" vertical="center" wrapText="1"/>
    </xf>
    <xf numFmtId="0" fontId="14" fillId="0" borderId="8" xfId="0" applyFont="1" applyBorder="1" applyAlignment="1">
      <alignment horizontal="left" vertical="center"/>
    </xf>
    <xf numFmtId="15" fontId="45" fillId="0" borderId="4" xfId="0" applyNumberFormat="1" applyFont="1" applyBorder="1" applyAlignment="1">
      <alignment horizontal="center" vertical="center"/>
    </xf>
    <xf numFmtId="0" fontId="45" fillId="0" borderId="1" xfId="0" applyFont="1" applyBorder="1" applyAlignment="1">
      <alignment horizontal="center" vertical="center" wrapText="1"/>
    </xf>
    <xf numFmtId="9" fontId="45" fillId="0" borderId="1" xfId="0" applyNumberFormat="1" applyFont="1" applyBorder="1" applyAlignment="1">
      <alignment horizontal="center" vertical="center" wrapText="1"/>
    </xf>
    <xf numFmtId="164" fontId="14" fillId="0" borderId="5" xfId="0" applyNumberFormat="1" applyFont="1" applyBorder="1" applyAlignment="1">
      <alignment horizontal="center" vertical="center"/>
    </xf>
    <xf numFmtId="0" fontId="14" fillId="0" borderId="0" xfId="0" applyFont="1" applyAlignment="1">
      <alignment horizontal="center" vertical="center"/>
    </xf>
    <xf numFmtId="15" fontId="14" fillId="16" borderId="87" xfId="0" applyNumberFormat="1" applyFont="1" applyFill="1" applyBorder="1" applyAlignment="1">
      <alignment horizontal="center" vertical="center"/>
    </xf>
    <xf numFmtId="0" fontId="14" fillId="16" borderId="1" xfId="0" applyFont="1" applyFill="1" applyBorder="1" applyAlignment="1">
      <alignment horizontal="left" vertical="center" wrapText="1"/>
    </xf>
    <xf numFmtId="0" fontId="14" fillId="16" borderId="8" xfId="0" applyFont="1" applyFill="1" applyBorder="1" applyAlignment="1">
      <alignment horizontal="center" vertical="center"/>
    </xf>
    <xf numFmtId="15" fontId="14" fillId="16" borderId="87" xfId="0" applyNumberFormat="1" applyFont="1" applyFill="1" applyBorder="1" applyAlignment="1">
      <alignment vertical="center"/>
    </xf>
    <xf numFmtId="0" fontId="14" fillId="16" borderId="1" xfId="0" applyFont="1" applyFill="1" applyBorder="1" applyAlignment="1">
      <alignment vertical="center"/>
    </xf>
    <xf numFmtId="9" fontId="14" fillId="0" borderId="1" xfId="0" applyNumberFormat="1" applyFont="1" applyBorder="1" applyAlignment="1">
      <alignment vertical="center"/>
    </xf>
    <xf numFmtId="0" fontId="14" fillId="0" borderId="4" xfId="0" applyFont="1" applyBorder="1" applyAlignment="1">
      <alignment horizontal="left" vertical="center" wrapText="1"/>
    </xf>
    <xf numFmtId="0" fontId="14" fillId="0" borderId="2" xfId="0" applyFont="1" applyBorder="1" applyAlignment="1">
      <alignment horizontal="center" vertical="center"/>
    </xf>
    <xf numFmtId="0" fontId="14" fillId="0" borderId="1" xfId="0" applyFont="1" applyBorder="1" applyAlignment="1">
      <alignment horizontal="left" vertical="top"/>
    </xf>
    <xf numFmtId="0" fontId="46" fillId="0" borderId="1" xfId="0" applyFont="1" applyBorder="1" applyAlignment="1">
      <alignment horizontal="left" vertical="top" wrapText="1"/>
    </xf>
    <xf numFmtId="15" fontId="14" fillId="0" borderId="2" xfId="0" applyNumberFormat="1" applyFont="1" applyBorder="1" applyAlignment="1">
      <alignment horizontal="center" vertical="center"/>
    </xf>
    <xf numFmtId="0" fontId="40" fillId="13" borderId="1" xfId="0" applyFont="1" applyFill="1" applyBorder="1" applyAlignment="1">
      <alignment horizontal="center" vertical="center" wrapText="1"/>
    </xf>
    <xf numFmtId="0" fontId="14" fillId="16" borderId="1" xfId="0" applyFont="1" applyFill="1" applyBorder="1" applyAlignment="1">
      <alignment horizontal="center" vertical="center"/>
    </xf>
    <xf numFmtId="0" fontId="14" fillId="13" borderId="1" xfId="0" applyFont="1" applyFill="1" applyBorder="1" applyAlignment="1">
      <alignment horizontal="center" vertical="top" wrapText="1"/>
    </xf>
    <xf numFmtId="0" fontId="14" fillId="0" borderId="1" xfId="0" applyFont="1" applyBorder="1" applyAlignment="1">
      <alignment horizontal="center" vertical="top" wrapText="1"/>
    </xf>
    <xf numFmtId="15" fontId="14" fillId="0" borderId="1" xfId="0" applyNumberFormat="1" applyFont="1" applyBorder="1" applyAlignment="1">
      <alignment horizontal="center" vertical="top" wrapText="1"/>
    </xf>
    <xf numFmtId="15" fontId="14" fillId="0" borderId="2" xfId="0" applyNumberFormat="1" applyFont="1" applyBorder="1" applyAlignment="1">
      <alignment horizontal="center" vertical="top" wrapText="1"/>
    </xf>
    <xf numFmtId="3" fontId="14" fillId="0" borderId="1" xfId="0" applyNumberFormat="1" applyFont="1" applyBorder="1" applyAlignment="1">
      <alignment horizontal="center" vertical="center"/>
    </xf>
    <xf numFmtId="0" fontId="14" fillId="3" borderId="1" xfId="0" applyFont="1" applyFill="1" applyBorder="1" applyAlignment="1">
      <alignment horizontal="center" vertical="top" wrapText="1"/>
    </xf>
    <xf numFmtId="166" fontId="14" fillId="3" borderId="1" xfId="0" applyNumberFormat="1" applyFont="1" applyFill="1" applyBorder="1" applyAlignment="1">
      <alignment horizontal="center" vertical="top" wrapText="1"/>
    </xf>
    <xf numFmtId="0" fontId="14" fillId="13" borderId="1" xfId="0" applyFont="1" applyFill="1" applyBorder="1" applyAlignment="1">
      <alignment horizontal="center" vertical="top"/>
    </xf>
    <xf numFmtId="0" fontId="14" fillId="0" borderId="1" xfId="0" applyFont="1" applyBorder="1" applyAlignment="1">
      <alignment horizontal="center" vertical="top"/>
    </xf>
    <xf numFmtId="15" fontId="14" fillId="0" borderId="8" xfId="0" applyNumberFormat="1" applyFont="1" applyBorder="1" applyAlignment="1">
      <alignment horizontal="center" vertical="top" wrapText="1"/>
    </xf>
    <xf numFmtId="0" fontId="14" fillId="0" borderId="8" xfId="0" applyFont="1" applyBorder="1" applyAlignment="1">
      <alignment horizontal="center" vertical="top"/>
    </xf>
    <xf numFmtId="0" fontId="14" fillId="0" borderId="2" xfId="0" applyFont="1" applyBorder="1" applyAlignment="1">
      <alignment horizontal="center" vertical="top" wrapText="1"/>
    </xf>
    <xf numFmtId="15" fontId="14" fillId="0" borderId="5" xfId="0" applyNumberFormat="1" applyFont="1" applyBorder="1" applyAlignment="1">
      <alignment horizontal="center" vertical="top"/>
    </xf>
    <xf numFmtId="0" fontId="14" fillId="0" borderId="8" xfId="0" applyFont="1" applyBorder="1" applyAlignment="1">
      <alignment vertical="top"/>
    </xf>
    <xf numFmtId="0" fontId="40" fillId="13" borderId="1" xfId="0" applyFont="1" applyFill="1" applyBorder="1" applyAlignment="1">
      <alignment horizontal="center" vertical="top" wrapText="1"/>
    </xf>
    <xf numFmtId="0" fontId="40" fillId="0" borderId="1" xfId="0" applyFont="1" applyBorder="1" applyAlignment="1">
      <alignment horizontal="center" vertical="top" wrapText="1"/>
    </xf>
    <xf numFmtId="0" fontId="40" fillId="13" borderId="8" xfId="0" applyFont="1" applyFill="1" applyBorder="1" applyAlignment="1">
      <alignment horizontal="center" vertical="center" wrapText="1"/>
    </xf>
    <xf numFmtId="1" fontId="14" fillId="0" borderId="1" xfId="0" applyNumberFormat="1" applyFont="1" applyBorder="1" applyAlignment="1">
      <alignment horizontal="center" vertical="center"/>
    </xf>
    <xf numFmtId="1" fontId="14" fillId="0" borderId="7" xfId="0" applyNumberFormat="1" applyFont="1" applyBorder="1" applyAlignment="1">
      <alignment horizontal="center" vertical="center"/>
    </xf>
    <xf numFmtId="0" fontId="14" fillId="0" borderId="2" xfId="0" applyFont="1" applyBorder="1" applyAlignment="1">
      <alignment vertical="center"/>
    </xf>
    <xf numFmtId="0" fontId="14" fillId="0" borderId="0" xfId="0" applyFont="1" applyAlignment="1">
      <alignment horizontal="left" vertical="center" wrapText="1"/>
    </xf>
    <xf numFmtId="0" fontId="14" fillId="13" borderId="6" xfId="0" applyFont="1" applyFill="1" applyBorder="1" applyAlignment="1">
      <alignment horizontal="center" vertical="center" wrapText="1"/>
    </xf>
    <xf numFmtId="0" fontId="14" fillId="0" borderId="9" xfId="0" applyFont="1" applyBorder="1" applyAlignment="1">
      <alignment horizontal="left" vertical="center" wrapText="1"/>
    </xf>
    <xf numFmtId="0" fontId="14" fillId="0" borderId="5" xfId="0" applyFont="1" applyBorder="1" applyAlignment="1">
      <alignment horizontal="left" vertical="center" wrapText="1"/>
    </xf>
    <xf numFmtId="15" fontId="14" fillId="0" borderId="2" xfId="0" applyNumberFormat="1" applyFont="1" applyBorder="1" applyAlignment="1">
      <alignment horizontal="center" vertical="center" wrapText="1"/>
    </xf>
    <xf numFmtId="0" fontId="14" fillId="0" borderId="0" xfId="0" applyFont="1" applyAlignment="1">
      <alignment horizontal="center" vertical="center" wrapText="1"/>
    </xf>
    <xf numFmtId="164" fontId="14" fillId="0" borderId="1" xfId="0" applyNumberFormat="1" applyFont="1" applyBorder="1" applyAlignment="1">
      <alignment horizontal="center" vertical="center"/>
    </xf>
    <xf numFmtId="0" fontId="21" fillId="13" borderId="1" xfId="0" applyFont="1" applyFill="1" applyBorder="1" applyAlignment="1">
      <alignment horizontal="center" vertical="center"/>
    </xf>
    <xf numFmtId="0" fontId="21" fillId="3" borderId="1" xfId="0" applyFont="1" applyFill="1" applyBorder="1" applyAlignment="1">
      <alignment horizontal="left" vertical="top" wrapText="1"/>
    </xf>
    <xf numFmtId="166" fontId="21" fillId="0" borderId="1" xfId="0" applyNumberFormat="1" applyFont="1" applyBorder="1" applyAlignment="1">
      <alignment horizontal="center" vertical="center" wrapText="1"/>
    </xf>
    <xf numFmtId="0" fontId="21" fillId="0" borderId="0" xfId="0" applyFont="1"/>
    <xf numFmtId="0" fontId="21" fillId="0" borderId="1" xfId="0" applyFont="1" applyBorder="1"/>
    <xf numFmtId="0" fontId="21" fillId="0" borderId="1" xfId="0" applyFont="1" applyBorder="1" applyAlignment="1">
      <alignment vertical="top" wrapText="1"/>
    </xf>
    <xf numFmtId="3" fontId="21" fillId="0" borderId="1" xfId="0" applyNumberFormat="1" applyFont="1" applyBorder="1" applyAlignment="1">
      <alignment horizontal="left" vertical="center" wrapText="1"/>
    </xf>
    <xf numFmtId="0" fontId="21" fillId="13" borderId="1" xfId="0" applyFont="1" applyFill="1" applyBorder="1" applyAlignment="1">
      <alignment horizontal="center" vertical="top" wrapText="1"/>
    </xf>
    <xf numFmtId="15" fontId="21" fillId="0" borderId="1" xfId="0" applyNumberFormat="1" applyFont="1" applyBorder="1" applyAlignment="1">
      <alignment horizontal="center" vertical="top" wrapText="1"/>
    </xf>
    <xf numFmtId="0" fontId="21" fillId="0" borderId="1" xfId="0" applyFont="1" applyBorder="1" applyAlignment="1">
      <alignment vertical="top"/>
    </xf>
    <xf numFmtId="166" fontId="21" fillId="0" borderId="1" xfId="0" applyNumberFormat="1" applyFont="1" applyBorder="1" applyAlignment="1">
      <alignment horizontal="center" vertical="top"/>
    </xf>
    <xf numFmtId="166" fontId="21" fillId="0" borderId="1" xfId="0" applyNumberFormat="1" applyFont="1" applyBorder="1" applyAlignment="1">
      <alignment horizontal="center" vertical="center"/>
    </xf>
    <xf numFmtId="0" fontId="21" fillId="13" borderId="1" xfId="0" applyFont="1" applyFill="1" applyBorder="1" applyAlignment="1">
      <alignment horizontal="center" vertical="top"/>
    </xf>
    <xf numFmtId="0" fontId="21" fillId="0" borderId="1" xfId="0" applyFont="1" applyBorder="1" applyAlignment="1">
      <alignment horizontal="center" vertical="top"/>
    </xf>
    <xf numFmtId="15" fontId="21" fillId="0" borderId="1" xfId="0" applyNumberFormat="1" applyFont="1" applyBorder="1" applyAlignment="1">
      <alignment horizontal="center" vertical="top"/>
    </xf>
    <xf numFmtId="15" fontId="21" fillId="0" borderId="1" xfId="0" applyNumberFormat="1" applyFont="1" applyBorder="1" applyAlignment="1">
      <alignment vertical="top"/>
    </xf>
    <xf numFmtId="0" fontId="21" fillId="0" borderId="1" xfId="0" applyFont="1" applyBorder="1" applyAlignment="1">
      <alignment horizontal="left" vertical="top"/>
    </xf>
    <xf numFmtId="0" fontId="25" fillId="0" borderId="1" xfId="0" applyFont="1" applyBorder="1" applyAlignment="1">
      <alignment vertical="top" wrapText="1"/>
    </xf>
    <xf numFmtId="9" fontId="21" fillId="0" borderId="1" xfId="0" applyNumberFormat="1" applyFont="1" applyBorder="1" applyAlignment="1">
      <alignment horizontal="center" vertical="top"/>
    </xf>
    <xf numFmtId="0" fontId="21" fillId="15" borderId="1" xfId="0" applyFont="1" applyFill="1" applyBorder="1" applyAlignment="1">
      <alignment horizontal="left" wrapText="1"/>
    </xf>
    <xf numFmtId="0" fontId="21" fillId="3" borderId="1" xfId="0" applyFont="1" applyFill="1" applyBorder="1" applyAlignment="1">
      <alignment horizontal="center" vertical="top" wrapText="1"/>
    </xf>
    <xf numFmtId="166" fontId="21" fillId="3" borderId="1" xfId="0" applyNumberFormat="1" applyFont="1" applyFill="1" applyBorder="1" applyAlignment="1">
      <alignment horizontal="center" vertical="top" wrapText="1"/>
    </xf>
    <xf numFmtId="166" fontId="21" fillId="3" borderId="1" xfId="0" applyNumberFormat="1" applyFont="1" applyFill="1" applyBorder="1" applyAlignment="1">
      <alignment horizontal="center" vertical="center" wrapText="1"/>
    </xf>
    <xf numFmtId="0" fontId="21" fillId="14" borderId="1" xfId="0" applyFont="1" applyFill="1" applyBorder="1" applyAlignment="1">
      <alignment horizontal="center" vertical="top"/>
    </xf>
    <xf numFmtId="0" fontId="21" fillId="16" borderId="1" xfId="0" applyFont="1" applyFill="1" applyBorder="1" applyAlignment="1">
      <alignment horizontal="left" vertical="top"/>
    </xf>
    <xf numFmtId="0" fontId="21" fillId="0" borderId="1" xfId="0" applyFont="1" applyBorder="1" applyAlignment="1">
      <alignment wrapText="1"/>
    </xf>
    <xf numFmtId="0" fontId="21" fillId="0" borderId="1" xfId="0" applyFont="1" applyBorder="1" applyAlignment="1">
      <alignment horizontal="left" wrapText="1"/>
    </xf>
    <xf numFmtId="3" fontId="21" fillId="0" borderId="1" xfId="0" applyNumberFormat="1" applyFont="1" applyBorder="1" applyAlignment="1">
      <alignment horizontal="center" vertical="center"/>
    </xf>
    <xf numFmtId="166" fontId="21" fillId="0" borderId="1" xfId="0" applyNumberFormat="1" applyFont="1" applyBorder="1" applyAlignment="1">
      <alignment horizontal="center" vertical="top" wrapText="1"/>
    </xf>
    <xf numFmtId="9" fontId="21" fillId="0" borderId="1" xfId="0" applyNumberFormat="1" applyFont="1" applyBorder="1" applyAlignment="1">
      <alignment horizontal="center"/>
    </xf>
    <xf numFmtId="0" fontId="21" fillId="17" borderId="1" xfId="0" applyFont="1" applyFill="1" applyBorder="1" applyAlignment="1">
      <alignment horizontal="left" wrapText="1"/>
    </xf>
    <xf numFmtId="0" fontId="21" fillId="0" borderId="1" xfId="0" applyFont="1" applyBorder="1" applyAlignment="1">
      <alignment horizontal="left"/>
    </xf>
    <xf numFmtId="15" fontId="21" fillId="0" borderId="1" xfId="0" applyNumberFormat="1" applyFont="1" applyBorder="1" applyAlignment="1">
      <alignment vertical="top" wrapText="1"/>
    </xf>
    <xf numFmtId="15" fontId="21" fillId="0" borderId="1" xfId="0" applyNumberFormat="1" applyFont="1" applyBorder="1" applyAlignment="1">
      <alignment horizontal="left" wrapText="1"/>
    </xf>
    <xf numFmtId="0" fontId="21" fillId="0" borderId="0" xfId="0" applyFont="1" applyAlignment="1">
      <alignment horizontal="center" vertical="center" wrapText="1"/>
    </xf>
    <xf numFmtId="0" fontId="25" fillId="0" borderId="1" xfId="0" applyFont="1" applyBorder="1" applyAlignment="1">
      <alignment horizontal="left" vertical="top" wrapText="1"/>
    </xf>
    <xf numFmtId="0" fontId="27" fillId="0" borderId="1" xfId="0" applyFont="1" applyBorder="1" applyAlignment="1">
      <alignment horizontal="center" vertical="top"/>
    </xf>
    <xf numFmtId="0" fontId="21" fillId="0" borderId="1" xfId="0" applyFont="1" applyBorder="1" applyAlignment="1">
      <alignment horizontal="center" vertical="center" shrinkToFit="1"/>
    </xf>
    <xf numFmtId="0" fontId="21" fillId="0" borderId="1" xfId="0" applyFont="1" applyBorder="1" applyAlignment="1">
      <alignment horizontal="center"/>
    </xf>
    <xf numFmtId="0" fontId="27" fillId="0" borderId="1" xfId="0" applyFont="1" applyBorder="1" applyAlignment="1">
      <alignment vertical="top" wrapText="1"/>
    </xf>
    <xf numFmtId="1" fontId="21" fillId="3" borderId="1" xfId="0" applyNumberFormat="1" applyFont="1" applyFill="1" applyBorder="1" applyAlignment="1">
      <alignment horizontal="center" vertical="center"/>
    </xf>
    <xf numFmtId="0" fontId="47" fillId="0" borderId="1" xfId="0" applyFont="1" applyBorder="1" applyAlignment="1">
      <alignment horizontal="left" vertical="top" wrapText="1"/>
    </xf>
    <xf numFmtId="3" fontId="21" fillId="3" borderId="1" xfId="0" applyNumberFormat="1" applyFont="1" applyFill="1" applyBorder="1" applyAlignment="1">
      <alignment horizontal="center" vertical="center"/>
    </xf>
    <xf numFmtId="165" fontId="28" fillId="0" borderId="1" xfId="0" applyNumberFormat="1" applyFont="1" applyBorder="1" applyAlignment="1">
      <alignment vertical="top" wrapText="1"/>
    </xf>
    <xf numFmtId="0" fontId="25" fillId="0" borderId="1" xfId="0" applyFont="1" applyBorder="1" applyAlignment="1">
      <alignment vertical="center"/>
    </xf>
    <xf numFmtId="0" fontId="25" fillId="0" borderId="1" xfId="0" applyFont="1" applyBorder="1" applyAlignment="1">
      <alignment wrapText="1"/>
    </xf>
    <xf numFmtId="15" fontId="25" fillId="0" borderId="1" xfId="0" applyNumberFormat="1" applyFont="1" applyBorder="1" applyAlignment="1">
      <alignment horizontal="center" vertical="center" wrapText="1"/>
    </xf>
    <xf numFmtId="15" fontId="25" fillId="0" borderId="1" xfId="0" applyNumberFormat="1" applyFont="1" applyBorder="1" applyAlignment="1">
      <alignment horizontal="center" vertical="center"/>
    </xf>
    <xf numFmtId="0" fontId="21" fillId="3" borderId="1" xfId="0" applyFont="1" applyFill="1" applyBorder="1" applyAlignment="1">
      <alignment horizontal="left" wrapText="1"/>
    </xf>
    <xf numFmtId="164" fontId="21" fillId="13" borderId="1" xfId="0" applyNumberFormat="1" applyFont="1" applyFill="1" applyBorder="1" applyAlignment="1">
      <alignment horizontal="center" vertical="center" wrapText="1"/>
    </xf>
    <xf numFmtId="17" fontId="21" fillId="0" borderId="1" xfId="0" applyNumberFormat="1" applyFont="1" applyBorder="1" applyAlignment="1">
      <alignment horizontal="center" vertical="center" wrapText="1"/>
    </xf>
    <xf numFmtId="165" fontId="21" fillId="3" borderId="1" xfId="0" applyNumberFormat="1" applyFont="1" applyFill="1" applyBorder="1" applyAlignment="1">
      <alignment horizontal="left" vertical="top" wrapText="1"/>
    </xf>
    <xf numFmtId="165" fontId="21" fillId="3" borderId="1" xfId="0" applyNumberFormat="1" applyFont="1" applyFill="1" applyBorder="1" applyAlignment="1">
      <alignment vertical="top" wrapText="1"/>
    </xf>
    <xf numFmtId="165" fontId="21" fillId="3" borderId="1" xfId="0" applyNumberFormat="1" applyFont="1" applyFill="1" applyBorder="1" applyAlignment="1">
      <alignment horizontal="left" wrapText="1"/>
    </xf>
    <xf numFmtId="9" fontId="25" fillId="3" borderId="1" xfId="0" applyNumberFormat="1" applyFont="1" applyFill="1" applyBorder="1" applyAlignment="1">
      <alignment horizontal="center" vertical="center"/>
    </xf>
    <xf numFmtId="0" fontId="21" fillId="17" borderId="1" xfId="0" applyFont="1" applyFill="1" applyBorder="1" applyAlignment="1">
      <alignment horizontal="left" vertical="top" wrapText="1"/>
    </xf>
    <xf numFmtId="0" fontId="21" fillId="0" borderId="8" xfId="0" applyFont="1" applyBorder="1" applyAlignment="1">
      <alignment vertical="center"/>
    </xf>
    <xf numFmtId="15" fontId="21" fillId="0" borderId="4" xfId="0" applyNumberFormat="1" applyFont="1" applyBorder="1" applyAlignment="1">
      <alignment vertical="center"/>
    </xf>
    <xf numFmtId="15" fontId="21" fillId="0" borderId="4" xfId="0" applyNumberFormat="1" applyFont="1" applyBorder="1" applyAlignment="1">
      <alignment horizontal="center" vertical="center"/>
    </xf>
    <xf numFmtId="0" fontId="21" fillId="0" borderId="8" xfId="0" applyFont="1" applyBorder="1" applyAlignment="1">
      <alignment horizontal="center" vertical="center"/>
    </xf>
    <xf numFmtId="165" fontId="28" fillId="0" borderId="1" xfId="0" applyNumberFormat="1" applyFont="1" applyBorder="1" applyAlignment="1">
      <alignment horizontal="left" vertical="top" wrapText="1"/>
    </xf>
    <xf numFmtId="165" fontId="21" fillId="17" borderId="1" xfId="0" applyNumberFormat="1" applyFont="1" applyFill="1" applyBorder="1" applyAlignment="1">
      <alignment horizontal="left" vertical="top" wrapText="1"/>
    </xf>
    <xf numFmtId="164" fontId="21" fillId="0" borderId="1" xfId="0" applyNumberFormat="1" applyFont="1" applyBorder="1" applyAlignment="1">
      <alignment horizontal="center" vertical="center" wrapText="1"/>
    </xf>
    <xf numFmtId="0" fontId="21" fillId="0" borderId="2" xfId="0" applyFont="1" applyBorder="1" applyAlignment="1">
      <alignment horizontal="center" vertical="center" wrapText="1"/>
    </xf>
    <xf numFmtId="15" fontId="21" fillId="0" borderId="5" xfId="0" applyNumberFormat="1" applyFont="1" applyBorder="1" applyAlignment="1">
      <alignment horizontal="center" vertical="center"/>
    </xf>
    <xf numFmtId="0" fontId="21" fillId="0" borderId="0" xfId="0" applyFont="1" applyAlignment="1">
      <alignment vertical="center"/>
    </xf>
    <xf numFmtId="0" fontId="21" fillId="0" borderId="5" xfId="0" applyFont="1" applyBorder="1" applyAlignment="1">
      <alignment horizontal="center" vertical="center"/>
    </xf>
    <xf numFmtId="16" fontId="21" fillId="0" borderId="1" xfId="0" applyNumberFormat="1" applyFont="1" applyBorder="1" applyAlignment="1">
      <alignment vertical="center" wrapText="1"/>
    </xf>
    <xf numFmtId="9" fontId="21" fillId="0" borderId="7" xfId="0" applyNumberFormat="1" applyFont="1" applyBorder="1" applyAlignment="1">
      <alignment horizontal="center" vertical="center"/>
    </xf>
    <xf numFmtId="0" fontId="25" fillId="0" borderId="1" xfId="0" applyFont="1" applyBorder="1" applyAlignment="1">
      <alignment horizontal="left" wrapText="1"/>
    </xf>
    <xf numFmtId="0" fontId="21" fillId="0" borderId="7" xfId="0" applyFont="1" applyBorder="1" applyAlignment="1">
      <alignment horizontal="left" vertical="top" wrapText="1"/>
    </xf>
    <xf numFmtId="164" fontId="21" fillId="0" borderId="9" xfId="0" applyNumberFormat="1" applyFont="1" applyBorder="1" applyAlignment="1">
      <alignment horizontal="center" vertical="center"/>
    </xf>
    <xf numFmtId="0" fontId="21" fillId="0" borderId="9" xfId="0" applyFont="1" applyBorder="1" applyAlignment="1">
      <alignment horizontal="center" vertical="center" wrapText="1"/>
    </xf>
    <xf numFmtId="0" fontId="21" fillId="0" borderId="9" xfId="0" applyFont="1" applyBorder="1" applyAlignment="1">
      <alignment horizontal="center" vertical="center"/>
    </xf>
    <xf numFmtId="164" fontId="21" fillId="0" borderId="2" xfId="0" applyNumberFormat="1" applyFont="1" applyBorder="1" applyAlignment="1">
      <alignment horizontal="center" vertical="center"/>
    </xf>
    <xf numFmtId="9" fontId="21" fillId="0" borderId="4" xfId="0" applyNumberFormat="1" applyFont="1" applyBorder="1" applyAlignment="1">
      <alignment horizontal="center" vertical="center"/>
    </xf>
    <xf numFmtId="49" fontId="21" fillId="0" borderId="1" xfId="0" applyNumberFormat="1" applyFont="1" applyBorder="1" applyAlignment="1">
      <alignment horizontal="center" vertical="center"/>
    </xf>
    <xf numFmtId="0" fontId="21" fillId="0" borderId="7" xfId="0" applyFont="1" applyBorder="1" applyAlignment="1">
      <alignment horizontal="center" vertical="center"/>
    </xf>
    <xf numFmtId="0" fontId="21" fillId="0" borderId="66" xfId="0" applyFont="1" applyBorder="1" applyAlignment="1">
      <alignment vertical="center" wrapText="1"/>
    </xf>
    <xf numFmtId="0" fontId="21" fillId="0" borderId="66" xfId="0" applyFont="1" applyBorder="1" applyAlignment="1">
      <alignment horizontal="left" vertical="top" wrapText="1"/>
    </xf>
    <xf numFmtId="0" fontId="21" fillId="0" borderId="66" xfId="0" applyFont="1" applyBorder="1" applyAlignment="1">
      <alignment horizontal="center" vertical="center"/>
    </xf>
    <xf numFmtId="0" fontId="21" fillId="0" borderId="4" xfId="0" applyFont="1" applyBorder="1" applyAlignment="1">
      <alignment horizontal="center" vertical="center"/>
    </xf>
    <xf numFmtId="0" fontId="21" fillId="0" borderId="9" xfId="0" applyFont="1" applyBorder="1" applyAlignment="1">
      <alignment horizontal="left" vertical="top"/>
    </xf>
    <xf numFmtId="0" fontId="21" fillId="15" borderId="1" xfId="0" applyFont="1" applyFill="1" applyBorder="1" applyAlignment="1">
      <alignment horizontal="left" vertical="top" wrapText="1"/>
    </xf>
    <xf numFmtId="166" fontId="25" fillId="0" borderId="1" xfId="0" applyNumberFormat="1" applyFont="1" applyBorder="1" applyAlignment="1">
      <alignment horizontal="center" vertical="center"/>
    </xf>
    <xf numFmtId="0" fontId="21" fillId="0" borderId="7" xfId="0" applyFont="1" applyBorder="1" applyAlignment="1">
      <alignment horizontal="left" vertical="top"/>
    </xf>
    <xf numFmtId="0" fontId="21" fillId="0" borderId="9" xfId="0" applyFont="1" applyBorder="1" applyAlignment="1">
      <alignment horizontal="left" vertical="center" wrapText="1"/>
    </xf>
    <xf numFmtId="0" fontId="21" fillId="0" borderId="7" xfId="0" applyFont="1" applyBorder="1" applyAlignment="1">
      <alignment vertical="top" wrapText="1"/>
    </xf>
    <xf numFmtId="164" fontId="21" fillId="14" borderId="1" xfId="0" applyNumberFormat="1" applyFont="1" applyFill="1" applyBorder="1" applyAlignment="1">
      <alignment horizontal="center" vertical="center" wrapText="1"/>
    </xf>
    <xf numFmtId="0" fontId="21" fillId="0" borderId="0" xfId="0" applyFont="1" applyAlignment="1">
      <alignment horizontal="center" vertical="center"/>
    </xf>
    <xf numFmtId="15" fontId="21" fillId="0" borderId="0" xfId="0" applyNumberFormat="1" applyFont="1" applyAlignment="1">
      <alignment horizontal="center" vertical="center"/>
    </xf>
    <xf numFmtId="0" fontId="21" fillId="0" borderId="0" xfId="0" applyFont="1" applyAlignment="1">
      <alignment horizontal="left" vertical="center"/>
    </xf>
    <xf numFmtId="0" fontId="21" fillId="0" borderId="0" xfId="0" applyFont="1" applyAlignment="1">
      <alignment vertical="top"/>
    </xf>
    <xf numFmtId="164" fontId="21" fillId="0" borderId="0" xfId="0" applyNumberFormat="1" applyFont="1" applyAlignment="1">
      <alignment horizontal="center" vertical="center"/>
    </xf>
    <xf numFmtId="164" fontId="21" fillId="0" borderId="7" xfId="0" applyNumberFormat="1" applyFont="1" applyBorder="1" applyAlignment="1">
      <alignment horizontal="center" vertical="center"/>
    </xf>
    <xf numFmtId="164" fontId="21" fillId="0" borderId="1" xfId="0" applyNumberFormat="1" applyFont="1" applyBorder="1"/>
    <xf numFmtId="15" fontId="21" fillId="0" borderId="2" xfId="0" applyNumberFormat="1" applyFont="1" applyBorder="1" applyAlignment="1">
      <alignment horizontal="center" vertical="center" wrapText="1"/>
    </xf>
    <xf numFmtId="0" fontId="21" fillId="0" borderId="0" xfId="0" applyFont="1" applyAlignment="1">
      <alignment horizontal="left" vertical="center" wrapText="1"/>
    </xf>
    <xf numFmtId="0" fontId="21" fillId="0" borderId="0" xfId="0" applyFont="1" applyAlignment="1">
      <alignment horizontal="center" wrapText="1"/>
    </xf>
    <xf numFmtId="164" fontId="21" fillId="0" borderId="0" xfId="0" applyNumberFormat="1" applyFont="1"/>
    <xf numFmtId="0" fontId="21" fillId="0" borderId="4" xfId="0" applyFont="1" applyBorder="1" applyAlignment="1">
      <alignment horizontal="left" vertical="top"/>
    </xf>
    <xf numFmtId="0" fontId="21" fillId="0" borderId="0" xfId="0" applyFont="1" applyAlignment="1">
      <alignment horizontal="left" vertical="top" wrapText="1"/>
    </xf>
    <xf numFmtId="0" fontId="21" fillId="0" borderId="66" xfId="0" applyFont="1" applyBorder="1" applyAlignment="1">
      <alignment horizontal="center" vertical="center" wrapText="1"/>
    </xf>
    <xf numFmtId="9" fontId="21" fillId="0" borderId="0" xfId="0" applyNumberFormat="1" applyFont="1" applyAlignment="1">
      <alignment horizontal="center"/>
    </xf>
    <xf numFmtId="0" fontId="21" fillId="0" borderId="66" xfId="0" applyFont="1" applyBorder="1" applyAlignment="1">
      <alignment horizontal="left" vertical="center" wrapText="1"/>
    </xf>
    <xf numFmtId="0" fontId="21" fillId="0" borderId="0" xfId="0" applyFont="1" applyAlignment="1">
      <alignment vertical="top" wrapText="1"/>
    </xf>
    <xf numFmtId="15" fontId="21" fillId="0" borderId="3" xfId="0" applyNumberFormat="1" applyFont="1" applyBorder="1" applyAlignment="1">
      <alignment horizontal="center" vertical="center" wrapText="1"/>
    </xf>
    <xf numFmtId="0" fontId="21" fillId="14" borderId="87" xfId="0" applyFont="1" applyFill="1" applyBorder="1" applyAlignment="1">
      <alignment horizontal="center" vertical="center" wrapText="1"/>
    </xf>
    <xf numFmtId="0" fontId="21" fillId="0" borderId="1" xfId="0" applyFont="1" applyBorder="1" applyAlignment="1">
      <alignment horizontal="center" wrapText="1"/>
    </xf>
    <xf numFmtId="0" fontId="23" fillId="0" borderId="1" xfId="0" applyFont="1" applyBorder="1" applyAlignment="1">
      <alignment horizontal="left" vertical="top" wrapText="1"/>
    </xf>
    <xf numFmtId="0" fontId="23" fillId="0" borderId="4" xfId="0" applyFont="1" applyBorder="1" applyAlignment="1">
      <alignment vertical="center"/>
    </xf>
    <xf numFmtId="164" fontId="23" fillId="3" borderId="1" xfId="0" applyNumberFormat="1" applyFont="1" applyFill="1" applyBorder="1" applyAlignment="1">
      <alignment horizontal="center" vertical="center" wrapText="1"/>
    </xf>
    <xf numFmtId="0" fontId="23" fillId="0" borderId="1" xfId="0" applyFont="1" applyBorder="1"/>
    <xf numFmtId="0" fontId="23" fillId="0" borderId="1" xfId="0" applyFont="1" applyBorder="1" applyAlignment="1">
      <alignment vertical="top"/>
    </xf>
    <xf numFmtId="164" fontId="23" fillId="0" borderId="1" xfId="0" applyNumberFormat="1" applyFont="1" applyBorder="1" applyAlignment="1">
      <alignment horizontal="center" vertical="center" wrapText="1"/>
    </xf>
    <xf numFmtId="0" fontId="23" fillId="0" borderId="1" xfId="0" applyFont="1" applyBorder="1" applyAlignment="1">
      <alignment vertical="top" wrapText="1"/>
    </xf>
    <xf numFmtId="0" fontId="23" fillId="0" borderId="0" xfId="0" applyFont="1"/>
    <xf numFmtId="0" fontId="23" fillId="0" borderId="0" xfId="0" applyFont="1" applyAlignment="1">
      <alignment horizontal="center" vertical="center"/>
    </xf>
    <xf numFmtId="0" fontId="23" fillId="0" borderId="0" xfId="0" applyFont="1" applyAlignment="1">
      <alignment horizontal="left" vertical="top" wrapText="1"/>
    </xf>
    <xf numFmtId="0" fontId="23" fillId="0" borderId="0" xfId="0" applyFont="1" applyAlignment="1">
      <alignment horizontal="center" vertical="center" wrapText="1"/>
    </xf>
    <xf numFmtId="0" fontId="23" fillId="14" borderId="75" xfId="0" applyFont="1" applyFill="1" applyBorder="1" applyAlignment="1">
      <alignment horizontal="center" vertical="center"/>
    </xf>
    <xf numFmtId="0" fontId="23" fillId="0" borderId="1" xfId="0" applyFont="1" applyBorder="1" applyAlignment="1">
      <alignment horizontal="left" wrapText="1"/>
    </xf>
    <xf numFmtId="0" fontId="23" fillId="15" borderId="1" xfId="0" applyFont="1" applyFill="1" applyBorder="1" applyAlignment="1">
      <alignment horizontal="left" vertical="top" wrapText="1"/>
    </xf>
    <xf numFmtId="0" fontId="23" fillId="3" borderId="75" xfId="0" applyFont="1" applyFill="1" applyBorder="1" applyAlignment="1">
      <alignment horizontal="center" vertical="center" wrapText="1"/>
    </xf>
    <xf numFmtId="0" fontId="23" fillId="15" borderId="1" xfId="0" applyFont="1" applyFill="1" applyBorder="1"/>
    <xf numFmtId="0" fontId="21" fillId="0" borderId="4" xfId="0" applyFont="1" applyBorder="1" applyAlignment="1">
      <alignment vertical="center"/>
    </xf>
    <xf numFmtId="0" fontId="21" fillId="33" borderId="1" xfId="0" applyFont="1" applyFill="1" applyBorder="1" applyAlignment="1">
      <alignment horizontal="left" vertical="top" wrapText="1"/>
    </xf>
    <xf numFmtId="0" fontId="21" fillId="0" borderId="4" xfId="0" applyFont="1" applyBorder="1" applyAlignment="1">
      <alignment horizontal="center" vertical="top" wrapText="1"/>
    </xf>
    <xf numFmtId="0" fontId="21" fillId="0" borderId="4" xfId="0" applyFont="1" applyBorder="1" applyAlignment="1">
      <alignment vertical="top" wrapText="1"/>
    </xf>
    <xf numFmtId="9" fontId="21" fillId="12" borderId="1" xfId="0" applyNumberFormat="1" applyFont="1" applyFill="1" applyBorder="1" applyAlignment="1">
      <alignment horizontal="center" vertical="center"/>
    </xf>
    <xf numFmtId="0" fontId="21" fillId="0" borderId="4" xfId="0" applyFont="1" applyBorder="1"/>
    <xf numFmtId="0" fontId="25" fillId="15" borderId="1" xfId="0" applyFont="1" applyFill="1" applyBorder="1" applyAlignment="1">
      <alignment vertical="top" wrapText="1"/>
    </xf>
    <xf numFmtId="15" fontId="21" fillId="15" borderId="1" xfId="0" applyNumberFormat="1" applyFont="1" applyFill="1" applyBorder="1" applyAlignment="1">
      <alignment horizontal="center" vertical="top"/>
    </xf>
    <xf numFmtId="0" fontId="21" fillId="15" borderId="1" xfId="0" applyFont="1" applyFill="1" applyBorder="1" applyAlignment="1">
      <alignment vertical="top" wrapText="1"/>
    </xf>
    <xf numFmtId="0" fontId="21" fillId="15" borderId="1" xfId="0" applyFont="1" applyFill="1" applyBorder="1" applyAlignment="1">
      <alignment vertical="top"/>
    </xf>
    <xf numFmtId="9" fontId="21" fillId="15" borderId="1" xfId="0" applyNumberFormat="1" applyFont="1" applyFill="1" applyBorder="1" applyAlignment="1">
      <alignment horizontal="center" vertical="top"/>
    </xf>
    <xf numFmtId="0" fontId="21" fillId="0" borderId="4" xfId="0" applyFont="1" applyBorder="1" applyAlignment="1">
      <alignment horizontal="left"/>
    </xf>
    <xf numFmtId="9" fontId="21" fillId="0" borderId="66" xfId="0" applyNumberFormat="1" applyFont="1" applyBorder="1" applyAlignment="1">
      <alignment horizontal="center" vertical="center"/>
    </xf>
    <xf numFmtId="0" fontId="21" fillId="3" borderId="87" xfId="0" applyFont="1" applyFill="1" applyBorder="1" applyAlignment="1">
      <alignment horizontal="center" vertical="top" wrapText="1"/>
    </xf>
    <xf numFmtId="0" fontId="21" fillId="3" borderId="87" xfId="0" applyFont="1" applyFill="1" applyBorder="1" applyAlignment="1">
      <alignment horizontal="center" vertical="center" wrapText="1"/>
    </xf>
    <xf numFmtId="0" fontId="21" fillId="3" borderId="87" xfId="0" applyFont="1" applyFill="1" applyBorder="1"/>
    <xf numFmtId="0" fontId="28" fillId="3" borderId="1" xfId="0" applyFont="1" applyFill="1" applyBorder="1" applyAlignment="1">
      <alignment horizontal="left" vertical="center" wrapText="1"/>
    </xf>
    <xf numFmtId="0" fontId="21" fillId="3" borderId="87" xfId="0" applyFont="1" applyFill="1" applyBorder="1" applyAlignment="1">
      <alignment vertical="top"/>
    </xf>
    <xf numFmtId="15" fontId="21" fillId="3" borderId="1" xfId="0" applyNumberFormat="1" applyFont="1" applyFill="1" applyBorder="1" applyAlignment="1">
      <alignment horizontal="center" vertical="top"/>
    </xf>
    <xf numFmtId="15" fontId="21" fillId="3" borderId="1" xfId="0" applyNumberFormat="1" applyFont="1" applyFill="1" applyBorder="1" applyAlignment="1">
      <alignment horizontal="center" vertical="center"/>
    </xf>
    <xf numFmtId="0" fontId="21" fillId="3" borderId="87" xfId="0" applyFont="1" applyFill="1" applyBorder="1" applyAlignment="1">
      <alignment vertical="top" wrapText="1"/>
    </xf>
    <xf numFmtId="0" fontId="21" fillId="3" borderId="87" xfId="0" applyFont="1" applyFill="1" applyBorder="1" applyAlignment="1">
      <alignment vertical="center"/>
    </xf>
    <xf numFmtId="0" fontId="21" fillId="0" borderId="4" xfId="0" applyFont="1" applyBorder="1" applyAlignment="1">
      <alignment horizontal="center" vertical="center" wrapText="1"/>
    </xf>
    <xf numFmtId="165" fontId="21" fillId="0" borderId="4" xfId="0" applyNumberFormat="1" applyFont="1" applyBorder="1" applyAlignment="1">
      <alignment horizontal="center" vertical="center" wrapText="1"/>
    </xf>
    <xf numFmtId="165" fontId="21" fillId="0" borderId="1" xfId="0" applyNumberFormat="1" applyFont="1" applyBorder="1" applyAlignment="1">
      <alignment horizontal="left" wrapText="1"/>
    </xf>
    <xf numFmtId="10" fontId="23" fillId="0" borderId="1" xfId="0" applyNumberFormat="1" applyFont="1" applyBorder="1" applyAlignment="1">
      <alignment horizontal="center" vertical="center"/>
    </xf>
    <xf numFmtId="164" fontId="21" fillId="0" borderId="1" xfId="0" applyNumberFormat="1" applyFont="1" applyBorder="1" applyAlignment="1">
      <alignment horizontal="center"/>
    </xf>
    <xf numFmtId="0" fontId="21" fillId="14" borderId="1" xfId="0" applyFont="1" applyFill="1" applyBorder="1"/>
    <xf numFmtId="0" fontId="23" fillId="0" borderId="1" xfId="0" applyFont="1" applyBorder="1" applyAlignment="1">
      <alignment horizontal="center"/>
    </xf>
    <xf numFmtId="0" fontId="23" fillId="0" borderId="1" xfId="0" applyFont="1" applyBorder="1" applyAlignment="1">
      <alignment horizontal="center" wrapText="1"/>
    </xf>
    <xf numFmtId="15" fontId="21" fillId="0" borderId="1" xfId="0" applyNumberFormat="1" applyFont="1" applyBorder="1" applyAlignment="1">
      <alignment horizontal="center"/>
    </xf>
    <xf numFmtId="15" fontId="21" fillId="0" borderId="1" xfId="0" applyNumberFormat="1" applyFont="1" applyBorder="1"/>
    <xf numFmtId="0" fontId="21" fillId="24" borderId="1" xfId="0" applyFont="1" applyFill="1" applyBorder="1" applyAlignment="1">
      <alignment horizontal="center" wrapText="1"/>
    </xf>
    <xf numFmtId="0" fontId="21" fillId="12" borderId="1" xfId="0" applyFont="1" applyFill="1" applyBorder="1" applyAlignment="1">
      <alignment horizontal="left" vertical="center"/>
    </xf>
    <xf numFmtId="0" fontId="48" fillId="0" borderId="1" xfId="0" applyFont="1" applyBorder="1" applyAlignment="1">
      <alignment horizontal="left" vertical="top" wrapText="1"/>
    </xf>
    <xf numFmtId="0" fontId="23" fillId="0" borderId="4" xfId="0" applyFont="1" applyBorder="1" applyAlignment="1">
      <alignment horizontal="left" vertical="center" wrapText="1"/>
    </xf>
    <xf numFmtId="0" fontId="21" fillId="12" borderId="1" xfId="0" applyFont="1" applyFill="1" applyBorder="1" applyAlignment="1">
      <alignment horizontal="center" vertical="center" wrapText="1"/>
    </xf>
    <xf numFmtId="0" fontId="21" fillId="22" borderId="1" xfId="0" applyFont="1" applyFill="1" applyBorder="1" applyAlignment="1">
      <alignment horizontal="left" vertical="top" wrapText="1"/>
    </xf>
    <xf numFmtId="15" fontId="27" fillId="3" borderId="1" xfId="0" applyNumberFormat="1" applyFont="1" applyFill="1" applyBorder="1" applyAlignment="1">
      <alignment horizontal="center" vertical="center" wrapText="1"/>
    </xf>
    <xf numFmtId="0" fontId="21" fillId="0" borderId="53" xfId="0" applyFont="1" applyBorder="1" applyAlignment="1">
      <alignment vertical="center"/>
    </xf>
    <xf numFmtId="0" fontId="21" fillId="3" borderId="85" xfId="0" applyFont="1" applyFill="1" applyBorder="1" applyAlignment="1">
      <alignment horizontal="left" vertical="center" wrapText="1"/>
    </xf>
    <xf numFmtId="164" fontId="21" fillId="25" borderId="1" xfId="0" applyNumberFormat="1" applyFont="1" applyFill="1" applyBorder="1" applyAlignment="1">
      <alignment horizontal="left" vertical="center"/>
    </xf>
    <xf numFmtId="9" fontId="21" fillId="25" borderId="1" xfId="0" applyNumberFormat="1" applyFont="1" applyFill="1" applyBorder="1" applyAlignment="1">
      <alignment horizontal="left" vertical="center"/>
    </xf>
    <xf numFmtId="9" fontId="21" fillId="0" borderId="0" xfId="0" applyNumberFormat="1" applyFont="1" applyAlignment="1">
      <alignment vertical="center"/>
    </xf>
    <xf numFmtId="49" fontId="21" fillId="3" borderId="1" xfId="0" applyNumberFormat="1" applyFont="1" applyFill="1" applyBorder="1" applyAlignment="1">
      <alignment horizontal="center" vertical="center"/>
    </xf>
    <xf numFmtId="0" fontId="21" fillId="21" borderId="1" xfId="0" applyFont="1" applyFill="1" applyBorder="1" applyAlignment="1">
      <alignment horizontal="center" wrapText="1"/>
    </xf>
    <xf numFmtId="0" fontId="21" fillId="3" borderId="1" xfId="0" applyFont="1" applyFill="1" applyBorder="1" applyAlignment="1">
      <alignment horizontal="center" wrapText="1"/>
    </xf>
    <xf numFmtId="0" fontId="21" fillId="21" borderId="1" xfId="0" applyFont="1" applyFill="1" applyBorder="1" applyAlignment="1">
      <alignment horizontal="center"/>
    </xf>
    <xf numFmtId="0" fontId="21" fillId="27" borderId="1" xfId="0" applyFont="1" applyFill="1" applyBorder="1" applyAlignment="1">
      <alignment horizontal="left" vertical="top" wrapText="1"/>
    </xf>
    <xf numFmtId="0" fontId="21" fillId="31" borderId="1" xfId="0" applyFont="1" applyFill="1" applyBorder="1" applyAlignment="1">
      <alignment horizontal="left" vertical="top" wrapText="1"/>
    </xf>
    <xf numFmtId="0" fontId="21" fillId="31" borderId="87" xfId="0" applyFont="1" applyFill="1" applyBorder="1" applyAlignment="1">
      <alignment vertical="center"/>
    </xf>
    <xf numFmtId="0" fontId="21" fillId="31" borderId="1" xfId="0" applyFont="1" applyFill="1" applyBorder="1" applyAlignment="1">
      <alignment horizontal="center" vertical="center"/>
    </xf>
    <xf numFmtId="0" fontId="49" fillId="0" borderId="0" xfId="0" applyFont="1"/>
    <xf numFmtId="0" fontId="40" fillId="3" borderId="75" xfId="0" applyFont="1" applyFill="1" applyBorder="1"/>
    <xf numFmtId="0" fontId="40" fillId="0" borderId="0" xfId="0" applyFont="1" applyAlignment="1">
      <alignment horizontal="left"/>
    </xf>
    <xf numFmtId="0" fontId="14" fillId="0" borderId="0" xfId="0" applyFont="1" applyAlignment="1">
      <alignment horizontal="left"/>
    </xf>
    <xf numFmtId="0" fontId="0" fillId="0" borderId="89" xfId="0" applyNumberFormat="1" applyFont="1" applyBorder="1" applyAlignment="1"/>
    <xf numFmtId="14" fontId="71" fillId="0" borderId="93" xfId="1" applyNumberFormat="1" applyBorder="1" applyAlignment="1">
      <alignment horizontal="center" vertical="center"/>
    </xf>
    <xf numFmtId="164" fontId="21" fillId="0" borderId="1" xfId="0" applyNumberFormat="1" applyFont="1" applyBorder="1" applyAlignment="1">
      <alignment horizontal="justify" vertical="center" wrapText="1"/>
    </xf>
    <xf numFmtId="164" fontId="75" fillId="0" borderId="1" xfId="0" applyNumberFormat="1" applyFont="1" applyBorder="1" applyAlignment="1">
      <alignment horizontal="justify" vertical="center" wrapText="1"/>
    </xf>
    <xf numFmtId="9" fontId="74" fillId="0" borderId="1" xfId="0" applyNumberFormat="1" applyFont="1" applyBorder="1" applyAlignment="1">
      <alignment horizontal="center" vertical="center" wrapText="1"/>
    </xf>
    <xf numFmtId="14" fontId="22" fillId="0" borderId="1" xfId="0" applyNumberFormat="1" applyFont="1" applyBorder="1" applyAlignment="1">
      <alignment horizontal="center" vertical="center"/>
    </xf>
    <xf numFmtId="0" fontId="74" fillId="0" borderId="1" xfId="0" applyFont="1" applyBorder="1" applyAlignment="1">
      <alignment horizontal="left" vertical="center"/>
    </xf>
    <xf numFmtId="14" fontId="73" fillId="0" borderId="93" xfId="0" applyNumberFormat="1" applyFont="1" applyBorder="1" applyAlignment="1">
      <alignment horizontal="center" vertical="center"/>
    </xf>
    <xf numFmtId="14" fontId="22" fillId="0" borderId="1" xfId="0" applyNumberFormat="1" applyFont="1" applyBorder="1" applyAlignment="1">
      <alignment horizontal="center" vertical="center" wrapText="1"/>
    </xf>
    <xf numFmtId="10" fontId="74" fillId="0" borderId="1" xfId="0" applyNumberFormat="1" applyFont="1" applyBorder="1" applyAlignment="1">
      <alignment horizontal="left" vertical="center" wrapText="1"/>
    </xf>
    <xf numFmtId="10" fontId="74" fillId="0" borderId="1" xfId="0" applyNumberFormat="1" applyFont="1" applyBorder="1" applyAlignment="1">
      <alignment horizontal="justify" vertical="center" wrapText="1"/>
    </xf>
    <xf numFmtId="0" fontId="76" fillId="0" borderId="93" xfId="0" applyFont="1" applyFill="1" applyBorder="1" applyAlignment="1">
      <alignment horizontal="justify" vertical="center" wrapText="1"/>
    </xf>
    <xf numFmtId="9" fontId="76" fillId="0" borderId="93" xfId="0" applyNumberFormat="1" applyFont="1" applyFill="1" applyBorder="1" applyAlignment="1">
      <alignment horizontal="justify" vertical="center" wrapText="1"/>
    </xf>
    <xf numFmtId="0" fontId="74" fillId="3" borderId="1" xfId="0" applyFont="1" applyFill="1" applyBorder="1" applyAlignment="1">
      <alignment horizontal="left" vertical="center" wrapText="1"/>
    </xf>
    <xf numFmtId="14" fontId="74" fillId="0" borderId="1" xfId="0" applyNumberFormat="1" applyFont="1" applyBorder="1" applyAlignment="1">
      <alignment horizontal="center" vertical="center" wrapText="1"/>
    </xf>
    <xf numFmtId="9" fontId="74" fillId="0" borderId="1" xfId="0" applyNumberFormat="1" applyFont="1" applyBorder="1" applyAlignment="1">
      <alignment horizontal="justify" vertical="center" wrapText="1"/>
    </xf>
    <xf numFmtId="9" fontId="74" fillId="38" borderId="1" xfId="0" applyNumberFormat="1" applyFont="1" applyFill="1" applyBorder="1" applyAlignment="1">
      <alignment horizontal="justify" vertical="center" wrapText="1"/>
    </xf>
    <xf numFmtId="9" fontId="74" fillId="39" borderId="1" xfId="0" applyNumberFormat="1" applyFont="1" applyFill="1" applyBorder="1" applyAlignment="1">
      <alignment horizontal="justify" vertical="center" wrapText="1"/>
    </xf>
    <xf numFmtId="0" fontId="75" fillId="0" borderId="1" xfId="0" applyFont="1" applyBorder="1" applyAlignment="1">
      <alignment horizontal="left" vertical="center" wrapText="1"/>
    </xf>
    <xf numFmtId="14" fontId="76" fillId="0" borderId="93" xfId="0" applyNumberFormat="1" applyFont="1" applyBorder="1" applyAlignment="1">
      <alignment horizontal="center" vertical="center" wrapText="1"/>
    </xf>
    <xf numFmtId="9" fontId="76" fillId="39" borderId="93" xfId="0" applyNumberFormat="1" applyFont="1" applyFill="1" applyBorder="1" applyAlignment="1">
      <alignment horizontal="justify" vertical="center" wrapText="1"/>
    </xf>
    <xf numFmtId="9" fontId="76" fillId="0" borderId="93" xfId="0" applyNumberFormat="1" applyFont="1" applyBorder="1" applyAlignment="1">
      <alignment horizontal="center" vertical="center" wrapText="1"/>
    </xf>
    <xf numFmtId="9" fontId="76" fillId="0" borderId="93" xfId="0" applyNumberFormat="1" applyFont="1" applyBorder="1" applyAlignment="1">
      <alignment horizontal="justify" vertical="center" wrapText="1"/>
    </xf>
    <xf numFmtId="14" fontId="76" fillId="39" borderId="93" xfId="0" applyNumberFormat="1" applyFont="1" applyFill="1" applyBorder="1" applyAlignment="1">
      <alignment horizontal="center" vertical="center" wrapText="1"/>
    </xf>
    <xf numFmtId="0" fontId="77" fillId="39" borderId="93" xfId="0" applyFont="1" applyFill="1" applyBorder="1" applyAlignment="1">
      <alignment horizontal="justify" vertical="center" wrapText="1"/>
    </xf>
    <xf numFmtId="9" fontId="22" fillId="0" borderId="1" xfId="0" applyNumberFormat="1" applyFont="1" applyBorder="1" applyAlignment="1">
      <alignment horizontal="justify" vertical="center" wrapText="1"/>
    </xf>
    <xf numFmtId="14" fontId="77" fillId="0" borderId="93" xfId="0" applyNumberFormat="1" applyFont="1" applyBorder="1" applyAlignment="1">
      <alignment horizontal="center" vertical="center" wrapText="1"/>
    </xf>
    <xf numFmtId="9" fontId="77" fillId="0" borderId="93" xfId="0" applyNumberFormat="1" applyFont="1" applyBorder="1" applyAlignment="1">
      <alignment horizontal="center" vertical="center" wrapText="1"/>
    </xf>
    <xf numFmtId="14" fontId="77" fillId="0" borderId="93" xfId="0" applyNumberFormat="1" applyFont="1" applyBorder="1" applyAlignment="1">
      <alignment horizontal="center" vertical="center"/>
    </xf>
    <xf numFmtId="0" fontId="77" fillId="0" borderId="93" xfId="0" applyFont="1" applyBorder="1" applyAlignment="1">
      <alignment horizontal="center" vertical="center" wrapText="1"/>
    </xf>
    <xf numFmtId="14" fontId="21" fillId="0" borderId="93" xfId="0" applyNumberFormat="1" applyFont="1" applyBorder="1" applyAlignment="1">
      <alignment horizontal="center" vertical="center" wrapText="1"/>
    </xf>
    <xf numFmtId="0" fontId="21" fillId="0" borderId="93" xfId="0" applyFont="1" applyBorder="1" applyAlignment="1">
      <alignment horizontal="center" vertical="center" wrapText="1"/>
    </xf>
    <xf numFmtId="0" fontId="76" fillId="0" borderId="93" xfId="0" applyFont="1" applyBorder="1" applyAlignment="1">
      <alignment horizontal="center" vertical="center" wrapText="1"/>
    </xf>
    <xf numFmtId="0" fontId="76" fillId="0" borderId="93" xfId="0" applyFont="1" applyBorder="1" applyAlignment="1">
      <alignment horizontal="justify" vertical="center" wrapText="1"/>
    </xf>
    <xf numFmtId="0" fontId="21" fillId="0" borderId="93" xfId="0" applyFont="1" applyBorder="1" applyAlignment="1">
      <alignment horizontal="justify" vertical="center" wrapText="1"/>
    </xf>
    <xf numFmtId="0" fontId="22" fillId="0" borderId="1" xfId="0" applyFont="1" applyBorder="1" applyAlignment="1">
      <alignment horizontal="justify" vertical="center" wrapText="1"/>
    </xf>
    <xf numFmtId="9" fontId="76" fillId="0" borderId="1" xfId="0" applyNumberFormat="1" applyFont="1" applyBorder="1" applyAlignment="1">
      <alignment horizontal="justify" vertical="center" wrapText="1"/>
    </xf>
    <xf numFmtId="164" fontId="76" fillId="0" borderId="1" xfId="0" applyNumberFormat="1" applyFont="1" applyBorder="1" applyAlignment="1">
      <alignment horizontal="justify" vertical="center" wrapText="1"/>
    </xf>
    <xf numFmtId="0" fontId="76" fillId="0" borderId="1" xfId="0" applyFont="1" applyBorder="1" applyAlignment="1">
      <alignment horizontal="justify" vertical="center" wrapText="1"/>
    </xf>
    <xf numFmtId="0" fontId="76" fillId="0" borderId="93" xfId="1" applyFont="1" applyBorder="1" applyAlignment="1">
      <alignment horizontal="justify" wrapText="1"/>
    </xf>
    <xf numFmtId="164" fontId="22" fillId="40" borderId="1" xfId="0" applyNumberFormat="1" applyFont="1" applyFill="1" applyBorder="1" applyAlignment="1">
      <alignment horizontal="center" vertical="center" wrapText="1"/>
    </xf>
    <xf numFmtId="9" fontId="77" fillId="0" borderId="93" xfId="0" applyNumberFormat="1" applyFont="1" applyBorder="1" applyAlignment="1">
      <alignment horizontal="justify" vertical="center" wrapText="1"/>
    </xf>
    <xf numFmtId="0" fontId="75" fillId="0" borderId="1" xfId="0" applyFont="1" applyBorder="1" applyAlignment="1">
      <alignment horizontal="justify" vertical="center" wrapText="1"/>
    </xf>
    <xf numFmtId="0" fontId="77" fillId="0" borderId="93" xfId="0" applyFont="1" applyBorder="1" applyAlignment="1">
      <alignment horizontal="justify" vertical="center" wrapText="1"/>
    </xf>
    <xf numFmtId="9" fontId="21" fillId="0" borderId="93" xfId="0" applyNumberFormat="1" applyFont="1" applyBorder="1" applyAlignment="1">
      <alignment horizontal="justify" vertical="center" wrapText="1"/>
    </xf>
    <xf numFmtId="0" fontId="22" fillId="3" borderId="1" xfId="0" applyFont="1" applyFill="1" applyBorder="1" applyAlignment="1">
      <alignment horizontal="justify" vertical="center" wrapText="1"/>
    </xf>
    <xf numFmtId="0" fontId="26" fillId="0" borderId="1" xfId="0" applyFont="1" applyBorder="1" applyAlignment="1">
      <alignment horizontal="justify" vertical="center" wrapText="1"/>
    </xf>
    <xf numFmtId="164" fontId="22" fillId="0" borderId="1" xfId="0" applyNumberFormat="1" applyFont="1" applyBorder="1" applyAlignment="1">
      <alignment horizontal="justify" vertical="center" wrapText="1"/>
    </xf>
    <xf numFmtId="0" fontId="78" fillId="0" borderId="93" xfId="0" applyFont="1" applyBorder="1" applyAlignment="1">
      <alignment horizontal="justify" vertical="center" wrapText="1"/>
    </xf>
    <xf numFmtId="0" fontId="74" fillId="0" borderId="1" xfId="0" applyFont="1" applyBorder="1" applyAlignment="1">
      <alignment horizontal="justify" vertical="center"/>
    </xf>
    <xf numFmtId="9" fontId="22" fillId="40" borderId="1" xfId="0" applyNumberFormat="1" applyFont="1" applyFill="1" applyBorder="1" applyAlignment="1">
      <alignment horizontal="left" vertical="center" wrapText="1"/>
    </xf>
    <xf numFmtId="0" fontId="0" fillId="0" borderId="0" xfId="0" applyFont="1" applyAlignment="1"/>
    <xf numFmtId="0" fontId="0" fillId="0" borderId="0" xfId="0" applyFont="1" applyAlignment="1"/>
    <xf numFmtId="9" fontId="76" fillId="0" borderId="94" xfId="0" applyNumberFormat="1" applyFont="1" applyBorder="1" applyAlignment="1">
      <alignment horizontal="center" vertical="center" wrapText="1"/>
    </xf>
    <xf numFmtId="9" fontId="77" fillId="0" borderId="94" xfId="0" applyNumberFormat="1" applyFont="1" applyBorder="1" applyAlignment="1">
      <alignment horizontal="center" vertical="center" wrapText="1"/>
    </xf>
    <xf numFmtId="9" fontId="74" fillId="0" borderId="6" xfId="0" applyNumberFormat="1" applyFont="1" applyBorder="1" applyAlignment="1">
      <alignment horizontal="center" vertical="center" wrapText="1"/>
    </xf>
    <xf numFmtId="0" fontId="75" fillId="0" borderId="6" xfId="0" applyFont="1" applyBorder="1" applyAlignment="1">
      <alignment horizontal="center" vertical="center" wrapText="1"/>
    </xf>
    <xf numFmtId="10" fontId="74" fillId="0" borderId="6" xfId="0" applyNumberFormat="1" applyFont="1" applyBorder="1" applyAlignment="1">
      <alignment horizontal="center" vertical="center" wrapText="1"/>
    </xf>
    <xf numFmtId="0" fontId="77" fillId="0" borderId="94" xfId="0" applyFont="1" applyBorder="1" applyAlignment="1">
      <alignment horizontal="center" vertical="center"/>
    </xf>
    <xf numFmtId="9" fontId="76" fillId="39" borderId="94" xfId="0" applyNumberFormat="1" applyFont="1" applyFill="1" applyBorder="1" applyAlignment="1">
      <alignment horizontal="center" vertical="center" wrapText="1"/>
    </xf>
    <xf numFmtId="9" fontId="21" fillId="0" borderId="94" xfId="0" applyNumberFormat="1" applyFont="1" applyBorder="1" applyAlignment="1">
      <alignment horizontal="center" vertical="center" wrapText="1"/>
    </xf>
    <xf numFmtId="0" fontId="74" fillId="0" borderId="6" xfId="0" applyFont="1" applyBorder="1" applyAlignment="1">
      <alignment horizontal="center" vertical="center" wrapText="1"/>
    </xf>
    <xf numFmtId="9" fontId="22" fillId="0" borderId="6" xfId="0" applyNumberFormat="1" applyFont="1" applyBorder="1" applyAlignment="1">
      <alignment horizontal="center" vertical="center" wrapText="1"/>
    </xf>
    <xf numFmtId="0" fontId="21" fillId="0" borderId="94" xfId="0" applyFont="1" applyBorder="1" applyAlignment="1">
      <alignment horizontal="center" vertical="center" wrapText="1"/>
    </xf>
    <xf numFmtId="0" fontId="76" fillId="0" borderId="94" xfId="0" applyFont="1" applyBorder="1" applyAlignment="1">
      <alignment horizontal="center" vertical="center" wrapText="1"/>
    </xf>
    <xf numFmtId="0" fontId="77" fillId="0" borderId="94" xfId="0" applyFont="1" applyBorder="1" applyAlignment="1">
      <alignment horizontal="center" vertical="center" wrapText="1"/>
    </xf>
    <xf numFmtId="0" fontId="22" fillId="0" borderId="6" xfId="0" applyFont="1" applyBorder="1" applyAlignment="1">
      <alignment horizontal="center" vertical="center" wrapText="1"/>
    </xf>
    <xf numFmtId="0" fontId="22" fillId="25" borderId="6"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77" fillId="39" borderId="94" xfId="0" applyFont="1" applyFill="1" applyBorder="1" applyAlignment="1">
      <alignment horizontal="center" vertical="center" wrapText="1"/>
    </xf>
    <xf numFmtId="0" fontId="78" fillId="0" borderId="94" xfId="0" applyFont="1" applyBorder="1" applyAlignment="1">
      <alignment horizontal="center" vertical="center" wrapText="1"/>
    </xf>
    <xf numFmtId="0" fontId="74" fillId="0" borderId="6" xfId="0" applyFont="1" applyBorder="1" applyAlignment="1">
      <alignment horizontal="center" vertical="center"/>
    </xf>
    <xf numFmtId="9" fontId="22" fillId="40" borderId="6" xfId="0" applyNumberFormat="1" applyFont="1" applyFill="1" applyBorder="1" applyAlignment="1">
      <alignment horizontal="center" vertical="center" wrapText="1"/>
    </xf>
    <xf numFmtId="0" fontId="73" fillId="0" borderId="94" xfId="0" applyFont="1" applyBorder="1" applyAlignment="1">
      <alignment horizontal="center" vertical="center"/>
    </xf>
    <xf numFmtId="0" fontId="74" fillId="38" borderId="6" xfId="0" applyFont="1" applyFill="1" applyBorder="1" applyAlignment="1">
      <alignment horizontal="center" vertical="center" wrapText="1"/>
    </xf>
    <xf numFmtId="9" fontId="74" fillId="38" borderId="6" xfId="0" applyNumberFormat="1" applyFont="1" applyFill="1" applyBorder="1" applyAlignment="1">
      <alignment horizontal="center" vertical="center" wrapText="1"/>
    </xf>
    <xf numFmtId="0" fontId="76" fillId="0" borderId="6" xfId="0" applyFont="1" applyBorder="1" applyAlignment="1">
      <alignment horizontal="center" vertical="center" wrapText="1"/>
    </xf>
    <xf numFmtId="0" fontId="19" fillId="5" borderId="85" xfId="0" applyFont="1" applyFill="1" applyBorder="1" applyAlignment="1">
      <alignment horizontal="center" vertical="top" wrapText="1"/>
    </xf>
    <xf numFmtId="9" fontId="19" fillId="5" borderId="85" xfId="0" applyNumberFormat="1" applyFont="1" applyFill="1" applyBorder="1" applyAlignment="1">
      <alignment horizontal="center" vertical="center" wrapText="1"/>
    </xf>
    <xf numFmtId="0" fontId="14" fillId="0" borderId="91" xfId="0" applyFont="1" applyBorder="1"/>
    <xf numFmtId="14" fontId="0" fillId="0" borderId="93" xfId="0" applyNumberFormat="1" applyFont="1" applyBorder="1" applyAlignment="1">
      <alignment horizontal="center" vertical="top"/>
    </xf>
    <xf numFmtId="0" fontId="0" fillId="0" borderId="93" xfId="0" applyFont="1" applyBorder="1" applyAlignment="1"/>
    <xf numFmtId="0" fontId="10" fillId="0" borderId="93" xfId="0" applyFont="1" applyBorder="1" applyAlignment="1"/>
    <xf numFmtId="0" fontId="10" fillId="0" borderId="93" xfId="0" applyFont="1" applyFill="1" applyBorder="1" applyAlignment="1"/>
    <xf numFmtId="9" fontId="81" fillId="5" borderId="85" xfId="0" applyNumberFormat="1" applyFont="1" applyFill="1" applyBorder="1" applyAlignment="1">
      <alignment horizontal="center" vertical="center" wrapText="1"/>
    </xf>
    <xf numFmtId="14" fontId="82" fillId="3" borderId="1" xfId="0" applyNumberFormat="1" applyFont="1" applyFill="1" applyBorder="1" applyAlignment="1">
      <alignment horizontal="center" vertical="center"/>
    </xf>
    <xf numFmtId="0" fontId="0" fillId="0" borderId="93" xfId="0" applyFont="1" applyBorder="1" applyAlignment="1">
      <alignment vertical="top" wrapText="1"/>
    </xf>
    <xf numFmtId="9" fontId="21" fillId="0" borderId="93" xfId="0" applyNumberFormat="1" applyFont="1" applyBorder="1" applyAlignment="1">
      <alignment horizontal="left" vertical="top" wrapText="1"/>
    </xf>
    <xf numFmtId="9" fontId="78" fillId="29" borderId="1" xfId="0" applyNumberFormat="1" applyFont="1" applyFill="1" applyBorder="1" applyAlignment="1">
      <alignment horizontal="center" vertical="center"/>
    </xf>
    <xf numFmtId="9" fontId="78" fillId="41" borderId="1" xfId="0" applyNumberFormat="1" applyFont="1" applyFill="1" applyBorder="1" applyAlignment="1">
      <alignment horizontal="center" vertical="center"/>
    </xf>
    <xf numFmtId="14" fontId="0" fillId="42" borderId="93" xfId="0" applyNumberFormat="1" applyFont="1" applyFill="1" applyBorder="1" applyAlignment="1">
      <alignment horizontal="center" vertical="top"/>
    </xf>
    <xf numFmtId="0" fontId="21" fillId="41" borderId="1" xfId="0" applyFont="1" applyFill="1" applyBorder="1" applyAlignment="1">
      <alignment horizontal="center" vertical="center"/>
    </xf>
    <xf numFmtId="9" fontId="22" fillId="41" borderId="1" xfId="0" applyNumberFormat="1" applyFont="1" applyFill="1" applyBorder="1" applyAlignment="1">
      <alignment horizontal="center" vertical="center"/>
    </xf>
    <xf numFmtId="9" fontId="21" fillId="41" borderId="1" xfId="0" applyNumberFormat="1" applyFont="1" applyFill="1" applyBorder="1" applyAlignment="1">
      <alignment horizontal="center" vertical="center"/>
    </xf>
    <xf numFmtId="0" fontId="8" fillId="0" borderId="93" xfId="0" applyFont="1" applyBorder="1" applyAlignment="1">
      <alignment horizontal="left" vertical="top" wrapText="1"/>
    </xf>
    <xf numFmtId="0" fontId="22" fillId="44" borderId="1" xfId="0" applyFont="1" applyFill="1" applyBorder="1" applyAlignment="1">
      <alignment horizontal="left" vertical="center" wrapText="1"/>
    </xf>
    <xf numFmtId="0" fontId="7" fillId="0" borderId="93" xfId="0" applyFont="1" applyBorder="1" applyAlignment="1">
      <alignment horizontal="left" vertical="top" wrapText="1"/>
    </xf>
    <xf numFmtId="0" fontId="8" fillId="45" borderId="93" xfId="0" applyFont="1" applyFill="1" applyBorder="1" applyAlignment="1">
      <alignment horizontal="left" vertical="top" wrapText="1"/>
    </xf>
    <xf numFmtId="0" fontId="7" fillId="45" borderId="93" xfId="0" applyFont="1" applyFill="1" applyBorder="1" applyAlignment="1">
      <alignment horizontal="left" vertical="top" wrapText="1"/>
    </xf>
    <xf numFmtId="9" fontId="22" fillId="41" borderId="1" xfId="0" applyNumberFormat="1" applyFont="1" applyFill="1" applyBorder="1" applyAlignment="1">
      <alignment horizontal="center" vertical="center" wrapText="1"/>
    </xf>
    <xf numFmtId="9" fontId="21" fillId="41" borderId="1" xfId="0" applyNumberFormat="1" applyFont="1" applyFill="1" applyBorder="1" applyAlignment="1">
      <alignment horizontal="center" vertical="center" wrapText="1"/>
    </xf>
    <xf numFmtId="0" fontId="22" fillId="43" borderId="1" xfId="0" applyFont="1" applyFill="1" applyBorder="1" applyAlignment="1">
      <alignment horizontal="center" vertical="center" wrapText="1"/>
    </xf>
    <xf numFmtId="0" fontId="6" fillId="0" borderId="93" xfId="0" applyFont="1" applyBorder="1" applyAlignment="1">
      <alignment vertical="top" wrapText="1"/>
    </xf>
    <xf numFmtId="0" fontId="4" fillId="0" borderId="93" xfId="0" applyFont="1" applyBorder="1" applyAlignment="1">
      <alignment vertical="top" wrapText="1"/>
    </xf>
    <xf numFmtId="0" fontId="4" fillId="0" borderId="93" xfId="0" applyFont="1" applyBorder="1" applyAlignment="1"/>
    <xf numFmtId="0" fontId="6" fillId="0" borderId="93" xfId="0" applyFont="1" applyBorder="1" applyAlignment="1">
      <alignment horizontal="left" vertical="top" wrapText="1"/>
    </xf>
    <xf numFmtId="0" fontId="4" fillId="0" borderId="93" xfId="0" applyFont="1" applyBorder="1" applyAlignment="1">
      <alignment horizontal="left" vertical="top" wrapText="1"/>
    </xf>
    <xf numFmtId="0" fontId="0" fillId="0" borderId="93" xfId="0" applyFont="1" applyBorder="1" applyAlignment="1">
      <alignment horizontal="left" vertical="top" wrapText="1"/>
    </xf>
    <xf numFmtId="0" fontId="5" fillId="0" borderId="93" xfId="0" applyFont="1" applyBorder="1" applyAlignment="1">
      <alignment horizontal="left" vertical="top" wrapText="1"/>
    </xf>
    <xf numFmtId="0" fontId="9" fillId="45" borderId="93" xfId="0" applyFont="1" applyFill="1" applyBorder="1" applyAlignment="1">
      <alignment horizontal="left" vertical="top" wrapText="1"/>
    </xf>
    <xf numFmtId="0" fontId="0" fillId="0" borderId="0" xfId="0" applyFont="1" applyAlignment="1"/>
    <xf numFmtId="0" fontId="3" fillId="0" borderId="93" xfId="0" applyFont="1" applyBorder="1" applyAlignment="1">
      <alignment vertical="top" wrapText="1"/>
    </xf>
    <xf numFmtId="10" fontId="22" fillId="0" borderId="1" xfId="0" applyNumberFormat="1" applyFont="1" applyBorder="1" applyAlignment="1">
      <alignment horizontal="justify" vertical="center" wrapText="1"/>
    </xf>
    <xf numFmtId="10" fontId="74" fillId="0" borderId="1" xfId="0" applyNumberFormat="1" applyFont="1" applyBorder="1" applyAlignment="1">
      <alignment horizontal="justify" vertical="top" wrapText="1"/>
    </xf>
    <xf numFmtId="10" fontId="22" fillId="0" borderId="1" xfId="0" applyNumberFormat="1" applyFont="1" applyBorder="1" applyAlignment="1">
      <alignment horizontal="justify" vertical="top" wrapText="1"/>
    </xf>
    <xf numFmtId="0" fontId="20" fillId="10" borderId="89" xfId="0" applyFont="1" applyFill="1" applyBorder="1" applyAlignment="1">
      <alignment horizontal="center" vertical="center" wrapText="1"/>
    </xf>
    <xf numFmtId="0" fontId="21" fillId="0" borderId="87" xfId="0" applyFont="1" applyFill="1" applyBorder="1" applyAlignment="1">
      <alignment horizontal="center" vertical="center"/>
    </xf>
    <xf numFmtId="0" fontId="21" fillId="0" borderId="1" xfId="0" applyFont="1" applyFill="1" applyBorder="1" applyAlignment="1">
      <alignment horizontal="center" vertical="center"/>
    </xf>
    <xf numFmtId="0" fontId="23" fillId="0" borderId="87" xfId="0" applyFont="1" applyFill="1" applyBorder="1" applyAlignment="1">
      <alignment horizontal="center" vertical="center"/>
    </xf>
    <xf numFmtId="0" fontId="23" fillId="0" borderId="1" xfId="0" applyFont="1" applyFill="1" applyBorder="1" applyAlignment="1">
      <alignment horizontal="center" vertical="center"/>
    </xf>
    <xf numFmtId="0" fontId="14" fillId="0" borderId="87" xfId="0" applyFont="1" applyFill="1" applyBorder="1" applyAlignment="1">
      <alignment horizontal="center" vertical="center"/>
    </xf>
    <xf numFmtId="0" fontId="14" fillId="0" borderId="1" xfId="0" applyFont="1" applyFill="1" applyBorder="1" applyAlignment="1">
      <alignment horizontal="center" vertical="center"/>
    </xf>
    <xf numFmtId="0" fontId="0" fillId="0" borderId="0" xfId="0" applyFont="1" applyAlignment="1"/>
    <xf numFmtId="0" fontId="10" fillId="46" borderId="93" xfId="0" applyFont="1" applyFill="1" applyBorder="1" applyAlignment="1"/>
    <xf numFmtId="9" fontId="22" fillId="46" borderId="1" xfId="0" applyNumberFormat="1" applyFont="1" applyFill="1" applyBorder="1" applyAlignment="1">
      <alignment horizontal="center" vertical="center"/>
    </xf>
    <xf numFmtId="0" fontId="21" fillId="0" borderId="5" xfId="0" applyFont="1" applyBorder="1" applyAlignment="1">
      <alignment horizontal="center" vertical="center" wrapText="1"/>
    </xf>
    <xf numFmtId="0" fontId="21" fillId="0" borderId="5" xfId="0" applyFont="1" applyBorder="1" applyAlignment="1">
      <alignment horizontal="center" vertical="top" wrapText="1"/>
    </xf>
    <xf numFmtId="0" fontId="21" fillId="14" borderId="8" xfId="0" applyFont="1" applyFill="1" applyBorder="1" applyAlignment="1">
      <alignment horizontal="center" vertical="top" wrapText="1"/>
    </xf>
    <xf numFmtId="0" fontId="0" fillId="0" borderId="0" xfId="0" applyFont="1" applyBorder="1" applyAlignment="1"/>
    <xf numFmtId="14" fontId="73" fillId="0" borderId="92" xfId="1" applyNumberFormat="1" applyFont="1" applyBorder="1" applyAlignment="1">
      <alignment horizontal="center" vertical="center" wrapText="1"/>
    </xf>
    <xf numFmtId="9" fontId="74" fillId="0" borderId="1" xfId="0" applyNumberFormat="1" applyFont="1" applyFill="1" applyBorder="1" applyAlignment="1">
      <alignment horizontal="justify" vertical="center" wrapText="1"/>
    </xf>
    <xf numFmtId="0" fontId="11" fillId="0" borderId="92" xfId="1" applyFont="1" applyBorder="1" applyAlignment="1">
      <alignment horizontal="justify" vertical="center" wrapText="1"/>
    </xf>
    <xf numFmtId="0" fontId="74" fillId="0" borderId="1" xfId="0" applyFont="1" applyBorder="1" applyAlignment="1">
      <alignment horizontal="justify" vertical="center" wrapText="1"/>
    </xf>
    <xf numFmtId="0" fontId="23" fillId="0" borderId="93" xfId="0" applyFont="1" applyBorder="1" applyAlignment="1">
      <alignment horizontal="center" vertical="center" wrapText="1"/>
    </xf>
    <xf numFmtId="0" fontId="77" fillId="0" borderId="93" xfId="0" applyFont="1" applyFill="1" applyBorder="1" applyAlignment="1">
      <alignment horizontal="justify" vertical="center" wrapText="1"/>
    </xf>
    <xf numFmtId="9" fontId="22" fillId="40" borderId="1" xfId="0" applyNumberFormat="1" applyFont="1" applyFill="1" applyBorder="1" applyAlignment="1">
      <alignment horizontal="justify" vertical="center" wrapText="1"/>
    </xf>
    <xf numFmtId="0" fontId="72" fillId="0" borderId="95" xfId="1" applyFont="1" applyBorder="1" applyAlignment="1">
      <alignment horizontal="center" vertical="center"/>
    </xf>
    <xf numFmtId="9" fontId="72" fillId="0" borderId="95" xfId="1" applyNumberFormat="1" applyFont="1" applyBorder="1" applyAlignment="1">
      <alignment horizontal="center" vertical="center"/>
    </xf>
    <xf numFmtId="9" fontId="73" fillId="0" borderId="89" xfId="2" applyNumberFormat="1" applyFont="1" applyBorder="1" applyAlignment="1">
      <alignment horizontal="center" vertical="center"/>
    </xf>
    <xf numFmtId="9" fontId="74" fillId="0" borderId="6" xfId="0" applyNumberFormat="1" applyFont="1" applyBorder="1" applyAlignment="1">
      <alignment horizontal="center" vertical="center"/>
    </xf>
    <xf numFmtId="0" fontId="23" fillId="0" borderId="94" xfId="0" applyFont="1" applyBorder="1" applyAlignment="1">
      <alignment horizontal="center" vertical="center" wrapText="1"/>
    </xf>
    <xf numFmtId="9" fontId="22" fillId="0" borderId="1" xfId="0" applyNumberFormat="1" applyFont="1" applyBorder="1" applyAlignment="1">
      <alignment horizontal="left" vertical="top" wrapText="1"/>
    </xf>
    <xf numFmtId="0" fontId="72" fillId="0" borderId="92" xfId="0" applyFont="1" applyFill="1" applyBorder="1" applyAlignment="1">
      <alignment horizontal="center" vertical="center"/>
    </xf>
    <xf numFmtId="0" fontId="0" fillId="0" borderId="89" xfId="0" applyFont="1" applyFill="1" applyBorder="1" applyAlignment="1"/>
    <xf numFmtId="0" fontId="72" fillId="0" borderId="93" xfId="0" applyFont="1" applyFill="1" applyBorder="1" applyAlignment="1">
      <alignment horizontal="center" vertical="center"/>
    </xf>
    <xf numFmtId="0" fontId="0" fillId="0" borderId="93" xfId="0" applyFont="1" applyBorder="1" applyAlignment="1">
      <alignment horizontal="center" vertical="center" wrapText="1"/>
    </xf>
    <xf numFmtId="0" fontId="14" fillId="0" borderId="93" xfId="0" applyFont="1" applyBorder="1" applyAlignment="1">
      <alignment vertical="center" wrapText="1"/>
    </xf>
    <xf numFmtId="0" fontId="14" fillId="0" borderId="93" xfId="0" applyFont="1" applyBorder="1" applyAlignment="1">
      <alignment horizontal="center" vertical="center" wrapText="1"/>
    </xf>
    <xf numFmtId="14" fontId="0" fillId="0" borderId="93" xfId="0" applyNumberFormat="1" applyBorder="1" applyAlignment="1">
      <alignment horizontal="center" vertical="center"/>
    </xf>
    <xf numFmtId="0" fontId="0" fillId="0" borderId="93" xfId="0" applyBorder="1" applyAlignment="1">
      <alignment horizontal="center" vertical="center"/>
    </xf>
    <xf numFmtId="0" fontId="14" fillId="0" borderId="93" xfId="0" applyFont="1" applyFill="1" applyBorder="1" applyAlignment="1">
      <alignment horizontal="left" vertical="top" wrapText="1"/>
    </xf>
    <xf numFmtId="167" fontId="21" fillId="0" borderId="1" xfId="0" applyNumberFormat="1" applyFont="1" applyBorder="1" applyAlignment="1">
      <alignment horizontal="center" vertical="center"/>
    </xf>
    <xf numFmtId="9" fontId="77" fillId="0" borderId="93" xfId="0" applyNumberFormat="1" applyFont="1" applyBorder="1" applyAlignment="1">
      <alignment horizontal="left" vertical="top" wrapText="1"/>
    </xf>
    <xf numFmtId="0" fontId="0" fillId="46" borderId="93" xfId="0" applyFont="1" applyFill="1" applyBorder="1" applyAlignment="1">
      <alignment horizontal="left" vertical="top" wrapText="1"/>
    </xf>
    <xf numFmtId="0" fontId="2" fillId="0" borderId="93" xfId="0" applyFont="1" applyBorder="1" applyAlignment="1"/>
    <xf numFmtId="4" fontId="44" fillId="16" borderId="58" xfId="4" applyNumberFormat="1" applyFont="1" applyFill="1" applyBorder="1" applyAlignment="1">
      <alignment horizontal="center"/>
    </xf>
    <xf numFmtId="0" fontId="1" fillId="0" borderId="93" xfId="0" applyFont="1" applyBorder="1" applyAlignment="1">
      <alignment horizontal="left" vertical="top" wrapText="1"/>
    </xf>
    <xf numFmtId="0" fontId="1" fillId="0" borderId="93" xfId="0" applyFont="1" applyBorder="1" applyAlignment="1"/>
    <xf numFmtId="14" fontId="21" fillId="0" borderId="1" xfId="0" applyNumberFormat="1" applyFont="1" applyBorder="1" applyAlignment="1">
      <alignment horizontal="center" vertical="center"/>
    </xf>
    <xf numFmtId="0" fontId="2" fillId="45" borderId="93" xfId="0" applyFont="1" applyFill="1" applyBorder="1" applyAlignment="1">
      <alignment vertical="top" wrapText="1"/>
    </xf>
    <xf numFmtId="0" fontId="75" fillId="0" borderId="1" xfId="0" applyFont="1" applyBorder="1" applyAlignment="1">
      <alignment horizontal="left" vertical="top" wrapText="1"/>
    </xf>
    <xf numFmtId="0" fontId="4" fillId="45" borderId="93" xfId="0" applyFont="1" applyFill="1" applyBorder="1" applyAlignment="1">
      <alignment vertical="top" wrapText="1"/>
    </xf>
    <xf numFmtId="0" fontId="0" fillId="45" borderId="93" xfId="0" applyFont="1" applyFill="1" applyBorder="1" applyAlignment="1">
      <alignment vertical="top" wrapText="1"/>
    </xf>
    <xf numFmtId="0" fontId="3" fillId="45" borderId="93" xfId="0" applyFont="1" applyFill="1" applyBorder="1" applyAlignment="1">
      <alignment vertical="top" wrapText="1"/>
    </xf>
    <xf numFmtId="0" fontId="6" fillId="45" borderId="93" xfId="0" applyFont="1" applyFill="1" applyBorder="1" applyAlignment="1">
      <alignment horizontal="left" vertical="top" wrapText="1"/>
    </xf>
    <xf numFmtId="0" fontId="21" fillId="0" borderId="93" xfId="0" applyFont="1" applyBorder="1" applyAlignment="1">
      <alignment horizontal="left" vertical="top" wrapText="1"/>
    </xf>
    <xf numFmtId="0" fontId="5" fillId="45" borderId="93" xfId="0" applyFont="1" applyFill="1" applyBorder="1" applyAlignment="1">
      <alignment horizontal="left" vertical="top" wrapText="1"/>
    </xf>
    <xf numFmtId="9" fontId="21" fillId="45" borderId="93" xfId="0" applyNumberFormat="1" applyFont="1" applyFill="1" applyBorder="1" applyAlignment="1">
      <alignment horizontal="left" vertical="top" wrapText="1"/>
    </xf>
    <xf numFmtId="0" fontId="4" fillId="45" borderId="93" xfId="0" applyFont="1" applyFill="1" applyBorder="1" applyAlignment="1">
      <alignment horizontal="left" vertical="top" wrapText="1"/>
    </xf>
    <xf numFmtId="0" fontId="6" fillId="45" borderId="93" xfId="0" applyFont="1" applyFill="1" applyBorder="1" applyAlignment="1">
      <alignment vertical="top" wrapText="1"/>
    </xf>
    <xf numFmtId="0" fontId="0" fillId="0" borderId="96" xfId="0" pivotButton="1" applyFont="1" applyBorder="1" applyAlignment="1"/>
    <xf numFmtId="0" fontId="0" fillId="0" borderId="97" xfId="0" applyFont="1" applyBorder="1" applyAlignment="1"/>
    <xf numFmtId="0" fontId="0" fillId="0" borderId="98" xfId="0" applyFont="1" applyBorder="1" applyAlignment="1"/>
    <xf numFmtId="9" fontId="0" fillId="0" borderId="96" xfId="0" applyNumberFormat="1" applyFont="1" applyBorder="1" applyAlignment="1"/>
    <xf numFmtId="9" fontId="0" fillId="0" borderId="99" xfId="0" applyNumberFormat="1" applyFont="1" applyBorder="1" applyAlignment="1"/>
    <xf numFmtId="9" fontId="0" fillId="0" borderId="100" xfId="0" applyNumberFormat="1" applyFont="1" applyBorder="1" applyAlignment="1"/>
    <xf numFmtId="0" fontId="0" fillId="0" borderId="96" xfId="0" applyFont="1" applyBorder="1" applyAlignment="1"/>
    <xf numFmtId="0" fontId="0" fillId="0" borderId="96" xfId="0" applyNumberFormat="1" applyFont="1" applyBorder="1" applyAlignment="1"/>
    <xf numFmtId="0" fontId="0" fillId="0" borderId="99" xfId="0" applyNumberFormat="1" applyFont="1" applyBorder="1" applyAlignment="1"/>
    <xf numFmtId="0" fontId="0" fillId="0" borderId="100" xfId="0" applyNumberFormat="1" applyFont="1" applyBorder="1" applyAlignment="1"/>
    <xf numFmtId="0" fontId="0" fillId="0" borderId="101" xfId="0" applyFont="1" applyBorder="1" applyAlignment="1"/>
    <xf numFmtId="0" fontId="0" fillId="0" borderId="101" xfId="0" applyNumberFormat="1" applyFont="1" applyBorder="1" applyAlignment="1"/>
    <xf numFmtId="0" fontId="0" fillId="0" borderId="102" xfId="0" applyNumberFormat="1" applyFont="1" applyBorder="1" applyAlignment="1"/>
    <xf numFmtId="0" fontId="0" fillId="0" borderId="103" xfId="0" applyFont="1" applyBorder="1" applyAlignment="1"/>
    <xf numFmtId="0" fontId="0" fillId="0" borderId="103" xfId="0" applyNumberFormat="1" applyFont="1" applyBorder="1" applyAlignment="1"/>
    <xf numFmtId="0" fontId="0" fillId="0" borderId="104" xfId="0" applyNumberFormat="1" applyFont="1" applyBorder="1" applyAlignment="1"/>
    <xf numFmtId="0" fontId="0" fillId="0" borderId="105" xfId="0" applyNumberFormat="1" applyFont="1" applyBorder="1" applyAlignment="1"/>
    <xf numFmtId="0" fontId="0" fillId="0" borderId="105" xfId="0" pivotButton="1" applyFont="1" applyBorder="1" applyAlignment="1"/>
    <xf numFmtId="14" fontId="0" fillId="0" borderId="105" xfId="0" applyNumberFormat="1" applyFont="1" applyBorder="1" applyAlignment="1">
      <alignment horizontal="left"/>
    </xf>
    <xf numFmtId="0" fontId="0" fillId="0" borderId="100" xfId="0" applyFont="1" applyBorder="1" applyAlignment="1"/>
    <xf numFmtId="0" fontId="19" fillId="5" borderId="2" xfId="0" applyFont="1" applyFill="1" applyBorder="1" applyAlignment="1">
      <alignment horizontal="center" vertical="center" wrapText="1"/>
    </xf>
    <xf numFmtId="0" fontId="17" fillId="0" borderId="3" xfId="0" applyFont="1" applyBorder="1"/>
    <xf numFmtId="0" fontId="17" fillId="0" borderId="4" xfId="0" applyFont="1" applyBorder="1"/>
    <xf numFmtId="164" fontId="19" fillId="4" borderId="2" xfId="0" applyNumberFormat="1" applyFont="1" applyFill="1" applyBorder="1" applyAlignment="1">
      <alignment horizontal="center" vertical="center" wrapText="1"/>
    </xf>
    <xf numFmtId="164" fontId="19" fillId="6" borderId="2" xfId="0" applyNumberFormat="1" applyFont="1" applyFill="1" applyBorder="1" applyAlignment="1">
      <alignment horizontal="center" vertical="center" wrapText="1"/>
    </xf>
    <xf numFmtId="0" fontId="16" fillId="2" borderId="2" xfId="0" applyFont="1" applyFill="1" applyBorder="1" applyAlignment="1">
      <alignment horizontal="center" vertical="center"/>
    </xf>
    <xf numFmtId="0" fontId="18" fillId="2" borderId="2" xfId="0" applyFont="1" applyFill="1" applyBorder="1" applyAlignment="1">
      <alignment horizontal="center" vertical="center" wrapText="1"/>
    </xf>
    <xf numFmtId="164" fontId="20" fillId="9" borderId="2" xfId="0" applyNumberFormat="1" applyFont="1" applyFill="1" applyBorder="1" applyAlignment="1">
      <alignment horizontal="center" vertical="center" wrapText="1"/>
    </xf>
    <xf numFmtId="0" fontId="20" fillId="10" borderId="2"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17" fillId="0" borderId="11" xfId="0" applyFont="1" applyBorder="1"/>
    <xf numFmtId="0" fontId="17" fillId="0" borderId="12" xfId="0" applyFont="1" applyBorder="1"/>
    <xf numFmtId="17" fontId="28" fillId="34" borderId="13" xfId="0" applyNumberFormat="1" applyFont="1" applyFill="1" applyBorder="1" applyAlignment="1">
      <alignment horizontal="center" vertical="center"/>
    </xf>
    <xf numFmtId="0" fontId="17" fillId="0" borderId="14" xfId="0" applyFont="1" applyBorder="1"/>
    <xf numFmtId="0" fontId="42" fillId="23" borderId="15" xfId="0" applyFont="1" applyFill="1" applyBorder="1" applyAlignment="1">
      <alignment horizontal="center" vertical="center"/>
    </xf>
    <xf numFmtId="0" fontId="17" fillId="0" borderId="19" xfId="0" applyFont="1" applyBorder="1"/>
    <xf numFmtId="0" fontId="28" fillId="23" borderId="16" xfId="0" applyFont="1" applyFill="1" applyBorder="1" applyAlignment="1">
      <alignment horizontal="center" vertical="center"/>
    </xf>
    <xf numFmtId="0" fontId="17" fillId="0" borderId="17" xfId="0" applyFont="1" applyBorder="1"/>
    <xf numFmtId="0" fontId="17" fillId="0" borderId="18" xfId="0" applyFont="1" applyBorder="1"/>
    <xf numFmtId="0" fontId="21" fillId="0" borderId="15" xfId="0" applyFont="1" applyBorder="1" applyAlignment="1">
      <alignment horizontal="left" vertical="center" wrapText="1"/>
    </xf>
    <xf numFmtId="0" fontId="21" fillId="0" borderId="31" xfId="0" applyFont="1" applyBorder="1" applyAlignment="1">
      <alignment horizontal="left" vertical="center" wrapText="1"/>
    </xf>
    <xf numFmtId="0" fontId="17" fillId="0" borderId="31" xfId="0" applyFont="1" applyBorder="1"/>
    <xf numFmtId="0" fontId="28" fillId="24" borderId="15" xfId="0" applyFont="1" applyFill="1" applyBorder="1" applyAlignment="1">
      <alignment horizontal="center" vertical="center"/>
    </xf>
    <xf numFmtId="0" fontId="43" fillId="36" borderId="41" xfId="0" applyFont="1" applyFill="1" applyBorder="1" applyAlignment="1">
      <alignment horizontal="center" vertical="center" wrapText="1"/>
    </xf>
    <xf numFmtId="0" fontId="43" fillId="36" borderId="45" xfId="0" applyFont="1" applyFill="1" applyBorder="1" applyAlignment="1">
      <alignment horizontal="center" vertical="center" wrapText="1"/>
    </xf>
    <xf numFmtId="0" fontId="43" fillId="36" borderId="46" xfId="0" applyFont="1" applyFill="1" applyBorder="1" applyAlignment="1">
      <alignment horizontal="center" vertical="center" wrapText="1"/>
    </xf>
    <xf numFmtId="0" fontId="43" fillId="36" borderId="88" xfId="0" applyFont="1" applyFill="1" applyBorder="1" applyAlignment="1">
      <alignment horizontal="center" vertical="center" wrapText="1"/>
    </xf>
    <xf numFmtId="0" fontId="44" fillId="16" borderId="43" xfId="0" applyFont="1" applyFill="1" applyBorder="1" applyAlignment="1">
      <alignment horizontal="center" vertical="center"/>
    </xf>
    <xf numFmtId="0" fontId="17" fillId="0" borderId="44" xfId="0" applyFont="1" applyBorder="1"/>
    <xf numFmtId="0" fontId="40" fillId="0" borderId="69" xfId="0" applyFont="1" applyBorder="1" applyAlignment="1">
      <alignment horizontal="center" vertical="center" wrapText="1"/>
    </xf>
    <xf numFmtId="0" fontId="17" fillId="0" borderId="69" xfId="0" applyFont="1" applyBorder="1"/>
    <xf numFmtId="0" fontId="17" fillId="0" borderId="46" xfId="0" applyFont="1" applyBorder="1"/>
    <xf numFmtId="0" fontId="40" fillId="0" borderId="69" xfId="0" applyFont="1" applyBorder="1" applyAlignment="1">
      <alignment horizontal="center" vertical="center"/>
    </xf>
    <xf numFmtId="0" fontId="40" fillId="0" borderId="31" xfId="0" applyFont="1" applyBorder="1" applyAlignment="1">
      <alignment horizontal="center" vertical="center" wrapText="1"/>
    </xf>
    <xf numFmtId="0" fontId="40" fillId="0" borderId="31" xfId="0" applyFont="1" applyBorder="1" applyAlignment="1">
      <alignment horizontal="center" vertical="center"/>
    </xf>
    <xf numFmtId="0" fontId="43" fillId="36" borderId="41" xfId="0" applyFont="1" applyFill="1" applyBorder="1" applyAlignment="1">
      <alignment horizontal="center" vertical="center"/>
    </xf>
    <xf numFmtId="0" fontId="43" fillId="36" borderId="45" xfId="0" applyFont="1" applyFill="1" applyBorder="1" applyAlignment="1">
      <alignment horizontal="center" vertical="center"/>
    </xf>
    <xf numFmtId="0" fontId="43" fillId="36" borderId="46" xfId="0" applyFont="1" applyFill="1" applyBorder="1" applyAlignment="1">
      <alignment horizontal="center" vertical="center"/>
    </xf>
    <xf numFmtId="0" fontId="43" fillId="36" borderId="88" xfId="0" applyFont="1" applyFill="1" applyBorder="1" applyAlignment="1">
      <alignment horizontal="center" vertical="center"/>
    </xf>
    <xf numFmtId="0" fontId="17" fillId="0" borderId="32" xfId="0" applyFont="1" applyBorder="1"/>
    <xf numFmtId="0" fontId="40" fillId="0" borderId="34" xfId="0" applyFont="1" applyBorder="1" applyAlignment="1">
      <alignment horizontal="center" vertical="center" wrapText="1"/>
    </xf>
    <xf numFmtId="0" fontId="40" fillId="0" borderId="34" xfId="0" applyFont="1" applyBorder="1" applyAlignment="1">
      <alignment horizontal="center" vertical="center"/>
    </xf>
    <xf numFmtId="0" fontId="40" fillId="0" borderId="65" xfId="0" applyFont="1" applyBorder="1" applyAlignment="1">
      <alignment horizontal="center" vertical="center" wrapText="1"/>
    </xf>
    <xf numFmtId="0" fontId="17" fillId="0" borderId="65" xfId="0" applyFont="1" applyBorder="1"/>
    <xf numFmtId="0" fontId="17" fillId="0" borderId="67" xfId="0" applyFont="1" applyBorder="1"/>
    <xf numFmtId="0" fontId="40" fillId="0" borderId="65" xfId="0" applyFont="1" applyBorder="1" applyAlignment="1">
      <alignment horizontal="center" vertical="center"/>
    </xf>
    <xf numFmtId="0" fontId="40" fillId="0" borderId="15" xfId="0" applyFont="1" applyBorder="1" applyAlignment="1">
      <alignment horizontal="center" vertical="center" wrapText="1"/>
    </xf>
    <xf numFmtId="0" fontId="40" fillId="0" borderId="15" xfId="0" applyFont="1" applyBorder="1" applyAlignment="1">
      <alignment horizontal="center" vertical="center"/>
    </xf>
    <xf numFmtId="0" fontId="17" fillId="0" borderId="42" xfId="0" applyFont="1" applyBorder="1"/>
    <xf numFmtId="0" fontId="17" fillId="0" borderId="47" xfId="0" applyFont="1" applyBorder="1"/>
    <xf numFmtId="0" fontId="44" fillId="16" borderId="41" xfId="0" applyFont="1" applyFill="1" applyBorder="1" applyAlignment="1">
      <alignment horizontal="center" vertical="center"/>
    </xf>
    <xf numFmtId="0" fontId="44" fillId="16" borderId="44" xfId="0" applyFont="1" applyFill="1" applyBorder="1" applyAlignment="1">
      <alignment horizontal="center" vertical="center"/>
    </xf>
    <xf numFmtId="0" fontId="43" fillId="36" borderId="44" xfId="0" applyFont="1" applyFill="1" applyBorder="1" applyAlignment="1">
      <alignment horizontal="center" vertical="center"/>
    </xf>
    <xf numFmtId="0" fontId="43" fillId="36" borderId="90" xfId="0" applyFont="1" applyFill="1" applyBorder="1" applyAlignment="1">
      <alignment horizontal="center" vertical="center"/>
    </xf>
    <xf numFmtId="0" fontId="20" fillId="10" borderId="16" xfId="0" applyFont="1" applyFill="1" applyBorder="1" applyAlignment="1">
      <alignment horizontal="center" vertical="center" wrapText="1"/>
    </xf>
    <xf numFmtId="0" fontId="17" fillId="0" borderId="80" xfId="0" applyFont="1" applyBorder="1"/>
    <xf numFmtId="0" fontId="16" fillId="2" borderId="76" xfId="0" applyFont="1" applyFill="1" applyBorder="1" applyAlignment="1">
      <alignment horizontal="center" vertical="center"/>
    </xf>
    <xf numFmtId="0" fontId="17" fillId="0" borderId="77" xfId="0" applyFont="1" applyBorder="1"/>
    <xf numFmtId="0" fontId="17" fillId="0" borderId="78" xfId="0" applyFont="1" applyBorder="1"/>
    <xf numFmtId="164" fontId="19" fillId="4" borderId="79" xfId="0" applyNumberFormat="1" applyFont="1" applyFill="1" applyBorder="1" applyAlignment="1">
      <alignment horizontal="center" vertical="center" wrapText="1"/>
    </xf>
    <xf numFmtId="0" fontId="19" fillId="5" borderId="79" xfId="0" applyFont="1" applyFill="1" applyBorder="1" applyAlignment="1">
      <alignment horizontal="center" vertical="center" wrapText="1"/>
    </xf>
    <xf numFmtId="0" fontId="21" fillId="47" borderId="1" xfId="0" applyFont="1" applyFill="1" applyBorder="1" applyAlignment="1">
      <alignment horizontal="center" vertical="center"/>
    </xf>
  </cellXfs>
  <cellStyles count="5">
    <cellStyle name="Normal" xfId="0" builtinId="0"/>
    <cellStyle name="Normal 2" xfId="1" xr:uid="{00000000-0005-0000-0000-000001000000}"/>
    <cellStyle name="Normal 3" xfId="2" xr:uid="{00000000-0005-0000-0000-000002000000}"/>
    <cellStyle name="Normal 4" xfId="4" xr:uid="{00000000-0005-0000-0000-000003000000}"/>
    <cellStyle name="Porcentaje 2" xfId="3" xr:uid="{00000000-0005-0000-0000-000004000000}"/>
  </cellStyles>
  <dxfs count="12882">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1</xdr:col>
      <xdr:colOff>76200</xdr:colOff>
      <xdr:row>544</xdr:row>
      <xdr:rowOff>28575</xdr:rowOff>
    </xdr:from>
    <xdr:ext cx="1762125" cy="8191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257175</xdr:colOff>
      <xdr:row>0</xdr:row>
      <xdr:rowOff>190500</xdr:rowOff>
    </xdr:from>
    <xdr:ext cx="3600450" cy="647700"/>
    <xdr:pic>
      <xdr:nvPicPr>
        <xdr:cNvPr id="2" name="image3.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35</xdr:col>
      <xdr:colOff>28575</xdr:colOff>
      <xdr:row>110</xdr:row>
      <xdr:rowOff>0</xdr:rowOff>
    </xdr:from>
    <xdr:ext cx="2038350" cy="771525"/>
    <xdr:pic>
      <xdr:nvPicPr>
        <xdr:cNvPr id="3" name="image4.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f8a4341e5086c6bf/Documentos/PAAC%20DNBC/PLAN%20DE%20MEJORAMIENETO%20PAAC%20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dor.Dir10\Documents\DNBC%202021\PROCESO%20MEJORA%20CONTINUA\PLANES%20DE%20MEJORAMIENTO%20CONFORMES\EKOGUI%20PLAN%20DE%20MEJORAMIENTO%20DEFINITIV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NBC%202022\PLAN%20DE%20MEJORAMIENTO\INFORME%20DEFINITIVO\MATRIZ%20CONSOLIDADA%20ACOMPA&#209;AMIENTO%20COMPL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llazgos"/>
      <sheetName val="PLAN DE MEJORAMIENTO"/>
      <sheetName val="BBDD"/>
      <sheetName val="PRIMER SEG."/>
      <sheetName val="SEGUNDO SEG."/>
      <sheetName val="TERCER SEG."/>
      <sheetName val="CUARTO SEG."/>
      <sheetName val="CERRADOS"/>
      <sheetName val="Hoja2"/>
    </sheetNames>
    <sheetDataSet>
      <sheetData sheetId="0"/>
      <sheetData sheetId="1"/>
      <sheetData sheetId="2">
        <row r="2">
          <cell r="A2" t="str">
            <v>Auditoría interna</v>
          </cell>
          <cell r="B2" t="str">
            <v>No conformidad</v>
          </cell>
          <cell r="C2" t="str">
            <v>Corrección</v>
          </cell>
          <cell r="D2" t="str">
            <v>Planeación Estratégica</v>
          </cell>
        </row>
        <row r="3">
          <cell r="A3" t="str">
            <v>Auditoría externa</v>
          </cell>
          <cell r="B3" t="str">
            <v>Observación</v>
          </cell>
          <cell r="C3" t="str">
            <v>Acción correctiva</v>
          </cell>
          <cell r="D3" t="str">
            <v>Gestión de Comunicaciones</v>
          </cell>
        </row>
        <row r="4">
          <cell r="A4" t="str">
            <v>PQRSD</v>
          </cell>
          <cell r="B4" t="str">
            <v>Oportunidad de Mejora</v>
          </cell>
          <cell r="C4" t="str">
            <v xml:space="preserve">Acción preventiva </v>
          </cell>
          <cell r="D4" t="str">
            <v>Gestión Análisis y mejora continua</v>
          </cell>
        </row>
        <row r="5">
          <cell r="A5" t="str">
            <v>Salida no conforme</v>
          </cell>
          <cell r="C5" t="str">
            <v>Acción de mejora</v>
          </cell>
          <cell r="D5" t="str">
            <v>Gestión de Cooperación Internacional y Alianzas Estratégicas</v>
          </cell>
        </row>
        <row r="6">
          <cell r="A6" t="str">
            <v>Revisión SIGEC</v>
          </cell>
          <cell r="D6" t="str">
            <v>Gestión de atención al usuario</v>
          </cell>
        </row>
        <row r="7">
          <cell r="A7" t="str">
            <v>Evaluación de requisitos legales</v>
          </cell>
          <cell r="D7" t="str">
            <v>Formulación, actualización  y acompañamiento normativo y operativo</v>
          </cell>
        </row>
        <row r="8">
          <cell r="A8" t="str">
            <v>Satisfacción del cliente</v>
          </cell>
          <cell r="D8" t="str">
            <v>Coordinación Operativa</v>
          </cell>
        </row>
        <row r="9">
          <cell r="A9" t="str">
            <v>Resultado seguimiento indicadores</v>
          </cell>
          <cell r="D9" t="str">
            <v>Fortalecimiento Bomberil para la Respuesta</v>
          </cell>
        </row>
        <row r="10">
          <cell r="A10" t="str">
            <v>Análisis de datos informes periódicos establecidos</v>
          </cell>
          <cell r="D10" t="str">
            <v>Inspección Vigilancia y Control</v>
          </cell>
        </row>
        <row r="11">
          <cell r="A11" t="str">
            <v>Materialización de riesgo</v>
          </cell>
          <cell r="D11" t="str">
            <v>Gestión del Talento Humano</v>
          </cell>
        </row>
        <row r="12">
          <cell r="A12" t="str">
            <v>Resultado de prevención, preparación y respuesta ante emergencias</v>
          </cell>
          <cell r="D12" t="str">
            <v>Gestión de asuntos disciplinarios</v>
          </cell>
        </row>
        <row r="13">
          <cell r="A13" t="str">
            <v>Resultado de investigación de accidentes/incidentes…</v>
          </cell>
          <cell r="D13" t="str">
            <v>Gestión   Financiera</v>
          </cell>
        </row>
        <row r="14">
          <cell r="A14" t="str">
            <v>Actos y condiciones inseguras</v>
          </cell>
          <cell r="D14" t="str">
            <v xml:space="preserve">Gestión Administrativa </v>
          </cell>
        </row>
        <row r="15">
          <cell r="A15" t="str">
            <v>Informes de inspección SGSST y SGA</v>
          </cell>
          <cell r="D15" t="str">
            <v>Gestión Contractual</v>
          </cell>
        </row>
        <row r="16">
          <cell r="A16" t="str">
            <v>Sugerencias presentadas por Servidores de la DNBC</v>
          </cell>
          <cell r="D16" t="str">
            <v>Gestión Jurídica</v>
          </cell>
        </row>
        <row r="17">
          <cell r="A17" t="str">
            <v>Autoevaluación del proceso</v>
          </cell>
          <cell r="D17" t="str">
            <v>Gestión documental</v>
          </cell>
        </row>
        <row r="18">
          <cell r="D18" t="str">
            <v>Gestión de tecnología informática</v>
          </cell>
        </row>
        <row r="19">
          <cell r="D19" t="str">
            <v>Evaluación y Seguimiento</v>
          </cell>
        </row>
      </sheetData>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llazgos"/>
      <sheetName val="PLAN DE MEJORAMIENTO"/>
      <sheetName val="BBDD"/>
      <sheetName val="PRIMER SEG."/>
      <sheetName val="SEGUNDO SEG."/>
      <sheetName val="TERCER SEG."/>
      <sheetName val="CUARTO SEG."/>
      <sheetName val="CERRADOS"/>
    </sheetNames>
    <sheetDataSet>
      <sheetData sheetId="0"/>
      <sheetData sheetId="1"/>
      <sheetData sheetId="2">
        <row r="2">
          <cell r="E2" t="str">
            <v>Plazo</v>
          </cell>
        </row>
        <row r="3">
          <cell r="E3" t="str">
            <v xml:space="preserve">Acción </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ETITIVOS"/>
      <sheetName val="Hoja3"/>
      <sheetName val="PLAN DE MEJORAMIENTO"/>
      <sheetName val="Hoja2"/>
      <sheetName val="SEGUNDO SEG."/>
      <sheetName val="CUARTO SEG."/>
      <sheetName val="ANÁLISIS"/>
      <sheetName val="H.CERRADOS"/>
      <sheetName val="CantXProc"/>
      <sheetName val="ANÁLISIS "/>
      <sheetName val="Hoja1"/>
      <sheetName val="PRIORIZADO"/>
      <sheetName val="ABRIL"/>
      <sheetName val="NUMERACIÓN"/>
      <sheetName val="REITERATIVOS"/>
      <sheetName val="ESTADO DE ACIONES"/>
      <sheetName val="AnalisXProc"/>
      <sheetName val="TIPO P"/>
    </sheetNames>
    <sheetDataSet>
      <sheetData sheetId="0"/>
      <sheetData sheetId="1"/>
      <sheetData sheetId="2">
        <row r="8">
          <cell r="B8">
            <v>24</v>
          </cell>
        </row>
        <row r="24">
          <cell r="E24">
            <v>17</v>
          </cell>
        </row>
        <row r="25">
          <cell r="E25">
            <v>18</v>
          </cell>
        </row>
      </sheetData>
      <sheetData sheetId="3"/>
      <sheetData sheetId="4">
        <row r="40">
          <cell r="R40">
            <v>251</v>
          </cell>
        </row>
      </sheetData>
      <sheetData sheetId="5"/>
      <sheetData sheetId="6"/>
      <sheetData sheetId="7"/>
      <sheetData sheetId="8">
        <row r="3">
          <cell r="U3" t="str">
            <v>Ambiental</v>
          </cell>
        </row>
      </sheetData>
      <sheetData sheetId="9"/>
      <sheetData sheetId="10"/>
      <sheetData sheetId="11"/>
      <sheetData sheetId="12"/>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talina Carranza Álvarez" refreshedDate="44782.429003356483" refreshedVersion="8" recordCount="541" xr:uid="{00000000-000A-0000-FFFF-FFFF09000000}">
  <cacheSource type="worksheet">
    <worksheetSource ref="E7:CT548" sheet="PLAN DE MEJORAMIENTO"/>
  </cacheSource>
  <cacheFields count="94">
    <cacheField name="Detalle del origen" numFmtId="0">
      <sharedItems containsBlank="1"/>
    </cacheField>
    <cacheField name="Fecha de identificación del hallazgo  (DD/MM/AAAA)" numFmtId="0">
      <sharedItems containsDate="1" containsString="0" containsBlank="1" containsMixedTypes="1" minDate="2019-08-30T00:00:00" maxDate="2022-05-28T00:00:00"/>
    </cacheField>
    <cacheField name="Descripción del hallazgo" numFmtId="0">
      <sharedItems containsBlank="1"/>
    </cacheField>
    <cacheField name="Tipo de hallazgo" numFmtId="0">
      <sharedItems containsBlank="1"/>
    </cacheField>
    <cacheField name="Análisis de causas" numFmtId="0">
      <sharedItems containsBlank="1"/>
    </cacheField>
    <cacheField name="Causa raíz" numFmtId="0">
      <sharedItems containsBlank="1"/>
    </cacheField>
    <cacheField name="Efectos" numFmtId="0">
      <sharedItems containsBlank="1"/>
    </cacheField>
    <cacheField name="Acción a implementar_x000a_(Corrección, Correctiva, Preventiva o de Mejora)" numFmtId="0">
      <sharedItems containsBlank="1"/>
    </cacheField>
    <cacheField name="Descripción de la acción" numFmtId="0">
      <sharedItems containsBlank="1"/>
    </cacheField>
    <cacheField name="Acción modificada" numFmtId="0">
      <sharedItems containsBlank="1" containsMixedTypes="1" containsNumber="1" containsInteger="1" minValue="1" maxValue="1"/>
    </cacheField>
    <cacheField name="Meta" numFmtId="0">
      <sharedItems containsBlank="1" containsMixedTypes="1" containsNumber="1" containsInteger="1" minValue="1" maxValue="100"/>
    </cacheField>
    <cacheField name="Indicador" numFmtId="0">
      <sharedItems containsBlank="1"/>
    </cacheField>
    <cacheField name="Proceso (A CARGO DE LA ACCIÓN)" numFmtId="0">
      <sharedItems containsBlank="1" count="14">
        <s v="Gestión Administrativa "/>
        <s v="Gestión Contractual"/>
        <s v="Gestión de Tecnología Informática"/>
        <s v="Gestión del Talento Humano"/>
        <s v="Gestión de asuntos disciplinarios"/>
        <s v="Gestión de atención al usuario"/>
        <s v="Gestión Análisis y mejora continua"/>
        <s v="Gestión documental"/>
        <s v="Planeación Estratégica"/>
        <s v="Gestión Financiera"/>
        <s v="Gestión Jurídica"/>
        <s v="Coordinación Operativa"/>
        <s v="Gestión de Comunicaciones"/>
        <m/>
      </sharedItems>
    </cacheField>
    <cacheField name="Responsable de ejecución de la acción" numFmtId="0">
      <sharedItems containsBlank="1"/>
    </cacheField>
    <cacheField name="Fecha inicio" numFmtId="0">
      <sharedItems containsDate="1" containsBlank="1" containsMixedTypes="1" minDate="2016-11-16T00:00:00" maxDate="2022-07-02T00:00:00"/>
    </cacheField>
    <cacheField name="Fecha terminación" numFmtId="0">
      <sharedItems containsNonDate="0" containsDate="1" containsString="0" containsBlank="1" minDate="2018-01-26T00:00:00" maxDate="2023-07-01T00:00:00"/>
    </cacheField>
    <cacheField name="Tipo de  modificación" numFmtId="0">
      <sharedItems containsBlank="1"/>
    </cacheField>
    <cacheField name="Días de prórroga" numFmtId="0">
      <sharedItems containsString="0" containsBlank="1" containsNumber="1" containsInteger="1" minValue="30" maxValue="1017"/>
    </cacheField>
    <cacheField name="Fecha final" numFmtId="0">
      <sharedItems containsDate="1" containsBlank="1" containsMixedTypes="1" minDate="2018-01-26T00:00:00" maxDate="2023-05-01T00:00:00" count="59">
        <d v="2022-04-30T00:00:00"/>
        <d v="2022-12-31T00:00:00"/>
        <d v="2022-04-18T00:00:00"/>
        <d v="2022-06-30T00:00:00"/>
        <d v="2020-06-30T00:00:00"/>
        <d v="2022-03-30T00:00:00"/>
        <d v="2022-04-20T00:00:00"/>
        <d v="2021-06-06T00:00:00"/>
        <d v="2023-04-30T00:00:00"/>
        <d v="2021-04-30T00:00:00"/>
        <d v="2018-01-26T00:00:00"/>
        <d v="2020-12-31T00:00:00"/>
        <d v="2022-04-12T00:00:00"/>
        <d v="2020-08-31T00:00:00"/>
        <d v="2020-12-30T00:00:00"/>
        <d v="2022-06-15T00:00:00"/>
        <d v="2020-11-15T00:00:00"/>
        <d v="2023-03-30T00:00:00"/>
        <d v="2022-04-19T00:00:00"/>
        <d v="2022-08-31T00:00:00"/>
        <d v="2022-07-15T00:00:00"/>
        <d v="2020-10-15T00:00:00"/>
        <d v="2020-11-30T00:00:00"/>
        <d v="2023-02-28T00:00:00"/>
        <d v="2021-06-30T00:00:00"/>
        <d v="2021-08-30T00:00:00"/>
        <d v="2021-12-30T00:00:00"/>
        <d v="2022-07-30T00:00:00"/>
        <d v="2021-08-31T00:00:00"/>
        <d v="2022-04-08T00:00:00"/>
        <d v="2021-12-31T00:00:00"/>
        <d v="2020-04-30T00:00:00"/>
        <d v="2021-05-31T00:00:00"/>
        <d v="2023-01-30T00:00:00"/>
        <d v="2021-09-30T00:00:00"/>
        <d v="2022-07-29T00:00:00"/>
        <d v="2022-02-28T00:00:00"/>
        <s v="31/06/22"/>
        <d v="2022-05-13T00:00:00"/>
        <d v="2022-05-30T00:00:00"/>
        <d v="2021-11-30T00:00:00"/>
        <d v="2022-09-30T00:00:00"/>
        <d v="2022-10-31T00:00:00"/>
        <d v="2022-09-15T00:00:00"/>
        <d v="2021-10-31T00:00:00"/>
        <d v="2022-11-30T00:00:00"/>
        <d v="2022-06-28T00:00:00"/>
        <d v="2022-03-15T00:00:00"/>
        <d v="2022-11-10T00:00:00"/>
        <d v="2022-01-31T00:00:00"/>
        <d v="2022-05-31T00:00:00"/>
        <d v="2022-03-01T00:00:00"/>
        <d v="2022-03-31T00:00:00"/>
        <d v="2022-06-20T00:00:00"/>
        <s v="31-02-23"/>
        <d v="2022-07-31T00:00:00"/>
        <d v="2022-12-30T00:00:00"/>
        <s v="31/02/2023"/>
        <m/>
      </sharedItems>
    </cacheField>
    <cacheField name="1. Fecha de Seguimiento " numFmtId="0">
      <sharedItems containsNonDate="0" containsDate="1" containsString="0" containsBlank="1" minDate="2019-06-30T00:00:00" maxDate="2019-07-01T00:00:00"/>
    </cacheField>
    <cacheField name="1. Descripción de evidencias o soportes ejecución acción de mejora" numFmtId="0">
      <sharedItems containsBlank="1"/>
    </cacheField>
    <cacheField name="1. Grado de avance fisico de ejecución de las Metas (%)" numFmtId="0">
      <sharedItems containsString="0" containsBlank="1" containsNumber="1" minValue="0" maxValue="1"/>
    </cacheField>
    <cacheField name="1. Fecha del seguimiento" numFmtId="0">
      <sharedItems containsNonDate="0" containsDate="1" containsString="0" containsBlank="1" minDate="2019-07-16T00:00:00" maxDate="2019-07-20T00:00:00"/>
    </cacheField>
    <cacheField name="2. Referencia documento de seguimiento" numFmtId="0">
      <sharedItems containsBlank="1"/>
    </cacheField>
    <cacheField name="1. Profesionales OCI" numFmtId="0">
      <sharedItems containsBlank="1"/>
    </cacheField>
    <cacheField name="1. % Avance" numFmtId="0">
      <sharedItems containsString="0" containsBlank="1" containsNumber="1" minValue="0" maxValue="1"/>
    </cacheField>
    <cacheField name="1. Estado de la acción" numFmtId="0">
      <sharedItems containsBlank="1"/>
    </cacheField>
    <cacheField name="2. Fecha de Seguimiento " numFmtId="0">
      <sharedItems containsNonDate="0" containsDate="1" containsString="0" containsBlank="1" minDate="2019-11-30T00:00:00" maxDate="2019-12-01T00:00:00"/>
    </cacheField>
    <cacheField name="2. Descripción de evidencias o soportes ejecución acción de mejora" numFmtId="0">
      <sharedItems containsBlank="1"/>
    </cacheField>
    <cacheField name="2. Grado de avance fisico de ejecución de las Metas (%)" numFmtId="0">
      <sharedItems containsString="0" containsBlank="1" containsNumber="1" minValue="0" maxValue="4"/>
    </cacheField>
    <cacheField name="2. Fecha del seguimiento" numFmtId="0">
      <sharedItems containsNonDate="0" containsDate="1" containsString="0" containsBlank="1" minDate="2019-12-06T00:00:00" maxDate="2019-12-12T00:00:00"/>
    </cacheField>
    <cacheField name="2. Referencia documento de seguimiento2" numFmtId="0">
      <sharedItems containsBlank="1"/>
    </cacheField>
    <cacheField name="2. Profesionales OCI" numFmtId="0">
      <sharedItems containsBlank="1"/>
    </cacheField>
    <cacheField name="2. % Avance" numFmtId="0">
      <sharedItems containsString="0" containsBlank="1" containsNumber="1" minValue="0" maxValue="1"/>
    </cacheField>
    <cacheField name="2. Estado de la acción" numFmtId="0">
      <sharedItems containsBlank="1"/>
    </cacheField>
    <cacheField name="3. Fecha de Seguimiento " numFmtId="0">
      <sharedItems containsNonDate="0" containsDate="1" containsString="0" containsBlank="1" minDate="2020-07-31T00:00:00" maxDate="2020-08-01T00:00:00"/>
    </cacheField>
    <cacheField name="3. Descripción de evidencias o soportes ejecución acción de mejora" numFmtId="0">
      <sharedItems containsBlank="1"/>
    </cacheField>
    <cacheField name="3. Grado de avance físico de ejecución de las Metas (%)" numFmtId="0">
      <sharedItems containsBlank="1" containsMixedTypes="1" containsNumber="1" minValue="0" maxValue="1"/>
    </cacheField>
    <cacheField name="3. Fecha del seguimiento" numFmtId="0">
      <sharedItems containsNonDate="0" containsDate="1" containsString="0" containsBlank="1" minDate="2020-08-19T00:00:00" maxDate="2020-08-25T00:00:00"/>
    </cacheField>
    <cacheField name="3. Referencia documento de seguimiento" numFmtId="0">
      <sharedItems containsBlank="1"/>
    </cacheField>
    <cacheField name="3. Profesionales OCI" numFmtId="0">
      <sharedItems containsBlank="1"/>
    </cacheField>
    <cacheField name="3. % Avance" numFmtId="0">
      <sharedItems containsString="0" containsBlank="1" containsNumber="1" minValue="0" maxValue="80"/>
    </cacheField>
    <cacheField name="3. Estado de la acción" numFmtId="0">
      <sharedItems containsBlank="1"/>
    </cacheField>
    <cacheField name="4. Fecha de Seguimiento " numFmtId="0">
      <sharedItems containsNonDate="0" containsDate="1" containsString="0" containsBlank="1" minDate="2020-12-03T00:00:00" maxDate="2020-12-08T00:00:00"/>
    </cacheField>
    <cacheField name="4. Descripción de evidencias o soportes ejecución acción de mejora" numFmtId="0">
      <sharedItems containsBlank="1"/>
    </cacheField>
    <cacheField name="4. Grado de avance físico de ejecución de las Metas (%)" numFmtId="0">
      <sharedItems containsString="0" containsBlank="1" containsNumber="1" minValue="0" maxValue="1"/>
    </cacheField>
    <cacheField name="4. Fecha del seguimiento" numFmtId="0">
      <sharedItems containsNonDate="0" containsDate="1" containsString="0" containsBlank="1" minDate="2020-12-14T00:00:00" maxDate="2020-12-19T00:00:00"/>
    </cacheField>
    <cacheField name="4. Referencia documento de seguimiento" numFmtId="0">
      <sharedItems containsBlank="1"/>
    </cacheField>
    <cacheField name="4. Profesionales OCI" numFmtId="0">
      <sharedItems containsBlank="1"/>
    </cacheField>
    <cacheField name="4. % Avance" numFmtId="0">
      <sharedItems containsString="0" containsBlank="1" containsNumber="1" minValue="0" maxValue="100"/>
    </cacheField>
    <cacheField name="4. Estado de la acción " numFmtId="0">
      <sharedItems containsBlank="1"/>
    </cacheField>
    <cacheField name="4. Fecha de Seguimiento 2" numFmtId="0">
      <sharedItems containsNonDate="0" containsDate="1" containsString="0" containsBlank="1" minDate="2021-03-31T00:00:00" maxDate="2021-04-01T00:00:00"/>
    </cacheField>
    <cacheField name="4. Descripción de evidencias o soportes ejecución acción de mejora2" numFmtId="0">
      <sharedItems containsBlank="1"/>
    </cacheField>
    <cacheField name="4. Grado de avance físico de ejecución de las Metas (%)2" numFmtId="0">
      <sharedItems containsString="0" containsBlank="1" containsNumber="1" minValue="0" maxValue="1"/>
    </cacheField>
    <cacheField name="4. Fecha del seguimiento2" numFmtId="0">
      <sharedItems containsNonDate="0" containsDate="1" containsString="0" containsBlank="1" minDate="2021-05-19T00:00:00" maxDate="2021-05-27T00:00:00"/>
    </cacheField>
    <cacheField name="4. Referencia documento de seguimiento2" numFmtId="0">
      <sharedItems containsBlank="1"/>
    </cacheField>
    <cacheField name="4. Profesionales OCI2" numFmtId="0">
      <sharedItems containsBlank="1"/>
    </cacheField>
    <cacheField name="4. % Avance2" numFmtId="0">
      <sharedItems containsString="0" containsBlank="1" containsNumber="1" minValue="0" maxValue="100"/>
    </cacheField>
    <cacheField name="4. Estado de la acción 2" numFmtId="0">
      <sharedItems containsBlank="1"/>
    </cacheField>
    <cacheField name="4. Fecha de Seguimiento 3" numFmtId="0">
      <sharedItems containsDate="1" containsBlank="1" containsMixedTypes="1" minDate="2021-10-31T00:00:00" maxDate="2021-11-01T00:00:00"/>
    </cacheField>
    <cacheField name="4. Descripción de evidencias o soportes ejecución acción de mejora3" numFmtId="0">
      <sharedItems containsBlank="1"/>
    </cacheField>
    <cacheField name="4. Grado de avance físico de ejecución de las Metas (%)3" numFmtId="0">
      <sharedItems containsString="0" containsBlank="1" containsNumber="1" minValue="0" maxValue="1"/>
    </cacheField>
    <cacheField name="4. Fecha de Monitoreo" numFmtId="0">
      <sharedItems containsDate="1" containsBlank="1" containsMixedTypes="1" minDate="2021-10-08T00:00:00" maxDate="2021-11-09T00:00:00"/>
    </cacheField>
    <cacheField name="4.Observaciones " numFmtId="0">
      <sharedItems containsBlank="1"/>
    </cacheField>
    <cacheField name="Cumple Si/No " numFmtId="0">
      <sharedItems containsBlank="1"/>
    </cacheField>
    <cacheField name="4. Fecha del seguimiento3" numFmtId="0">
      <sharedItems containsDate="1" containsBlank="1" containsMixedTypes="1" minDate="2021-11-12T00:00:00" maxDate="2021-11-24T00:00:00"/>
    </cacheField>
    <cacheField name="4. Referencia documento de seguimiento3" numFmtId="0">
      <sharedItems containsBlank="1"/>
    </cacheField>
    <cacheField name="4. Profesionales OCI3" numFmtId="0">
      <sharedItems containsBlank="1"/>
    </cacheField>
    <cacheField name="4. % Avance3" numFmtId="0">
      <sharedItems containsBlank="1" containsMixedTypes="1" containsNumber="1" minValue="0" maxValue="100"/>
    </cacheField>
    <cacheField name="4. Estado de la acción 3" numFmtId="0">
      <sharedItems containsBlank="1"/>
    </cacheField>
    <cacheField name="1. Fecha de Seguimiento 2" numFmtId="0">
      <sharedItems containsNonDate="0" containsDate="1" containsString="0" containsBlank="1" minDate="2021-03-07T00:00:00" maxDate="2022-03-08T00:00:00"/>
    </cacheField>
    <cacheField name="1. Descripción de evidencias o soportes ejecución acción de mejora2" numFmtId="0">
      <sharedItems containsBlank="1"/>
    </cacheField>
    <cacheField name="1. Grado de avance físico de ejecución de las Metas (%)" numFmtId="0">
      <sharedItems containsString="0" containsBlank="1" containsNumber="1" minValue="0" maxValue="1"/>
    </cacheField>
    <cacheField name="1. Fecha del seguimiento2" numFmtId="0">
      <sharedItems containsDate="1" containsBlank="1" containsMixedTypes="1" minDate="2021-03-07T00:00:00" maxDate="2022-03-17T00:00:00"/>
    </cacheField>
    <cacheField name="1. Referencia documento de seguimiento" numFmtId="0">
      <sharedItems containsBlank="1"/>
    </cacheField>
    <cacheField name="1. Profesionales OCI2" numFmtId="0">
      <sharedItems containsBlank="1"/>
    </cacheField>
    <cacheField name="1. % Avance2" numFmtId="0">
      <sharedItems containsString="0" containsBlank="1" containsNumber="1" minValue="0" maxValue="100"/>
    </cacheField>
    <cacheField name="1. Estado de la acción " numFmtId="0">
      <sharedItems containsBlank="1" count="4">
        <s v="En avance"/>
        <s v="Cumplida"/>
        <s v="Vencida"/>
        <m/>
      </sharedItems>
    </cacheField>
    <cacheField name="2. Fecha del seguimiento2" numFmtId="0">
      <sharedItems containsDate="1" containsBlank="1" containsMixedTypes="1" minDate="2021-04-05T00:00:00" maxDate="2022-04-12T00:00:00"/>
    </cacheField>
    <cacheField name="2. Referencia documento de seguimiento3" numFmtId="0">
      <sharedItems containsBlank="1"/>
    </cacheField>
    <cacheField name="2. Profesionales OCI2" numFmtId="0">
      <sharedItems containsBlank="1"/>
    </cacheField>
    <cacheField name="2.  % Avance" numFmtId="0">
      <sharedItems containsString="0" containsBlank="1" containsNumber="1" minValue="0" maxValue="80"/>
    </cacheField>
    <cacheField name="2. Estado de la acción " numFmtId="0">
      <sharedItems containsBlank="1"/>
    </cacheField>
    <cacheField name="3. Fecha del seguimiento2" numFmtId="0">
      <sharedItems containsNonDate="0" containsDate="1" containsString="0" containsBlank="1" minDate="2022-04-07T00:00:00" maxDate="2022-05-04T00:00:00"/>
    </cacheField>
    <cacheField name="3. Referencia documento de seguimiento2" numFmtId="0">
      <sharedItems containsBlank="1"/>
    </cacheField>
    <cacheField name="3. Profesionales OCI2" numFmtId="0">
      <sharedItems containsBlank="1" containsMixedTypes="1" containsNumber="1" containsInteger="1" minValue="1" maxValue="1"/>
    </cacheField>
    <cacheField name="3.  % Avance" numFmtId="0">
      <sharedItems containsString="0" containsBlank="1" containsNumber="1" minValue="0" maxValue="100"/>
    </cacheField>
    <cacheField name="3. Estado de la acción " numFmtId="0">
      <sharedItems containsBlank="1"/>
    </cacheField>
    <cacheField name="1. Fecha de Seguimiento 3" numFmtId="0">
      <sharedItems containsDate="1" containsBlank="1" containsMixedTypes="1" minDate="2022-05-25T00:00:00" maxDate="2022-06-01T00:00:00"/>
    </cacheField>
    <cacheField name="1. Descripción de evidencias o soportes ejecución acción de mejora3" numFmtId="0">
      <sharedItems containsBlank="1"/>
    </cacheField>
    <cacheField name="1. Grado de avance físico de ejecución de las Metas (%)2" numFmtId="0">
      <sharedItems containsString="0" containsBlank="1" containsNumber="1" minValue="0" maxValue="1"/>
    </cacheField>
    <cacheField name="4. Fecha de Monitoreo2" numFmtId="0">
      <sharedItems containsNonDate="0" containsDate="1" containsString="0" containsBlank="1" minDate="2022-06-07T00:00:00" maxDate="2022-06-09T00:00:00"/>
    </cacheField>
    <cacheField name="4.Observaciones 2" numFmtId="0">
      <sharedItems containsBlank="1"/>
    </cacheField>
    <cacheField name="Cumple Si/No 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talina Carranza Álvarez" refreshedDate="44782.429003703706" refreshedVersion="8" recordCount="541" xr:uid="{00000000-000A-0000-FFFF-FFFF04000000}">
  <cacheSource type="worksheet">
    <worksheetSource ref="A7:DJ548" sheet="PLAN DE MEJORAMIENTO"/>
  </cacheSource>
  <cacheFields count="114">
    <cacheField name="Hallazgos" numFmtId="0">
      <sharedItems containsString="0" containsBlank="1" containsNumber="1" containsInteger="1" minValue="0" maxValue="660"/>
    </cacheField>
    <cacheField name="Ítem" numFmtId="0">
      <sharedItems containsBlank="1" containsMixedTypes="1" containsNumber="1" containsInteger="1" minValue="1" maxValue="682"/>
    </cacheField>
    <cacheField name="Origen del hallazgo" numFmtId="0">
      <sharedItems containsBlank="1"/>
    </cacheField>
    <cacheField name="Vigencia" numFmtId="0">
      <sharedItems containsString="0" containsBlank="1" containsNumber="1" containsInteger="1" minValue="2016" maxValue="2022"/>
    </cacheField>
    <cacheField name="Detalle del origen" numFmtId="0">
      <sharedItems containsBlank="1"/>
    </cacheField>
    <cacheField name="Fecha de identificación del hallazgo  (DD/MM/AAAA)" numFmtId="0">
      <sharedItems containsDate="1" containsString="0" containsBlank="1" containsMixedTypes="1" minDate="2019-08-30T00:00:00" maxDate="2022-05-28T00:00:00"/>
    </cacheField>
    <cacheField name="Descripción del hallazgo" numFmtId="0">
      <sharedItems containsBlank="1"/>
    </cacheField>
    <cacheField name="Tipo de hallazgo" numFmtId="0">
      <sharedItems containsBlank="1"/>
    </cacheField>
    <cacheField name="Análisis de causas" numFmtId="0">
      <sharedItems containsBlank="1"/>
    </cacheField>
    <cacheField name="Causa raíz" numFmtId="0">
      <sharedItems containsBlank="1"/>
    </cacheField>
    <cacheField name="Efectos" numFmtId="0">
      <sharedItems containsBlank="1"/>
    </cacheField>
    <cacheField name="Acción a implementar_x000a_(Corrección, Correctiva, Preventiva o de Mejora)" numFmtId="0">
      <sharedItems containsBlank="1"/>
    </cacheField>
    <cacheField name="Descripción de la acción" numFmtId="0">
      <sharedItems containsBlank="1"/>
    </cacheField>
    <cacheField name="Acción modificada" numFmtId="0">
      <sharedItems containsBlank="1" containsMixedTypes="1" containsNumber="1" containsInteger="1" minValue="1" maxValue="1"/>
    </cacheField>
    <cacheField name="Meta" numFmtId="0">
      <sharedItems containsBlank="1" containsMixedTypes="1" containsNumber="1" containsInteger="1" minValue="1" maxValue="100"/>
    </cacheField>
    <cacheField name="Indicador" numFmtId="0">
      <sharedItems containsBlank="1"/>
    </cacheField>
    <cacheField name="Proceso (A CARGO DE LA ACCIÓN)" numFmtId="0">
      <sharedItems containsBlank="1" count="14">
        <s v="Gestión Administrativa "/>
        <s v="Gestión Contractual"/>
        <s v="Gestión de Tecnología Informática"/>
        <s v="Gestión del Talento Humano"/>
        <s v="Gestión de asuntos disciplinarios"/>
        <s v="Gestión de atención al usuario"/>
        <s v="Gestión Análisis y mejora continua"/>
        <s v="Gestión documental"/>
        <s v="Planeación Estratégica"/>
        <s v="Gestión Financiera"/>
        <s v="Gestión Jurídica"/>
        <s v="Coordinación Operativa"/>
        <s v="Gestión de Comunicaciones"/>
        <m/>
      </sharedItems>
    </cacheField>
    <cacheField name="Responsable de ejecución de la acción" numFmtId="0">
      <sharedItems containsBlank="1"/>
    </cacheField>
    <cacheField name="Fecha inicio" numFmtId="0">
      <sharedItems containsDate="1" containsBlank="1" containsMixedTypes="1" minDate="2016-11-16T00:00:00" maxDate="2022-07-02T00:00:00"/>
    </cacheField>
    <cacheField name="Fecha terminación" numFmtId="0">
      <sharedItems containsNonDate="0" containsDate="1" containsString="0" containsBlank="1" minDate="2018-01-26T00:00:00" maxDate="2023-07-01T00:00:00"/>
    </cacheField>
    <cacheField name="Tipo de  modificación" numFmtId="0">
      <sharedItems containsBlank="1"/>
    </cacheField>
    <cacheField name="Días de prórroga" numFmtId="0">
      <sharedItems containsString="0" containsBlank="1" containsNumber="1" containsInteger="1" minValue="30" maxValue="1017"/>
    </cacheField>
    <cacheField name="Fecha final" numFmtId="0">
      <sharedItems containsDate="1" containsBlank="1" containsMixedTypes="1" minDate="2018-01-26T00:00:00" maxDate="2023-05-01T00:00:00"/>
    </cacheField>
    <cacheField name="1. Fecha de Seguimiento " numFmtId="0">
      <sharedItems containsNonDate="0" containsDate="1" containsString="0" containsBlank="1" minDate="2019-06-30T00:00:00" maxDate="2019-07-01T00:00:00"/>
    </cacheField>
    <cacheField name="1. Descripción de evidencias o soportes ejecución acción de mejora" numFmtId="0">
      <sharedItems containsBlank="1"/>
    </cacheField>
    <cacheField name="1. Grado de avance fisico de ejecución de las Metas (%)" numFmtId="0">
      <sharedItems containsString="0" containsBlank="1" containsNumber="1" minValue="0" maxValue="1"/>
    </cacheField>
    <cacheField name="1. Fecha del seguimiento" numFmtId="0">
      <sharedItems containsNonDate="0" containsDate="1" containsString="0" containsBlank="1" minDate="2019-07-16T00:00:00" maxDate="2019-07-20T00:00:00"/>
    </cacheField>
    <cacheField name="2. Referencia documento de seguimiento" numFmtId="0">
      <sharedItems containsBlank="1"/>
    </cacheField>
    <cacheField name="1. Profesionales OCI" numFmtId="0">
      <sharedItems containsBlank="1"/>
    </cacheField>
    <cacheField name="1. % Avance" numFmtId="0">
      <sharedItems containsString="0" containsBlank="1" containsNumber="1" minValue="0" maxValue="1"/>
    </cacheField>
    <cacheField name="1. Estado de la acción" numFmtId="0">
      <sharedItems containsBlank="1"/>
    </cacheField>
    <cacheField name="2. Fecha de Seguimiento " numFmtId="0">
      <sharedItems containsNonDate="0" containsDate="1" containsString="0" containsBlank="1" minDate="2019-11-30T00:00:00" maxDate="2019-12-01T00:00:00"/>
    </cacheField>
    <cacheField name="2. Descripción de evidencias o soportes ejecución acción de mejora" numFmtId="0">
      <sharedItems containsBlank="1"/>
    </cacheField>
    <cacheField name="2. Grado de avance fisico de ejecución de las Metas (%)" numFmtId="0">
      <sharedItems containsString="0" containsBlank="1" containsNumber="1" minValue="0" maxValue="4"/>
    </cacheField>
    <cacheField name="2. Fecha del seguimiento" numFmtId="0">
      <sharedItems containsNonDate="0" containsDate="1" containsString="0" containsBlank="1" minDate="2019-12-06T00:00:00" maxDate="2019-12-12T00:00:00"/>
    </cacheField>
    <cacheField name="2. Referencia documento de seguimiento2" numFmtId="0">
      <sharedItems containsBlank="1"/>
    </cacheField>
    <cacheField name="2. Profesionales OCI" numFmtId="0">
      <sharedItems containsBlank="1"/>
    </cacheField>
    <cacheField name="2. % Avance" numFmtId="0">
      <sharedItems containsString="0" containsBlank="1" containsNumber="1" minValue="0" maxValue="1"/>
    </cacheField>
    <cacheField name="2. Estado de la acción" numFmtId="0">
      <sharedItems containsBlank="1"/>
    </cacheField>
    <cacheField name="3. Fecha de Seguimiento " numFmtId="0">
      <sharedItems containsNonDate="0" containsDate="1" containsString="0" containsBlank="1" minDate="2020-07-31T00:00:00" maxDate="2020-08-01T00:00:00"/>
    </cacheField>
    <cacheField name="3. Descripción de evidencias o soportes ejecución acción de mejora" numFmtId="0">
      <sharedItems containsBlank="1"/>
    </cacheField>
    <cacheField name="3. Grado de avance físico de ejecución de las Metas (%)" numFmtId="0">
      <sharedItems containsBlank="1" containsMixedTypes="1" containsNumber="1" minValue="0" maxValue="1"/>
    </cacheField>
    <cacheField name="3. Fecha del seguimiento" numFmtId="0">
      <sharedItems containsNonDate="0" containsDate="1" containsString="0" containsBlank="1" minDate="2020-08-19T00:00:00" maxDate="2020-08-25T00:00:00"/>
    </cacheField>
    <cacheField name="3. Referencia documento de seguimiento" numFmtId="0">
      <sharedItems containsBlank="1"/>
    </cacheField>
    <cacheField name="3. Profesionales OCI" numFmtId="0">
      <sharedItems containsBlank="1"/>
    </cacheField>
    <cacheField name="3. % Avance" numFmtId="0">
      <sharedItems containsString="0" containsBlank="1" containsNumber="1" minValue="0" maxValue="80"/>
    </cacheField>
    <cacheField name="3. Estado de la acción" numFmtId="0">
      <sharedItems containsBlank="1"/>
    </cacheField>
    <cacheField name="4. Fecha de Seguimiento " numFmtId="0">
      <sharedItems containsNonDate="0" containsDate="1" containsString="0" containsBlank="1" minDate="2020-12-03T00:00:00" maxDate="2020-12-08T00:00:00"/>
    </cacheField>
    <cacheField name="4. Descripción de evidencias o soportes ejecución acción de mejora" numFmtId="0">
      <sharedItems containsBlank="1"/>
    </cacheField>
    <cacheField name="4. Grado de avance físico de ejecución de las Metas (%)" numFmtId="0">
      <sharedItems containsString="0" containsBlank="1" containsNumber="1" minValue="0" maxValue="1"/>
    </cacheField>
    <cacheField name="4. Fecha del seguimiento" numFmtId="0">
      <sharedItems containsNonDate="0" containsDate="1" containsString="0" containsBlank="1" minDate="2020-12-14T00:00:00" maxDate="2020-12-19T00:00:00"/>
    </cacheField>
    <cacheField name="4. Referencia documento de seguimiento" numFmtId="0">
      <sharedItems containsBlank="1"/>
    </cacheField>
    <cacheField name="4. Profesionales OCI" numFmtId="0">
      <sharedItems containsBlank="1"/>
    </cacheField>
    <cacheField name="4. % Avance" numFmtId="0">
      <sharedItems containsString="0" containsBlank="1" containsNumber="1" minValue="0" maxValue="100"/>
    </cacheField>
    <cacheField name="4. Estado de la acción " numFmtId="0">
      <sharedItems containsBlank="1"/>
    </cacheField>
    <cacheField name="4. Fecha de Seguimiento 2" numFmtId="0">
      <sharedItems containsNonDate="0" containsDate="1" containsString="0" containsBlank="1" minDate="2021-03-31T00:00:00" maxDate="2021-04-01T00:00:00"/>
    </cacheField>
    <cacheField name="4. Descripción de evidencias o soportes ejecución acción de mejora2" numFmtId="0">
      <sharedItems containsBlank="1"/>
    </cacheField>
    <cacheField name="4. Grado de avance físico de ejecución de las Metas (%)2" numFmtId="0">
      <sharedItems containsString="0" containsBlank="1" containsNumber="1" minValue="0" maxValue="1"/>
    </cacheField>
    <cacheField name="4. Fecha del seguimiento2" numFmtId="0">
      <sharedItems containsNonDate="0" containsDate="1" containsString="0" containsBlank="1" minDate="2021-05-19T00:00:00" maxDate="2021-05-27T00:00:00"/>
    </cacheField>
    <cacheField name="4. Referencia documento de seguimiento2" numFmtId="0">
      <sharedItems containsBlank="1"/>
    </cacheField>
    <cacheField name="4. Profesionales OCI2" numFmtId="0">
      <sharedItems containsBlank="1"/>
    </cacheField>
    <cacheField name="4. % Avance2" numFmtId="0">
      <sharedItems containsString="0" containsBlank="1" containsNumber="1" minValue="0" maxValue="100"/>
    </cacheField>
    <cacheField name="4. Estado de la acción 2" numFmtId="0">
      <sharedItems containsBlank="1"/>
    </cacheField>
    <cacheField name="4. Fecha de Seguimiento 3" numFmtId="0">
      <sharedItems containsDate="1" containsBlank="1" containsMixedTypes="1" minDate="2021-10-31T00:00:00" maxDate="2021-11-01T00:00:00"/>
    </cacheField>
    <cacheField name="4. Descripción de evidencias o soportes ejecución acción de mejora3" numFmtId="0">
      <sharedItems containsBlank="1"/>
    </cacheField>
    <cacheField name="4. Grado de avance físico de ejecución de las Metas (%)3" numFmtId="0">
      <sharedItems containsString="0" containsBlank="1" containsNumber="1" minValue="0" maxValue="1"/>
    </cacheField>
    <cacheField name="4. Fecha de Monitoreo" numFmtId="0">
      <sharedItems containsDate="1" containsBlank="1" containsMixedTypes="1" minDate="2021-10-08T00:00:00" maxDate="2021-11-09T00:00:00"/>
    </cacheField>
    <cacheField name="4.Observaciones " numFmtId="0">
      <sharedItems containsBlank="1"/>
    </cacheField>
    <cacheField name="Cumple Si/No " numFmtId="0">
      <sharedItems containsBlank="1"/>
    </cacheField>
    <cacheField name="4. Fecha del seguimiento3" numFmtId="0">
      <sharedItems containsDate="1" containsBlank="1" containsMixedTypes="1" minDate="2021-11-12T00:00:00" maxDate="2021-11-24T00:00:00"/>
    </cacheField>
    <cacheField name="4. Referencia documento de seguimiento3" numFmtId="0">
      <sharedItems containsBlank="1"/>
    </cacheField>
    <cacheField name="4. Profesionales OCI3" numFmtId="0">
      <sharedItems containsBlank="1"/>
    </cacheField>
    <cacheField name="4. % Avance3" numFmtId="0">
      <sharedItems containsBlank="1" containsMixedTypes="1" containsNumber="1" minValue="0" maxValue="100"/>
    </cacheField>
    <cacheField name="4. Estado de la acción 3" numFmtId="0">
      <sharedItems containsBlank="1"/>
    </cacheField>
    <cacheField name="1. Fecha de Seguimiento 2" numFmtId="0">
      <sharedItems containsNonDate="0" containsDate="1" containsString="0" containsBlank="1" minDate="2021-03-07T00:00:00" maxDate="2022-03-08T00:00:00"/>
    </cacheField>
    <cacheField name="1. Descripción de evidencias o soportes ejecución acción de mejora2" numFmtId="0">
      <sharedItems containsBlank="1"/>
    </cacheField>
    <cacheField name="1. Grado de avance físico de ejecución de las Metas (%)" numFmtId="0">
      <sharedItems containsString="0" containsBlank="1" containsNumber="1" minValue="0" maxValue="1"/>
    </cacheField>
    <cacheField name="1. Fecha del seguimiento2" numFmtId="0">
      <sharedItems containsDate="1" containsBlank="1" containsMixedTypes="1" minDate="2021-03-07T00:00:00" maxDate="2022-03-17T00:00:00"/>
    </cacheField>
    <cacheField name="1. Referencia documento de seguimiento" numFmtId="0">
      <sharedItems containsBlank="1"/>
    </cacheField>
    <cacheField name="1. Profesionales OCI2" numFmtId="0">
      <sharedItems containsBlank="1"/>
    </cacheField>
    <cacheField name="1. % Avance2" numFmtId="0">
      <sharedItems containsString="0" containsBlank="1" containsNumber="1" minValue="0" maxValue="100"/>
    </cacheField>
    <cacheField name="1. Estado de la acción " numFmtId="0">
      <sharedItems containsBlank="1"/>
    </cacheField>
    <cacheField name="2. Fecha del seguimiento2" numFmtId="0">
      <sharedItems containsDate="1" containsBlank="1" containsMixedTypes="1" minDate="2021-04-05T00:00:00" maxDate="2022-04-12T00:00:00"/>
    </cacheField>
    <cacheField name="2. Referencia documento de seguimiento3" numFmtId="0">
      <sharedItems containsBlank="1"/>
    </cacheField>
    <cacheField name="2. Profesionales OCI2" numFmtId="0">
      <sharedItems containsBlank="1"/>
    </cacheField>
    <cacheField name="2.  % Avance" numFmtId="0">
      <sharedItems containsString="0" containsBlank="1" containsNumber="1" minValue="0" maxValue="80"/>
    </cacheField>
    <cacheField name="2. Estado de la acción " numFmtId="0">
      <sharedItems containsBlank="1"/>
    </cacheField>
    <cacheField name="3. Fecha del seguimiento2" numFmtId="0">
      <sharedItems containsNonDate="0" containsDate="1" containsString="0" containsBlank="1" minDate="2022-04-07T00:00:00" maxDate="2022-05-04T00:00:00"/>
    </cacheField>
    <cacheField name="3. Referencia documento de seguimiento2" numFmtId="0">
      <sharedItems containsBlank="1"/>
    </cacheField>
    <cacheField name="3. Profesionales OCI2" numFmtId="0">
      <sharedItems containsBlank="1" containsMixedTypes="1" containsNumber="1" containsInteger="1" minValue="1" maxValue="1"/>
    </cacheField>
    <cacheField name="3.  % Avance" numFmtId="0">
      <sharedItems containsString="0" containsBlank="1" containsNumber="1" minValue="0" maxValue="100"/>
    </cacheField>
    <cacheField name="3. Estado de la acción " numFmtId="0">
      <sharedItems containsBlank="1"/>
    </cacheField>
    <cacheField name="1. Fecha de Seguimiento 3" numFmtId="0">
      <sharedItems containsDate="1" containsBlank="1" containsMixedTypes="1" minDate="2022-05-25T00:00:00" maxDate="2022-06-01T00:00:00"/>
    </cacheField>
    <cacheField name="1. Descripción de evidencias o soportes ejecución acción de mejora3" numFmtId="0">
      <sharedItems containsBlank="1"/>
    </cacheField>
    <cacheField name="1. Grado de avance físico de ejecución de las Metas (%)2" numFmtId="0">
      <sharedItems containsString="0" containsBlank="1" containsNumber="1" minValue="0" maxValue="1"/>
    </cacheField>
    <cacheField name="4. Fecha de Monitoreo2" numFmtId="0">
      <sharedItems containsNonDate="0" containsDate="1" containsString="0" containsBlank="1" minDate="2022-06-07T00:00:00" maxDate="2022-06-09T00:00:00"/>
    </cacheField>
    <cacheField name="4.Observaciones 2" numFmtId="0">
      <sharedItems containsBlank="1"/>
    </cacheField>
    <cacheField name="Cumple Si/No 2" numFmtId="0">
      <sharedItems containsBlank="1"/>
    </cacheField>
    <cacheField name="Fecha" numFmtId="0">
      <sharedItems containsNonDate="0" containsDate="1" containsString="0" containsBlank="1" minDate="2022-05-31T00:00:00" maxDate="2022-07-20T00:00:00"/>
    </cacheField>
    <cacheField name="Observaciones" numFmtId="0">
      <sharedItems containsBlank="1"/>
    </cacheField>
    <cacheField name="Cumple Si/No" numFmtId="0">
      <sharedItems containsBlank="1"/>
    </cacheField>
    <cacheField name="4. Fecha del seguimiento4" numFmtId="0">
      <sharedItems containsNonDate="0" containsDate="1" containsString="0" containsBlank="1" minDate="2022-07-22T00:00:00" maxDate="2022-07-29T00:00:00"/>
    </cacheField>
    <cacheField name="4. Referencia documento de seguimiento4" numFmtId="0">
      <sharedItems containsBlank="1"/>
    </cacheField>
    <cacheField name="4. Profesionales OCI4" numFmtId="0">
      <sharedItems containsBlank="1"/>
    </cacheField>
    <cacheField name="4. % Avance4" numFmtId="0">
      <sharedItems containsBlank="1" containsMixedTypes="1" containsNumber="1" minValue="0" maxValue="100"/>
    </cacheField>
    <cacheField name="4. Estado de la acción 4" numFmtId="0">
      <sharedItems containsBlank="1"/>
    </cacheField>
    <cacheField name="Fue eficaz?" numFmtId="0">
      <sharedItems containsBlank="1"/>
    </cacheField>
    <cacheField name="Fue efectiva?" numFmtId="0">
      <sharedItems containsBlank="1"/>
    </cacheField>
    <cacheField name="Estado del Hallazgo " numFmtId="0">
      <sharedItems containsBlank="1"/>
    </cacheField>
    <cacheField name="Análisis Seguimiento Cierre" numFmtId="0">
      <sharedItems containsBlank="1"/>
    </cacheField>
    <cacheField name="Profesionales OCI" numFmtId="0">
      <sharedItems containsBlank="1"/>
    </cacheField>
    <cacheField name="FECHA DE CIERRE_x000a_(DD/MM/AA)" numFmtId="0">
      <sharedItems containsNonDate="0" containsDate="1" containsString="0" containsBlank="1" minDate="2022-03-15T00:00:00" maxDate="2022-07-31T00:00:00"/>
    </cacheField>
    <cacheField name="SI/NO" numFmtId="0">
      <sharedItems containsBlank="1"/>
    </cacheField>
    <cacheField name="OBSERVACIONES DE CUMPLIMIENTO  _x000a_(Grupo de Control Intern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1">
  <r>
    <s v="Gestión Administrativa"/>
    <m/>
    <s v="A pesar de establecer un sistema de control en la información de los inventarios a través del Excel, se encontró que no se cuenta con mecanismos de control necesario como es (Software de inventarios) que garanticen la contabilización y confiabilidad de la"/>
    <s v="No conformidad"/>
    <s v="1er Por qué: Por el tiempo que lleva de creada la institución no se requería de un software para este tipo de control._x000a_2do Por qué: No se tenía una gran cantidad de inventarios para administrar._x000a_3er Por qué: No se habían asignado recursos para la adquisic"/>
    <s v="La institución era pequeña y no se había evidenciado la necesidad de esta adquisición."/>
    <s v="Se pueden materializar acciones indebidas en el proceso que pueden desencadenar procesos  disciplinarios."/>
    <s v="Corrección"/>
    <s v="Adquisición y puesta en marcha del Software de inventarios "/>
    <m/>
    <n v="1"/>
    <s v="Software de inventarios adquirido y puesta en funcionamiento."/>
    <x v="0"/>
    <s v="Jorge Amarillo "/>
    <d v="2016-11-16T00:00:00"/>
    <d v="2018-12-31T00:00:00"/>
    <s v="Plazo"/>
    <m/>
    <x v="0"/>
    <d v="2019-06-30T00:00:00"/>
    <s v="Se están generando informes mensuales de ingreso y salida de  almacen con sus respectivos soportes y se concilia la base de almacen con la base del área financiera y se levanta acta entre estas áreas (Acta de conciliación).    _x000a__x000a__x000a_"/>
    <n v="0"/>
    <d v="2019-07-16T00:00:00"/>
    <s v="Se evidenció que la entidad con los recursos entregados aun continua gestionando el almacen bajo herramientas de excel .    _x000a_Se están generando informes mensuales de ingreso y salida de  almacen con sus respectivos soportes y se concilia la base de almace"/>
    <s v="Claudia Quintero"/>
    <n v="0"/>
    <s v="Vencida"/>
    <d v="2019-11-30T00:00:00"/>
    <m/>
    <m/>
    <d v="2019-12-10T00:00:00"/>
    <s v="A la fecha no se ha adquirido el software de inventarios."/>
    <s v="Claudia Quintero"/>
    <n v="0"/>
    <s v="Vencida"/>
    <d v="2020-07-31T00:00:00"/>
    <s v="Se encuentra en proceso de compra, se han venido realizando cotizaciones y el 23 de julio se trabajo mesa de trabajo con un proveedor que garantiza la interfaz con los procesos de Gestión financiera, almacén Y Gestión del recurso humano."/>
    <n v="0.3"/>
    <d v="2020-08-24T00:00:00"/>
    <s v="No se evidencia soporte de los avances para la adquisición del software de inventario"/>
    <s v="Claudia Quintero Franklin"/>
    <n v="0"/>
    <s v="Vencida"/>
    <m/>
    <m/>
    <m/>
    <d v="2020-12-17T00:00:00"/>
    <s v="No se desarrolló la acción Adquisición y puesta en marcha del Software de inventarios, ni fue solicitada ampliación de fecha o modificación de acción"/>
    <s v="Claudia Quintero Franklin"/>
    <n v="0"/>
    <s v="Vencida"/>
    <d v="2021-03-31T00:00:00"/>
    <s v="En el mes de diciembre del año 2020 empezamos con la capcitacion del personal de almacen para implementacion del sotfware "/>
    <n v="0.15"/>
    <d v="2021-05-19T00:00:00"/>
    <s v="Se adquirió ERP con módulos de talento humano, financiero, almacén "/>
    <s v="Carlos Andrés Vargas"/>
    <n v="0.7"/>
    <s v="Vencida"/>
    <d v="2021-10-31T00:00:00"/>
    <s v="se adquiere software de inventarios el cual se encuentra en etapa final para puesta en marcha "/>
    <n v="0.9"/>
    <d v="2021-11-08T00:00:00"/>
    <s v="Se realiza la adquisición del software de inventarios, no obstante no se ha puesto en marcha.  "/>
    <s v="No"/>
    <d v="2021-11-19T00:00:00"/>
    <s v="Se evidencia pantallazo de Software Business Central, en seguimiento anterior se señala la adquisición de Enterprise Resource Planning (sistema de planificación de recursos empresariales) ERP, el cual esta en fase de desarrollo."/>
    <s v="Luis Guillermo"/>
    <n v="0.7"/>
    <s v="vencida"/>
    <d v="2022-02-18T00:00:00"/>
    <s v="A  pesar de haber adquirido el software para inventarios, al momento de digitar los valores, se presentan inconsistencias que no dejan avazar en el proceso, ya que no se tiene contrato con el proveedor "/>
    <n v="0.5"/>
    <d v="2022-03-02T00:00:00"/>
    <s v="El software se adquirió y esta en etapa de pruebas y migración de la información, el proceso de compromete a gestionar con el equipo de trabajo de Almacén el cargue de la información de inventarios a la fecha y  realizar las pruebas al aplicativo antes de"/>
    <s v="Luis Guillermo / Merle Galindo"/>
    <n v="0.7"/>
    <x v="0"/>
    <d v="2022-04-07T00:00:00"/>
    <s v="Se esta alimentando el software de inventatios con la información de los activos de la entidad"/>
    <s v="Merle/Carlos"/>
    <n v="0.7"/>
    <s v="En avance"/>
    <d v="2022-04-29T00:00:00"/>
    <s v="El proceso no se reunió con el equipo ni presentó evidencias de avance de la acción planteada. "/>
    <s v="Merle/Carlos"/>
    <n v="0.7"/>
    <s v="Vencida"/>
    <d v="2022-05-31T00:00:00"/>
    <s v="SE HA AVANZADO EN LA IMPLEMENTACIÓN DE ERP, Y SE HAN REALIZADO LAS CORRECCIONES A QUE HAYA LUGAR"/>
    <n v="0.8"/>
    <d v="2022-06-08T00:00:00"/>
    <s v="El proceso presenta un informe d DE la ejecución d DE la implementación del software, no obstante no se identifica la fecha ni quien lo elaboro "/>
    <s v="Si"/>
  </r>
  <r>
    <s v="Auditoría al sistema de Gestión en Seguridad y Salud en el Trabajo"/>
    <d v="2019-11-08T00:00:00"/>
    <s v="Aunque se han diseñado programas de mantenimiento preventivo para instalaciones, equipos y vehículos, éstos no se han ejecutado a la fecha, incumpliendo lo establecido en el ítem Mantenimiento periódico de instalaciones, equipos, máquinas, herramientas, d"/>
    <s v="No conformidad"/>
    <s v="Dificultades en el establecimiento oportuno de contratación de los programas de mantenimiento y personal para ejecución de los mismos. Pues estos dependen de la aprobación de recursos y programas en JNB, para su posterior ejecución presupuestal y contrata"/>
    <s v="Dificultades en el establecimiento oportuno de contratación de los programas de mantenimiento y personal para ejecución de los mismos. Pues estos dependen de la aprobación de recursos y programas en JNB, para su posterior ejecución presupuestal y contrata"/>
    <s v="Posibilidad de generación de riesgos que conllevan a accidentes laborales y enfermedad laboral._x000a_Daños en la propiedad, planta y equipos, derivados de la no ejecución de programas de mantenimiento._x000a_Sobrecostos de mantenimiento, reperación y renovación de l"/>
    <s v="Acción correctiva"/>
    <s v="Elaboración y Ejecución oportuna del programa de mantenimiento exigidos por la norma."/>
    <m/>
    <n v="1"/>
    <s v="% de avance en la implementación del Programa de Mantenimiento de la DNBC."/>
    <x v="0"/>
    <s v="Wilson Sanchez / Subdirector Administrativo y Financiero - Rainer Narval Naranjo"/>
    <d v="2019-12-01T00:00:00"/>
    <d v="2020-12-31T00:00:00"/>
    <s v="Plazo"/>
    <m/>
    <x v="1"/>
    <m/>
    <m/>
    <m/>
    <m/>
    <m/>
    <m/>
    <m/>
    <m/>
    <d v="2019-11-30T00:00:00"/>
    <m/>
    <m/>
    <d v="2019-12-10T00:00:00"/>
    <s v="A la fecha del seguimiento la acción no había empezado"/>
    <s v="Claudia Quintero"/>
    <n v="0"/>
    <s v="Sin iniciar"/>
    <d v="2020-07-31T00:00:00"/>
    <s v="El proceso no reportó acciones"/>
    <m/>
    <d v="2020-08-24T00:00:00"/>
    <s v="No se ha realizado un programa de mantenimiento para la vigencia 2020"/>
    <s v="Claudia Quintero Franklin"/>
    <n v="0"/>
    <s v="En avance"/>
    <d v="2020-12-04T00:00:00"/>
    <s v="Se adjunta como evidencia el Excel de la planeación de mantenimiento de los vehículos y la elaboración de los mismos "/>
    <n v="1"/>
    <d v="2020-12-17T00:00:00"/>
    <s v="Se adjuntó un archivo de Excel donde se encuentran relacionadas unas actividades para el mantenimiento de los vehículos, las mismas solo están estipuladas en fechas pero no describe la actividad detallada ni el vehículo al cual le realizaron el mantenimie"/>
    <s v="Claudia Quintero Franklin"/>
    <n v="0"/>
    <s v="Vencida"/>
    <d v="2021-03-31T00:00:00"/>
    <s v="El mantenimiento de la sede esta cargo de MODERLINE SA quienes son los administradores elllos cuentan con un persona adisposicion del mantenimeinto que se requiera."/>
    <n v="0"/>
    <d v="2021-05-19T00:00:00"/>
    <s v="Se cuenta con plan de mantenimiento de instalaciones a cargo de MODERLINE, sin embargo no se aporta evidencia de su ejecución, así como tampoco el se presenta el programa de mantenimiento de vehículos"/>
    <s v="Carlos Andrés Vargas"/>
    <n v="0.6"/>
    <s v="Vencida"/>
    <d v="2021-10-31T00:00:00"/>
    <s v="Se cuenta con el nuevo plan de mantenimineto de las instalaciones por parte del porveedor multipack, mas sin embargo no hay soportes fisicos de las visitas realizadas"/>
    <n v="0.6"/>
    <d v="2021-11-08T00:00:00"/>
    <s v="Se evidencia el programa de mantenimiento  de las instalaciones físicas, es de anotar que este presentado por la inmobiliaria que tiene a cargo el inmueble, no obstante no hay un seguimiento realizado por el gestor del proceso ni tampoco se presenta el pr"/>
    <s v="No"/>
    <d v="2021-11-20T00:00:00"/>
    <s v="Se evidencia el CRONOGRAMA DE MANTENIMIENTO PREVENTIVO / PREDICTIVO  2021 del EDIFICIO: ELEMENTO, (presentado por la inmobiliaria)  y un borrador del procedimiento mantenimiento de los vehículos. La ctividad tiene fecha de termianción 31/12/2020"/>
    <s v="Luis Guillermo"/>
    <n v="0.6"/>
    <s v="vencida"/>
    <d v="2022-02-18T00:00:00"/>
    <s v="Se han realizado los respectivos mantenimientos de parte de Multipack, pero no se cuenta con los soportes respectivos; asi como tampoco contamos con el plan de mantenimiento de equipos no de las instalaciones"/>
    <n v="0.4"/>
    <d v="2022-03-02T00:00:00"/>
    <s v="El Gestor solicita modificación de la fecha de terminación de la acción, en virtud que hasta el 30 de abril de 2022 se contará con el programa de mantenimiento._x000a__x000a_Fecha de Terminación: 31/12/2022_x000a_Meta: 9 _x000a_Evidencia: Seguimientos mensuales al programa de ma"/>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un documento borrador del plan de mantenimiento de la DNBC, no obstante el mismo no se encuentra formalizado. "/>
    <s v="Aun se esta a tiempo de cumplir "/>
  </r>
  <r>
    <s v="Gestión Contractual"/>
    <m/>
    <s v="Manual de Contratación y Supervisión. El procedimiento del PAA se encuentra en etapa de revisión por parte del líder del Proceso por lo cual  es necesario que se tomen las acciones correspondientes para que  se continúe  con la revisión y aprobación de es"/>
    <s v="Oportunidad de Mejora"/>
    <s v="Falta de claridad en los lineamientos para la definición de las adquisiciones de la entidad"/>
    <s v="N/A"/>
    <s v="N/A"/>
    <s v="Acción de mejora"/>
    <s v="Revisar y aprobar el procedimiento del PAA"/>
    <m/>
    <n v="1"/>
    <s v="Procedimiento PAA aprobado de acuerdo a lo señalado en el Procedimiento de Control de Documentos y Registros"/>
    <x v="1"/>
    <s v="Jorge Amarillo "/>
    <d v="2018-06-18T00:00:00"/>
    <d v="2018-09-17T00:00:00"/>
    <s v="Plazo"/>
    <n v="925"/>
    <x v="2"/>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Se evidenció que la acción sigue vencida. Se reiteró la solicitud de ampliación del plazo de entrega de esta acción hasta el 31 de marzo de 2020,  la cual ya había sido contestada mediante correo motivado del 2-12-19,  señalando que no es procedente pues "/>
    <s v="Eliana López "/>
    <n v="1"/>
    <s v="Vencida"/>
    <d v="2020-07-31T00:00:00"/>
    <s v="Actualmente se encuentra en borrador el procedimiento, por otro lado se desarrollaron mesas de trabajo con; Planeacion, Contratación y Financiera, para la modificación del PAA "/>
    <n v="0.1"/>
    <d v="2020-08-24T00:00:00"/>
    <s v="Se observa un documento en borrador del proyecto del Procedimiento para la Elaboración del Plan Anual de Adquisiciones para la Contratación de Bienes y Servicios de la DNBC.  No se anexan soportes de las reuniones de las mesas de trabajo"/>
    <s v="Nallivy Consuelo Noy"/>
    <n v="0.1"/>
    <s v="Vencida"/>
    <d v="2020-12-04T00:00:00"/>
    <s v="Se reanuda las mesas de trabajo con mejora continua para aprobación del PAA, se presentara la propuesta a planeacion y el área financiera, se carga la evidencia de la reunión."/>
    <n v="0.5"/>
    <d v="2020-12-18T00:00:00"/>
    <s v="Se verifica  la solicitud  de Contratación de mesa de trabajo  a  la Oficina de Planeación del 10 de diciembre  de 2020,  para elaborar, revisar y aprobar el  procedimiento de modificación y actualización del  PAA, igualmente se cuenta con una prorroga de"/>
    <s v="Jacqueline Rivera"/>
    <n v="0.5"/>
    <s v="En avance"/>
    <d v="2021-03-31T00:00:00"/>
    <s v="Se esta en avance  tiene previsto que para el día 30  de abril   de 2021 se realizara la modificacion y actualizacion al plan anual de adquisiciones, se actualizará el mismo en el momento, que la junta o la alta dirección lo modifiquen.se presentará a pla"/>
    <n v="0"/>
    <d v="2021-05-21T00:00:00"/>
    <s v="Se tiene previsto para el mes e abril realizar la elaboración del procedimiento del Plan Anual de Adquisiciones PAA."/>
    <s v="Carlos Andrés Vargas"/>
    <n v="0"/>
    <s v="Vencida"/>
    <d v="2021-10-31T00:00:00"/>
    <s v=" se esta trabajando en el procedimiento con mejora continua "/>
    <n v="0.5"/>
    <d v="2021-11-08T00:00:00"/>
    <s v="Con corte a 15 de nov el proceso no reporta evidencia de la informacion "/>
    <s v="No"/>
    <d v="2021-11-22T00:00:00"/>
    <s v="No obstante su reprogramación para marzo de la vigencia 2021, no se allego seguimiento, ni evidencia de avance de la acción &quot; Revisar y aprobar el procedimiento del PAA&quot;"/>
    <s v="Jacqueline "/>
    <n v="0"/>
    <s v="vencida"/>
    <d v="2022-02-18T00:00:00"/>
    <s v="El grupo de Gestion contractual esta trabjando en la elaboracion y formalizacion de el PAA."/>
    <n v="0.33"/>
    <d v="2022-02-23T00:00:00"/>
    <s v="La acción se solicita unificar con el plan de mejoramiento de auditoria 2020, cuya fecha quedo para el 18 deabril de 2022"/>
    <s v="Catalina Carranza-Jacqueline Rivera"/>
    <n v="0.1"/>
    <x v="0"/>
    <d v="2022-04-07T00:00:00"/>
    <s v="Se adelantaran  mesas de trabajo con Planeacion estrategica,para la revision del  procedimiento "/>
    <s v="Catalina Carranza-Jacqueline Rivera"/>
    <n v="0.2"/>
    <s v="En avance"/>
    <d v="2022-04-29T00:00:00"/>
    <s v="No se adjunto evidencia para realizar la respectiva revisiòn. Por lo tanto, para el presente seguimiento no hubo avance."/>
    <s v="CLAUDIA QUINTERO-CATALINA CARRANZA"/>
    <n v="0.2"/>
    <s v="Vencida"/>
    <d v="2022-05-31T00:00:00"/>
    <s v="Se adelantaran  mesas de trabajo con Planeación estrategica,para la revisión del  procedimiento "/>
    <n v="0.3"/>
    <d v="2022-06-08T00:00:00"/>
    <s v="El proceso no presenta evidencia de la ejecución de la acción"/>
    <s v="No "/>
  </r>
  <r>
    <s v="Auditoría Gestión Contractual"/>
    <m/>
    <s v="El proceso de Gestión Contractual presenta incumplimiento en los tiempos y debilidades en los controles establecidos actualmente, lo cual va en contravía a lo establecido en el actual Manual de Contratación institucional el cual determina que: “5. PLANEAC"/>
    <s v="No conformidad"/>
    <s v="Incumplimiento de los procesos de la entidad en la presentación oportuna de los estudios previos, análisis del sector, estudios de mercado y demás soportes requeridos para la contratación que se solicite._x000a_Falta de atención por parte de las áreas usuarias "/>
    <s v="Falta de atención por parte de las áreas usuarias en la presentación integral y oportuna de la información soporte del proceso contractual."/>
    <s v="Retrazos en la contratación de los bienes y servicios planeados para la vigencia."/>
    <s v="Acción correctiva"/>
    <s v="Generar alertas oportunas  de acuerdo a la modalidad de contratación a las Áreas usuarias, para que se radiquen al Proceso de Gestión Contractual los documentos precontractuales con la suficiente antelación a la fecha establecida en el Plan Anual de Adqui"/>
    <m/>
    <n v="1"/>
    <s v="N° de Alertas generadas en el período / N° de alertas programadas en el período basadas en el PAA de la vigencia  "/>
    <x v="1"/>
    <s v="Luz Helena Giraldo Correal"/>
    <d v="2020-01-02T00:00:00"/>
    <d v="2020-06-30T00:00:00"/>
    <s v="Plazo"/>
    <n v="273"/>
    <x v="3"/>
    <m/>
    <m/>
    <m/>
    <m/>
    <m/>
    <m/>
    <m/>
    <m/>
    <m/>
    <m/>
    <m/>
    <m/>
    <m/>
    <m/>
    <m/>
    <m/>
    <d v="2020-07-31T00:00:00"/>
    <s v="El día 13 de mayo del 2020 se desarrollo un memorando emitido por el director, determinando los lineamientos en materia de contratación en donde se evidencia lo relacionado con los procesos precontractuales y contractuales de la entidad, por otro lado se "/>
    <n v="0.3"/>
    <d v="2020-08-24T00:00:00"/>
    <s v="El Proceso de Gestión Contractual, anexa como evidencia, el memorando de fecha  13 de mayo de 2020, mediante el cual el Director General de la DNBC, a través de correo electrónico da a conocer a todos los funcionarios y contratistas de la Entidad, los &quot;Li"/>
    <s v="Nallivy Consuelo Noy"/>
    <n v="0.3"/>
    <s v="Vencida"/>
    <d v="2020-12-07T00:00:00"/>
    <s v="se anexa correo enviado alas diferentes areas de la direccion donde el Diretcor de la DNBC el dia 26 de noviembre reitera &quot;Lineamientos en materia de Contratación, para la suscripción, perfeccionamiento, supervisión y legalización de los contratos y conve"/>
    <n v="0.5"/>
    <d v="2020-12-18T00:00:00"/>
    <s v="Teniendo en cuenta la prorroga de plazo aprobado hasta marzo 2021, se debe trabajar respecto de la acción como quedo definida Generar alertas oportunas  de acuerdo a la modalidad de contratación a las Áreas usuarias, para que se radiquen al Proceso de Ges"/>
    <s v="Jacqueline Rivera"/>
    <n v="0.2"/>
    <s v="En avance"/>
    <d v="2021-03-31T00:00:00"/>
    <s v="Con la modificación y adopcion del manual de contratacion y adopcion del mismo se modifican los procedimentos donde se incluirá como factor el plan anual de adquisiciones "/>
    <n v="0.8"/>
    <d v="2021-05-21T00:00:00"/>
    <s v="La entidad se encuentra actualizando el Manual de Contratación en el cual se incluirán los controles para la radicación oportuna de los documentos precontractuales  por parte de los diferentes procesos."/>
    <s v="Carlos Andrés Vargas"/>
    <n v="0.7"/>
    <s v="Vencida"/>
    <d v="2021-10-31T00:00:00"/>
    <s v="Se esta trabajando  en esta implementacion de alertas "/>
    <n v="0.5"/>
    <d v="2021-11-08T00:00:00"/>
    <s v="Con corte a 15 de nov el proceso no reporta evidencia de la informacion "/>
    <s v="No"/>
    <s v="22/11/201"/>
    <s v="No se allega evidencia de la estructuración del  PAA, que tambien es una acción del plan de mejoramiento y por supuesto menos aún de la acción que nos ocupa &quot; Generar alertas oportunas  de acuerdo a la modalidad de contratación a las Áreas usuarias, para "/>
    <s v="Jacqueline"/>
    <n v="0"/>
    <s v="vencida"/>
    <d v="2022-02-18T00:00:00"/>
    <s v="El grupo de Gestion contractual esta trabAjando la planeacion de las alerta de la contratacion."/>
    <n v="0.4"/>
    <d v="2022-02-23T00:00:00"/>
    <s v="No hay evidencia se reprograma fecha_x000a_"/>
    <s v="Catalina Carranza-Jacqueline Rivera"/>
    <n v="0"/>
    <x v="0"/>
    <d v="2022-04-07T00:00:00"/>
    <s v="En terminos"/>
    <s v="Catalina Carranza-Jacqueline Rivera"/>
    <n v="0.1"/>
    <s v="En avance"/>
    <d v="2022-04-29T00:00:00"/>
    <s v="No se adjunto evidencia de alertas de acuerdo a la modalidad de contratación a las Áreas usuarias, para que se radiquen al Proceso de Gestión Contractual los documentos precontractuales con la suficiente antelación a la fecha establecida en el Plan Anual "/>
    <s v="CLAUDIA QUINTERO-CATALINA CARRANZA"/>
    <n v="0.1"/>
    <s v="En avance"/>
    <d v="2022-05-31T00:00:00"/>
    <s v="Se adjunta  evidencia de alertas de acuerdo a la modalidad de contratación a las Áreas usuarias, para que se radiquen al Proceso de Gestión Contractual los documentos precontractuales con la suficiente antelación a la fecha establecida en el Plan Anual de"/>
    <n v="0.2"/>
    <d v="2022-06-08T00:00:00"/>
    <s v="El proceso no presenta evidencia de la ejecución de la acción"/>
    <s v="No "/>
  </r>
  <r>
    <s v="Auditoría Gestión Contractual"/>
    <m/>
    <s v="Se evidenció que el Proceso de Gestión Contractual, cuenta con el “Procedimiento para desarrollar las modalidades de selección de la contratación de bienes y servicios contenidos en el PAA acorde con el régimen de contratación pública 2016 V.00”, el cual "/>
    <s v="No conformidad"/>
    <s v="Debilidades en el Proceso de Gestión de Análisis y Mejora Continua en la revisión metodológica de los documentos en el SIGEC._x000a_Falta de articulación entre los Procesos de Gestión contractual y Gestión de Análisis y Mejora Continua para la aprobación defini"/>
    <s v="Falta de articulación entre los Procesos de Gestión contractual y Gestión de Análisis y Mejora Continua para la aprobación definitiva del Procedimiento de PAA"/>
    <s v="Falta de políticas de operación que definen la línea de funcionamiento del proceso de Gestión Contractual."/>
    <s v="Acción correctiva"/>
    <s v="1. Elaborar el procedimiento de Plan Anual de Adquisiciones. 15/01/2020_x000a_2. Realizar mesas de trabajo con los procesos de Gestión Financiera y Planeación Estratégica para la revisión y aprobación del Procedimiento. 07/02/2020_x000a_3. Elaborar formato de solicit"/>
    <m/>
    <n v="6"/>
    <s v="N° de actividades realizadas."/>
    <x v="1"/>
    <s v="Luz Helena Giraldo Correal"/>
    <d v="2019-12-09T00:00:00"/>
    <d v="2020-03-27T00:00:00"/>
    <s v="Plazo"/>
    <n v="368"/>
    <x v="2"/>
    <m/>
    <m/>
    <m/>
    <m/>
    <m/>
    <m/>
    <m/>
    <m/>
    <m/>
    <s v="3, El equpipo de Gestion contractual no encuentra procedente generar un formato de solicitud modificacion del PAA toda vez que se realiza esa accion cuando existe un necesidad inminente de la entidad estatal aprobada por la alta direccion 4. el grupo de G"/>
    <m/>
    <m/>
    <m/>
    <m/>
    <m/>
    <m/>
    <d v="2020-07-31T00:00:00"/>
    <s v="Actualmente se encuentra en borrador el procedimiento y se  desarrollados mesas de trabajo con; Planeacion, Contratacion y Financiera, para la modificacion del PAA _x000a__x000a_Se ejecutaron mesass de trabajo  para el desarrollo del PAA "/>
    <n v="0.3"/>
    <d v="2020-08-24T00:00:00"/>
    <s v="Se observa un documento en borrador del proyecto del Procedimiento para la Elaboración del Plan Anual de Adquisiciones para la Contratación de Bienes y Servicios de la DNBC.  No se anexan soportes de las reuniones de las mesas de trabajo"/>
    <s v="Nallivy Consuelo Noy"/>
    <n v="0.1"/>
    <s v="Vencida"/>
    <d v="2020-12-07T00:00:00"/>
    <s v="Se reanuda las mesas de trabajo con mejora continua para aprobación del PAA, se presentara la propuesta a planeacion y el área financiera, se carga la evidencia de la reunión."/>
    <n v="0.5"/>
    <d v="2020-12-18T00:00:00"/>
    <s v="Se verifica  la solicitud  de Contratación de mesa de trabajo  a  la Oficina de Planeación del 10 de diciembre  de 2020,  para elaborar, revisar y aprobar el  procedimiento de modificación y actualización del  PAA, igualmente se cuenta con una prorroga de"/>
    <s v="Jacqueline Rivera"/>
    <n v="0.5"/>
    <s v="En avance"/>
    <d v="2021-03-31T00:00:00"/>
    <s v="se tiene previsto que para el día 30  de abril   de 2021 se realizara la modificacion y actualizacion al plan anual de adquisiciones, se actualizará el mismo en el momento, que la junta o la alta dirección lo modifiquen.se presentará a planeación procedim"/>
    <n v="0"/>
    <d v="2021-05-21T00:00:00"/>
    <s v="Se tiene previsto para el mes e abril realizar la elaboración del procedimiento del Plan Anual de Adquisiciones PAA."/>
    <s v="Carlos Andrés Vargas"/>
    <n v="0"/>
    <s v="Vencida"/>
    <d v="2021-10-31T00:00:00"/>
    <s v=" se esta trabajando en el procedimiento con mejora continua "/>
    <n v="0.5"/>
    <d v="2021-11-08T00:00:00"/>
    <s v="Con corte a 15 de nov el proceso no reporta evidencia de la informacion "/>
    <s v="No"/>
    <s v="22/11/201"/>
    <s v="De las 6 actividades porpuestas en la acción, relacionadas con el PAA, no se allego avance  de seguimiento ni de gestión adelantada"/>
    <s v="Jacqueline"/>
    <n v="0"/>
    <s v="vencida"/>
    <d v="2022-02-18T00:00:00"/>
    <s v="El grupo de Gestion contractual esta trabajando en    el PAA."/>
    <n v="0.3"/>
    <d v="2022-02-23T00:00:00"/>
    <s v="Reprogramar para el 18 de abril de 2022"/>
    <s v="Catalina Carranza-Jacqueline Rivera"/>
    <n v="0"/>
    <x v="0"/>
    <d v="2022-04-07T00:00:00"/>
    <s v="Se adelantaran  mesas de trabajo con Planeacion estrategica,para la revision del  procedimiento "/>
    <s v="Catalina Carranza-Jacqueline Rivera"/>
    <n v="0.2"/>
    <s v="En avance"/>
    <d v="2022-04-29T00:00:00"/>
    <s v="No se adjunto evidencia para realizar la respectiva revisiòn. La acciòn se cumpliò el 18 de abril de 2022 y quedo vencida.Por lo tanto, para el presente seguimiento no hubo avance."/>
    <s v="CLAUDIA QUINTERO-CATALINA CARRANZA"/>
    <n v="0.2"/>
    <s v="Vencida"/>
    <d v="2022-05-31T00:00:00"/>
    <s v="Se adelantaran  mesas de trabajo con Planeación estrategica,para la revisión del  procedimiento "/>
    <n v="0.3"/>
    <d v="2022-06-08T00:00:00"/>
    <s v="El proceso evidencia el procedimiento de PAA PC PE 01 con fecha del 30 de marzo de 2022"/>
    <s v="Si"/>
  </r>
  <r>
    <s v="Auditoría Gestión Contractual"/>
    <m/>
    <s v="Se evidenció que la “Constancia de idoneidad y experiencia” en los contratós de Prestación de servicios profesionales No.  014, 022, 087 y 089 del 2018, y en  el documento “Verificación de los documentos de la propuesta” de los contratós de prestación de "/>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ón correctiva"/>
    <s v="Realizar la revisión de los documentos &quot;Constancia de idoneidad y experiencia&quot; y &quot;verificación de los documentos de la propuesta&quot; por parte de un profesional diferente al profesional que proyectó el respectivo documento a fin de verificar la consistencia "/>
    <m/>
    <n v="1"/>
    <s v="N° de documentos con revisión / N° de documentos expedidos (Constancia de idoneidad y experiencia y verificación de los documentos de la propuesta)"/>
    <x v="1"/>
    <s v="Luz Helena Giraldo Correal"/>
    <d v="2020-01-02T00:00:00"/>
    <d v="2020-06-30T00:00:00"/>
    <m/>
    <m/>
    <x v="4"/>
    <m/>
    <m/>
    <m/>
    <m/>
    <m/>
    <m/>
    <m/>
    <m/>
    <m/>
    <m/>
    <m/>
    <m/>
    <m/>
    <m/>
    <m/>
    <m/>
    <d v="2020-07-31T00:00:00"/>
    <s v="Se realiza la verificación de los documentos mencionados en esta acción por parte de los profesionales del grupo de Gestión contractual, con el fin de revisar la consistencia de la información emitida por el área que general la necesidad. Se anexa como ev"/>
    <n v="1"/>
    <d v="2020-08-24T00:00:00"/>
    <s v="Al verificar la información de los soportes aportados, se observa que estos no guardan relación con la acción establecida, dado que en los pantallazos del SECOP, no se puede establecer la idoneidad del contratista"/>
    <s v="Nallivy Consuelo Noy"/>
    <n v="0"/>
    <s v="Vencida"/>
    <d v="2020-12-07T00:00:00"/>
    <s v="Se anexa evidencia de una muestra de los contratos de la vigencia 2020 con cuadro de verificación, donde se evidencia que los expedientes cuentan con lista de verificación y la certificación de idoneidad es verificada y aprobada por profesional diferente "/>
    <n v="1"/>
    <d v="2020-12-18T00:00:00"/>
    <s v="La OCI, encuentra que del  seguimiento del área responsable de la acción frente a la evidencia allegada no se puede verificar en un 100% la acción, ya que en el cuadro aportado no se relaciona quien elaboro y quien revisó a fin de verificar la consistenci"/>
    <s v="Jacqueline Rivera"/>
    <n v="0.7"/>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 la verificación de los documentos &quot;Constancia de idoneidad y experiencia&quot; y &quot;verificación de los documentos de la propuesta&quot; por parte de un profesional diferente al profesional que proyectó el respectivo documento a fin de ver"/>
    <s v="Carlos Andrés Vargas"/>
    <n v="0"/>
    <s v="Vencida"/>
    <d v="2021-10-31T00:00:00"/>
    <s v="se realizo la revision y aprobacion de las constanacias de indoneidad y experiencia de 55 solicitudes "/>
    <n v="1"/>
    <d v="2021-11-08T00:00:00"/>
    <s v="Con corte a 15 de nov el proceso reporta las evidencias las cuales no se pueden visualizar"/>
    <s v="No"/>
    <s v="22/11/201"/>
    <s v="No se  ha dado  cumplimiento  a la acción Realizar la revisión de los documentos &quot;Constancia de idoneidad y experiencia&quot; y &quot;verificación de los documentos de la propuesta&quot; por parte de un profesional diferente al profesional que proyectó el respectivo doc"/>
    <s v="Jacqueline"/>
    <n v="0"/>
    <s v="vencida"/>
    <d v="2022-02-18T00:00:00"/>
    <s v="Se esta realizano en cada proceso de congtratacion en la verificacion de idoneidad y experiencia la cual reposa en el expediente contractual "/>
    <n v="1"/>
    <s v="23  febrero -13 Marzo"/>
    <s v="1er acompañamiento Compromiso: adjuntar  formato de idoneidad y experiencia y lista de chequeo  de propuesta con el elaboro y  reviso identificado para el 4-03-2022. Se verifica la evidencia de cumplimiento de quien proyecto y  reviso  tanto en el formato"/>
    <s v="Catalina Carranza-Jacqueline Rivera"/>
    <n v="1"/>
    <x v="1"/>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Auditoría Gestión Contractual"/>
    <m/>
    <s v="Se evidenció que la “Constancia de idoneidad y experiencia” en los contratós de Prestación de servicios profesionales No.  014, 022, 087 y 089 del 2018, y en  el documento “Verificación de los documentos de la propuesta” de los contratós de prestación de "/>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ón correctiva"/>
    <s v="Incluir en el Procedimiento Gestión Contractual el control para la revisión de los documentos &quot;Hoja de vida DAFP&quot;, &quot;Constancia de idoneidad y experiencia&quot; y &quot;verificación de los documentos de la propuesta&quot;."/>
    <m/>
    <n v="1"/>
    <s v="Procedimiento Gestión Contractual actualizado con controles para la revisión de los documentos &quot;Hoja de Vida DAFP&quot;, &quot;Constancia de idoneidad y experiencia&quot; y &quot;verificación de los documentos de la propuesta&quot;, publicados en la carpeta del SIGEC"/>
    <x v="1"/>
    <s v="Luz Helena Giraldo Correal"/>
    <d v="2019-12-09T00:00:00"/>
    <d v="2020-03-27T00:00:00"/>
    <s v="Plazo"/>
    <m/>
    <x v="3"/>
    <m/>
    <m/>
    <m/>
    <m/>
    <m/>
    <m/>
    <m/>
    <m/>
    <m/>
    <m/>
    <m/>
    <m/>
    <m/>
    <m/>
    <m/>
    <m/>
    <d v="2020-07-31T00:00:00"/>
    <s v="El profesional que trabaja en la actualización en el manual de contratación de la entidad tendrá en cuenta este lineamiento que se adaptara dentro del proceso de Gestión contractual. Sin embargo, como una buena acción el GGC en la actualidad se verifican "/>
    <n v="1"/>
    <d v="2020-08-24T00:00:00"/>
    <s v="Al verificar la información de los soportes aportados, se observa que estos no guardan relación con la acción establecida, dado que en los pantallazos del SECOP, no se puede establecer la idoneidad del contratista.  Específicamente no se aporta el Manual "/>
    <s v="Nallivy Consuelo Noy"/>
    <n v="0"/>
    <s v="Vencida"/>
    <d v="2020-12-07T00:00:00"/>
    <s v="Se incluyo dentro de la lista de chequeo la verificaicon de la hoja de vida DAFF se anexa muestra de lo que reposa ahora en los expedientes contractuales, esto incluye, lista de chequeo actualizada."/>
    <n v="1"/>
    <d v="2020-12-18T00:00:00"/>
    <s v="Del seguimiento y evidencia aportada, no se verifica el avance de la gestión, puesto que la acción corresponde a Incluir en el Procedimiento Gestión Contractual el control para la revisión de los documentos &quot;Hoja de vida DAFP&quot;, &quot;Constancia de idoneidad y "/>
    <s v="Jacqueline Rivera"/>
    <n v="0.5"/>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l Procedimiento Gestión Contractual el control para la revisión de los documentos &quot;Hoja de vida DAFP&quot;, &quot;Constancia de idoneidad y experiencia&quot; y &quot;verificación de los documentos de la propuesta&quot;."/>
    <s v="Carlos Andrés Vargas"/>
    <n v="0"/>
    <s v="Vencida"/>
    <d v="2021-10-31T00:00:00"/>
    <s v="Se esta trabajando en el tema"/>
    <n v="0.2"/>
    <d v="2021-11-08T00:00:00"/>
    <s v="Con corte a 15 de nov el proceso no reporta evidencia de la informacion "/>
    <s v="No"/>
    <s v="22/11/201"/>
    <s v="No se allego evidencía que en el borrador del  manual de contratación se haya incluido el control para la revisión de los documentos &quot;Hoja de vida DAFP&quot;, &quot;Constancia de idoneidad y experiencia&quot; y &quot;verificación de los documentos de la propuesta&quot;."/>
    <s v="Jacqueline"/>
    <n v="0"/>
    <s v="vencida"/>
    <d v="2022-02-18T00:00:00"/>
    <s v="se esta trabajando en el tema "/>
    <n v="0.2"/>
    <s v="23  febrero -13 Marzo"/>
    <s v="Quedan pendientes los procedimientos para junio"/>
    <s v="Catalina Carranza-Jacqueline Rivera"/>
    <n v="0"/>
    <x v="0"/>
    <d v="2022-04-07T00:00:00"/>
    <s v="Se esta en proceso de formalizacion del manual de contratacion, para posterior  expedicion de los procedimientos "/>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esta en proceso de formalización del manual de contratación, para posterior  expedición de los procedimientos "/>
    <n v="0.2"/>
    <d v="2022-06-08T00:00:00"/>
    <s v="El proceso no presenta evidencia de la ejecución de la acción "/>
    <s v="Aun se esta a tiempo de cumplir "/>
  </r>
  <r>
    <s v="Auditoría Gestión Contractual"/>
    <m/>
    <s v="Se observó en el contrató de comodato No. 112 de 2018   y en la orden de compra No 26112 - 2018 el registro de información inconsistente en el formato de salida de almacén de los bienes entregados (kit para la extinción de incendios forestales) al Cuerpo "/>
    <s v="No conformidad"/>
    <s v="Desarticulación entre los Procesos de Gestión Administrativa (Almacén), Gestión Contractual y Fortalecimiento Bomberil para la Respuesta._x000a_Informalidad en la comunicación entre los Procesos de Gestión Administrativa (Almacén) y Gestión Contractual._x000a_Informa"/>
    <s v="Desarticulación entre los Procesos de Gestión Administrativa (Almacén), Gestión Contractual y Fortalecimiento Bomberil para la Respuesta."/>
    <s v="Inconsistencias en la documentación generada por los procesos de Gestión Administrativa, Gestión Contractual y fortalecimiento bomberil para la Respuesta.  "/>
    <s v="Acción correctiva"/>
    <s v="Remitir mediante correo electrónico a los Procesos de Gestión administrativa (Almacén) y Fortalecimiento Bomberil para la respuesta la ficha técnica y el costo unitario definitivo de los respectivos bienes de acuerdo al contrató de adquisición, una vez se"/>
    <s v="Cuadro de viabilidad "/>
    <n v="1"/>
    <s v="N° de Remisiones de la ficha técnica y costo unitario definitivo de los respectivos bienes de acuerdo al contrató de adquisición/ "/>
    <x v="1"/>
    <s v="Luz Helena Giraldo Correal"/>
    <d v="2019-12-02T00:00:00"/>
    <d v="2020-06-30T00:00:00"/>
    <s v="Plazo"/>
    <m/>
    <x v="3"/>
    <m/>
    <m/>
    <m/>
    <m/>
    <m/>
    <m/>
    <m/>
    <m/>
    <m/>
    <m/>
    <m/>
    <m/>
    <m/>
    <m/>
    <m/>
    <m/>
    <d v="2020-07-31T00:00:00"/>
    <s v="Se solicitara cambio de accion debdio que no es pertinente para que el area lo desarrollo porque no esta dentro de su competencia "/>
    <m/>
    <d v="2020-08-24T00:00:00"/>
    <s v="No se presentaron soportes de avance de la acción"/>
    <s v="Nallivy Consuelo Noy"/>
    <n v="0"/>
    <s v="Vencida"/>
    <d v="2020-12-07T00:00:00"/>
    <s v="Se anexan correos de remisión de ficha tecnica al almacén"/>
    <n v="1"/>
    <d v="2020-12-18T00:00:00"/>
    <s v="No se allego evidencia de la remisión mediante correo electrónico a los Procesos de Gestión administrativa (Almacén) y Fortalecimiento Bomberil de la  ficha técnica y el costo unitario definitivo de los respectivos bienes de acuerdo al contrató de adquisi"/>
    <s v="Jacqueline Rivera"/>
    <n v="0"/>
    <s v="Vencida"/>
    <d v="2021-03-31T00:00:00"/>
    <s v="Para los procesos de comodatos y adjudicación realizados en la vigencia se presenta una base dedatos en carpeta compartida donde se acredita la gestion administrativa de almacen y la subdirección técnica se adjunta correo "/>
    <n v="1"/>
    <d v="2021-05-21T00:00:00"/>
    <s v="No se presenta de la remisión mediante correo electrónico a los Procesos de Gestión administrativa (Almacén) y Fortalecimiento Bomberil para la respuesta la ficha técnica y el costo unitario definitivo de los respectivos bienes de acuerdo al contrató de a"/>
    <s v="Carlos Andrés Vargas"/>
    <n v="0"/>
    <s v="Vencida"/>
    <d v="2021-10-31T00:00:00"/>
    <s v="Para los procesos de comodatos y adjudicación realizados en la vigencia se presenta una base dedatos en carpeta compartida donde se acredita la gestion administrativa de almacen y la subdirección técnica se adjunta correo "/>
    <m/>
    <d v="2021-11-08T00:00:00"/>
    <s v="Con corte a 15 de nov el proceso no reporta evidencia de la informacion "/>
    <s v="No"/>
    <s v="22/11/201"/>
    <s v="No se allegó evidencia  de la remisión mediante correo electrónico a los Procesos de Gestión administrativa (Almacén) y Fortalecimiento Bomberil para la respuesta la ficha técnica y el costo unitario definitivo de los respectivos bienes de acuerdo al cont"/>
    <s v="Jacqueline"/>
    <n v="0"/>
    <s v="vencida"/>
    <m/>
    <m/>
    <m/>
    <s v="23  febrero -13 Marzo"/>
    <s v="Sin avance"/>
    <s v="Catalina Carranza-Jacqueline Rivera"/>
    <n v="0"/>
    <x v="0"/>
    <d v="2022-04-07T00:00:00"/>
    <s v="Los  contratos  suscritos en la vigencia 2022, se remitiran a  almacen y fortalecimientos bomberil , la ficha tecnica y costos unitarios"/>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adjunta  evidencia de la remisión mediante correo electrónico a los Procesos de Gestión administrativa (Almacén) y Fortalecimiento Bomberil de la  ficha técnica y el costo unitario definitivo de los respectivos bienes de acuerdo al contrató de adquisic"/>
    <n v="1"/>
    <d v="2022-06-08T00:00:00"/>
    <s v="La evidencia aportada por el proceso no presenta la ejecución de la acción."/>
    <s v="Aun se esta a tiempo de cumplir "/>
  </r>
  <r>
    <s v="Auditoría Gestión Contractual"/>
    <m/>
    <s v="Se observó en el contrató de comodato No. 112 de 2018   y en la orden de compra No 26112 - 2018 el registro de información inconsistente en el formato de salida de almacén de los bienes entregados (kit para la extinción de incendios forestales) al Cuerpo "/>
    <s v="No conformidad"/>
    <s v="Desarticulación entre los Procesos de Gestión Administrativa (Almacén), Gestión Contractual y Fortalecimiento Bomberil para la Respuesta._x000a_Informalidad en la comunicación entre los Procesos de Gestión Administrativa (Almacén) y Gestión Contractual._x000a_Informa"/>
    <s v="Desarticulación entre los Procesos de Gestión Administrativa (Almacén), Gestión Contractual y Fortalecimiento Bomberil para la Respuesta._x000a_Informalidad en la comunicación entre los Procesos de Gestión Administrativa (Almacén) y Gestión Contractual._x000a_Informa"/>
    <s v="Inconsistencias en la documentación generada por los procesos de Gestión Administrativa, Gestión Contractual y fortalecimiento bomberil para la Respuesta.  "/>
    <s v="Acción correctiva"/>
    <s v="1. Actualizar el Procedimiento de Ingreso, entrega de bienes y actualización de inventarios._x000a_2. Actualizar formatos asociados al Procedimiento de Ingreso, entrega de bienes y actualización de inventarios._x000a_3. Aprobación del Procedimiento y formatos por par"/>
    <m/>
    <n v="6"/>
    <s v="N° de actividades realizadas."/>
    <x v="0"/>
    <s v="Jeison López Ruiz_x000a_Leonardo solorzano Posada"/>
    <d v="2019-12-02T00:00:00"/>
    <d v="2020-03-30T00:00:00"/>
    <s v="Plazo"/>
    <m/>
    <x v="0"/>
    <m/>
    <m/>
    <m/>
    <m/>
    <m/>
    <m/>
    <m/>
    <m/>
    <m/>
    <m/>
    <m/>
    <m/>
    <m/>
    <m/>
    <m/>
    <m/>
    <d v="2020-07-31T00:00:00"/>
    <s v="El procedimiento se encuentra en estado de borrador para revisión"/>
    <n v="0.16666666666666666"/>
    <d v="2020-08-19T00:00:00"/>
    <s v="De las seis (6) acciones de mejora establecidas únicamente se realizó una (1) que es la de &quot;Actualizar el Procedimiento de Ingreso, entrega de bienes y actualización de inventarios&quot;. De igual forma la fecha de cumplimiento de la totalidad de las acciones "/>
    <s v="Claudia Quintero Franklin"/>
    <n v="0.17"/>
    <s v="Vencida"/>
    <d v="2020-12-04T00:00:00"/>
    <s v="El procedimiento de bienes se encuentra en proceso de actualización el borrador, adicionalmente se adjunta los formatos de solicitud de bienes, verificación de especificaciones exigidas por el contrato u orden y un bosquejo de como es el procedimiento "/>
    <n v="0.4"/>
    <d v="2020-12-17T00:00:00"/>
    <s v="De las seis (6) acciones de mejora establecidas únicamente se realizó una (1) que es la de &quot;Actualizar el Procedimiento de Ingreso, entrega de bienes y actualización de inventarios&quot;. Pero el mismo se encuentra desde comienzo de año en revisión  por parte "/>
    <s v="Claudia Quintero Franklin"/>
    <n v="0.17"/>
    <s v="Vencida"/>
    <d v="2021-03-31T00:00:00"/>
    <s v="se cuentan con los formatos en borrador, de la entrada y salida ( entrega) de almacèn que son  parte integral del procedimeinto de ingreso entrega de bienes y actualización de inventarios."/>
    <n v="0.5"/>
    <d v="2021-05-19T00:00:00"/>
    <s v="Se evidencio formato en borrador de entrada y salida de almacén._x000a_Se cuenta con el procedimiento de gestión de bienes."/>
    <s v="Carlos Andrés Vargas"/>
    <n v="0.6"/>
    <s v="Vencida"/>
    <d v="2021-10-31T00:00:00"/>
    <s v="Esta el procedimiento de gestión de bienes en proceso de actualización de acuerdo a los ajustes sugeridos por el porceso de mejora continua."/>
    <n v="0.9"/>
    <d v="2021-11-08T00:00:00"/>
    <s v="Se evidencia borrador del Procedimiento de Ingreso, entrega de bienes y actualización de inventarios, no obstante no se han formalizado los documentos, ni socializado "/>
    <s v="No"/>
    <d v="2021-11-19T00:00:00"/>
    <s v="Se evidencia  el Procedimiento Gestión de Bienes. Código: PC-AD-01, Version 3 de fecha 14/09/2020, esta pendiente de acualizar la actividad relacionada con la realización del inventario genral de la DNBC y no se aprecia su legalización. La actividad tiene"/>
    <s v="Luis Guillermo"/>
    <n v="0.7"/>
    <s v="vencida"/>
    <d v="2022-02-18T00:00:00"/>
    <s v="Esta el procedimiento de gestión de bienes en proceso de actualización de acuerdo a los ajustes sugeridos por el porceso de mejora continua."/>
    <n v="0.9"/>
    <d v="2022-03-02T00:00:00"/>
    <s v="El gestor se compromete a cumplir la acción antes del 30/04/2022"/>
    <s v="Luis Guillermo / Merle Galindo"/>
    <n v="0.7"/>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6"/>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documento borrador del procedimiento, no obstante este no se encuentra formalizado "/>
    <s v="No"/>
  </r>
  <r>
    <s v="Segumiento a la Gestión de Tecnología e Informática"/>
    <d v="2019-12-20T00:00:00"/>
    <s v="Se evidencia que a la fecha no se cuenta con el nivel de adopción de los lineamientos de planeación estratégica que permitan la implementación de la política de Gobierno Digital de acuerdo con lo establecido en MANUAL DE_x000a_GOBIERNO DIGITAL, Implementación d"/>
    <s v="No conformidad"/>
    <s v="1. Por qué: Desconocimiento de los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ón correctiva"/>
    <s v="Implementar el proyecto de estabilizacion de Servicios Tecnológicos que pretende habilitar los elementos transversales de Seguridad de la Información y Servicios Ciudadanos Digitales._x000a__x000a_"/>
    <m/>
    <n v="1"/>
    <s v="N.º de actividades programadas / N.º de actividades realizadas"/>
    <x v="2"/>
    <s v="Edwin Zamora "/>
    <d v="2020-06-16T00:00:00"/>
    <d v="2020-10-15T00:00:00"/>
    <s v="Plazo"/>
    <n v="197"/>
    <x v="0"/>
    <m/>
    <m/>
    <m/>
    <m/>
    <m/>
    <m/>
    <m/>
    <m/>
    <m/>
    <m/>
    <m/>
    <m/>
    <m/>
    <m/>
    <m/>
    <m/>
    <d v="2020-07-31T00:00:00"/>
    <s v="Se definio el plan de adquisición necesaria para el cumplimiento de la seguriad de la informacion "/>
    <n v="0.6"/>
    <d v="2020-08-23T00:00:00"/>
    <s v="Se realizó la identificación de los elementos requeridos para la estabilización de Servicios Tecnológicos de la Entidad"/>
    <s v="Carlos Vargas"/>
    <n v="0.4"/>
    <s v="En avance"/>
    <d v="2020-12-04T00:00:00"/>
    <s v="Sigue en ejecución el plan de compras para la estabilización de Servicios Tecnológicos de la Entidad"/>
    <n v="0.8"/>
    <d v="2020-12-17T00:00:00"/>
    <s v="Se encuentra en ejecución la modernización de la infraestructura tecnológica."/>
    <s v="Carlos Andrés Vargas"/>
    <n v="80"/>
    <s v="En avance"/>
    <d v="2021-03-31T00:00:00"/>
    <s v="Se encuentra en construcción, se espera concluirlo según la fecha establecida."/>
    <n v="0.8"/>
    <d v="2021-05-26T00:00:00"/>
    <s v="Se encuentra en ejecución la modernización de la infraestructura tecnológica."/>
    <s v="Carlos Andrés Vargas"/>
    <n v="80"/>
    <s v="En avance"/>
    <d v="2021-10-31T00:00:00"/>
    <s v="Se encuentra publicado, el proceso de renovación tecnológica, en espera de ser adjudicado para su implementación."/>
    <n v="0.8"/>
    <d v="2021-11-08T00:00:00"/>
    <s v="Se esta llevando el proceso de adjudicación "/>
    <s v="No "/>
    <d v="2021-11-18T00:00:00"/>
    <s v="En el One Drive se observa correo del 5 de octubre de 2021, pero no no avance de las acciones establecidas, la actividad tiene fecha de termianción 21/04/2021"/>
    <s v="Luis Guillermo"/>
    <n v="0.8"/>
    <s v="vencida"/>
    <d v="2022-02-18T00:00:00"/>
    <s v="Se estan realizando las ultimas modificaciones y revisiones del manual de coontratacion para de este modo formalizar los procedimientos de GGC ."/>
    <n v="0.62"/>
    <d v="2022-03-08T00:00:00"/>
    <s v="El gestor se compromete a cumplir la acción antes del 30/04/2022"/>
    <s v="Luis Guillermo / Merle Galindo"/>
    <n v="0.62"/>
    <x v="0"/>
    <d v="2022-04-06T00:00:00"/>
    <s v="A la fecha se ha realizado:_x000a_- La instalación de los AP_x000a_- Configuración Firewall_x000a_- Afinamiento configuración WAF_x000a_- Se realizó prueba Ethical Hacking_x000a_Cargar evidencia en carpeta 118-29"/>
    <s v="Carlos/Merle"/>
    <n v="0.9"/>
    <s v="En avance"/>
    <d v="2022-05-03T00:00:00"/>
    <s v="A la fecha se ha realizado:_x000a_- La instalación de los AP_x000a_- Configuración Firewall_x000a_- Afinamiento configuración WAF_x000a_- Se realizó prueba Ethical Hacking_x000a_Resultado de ese ejercicio se diseñarán los planes de mejor para subsanar observaciones, siguiente prueba d"/>
    <s v="Carlos Vargas - Merle Galindo"/>
    <n v="0.95"/>
    <s v="Vencida"/>
    <d v="2022-05-31T00:00:00"/>
    <s v="A la fecha se ha realizado:_x000a_- La instalación de los AP_x000a_- Configuración Firewall_x000a_- Afinamiento configuración WAF_x000a_- Se realizó prueba Ética Hacking_x000a_Resultado de ese ejercicio se diseñarán los planes de mejor para subsanar observaciones, siguiente prueba de "/>
    <n v="0.95"/>
    <d v="2022-06-08T00:00:00"/>
    <s v="El proceso no reporta evidencia de la ejecución de la acción "/>
    <s v="No"/>
  </r>
  <r>
    <s v="Segumiento a la Gestión de Tecnología e Informática"/>
    <d v="2019-12-20T00:00:00"/>
    <s v="Se evidencia que a la fecha no se cuenta con el nivel de adopción de los lineamientos de planeación estratégica que permitan la implementación de la política de Gobierno Digital de acuerdo con lo establecido en MANUAL DE_x000a_GOBIERNO DIGITAL, Implementación d"/>
    <s v="No conformidad"/>
    <s v="1º Por qué: Desconocimiento de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ón correctiva"/>
    <s v="Implementación del protocolo de internet IPv6 de acuerdo a la Resolución 2710 de 2017."/>
    <m/>
    <n v="1"/>
    <s v="Implementacion del protocolo de internet IPV6"/>
    <x v="2"/>
    <s v="Edwin Zamora "/>
    <d v="2020-06-16T00:00:00"/>
    <d v="2020-11-15T00:00:00"/>
    <s v="Plazo"/>
    <m/>
    <x v="0"/>
    <m/>
    <m/>
    <m/>
    <m/>
    <m/>
    <m/>
    <m/>
    <m/>
    <m/>
    <m/>
    <m/>
    <m/>
    <m/>
    <m/>
    <m/>
    <m/>
    <d v="2020-07-31T00:00:00"/>
    <s v="se encuentra implementado por el área de Gestion de TI"/>
    <n v="1"/>
    <d v="2020-08-23T00:00:00"/>
    <s v="Se implementó el protocolo IPV6"/>
    <s v="Carlos Vargas"/>
    <n v="1"/>
    <s v="Cumplida"/>
    <d v="2020-12-04T00:00:00"/>
    <s v="El IPV6 sigue implementado"/>
    <n v="1"/>
    <d v="2020-12-17T00:00:00"/>
    <s v="Se implementó IPV6"/>
    <s v="Carlos Andrés Vargas"/>
    <n v="100"/>
    <s v="Cumplida"/>
    <m/>
    <m/>
    <m/>
    <d v="2021-05-26T00:00:00"/>
    <s v="Se implementó IPV6"/>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pero se colige que se dio la Implementación del protocolo de internet IPv6 de acuerdo a la Resolución 2710 de 2017."/>
    <s v="Luis Guillermo"/>
    <n v="1"/>
    <s v="Cumplida"/>
    <d v="2022-02-18T00:00:00"/>
    <s v="Se esta trabajando en la actualizacion y formalizacion del manual de supervision y contratacion. "/>
    <n v="0.62"/>
    <d v="2022-03-08T00:00:00"/>
    <s v="El gestor se compromete a cumplir la acción antes del 30/04/2022"/>
    <s v="Luis Guillermo / Merle Galindo"/>
    <n v="1"/>
    <x v="1"/>
    <d v="2022-04-06T00:00:00"/>
    <s v="El Equipo de Trabajo indica que la acción cumple a nivel LAN, pero a nivel de internet aún no opera, debido que hay un cambio de operador de internet. Se evaluará la efectividad de la acción, para el 29 de abril."/>
    <s v="Carlos/Merle"/>
    <n v="1"/>
    <s v="Cumplida"/>
    <d v="2022-05-03T00:00:00"/>
    <s v="Acción cumplida en el seguimiento anterior"/>
    <s v="Carlos/Merle"/>
    <n v="1"/>
    <s v="Cumplida"/>
    <m/>
    <m/>
    <m/>
    <d v="2022-06-08T00:00:00"/>
    <s v="Acción cumplida en el seguimiento anterior"/>
    <s v="Si"/>
  </r>
  <r>
    <s v="Segumiento a la Gestión de Tecnología e Informática"/>
    <d v="2019-12-20T00:00:00"/>
    <s v="Se evidencia debilidad en la documentación (Caracterización del proceso) y ejecución del proceso por cuanto no se han implementado los procedimientos requeridos para ejecutar de manera estandarizada y soportada las actividades propias de proceso, incumpli"/>
    <s v="No conformidad"/>
    <s v="1. Por qué; El grupo de gestión tecnológica no cuenta con el personal suficiente que permita realizar verificación o actualización de los procesos de la Gestión de TI_x000a__x000a_2. Por qué: El área de Gestión Tecnológica no tiene metodologías definidas para atender"/>
    <s v="No se tienen claramente identificados los factores críticos o de éxito del proceso."/>
    <s v="Suspensión de los procesos misionales y perdida de los activos de información."/>
    <s v="Acción correctiva"/>
    <s v="Realizar la caracterización del proceso definiendo los factores críticos y de exitico del proceso. _x000a_"/>
    <m/>
    <n v="1"/>
    <s v="Metodologias definidas en el proceso de Gestión de Tecnología "/>
    <x v="2"/>
    <s v="Edwin Zamora "/>
    <d v="2020-06-16T00:00:00"/>
    <d v="2020-09-27T00:00:00"/>
    <s v="Plazo"/>
    <m/>
    <x v="1"/>
    <m/>
    <m/>
    <m/>
    <m/>
    <m/>
    <m/>
    <m/>
    <m/>
    <m/>
    <m/>
    <m/>
    <m/>
    <m/>
    <m/>
    <m/>
    <m/>
    <d v="2020-07-31T00:00:00"/>
    <s v="Se encuentra en socialización con el área de GTI."/>
    <n v="0.1"/>
    <d v="2020-08-23T00:00:00"/>
    <s v="La caracterización del proceso Gestión TI, se encuentra en proceso de actualización, se evidencia correo electrónico del 12 de julio de 2020 en donde se remite al interior del grupo Ti."/>
    <s v="Carlos Vargas"/>
    <n v="0.1"/>
    <s v="En avance"/>
    <d v="2020-12-04T00:00:00"/>
    <s v="Se están adelantando las mejoras a los sistemas con el fin de estandarizarlos y adelantar la caracterización definiendo los factores críticos y de éxito del proceso."/>
    <n v="0.2"/>
    <d v="2020-12-17T00:00:00"/>
    <s v="Se encuentra en construcción"/>
    <s v="Carlos Andrés Vargas"/>
    <n v="20"/>
    <s v="Vencida"/>
    <d v="2021-03-31T00:00:00"/>
    <s v="No se dio avance de este por falta de personas de apoyo para su desarrollo. "/>
    <n v="0.2"/>
    <d v="2021-05-26T00:00:00"/>
    <s v="La caracterización del proceso se encuentra en proceso de actualización "/>
    <s v="Carlos Andrés Vargas"/>
    <n v="20"/>
    <s v="Vencida"/>
    <d v="2021-10-31T00:00:00"/>
    <s v="Se elaboró la actualizacion  caracterización del proceso, en espera de revisión para su publicación."/>
    <n v="0.9"/>
    <d v="2021-11-08T00:00:00"/>
    <s v="Se realizo la actualización de la caracterización del poseso , no obstante no se encuentra formalizada "/>
    <s v="No "/>
    <d v="2021-11-18T00:00:00"/>
    <s v="Se evidencia el documento CARACTERIZACIÓN GESTIÓN DE TECNOLOGÍA E INFORMÁTICA, sin oficializar,se aprecia que el indicador nada que ver con la acción. La actividad tiene fecha de terminación 27/09/2020  "/>
    <s v="Luis Guillermo"/>
    <n v="0.3"/>
    <s v="vencida"/>
    <m/>
    <m/>
    <m/>
    <d v="2022-03-08T00:00:00"/>
    <s v="El Gestor solicita ampliación de fecha de finalización de acuerdo con el Plan de Acción 2022 del proceso, se definió la actualización y construcción de los procedimientos en el transcurso de la vigencia 2022. Fecha de finalización: 31/12/2022 "/>
    <s v="Luis Guillermo / Merle Galindo"/>
    <n v="0.3"/>
    <x v="0"/>
    <d v="2022-04-06T00:00:00"/>
    <s v="El Gestor solicita ampliación de fecha de finalización de acuerdo con el Plan de Acción 2022 del proceso, se definió la actualización y construcción de los procedimientos en el transcurso de la vigencia 2022. Fecha de finalización: 31/12/2022 "/>
    <s v="Carlos/Merle"/>
    <n v="0.3"/>
    <s v="En avance"/>
    <d v="2022-05-03T00:00:00"/>
    <s v="La actividad se encuentra dentro de los tiempos de ejecución definidos."/>
    <s v="Carlos/Merle"/>
    <n v="0.3"/>
    <s v="En avance"/>
    <d v="2022-05-31T00:00:00"/>
    <s v="La actividad se encuentra dentro de los tiempos de ejecución definidos"/>
    <n v="0.35"/>
    <d v="2022-06-08T00:00:00"/>
    <s v="El proceso no reporta evidencia de la ejecución de la acción "/>
    <s v="Aun se esta a tiempo de cumplir"/>
  </r>
  <r>
    <s v="Segumiento a la Gestión de Tecnología e Informática"/>
    <d v="2019-12-20T00:00:00"/>
    <s v="Se deben generar los documentos en el SIGEC, necesarios para la puesta en marcha del Sistema de Gestión Documental ORFEO actualizado, en desarrollo del contrato 078 de 2019, de igual forma realizar las respectivas jornadas de capacitación al personal de l"/>
    <s v="Observación"/>
    <s v="1º Por qué; Los servidores públicos que recibieron a satisfacción el resultado esperado de la ejecución del contrato 078 de 2019 no continua en la entidad, lo que no permitió garantizar la seguridad de  la información para la puesta en marcha del sistema "/>
    <s v="Los servidores públicos que recibieron a satisfacción el resultado esperado de la ejecución del contrato 078 de 2019 no continúan en la entidad, lo que genero que no se lograra garantizar. La seguridad de la información para la puesta en marcha del sistem"/>
    <s v="Retraso en la implementación de la versión actualizada del sistema de Gestión Documental ORFEO "/>
    <s v="Acción correctiva"/>
    <s v="Realizar cronograma de mesas de trabajo y definir las actividades pendientes de ejecución._x000a__x000a_"/>
    <m/>
    <n v="1"/>
    <s v="N.º de mesas de trabajo programadas / Nº de mesas de trabajo realizadas *100"/>
    <x v="2"/>
    <s v="Edwin Zamora "/>
    <d v="2020-06-16T00:00:00"/>
    <d v="2020-09-27T00:00:00"/>
    <s v="Plazo"/>
    <m/>
    <x v="0"/>
    <m/>
    <m/>
    <m/>
    <m/>
    <m/>
    <m/>
    <m/>
    <m/>
    <m/>
    <m/>
    <m/>
    <m/>
    <m/>
    <m/>
    <m/>
    <m/>
    <d v="2020-07-31T00:00:00"/>
    <s v="Se estan definiendo los requerimientos del área con el fin de programar y realizar el cronograma "/>
    <n v="1"/>
    <d v="2020-08-23T00:00:00"/>
    <s v="No se reportó avance en la ejecución de la acción."/>
    <s v="Carlos Vargas"/>
    <n v="0"/>
    <s v="En avance"/>
    <d v="2020-12-04T00:00:00"/>
    <s v="Se están haciendo las integraciones respectivas, al finalizar estas mejoras se realizara capacitación al personal sobre el manejo del sistema con las actualizaciones realizadas._x000a_"/>
    <n v="0.7"/>
    <d v="2020-12-17T00:00:00"/>
    <s v="Se están haciendo las integraciones respectivas, al finalizar estas mejoras se realizara capacitación al personal sobre el manejo del sistema con las actualizaciones realizadas._x000a_"/>
    <s v="Carlos Andrés Vargas"/>
    <n v="70"/>
    <s v="Vencida"/>
    <d v="2021-03-31T00:00:00"/>
    <s v="No se dio avance de este por falta de personas de apoyo para su desarrollo. "/>
    <n v="0.7"/>
    <d v="2021-05-26T00:00:00"/>
    <s v="En el periodo no se avanzó en el fortalecimiento de la documentación del proceso."/>
    <s v="Carlos Andrés Vargas"/>
    <n v="70"/>
    <s v="Vencida"/>
    <d v="2021-10-31T00:00:00"/>
    <s v="Se realizó una mesa de trabajo con el proceso  de gestión al usuario para definir las mejoras al sistema Orfeo, para lo para lo cual se contrató al desarrollador para darle alcance a esta solicitud."/>
    <n v="0.8"/>
    <d v="2021-11-08T00:00:00"/>
    <s v="No se avanzo en la documentación del proceso "/>
    <s v="No "/>
    <d v="2021-11-18T00:00:00"/>
    <s v="Se evidencia  una mesa de trabajo con el proceso  de gestión al usuario para definir las mejoras al sistema Orfeo, pero no se avanzo en la documentacion del proceso, ni se tiene un cronograma de actividades. La acción tiene fecha de terminación 27/09/2020"/>
    <s v="Luis Guillermo"/>
    <n v="0.7"/>
    <s v="vencida"/>
    <d v="2022-02-18T00:00:00"/>
    <s v="El grupo de Gestion contractual esta trabajando en    el PAA."/>
    <n v="0.3"/>
    <d v="2022-03-08T00:00:00"/>
    <s v="El gestor se compromete a cumplir la acción antes del 30/04/2022"/>
    <s v="Luis Guillermo / Merle Galindo"/>
    <n v="0.7"/>
    <x v="0"/>
    <d v="2022-04-06T00:00:00"/>
    <s v="En virtud que el contrato mencionado en el hallazgo está en proceso de contraloria, se ajusta las acciones ,asi:_x000a_1. Socializacion del funcionamiento del ORFEO_x000a_2. Ejecución del Plan de trabajo del mantenimiento preventivo del ORFEO _x000a_Al corte se cuenta con "/>
    <s v="Carlos/Merle"/>
    <n v="0.85"/>
    <s v="En avance"/>
    <d v="2022-05-03T00:00:00"/>
    <s v="La actividad se encuentra dentro de los tiempos de ejecución definidos."/>
    <s v="Carlos/Merle"/>
    <n v="0.85"/>
    <s v="En avance"/>
    <d v="2022-05-31T00:00:00"/>
    <s v="Se realizó el plan de trabajo y el cronograma para la vigencia de 30 junio en referencia de plan de mantenimiento de ORFEO"/>
    <n v="1"/>
    <d v="2022-06-08T00:00:00"/>
    <s v="El proceso no reporta evidencia de la ejecución de la acción "/>
    <s v="No"/>
  </r>
  <r>
    <s v="Seguridad y Salud en el Trabajo"/>
    <n v="2016"/>
    <s v="Se evidenció que no se han incorporado los criterios de SST en el manual de contratación tanto de personal (Conductores) como compras de productos, tales como los productos químicos en los que no se está exigiendo el envío de la hoja de seguridad de los p"/>
    <s v="No conformidad"/>
    <s v="N/A"/>
    <s v="N/A"/>
    <s v="Incumplimiento en normativa legal vigente, desconocimiento en documentación requerida con respecto a contratistas y adquisiciones  "/>
    <s v="Corrección"/>
    <s v="Incluir en el manual de contratación los criterios de SST para las compras de la entidad."/>
    <s v="Enviar al proceso de Gestion contractual los criterios de la normatividad vigente en cuanto al SGSST, con el fin de que ellos realicen la actualizacion al manual de contratación"/>
    <n v="1"/>
    <s v="Cristerios enviados a contratación "/>
    <x v="3"/>
    <s v="Encargado de SST"/>
    <d v="2017-01-02T00:00:00"/>
    <d v="2019-11-30T00:00:00"/>
    <s v="Accion y Plazo "/>
    <n v="578"/>
    <x v="5"/>
    <d v="2019-06-30T00:00:00"/>
    <s v="La persona encargada de SGSST realizó borrador manual para contratistas con aspectos SST"/>
    <n v="0.5"/>
    <d v="2019-07-19T00:00:00"/>
    <s v="Se encuentra el programa de mantenimiento para la vigencia 2018 implementado y ejecutado. Para la vigencia 2019 falta la aprobación "/>
    <s v="Carlos Vargas"/>
    <n v="0.5"/>
    <s v="En avance"/>
    <d v="2019-11-30T00:00:00"/>
    <s v="Se encuentra en etapa de verificación, para que le área de Gestión Contractiual lo comience a aplicar"/>
    <n v="0.5"/>
    <d v="2019-12-06T00:00:00"/>
    <s v="Anqué se cuenta con un borrador de los requisitos en materia de SST, aun no se ha formalizado su inclusión en el  Manual de Contratación."/>
    <s v="Carlos Vargas"/>
    <n v="0.5"/>
    <s v="Vencida"/>
    <d v="2020-07-31T00:00:00"/>
    <s v="Se realizo actualizacion del manual de proveedores y contratistas con todos los lineamientos acordes a la normatividad vigente en materia de SST, el cual se enviara el proximo 14 de agosto al area de gestion de contractual para que sea incluido en la prox"/>
    <n v="1"/>
    <d v="2020-08-20T00:00:00"/>
    <s v="Se realizó la actualización del Manual de Seguridad y salud en el trabajo para Contratistas, Proveedores y Subcontratistas y se elaboraron listas de chequeo en SST para Contratistas. Sin embargo no se ha incluido en el manual de contratación de la entidad"/>
    <s v="Carlos Vargas"/>
    <n v="0.7"/>
    <s v="Vencida"/>
    <m/>
    <s v="Ya se cumplio con el manual y los criterios de sst para que sean incluidos en el manual de contratacion de la entidad. Toda vez que por parte de sst ya se cumplio y fue socializado en correo adjunto como evidencia, solicitamos que este hallazgo sea cerrad"/>
    <m/>
    <d v="2020-12-18T00:00:00"/>
    <s v="La socialización de los criterios de SST con Gestión Contractual se realizó en meses anteriores, sin embargo, a la fecha no se han formalizado dichos criterios"/>
    <s v="Carlos Andrés Vargas"/>
    <n v="70"/>
    <s v="En avance"/>
    <d v="2021-03-31T00:00:00"/>
    <s v="Se indagó por medio de correo electronico al área de contratación sobre el particular e informan que en este momento el Manual de Contratación de la DNBC se encuentra en proceso de revisión para aprobación incluyendo los criterios de Seguridad y Salud en "/>
    <n v="0"/>
    <d v="2021-05-25T00:00:00"/>
    <s v="Se informa que el Manual de Contratación de la DNBC se encuentra en proceso de revisión para aprobación incluyendo los criterios de Seguridad y Salud en el Trabajo requeridos"/>
    <s v="Carlos Andrés Vargas"/>
    <n v="70"/>
    <s v="En avance"/>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70"/>
    <s v="venc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
    <n v="0.7"/>
    <d v="2022-02-23T00:00:00"/>
    <s v="Se envío a gestión contractual documento con los criterios de SST para vincularse al Manual de Contratación de la Entidad._x000a_La acción se ejecutará en el primer trimestre 2022."/>
    <s v="Jhon Beltran - Carlos Vargas"/>
    <n v="0.7"/>
    <x v="0"/>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r>
  <r>
    <s v="Seguridad y Salud en el Trabajo"/>
    <m/>
    <s v="Se encontró que no se esta realizando selección  y evaluación de contratistas desde lo concerniente  a SST."/>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Desconocimiento de aspectos en SST por parte de contratistas"/>
    <s v="Acción correctiva"/>
    <s v="Incluir en el manual de contratación aspectos selección y evaluación e contratistas en aspectos de SST  "/>
    <s v="Enviar al proceso de Gestion contractual los criterios de la normatividad vigente en cuanto al SGSST, con el fin de que ellos realicen la actualizacion al manual de contratación"/>
    <n v="1"/>
    <s v="Manual de contratación actualizado"/>
    <x v="3"/>
    <s v="Encargado de SST"/>
    <d v="2017-01-03T00:00:00"/>
    <d v="2019-11-30T00:00:00"/>
    <s v="Accion y Plazo "/>
    <n v="578"/>
    <x v="5"/>
    <d v="2019-06-30T00:00:00"/>
    <s v="La persona encargada de SGSST realizó borrador manual para contratistas con aspectos SST"/>
    <n v="0.5"/>
    <d v="2019-07-19T00:00:00"/>
    <s v="Se evidencia la elaboración de  un manual de seguridad y salud en el trabajo para contratistas y subcontratistas, sin embargo, este no se ha formalizado"/>
    <s v="Carlos Vargas"/>
    <n v="0.5"/>
    <s v="En avance"/>
    <d v="2019-11-30T00:00:00"/>
    <s v="Se encuentra en etapa de verificación, para que le área de Gestión Contractiual lo comience a aplicar"/>
    <n v="0.5"/>
    <d v="2019-12-06T00:00:00"/>
    <s v="Anqué se cuenta con un borrador de los requisitos en materia de SST, aun no se ha formalizado su inclusión en el  Manual de Contratación."/>
    <s v="Carlos Vargas"/>
    <n v="0.5"/>
    <s v="Vencida"/>
    <d v="2020-07-31T00:00:00"/>
    <s v="En la actualizacion del manual de proveedores y contratistas 2020 acorde a todos los lineamientos de la normatividad vigente en materia de SST, se incluyeron los aspectos de selección y evaluación de contratistas en aspectos de SST , el cual se enviara el"/>
    <n v="1"/>
    <d v="2020-08-20T00:00:00"/>
    <s v="Se realizó la actualización del Manual de Seguridad y salud en el trabajo para Contratistas, Proveedores y Subcontratistas y se elaboraron listas de chequeo en SST para Contratistas. Sin embargo no se ha incluido en el manual de contratación de la entidad"/>
    <s v="Carlos Vargas"/>
    <n v="0.7"/>
    <s v="Vencida"/>
    <m/>
    <s v="Ya se cumplio con el manual y los criterios de sst para que sean incluidos en el manual de contratacion de la entidad. Toda vez que por parte de sst ya se cumplio y fue socializado en correo adjunto como evidencia, solicitamos que este hallazgo sea cerrad"/>
    <m/>
    <d v="2020-12-18T00:00:00"/>
    <s v="La socialización de los criterios de SST con Gestión Contractual se realizó en meses anteriores, sin embargo, a la fecha no se han formalizado dichos criterios"/>
    <s v="Carlos Andrés Vargas"/>
    <n v="70"/>
    <s v="En avance"/>
    <d v="2021-03-31T00:00:00"/>
    <s v="Se indagó por medio de correo electronico al área de contratación sobre el particular e informan que en este momento el Manual de Contratación de la DNBC se encuentra en proceso de revisión para aprobación incluyendo los criterios de Seguridad y Salud en "/>
    <n v="0"/>
    <d v="2021-05-25T00:00:00"/>
    <s v="Se informa que el Manual de Contratación de la DNBC se encuentra en proceso de revisión para aprobación incluyendo los criterios de Seguridad y Salud en el Trabajo requeridos"/>
    <s v="Carlos Andrés Vargas"/>
    <n v="70"/>
    <s v="En avance"/>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70"/>
    <s v="venc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
    <n v="0.7"/>
    <d v="2022-02-23T00:00:00"/>
    <s v="Se envío a gestión contractual documento con los criterios de SST para vincularse al Manual de Contratación de la Entidad._x000a_La acción se ejecutará en el primer trimestre 2022."/>
    <s v="Jhon Beltran - Carlos Vargas"/>
    <n v="0.7"/>
    <x v="0"/>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r>
  <r>
    <s v="Seguridad y Salud en el Trabajo"/>
    <n v="2018"/>
    <s v="SEGURIDAD Y SALUD EN EL TRABAJO_x000a_Se evidenció incumplimiento del Reglamento de Seguridad para protección contra caídas en trabajo en alturas en la actividad de mantenimiento de la facha de las instalaciones de la Entidad por parte de un Subcontratista, por"/>
    <s v="No conformidad"/>
    <s v="No se tiene ajustado el manual de contratación con los puntos de seguridad y salud en el trabajo para contratistas y subcontratistas."/>
    <s v="No se tiene ajustado el manual de contratación con los puntos de seguridad y salud en el trabajo para contratistas y subcontratistas."/>
    <s v="Al incumplir con lo establecido en la Resolución 1409 de 2012, Resolución 3368 de 2014, la entidad se puede ver involucrada en sanciones económicas."/>
    <s v="Corrección"/>
    <s v="Incluir los criterios de SST en el Manual de Contratación"/>
    <s v="Enviar al proceso de Gestion contractual los criterios de la normatividad vigente en cuanto al SGSST, con el fin de que ellos realicen la actualizacion al manual de contratación"/>
    <n v="1"/>
    <s v="manual establecido y ajustado según la norma vigente."/>
    <x v="3"/>
    <s v="Subdirector Administrativo y Financiero - Rainer Narval Naranjo"/>
    <d v="2019-02-01T00:00:00"/>
    <d v="2019-07-31T00:00:00"/>
    <s v="Accion y Plazo "/>
    <n v="700"/>
    <x v="5"/>
    <d v="2019-06-30T00:00:00"/>
    <s v="Hasta el mes de julio se realizò la contrataciòn del Especialista en SST para ejecutar las actividades del plan detrabajo de seguridad y salud en el trabajo"/>
    <n v="0"/>
    <d v="2019-07-19T00:00:00"/>
    <s v="Se evidencia la elaboración de  un manual de seguridad y salud en el trabajo para contratistas y subcontratistas, sin embargo, este no se ha formalizado"/>
    <s v="Carlos Vargas"/>
    <n v="0"/>
    <s v="En avance"/>
    <d v="2019-11-30T00:00:00"/>
    <s v="Se encuentra en etapa de verificación, para que le área de Gestión Contractiual lo comience a aplicar"/>
    <n v="0.5"/>
    <d v="2019-12-10T00:00:00"/>
    <s v="A la fecha no se han formalizado los criterios de Seguridad y Salud en el Trabajo para la contratación"/>
    <s v="Carlos Vargas"/>
    <n v="0.5"/>
    <s v="Vencida"/>
    <d v="2020-07-31T00:00:00"/>
    <s v="En la actualizacion del manual de proveedores y contratistas 2020 acorde a todos los lineamientos de la normatividad vigente en materia de SST, se incluyeron los aspectos relacionados a la seguridad industrial de contratistas, el cual se enviara el proxim"/>
    <n v="1"/>
    <d v="2020-08-20T00:00:00"/>
    <s v="Se realizó la actualización del Manual de Seguridad y salud en el trabajo para Contratistas, Proveedores y Subcontratistas y se elaboraron listas de chequeo en SST para Contratistas. Sin embargo no se ha incluido en el manual de contratación de la entidad"/>
    <s v="Carlos Vargas"/>
    <n v="0.7"/>
    <s v="Vencida"/>
    <m/>
    <s v="Ya se cumplio con el manual y los criterios de sst para que sean incluidos en el manual de contratacion de la entidad. Toda vez que por parte de sst ya se cumplio y fue socializado en correo adjunto como evidencia, solicitamos que este hallazgo sea cerrad"/>
    <n v="1"/>
    <d v="2020-12-18T00:00:00"/>
    <s v="La socialización de los criterios de SST con Gestión Contractual se realizó en meses anteriores, sin embargo, a la fecha no se han formalizado dichos criterios"/>
    <s v="Carlos Andrés Vargas"/>
    <n v="70"/>
    <s v="En avance"/>
    <d v="2021-03-31T00:00:00"/>
    <s v="Se esta trabajando en el cumplimeinto de la accion "/>
    <n v="0"/>
    <d v="2021-05-25T00:00:00"/>
    <s v="Se informa que el Manual de Contratación de la DNBC se encuentra en proceso de revisión para aprobación incluyendo los criterios de Seguridad y Salud en el Trabajo requeridos"/>
    <s v="Carlos Andrés Vargas"/>
    <n v="70"/>
    <s v="En avance"/>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70"/>
    <s v="venc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
    <n v="0.7"/>
    <d v="2022-02-23T00:00:00"/>
    <s v="Se envío a gestión contractual documento con los criterios de SST para vincularse al Manual de Contratación de la Entidad._x000a_La acción se ejecutará en el primer trimestre 2022."/>
    <s v="Jhon Beltran - Carlos Vargas"/>
    <n v="0.7"/>
    <x v="0"/>
    <d v="2022-04-05T00:00:00"/>
    <s v="El envío de la información de SST para el manual de contratación se realizó el 18/02/2022._x000a_Pediente la formalización del manual de contratación por parte de Gestión Contractual."/>
    <s v="John Beltran _x000a_CarlosVargas"/>
    <n v="0.7"/>
    <s v="En avance"/>
    <d v="2022-04-29T00:00:00"/>
    <s v="El envío de la información de SST para el manual de contratación se realizó el 18/02/2022._x000a_Pediente la formalización del manual de contratación por parte de Gestión Contractual."/>
    <m/>
    <n v="70"/>
    <s v="Vencida"/>
    <m/>
    <m/>
    <m/>
    <d v="2022-06-08T00:00:00"/>
    <s v="El proceso no reporta evidencia d DE la ejecución de la acción "/>
    <s v="No"/>
  </r>
  <r>
    <s v="Talento Humano"/>
    <m/>
    <s v="COMPOSICIÓN PLANTA DE PERSONAL      Se evidencia que no se han realizado proyecciones ni estudios tendientes a modificar la composición de la planta y su distribución, toda vez que la Entidad se está complejizando, de igual manera no se reflejan estudios "/>
    <s v="No conformidad"/>
    <s v="1er Por qué: Se identificó la necesidad_x000a_2do Por qué: Se solicito acompañamiento al DAFP para realizar este proceso_x000a_3er Por qué: El proceso de Planeación Estratégica de la entidad esta a cargo de esta actividad, la cual informo que no se podría realizar ha"/>
    <s v="El proceso de Planeación Estratégica de la entidad esta a cargo de esta actividad, la cual informo que no se podría realizar hasta que no se tuviera estructurado la parte misional"/>
    <s v="Mas Carga Laboral para los funcionarios de planta, atraso en lo estipulado por la Ley"/>
    <s v="Acción correctiva"/>
    <s v="Establecer estudios que soporten la modificación de la planta de empleos, teniendo en cuenta los procesos de la Dirección y la evaluación de las funciones, perfiles y carga laboral de los funcionarios de la Entidad."/>
    <m/>
    <n v="1"/>
    <s v="Ampliación de Planta de Personal"/>
    <x v="3"/>
    <s v="Subdirector Administrativo y Financiero y Responsable Proceso de Planeación"/>
    <d v="2017-01-02T00:00:00"/>
    <d v="2018-07-30T00:00:00"/>
    <s v="Plazo"/>
    <n v="1005"/>
    <x v="5"/>
    <d v="2019-06-30T00:00:00"/>
    <s v="No se logró realizar ampliación de la planta de personal."/>
    <n v="0.3"/>
    <d v="2019-07-19T00:00:00"/>
    <m/>
    <s v="Claudia Quintero"/>
    <n v="0.3"/>
    <s v="Vencida"/>
    <d v="2019-11-30T00:00:00"/>
    <s v="Según DIRECTIVA PRESIDENCIAL 009 09-11-2018, emitida por la Presidencia de la Republica, quedan congeladas las ampliaciones de peronal."/>
    <n v="1"/>
    <d v="2019-12-10T00:00:00"/>
    <s v="Se evidenció que teniendo en cuenta los lineamientos de la Directiva presidencial y los recursos con que cuenta la Dirección el proceso de ampliación de planta no se ha podido materializar.  "/>
    <s v="Eliana López "/>
    <n v="0"/>
    <s v="Vencida"/>
    <d v="2020-07-31T00:00:00"/>
    <s v="Según lineamientos de la Directiva presidencial y los recursos con que cuenta la Dirección, el proceso de ampliación de planta no se puede realizar"/>
    <n v="1"/>
    <d v="2020-08-20T00:00:00"/>
    <s v="Se evidenció que teniendo en cuenta los lineamientos de la Directiva presidencial y los recursos con que cuenta la Dirección el proceso de ampliación de planta no se ha podido materializar.  "/>
    <s v="Carlos Vargas"/>
    <n v="0"/>
    <s v="Vencida"/>
    <m/>
    <s v="Se solicito concepto juridico para ampliacion de planta._x000a__x000a_Se realiza modelo de carta para solicitar acompañamiento al Dafp_x000a__x000a_Se evidenció que teniendo en cuenta los lineamientos de la Directiva _x000a_presidencial y los recursos con que cuenta la Dirección el pr"/>
    <n v="0.8"/>
    <d v="2020-12-17T00:00:00"/>
    <s v="Se solicito concepto jurídico para ampliación de planta. Se realiza modelo de carta para solicitar acompañamiento al Dafp_x000a__x000a_"/>
    <s v="Claudia Quintero Franklin"/>
    <n v="0.05"/>
    <s v="En avance"/>
    <d v="2021-03-31T00:00:00"/>
    <m/>
    <m/>
    <d v="2021-05-25T00:00:00"/>
    <s v="No se ha avanzado en la elaboración de estudios para la modificación de la planta de personal de la DNBC."/>
    <s v="Carlos Andrés Vargas"/>
    <n v="0"/>
    <s v="En avance"/>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No se evidencia estudios de ampliacion de la planta de personal "/>
    <s v="No"/>
    <d v="2021-11-16T00:00:00"/>
    <s v="No se presenta avance en la elaboración de estudios para la modificación de la planta de personal de la DNBC."/>
    <s v="Carlos Andrés Vargas"/>
    <n v="0"/>
    <s v="vencida"/>
    <d v="2022-03-01T00:00:00"/>
    <s v="Validar con comité"/>
    <n v="0.5"/>
    <d v="2022-03-01T00:00:00"/>
    <s v="El proceso manifiesta que no cuenta con los recursos para realizar estudios de modificación de planta.Validar con comité CICCI."/>
    <s v="Jhon Beltran - Carlos Vargas"/>
    <n v="0.5"/>
    <x v="0"/>
    <d v="2022-04-06T00:00:00"/>
    <s v="Con base en lo dispuesto en el CICCI del mes de Marzo de 2022, se acordó modificar la acción de mejora establecida, indicador,fecha final, por lo tanto en el seguimiento realizo al Proceso se modificó asi:_x000a__x000a_Remitir oificio al DAFP, para solicitar el acomp"/>
    <s v="CLAUDIA QUINTERO-CATALINA ALVAREZ"/>
    <n v="0"/>
    <s v="En avance"/>
    <d v="2022-04-27T00:00:00"/>
    <s v="Mediante el oficio 20223100052961 se remitió oficio al DAFP solicitando acompañamiento para la reestructuración administrativa de la DNBC"/>
    <s v="CLAUDIA QUINTERO-CATALINA CARRANZA"/>
    <n v="1"/>
    <s v="Cumplida"/>
    <m/>
    <m/>
    <m/>
    <d v="2022-06-08T00:00:00"/>
    <s v="Acción Cumplida "/>
    <s v="Si"/>
  </r>
  <r>
    <s v="Talento Humano"/>
    <m/>
    <s v="De los incumplimientos evidenciados en el horario de trabajo, registro de biométrico, inconsistencia de novedades, etc, no se evidencian acciones disciplinarias que conlleven al cumplimiento de los compromisos laborales, cumplimientos de los objetivos ins"/>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Corrección"/>
    <s v="Se elaborará una directriz en la que se incluyan los horarios y las jornadas de trabajo, la trazabilidad de las novedades, manejo del Biométrico, la responsabilidad de cada funcionario frente a su cumplimiento y las acciones disciplinarias a que haya luga"/>
    <m/>
    <n v="1"/>
    <s v="Directriz frente al horario laboral, novedades y biométrico"/>
    <x v="3"/>
    <s v="Maryoly Díaz "/>
    <d v="2019-01-02T00:00:00"/>
    <d v="2019-02-28T00:00:00"/>
    <m/>
    <m/>
    <x v="6"/>
    <d v="2019-06-30T00:00:00"/>
    <s v="Se elabora Directriz Genreal, y se da a conocer en reunión a los funcionarios de la Dirección Genral."/>
    <n v="1"/>
    <d v="2019-07-19T00:00:00"/>
    <m/>
    <s v="Claudia Quintero"/>
    <n v="1"/>
    <s v="Cumplida"/>
    <d v="2019-11-30T00:00:00"/>
    <s v="Acción cumplida en trimestre anterior"/>
    <n v="1"/>
    <d v="2019-12-10T00:00:00"/>
    <s v="Se evidenció que la Dirección expidió a través del memorando de fecha  4/01/2019, los lineamientos sobre las medidas de ingresos, salidas, permisos y vacaciones, "/>
    <s v="Eliana López "/>
    <n v="1"/>
    <s v="Cumplida"/>
    <m/>
    <m/>
    <m/>
    <d v="2020-08-20T00:00:00"/>
    <s v="Acción cumplida en seguimientos anteriores."/>
    <s v="Carlos Vargas"/>
    <n v="1"/>
    <s v="Cumplida"/>
    <m/>
    <s v="accion cumplida en el seguimiento anterior"/>
    <n v="1"/>
    <d v="2020-12-17T00:00:00"/>
    <s v="Cerrada en el trimestre anterior"/>
    <s v="Claudia Quintero Franklin"/>
    <n v="1"/>
    <s v="Cumplida"/>
    <m/>
    <m/>
    <m/>
    <d v="2021-05-25T00:00:00"/>
    <s v="Se emitió directriz frente al horario laboral, novedades y biométrico."/>
    <s v="Carlos Andrés Vargas"/>
    <n v="1"/>
    <s v="Cumplida"/>
    <d v="2021-10-31T00:00:00"/>
    <s v="Accion cumplida en el seguimiento anterior"/>
    <n v="0"/>
    <d v="2021-11-08T00:00:00"/>
    <s v="Acción cumplida en el seguimiento anterior "/>
    <s v="Si"/>
    <d v="2021-11-16T00:00:00"/>
    <s v="Se presenta evidencia de la emisión de la directriz frente al cumplimiento del horario laboral, sin embargo, no se presentan los reportes de control de horario desde julio de 2021"/>
    <s v="Carlos Andrés Vargas"/>
    <n v="100"/>
    <s v="Cumplida"/>
    <d v="2022-03-01T00:00:00"/>
    <s v="BIOMETRICO"/>
    <n v="0"/>
    <d v="2022-03-01T00:00:00"/>
    <s v="Actualmente la entidad no cuenta con dispositivo de control biometrico._x000a_Se realizará compra del biometrico  el 20/04/2022"/>
    <s v="Jhon Beltran - Carlos Vargas"/>
    <n v="0"/>
    <x v="0"/>
    <d v="2022-04-08T00:00:00"/>
    <s v="EL 14 de marzo de 2022, se solicito por correo electrónico la adquisición de una herramienta biometrica y se adjunto la respectiva cotizacion._x000a__x000a_De igual forma, el día 08 de abril de 2022 se emitio memorando informando los horarios y las jornadas de trabaj"/>
    <s v="CLAUDIA QUINTERO-CATALINA ALVAREZ"/>
    <n v="1"/>
    <s v="Cumplida"/>
    <d v="2022-04-27T00:00:00"/>
    <s v="CUMPLIDA TRIMESTRE ANTERIOR"/>
    <s v="CLAUDIA QUINTERO-CATALINA CARRANZA"/>
    <n v="1"/>
    <s v="Cumplida"/>
    <m/>
    <m/>
    <m/>
    <d v="2022-06-08T00:00:00"/>
    <s v="Acción Cumplida "/>
    <s v="Si"/>
  </r>
  <r>
    <s v="Talento Humano"/>
    <m/>
    <s v="De los incumplimientos evidenciados en el horario de trabajo, registro de biométrico, inconsistencia de novedades, etc, no se evidencian acciones disciplinarias que conlleven al cumplimiento de los compromisos laborales, cumplimientos de los objetivos ins"/>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ón correctiva"/>
    <s v="Adelantar las acciones disciplinarias a que haya lugar por el incumplimiento de la directriz en cuanto a horario laboral."/>
    <m/>
    <n v="1"/>
    <s v="(# Procesos disciplinarios iniciados a los funcionarios de planta de la DNBC/# Procesos disciplinarios identificados relacionados por el incumplimiento de la directriz en cuanto a horario laboral"/>
    <x v="4"/>
    <s v="Subdirector Administrativo y Financiero - Rainer Narval Naranjo"/>
    <d v="2019-03-01T00:00:00"/>
    <d v="2021-06-06T00:00:00"/>
    <m/>
    <m/>
    <x v="7"/>
    <d v="2019-06-30T00:00:00"/>
    <s v="No se han adelantado acciones disciplinarias"/>
    <n v="0"/>
    <d v="2019-07-19T00:00:00"/>
    <m/>
    <s v="Claudia Quintero"/>
    <n v="0"/>
    <s v="Sin iniciar"/>
    <d v="2019-11-30T00:00:00"/>
    <s v="A la fecha n o se han elaborado o abierto procesos disciplinarios por este incumplimiento."/>
    <n v="0"/>
    <d v="2019-12-10T00:00:00"/>
    <s v="Se registra por correo las novedades del biométrico al Subdirector administrativo y financiero, a la fecha  no se han adelantado procesos disciplinarios frente a las novedades entregadas.  "/>
    <s v="Eliana López "/>
    <n v="0"/>
    <s v="Vencida"/>
    <d v="2020-07-31T00:00:00"/>
    <s v="Se envìa reporte al subdirector administrativo y financiera hasta el mes de junio del presente._x000a_Por instrucciones del subdirector administrativo y financiero se divulga lo siguiente: &quot;Suspensión y retiro del sistema de ingreso de los funcionarios biométri"/>
    <n v="1"/>
    <d v="2020-08-20T00:00:00"/>
    <s v="Se evidenció el envió mensual de los informes del control biométrico al Subdirector Administrativo y Financiero, sin embargo, no se tomaron medidas con la información. No se encontró información o análisis sobre si es necesario tomar medidas disciplinaria"/>
    <s v="Carlos Vargas"/>
    <n v="0"/>
    <s v="Vencida"/>
    <m/>
    <s v="a la fecha se ha cumplido enviando el reporte de biometrico al subdirector administrativo y financiero."/>
    <n v="1"/>
    <d v="2020-12-17T00:00:00"/>
    <s v="Se solicitó ampliación del plazo al 30 de junio de 2021"/>
    <s v="Claudia Quintero Franklin"/>
    <n v="0"/>
    <s v="En avance"/>
    <d v="2021-03-31T00:00:00"/>
    <s v="a la fecha se ha cumplido enviando el reporte de biometrico al subdirector administrativo y financiero."/>
    <n v="1"/>
    <d v="2021-05-24T00:00:00"/>
    <s v="Durante el primer trimestre de 2021 no se tomó decisiones frente al análisis del cumplimiento del horario laboral a través del control biométrico."/>
    <s v="Carlos Andrés Vargas"/>
    <n v="0"/>
    <s v="En avance"/>
    <d v="2021-10-31T00:00:00"/>
    <s v="a la fecha se ha cumplido enviando el reporte de biometrico al subdirector administrativo y financiero."/>
    <n v="0"/>
    <d v="2021-11-08T00:00:00"/>
    <s v="Durante los meses abril -octubre no se  llevaron acabo acciones disciplinarios por el incumplimiento del horario. "/>
    <s v="No "/>
    <d v="2021-11-12T00:00:00"/>
    <s v="Se observa en seguimiento  de la Oficina de Control Interno, la evidencia de la reunión llevada a cabo entre Disciplinarios y el Subdirector Administrativo y Financiero del 27 de octubre en la que se relaciona la orden para iniciar las investigaciones pre"/>
    <s v="Jacqueline"/>
    <n v="0.2"/>
    <s v="vencida"/>
    <m/>
    <m/>
    <m/>
    <s v="25 febrero-13 marzo"/>
    <s v="Se evidencia en acompanamiento el auto de apertura  por incumplimiento al horario laboral para determinar los funcionarios  que incurran en la falta, identificado con el numero 30"/>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Talento Humano"/>
    <m/>
    <s v="De los incumplimientos evidenciados en el horario de trabajo, registro de biométrico, inconsistencia de novedades, etc, no se evidencian acciones disciplinarias que conlleven al cumplimiento de los compromisos laborales, cumplimientos de los objetivos ins"/>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ón correctiva"/>
    <s v="Realizar informe mensual de los funcionarios que incumplen las directrises en cuanto a horario laboral. _x000a_"/>
    <m/>
    <n v="100"/>
    <m/>
    <x v="3"/>
    <s v="Maryory Diaz"/>
    <d v="2020-11-10T00:00:00"/>
    <d v="2021-06-06T00:00:00"/>
    <m/>
    <m/>
    <x v="8"/>
    <m/>
    <m/>
    <m/>
    <m/>
    <m/>
    <m/>
    <m/>
    <m/>
    <m/>
    <m/>
    <m/>
    <m/>
    <m/>
    <m/>
    <m/>
    <m/>
    <m/>
    <m/>
    <m/>
    <m/>
    <m/>
    <m/>
    <m/>
    <m/>
    <m/>
    <s v="Se trabajo en la actualización del manual de Gestión del Riesgo, MN-MC-02, con el propósito de incluir las otras Instancias que podrían afectar la prestación del servicio por parte de la DNBC, como es el caso de la Pandemia originada por el Covid 19. _x000a__x000a_No"/>
    <n v="1"/>
    <d v="2020-12-17T00:00:00"/>
    <s v="Se solicitó ampliación de la fecha al 30 de junio de 2020, sin embargo de manera mensual Gestión del Talento Humano realiza el informe del personal que incumple el horario laboral"/>
    <s v="Claudia Quintero Franklin"/>
    <n v="0.25"/>
    <s v="En avance"/>
    <d v="2021-03-31T00:00:00"/>
    <s v="Se realizo  informe biometrico de los meses de enero, febrero y marzo, asi mismo se presenta por medio de correo al subdirector administrativo. ."/>
    <n v="1"/>
    <d v="2021-05-25T00:00:00"/>
    <s v="Se presentan los informes del control de horario a través del biométrico al subdirector Administrativo y Financiero, quien dio la instrucción a la Abogada de Asuntos Disciplinarios de realizar el análisis del cumplimiento del horario para la toma de decis"/>
    <s v="Carlos Andrés Vargas"/>
    <n v="1"/>
    <s v="Cumplida"/>
    <d v="2021-10-31T00:00:00"/>
    <s v="Se realizo  informe biometrico de los meses de enero a julio, asi mismo se presenta por medio de correo al subdirector administrativo. Despues de esta fecha cambiamos de sede y ya no contamos con un biometrico para el registro de horario de los funcionari"/>
    <n v="0.7"/>
    <s v="08//11/2021"/>
    <s v="Se evidencia el envió por correo electrónico de los informes del cumplimiento del horario laboral de los funcionarios correspondientes a los meses de enero a julio, no obstante no se han tomado las acciones disciplinarias a que haya lugar "/>
    <s v="No"/>
    <d v="2021-11-16T00:00:00"/>
    <s v="Se presenta un documento denominado &quot;Lineamientos para algunas situaciones administrativas&quot; en donde se establece una tolerancia de 15 minutos para el ingreso dentro del horario establecido de 8:00 am a 5:00 pm, sin embargo, el documento referenciado no s"/>
    <s v="Carlos Andrés Vargas"/>
    <n v="70"/>
    <s v="vencida"/>
    <d v="2022-03-01T00:00:00"/>
    <s v="INFORME DE BIOMETRICO"/>
    <n v="0"/>
    <d v="2022-03-01T00:00:00"/>
    <s v="Actualmente la entidad no cuenta con dispositivo de control biometrico._x000a_Se realizará compra del biometrico  el 20/04/2022"/>
    <s v="Jhon Beltran - Carlos Vargas"/>
    <n v="0"/>
    <x v="0"/>
    <d v="2022-04-06T00:00:00"/>
    <s v="Solicitar ampliación de plazo, ya que es un seguimiento mensual hasta el 30-04-23, indicador 12_x000a__x000a_Se está realizando actualmente el informe  del mes de marzo para ser entregado en el mes de abril de 2022_x000a_"/>
    <s v="CLAUDIA QUINTERO-CATALINA ALVAREZ"/>
    <n v="0"/>
    <s v="En avance"/>
    <d v="2022-04-27T00:00:00"/>
    <s v="Se realizó informe de control con el personal que compensó tiempo para el descanso de Semana Santa."/>
    <s v="CLAUDIA QUINTERO-CATALINA CARRANZA"/>
    <n v="0.01"/>
    <s v="En avance"/>
    <d v="2022-05-26T00:00:00"/>
    <s v="Se realiza informe del mes de marzo soporte de los funcionarios que salieron al disfrute de días en semana santa; también se realiza informe de abril. Los primeros 15 días de cada mes se valida la trazabilidad del mismo."/>
    <n v="0.05"/>
    <d v="2022-06-08T00:00:00"/>
    <s v="Se realiza informe del mes de marzo soporte de los funcionarios que salieron al disfrute de días en semana santa; también se realiza informe de abril. Los primeros 15 días de cada mes se valida la trazabilidad del mismo."/>
    <s v="Aun se esta a tiempo de cumplir "/>
  </r>
  <r>
    <s v="Talento Humano"/>
    <m/>
    <s v="• Aun cuando la oficina de Talento Humano, elabora oficio escrito a las entidades prestadoras de Salud, solicitando los reintegros por concepto de incapacidades, a la fecha de la presente auditoría, el Proceso de Gestión de Talento Humano y el Proceso de "/>
    <s v="No conformidad"/>
    <s v="No realizar cruce de información con el proceso de financiera para los reintegros efectuados por las EPS, para la novedad en el oficio de cobro por parte de la Entidad."/>
    <s v="No realizar cruce de información con el proceso de financiera para los reintegros efectuados por las EPS, para la novedad en el oficio de cobro por parte de la Entidad."/>
    <s v="Desgaste administrativo por no descargar el pago realizado a la EPS al Tesoro Nacional."/>
    <s v="Acción correctiva"/>
    <s v="Una vez recibidos los reintegros de la unidad ejecutora 370900 del código institucional 440, Gestión Financiera enviará copia a Gestión del Talento Humano para que finalice el cobro y asimismo informe a financiera el nombre del funcionario al cual le fue "/>
    <m/>
    <n v="1"/>
    <s v="Total de aplicación de reintegros por licencias e incapacidades/ Total de reintegros identificados por talento humano"/>
    <x v="3"/>
    <s v="Miguel Ángel/ Maryoly Díaz"/>
    <d v="2019-01-02T00:00:00"/>
    <d v="2019-12-31T00:00:00"/>
    <s v="Plazo"/>
    <m/>
    <x v="1"/>
    <d v="2019-06-30T00:00:00"/>
    <s v="En la vigencia 2019 no se han realizado"/>
    <n v="0"/>
    <d v="2019-07-19T00:00:00"/>
    <m/>
    <s v="Claudia Quintero"/>
    <n v="0"/>
    <s v="Sin iniciar"/>
    <d v="2019-11-30T00:00:00"/>
    <s v="Se han estado enviando las cartas de recobros a las diferentes EPS y las mismas han remitido sus respuestas."/>
    <n v="0.5"/>
    <d v="2019-12-10T00:00:00"/>
    <s v="Se registro el envió de las cartas  de los recobros a las EPS, pero falta el cruce de información con financiera para   hacer el cruce contable.    "/>
    <s v="Eliana López "/>
    <n v="0.5"/>
    <s v="Vencida"/>
    <d v="2020-07-31T00:00:00"/>
    <s v="Se han estado enviando Cartas de Recobro a la diferntes EPS y se han recibido algunas respuestas satisfactorias de algunas EPS. Igualmente el subdirector administrativo y financiera designo a Viviana Gonzalez para apoyo y realizacion del cobro coactivo_x000a_Ig"/>
    <n v="0.6"/>
    <d v="2020-08-20T00:00:00"/>
    <s v="Se evidenció oficios de solicitud de reintegro a: _x000a_- Arl positiva, 06/08/2020._x000a_- Compensar EPS 06/08/2020._x000a_- Coomeva EPS 06/08/2020._x000a_- Famisanar EPS 11/08/2020._x000a_- EPS Sanitas 06/08/2020._x000a_- Salud Total EPS 06/08/2020._x000a_De otro lado, se encontró con: _x000a_- Soli"/>
    <s v="Carlos Vargas"/>
    <n v="0.5"/>
    <s v="Vencida"/>
    <m/>
    <s v="se solicitaron usuarios como empresa a famisanar y sanitas para corroborar las incapacidades, famisanar accedio y nos dio usuario sin embargo Sanitas aun esta en confirmación. las incapacidades con famisanar ya salen pagas por lo tanto se solicito al equi"/>
    <n v="0.8"/>
    <d v="2020-12-17T00:00:00"/>
    <s v="No solicitaron ampliación de la fecha ni reprogramación de la acción usuarios, sin embargo actualmente se están desarrollando las siguientes actividades: Con las EPS famisanar y sanitas se corrobora las incapacidades, famisanar accedió y nos dio usuario s"/>
    <s v="Claudia Quintero Franklin"/>
    <n v="0.5"/>
    <s v="Vencida"/>
    <d v="2021-03-31T00:00:00"/>
    <s v="De acuerdo a la conciliación, realizada con el área de financiera las eps han realizado los pagos correspondietnes a las incpacidades vencidas._x000a_Se adjunta acta de conciliación."/>
    <n v="1"/>
    <d v="2021-05-25T00:00:00"/>
    <s v="Se evidenció a través de acta de reunión la verificación del estado de los reintegros por parte de las EPS y así como las cartas de reintegro de las EPS Compensar, Coomeva y Sanitas al igual que la ARL Positiva."/>
    <s v="Carlos Andrés Vargas"/>
    <n v="1"/>
    <s v="Cumplida"/>
    <d v="2021-10-31T00:00:00"/>
    <s v="De acuerdo a la conciliación, realizada con el área de financiera las eps han realizado los pagos correspondietnes a las incpacidades vencidas. Sin embargo falta eps sanitas, ya que no dan respuesta frente al saldo pendiente"/>
    <n v="0.9"/>
    <d v="2021-11-08T00:00:00"/>
    <s v="Acción cumplida en el seguimiento anterior "/>
    <s v="Si"/>
    <d v="2021-11-16T00:00:00"/>
    <s v="No se ha logrado realizar el recobro de la EPS sanitas"/>
    <s v="Carlos Andrés Vargas"/>
    <n v="80"/>
    <s v="vencida"/>
    <d v="2022-03-01T00:00:00"/>
    <s v="AMPLIACION DE FECHA AL 31/12/2022, SE ESCALO A AREA JURIDICA (VALIDAR CON EL COMITÉ)"/>
    <m/>
    <d v="2022-03-01T00:00:00"/>
    <s v="Aunque desde Gestión del Talento humano se ha adelantado la ejecución de la acción, la Eps Sanitas no ha realizado los reintegros a la Entidad._x000a_Se escaló a Gestión Juridica._x000a_Solicitar ampliación de fecha hasta 31/12/2022"/>
    <s v="Jhon Beltran - Carlos Vargas"/>
    <n v="80"/>
    <x v="0"/>
    <d v="2022-04-06T00:00:00"/>
    <s v="Aunque desde Gestión del Talento humano se ha adelantado la ejecución de la acción, la Eps Sanitas no ha realizado los reintegros a la Entidad._x000a_Se escaló a Gestión Juridica._x000a_"/>
    <s v="CLAUDIA QUINTERO-CATALINA ALVAREZ"/>
    <n v="80"/>
    <s v="En avance"/>
    <d v="2022-04-27T00:00:00"/>
    <s v="En las conciliaciones mensuales se verifica el nombre y valor del reintegro por concepto de las incapacidades."/>
    <s v="CLAUDIA QUINTERO-CATALINA CARRANZA"/>
    <n v="0.82"/>
    <s v="En avance"/>
    <d v="2022-05-26T00:00:00"/>
    <s v="Conciliaciones de incapacidades"/>
    <n v="0.85"/>
    <d v="2022-06-08T00:00:00"/>
    <s v="En las conciliaciones mensuales se verifica el nombre y valor del reintegro por concepto de las incapacidades."/>
    <s v="Aun se esta a tiempo de cumplir "/>
  </r>
  <r>
    <s v="Decreto 491 de 2020"/>
    <d v="2020-08-14T00:00:00"/>
    <s v="Al verificar el numeral 5 del Decreto 491 de 2020 que se relaciona con la ampliación de términos para atender las peticiones, se observó que mediante memorando 20203320000073 del 29 de abril de 2020 por parte de la Dirección se emitieron directrices para "/>
    <s v="No conformidad"/>
    <s v="1. Por que; Se asumió por parte del área de GAU que la realizacion de una pizza gráfica socializada en las diferentes àreas de la DNBC, era suficiente para dar cumplimiento al decreto. _x000a_ _x000a_2. Por que; Se conto con un documento oficial de acuerdo a la ley 1"/>
    <s v="No se vio necesario por parte de GAU la realizacion de un documento formal que especificara la actualizacion de los términos PQRSD."/>
    <s v="Vencimiento de PQRSD por falta de lineamiento de acuerdo al decreto 491 del 2020 "/>
    <s v="Acción correctiva"/>
    <s v="Formalizar documento que establezca los lineamientos de acuerdo  al decreto 491 del 2020, con respecto a las respuestas a las PQRSD"/>
    <m/>
    <n v="1"/>
    <s v="Documento  Formalizado y socializado  "/>
    <x v="5"/>
    <s v="Andres Garcia "/>
    <d v="2020-09-01T00:00:00"/>
    <d v="2020-09-15T00:00:00"/>
    <s v="Plazo"/>
    <n v="227"/>
    <x v="9"/>
    <m/>
    <m/>
    <m/>
    <m/>
    <m/>
    <m/>
    <m/>
    <m/>
    <m/>
    <m/>
    <m/>
    <m/>
    <m/>
    <m/>
    <m/>
    <m/>
    <m/>
    <m/>
    <m/>
    <m/>
    <m/>
    <m/>
    <m/>
    <m/>
    <d v="2020-12-03T00:00:00"/>
    <s v="Se adjunta los procedimientos en borrador de el proceso de GAU "/>
    <n v="0.8"/>
    <d v="2020-12-16T00:00:00"/>
    <s v="La evidencia  allegada corresponde al  borrador de los procedimientos GAU  donde toman  los lineamientos de acuerdo  al decreto 491 del 2020.Igualmente, se debe tener en cuenta que hay una modificación del plazo hasta abril de 2021 "/>
    <s v="Jacqueline Rivera"/>
    <n v="0.8"/>
    <s v="En avance"/>
    <d v="2021-03-31T00:00:00"/>
    <s v="no se evidencia Documento Formalizado y socializado, es pertinente aclarar que se cuenta con plazo hasta el mes de abril de 2021"/>
    <n v="0"/>
    <d v="2021-05-24T00:00:00"/>
    <s v="No se presenta evidencia del documento que establezca los lineamientos de acuerdo  al decreto 491 del 2020, con respecto a las respuestas a las PQRSD"/>
    <s v="Carlos Andrés Vargas"/>
    <n v="0"/>
    <s v="En avance"/>
    <d v="2021-10-31T00:00:00"/>
    <s v="Se elaboro memorando No. 20213320000863 &quot;LINEAMIENTOS FRENTE AL TRÁMITE DE LAS RESPUESTAS A LAS PQRSD DE CONFORMIDAD A LO ESTIPULADO EN EL DECRETO 491 DEL 2020&quot; emitido por  correo electronico el dia 30/6/21"/>
    <n v="1"/>
    <d v="2021-11-08T00:00:00"/>
    <s v="Se evidencia la emision de un memorando ene el cual se imparten lineamientos de acuerdo  al decreto 491 del 2020, con respecto a las respuestas a las PQRSD"/>
    <s v="Si"/>
    <d v="2021-11-18T00:00:00"/>
    <s v="De la evidencia allegada se observa, que a través de memorando  20213320000863 del 28 de junio de 2021  se formalizó  los lineamientos  del  Decreto 491 del 2020 en la DNBC, con respecto a las respuestas a las PQRSD, memorando que igualmente fue socializa"/>
    <s v="Jacqueline"/>
    <n v="1"/>
    <s v="Cumplida"/>
    <m/>
    <m/>
    <m/>
    <s v="25 febrero -13 de marzo"/>
    <s v="Cumplida acción pero consta de dos acciones por ello no se puede cerrar"/>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Decreto 491 de 2020"/>
    <d v="2020-08-14T00:00:00"/>
    <s v="Al verificar el numeral 5 del Decreto 491 de 2020 que se relaciona con la ampliación de términos para atender las peticiones, se observó que mediante memorando 20203320000073 del 29 de abril de 2020 por parte de la Dirección se emitieron directrices para "/>
    <s v="No conformidad"/>
    <s v="1.Por que; Existe falta de verificación a los correos electrónicos   y a los usuarios ORFEO correspondiente a cada contratista._x000a__x000a_2. Por que; Existe desconocimiento de la ley en cuanto a los términos y conceptos de derechos. _x000a__x000a_3. Por que; Falta de control "/>
    <s v="Falta de control por parte de los lideres en cuanto a las peticiones asignadas en cada una de las áreas.  _x000a_ "/>
    <s v="Vencimiento de PQRSD por falta de lineamiento de acuerdo al decreto 491 del 2020 "/>
    <s v="Acción correctiva"/>
    <s v="Solicitud de informe mensual a los lideres del proceso sobre los cierre de PQRSD asignada de manera semanal  "/>
    <s v="Envió de correo mensual a los líderes informando las PQRSD vencidas y asignadas reflejadas en el informe mensual para que sean tramitadas o reportadas por que no se dio respuesta en los tiempos establecidos. Así mismo, para que informen el porqué de las e"/>
    <n v="5"/>
    <s v="Nº correos enviados/No cvorreos programados por 100%"/>
    <x v="5"/>
    <s v="Andres Garcia "/>
    <d v="2020-09-01T00:00:00"/>
    <d v="2020-12-30T00:00:00"/>
    <s v="Acción y Plazo"/>
    <m/>
    <x v="3"/>
    <m/>
    <m/>
    <m/>
    <m/>
    <m/>
    <m/>
    <m/>
    <m/>
    <m/>
    <m/>
    <m/>
    <m/>
    <m/>
    <m/>
    <m/>
    <m/>
    <m/>
    <m/>
    <m/>
    <m/>
    <m/>
    <m/>
    <m/>
    <m/>
    <d v="2020-12-03T00:00:00"/>
    <s v="Correo de solicitud al area de TI y correo a FANO de solicitud de estado de las PQRSD, La acción se comienza a realizar a apartar del 26 de Noviembre, debido a que el sistema ORFEO ya genera el reporte de los estados de ORFEOS "/>
    <n v="0.8"/>
    <d v="2020-12-16T00:00:00"/>
    <s v="Con la evidencia allegada , no se puede determinar cumplimiento de la  acción, o un avance significativos de la misma, ya que la solicitud de informe mensual era  para todos los lideres del proceso sobre los cierre de PQRSD asignada de manera semanal  y  "/>
    <s v="Jacqueline Rivera"/>
    <n v="0.1"/>
    <s v="En avance"/>
    <d v="2021-03-31T00:00:00"/>
    <s v="No se evidencia informes mensuales presentados por los lideres de los procesos"/>
    <n v="0"/>
    <d v="2021-05-24T00:00:00"/>
    <s v="No se presenta evidencia de la solicitud de informes mensuales de pqrsd a los lideres de proceso."/>
    <s v="Carlos Andrés Vargas"/>
    <n v="0"/>
    <s v="Vencida"/>
    <d v="2021-10-31T00:00:00"/>
    <s v="Se realiza la solicitud de cierre de PQRSD asignadas"/>
    <n v="0.6"/>
    <d v="2021-11-08T00:00:00"/>
    <s v="Se evidencia la solicitud del informe del proceso sobre los cierre de PQRSD  a los lideres de los procesos correspondiente al mes de Junio 2021, sin embargo no se presentan las solicitudes de los demas meses "/>
    <s v="No"/>
    <d v="2021-11-18T00:00:00"/>
    <s v="La OCI, observa que la evidencia allegada corresponde a  una solicitud de Atención al Ciudadano, AHORA SI  a todos los lideres de los procesos del mes  de junio, para que informen de manera mensual los  cierres de PQRSD asignada de manera semanal, sin que"/>
    <s v="Jacqueline"/>
    <s v="8.5%"/>
    <s v="vencida"/>
    <m/>
    <m/>
    <m/>
    <s v="25 febrero -13 de marzo"/>
    <s v="Reformular la acción asi: Envio  de correo mensual a los lideres informando las PQRSD vencidas y asignadas reflejadas en el informe mensual  para que sean tramitadas o reportadas por que no se dio respuesta en los tiempos establecidos. Asi mismo, para que"/>
    <s v="Catalina Carranza -Jacqueline Rivera"/>
    <n v="0.1"/>
    <x v="0"/>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l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r>
  <r>
    <s v="Informe Semestral del Estado de Control Interno de  DNBC por el periodo comprendido entre el 1 de Julio al  31 de diciembre 2020"/>
    <d v="2021-01-29T00:00:00"/>
    <s v="Ambiente de Control. 4.6_x000a_La entidad actualizó el procedimiento PC-TH-03 el 11 de agosto de 2020 que hace mención al  Programa de Capacitación anual  y se incorporaron Políticas de Operación,  sin embargo no  está incluida la actividad que determine el  Im"/>
    <s v="No conformidad"/>
    <s v="Débil identificación en la documentación de actividades que hacen parte del procedimiento Plan Anual de Capacitación._x000a_Por multiplicidad de tareas no se realizó la inclusión de la actividad en el procedimiento."/>
    <s v="Débil identificación en la documentación de actividades que hacen parte del procedimiento Plan Anual de Capacitación._x000a_Por multiplicidad de tareas no se realizó la inclusión de la actividad en el procedimiento."/>
    <s v="No se ejecuten acciones de retroalimentación del procedimiento que permitan generar mejora continua en el proceso._x000a_Incumplimiento de acciones del proceso._x000a_"/>
    <s v="Acción correctiva"/>
    <s v="Revisión y actualización del procedimiento Plan Anual de Capacitación."/>
    <m/>
    <n v="1"/>
    <s v="Procedimiento revisado y actualizado"/>
    <x v="3"/>
    <s v="Maryoly Díaz"/>
    <d v="2021-03-15T00:00:00"/>
    <d v="2021-06-30T00:00:00"/>
    <s v="Plazo"/>
    <m/>
    <x v="1"/>
    <m/>
    <m/>
    <m/>
    <m/>
    <m/>
    <m/>
    <m/>
    <m/>
    <m/>
    <m/>
    <m/>
    <m/>
    <m/>
    <m/>
    <m/>
    <m/>
    <m/>
    <m/>
    <m/>
    <m/>
    <m/>
    <m/>
    <m/>
    <m/>
    <m/>
    <m/>
    <m/>
    <m/>
    <m/>
    <m/>
    <m/>
    <m/>
    <d v="2021-03-31T00:00:00"/>
    <m/>
    <m/>
    <d v="2021-05-25T00:00:00"/>
    <s v="La revisión y actualización del procedimiento Plan Anual de Capacitación se encuentra en ejecución.."/>
    <s v="Carlos Andrés Vargas"/>
    <n v="0"/>
    <s v="En avance"/>
    <d v="2021-10-31T00:00:00"/>
    <s v="Procedimiento revisado y actualizado"/>
    <n v="1"/>
    <d v="2021-11-08T00:00:00"/>
    <s v="Se evidencia la actualización del procedimiento de Capacitación , así mismos se incluyo el concepto de evaluación del impacto de las capacitaciones como también se incluyo una actividad en este aspecto. "/>
    <s v="Si"/>
    <d v="2021-11-16T00:00:00"/>
    <s v="Se realizó la actualización del procedimiento Plan Anual de Capacitación, PC-TH-03 V 2 del 03/11/2021,  asi como el formato  Evaluaciòn de Capacitación FO-TH-03-03, V 1,  del  11/08/2020, la cual se aplica de manera semestral."/>
    <s v="Carlos Andrés Vargas"/>
    <n v="100"/>
    <s v="Cumplida"/>
    <d v="2021-03-07T00:00:00"/>
    <s v="VALIDAR GUIA DEL DAF, PARA PROCEDIMIENTO"/>
    <m/>
    <d v="2021-03-07T00:00:00"/>
    <s v="Modificar terminación; debido a que es necesario realizar la evaluación del PIC, como parte del seguimiento a las actividades planteadas en el Informe Semestral de CI así:_x000a__x000a_Fecha  de Terminación: 31-12-2022_x000a_Meta: 2"/>
    <s v="Jhon Beltran - Carlos Vargas"/>
    <n v="100"/>
    <x v="0"/>
    <d v="2022-04-06T00:00:00"/>
    <s v="Se realizó la actualización del procedimiento  Revisión y actualización del procedimiento Plan Anual de Capacitación."/>
    <s v="CLAUDIA QUINTERO-CATALINA ALVAREZ"/>
    <n v="1"/>
    <s v="Cumplida"/>
    <d v="2022-04-27T00:00:00"/>
    <s v="CUMPLIDA TRIMESTRE ANTERIOR"/>
    <m/>
    <n v="1"/>
    <s v="Cumplida"/>
    <m/>
    <m/>
    <m/>
    <d v="2022-06-08T00:00:00"/>
    <s v="Acción Cumplida "/>
    <s v="Si"/>
  </r>
  <r>
    <s v="Gestión Administrativa"/>
    <m/>
    <s v="Se evidenció que no se han establecido los requisitos ambientales para la compra de productos y servicios._x000a__x000a_Aunque Gestión Administrativa, ha identificado los requisitos ambientales para la adquisición de insumos y servicios al interior de la entidad, dic"/>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Acción correctiva"/>
    <s v="Contratar una persona que tuviera conocimientos amplios en gestión ambiental"/>
    <m/>
    <n v="1"/>
    <s v="Persona contratadas"/>
    <x v="0"/>
    <s v="Jorge Amarillo "/>
    <d v="2016-11-16T00:00:00"/>
    <d v="2018-01-26T00:00:00"/>
    <m/>
    <m/>
    <x v="10"/>
    <d v="2019-06-30T00:00:00"/>
    <s v="Se continua con la aplicación de los requisitos ambientales a los contratós en los cuales es necesario. De igual forma desde Gestión Contractual se continua socializando dichos temas ."/>
    <n v="1"/>
    <d v="2019-07-16T00:00:00"/>
    <s v="Se contrató al ingeniero ambiental para apoyar las actividades  relacionadas con su competencia."/>
    <s v="Claudia Quintero"/>
    <n v="1"/>
    <s v="Cumplida"/>
    <d v="2019-11-30T00:00:00"/>
    <s v="Acción cumplida en trimestre anterior"/>
    <n v="1"/>
    <d v="2019-12-10T00:00:00"/>
    <s v="Acción cumplida con anterioridad, el ingeniero ambiental, realiza capacitaciones en el tema ambienta."/>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el estudio previo de Nicolás Zarate Rodrigue como profesional en Administración ambiental "/>
    <n v="1"/>
    <d v="2020-12-17T00:00:00"/>
    <s v="Se realizó la contratación de dos ingenieros ambientales"/>
    <s v="Claudia Quintero Franklin"/>
    <n v="1"/>
    <s v="Cumplida"/>
    <d v="2021-03-31T00:00:00"/>
    <s v="Esta accion se dio cumplimiento el trimestre anterior."/>
    <n v="0"/>
    <d v="2021-05-19T00:00:00"/>
    <s v="Se tiene contratado a un Ingeniero ambiental para la gestión ambiental de la Entidad"/>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pero se colige que se contrató al Ingeniero ambiental."/>
    <s v="Luis Guillermo"/>
    <n v="1"/>
    <s v="Cumplida"/>
    <d v="2022-02-18T00:00:00"/>
    <s v="se cuenta con Jairo Salazar que realiza todo el seguimiento a la gestión ambiental"/>
    <n v="1"/>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Gestión Administrativa"/>
    <m/>
    <s v="Se evidenció que no se han establecido los requisitos ambientales para la compra de productos y servicios._x000a__x000a_Aunque Gestión Administrativa, ha identificado los requisitos ambientales para la adquisición de insumos y servicios al interior de la entidad, dic"/>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Establecer los requisitos ambientales para la compra de productos y servicios para entregarlos al proceso de gestión de contractual."/>
    <s v=" Realizar estrategias de corrección y mitigación para el cierre del ciclo y disposición final de aquellos bienes y servicios adquiridos que genera un alto impacto ambiental en la DNBC. _x000a_"/>
    <n v="1"/>
    <s v="Documento con los requisitos ambientales para la compra de productos y servicios entregado al proceso de gestión de contractual enviado a gestión de contratación con el fin de que modificación el manual de contratación."/>
    <x v="0"/>
    <s v="Wilson Sanchez"/>
    <d v="2016-11-16T00:00:00"/>
    <d v="2018-07-30T00:00:00"/>
    <s v="Accion y Plazo "/>
    <n v="885"/>
    <x v="11"/>
    <d v="2019-06-30T00:00:00"/>
    <s v="Se continua con la aplicación de los requisitos ambientales a los contratós en los cuales es necesario. De igual forma desde Gestión Contractual se continua socializando dichos temas ."/>
    <n v="1"/>
    <d v="2019-07-16T00:00:00"/>
    <s v="Se estableció los requisitos ambientales para la  incluisión de los contratós. "/>
    <s v="Claudia Quintero"/>
    <n v="1"/>
    <s v="Cumplida"/>
    <d v="2019-11-30T00:00:00"/>
    <s v="Acción cumplida en trimestre anterior"/>
    <n v="1"/>
    <d v="2019-12-10T00:00:00"/>
    <s v="Se envío a contratación la inclusión de las compras verdes o requisitos ambientales a tener en cuenta en el proceso de contratación"/>
    <s v="Claudia Quintero"/>
    <n v="1"/>
    <s v="Cumplida"/>
    <m/>
    <m/>
    <m/>
    <d v="2020-08-24T00:00:00"/>
    <s v="Aunque estaba cumplida en el seguimiento anterior a la fecha no se han desarrollado actividades que hagan referencia a la gestión ambiental"/>
    <s v="Claudia Quintero Franklin"/>
    <n v="0"/>
    <s v="Vencida"/>
    <d v="2020-12-04T00:00:00"/>
    <s v="El Documento de los criterios ambientales para las compras publicas sostenible en borrador. "/>
    <n v="0.6"/>
    <d v="2020-12-17T00:00:00"/>
    <s v="Se generó el procedimiento y formatos de Disposición de Residuos."/>
    <s v="Claudia Quintero Franklin"/>
    <n v="1"/>
    <s v="Cumplida"/>
    <d v="2021-03-31T00:00:00"/>
    <s v="Esta accion se dio cumplimiento el trimestre anterior."/>
    <n v="0"/>
    <d v="2021-05-19T00:00:00"/>
    <s v="Se generó el procedimiento y formatos de Disposición de Residuos."/>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
    <s v="Luis Guillermo"/>
    <n v="1"/>
    <s v="Cumplida"/>
    <d v="2022-02-18T00:00:00"/>
    <s v="accion cumplida"/>
    <n v="1"/>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Gestión Administrativa"/>
    <m/>
    <s v="Se evidenció que no se han establecido los requisitos ambientales para la compra de productos y servicios._x000a__x000a_Aunque Gestión Administrativa, ha identificado los requisitos ambientales para la adquisición de insumos y servicios al interior de la entidad, dic"/>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Manual de Contratación actualizado con la inclusión de requisitos ambientales para los procesos para compras verdes"/>
    <s v="Aplicar los lineamientos que se requieran de la guía de comprar publicas sostenible con el ambiente, en los procesos del grupo de contratación, de forma transitoria teniendo en cuenta las actividades que se desarrollan en la entidad y sus directrices "/>
    <n v="1"/>
    <s v="Actualizacion de los lineamientos de compras verdes en el manual de contratación "/>
    <x v="0"/>
    <s v="Jorge Amarillo /_x000a_Carolina Pulido_x000a_"/>
    <d v="2018-07-17T00:00:00"/>
    <d v="2018-09-17T00:00:00"/>
    <s v="Plazo"/>
    <n v="1017"/>
    <x v="0"/>
    <d v="2019-06-30T00:00:00"/>
    <s v="Se envío al proceso de gestión contractual  los requisitos de compras verdes para incluirlos en el Manual de Contratación.  "/>
    <n v="1"/>
    <d v="2019-07-16T00:00:00"/>
    <s v="Se evidenció que la actualización del  Manual de Contratación de la DNBC, para registrar los lineamientos  de compras verdes como politica ambiental, no depende de este proceso sino del proceso de gestión contractual, pero no se cierra debido a que no est"/>
    <s v="Claudia Quintero"/>
    <n v="1"/>
    <s v="Cumplida"/>
    <d v="2019-11-30T00:00:00"/>
    <s v="Acción cumplida en trimestre anterior"/>
    <n v="1"/>
    <d v="2019-12-10T00:00:00"/>
    <s v="Aunque se envío a contratación la inclusión de las compras verdes a la fecha no se ha incluido en el Manual de Contratación de la Entidad."/>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la proyección del manual de contratación y supervisión incluyendo los lineamientos que se requieran de la guía de comprar publicas sostenible con el ambiente"/>
    <n v="0.9"/>
    <d v="2020-12-17T00:00:00"/>
    <s v="Se anexo un bosquejo de  Manual de Contratación pero el mismo no contiene los  lineamientos de compras verdes "/>
    <s v="Claudia Quintero Franklin"/>
    <n v="0"/>
    <s v="En avance"/>
    <d v="2021-03-31T00:00:00"/>
    <s v="El manual de contratacion aun no se encuentra en firme, y el area de gestion administrativa brindara la asesoria correspodiente para que dentro del manual queden implementadas las compras verdes"/>
    <n v="0"/>
    <d v="2021-05-19T00:00:00"/>
    <s v="Aun no se han establecido  formalmente los requisitos ambientales para compras verdes."/>
    <s v="Carlos Andrés Vargas"/>
    <n v="0"/>
    <s v="En avance"/>
    <d v="2021-10-31T00:00:00"/>
    <s v="Se entrega los lineaminetos ambientales al area de contratacion para su inclusion en el manual de contratacion "/>
    <n v="0.5"/>
    <d v="2021-11-08T00:00:00"/>
    <s v="Se evidencia listado de asistencia de la socialización del proyecto del Manual de Contratación, no obstante este documento no se encuentra formalizado "/>
    <s v="No"/>
    <d v="2021-11-19T00:00:00"/>
    <s v="Se evidencia listado de asistencia de la socialización del proyecto del Manual de Contratación, el cual no tiene fecha de realización._x000a_No se evidencia que se hayan establecido los requisitos ambientales para la compra de productos y servicios (compras ver"/>
    <s v="Luis Guillermo"/>
    <n v="0.1"/>
    <s v="vencida"/>
    <d v="2022-02-18T00:00:00"/>
    <s v="accion cumplida"/>
    <n v="1"/>
    <d v="2022-03-02T00:00:00"/>
    <s v="El Gestor solicita ampliación de la terminación de la acción para el 30 de abril de 2022, ya que se está buscando el concepto por al cual se sustenta que no es aplicable esta accion para la entidad."/>
    <s v="Luis Guillermo / Merle Galindo"/>
    <n v="0.1"/>
    <x v="0"/>
    <d v="2022-04-07T00:00:00"/>
    <s v="No se presentó evidencia"/>
    <s v="Merle/Carlos"/>
    <n v="0.1"/>
    <s v="En avance"/>
    <d v="2022-04-29T00:00:00"/>
    <s v="El proceso no se reunió con el equipo ni presentó evidencias de avance de la acción planteada. "/>
    <s v="Merle/Carlos"/>
    <n v="0.1"/>
    <s v="Vencida"/>
    <d v="2022-05-31T00:00:00"/>
    <s v="SE HA AVANZADO CON LA GUIA DE COMPRAS VERDES COMO ANEXO AL MANUAL DE CONTRATACIÓN, SE ESTA ESPERANDO LA REVISIÓ POR PARTE DE GESTIÓN CONTRACTUAL PARA PROCEDER A REALIZAR LAS OBSERVACIONES A QUE HAYA LUGAR"/>
    <n v="0.7"/>
    <d v="2022-06-08T00:00:00"/>
    <s v="El proceso presenta un borrador de la guía de compras verdes, no obstante esta no se encuentra formalizado "/>
    <s v="No "/>
  </r>
  <r>
    <s v="Auditoría Gestión Contractual"/>
    <m/>
    <s v="Se evidenció a través de los informes de  supervisión realizados en los contratós de comodato No. 026, 102, 112 y 123 y los contratós de compraventa 79, 83 y 84 de 2018, que  los elementos entregados a los Cuerpos de Bomberos Voluntarios y recibidos por l"/>
    <s v="No conformidad"/>
    <s v="No se cuenta con herramientas tecnológicas apropiadas para la realización de un debido plaqueteo de los bienes adquiridos por la DNBC y con las carácteristicas de seguridad requeridas que garanticen el seguimiento al bien en el transcurso del tiempo._x000a_Falt"/>
    <s v="No se cuenta con herramientas tecnológicas apropiadas para la realización de un debido plaqueteo de los bienes adquiridos por la DNBC y con las carácteristicas de seguridad requeridas que garanticen el seguimiento al bien en el transcurso del tiempo."/>
    <s v="Debilidades en el control de los bienes adquiridos por la DNBC a nivel nacional._x000a_Riesgo de pérdida de los bienes adquiridos por la DNBC."/>
    <s v="Acción correctiva"/>
    <s v="1. Actualizar el formato salida de almacén incluyendo el Número de referencia de la plaqueta, el respectivo consecutivo, el número del contrató, la fecha de la entrega  y la descripción de todos los bienes entregados a los Cuerpos de Bomberos._x000a_2. Remitir "/>
    <m/>
    <n v="3"/>
    <s v="N° de actividades realizadas."/>
    <x v="0"/>
    <s v="Jeison López Ruiz_x000a_Leonardo solorzano Posada"/>
    <d v="2019-12-02T00:00:00"/>
    <d v="2019-12-31T00:00:00"/>
    <s v="Plazo"/>
    <m/>
    <x v="0"/>
    <m/>
    <m/>
    <m/>
    <m/>
    <m/>
    <m/>
    <m/>
    <m/>
    <m/>
    <m/>
    <m/>
    <m/>
    <m/>
    <m/>
    <m/>
    <m/>
    <d v="2020-07-31T00:00:00"/>
    <s v="El formato de salida del almacén se encuentra en proceso de codificación por el área de planeación"/>
    <n v="0.33333333333333331"/>
    <d v="2020-08-19T00:00:00"/>
    <s v="Se actualizó el formato de salida incluyendo el Número de referencia de la plaqueta, el  consecutivo, el número del contrato, la fecha de la entrega  y la descripción de todos los bienes entregados a los Cuerpos de Bomberos, se remitió al Gestor del Proce"/>
    <s v="Claudia Quintero Franklin"/>
    <n v="0.66"/>
    <s v="Vencida"/>
    <d v="2020-12-04T00:00:00"/>
    <s v="Se adjunta los formatos actualizados pendientes enviar a mejora continua. "/>
    <n v="0.8"/>
    <d v="2020-12-17T00:00:00"/>
    <s v="Se actualizó el formato de salida incluyendo el Número de referencia de la plaqueta, el  consecutivo, el número del contrato, la fecha de la entrega  y la descripción de todos los bienes entregados a los Cuerpos de Bomberos, se remitió al Gestor del Proce"/>
    <s v="Claudia Quintero Franklin"/>
    <n v="0.66"/>
    <s v="Vencida"/>
    <d v="2021-03-31T00:00:00"/>
    <s v="Se cuentan con los formatos en borrador, de la entrada y salida ( entrega) de almacèn que son  parte integral del procedimeinto de ingreso entrega de bienes y actualización de inventarios"/>
    <n v="0.5"/>
    <d v="2021-05-19T00:00:00"/>
    <s v="Se cuentan el borrador de los formatos de entrada y salida de almacén "/>
    <s v="Carlos Andrés Vargas"/>
    <n v="0.33"/>
    <s v="Vencida"/>
    <d v="2021-10-31T00:00:00"/>
    <s v="El formato actualizado, se envío al proceso  de mejora continua el 12 de octubre de 2021 "/>
    <n v="0.9"/>
    <d v="2021-11-08T00:00:00"/>
    <s v="Se evidencia borrador de la  actualización del formato de salida de almacén, no obstante este no se encuentra formalizado "/>
    <s v="No"/>
    <d v="2021-11-19T00:00:00"/>
    <s v="Se evidencia  el Procedimiento Gestión de Bienes. Código: PC-AD-01, Version 3 de fecha 14/09/2020 y un FORMATO SALIDA DE ALMACÉN debidamente ajustado, pero no se aprecia su legalización. La actividad tiene fecha de terminación el 31/12/2019"/>
    <s v="Luis Guillermo"/>
    <n v="0.9"/>
    <s v="vencida"/>
    <d v="2022-02-18T00:00:00"/>
    <s v="El formato actualizado, se envío al proceso  de mejora continua el 12 de octubre de 2021 "/>
    <n v="0.9"/>
    <d v="2022-03-02T00:00:00"/>
    <s v="El gestor se compromete a cumplir la acción antes del 30/04/2022"/>
    <s v="Luis Guillermo / Merle Galindo"/>
    <n v="0.9"/>
    <x v="0"/>
    <d v="2022-04-07T00:00:00"/>
    <s v="El procedimiento para gestión de bienes se encuentra en ajusto luego de la revisión por parte de Mejora continua"/>
    <s v="Merle/Carlos"/>
    <n v="0.9"/>
    <s v="En avance"/>
    <d v="2022-04-29T00:00:00"/>
    <s v="El proceso no se reunió con el equipo ni presentó evidencias de avance de la acción planteada. _x000a_El procedimiento fue devuelto al proceso y a la fecha no se ha recibido ajustado."/>
    <s v="Merle/Carlos"/>
    <n v="0.1"/>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borrador del procedimiento, no obstante no se evidencia borrador del formato de salida. "/>
    <s v="No"/>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
    <s v="La obsolescencia en la plataforma tecnológica de la entidad ocasiona el aumento del número de incidencias tecnológicas._x000a__x000a_"/>
    <s v="Suspensión de los procesos misionales de la DNBC, también perdidas en los activos de la información, gastos adicionales, multas y sanciones "/>
    <s v="Acción correctiva"/>
    <s v="Adquirir el licenciamiento de las aplicaciones antivirus y firewall, contando con la configuración y soporte del dispositivo. "/>
    <m/>
    <n v="1"/>
    <s v="Compra del Licenciamiento de antivirus y Firewall "/>
    <x v="0"/>
    <s v="Dr. Jorge Amarillo "/>
    <d v="2020-06-16T00:00:00"/>
    <d v="2020-09-27T00:00:00"/>
    <s v="Plazo"/>
    <m/>
    <x v="1"/>
    <m/>
    <m/>
    <m/>
    <m/>
    <m/>
    <m/>
    <m/>
    <m/>
    <m/>
    <m/>
    <m/>
    <m/>
    <m/>
    <m/>
    <m/>
    <m/>
    <d v="2020-07-31T00:00:00"/>
    <s v="Actualmete se encuentra en proceso de estudio tecnico y financiero. Se esta adelantando el proceso de cotización para la adquisición de los mismos. "/>
    <n v="0.2"/>
    <d v="2020-08-24T00:00:00"/>
    <s v="No se evidencia soporte del estudio técnico y financiero del licenciamiento de las aplicaciones antivirus y firewall."/>
    <s v="Claudia Quintero Franklin"/>
    <n v="0"/>
    <s v="En avance"/>
    <d v="2020-12-04T00:00:00"/>
    <s v="Se adjunta el estudio de mercado del sector "/>
    <n v="1"/>
    <d v="2020-12-17T00:00:00"/>
    <s v="Aunque se anexo el estudio previo a la fecha no se ha generado la Compra del Licenciamiento de antivirus y Firewall "/>
    <s v="Claudia Quintero Franklin"/>
    <n v="0"/>
    <s v="Vencida"/>
    <d v="2021-03-31T00:00:00"/>
    <s v="Se esta trabajando para el cumplimiento de la accion. "/>
    <n v="0"/>
    <d v="2021-05-19T00:00:00"/>
    <s v="No se ha realizado la compra del Licenciamiento de antivirus y Firewall "/>
    <s v="Carlos Andrés Vargas"/>
    <n v="0"/>
    <s v="Vencida"/>
    <d v="2021-10-31T00:00:00"/>
    <s v="Se encuentra en proceso de compra "/>
    <n v="0.3"/>
    <s v="0811/2021"/>
    <s v="No se evidencia la adquisición del licenciamiento de las aplicaciones antivirus y firewall, contando con la configuración y soporte del dispositivo."/>
    <s v="No"/>
    <d v="2021-11-19T00:00:00"/>
    <s v="Se evidencia en One Drive una imagen de colombia compra eficiente en la cual se observa un proceso para contratar la adquisición e implementación de una solución  de conectividad  LAN, pero No se evidencia la adquisición del licenciamiento de las aplicaci"/>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x v="0"/>
    <d v="2022-04-07T00:00:00"/>
    <s v="Acción en avance"/>
    <s v="Merle/Carlos"/>
    <n v="0.3"/>
    <s v="En avance"/>
    <d v="2022-04-29T00:00:00"/>
    <s v="El proceso no se reunió con el equipo ni presentó evidencias de avance de la acción planteada. "/>
    <s v="Merle/Carlos"/>
    <n v="0.1"/>
    <s v="En avance"/>
    <m/>
    <m/>
    <m/>
    <d v="2022-06-08T00:00:00"/>
    <s v="El proceso no reporta evidencia d DE la ejecución de la acción "/>
    <s v="Aun se esta a tiempo de cumplir"/>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
    <s v="La obsolescencia en la plataforma tecnológica de la entidad ocasiona el aumento del numero de incidencias tecnológicas._x000a__x000a_"/>
    <s v="Suspensión de los procesos misionales de la DNBC, también perdidas en los activos de la información, gastos adicionales, multas y sanciones "/>
    <s v="Acción correctiva"/>
    <s v="Adquisición de la herramienta centralizada de seguridad Software que permite administrar, supervisar, controlar la infraestructura de seguridad de los equipos y sistemas que conforman la red de la DNBC."/>
    <m/>
    <n v="1"/>
    <s v="Herramienta de seguridad centralizada en funcionamiento "/>
    <x v="0"/>
    <s v="Dr Jorge Amarillo "/>
    <d v="2020-06-16T00:00:00"/>
    <d v="2020-09-27T00:00:00"/>
    <s v="Plazo"/>
    <m/>
    <x v="1"/>
    <m/>
    <m/>
    <m/>
    <m/>
    <m/>
    <m/>
    <m/>
    <m/>
    <m/>
    <m/>
    <m/>
    <m/>
    <m/>
    <m/>
    <m/>
    <m/>
    <d v="2020-07-31T00:00:00"/>
    <s v="Actualmete se encuentra en proceso de estudio tecnico y financiero. _x000a_Se esta adelantando el proceso de cotización para la adquisición de los mismos. "/>
    <n v="0.2"/>
    <d v="2020-08-24T00:00:00"/>
    <s v="No se evidencia soporte del estudio técnico y financiero para la adquisición de una herramienta centralizada de seguridad Software."/>
    <s v="Claudia Quintero Franklin"/>
    <n v="0"/>
    <s v="En avance"/>
    <d v="2020-12-04T00:00:00"/>
    <s v="Se adjunta el estudio de soporte  técnico y financiero para la adquisición de una herramienta centralizada de seguridad Software."/>
    <n v="1"/>
    <d v="2020-12-17T00:00:00"/>
    <s v="Se adjunta el estudio de soporte  técnico y financiero para la adquisición de una herramienta centralizada de seguridad Software, sin embargo  a la fecha no se ha realizado la contratación"/>
    <s v="Claudia Quintero Franklin"/>
    <n v="0"/>
    <s v="Vencida"/>
    <d v="2021-03-31T00:00:00"/>
    <s v="Se esta trabajando para el cumplimiento de la accion. "/>
    <n v="0"/>
    <d v="2021-05-19T00:00:00"/>
    <s v="No se cuenta con la  herramienta centralizada de seguridad Software que permite administrar, supervisar, controlar la infraestructura de seguridad de los equipos y sistemas que conforman la red de la DNBC."/>
    <s v="Carlos Andrés Vargas"/>
    <n v="0"/>
    <s v="Vencida"/>
    <d v="2021-10-31T00:00:00"/>
    <s v="Se encuentra en proceso de compra "/>
    <n v="0.3"/>
    <d v="2021-11-08T00:00:00"/>
    <s v="No se evidencia la adquisición de una herramienta centralizada de seguridad Software que permite administrar, supervisar, controlar la infraestructura de seguridad de los equipos y sistemas que conforman la red de la DNBC."/>
    <s v="No"/>
    <d v="2021-11-19T00:00:00"/>
    <s v="Se evidencia en One Drive una imagen de colombia compra eficiente en la cual se observa un proceso para contratar la adquisición e implementación de una solución  de conectividad  LAN.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x v="0"/>
    <d v="2022-04-07T00:00:00"/>
    <s v="Acción en avance"/>
    <s v="Merle/Carlos"/>
    <n v="0.3"/>
    <s v="En avance"/>
    <d v="2022-04-29T00:00:00"/>
    <s v="El proceso no se reunió con el equipo ni presentó evidencias de avance de la acción planteada. "/>
    <s v="Merle/Carlos"/>
    <n v="0.3"/>
    <s v="En avance"/>
    <m/>
    <m/>
    <m/>
    <d v="2022-06-08T00:00:00"/>
    <s v="El proceso no presenta evidencia de la ejecución de la acción"/>
    <s v="Aun se esta a tiempo de cumplir"/>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
    <s v="Fallas técnicas de los servidores donde están instalados los sistemas de información."/>
    <s v="Suspensión de los procesos misionales de la DNBC, también perdidas en los activos de la información, gastos adicionales, multas y sanciones "/>
    <s v="Acción correctiva"/>
    <s v="Elaborar programa de mantenimiento preventivo y correctivo a los sistemas de información anual de la DNBC."/>
    <m/>
    <n v="1"/>
    <s v="N.º de equipos de  mantenimiento correctivo y preventivos programadas/ N.º Total de mantenimientos correctivos y preventivos realizados  DNBC * 100  "/>
    <x v="2"/>
    <s v="Edwin Zamora "/>
    <d v="2020-06-16T00:00:00"/>
    <d v="2020-09-27T00:00:00"/>
    <s v="Plazo"/>
    <m/>
    <x v="0"/>
    <m/>
    <m/>
    <m/>
    <m/>
    <m/>
    <m/>
    <m/>
    <m/>
    <m/>
    <m/>
    <m/>
    <m/>
    <m/>
    <m/>
    <m/>
    <m/>
    <d v="2020-07-31T00:00:00"/>
    <s v="Mes de Septiembre se tiene planeado la elaboracion "/>
    <n v="0"/>
    <d v="2020-08-23T00:00:00"/>
    <s v="A la fecha no se cuenta con el programa de mantenimiento correctivo y preventivo"/>
    <s v="Carlos Vargas"/>
    <n v="0"/>
    <s v="En avance"/>
    <d v="2020-12-04T00:00:00"/>
    <s v="Se está adelantando el programa de mantenimiento correctivo y preventivo en estado borrador."/>
    <n v="0.3"/>
    <d v="2020-12-17T00:00:00"/>
    <s v="Se está adelantando el programa de mantenimiento correctivo y preventivo en estado borrador."/>
    <s v="Carlos Andrés Vargas"/>
    <n v="100"/>
    <s v="Vencida"/>
    <d v="2021-03-31T00:00:00"/>
    <s v="Se encuentra el proceso en actualización de estudio de mercado para proceder a su publicación."/>
    <n v="0.7"/>
    <d v="2021-05-26T00:00:00"/>
    <s v="Se encuentra el proceso en actualización de estudio de mercado para proceder a su publicación, a la fecha no se ha realizado el mantenimiento a los equipos de computo de la entidad."/>
    <s v="Carlos Andrés Vargas"/>
    <n v="0"/>
    <s v="Vencida"/>
    <d v="2021-10-31T00:00:00"/>
    <s v="Para el cumplimiento a este hallazgo sí realizó la adquisición de servicios de la nube para el sistema Orfeo, al igual se realizaron 2 mantenimientos y mejoras al sistema."/>
    <n v="1"/>
    <d v="2021-11-08T00:00:00"/>
    <s v="No se ha realizado mantenimiento preventivo ni correctivo a los equipos "/>
    <s v="No "/>
    <d v="2021-11-18T00:00:00"/>
    <s v="Cargaron 2 archivos: _x000a_1. Uno con la ORDEN DE COMPRA 56818 en Colombia compra eficiente, para &quot;la implementación de una solución tecnológica que soporte el sistema de información ORFEO, requiere contratar los servicios de infraestructura de servidor en la "/>
    <s v="Luis Guillermo"/>
    <n v="0.5"/>
    <s v="vencida"/>
    <d v="2022-02-18T00:00:00"/>
    <s v="se vienen realizando los informes de seguimineto al  PIGA   y ya se encuentran los informes"/>
    <n v="1"/>
    <d v="2022-03-08T00:00:00"/>
    <s v="El equipo de trabajo solicita el cambio de la acción, en virtud que desde este año se incluyerón en el Plan de Accion anual el mantenimiento de los sistemas de informacion Orfeo y RUE, así mismo definir las accciones para el mantenimiento de OFFICE y hace"/>
    <s v="Luis Guillermo / Merle Galindo"/>
    <n v="0.5"/>
    <x v="0"/>
    <d v="2022-04-06T00:00:00"/>
    <s v="De acuerdo a las fechas definidas por el proceso se encuentra en avance la acción"/>
    <s v="Carlos/Merle"/>
    <n v="0.5"/>
    <s v="En avance"/>
    <d v="2022-05-03T00:00:00"/>
    <s v="Se evidencia el cronograma de  mantenimiento preventivo y correctivo a los sistemas de información anual de la DNBC, so tomó aleatoramente una acción del cronograma y se verifica el seguimiento realizado por el proceso de IT, se realizará seguimiento para"/>
    <s v="Carlos Vargas - Merle Galindo"/>
    <n v="1"/>
    <s v="Cumplida"/>
    <m/>
    <m/>
    <m/>
    <d v="2022-06-08T00:00:00"/>
    <s v="Acción cumplida en el seguimiento anterior"/>
    <s v="Si"/>
  </r>
  <r>
    <s v="I Seguimiento al Plan Anticorrupción y de Atención al Ciudadano vigencia 2020 en cumplimiento Artículo 73 de la Ley 1474 de 2011"/>
    <d v="2020-05-14T00:00:00"/>
    <s v="Se evidenció debilidad en la formulación de controles por cuanto el 63.64% de los controles (7 de 11) no fueron efectivos. Incumpliendo lo establecido en la Dimensión Direccionamiento estratégico - Política de Planeación institucional - Manual de Gestión "/>
    <s v="No conformidad"/>
    <s v="1º por que: no se siguieron los lineamientos establecidos en el Manual de Gestión de Riesgos por la DNBC  y las Directrices del DAFP_x000a_"/>
    <s v="Por que no se siguieron los lineamientos establecidos en el Manual de Gestión de Riesgos por la DNBC  y las DIrectrices del DAFP"/>
    <s v="Posible materializacion de los riesgos de corrupciónpor no tenerlos identificados conforme a las indicaciones del DAFP."/>
    <s v="Acción correctiva"/>
    <s v="Reformulación  del Mapa de Riesgos de Corrupción conforme a los lineamientos establecidos en el Manual de Gestión de Riesgo de la DNBC y el DAFP."/>
    <m/>
    <n v="1"/>
    <s v="Mapa de Riesgos de Corrupción   actualizados"/>
    <x v="6"/>
    <s v="Adriana Moreno"/>
    <d v="2020-06-15T00:00:00"/>
    <d v="2020-10-31T00:00:00"/>
    <m/>
    <m/>
    <x v="12"/>
    <m/>
    <m/>
    <m/>
    <m/>
    <m/>
    <m/>
    <m/>
    <m/>
    <m/>
    <m/>
    <m/>
    <m/>
    <m/>
    <m/>
    <m/>
    <m/>
    <d v="2020-07-31T00:00:00"/>
    <s v="Actualmente se tienen un adelanto del 80% en el mapa de riesgo de la entidad de las diferentes áreas, para el 15 de agosto se realizara la entrega final . Se presentó demora en la ejecución dela actividad dado que la contratación de apoyo para la ejecució"/>
    <n v="0.8"/>
    <d v="2020-08-19T00:00:00"/>
    <s v="Se evidenció la realización de las mesas de trabajo con los procesos Educación, Gestión financiera, Inspección, Vigilancia y Control, Cooperación Internacional, Gestión, Análisis y Mejora Continua, Coordinación Operativa, Gestión Contractual, FANO, Planea"/>
    <s v="Carlos Vargas"/>
    <n v="80"/>
    <s v="En avance"/>
    <d v="2020-12-04T00:00:00"/>
    <s v="Se actualiza el mapa de riesgos de corrupción de la entidad, bajo la misma metodología e instrumento, adoptada por la entidad en el segundo semestre de la vigencia 2019. Como resultado de este ejercicio se generara un mapa de riesgos de corrupción institu"/>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r>
  <r>
    <s v="Gestión Contractual"/>
    <m/>
    <s v="Manual de Contratación y Supervisión.  Frente a la estructuración de los estudios previos,  se evidenció que el Manual señala los puntos que debe contener, no obstante cuando se discriminan los procedimientos de cada una de las modalidades de selección se"/>
    <s v="Oportunidad de Mejora"/>
    <s v="Falta de claridad y desalineación entre el Manual de Contratación, la Guía del Supervisor y el procedimiento de Gestión Contractual en cuanto a los responsables de cada proceso, supervisión de los contratós, comunicaciones entre la entidad y los oferentes"/>
    <s v="N/A"/>
    <s v="N/A"/>
    <s v="Acción de mejora"/>
    <s v="Modificar y actualizar el Manual de Contratación y Guía del Supervisor, articulándolos con el procedimiento de Gestión Contractual"/>
    <m/>
    <n v="1"/>
    <s v="Manual de Contratación y Guía del Supervisor actualizados y alineados con el procedimiento de Gestión Contractual"/>
    <x v="1"/>
    <s v="Jorge Amarillo "/>
    <d v="2018-06-18T00:00:00"/>
    <d v="2018-09-17T00:00:00"/>
    <s v="Plazo"/>
    <n v="925"/>
    <x v="3"/>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Se evidenció que la acción sigue vencida. Se reiteró la solicitud de ampliación del plazo de entrega de esta acción hasta el 31 de marzo de 2020,  la cual ya había sido contestada mediante correo motivado del 2-12-19,  señalando que no es procedente pues "/>
    <s v="Eliana López "/>
    <n v="1"/>
    <s v="Vencida"/>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unicamente hace falta apropbacion del mismo por las areas competentes."/>
    <n v="0.8"/>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_x000a_Antes del dia 31 mayo de 2021 se publicara el manual de contratacion de la entidad y la guia de supervisor se adjunta evidencia. Del proyecto en cual está en revisiön para su adopcion antes del 30 de mayo_x000a_"/>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d v="2021-11-22T00:00:00"/>
    <s v="En el presente seguimiento la OCI, da cuenta de los borradores de modificación  del Manual de Contratación y  de la  Guía del Supervisor,  los cuales ya han sido objeto de socialización para su concreción, sin que los mismos se hayan oficializado "/>
    <s v="Jacqueline "/>
    <n v="0.8"/>
    <s v="vencida"/>
    <d v="2022-02-18T00:00:00"/>
    <s v="se realiza monitoreo mensual de los servicios publicos con indicadores"/>
    <n v="1"/>
    <s v="23  febrero -13 Marzo"/>
    <s v="Todos los hallazgos relacionados con el procedimientos se reprograman para el 30 de junio  de 2022 que se expediran conjuntamente con los manuales de contratación y supervisión"/>
    <s v="Catalina Carranza-Jacqueline Rivera"/>
    <n v="0.1"/>
    <x v="0"/>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n v="0.7"/>
    <d v="2022-06-08T00:00:00"/>
    <s v="El proceso presenta un borrador del Manual de Contratación, no obstante no se ha formalizado el mismo "/>
    <s v="Aun se esta a tiempo de cumplir "/>
  </r>
  <r>
    <s v="Gestión Contractual"/>
    <m/>
    <s v="Manual de Contratación y Supervisión.  En relación a la supervisión de los contratós se observó que la Entidad cuenta con un Manual de Supervisión el cual señala como se debe realizar el seguimiento a la contratación, sin embargo este Manual debe estar me"/>
    <s v="Oportunidad de Mejora"/>
    <s v="Falta de claridad y desalineación entre el Manual de Contratación, la Guía del Supervisor y el procedimiento de Gestión Contractual en cuanto a los responsables de cada proceso, supervisión de los contratós, comunicaciones entre la entidad y los oferentes"/>
    <s v="N/A"/>
    <s v="N/A"/>
    <s v="Acción de mejora"/>
    <s v="Modificar y actualizar el Manual de Contratación y Guía del Supervisor, articulándolos con el procedimiento de Gestión Contractual"/>
    <m/>
    <n v="1"/>
    <s v="Manual de Contratación y Guía del Supervisor actualizados y alineados con el procedimiento de Gestión Contractual"/>
    <x v="1"/>
    <s v="Jorge Amarillo "/>
    <d v="2018-06-18T00:00:00"/>
    <d v="2018-09-17T00:00:00"/>
    <s v="Plazo"/>
    <n v="925"/>
    <x v="3"/>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Nota: Se recomienda realizar en el menor tiempo posible mesas de trabajo conjuntas para revisar y construir los documentos respectivos que viabilizan la operatividad del proceso,  integrando todas las observaciones presentadas en los seguimientos. "/>
    <s v="Eliana López "/>
    <n v="1"/>
    <s v="Vencida"/>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articulandolo con el proceso de contratacion, unicamente hace falta apropbacion del mismo por las areas competentes."/>
    <n v="0.8"/>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d v="2021-11-22T00:00:00"/>
    <s v="En el presente seguimiento la OCI, da cuenta de los borradores de modificación  del Manual de Contratación y  de la  Guía del Supervisor,  los cuales ya han sido objeto de socialización para su concreción, sin que se hayan oficializado"/>
    <s v="Jacqueline "/>
    <n v="0.8"/>
    <s v="vencida"/>
    <d v="2022-02-18T00:00:00"/>
    <s v="Se tiene un cronograma de capacitación y se realizan las capacitaciones adecuadas de gestión ambiental"/>
    <n v="1"/>
    <s v="23  febrero -13 Marzo"/>
    <s v="Reprogramación de fecha, el manual se esta modificando"/>
    <s v="Catalina Carranza-Jacqueline Rivera"/>
    <n v="0.1"/>
    <x v="0"/>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r>
  <r>
    <s v="Gestión Contractual"/>
    <m/>
    <s v="Manual de Contratación y Supervisión.  En lo referente al desarrollo de la comunicación con los oferentes y contratistas, si bien el manual de contratación describe las etapas de cada una de las modalidades de selección que lleva a cabo la entidad, en don"/>
    <s v="Oportunidad de Mejora"/>
    <s v="Falta de claridad y desalineación entre el Manual de Contratación, la Guía del Supervisor y el procedimiento de Gestión Contractual en cuanto a los responsables de cada proceso, supervisión de los contratós, comunicaciones entre la entidad y los oferentes"/>
    <s v="N/A"/>
    <s v="N/A"/>
    <s v="Acción de mejora"/>
    <s v="Modificar y actualizar el Manual de Contratación y Guía del Supervisor, articulándolos con el procedimiento de Gestión Contractual"/>
    <m/>
    <n v="1"/>
    <s v="Manual de Contratación y Guía del Supervisor actualizados y alineados con el procedimiento de Gestión Contractual"/>
    <x v="1"/>
    <s v="Jorge Amarillo "/>
    <d v="2018-06-18T00:00:00"/>
    <d v="2018-09-17T00:00:00"/>
    <s v="Plazo"/>
    <n v="925"/>
    <x v="3"/>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Se evidenció que la acción sigue vencida. Se reiteró la solicitud de ampliación del plazo de entrega de esta acción hasta el 31 de marzo de 2020,  la cual ya había sido contestada mediante correo motivado del 2-12-19,  señalando que no es procedente pues "/>
    <s v="Eliana López "/>
    <n v="1"/>
    <s v="Vencida"/>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articulandolo con el proceso de contratacion, unicamente hace falta apropbacion del mismo por las areas competentes."/>
    <n v="0.8"/>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d v="2021-11-22T00:00:00"/>
    <s v="En el presente seguimiento la OCI, da cuenta de los borradores de modificación  del Manual de Contratación y  de la  Guía del Supervisor,  los cuales ya han sido objeto de socialización para su concreción, sin que se hayan oficializado"/>
    <s v="Jacqueline "/>
    <n v="0.8"/>
    <s v="vencida"/>
    <d v="2022-02-18T00:00:00"/>
    <s v="Se actualizó el procedimiento de gestión de bines y se envío al proceso de mejora continua para su aprobación"/>
    <n v="0.8"/>
    <s v="23  febrero -13 Marzo"/>
    <s v="Todos los hallazgos relacionados con el procedimientos se reprograman para el 30 de junio  de 2022 que se expediran conjuntamente con los manuales de contratación y supervisión"/>
    <s v="Catalina Carranza-Jacqueline Rivera"/>
    <n v="0.1"/>
    <x v="0"/>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r>
  <r>
    <s v="Gestión Contractual"/>
    <m/>
    <s v="Manual de Contratación y Supervisión.  Respecto al seguimiento de las actividades posteriores a la liquidación, se debe referir en el manual de contratación lo dispuesto en el manual de supervisión respecto a las liquidaciones y así mismo ampliar los crit"/>
    <s v="Oportunidad de Mejora"/>
    <s v="Falta de claridad y desalineación entre el Manual de Contratación, la Guía del Supervisor y el procedimiento de Gestión Contractual en cuanto a los responsables de cada proceso, supervisión de los contratós, comunicaciones entre la entidad y los oferentes"/>
    <s v="N/A"/>
    <s v="N/A"/>
    <s v="Acción de mejora"/>
    <s v="Modificar y actualizar el Manual de Contratación y Guía del Supervisor, articulándolos con el procedimiento de Gestión Contractual"/>
    <m/>
    <n v="1"/>
    <s v="Manual de Contratación y Guía del Supervisor actualizados y alineados con el procedimiento de Gestión Contractual"/>
    <x v="1"/>
    <s v="Jorge Amarillo "/>
    <d v="2018-06-18T00:00:00"/>
    <d v="2018-09-17T00:00:00"/>
    <s v="Plazo"/>
    <n v="925"/>
    <x v="3"/>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Se evidenció que la acción sigue vencida. Se reiteró la solicitud de ampliación del plazo de entrega de esta acción hasta el 31 de marzo de 2020,  la cual ya había sido contestada mediante correo motivado del 2-12-19,  señalando que no es procedente pues "/>
    <s v="Eliana López "/>
    <n v="1"/>
    <s v="Vencida"/>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articulandolo con el proceso de contratacion, unicamente hace falta apropbacion del mismo por las areas competentes."/>
    <n v="0.8"/>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d v="2021-11-22T00:00:00"/>
    <s v="En el presente seguimiento la OCI, da cuenta de los borradores de modificación  del Manual de Contratación y  de la  Guía del Supervisor,  los cuales ya han sido objeto de socialización para su concreción, sin que se hayan oficializado"/>
    <s v="Jacqueline "/>
    <n v="0.8"/>
    <s v="vencida"/>
    <d v="2022-02-18T00:00:00"/>
    <s v="se esta actualizando el procedimiento de gestión de bienes, respecto a la definición del responsable de la verificación y aprobación del inventario de bienes."/>
    <n v="0.9"/>
    <s v="23  febrero -13 Marzo"/>
    <s v="Todos los hallazgos relacionados con el procedimientos se reprograman para el 30 de junio  de 2022 que se expediran conjuntamente con los manuales de contratación y supervisión"/>
    <s v="Catalina Carranza-Jacqueline Rivera"/>
    <n v="0.1"/>
    <x v="0"/>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r>
  <r>
    <s v="Gestión Contractual"/>
    <m/>
    <s v="Manual de Contratación y Supervisión.  Se evidenció que en el Manual de Contratación todavía se mencionan normas como el Decreto 1510 de 2015, el cual fue derogado y compilado por el Decreto 1082 de 2015 por lo que es necesario actualizar el manual de con"/>
    <s v="Observación"/>
    <s v="Falta de claridad y desalineación entre el Manual de Contratación, la Guía del Supervisor y el procedimiento de Gestión Contractual en cuanto a los responsables de cada proceso, supervisión de los contratós, comunicaciones entre la entidad y los oferentes"/>
    <s v="N/A"/>
    <s v="N/A"/>
    <s v="Corrección"/>
    <s v="Modificar y actualizar el Manual de Contratación y Guía del Supervisor, articulándolos con el procedimiento de Gestión Contractual"/>
    <m/>
    <n v="1"/>
    <s v="Manual de Contratación y Guía del Supervisor actualizados y alineados con el procedimiento de Gestión Contractual"/>
    <x v="1"/>
    <s v="Jorge Amarillo "/>
    <d v="2018-06-18T00:00:00"/>
    <d v="2018-09-17T00:00:00"/>
    <s v="Plazo"/>
    <n v="925"/>
    <x v="3"/>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Se evidenció que la acción sigue vencida. Se reiteró la solicitud de ampliación del plazo de entrega de esta acción hasta el 31 de marzo de 2020,  la cual ya había sido contestada mediante correo motivado del 2-12-19,  señalando que no es procedente pues "/>
    <s v="Eliana López "/>
    <n v="1"/>
    <s v="Vencida"/>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articulandolo con el proceso de contratacion, unicamente hace falta apropbacion del mismo por las areas competentes."/>
    <n v="0.8"/>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d v="2021-11-22T00:00:00"/>
    <s v="En el presente seguimiento la OCI, da cuenta de los borradores de modificación  del Manual de Contratación y  de la  Guía del Supervisor,  los cuales ya han sido objeto de socialización para su concreción, sin que se hayan oficializado"/>
    <s v="Jacqueline "/>
    <n v="0.8"/>
    <s v="vencida"/>
    <d v="2022-02-18T00:00:00"/>
    <s v="Se realizó el inventario de acuerdo a los lineamientos establecidos."/>
    <n v="1"/>
    <s v="23  febrero -13 Marzo"/>
    <s v="Todos los hallazgos relacionados con el procedimientos se reprograman para el 30 de junio  de 2022 que se expediran conjuntamente con los manuales de contratación y supervisión"/>
    <s v="Catalina Carranza-Jacqueline Rivera"/>
    <n v="0.1"/>
    <x v="0"/>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r>
  <r>
    <s v="Auditoría al sistema de Gestión en Seguridad y Salud en el Trabajo"/>
    <d v="2019-11-08T00:00:00"/>
    <s v="Se tomó como muestra la contratación de los servicios de aseo y cafetería para verificar la aplicación de los requisitos de Seguridad y Salud en el trabajo para la selección y evaluación de proveedores y contratistas, aunque el Supervisor de dichos contra"/>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ón correctiva"/>
    <s v="1. Actualización del Manual de Contratación de la DNBC con los requisitos de Seguridad y Salud en el Trabajo para selección y evaluación de contratistas. _x000a_2. Aprobación del Manual de Contratación por parte de los Gestores de los Proceso de Contratación y "/>
    <m/>
    <n v="4"/>
    <s v="N° de Actividades realizadas "/>
    <x v="1"/>
    <s v="Luz Helena Giraldo"/>
    <d v="2019-12-01T00:00:00"/>
    <d v="2020-03-30T00:00:00"/>
    <s v="Plazo"/>
    <n v="365"/>
    <x v="3"/>
    <m/>
    <m/>
    <m/>
    <m/>
    <m/>
    <m/>
    <m/>
    <m/>
    <d v="2019-11-30T00:00:00"/>
    <m/>
    <m/>
    <d v="2019-12-09T00:00:00"/>
    <s v="Como evidencia de la acción se presentó el documento  &quot; Manual de Seguridad y Salud en el Trabajo para contratistas y Subcontratistas, construido por la   Subdirección Administrativa y Financiera_x000a_Gestión de Talento Humano - 2019, sin embargo la acción est"/>
    <s v="Eliana López "/>
    <n v="0.1"/>
    <s v="En avance"/>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articulandolo con el proceso de contratacion, con los requisitos de seguridad y salud en el trabajo unicamente hace falta apropbacion del mismo por las areas competentes"/>
    <n v="0.5"/>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s v="22/11/201"/>
    <s v="De las 4 actividades de la acción solo falta respecto del manual de contratación la  Remisión del Manual de Contratación al Proceso de Mejora Continua para revisión, codificación y publicación en la carpeta del SIGEC de la DNBC."/>
    <s v="Jacqueline"/>
    <n v="0.8"/>
    <s v="vencida"/>
    <d v="2022-02-18T00:00:00"/>
    <s v="Se realiza el inventario fisico con corte a diciembre 2020"/>
    <n v="1"/>
    <s v="23  febrero -13 Marzo"/>
    <s v="Todos los hallazgos relacionados con el procedimientos se reprograman para el 30 de junio  de 2022 que se expediran conjuntamente con los manuales de contratación y supervisión"/>
    <s v="Catalina Carranza-Jacqueline Rivera"/>
    <n v="0.1"/>
    <x v="0"/>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r>
  <r>
    <s v="Auditoría al sistema de Gestión en Seguridad y Salud en el Trabajo"/>
    <d v="2019-11-08T00:00:00"/>
    <s v="Se tomó como muestra la contratación de los servicios de aseo y cafetería para verificar la aplicación de los requisitos de Seguridad y Salud en el trabajo para la selección y evaluación de proveedores y contratistas, aunque el Supervisor de dichos contra"/>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ón correctiva"/>
    <s v="1. Elaborar propuesta de requisitos de Seguridad y Salud en el Trabajo para selección y evaluación de contratistas para incluirlo en el  manual de contratación de la DNBC._x000a_2. Remisión de la propuesta de requisitos de Seguridad y Salud en el Trabajo para s"/>
    <m/>
    <n v="2"/>
    <s v="N° de Actividades realizadas "/>
    <x v="3"/>
    <s v="Maryoly  Diaz Muñoz /_x000a_Especialista Seguridad y Salud en el Trabajo"/>
    <d v="2019-12-01T00:00:00"/>
    <d v="2019-12-31T00:00:00"/>
    <m/>
    <m/>
    <x v="5"/>
    <m/>
    <m/>
    <m/>
    <m/>
    <m/>
    <m/>
    <m/>
    <m/>
    <d v="2019-11-30T00:00:00"/>
    <s v="N/A"/>
    <m/>
    <d v="2019-12-10T00:00:00"/>
    <s v="Acción programada para iniciar ejecución posterior a la fecha de corte del seguimiento."/>
    <s v="Carlos Vargas"/>
    <n v="0"/>
    <s v="Sin iniciar"/>
    <d v="2020-07-31T00:00:00"/>
    <s v="Se realizo la actualizacion del manual de proveedores y contratistas 2020 acorde a todos los lineamientos de la normatividad vigente en materia de SST, se incluyeron los aspectos relacionados a la seguridad industrial para contratistas, el cual se enviara"/>
    <n v="1"/>
    <d v="2020-08-20T00:00:00"/>
    <s v="Se realizó la actualización del Manual de Seguridad y salud en el trabajo para Contratistas, Proveedores y Subcontratistas y se elaboraron listas de chequeo en SST para Contratistas. Sin embargo no se ha incluido en el manual de contratación de la entidad"/>
    <s v="Carlos Vargas"/>
    <n v="0.7"/>
    <s v="Vencida"/>
    <m/>
    <s v="Ya se cumplió con el manual y los criterios de sst para que sean incluidos en el manual de contratacion de la entidad. Toda vez que por parte de sst ya se cumplió y fue socializado en correo adjunto como evidencia, solicitamos que este hallazgo sea cerrad"/>
    <n v="1"/>
    <d v="2020-12-18T00:00:00"/>
    <s v="Se establecieron los criterios de SST  y se remitieron a Gestión Contractual se realizó en meses anteriores, sin embargo, a la fecha no se han formalizado dichos criterios"/>
    <s v="Carlos Andrés Vargas"/>
    <n v="100"/>
    <s v="Cumplida"/>
    <m/>
    <m/>
    <m/>
    <d v="2021-05-25T00:00:00"/>
    <s v="Se establecieron los criterios de SST  y se remitieron a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100"/>
    <s v="Cumpl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
    <n v="0.7"/>
    <d v="2022-02-23T00:00:00"/>
    <s v="Se envío a gestión contractual documento con los criterios de SST para vincularse al Manual de Contratación de la Entidad._x000a_La acción se ejecutará en el primer trimestre 2022."/>
    <s v="Jhon Beltran - Carlos Vargas"/>
    <n v="0.7"/>
    <x v="0"/>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r>
  <r>
    <s v="Auditoría Gestión Contractual"/>
    <m/>
    <s v="Se evidenció modificaciones del Plan Anual de Adquisiciones no controladas (ver comparativo cuantitativo Anexo 2) lo cual va en contravía de lo establecido en la Ley 152 de 1994 en el artículo 26 “…En la elaboración del plan de acción y en la programación"/>
    <s v="No conformidad"/>
    <s v="El Plan Anual de Adquisiciones  se modifica de conformidad con las directrices establecidas por Colombia Compra Eficiente y las dispuestas en la Ley.  _x000a_El proceso de Planeación de las necesidades de la DNBC es dinámico y se encuentra sujeto a las disposic"/>
    <s v="La DNBC no cuenta actualmente con procedimientos y formatos estandarizados para la formulación y modificación del Plan Anual de adquisiciones."/>
    <s v="Desarticulación en la ejcución de los recursos._x000a_Debilidad Institucional en la implementación del principio de planeación."/>
    <s v="Acción correctiva"/>
    <s v="1. Elaborar el procedimiento de Plan Anual de Adquisiciones. 15/01/2020._x000a_2. Realizar mesas de trabajo con los procesos de Gestión Financiera y Planeación Estratégica para la revisión y aprobación del Procedimiento. 07/02/2020_x000a_3. Elaborar formato de solici"/>
    <m/>
    <n v="6"/>
    <s v="N° de actividades realizadas."/>
    <x v="1"/>
    <s v="Luz Helena Giraldo Correal"/>
    <d v="2019-12-09T00:00:00"/>
    <d v="2020-03-27T00:00:00"/>
    <s v="Plazo"/>
    <n v="368"/>
    <x v="2"/>
    <m/>
    <m/>
    <m/>
    <m/>
    <m/>
    <m/>
    <m/>
    <m/>
    <m/>
    <m/>
    <m/>
    <m/>
    <m/>
    <m/>
    <m/>
    <m/>
    <d v="2020-07-31T00:00:00"/>
    <s v="Actualmente se encuentra en borrador el procedimiento, por otro lado se desarrollaron mesas de trabajo con; Planeacion, Contratación y Financiera, para la modificación del PAA "/>
    <n v="0.3"/>
    <d v="2020-08-24T00:00:00"/>
    <s v="Se observa un documento en borrador del proyecto del Procedimiento para la Elaboración del Plan Anual de Adquisiciones para la Contratación de Bienes y Servicios de la DNBC.  No se anexan soportes de las reuniones de las mesas de trabajo"/>
    <s v="Nallivy Consuelo Noy"/>
    <n v="0.1"/>
    <s v="Vencida"/>
    <d v="2020-12-07T00:00:00"/>
    <s v="Se reanuda las mesas de trabajo con mejora continua para aprobación del PAA, se presentara la propuesta a planeacion y el área financiera, se carga la evidencia de la reunión."/>
    <n v="0.7"/>
    <d v="2020-12-18T00:00:00"/>
    <s v="Se verifica  la solicitud  de Contratación de mesa de trabajo  a  la Oficina de Planeación del 10 de diciembre  de 2020,  para elaborar, revisar y aprobar el  procedimiento de modificación y actualización del  PAA, procedimiento con el cual se expedirán t"/>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 se esta trabajando en el procedimiento con mejora continua "/>
    <n v="0.5"/>
    <d v="2021-11-08T00:00:00"/>
    <s v="Con corte a 15 de nov el proceso no reporta evidencia de la informacion "/>
    <s v="No"/>
    <s v="22/11/201"/>
    <s v="No se allegó evidencia, ni seguimiento de las activiades relacionadas con el PAA  "/>
    <s v="Jacqueline"/>
    <n v="0"/>
    <s v="vencida"/>
    <d v="2022-02-18T00:00:00"/>
    <s v="Se actualizó el procedimiento de gestión de bines y se envío al proceso de mejora continua para su aprobación"/>
    <n v="0.9"/>
    <d v="2022-02-23T00:00:00"/>
    <s v="Se reprograma la accion para dar cumplimiento el 18 de abril de 2022"/>
    <s v="Catalina Carranza-Jacqueline Rivera"/>
    <n v="0.1"/>
    <x v="0"/>
    <d v="2022-04-07T00:00:00"/>
    <s v="Se adelantaran  mesas de trabajo con Planeacion estrategica,para la revision del  procedimiento "/>
    <s v="Catalina Carranza-Jacqueline Rivera"/>
    <n v="0.2"/>
    <s v="En avance"/>
    <d v="2022-04-29T00:00:00"/>
    <s v="No se adjunto evidencia para realizar la respectiva revisiòn. La acciòn se cumpliò el 18 de abril de 2022 y quedo vencida.Por lo tanto, para el presente seguimiento no hubo avance."/>
    <s v="CLAUDIA QUINTERO-CATALINA CARRANZA"/>
    <n v="0.2"/>
    <s v="Vencida"/>
    <d v="2022-05-31T00:00:00"/>
    <s v="Se adelantaran  mesas de trabajo con Planeación estrategica,para la revisión del  procedimiento "/>
    <n v="0.3"/>
    <d v="2022-06-08T00:00:00"/>
    <s v="El proceso evidencia el procedimiento de PAA PC PE 01 con fecha del 30 de marzo de 2022"/>
    <s v="Si"/>
  </r>
  <r>
    <s v="Seguimiento a la atención de Peticiones, Quejas, Reclamos, Solicitudes y Denuncias II semestre de 2019 "/>
    <d v="2020-04-13T00:00:00"/>
    <s v="Se evidenció 210 PQRDS con respuesta extemporánea y vencidas equivalentes al 21.34% del total de las 984 PQRSD, incumpliendo lo dispuesto en la Ley 1755 de 2015 que establece en el Artículo 14 y 21 los términos para resolver y trasladar  las  peticiones p"/>
    <s v="No conformidad"/>
    <s v="1º por que; retrasó  en la contratación del personal contratista de apoyo a la gestión de atención al ciudadano. _x000a__x000a_2º por que: No se generaron las alertas de PQRSD por parte de la oficina de atención al ciudadano, debido que no se contaba con el personal "/>
    <s v="Se identifica bajo nivel de compromiso en la gestión oportuna para dar respuesta a la solicitud de PQRSD"/>
    <s v="Vencimiento de Términos en respuestas a PQRDS,"/>
    <s v="Acción correctiva"/>
    <s v="Informe mensual a la alta Dirección sobre PQRSD con respuesta extemporánea y vencidas para la toma de decisiones."/>
    <m/>
    <n v="4"/>
    <s v="Nº de informes Realizados  / Nº de informes programados * 100 "/>
    <x v="5"/>
    <s v="Andres Garcia "/>
    <d v="2020-05-18T00:00:00"/>
    <d v="2020-08-31T00:00:00"/>
    <s v="Plazo"/>
    <m/>
    <x v="3"/>
    <m/>
    <m/>
    <m/>
    <m/>
    <m/>
    <m/>
    <m/>
    <m/>
    <m/>
    <m/>
    <m/>
    <m/>
    <m/>
    <m/>
    <m/>
    <m/>
    <d v="2020-07-31T00:00:00"/>
    <s v="Se realizo informe para los meses de mayo y junio sobre las PQRSD."/>
    <n v="0.8"/>
    <d v="2020-08-24T00:00:00"/>
    <s v="Al verificar la información suministrada por el Proceso de Gestión de Atención al Usuario, se evidencia que se aportan los informes consolidados de PQRSD de los meses de mayo y junio de 2020.  Sin embargo lo contemplado en la acción corresponde a que se d"/>
    <s v="Nallivy Consuelo Noy"/>
    <n v="0"/>
    <s v="En avance"/>
    <d v="2020-12-03T00:00:00"/>
    <s v="Por medio de correo eléctrico en las fechas 10 de agosto 19 de octubre y 3 de diciembre, donde se les adjunta el informe de PQRSD y se identifican las PQRSD extemporáneas. "/>
    <n v="0.9"/>
    <d v="2020-12-16T00:00:00"/>
    <s v="Se reitera por parte de la OCI,  que  no se ha allegado evidencia  del cumplimiento de la acción , respecto a realizar un informe mensual a la alta Dirección sobre PQRSD con respuesta extemporánea y vencidas para la toma de decisiones, toda  vez que  la e"/>
    <s v="Jacqueline Rivera"/>
    <n v="0"/>
    <s v="Vencida"/>
    <d v="2021-03-31T00:00:00"/>
    <s v="no se evidencia un informe mensual a la alta Dirección sobre PQRSD con respuesta extemporánea y vencidas para la toma de decisiones"/>
    <n v="0"/>
    <d v="2021-05-24T00:00:00"/>
    <s v="No se presenta se evidencia del envió de un informe mensual a la alta Dirección sobre PQRSD con respuesta extemporánea y vencidas para la toma de decisiones"/>
    <s v="Carlos Andrés Vargas"/>
    <n v="0"/>
    <s v="Vencida"/>
    <d v="2021-10-31T00:00:00"/>
    <s v="Se presento informe de PQRSD con respuesta extemporánea y vencidas para la toma de decisiones ante comité directivo el 30/09/21."/>
    <n v="0.9"/>
    <d v="2021-11-08T00:00:00"/>
    <s v="Sevidencia la presentacion del informe consolidado del I semestre del 2021, ante comité Directivo de septiembre "/>
    <s v="Si"/>
    <d v="2021-11-18T00:00:00"/>
    <s v="Atendendiendo a que la evidencia allegada corresponde a una presentanción  que se realizó para informarla  en Comité Directivo;  al  respecto la OCI, no la puede tener como evidencia de cumplimiento; pues no obstante no allegarse la respectiva acta del Co"/>
    <s v="Jacqueline"/>
    <n v="0"/>
    <s v="vencida"/>
    <m/>
    <m/>
    <m/>
    <s v="25 febrero -13 de marzo"/>
    <s v="Se  solicita modificacion de  la fecha de inicio y terminacion atendiendo al vencimiento de la misma, la cual  inicia en  marzo y termina en hasta julio"/>
    <s v="Catalina Carranza -Jacqueline Rivera"/>
    <n v="0.1"/>
    <x v="0"/>
    <d v="2021-04-05T00:00:00"/>
    <s v="A la fecha se cuenta con informe borrador del mes de febrero."/>
    <s v="John Beltran _x000a_CarlosVargas"/>
    <n v="0"/>
    <s v="En avance"/>
    <d v="2022-04-27T00:00:00"/>
    <s v="Se evidencio el envio de correo a la alta direccion sobre PQRSD con respuesta extemporánea y vencidas para la toma de decisiones"/>
    <s v="Jhon Beltran/ Carlos Vargas"/>
    <n v="0.25"/>
    <s v="En avance"/>
    <d v="2022-05-31T00:00:00"/>
    <s v="Se evidencio el envió de correo a la alta dirección sobre PQRSD con respuesta extemporánea y vencidas para la toma de decisiones de los meses de febrero, marzo y abril."/>
    <n v="0.75"/>
    <d v="2022-06-07T00:00:00"/>
    <s v="El proceso reporta solo los correos correspondientes a los informes de febrero y marzo, faltando los correos con los informes de los meses de enero, abril y mayo "/>
    <s v="No "/>
  </r>
  <r>
    <s v="Seguimiento a la atención de Peticiones, Quejas, Reclamos, Solicitudes y Denuncias II semestre de 2019 "/>
    <d v="2020-04-13T00:00:00"/>
    <s v="Al verificar los documentos de respuesta registrados con los números de radicado 2019100000133 -3, 2019100000137-3 y 2019100000102-3, se encontró lo siguiente:_x000a__x000a_ Los radicados terminados en “3” corresponden a circulares o memorandos internos de acuerdo c"/>
    <s v="No conformidad"/>
    <s v="1º por que: los funcionarios y/o contratistas generaban respuestas sin verificación del número de salida_x000a__x000a_2º por que: al momento de generar una respuesta el funcionario y/o contratista no seguía los pasos de salidas determinados en ORFEO, asignándolas a r"/>
    <s v="Falta de conocimiento de los funcionarios y/o contratistas para la  generacion de respuesta  según la clasificación de ORFEO "/>
    <s v="Desgaste administrativo por la mala clasificación según ORFEO"/>
    <s v="Acción correctiva"/>
    <s v="Capacitación obligatoria a todo el personal de la DNBC usuarios de ORFEO en el uso y manejo de la herramienta."/>
    <m/>
    <n v="1"/>
    <s v="Nº de servidores públicos capacitados / Nº total de servidores públicos con usuario de ORFEO asignado * 100"/>
    <x v="5"/>
    <s v="Andres Garcia "/>
    <d v="2020-03-27T00:00:00"/>
    <d v="2020-08-31T00:00:00"/>
    <m/>
    <m/>
    <x v="13"/>
    <m/>
    <m/>
    <m/>
    <m/>
    <m/>
    <m/>
    <m/>
    <m/>
    <m/>
    <m/>
    <m/>
    <m/>
    <m/>
    <m/>
    <m/>
    <m/>
    <d v="2020-07-31T00:00:00"/>
    <s v="Se  realizado capacitacion individual con los procesos de Contratacion,  Subdireccion Administrativa, Archivo y Fano, adicionalmente se envio capacitcion para el dia 06 de agosto 2020 a todo el personal  DNBC, con isntructivo del manejo de ORFEO"/>
    <n v="0.5"/>
    <d v="2020-08-24T00:00:00"/>
    <s v="Se evidenció que se iniciaron las capacitaciónes básicas en el manejo de ORFEO a la Subdirección Administrativa, Contratación, Archivo y FANO.  Así mismo, Atención al Ciudadano emitió el memorando 20203800000203 de fecha 11 de junio de 2020 informando que"/>
    <s v="Nallivy Consuelo Noy"/>
    <n v="0.5"/>
    <s v="En avance"/>
    <d v="2020-12-03T00:00:00"/>
    <s v="Se realizo capacitación de sensibilización de ORFEO identificado la importancia de atención de las PQRSD dirigida a los funcionarios y contratistas en 29 de septiembre del 2020._x000a__x000a_De igual manera se realizaron correos de sensibilización del buen uso de ORF"/>
    <n v="1"/>
    <d v="2020-12-16T00:00:00"/>
    <s v="De la evidencia  allegada , no se  puede reportar  un cumplimiento de la acción  definida, ya que  contrario al seguimiento del área no se completaron las capacitaciones, el registro  hace  relación a  una capacitación sobre funciones del GAU"/>
    <s v="Jacqueline Rivera"/>
    <n v="0.5"/>
    <s v="Vencida"/>
    <d v="2021-03-31T00:00:00"/>
    <s v="no se evidencia capacitacion al personal de la DNBC en el tema de uso y manejo de la herramienta ORFEO"/>
    <n v="0"/>
    <d v="2021-05-24T00:00:00"/>
    <s v="No se presenta evidencia de la capacitación sobre uso y manejo de ORFEO a todo el personal."/>
    <s v="Carlos Andrés Vargas"/>
    <n v="0"/>
    <s v="Vencida"/>
    <d v="2021-10-31T00:00:00"/>
    <s v="Se realiza Capacitación dirigida a todo el personal de la DNBC usuarios de ORFEO en el uso y manejo de la herramienta el 11/06/21"/>
    <n v="1"/>
    <d v="2021-11-08T00:00:00"/>
    <s v="Se evidencia la realizacion de Capacitación obligatoria a todo el personal de la DNBC usuarios de ORFEO en el uso y manejo de la herramienta."/>
    <s v="Si"/>
    <d v="2021-11-18T00:00:00"/>
    <s v="La OCI observa que se allega como eviudencia de la Capacitación obligatoria a todo el personal de la DNBC usuarios de ORFEO en el uso y manejo de la herramienta, un enlace sin que este haga referencia  al tema ni asistentes"/>
    <s v="Jacqueline"/>
    <n v="1"/>
    <s v="Cumplida"/>
    <m/>
    <m/>
    <m/>
    <s v="25 febrero -13 de marzo"/>
    <s v="Esta accion ya se cumplio, y para el cierre del hallazgo quedan pendientes"/>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Seguimiento a la atención de Peticiones, Quejas, Reclamos, Solicitudes y Denuncias II semestre de 2019 "/>
    <d v="2020-04-13T00:00:00"/>
    <s v="Al verificar los documentos de respuesta registrados con los números de radicado 2019100000133 -3, 2019100000137-3 y 2019100000102-3, se encontró lo siguiente:_x000a__x000a_ Los radicados terminados en “3” corresponden a circulares o memorandos internos de acuerdo c"/>
    <s v="No conformidad"/>
    <s v="1º por que: los funcionarios y/o contratistas generaban respuestas sin verificación del número de salida_x000a__x000a_2º por que: al momento de generar una respuesta el funcionario y/o contratista no seguía los pasos de salidas determinados en ORFEO, asignándolas a r"/>
    <s v="Falta de conocimiento de los funcionarios y/o contratistas para la  generacion de respuesta  según la clasificación de ORFEO "/>
    <s v="Desgaste administrativo por la mala clasificación según ORFEO"/>
    <s v="Acción correctiva"/>
    <s v="Notificar mediante comunicación escrita las responsabilidades sobre el buen uso de la herramienta de ORFEO "/>
    <m/>
    <n v="1"/>
    <s v="Nºde servidores públicos notificados/ Nº total de servidores públicos con asignación de usuario de ORFEO Asignado *100"/>
    <x v="5"/>
    <s v="Andres Garcia "/>
    <d v="2020-05-04T00:00:00"/>
    <d v="2020-08-31T00:00:00"/>
    <m/>
    <m/>
    <x v="13"/>
    <m/>
    <m/>
    <m/>
    <m/>
    <m/>
    <m/>
    <m/>
    <m/>
    <m/>
    <m/>
    <m/>
    <m/>
    <m/>
    <m/>
    <m/>
    <m/>
    <d v="2020-07-31T00:00:00"/>
    <s v="Se realizo envió a todos los funcionarios responsables de dar respuestas a los diferentes requerimientos de la DNBC, adicionalmente trabaja en un documento para realizar el envió a todos los funcionarios de la DNBC que cuenten con correo institucional."/>
    <s v="80%%"/>
    <d v="2020-08-24T00:00:00"/>
    <s v="Se observó que mediante correo electrónico de fecha 07 de junio de 2020, a través del correo de atención al ciudadano, se socializó con algunos colaboradores los términos para dar respuesta a los PQRSD, así mismo se les notificó los documentos quien tiene"/>
    <s v="Nallivy Consuelo Noy"/>
    <n v="0.8"/>
    <s v="En avance"/>
    <d v="2020-12-03T00:00:00"/>
    <s v="Se realizo capacitación de sensibilización de ORFEO identificado la importancia de atención de las PQRSD dirigida a los funcionarios y contratistas en 29 de septiembre del 2020._x000a_"/>
    <n v="1"/>
    <d v="2020-12-16T00:00:00"/>
    <s v="De la evidencia allegada, no se  observa  la notificación  sobre las responsabilidades sobre el buen uso de la herramienta de ORFEO "/>
    <s v="Jacqueline Rivera"/>
    <n v="0.8"/>
    <s v="Vencida"/>
    <d v="2021-03-31T00:00:00"/>
    <s v="No se evidencia la notificacion  a los funcionarios de la DNBC sobre las responsabilidades del buen uso de la herramienta de ORFEO "/>
    <n v="0"/>
    <d v="2021-05-24T00:00:00"/>
    <s v="No se presenta evidencia de la notificación  a los funcionarios de la DNBC sobre las responsabilidades del buen uso de la herramienta de ORFEO "/>
    <s v="Carlos Andrés Vargas"/>
    <n v="0"/>
    <s v="Vencida"/>
    <d v="2021-10-31T00:00:00"/>
    <s v="Se notifica por correo electronico a los funcionarios de la DNBC sobre las responsabilidades del buen uso de la herramienta de ORFEO el 22/06/2021"/>
    <n v="1"/>
    <d v="2021-11-08T00:00:00"/>
    <s v="Se evidencia el envio de un correo a todos los funcionarios, recordandoles la verificacion del Sistema Orfeo, sin embargo no se evidencia  comunicación escrita de  las responsabilidades sobre el buen uso de la herramienta de ORFEO "/>
    <s v="No"/>
    <d v="2021-11-18T00:00:00"/>
    <s v="Se observa como evidencia del cumplimiento, un correo con una especifica responsabilidad  del ORFEO, pero se debe ampliar el tema a todas las responsabilidades sobre el buen uso de la herramienta de ORFEO "/>
    <s v="Jacqueline"/>
    <n v="0.3"/>
    <s v="vencida"/>
    <m/>
    <m/>
    <m/>
    <s v="25 febrero -13 de marzo"/>
    <s v="Compromiso: Desde GAU de acuerdo a la lista de responsabilidades sobre el buen uso del ORFEO evidenciada, se realizara comunicación a través de correo a todos los funcionarios y contratistas para su socilización, lo cual se realizara con fecha limite 4 de"/>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Seguimiento a la atención de Peticiones, Quejas, Reclamos, Solicitudes y Denuncias II semestre de 2019 "/>
    <d v="2020-04-13T00:00:00"/>
    <s v="Al verificar los documentos de respuesta registrados con los números de radicado 2019100000133 -3, 2019100000137-3 y 2019100000102-3, se encontró lo siguiente:_x000a__x000a_ Los radicados terminados en “3” corresponden a circulares o memorandos internos de acuerdo c"/>
    <s v="No conformidad"/>
    <s v="1º por que: los funcionarios y/o contratistas generaban respuestas sin verificación del número de salida_x000a__x000a_2º por que: al momento de generar una respuesta el funcionario y/o contratista no seguía los pasos de salidas determinados en ORFEO, asignándolas a r"/>
    <s v="Falta de conocimiento de los funcionarios y/o contratistas para la  generacion de respuesta  según la clasificación de ORFEO "/>
    <s v="Desgaste administrativo por la mala clasificación según ORFEO"/>
    <s v="Acción correctiva"/>
    <s v="Capacitar al personal encargado de generar respuestas sobre el manejo de del sistema ORFEO "/>
    <m/>
    <n v="1"/>
    <s v="_x000a_Nº de funcionarios capacitados/ N° Total de Funcionarios *100"/>
    <x v="5"/>
    <s v="Andres Garcia "/>
    <s v="01/06/202"/>
    <d v="2020-12-30T00:00:00"/>
    <m/>
    <m/>
    <x v="14"/>
    <m/>
    <m/>
    <m/>
    <m/>
    <m/>
    <m/>
    <m/>
    <m/>
    <m/>
    <m/>
    <m/>
    <m/>
    <m/>
    <m/>
    <m/>
    <m/>
    <d v="2020-07-31T00:00:00"/>
    <s v="Se realizo capitación el día 06 de agosto 2020 a todo el personal DNBC, sobre el instructivo de manejo de ORFEO "/>
    <n v="1"/>
    <d v="2020-08-24T00:00:00"/>
    <s v="Se evidenció que se iniciaron las capacitaciónes básicas en el manejo de ORFEO a la Subdirección Administrativa, Contratación, Archivo y FANO.  Así mismo, Atención al Ciudadano emitió el memorando 20203800000203 de fecha 11 de junio de 2020 informando que"/>
    <s v="Nallivy Consuelo Noy"/>
    <n v="0.5"/>
    <s v="En avance"/>
    <d v="2020-12-03T00:00:00"/>
    <s v="Se realizo capacitación al personal sobre las funciones y otro en las fechas 30/08/2020,  23/07/2020, 30/06/2020, 29/05/2020, 29/04/2020, "/>
    <n v="1"/>
    <d v="2020-12-16T00:00:00"/>
    <s v="De la  evidencia allegada no se puede determinar el cumplimiento de la capacitación al personal encargado de generar respuestas sobre el manejo de del sistema ORFEO "/>
    <s v="Jacqueline Rivera"/>
    <n v="0.5"/>
    <s v="En avance"/>
    <d v="2021-03-31T00:00:00"/>
    <s v="no se evidencia el cumplimiento de la capacitacion al personal encargado de generar respuestas sobre el manejo de del sistema ORFEO "/>
    <n v="0"/>
    <d v="2021-05-24T00:00:00"/>
    <s v="No se presenta evidencia de la capacitación al personal encargado de generar respuestas sobre el manejo de ORFEO"/>
    <s v="Carlos Andrés Vargas"/>
    <n v="0"/>
    <s v="Vencida"/>
    <d v="2021-10-31T00:00:00"/>
    <s v="Se realiza Capacitación dirigida al personal encargado de generar respuestas el 18/6/21"/>
    <n v="1"/>
    <d v="2021-11-08T00:00:00"/>
    <s v="Se evidencia la realizacion de una capacitacion  al personal encargado de generar respuestas sobre el manejo de del sistema ORFEO "/>
    <s v="Si"/>
    <d v="2021-11-18T00:00:00"/>
    <s v="Respecto de la  acción Capacitar al personal encargado de generar respuestas sobre el manejo de del sistema ORFEO, el área  allega invitación a la capacitación, la cual se programo para el 18 de junio de 2021 "/>
    <s v="Jacqueline"/>
    <n v="1"/>
    <s v="Cumplida"/>
    <m/>
    <m/>
    <m/>
    <s v="25 febrero -13 de marzo"/>
    <s v="Se verifica el cumplimiento de la acción,esta pendiente de cerrar hasta el cumplimiento del item 72, el cual queda pendiente proximo seguimiento"/>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en la  ejecucion del  soporte técnico de los equipos de la entidad._x000a__x000a_2º Por qué; No se tienen los recursos económicos necesarios para el cumplimiento del "/>
    <s v="No se aplican las políticas, procedimientos y seguimiento de atención de soporte Técnico. "/>
    <s v="Incumplimiento de los planes y resultados esperados por parte de la Entidad"/>
    <s v="Acción correctiva"/>
    <s v="Implementar el procedimiento de Gestión de Tecnología Informática PC-TI-01 Gestión y Atención de Soporte Técnico._x000a_"/>
    <m/>
    <n v="1"/>
    <s v="Programa establecido de Gestión de Tecnología informática PC- TI Gestión atención de soporte Técnico "/>
    <x v="2"/>
    <s v="Edwin Zamora "/>
    <d v="2020-06-16T00:00:00"/>
    <d v="2020-09-27T00:00:00"/>
    <s v="Plazo"/>
    <n v="215"/>
    <x v="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7"/>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El documento se encuentra en ajustes "/>
    <n v="0.7"/>
    <d v="2021-11-08T00:00:00"/>
    <s v="No se ha finalizado con la construcción del documento "/>
    <s v="No "/>
    <d v="2021-11-18T00:00:00"/>
    <s v="No se evidencian soportes en el One Drive. La actividad tiene fecha de termianción 30/04/2021"/>
    <s v="Luis Guillermo"/>
    <n v="0.7"/>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en la  ejecucion del  soporte técnico de los equipos de la entidad._x000a__x000a_2º Por qué; No se tienen los recursos económicos necesarios para el cumplimiento del "/>
    <s v="No se aplican las políticas, procedimientos y seguimiento de atención de soporte Técnico. "/>
    <s v="Incumplimiento de los planes y resultados esperados por parte de la Entidad"/>
    <s v="Acción correctiva"/>
    <s v="Realizar e implementar un formulario en linea que permita medir la oportunidad en tiempo real del soporte técnico, para la realización de los indicadores de gestión. "/>
    <m/>
    <n v="1"/>
    <s v="Formato ejecutado de control de mantenimiento a los equipos de computo de la DNBC."/>
    <x v="2"/>
    <s v="Edwin Zamora "/>
    <d v="2020-06-16T00:00:00"/>
    <d v="2020-09-27T00:00:00"/>
    <s v="Plazo"/>
    <m/>
    <x v="0"/>
    <m/>
    <m/>
    <m/>
    <m/>
    <m/>
    <m/>
    <m/>
    <m/>
    <m/>
    <m/>
    <m/>
    <m/>
    <m/>
    <m/>
    <m/>
    <m/>
    <d v="2020-07-31T00:00:00"/>
    <s v="El formulario ya se encuentra elaborado por el área de GTI, se espera enviar a planeacion en el mes de agosto para su aprobación y codificación. https://forms.gle/Hf7FEbHj2KKhGdgS7"/>
    <n v="0.5"/>
    <d v="2020-08-23T00:00:00"/>
    <s v="Se evidenció formulario google para medir la efectividad del mantenimiento/soporte realizado por TI, pendiente su ejecución."/>
    <s v="Carlos Vargas"/>
    <n v="0.5"/>
    <s v="En avance"/>
    <d v="2020-12-04T00:00:00"/>
    <s v="Esta el formulario en línea, sigue pendiente de la ejecución, por mejoras del mismo. "/>
    <n v="0.5"/>
    <d v="2020-12-17T00:00:00"/>
    <s v="Esta el formulario en línea, sigue pendiente de la ejecución, por mejoras del mismo. "/>
    <s v="Carlos Andrés Vargas"/>
    <n v="50"/>
    <s v="Vencida"/>
    <d v="2021-03-31T00:00:00"/>
    <s v="No se dio avance de este por falta de personas de apoyo para su desarrollo. "/>
    <n v="0.5"/>
    <d v="2021-05-26T00:00:00"/>
    <s v="Realizar e implementar un formulario en línea que permita medir la oportunidad en tiempo real del soporte técnico, para la realización de los indicadores de gestión. "/>
    <s v="Carlos Andrés Vargas"/>
    <n v="50"/>
    <s v="Vencida"/>
    <d v="2021-10-31T00:00:00"/>
    <s v="En revisión por cambio de indicadores."/>
    <n v="0.5"/>
    <d v="2021-11-08T00:00:00"/>
    <s v="No se presenta  formulario en línea que permita medir la oportunidad en tiempo real del soporte técnico, para la realización de los indicadores de gestión. "/>
    <s v="No "/>
    <d v="2021-11-18T00:00:00"/>
    <s v="No se evidencian soportes en el One Drive. La actividad tiene fecha de termianción 27/09/2020"/>
    <s v="Luis Guillermo"/>
    <n v="0.5"/>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5"/>
    <x v="0"/>
    <d v="2022-04-06T00:00:00"/>
    <s v="El formato ya se tiene, sin embargo este se articula con el procedimiento, por lo que saldra en circulacion la aprobación de la acción anterior. La acción se conluiria antes del 30/04/2022"/>
    <s v="Carlos/Merle"/>
    <n v="0.8"/>
    <s v="En avance"/>
    <d v="2022-05-03T00:00:00"/>
    <s v="Se evidencia el formato de encuesta de satisfacción y el formulario de solucitud de servicios. Se cumple la acción, queda pendiente verificacion de efectividad de la acción."/>
    <s v="Carlos Vargas - Merle Galindo"/>
    <n v="1"/>
    <s v="Cumplida"/>
    <m/>
    <m/>
    <m/>
    <d v="2022-06-08T00:00:00"/>
    <s v="Acción cumplida en el seguimiento anterior"/>
    <s v="Si"/>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soporte técnico y capacitación al personal en el manejo del Google Drive. _x000a__x000a__x000a_2º Por qué; No se cuenta con las herramientas tecnológicas necesarias para b"/>
    <s v="Falta de personal y recursos economicos para el seguimiento y verificación del cumplimiento de los indicadores."/>
    <s v="Incumplimiento de los planes y resultados esperados por parte de la Entidad"/>
    <s v="Acción correctiva"/>
    <s v="Verificar la validez de los indicadores que permiten realizar seguimiento y evaluación periódica de los procesos de TI _x000a_"/>
    <m/>
    <n v="1"/>
    <s v="&quot;N.º Total de indicadores / N.º total de indicadores Verificados * 100 _x000a__x000a_"/>
    <x v="2"/>
    <s v="Edwin Zamora "/>
    <d v="2020-06-16T00:00:00"/>
    <d v="2020-09-27T00:00:00"/>
    <s v="Plazo"/>
    <m/>
    <x v="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5"/>
    <d v="2020-12-17T00:00:00"/>
    <s v="El proceso cuenta con dos indicadores de eficacia."/>
    <s v="Carlos Andrés Vargas"/>
    <n v="50"/>
    <s v="Vencida"/>
    <d v="2021-03-31T00:00:00"/>
    <s v="No se dio avance de este por falta de personas de apoyo para su desarrollo. "/>
    <n v="0.5"/>
    <d v="2021-05-26T00:00:00"/>
    <s v="El proceso cuenta con dos indicadores de eficacia, sin embargo, falta verificar la validez de los indicadores frente al objetivo del proceso para realizar seguimiento y evaluación periódica de los procesos de TI "/>
    <s v="Carlos Andrés Vargas"/>
    <n v="50"/>
    <s v="Vencida"/>
    <d v="2021-10-31T00:00:00"/>
    <s v="Se realiza actualización y modificación de los indicadores."/>
    <n v="0.5"/>
    <d v="2021-11-08T00:00:00"/>
    <s v="No se presenta la verificación del cumplimiento de los indicadores "/>
    <s v="No "/>
    <d v="2021-11-18T00:00:00"/>
    <s v="Se evidencian el tablero de indicadores y  2 fichas tecnicas con fecha del 16/06/2021, pero no se aprecia la verificación de la validez de los indicadores que permitan realizar seguimiento y evaluación periódica de los procesos de TI. La actividad tiene f"/>
    <s v="Luis Guillermo"/>
    <n v="0.5"/>
    <s v="vencida"/>
    <d v="2022-02-18T00:00:00"/>
    <s v="Se realizan meses de trabajo e información con correos electronicos de informes soliictados"/>
    <n v="1"/>
    <d v="2022-03-08T00:00:00"/>
    <s v="El gestor se compromete a cumplir la acción antes del 30/04/2022"/>
    <s v="Luis Guillermo / Merle Galindo"/>
    <n v="0.5"/>
    <x v="0"/>
    <d v="2022-04-06T00:00:00"/>
    <s v="El proceso presenta las fichas de riesgos del año 2019,sin embargo no se evidencia seguimiento a los indicadores en el año 2020 y 2021"/>
    <s v="Carlos Vargas - Merle Galindo"/>
    <n v="0.5"/>
    <s v="En avance"/>
    <d v="2022-05-03T00:00:00"/>
    <s v="Acción cumplida en el seguimiento anterior, pendiente verificar efectividad."/>
    <s v="Carlos/Merle"/>
    <n v="1"/>
    <s v="Cumplida"/>
    <m/>
    <m/>
    <m/>
    <d v="2022-06-08T00:00:00"/>
    <s v="Acción cumplida en el seguimiento anterior"/>
    <s v="Si"/>
  </r>
  <r>
    <s v="Segumiento a la Gestión de Tecnología e Informática"/>
    <d v="2019-12-20T00:00:00"/>
    <s v="Se evidencia que la construcción del Plan Estratégico de Tecnologías de la información y las comunicaciones,  no se ajustan a las necesidades de la entidad en materia de TI, lo cual dificulta la realización de la planificación de mediano y largo plazo en "/>
    <s v="No conformidad"/>
    <s v="1. Por qué: Porque no se identificaron adecuadamente los  factores internos y externos que permitieran identificar las necesidades de la DNBC_x000a__x000a_2. Por qué:  Desconocimiento de la adecuada aplicación del PETI con base a los lineamientos de la entidad, tenie"/>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ón correctiva"/>
    <s v="Actualizar el Plan Estratégico de Tecnologías de la Información y Comunicaciones de la DNBC periodo 2019-2022 con el proyecto actual de estabilización de Servicios Tecnológicos y definición del marco de seguridad y privacidad de la información y de los si"/>
    <s v="Actualizar el Plan Estratégico de Tecnologías de la Información y Comunicaciones de la DNBC (PETIC 2023- 2025)” con fecha de finalización diciembre 2022"/>
    <n v="1"/>
    <s v="Proceso de PETIC actualizado y verificado."/>
    <x v="2"/>
    <s v="Edwin Zamora "/>
    <d v="2020-06-16T00:00:00"/>
    <d v="2020-10-15T00:00:00"/>
    <s v="Acción y Plazo"/>
    <n v="197"/>
    <x v="1"/>
    <m/>
    <m/>
    <m/>
    <m/>
    <m/>
    <m/>
    <m/>
    <m/>
    <m/>
    <m/>
    <m/>
    <m/>
    <m/>
    <m/>
    <m/>
    <m/>
    <d v="2020-07-31T00:00:00"/>
    <s v="Se encuentra en socialización con el área directiva y desarrollo del mismo. Se sube como evidencia las diapositivas presentadas a los directivos de los cambios y consideraxiones del PETI"/>
    <n v="0.4"/>
    <d v="2020-08-23T00:00:00"/>
    <s v="El Plan Estratégico de Tecnologías de la Información y Comunicaciones, se encuentra en proceso de actualización."/>
    <s v="Carlos Vargas"/>
    <n v="0.4"/>
    <s v="En avance"/>
    <d v="2020-12-04T00:00:00"/>
    <m/>
    <m/>
    <d v="2020-12-17T00:00:00"/>
    <s v="Se encuentra en construcción"/>
    <s v="Carlos Andrés Vargas"/>
    <n v="40"/>
    <s v="En avance"/>
    <d v="2021-03-31T00:00:00"/>
    <s v="Se encuentra en construcción, se espera concluirlo según la fecha establecida."/>
    <n v="0.4"/>
    <d v="2021-05-26T00:00:00"/>
    <s v="El Plan Estratégico de Tecnologías de la Información y Comunicaciones de la DNBC se encuentra en construcción."/>
    <s v="Carlos Andrés Vargas"/>
    <n v="40"/>
    <s v="En avance"/>
    <d v="2021-10-31T00:00:00"/>
    <s v="Documento en ejuste para su publicación."/>
    <n v="0.4"/>
    <d v="2021-11-08T00:00:00"/>
    <s v="No se presenta avances de la ejecución de la acción "/>
    <s v="No "/>
    <d v="2021-11-18T00:00:00"/>
    <s v="No se evidencian soportes en el One Drive. La actividad tiene fecha de terminación 30/04/2021"/>
    <s v="Luis Guillermo"/>
    <n v="0.4"/>
    <s v="vencida"/>
    <d v="2022-02-18T00:00:00"/>
    <s v="Se generaron los correos emitidos por parte de presidencia de la republica donde se visualizan los 2 envios correspondientes al inoforme de austeridad del gasto II semestre año 2020 y primer semestre 2021 "/>
    <n v="1"/>
    <d v="2022-03-08T00:00:00"/>
    <s v="El gestor se compromete a cumplir la acción antes del 30/04/2022"/>
    <s v="Luis Guillermo / Merle Galindo"/>
    <n v="0.4"/>
    <x v="0"/>
    <d v="2022-04-06T00:00:00"/>
    <s v="El proceso indica que se encuentra tabajando en las acciones definidas en la mesa de trabajo inicial"/>
    <s v="Carlos/Merle"/>
    <n v="0.4"/>
    <s v="En avance"/>
    <d v="2022-05-03T00:00:00"/>
    <s v="Se presenta informe del diagnóstico del PETI 2019 - 2022 , como base para la preparación del nuevo PETIC. Sin embargo se requiere ajustar la acción indicando que es la actualización del PETI y no la estabilización que ya esta cumplida y fecha de finalizac"/>
    <s v="Carlos Vargas - Merle Galindo"/>
    <n v="0.4"/>
    <s v="Vencida"/>
    <d v="2022-05-31T00:00:00"/>
    <s v="Se solicitó ajustar de acuerdo al último seguimiento, se anexa el correo de dicha solicitud"/>
    <n v="0.5"/>
    <d v="2022-06-08T00:00:00"/>
    <s v="El proceso no reporta evidencia de la ejecución de la acción "/>
    <s v="No"/>
  </r>
  <r>
    <s v="Segumiento a la Gestión de Tecnología e Informática"/>
    <d v="2019-12-20T00:00:00"/>
    <s v="Se evidencia un bajo nivel de avance en la implementación de los lineamientos en el marco del Plan Estratégico de Tecnologías de la Información y las Comunicaciones - PETIC de acuerdo con los componentes: TIC para Servicios, TIC para Gobierno Abierto y TI"/>
    <s v="No conformidad"/>
    <s v="1. Por qué: Desconocimiento de la adecuada aplicación del PETI con base a los lineamientos de la entidad, teniendo en cuenta la guía y soporte emitido por el ministerio de las TICs._x000a__x000a_2. Por qué: Falta de seguimiento al proceso de adecuación e implementaci"/>
    <s v="Ausencia de recurso humano dedicado a la planeación y ejecución del plan. "/>
    <s v="Desarticulación del área de Gestión de Tecnología con los objetivos estratégicos de la entidad."/>
    <s v="Acción correctiva"/>
    <s v="Realizar indicadores de seguimiento y control con el fin de medir y evaluar el avance del PETI"/>
    <m/>
    <n v="1"/>
    <s v="Indicadores del PETI "/>
    <x v="2"/>
    <s v="Edwin Zamora "/>
    <d v="2020-06-16T00:00:00"/>
    <d v="2020-10-15T00:00:00"/>
    <s v="Plazo"/>
    <n v="197"/>
    <x v="0"/>
    <m/>
    <m/>
    <m/>
    <m/>
    <m/>
    <m/>
    <m/>
    <m/>
    <m/>
    <m/>
    <m/>
    <m/>
    <m/>
    <m/>
    <m/>
    <m/>
    <d v="2020-07-31T00:00:00"/>
    <s v="Se tienen listo el formato de seguimiento de mantenimiento, se enviara a planeacion para su aprobación y codificación "/>
    <n v="0.6"/>
    <d v="2020-08-23T00:00:00"/>
    <s v="Se cuenta con los mecanismos para la captura de información para  la formulación y medición de los indicadores"/>
    <s v="Carlos Vargas"/>
    <n v="0.4"/>
    <s v="En avance"/>
    <d v="2020-12-04T00:00:00"/>
    <s v="Se avanzo en la ejecución del plan petic, conforme al plan de compras"/>
    <n v="0.9"/>
    <d v="2020-12-17T00:00:00"/>
    <s v="Se encuentra en construcción"/>
    <s v="Carlos Andrés Vargas"/>
    <n v="40"/>
    <s v="En avance"/>
    <d v="2021-03-31T00:00:00"/>
    <s v="Se encuentra en construcción, se espera concluirlo según la fecha establecida"/>
    <n v="0.4"/>
    <d v="2021-05-26T00:00:00"/>
    <s v="Se encuentra en construcción los indicadores del PETI"/>
    <s v="Carlos Andrés Vargas"/>
    <n v="40"/>
    <s v="En avance"/>
    <d v="2021-10-31T00:00:00"/>
    <s v="Se realiza actualización y modificación de los indicadores."/>
    <n v="1"/>
    <d v="2021-11-08T00:00:00"/>
    <s v="Se presenta la actualización de los indicadores "/>
    <s v="Si"/>
    <d v="2021-11-18T00:00:00"/>
    <s v="Se evidencian el tablero de indicadores y la ficha tecnica del indicador con fecha del 16/06/2021. pero no es claro el nivel de avance en la implementación de los lineamientos PETI"/>
    <s v="Luis Guillermo"/>
    <n v="0.7"/>
    <s v="vencida"/>
    <d v="2022-02-18T00:00:00"/>
    <s v="igual que hallazgo 33"/>
    <n v="0.4"/>
    <d v="2022-03-08T00:00:00"/>
    <s v="El gestor se compromete a cumplir la acción antes del 30/04/2022"/>
    <s v="Luis Guillermo / Merle Galindo"/>
    <n v="0.7"/>
    <x v="0"/>
    <d v="2022-04-06T00:00:00"/>
    <s v="El proceso presenta las fichas de riesgos del año 2019,sin embargo no se evidencia seguimiento a los indicadores en el año 2020 y 2021"/>
    <s v="Carlos Vargas - Merle Galindo"/>
    <n v="0.5"/>
    <s v="En avance"/>
    <d v="2022-05-03T00:00:00"/>
    <s v="Se presenta informe del diagnóstico del PETI 2019 - 2022 , como base para la preparación del nuevo PETIC"/>
    <s v="Carlos Vargas - Merle Galindo"/>
    <n v="1"/>
    <s v="Cumplida"/>
    <m/>
    <m/>
    <m/>
    <d v="2022-06-08T00:00:00"/>
    <s v="Acción cumplida en el seguimiento anterior"/>
    <s v="Si"/>
  </r>
  <r>
    <s v="Segumiento a la Gestión de Tecnología e Informática"/>
    <d v="2019-12-20T00:00:00"/>
    <s v="Se evidencia que la entidad no ha aplicado el instrumento de autodiagnóstico en materia de gobierno digital por tal razón no se puede determinar el nivel de madurez alcanzado y tampoco se puede determinar una priorización de las acciones contempladas por "/>
    <s v="No conformidad"/>
    <s v="Por qué: Desconocimiento de los lineamientos, estándares y acciones a ejecutar que conforman la política de Gobierno Digital."/>
    <s v="Desconocimiento de los lineamientos, estándares y acciones a ejecutar que conforman la política de Gobierno_x000a_Digital."/>
    <s v="Incumplimiento de los plazos de adopción de las acciones definidas en materia de gobierno en línea (ahora Gobierno Digital)"/>
    <s v="Acción correctiva"/>
    <s v="Identificar los elementos de la politica de gobierno digital existentes en la entidad._x000a__x000a_"/>
    <m/>
    <n v="1"/>
    <s v="Realizacion de la politica de Gobierno  "/>
    <x v="2"/>
    <s v="Edwin Zamora "/>
    <d v="2020-06-16T00:00:00"/>
    <d v="2020-10-15T00:00:00"/>
    <s v="Plazo"/>
    <m/>
    <x v="0"/>
    <m/>
    <m/>
    <m/>
    <m/>
    <m/>
    <m/>
    <m/>
    <m/>
    <m/>
    <m/>
    <m/>
    <m/>
    <m/>
    <m/>
    <m/>
    <m/>
    <d v="2020-07-31T00:00:00"/>
    <s v="Se realizo presentación  al la subdirección administrativa y financiera  en donde se socializaba los elementos identificados de política del gobierno digital "/>
    <n v="0.4"/>
    <d v="2020-08-23T00:00:00"/>
    <s v="Se realizó la identificación de los  elementos de la política del gobierno digital "/>
    <s v="Carlos Vargas"/>
    <n v="0.4"/>
    <s v="En avance"/>
    <d v="2020-12-04T00:00:00"/>
    <s v="Se ejecutó el plan de compras según lo establecido en el diagnóstico"/>
    <n v="0.9"/>
    <d v="2020-12-17T00:00:00"/>
    <s v="Se encuentra en construcción"/>
    <s v="Carlos Andrés Vargas"/>
    <n v="40"/>
    <s v="Vencida"/>
    <d v="2021-03-31T00:00:00"/>
    <s v="No se dio avance de este por falta de personas de apoyo para su desarrollo. "/>
    <n v="0.4"/>
    <d v="2021-05-26T00:00:00"/>
    <s v="La política de gobierno digital se encuentra en construcción."/>
    <s v="Carlos Andrés Vargas"/>
    <n v="40"/>
    <s v="Vencida"/>
    <d v="2021-10-31T00:00:00"/>
    <s v="Se realiza autodiagnostico para implementar la politica de gobierno digital  "/>
    <n v="0.5"/>
    <d v="2021-11-08T00:00:00"/>
    <s v="No se presenta la política de gobierno digital, sin embargo se realizo autodiagnóstico para su construcción "/>
    <s v="No "/>
    <d v="2021-11-18T00:00:00"/>
    <s v="Se evidencia en One Drive el Autodiagnostico de la política de Gobierno Digital. La actividad tien fecha de terminación 15/10/2020"/>
    <s v="Luis Guillermo"/>
    <n v="0.5"/>
    <s v="vencida"/>
    <d v="2022-02-18T00:00:00"/>
    <s v="esta en proceso"/>
    <n v="0.5"/>
    <d v="2022-03-08T00:00:00"/>
    <s v="El gestor se compromete a cumplir la acción antes del 30/04/2022"/>
    <s v="Luis Guillermo / Merle Galindo"/>
    <n v="0.5"/>
    <x v="0"/>
    <d v="2022-04-06T00:00:00"/>
    <s v="El proceso carga el autodiagnóstico realizado en 2021 paea identificar el estado actual de la DNBC "/>
    <s v="Carlos Vargas - Merle Galindo"/>
    <n v="1"/>
    <s v="Cumplida"/>
    <d v="2022-05-03T00:00:00"/>
    <s v="Acción cumplida en el seguimiento anterior"/>
    <s v="Carlos/Merle"/>
    <n v="1"/>
    <s v="Cumplida"/>
    <m/>
    <m/>
    <m/>
    <d v="2022-06-08T00:00:00"/>
    <s v="Acción cumplida en el seguimiento anterior"/>
    <s v="Si"/>
  </r>
  <r>
    <s v="Segumiento a la Gestión de Tecnología e Informática"/>
    <d v="2019-12-20T00:00:00"/>
    <s v="Se evidencia que la entidad no ha aplicado el instrumento de autodiagnóstico en materia de gobierno digital por tal razón no se puede determinar el nivel de madurez alcanzado y tampoco se puede determinar una priorización de las acciones contempladas por "/>
    <s v="No conformidad"/>
    <s v="1º Por qué: Desconocimiento de los lineamientos, estándares y acciones a ejecutar que conforman la política de Gobierno Digital."/>
    <s v="Desconocimiento de los lineamientos, estándares y acciones a ejecutar que conforman la política de Gobierno_x000a_Digital."/>
    <s v="Incumplimiento de los plazos de adopción de las acciones definidas en materia de gobierno en línea (ahora Gobierno Digital)"/>
    <s v="Acción correctiva"/>
    <s v="Aplicar el instrumento de autodiagnóstico establecido en el Decreto 1008 de 2018 para establecer el estado de avance en la implementación de la política._x000a_"/>
    <m/>
    <n v="1"/>
    <s v="Intrumento de autodiagnosticó aplicado a la DNBC"/>
    <x v="2"/>
    <s v="Edwin Zamora "/>
    <d v="2020-06-16T00:00:00"/>
    <d v="2020-10-15T00:00:00"/>
    <s v="Plazo"/>
    <m/>
    <x v="0"/>
    <m/>
    <m/>
    <m/>
    <m/>
    <m/>
    <m/>
    <m/>
    <m/>
    <m/>
    <m/>
    <m/>
    <m/>
    <m/>
    <m/>
    <m/>
    <m/>
    <d v="2020-07-31T00:00:00"/>
    <s v="Se realizo presentación  al la subdireccion administrativa y financiera por medio de una presentación de Power Point en donde se socializaba la autoevaluación del gobierno digita"/>
    <n v="0.6"/>
    <d v="2020-08-23T00:00:00"/>
    <s v="Se realizó la identificación de los  elementos de la política del gobierno digital "/>
    <s v="Carlos Vargas"/>
    <n v="0.6"/>
    <s v="En avance"/>
    <d v="2020-12-04T00:00:00"/>
    <s v="Se ejecutó el plan de compras según lo establecido en el diagnóstico"/>
    <n v="0.9"/>
    <d v="2020-12-17T00:00:00"/>
    <s v="Se aplico el autodiagnóstico de TI"/>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s v="esta aprobado el  presupuesto"/>
    <n v="1"/>
    <d v="2022-03-08T00:00:00"/>
    <s v="El gestor se compromete a cumplir la acción antes del 30/04/2022"/>
    <s v="Luis Guillermo / Merle Galindo"/>
    <n v="1"/>
    <x v="1"/>
    <d v="2022-04-06T00:00:00"/>
    <s v="Acción cumplida en el seguimiento anterior"/>
    <s v="Carlos Vargas - Merle Galindo"/>
    <n v="1"/>
    <s v="Cumplida"/>
    <d v="2022-05-03T00:00:00"/>
    <s v="Acción cumplida en el seguimiento anterior"/>
    <s v="Carlos/Merle"/>
    <n v="1"/>
    <s v="Cumplida"/>
    <m/>
    <m/>
    <m/>
    <d v="2022-06-08T00:00:00"/>
    <s v="Acción cumplida en el seguimiento anterior"/>
    <s v="Si"/>
  </r>
  <r>
    <s v="Segumiento a la Gestión de Tecnología e Informática"/>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
    <s v="No conformidad"/>
    <s v="1. Por qué: Porque no se identificaron adecuadamente los  factores internos y externos que permitieran identificar las necesidades de la DNBC_x000a__x000a_2. Por qué: Desconocimiento de la adecuada aplicación del PETI con base a los lineamientos de la entidad, tenien"/>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ón correctiva"/>
    <s v="Implementar el procedimiento de Gestión de Tecnología Informática  PC-TI-01 Gestión y Atención de Soporte Técnico._x000a__x000a_"/>
    <m/>
    <n v="1"/>
    <s v="Implementación del proceso de Gestión de Tecnología informática y Atención de soporte técnico "/>
    <x v="2"/>
    <s v="Edwin Zamora "/>
    <d v="2020-06-16T00:00:00"/>
    <d v="2020-11-15T00:00:00"/>
    <s v="Plazo"/>
    <m/>
    <x v="0"/>
    <m/>
    <m/>
    <m/>
    <m/>
    <m/>
    <m/>
    <m/>
    <m/>
    <m/>
    <m/>
    <m/>
    <m/>
    <m/>
    <m/>
    <m/>
    <m/>
    <d v="2020-07-31T00:00:00"/>
    <s v="Actualmente esta accion no tiene ningun avance."/>
    <n v="0"/>
    <d v="2020-08-23T00:00:00"/>
    <s v="No se reportó avance en la ejecución de la acción."/>
    <s v="Carlos Vargas"/>
    <n v="0"/>
    <s v="En avance"/>
    <d v="2020-12-04T00:00:00"/>
    <s v="Como acción para garantizar el cumplimiento, se establecen copias de seguridad de la información mediante la plataforma Drive, al igual con la migración del sistema de gestión documental ORFEO, a servidores a la nube el backup es automático y con retencio"/>
    <n v="1"/>
    <d v="2020-12-17T00:00:00"/>
    <s v="Se encuentra en construcción"/>
    <s v="Carlos Andrés Vargas"/>
    <n v="70"/>
    <s v="Vencida"/>
    <d v="2021-03-31T00:00:00"/>
    <s v="No se dio avance de este por falta de personas de apoyo para su desarrollo. "/>
    <n v="0.7"/>
    <d v="2021-05-26T00:00:00"/>
    <s v="El procedimiento gestión de tecnología se encuentra en construcción."/>
    <s v="Carlos Andrés Vargas"/>
    <n v="70"/>
    <s v="Vencida"/>
    <d v="2021-10-31T00:00:00"/>
    <s v="No se dio avance de este por falta de personas de apoyo para su desarrollo. "/>
    <n v="0"/>
    <d v="2021-11-08T00:00:00"/>
    <s v="No se da cumplimiento con la acción, ni se presentan avances"/>
    <s v="No "/>
    <d v="2021-11-18T00:00:00"/>
    <s v="No se evidencian soportes en el One Drive. La actividad tiene fecha de terminación 15/11/2020"/>
    <s v="Luis Guillermo"/>
    <n v="0.7"/>
    <s v="vencida"/>
    <d v="2022-02-18T00:00:00"/>
    <s v="Se Actualizó el formato de salida de vehículos estableciendo el control por el Gestor del proceso, se envio a mejora continua para su revisión "/>
    <n v="0.9"/>
    <d v="2022-03-08T00:00:00"/>
    <s v="El gestor se compromete a cumplir la acción antes del 30/04/2022"/>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r>
  <r>
    <s v="Segumiento a la Gestión de Tecnología e Informática"/>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
    <s v="No conformidad"/>
    <s v="1. Por qué: No se identificaron adecuadamente los  factores internos y externos que permitieran identificar las necesidades de la DNBC_x000a__x000a_2. Por qué: Desconocimiento de la adecuada aplicación del PETI con base a los lineamientos de la entidad, teniendo en c"/>
    <s v="Desconocimiento de la adecuada aplicación del PETI con base a los lineamientos de la entidad, teniendo en cuenta la guía y soporte emitido por el ministerio de las TICs "/>
    <s v="Desarticulación del área de Gestión de Tecnología con los objetivos estrategicos de la entidad."/>
    <s v="Acción correctiva"/>
    <s v="Verificar y ajustar el flujo de la ejecucion del procedimiento PC-TI-01 Gestión y Atención de Soporte Técnico al estado actual de la entidad._x000a_"/>
    <m/>
    <n v="1"/>
    <s v="Actualización del flujo de la ejecución de Gestión de Tecnología informática y Gestión y atención de soporte Técnico."/>
    <x v="2"/>
    <s v="Edwin Zamora "/>
    <d v="2020-06-16T00:00:00"/>
    <d v="2020-11-15T00:00:00"/>
    <s v="Plazo"/>
    <n v="166"/>
    <x v="15"/>
    <m/>
    <m/>
    <m/>
    <m/>
    <m/>
    <m/>
    <m/>
    <m/>
    <m/>
    <m/>
    <m/>
    <m/>
    <m/>
    <m/>
    <m/>
    <m/>
    <d v="2020-07-31T00:00:00"/>
    <s v="Actualmente esta accion no tiene ningun avance."/>
    <s v="0%%"/>
    <d v="2020-08-23T00:00:00"/>
    <s v="No se reportó avance en la ejecución de la acción."/>
    <s v="Carlos Vargas"/>
    <n v="0"/>
    <s v="En avance"/>
    <d v="2020-12-04T00:00:00"/>
    <s v="Como acción para garantizar el cumplimiento, se establecen copias de seguridad de la información mediante la plataforma Drive, al igual con la migración del sistema de gestión documental ORFEO, a servidores a la nube el backup es automático y con retencio"/>
    <n v="1"/>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No se dio avance de este por falta de personas de apoyo para su desarrollo. "/>
    <n v="0.7"/>
    <d v="2021-11-08T00:00:00"/>
    <s v="No se da cumplimiento con la acción, ni se presentan avances"/>
    <s v="No "/>
    <d v="2021-11-18T00:00:00"/>
    <s v="No se evidencian soportes en el One Drive. La actividad tiene fecha de terminación 30/04/2021"/>
    <s v="Luis Guillermo"/>
    <n v="0.7"/>
    <s v="vencida"/>
    <d v="2022-02-18T00:00:00"/>
    <s v="Se actualizaron  las planillas de pre inspección y desplazamiento, con el fin de mejorar los controles establecidos "/>
    <n v="1"/>
    <d v="2022-03-08T00:00:00"/>
    <s v="Se solicita cambio de fecha de terminación de la acción, debido a que es necesario realizar un análisis del tema y reuniones interna para su actualización. Así mismo articularlo con las actividades definidas en el Plan de Acción del Proceso. Fecha de term"/>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Merle"/>
    <n v="0.8"/>
    <s v="Vencida"/>
    <d v="2022-05-31T00:00:00"/>
    <s v="Se encuentra en revisión por parte de mejora continua"/>
    <n v="0.8"/>
    <d v="2022-06-08T00:00:00"/>
    <s v="El proceso no reporta evidencia de la ejecución de la acción "/>
    <s v="Aun se esta a tiempo de cumplir"/>
  </r>
  <r>
    <s v="Segumiento a la Gestión de Tecnología e Informática"/>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
    <s v="No conformidad"/>
    <s v="1. Por qué: No se identificaron adecuadamente los  factores internos y externos que permitieran identificar las necesidades de la DNBC_x000a__x000a_2. Por qué: Desconocimiento de la adecuada aplicación del PETI con base a los lineamientos de la entidad, teniendo en c"/>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ón correctiva"/>
    <s v="Promover  por medio de campañas el uso de Google Drive, como herramienta de respaldo de la información._x000a_"/>
    <m/>
    <n v="1"/>
    <s v="Nº Total de actividades programada / N.º  de actividades Realizadas * 100"/>
    <x v="2"/>
    <s v="Edwin Zamora "/>
    <d v="2020-06-16T00:00:00"/>
    <d v="2020-11-15T00:00:00"/>
    <m/>
    <m/>
    <x v="16"/>
    <m/>
    <m/>
    <m/>
    <m/>
    <m/>
    <m/>
    <m/>
    <m/>
    <m/>
    <m/>
    <m/>
    <m/>
    <m/>
    <m/>
    <m/>
    <m/>
    <d v="2020-07-31T00:00:00"/>
    <s v="Se realizo la capacitación el día 10 de julio del 2020 a el personal de la DNBC."/>
    <n v="1"/>
    <d v="2020-08-23T00:00:00"/>
    <s v="Se evidenció la capacitación (campaña) sobre el uso de drive el día 10 de julio del 2020 a el personal de la DNBC."/>
    <s v="Carlos Vargas"/>
    <n v="0.5"/>
    <s v="Cumplida"/>
    <d v="2020-12-04T00:00:00"/>
    <s v="Se realizó capacitación de manejo de drive el 29 de septiembre de 2020."/>
    <n v="1"/>
    <d v="2020-12-17T00:00:00"/>
    <s v="Se realizó capacitación de manejo de drive el 29 de septiembre de 2020."/>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s v="Se Incluiyeron las acciones disciplinarias a que haya lugar por el incumplimiento de la circular 09 de 2018 , en los lineamientos correspondientes a la regulación del uso de vehículos de la DNBC y en las planillas de pre inspección y desplazamiento , se e"/>
    <n v="0.9"/>
    <d v="2021-03-14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Merle Galindo"/>
    <n v="1"/>
    <x v="1"/>
    <d v="2022-04-06T00:00:00"/>
    <s v="Acción cumplida en el seguimiento anterior"/>
    <s v="Carlos Vargas - Merle Galindo"/>
    <n v="1"/>
    <s v="Cumplida"/>
    <d v="2022-05-03T00:00:00"/>
    <s v="Se esta aplicando encuesta para identificar necesidades para fortalecer el uso de la herramiento Office 365"/>
    <s v="Carlos Vargas - Merle Galindo"/>
    <n v="1"/>
    <s v="Cumplida"/>
    <m/>
    <m/>
    <m/>
    <d v="2022-06-08T00:00:00"/>
    <s v="Acción cumplida en el seguimiento anterior"/>
    <s v="Si"/>
  </r>
  <r>
    <s v="Gestión Financiera"/>
    <m/>
    <s v="GESTIÓN CONTABLE Y DE TESORERÍA: Falta de seguimiento y control por cuanto no se realizan cruces con respecto a los  Reintegros del 66.66% que deben efectuar las Entidades Promotoras de Salud a la DNBC, por el pago de las incapacidades de los funcionarios"/>
    <s v="No conformidad"/>
    <s v="Falta de seguimiento y control por parte de las dependencias. Por que no se realiza cruces de información entre las areas. Por que no se concilia con el Tesoro Naciona"/>
    <s v="Porque el Ministerio de Hacienda y Crédito público, emitió un oficio a las Entidades del presupuesto Nacional, en donde indicaban la anulación de las cuentas por pagar de la vigencia 2017 y se constituyeran las reservas"/>
    <s v="Detrimento patrominial por el no reintegro de los valores del 66,66%"/>
    <s v="Acción correctiva"/>
    <s v="Enviar el listado mensual a talento humano de los reintegros objeto de identificación"/>
    <s v="Suministrar la informacion al area juridica de manera mensual con el fin de que la Gestion juridica realice los recobros coactivos a que halla lugar._x000a_Realizar conciliaciones mensuales con el proceso de Gestión Financiera, con el fin de verificar los recob"/>
    <n v="12"/>
    <s v="Actas mensuales"/>
    <x v="3"/>
    <s v="viviana Gonzales "/>
    <d v="2018-12-15T00:00:00"/>
    <d v="2019-12-31T00:00:00"/>
    <s v="Accion y Plazo "/>
    <n v="547"/>
    <x v="17"/>
    <d v="2019-06-30T00:00:00"/>
    <s v="Identificar los ingresos por imputar en el SIIF de los Reintegros por concepto de Licencias e Incapacidadesl. "/>
    <n v="0"/>
    <d v="2019-07-19T00:00:00"/>
    <s v="No se evidencio la identificación de enero a junio de 2019"/>
    <s v="Claudia Quintero"/>
    <n v="0"/>
    <s v="Sin iniciar"/>
    <d v="2019-11-30T00:00:00"/>
    <s v="Se han estado enviando Cartas de Recobro a la diferntes EPS y se han recibido respuestas satisgactorias de algunas EPS."/>
    <n v="4"/>
    <d v="2019-12-10T00:00:00"/>
    <s v="Se evidenció el listado de los recobros de incapacidades de la vigencia 2019 a partir del mes de agosto, sin embargo falta verificar la respuesta de los recobros de años anterior ( 2018 - 2019), para efectuar el cruce de información con financiera.  "/>
    <s v="Eliana López "/>
    <n v="0.33333333333333331"/>
    <s v="Vencida"/>
    <d v="2020-07-31T00:00:00"/>
    <s v="Se han estado enviando Cartas de Recobro a la diferntes EPS y se han recibido algunas respuestas satisfactorias de algunas EPS. Igualmente el subdirector administrativo y financiera designo a Viviana Gonzalez para apoyo y realizacion del cobro coactivo_x000a_Ig"/>
    <n v="0.8"/>
    <d v="2020-08-20T00:00:00"/>
    <s v="Se evidenció oficios de solicitud de reintegro a: _x000a_- Arl positiva, 06/08/2020._x000a_- Compensar EPS 06/08/2020._x000a_- Coomeva EPS 06/08/2020._x000a_- Famisanar EPS 11/08/2020._x000a_- EPS Sanitas 06/08/2020._x000a_- Salud Total EPS 06/08/2020._x000a_De otro lado, se encontró con: _x000a_- Soli"/>
    <s v="Carlos Vargas"/>
    <n v="0.5"/>
    <s v="Vencida"/>
    <m/>
    <s v="se solicitaron usuarios como empresa a famisanar y sanitas para corroborar las incapacidades, famisanar accedio y nos dio usuario sin embargo Sanitas aun esta en confirmación. las incapacidades con famisanar ya salen pagas por lo tanto se solicito al equi"/>
    <m/>
    <d v="2020-12-17T00:00:00"/>
    <s v="Se han realizado cartas de recobro, se solicitaron usuarios como empresa a famisanar y sanitas para corroborar las incapacidades, famisanar accedió y nos dio usuario sin embargo Sanitas aun esta en confirmación. Las incapacidades con famisanar ya salen pa"/>
    <s v="Claudia Quintero Franklin"/>
    <n v="0.9"/>
    <s v="En avance"/>
    <d v="2021-03-31T00:00:00"/>
    <s v="las eps han pagado de acuerdo lo solicitado, de igual forma la esp sanitas nos autorizó el usuario que habiamos solicitado para hacer los recobros y radicar incapacidades._x000a_Se presenta como evidencia:_x000a_1.acta de consolidación de pagos emitida por financiera"/>
    <n v="1"/>
    <d v="2021-05-25T00:00:00"/>
    <s v="Se evidenció a través de acta de reunión la verificación del estado de los reintegros por parte de las EPS y así como las cartas de reintegro de las EPS Compensar, Coomeva y Sanitas al igual que la ARL Positiva."/>
    <s v="Carlos Andrés Vargas"/>
    <n v="0.9"/>
    <s v="En avance"/>
    <d v="2021-10-31T00:00:00"/>
    <s v="De acuerdo a la conciliación, realizada con el área de financiera las eps han realizado los pagos correspondietnes a las incpacidades vencidas. Sin embargo falta eps sanitas, ya que no dan respuesta frente al saldo pendiente"/>
    <n v="0.9"/>
    <d v="2021-11-08T00:00:00"/>
    <s v="No se evidencia el suministro de la informacion al proceso de Gestion Juridica, de manera mensual con el fin de que la Gestion juridica realice los recobros coactivos a que halla lugar "/>
    <s v="No"/>
    <d v="2021-11-16T00:00:00"/>
    <s v="No se presenta la evidencia de la  realización de cobros coactivos desde Gestión Jurídica"/>
    <s v="Carlos Andrés Vargas"/>
    <n v="0"/>
    <s v="vencida"/>
    <m/>
    <m/>
    <m/>
    <d v="2022-03-11T00:00:00"/>
    <s v="Modificar la acción, indicador y fecha, por cuanto el enviar un listado no asegura el seguimiento y control por parte del Proceso así:_x000a__x000a_Realizar conciliaciones mensuales con el Proceso de Gestión Financiera, con el fin de verificar los recobros por concep"/>
    <s v="Claudia Quintero /Catalina Carranza"/>
    <m/>
    <x v="0"/>
    <d v="2022-04-06T00:00:00"/>
    <s v="Se realizó conciliación entre Talento Humano y Gestión financiera, Se evidencia actas de marzo y abril de 2022"/>
    <s v="CLAUDIA QUINTERO-CATALINA ALVAREZ"/>
    <n v="0.02"/>
    <s v="En avance"/>
    <d v="2022-04-27T00:00:00"/>
    <s v="Se generó la conciliación de los saldos con el Proceso de Gestión Financiera y Talento Humano, correspondiente al mes de marzo de 2022."/>
    <m/>
    <n v="0.03"/>
    <s v="En avance"/>
    <m/>
    <m/>
    <m/>
    <d v="2022-06-08T00:00:00"/>
    <s v="el proceso no reporta evidencia de la ejecución de la acción  "/>
    <s v="Aun se esta a tiempo de cumplir "/>
  </r>
  <r>
    <s v="Seguridad y Salud en el Trabajo"/>
    <m/>
    <s v="Se evidenció que no se han incorporado los criterios de SST en el manual de contratación tanto de personal (Conductores) como compras de productos, tales como los productos químicos en los que no se está exigiendo el envío de la hoja de seguridad de los p"/>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Incumplimiento en normativa legal vigente, desconocimiento en documentación requerida con respecto a contratistas y adquisiciones  "/>
    <s v="Acción correctiva"/>
    <s v="Socializar con el área de contratación las exigencia del Decreto 1072 del 2015."/>
    <m/>
    <n v="1"/>
    <s v="Socialización realizada"/>
    <x v="3"/>
    <s v="Maryoly Díaz"/>
    <d v="2017-07-19T00:00:00"/>
    <d v="2018-09-30T00:00:00"/>
    <m/>
    <m/>
    <x v="5"/>
    <d v="2019-06-30T00:00:00"/>
    <s v="Se realizó borrador manual de contratacíon"/>
    <n v="0.5"/>
    <d v="2019-07-19T00:00:00"/>
    <s v="Acción cumplida en seguimientos anteriores"/>
    <s v="Carlos Vargas"/>
    <n v="0.5"/>
    <s v="Cumplida"/>
    <d v="2019-11-30T00:00:00"/>
    <s v="Acción cumplida en trimestre anterior"/>
    <n v="1"/>
    <d v="2019-12-06T00:00:00"/>
    <s v="Acción cumplida en trimestre anterior"/>
    <s v="Carlos Vargas"/>
    <n v="1"/>
    <s v="Cumplida"/>
    <m/>
    <m/>
    <m/>
    <d v="2020-08-20T00:00:00"/>
    <s v="Acción cumplida en trimestre anterior"/>
    <s v="Carlos Vargas"/>
    <n v="1"/>
    <s v="Cumplida"/>
    <m/>
    <s v="Esta accion se cumplió en el trimestres anterior."/>
    <m/>
    <d v="2020-12-18T00:00:00"/>
    <s v="La socialización de los criterios de SST con Gestión Contractual se realizó en meses anteriores, sin embargo, a la fecha no se han formalizado dichos criterios"/>
    <s v="Carlos Andrés Vargas"/>
    <n v="100"/>
    <s v="Cumplida"/>
    <m/>
    <m/>
    <m/>
    <d v="2021-05-25T00:00:00"/>
    <s v="La socialización de los criterios de SST con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a socialización de los criterios de SST con Gestión Contractual, sin embargo, a la fecha no se han formalizado dichos criterios"/>
    <s v="No"/>
    <d v="2021-11-16T00:00:00"/>
    <s v="Se evidencia listados de asistencias de las mesas de trabajo para la inclusion de los lineamientos de SST, sin embargo, estos no se han vinculado al Manual de Contratacion."/>
    <s v="Carlos Andrés Vargas"/>
    <n v="100"/>
    <s v="Cumpl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
    <n v="0.7"/>
    <d v="2022-02-23T00:00:00"/>
    <s v="Se envío a gestión contractual documento con los criterios de SST para vincularse al Manual de Contratación de la Entidad._x000a_La acción se ejecutará en el primer trimestre 2022."/>
    <s v="Jhon Beltran - Carlos Vargas"/>
    <n v="0.7"/>
    <x v="0"/>
    <d v="2022-04-05T00:00:00"/>
    <s v="El envío de la información de SST para el manual de contratación se realizó el 18/02/2022._x000a_Pediente la formalización del manual de contratación por parte de Gestión Contractual."/>
    <s v="John Beltran _x000a_CarlosVargas"/>
    <n v="0.8"/>
    <s v="En avance"/>
    <d v="2022-04-29T00:00:00"/>
    <s v="Se envío a gestión contractual documento con los criterios de SST para vincularse al Manual de Contratación de la Entidad._x000a_La acción se ejecutará en el primer trimestre 2022."/>
    <s v="John Beltran _x000a_CarlosVargas"/>
    <n v="70"/>
    <s v="Vencida"/>
    <m/>
    <m/>
    <m/>
    <d v="2022-06-08T00:00:00"/>
    <s v="el proceso no reporta evidencia de la ejecución de la acción  "/>
    <s v="No"/>
  </r>
  <r>
    <s v="Auditoría al sistema de Gestión en Seguridad y Salud en el Trabajo"/>
    <d v="2019-11-08T00:00:00"/>
    <s v="Se evidencia que los documentos que componen el Sistema de Gestión en Seguridad y Salud en el Trabajo no se han formalizado en el SIGEC, incumpliendo los principios de identificación y acceso establecidos en el ítem Conservación de la documentación, del A"/>
    <s v="No conformidad"/>
    <s v="En el último trimestre de la vigencia 2018 se remitieron para revisión al Proceso de Mejora Continua los siguientes documentos de Seguridad y Salud en el Trabajo:_x000a_a. Procedimiento de Inspecciones_x000a_b. Procedimiento de Investigación de Accidentes._x000a_c. Program"/>
    <s v="En el primer semestre de la vigencia 2019 la DNBC no realizó contratación de personal para la continuidad de las actividades de documentación del SIGEC, razón por la cual a la fecha la documentación del Sistema de Gestión en Seguridad y Salud en el Trabaj"/>
    <s v="Incumplimineto de la normatividad vigente."/>
    <s v="Acción correctiva"/>
    <s v="1. Actualización de Procedimientos de Seguridad y Salud en el Trabajo._x000a_2. Aprobación de los Procedimientos por parte del Gestor del Proceso._x000a_3. Aprobación de los Procedimientos por parte del Subdirector Administrativo y Financiero. _x000a_4. Remisión de Procedi"/>
    <m/>
    <n v="4"/>
    <s v="N° de Actividades realizadas "/>
    <x v="3"/>
    <s v="Maryoly  Diaz Muñoz /_x000a_Especialista Seguridad y Salud en el Trabajo"/>
    <d v="2019-12-02T00:00:00"/>
    <d v="2020-03-30T00:00:00"/>
    <m/>
    <m/>
    <x v="18"/>
    <m/>
    <m/>
    <m/>
    <m/>
    <m/>
    <m/>
    <m/>
    <m/>
    <d v="2019-11-30T00:00:00"/>
    <s v="N/A"/>
    <m/>
    <d v="2019-12-10T00:00:00"/>
    <s v="Acción programada para iniciar ejecución posterior a la fecha de corte del seguimiento."/>
    <s v="Carlos Vargas"/>
    <n v="0"/>
    <s v="Sin iniciar"/>
    <d v="2020-07-31T00:00:00"/>
    <s v="Los documentos en la vigencia 2020 se han actualizado, falta enviarlos a planeacion para la codificacion"/>
    <n v="0.7"/>
    <d v="2020-08-20T00:00:00"/>
    <s v="Se evidenció que a la fecha no se han formalizado los documentos que componen el Sistema de Gestión en Seguridad y Salud en el Trabajo."/>
    <s v="Carlos Vargas"/>
    <n v="0"/>
    <s v="Vencida"/>
    <m/>
    <s v="Ya se realizo la actualizacion de los programas y procedimientos de Seguridad y Salud en el Trabajo._x000a_2. Ya se encuentran en el Proceso de Mejora Continua para revisión, codificación y publicación en la carpeta del SIGEC de la DNBC. esto segun el area esta"/>
    <n v="1"/>
    <d v="2020-12-18T00:00:00"/>
    <s v="Se evidenció la remisión a Gestión Análisis y Mejora Continua de los documentos: Manual de SST, Programa de gestión de riesgo de emergencias y desastres del SGSST, Programa de gestión en medicina preventiva y del trabajo y programa de gestión de riesgo es"/>
    <s v="Carlos Andrés Vargas"/>
    <n v="90"/>
    <s v="Vencida"/>
    <d v="2021-03-31T00:00:00"/>
    <s v="Se indagó al área de mejora continua sobre el proceso de formalización de los documentos del Sistema de Gestión de la Seguridad y Salud en el Trabajo que fueron enviados con anterioridad para su revisión y aprobación, a lo que mencionan que debido a la mi"/>
    <n v="0"/>
    <d v="2021-05-25T00:00:00"/>
    <s v="Se informa que los documentos fueron  enviados con anterioridad al proceso de mejora continua para su formalización de los documentos del Sistema de Gestión de la Seguridad y Salud en el Trabajo, a lo que mencionan que debido a la migración que hizo la DN"/>
    <s v="Carlos Andrés Vargas"/>
    <n v="0"/>
    <s v="Vencida"/>
    <d v="2021-10-31T00:00:00"/>
    <s v="Se envio a mejora continua algunos documentos del sistema, de donde nos refieren que deben ir ligados a un procedimiento o manual"/>
    <n v="0"/>
    <d v="2021-11-08T00:00:00"/>
    <s v="Se evidencia el envió de algunos documentos de SST al proceso de mejora continua, pero se informa que son devueltos ya que no hay un manual de sst para su respectiva codificación. "/>
    <s v="No"/>
    <d v="2021-11-16T00:00:00"/>
    <s v="A la fecha no se ha realizado la documentación y formalización de la documentación del Sistema de Gestión en Seguridad y Salud en el Trabajo."/>
    <s v="Carlos Andrés Vargas"/>
    <n v="0"/>
    <s v="vencida"/>
    <d v="2022-01-14T00:00:00"/>
    <s v="Se inicia formalizacion de documentos de SST, los cuales se encuentran registrados desde el 14/01/2022 en la carpeta compartida sigep. Se continua en la formulacion de los mismos según lineamientos vigencia 2022 &quot;50&quot;. Entrega 13 mayo_x000a_(Manual de sst)_x000a_(Poli"/>
    <n v="0.1"/>
    <d v="2022-02-23T00:00:00"/>
    <s v="Se enviarán los documentos a Gestión Analisis y Mejora continua para su aprobación._x000a_Verificar el 19 de abril"/>
    <s v="Jhon Beltran - Carlos Vargas"/>
    <n v="0.1"/>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
    <s v="John Beltran _x000a_CarlosVargas"/>
    <n v="80"/>
    <s v="Vencida"/>
    <m/>
    <m/>
    <m/>
    <d v="2022-06-08T00:00:00"/>
    <s v="el proceso no reporta evidencia de la ejecución de la acción  "/>
    <s v="No"/>
  </r>
  <r>
    <s v="Auditoría al sistema de Gestión en Seguridad y Salud en el Trabajo"/>
    <d v="2019-11-08T00:00:00"/>
    <s v="En recorrido por las instalaciones de la Entidad se evidencio que no se cuenta con los controles requeridos de acuerdo con la matriz de peligros para prevenir la ocurrencia de accidentes de trabajo y/o enfermedades laborales, incumpliendo lo establecido e"/>
    <s v="No conformidad"/>
    <s v="No se realizó seguimiento de los controles que se establecieron en la martiz de peligros, con el fin de prevenir accidentes laborales y enfermedad laboral dado que durante el primer semestre de la vigencia no se contrató personal de apoyo ala gestión para"/>
    <s v="No se realizó seguimiento de los controles que se establecieron en la martiz de peligros, con el fin de prevenir accidentes laborales y enfermedad laboral dado que durante el primer semestre de la vigencia no se contrató personal de apoyo ala gestión para"/>
    <s v="Al no existir control en los peligros encontrados, se puede generar una accidente laboral o enfermedad laboral."/>
    <s v="Acción correctiva"/>
    <s v="Ejecutar los controles establecidos en la matriz de peligros. "/>
    <m/>
    <n v="1"/>
    <s v="(N° de controles ejecutados / N° de contrales establecidos en la matriz de peligros.)*100"/>
    <x v="3"/>
    <s v="Maryoly  Diaz Muñoz /_x000a_Especialista Seguridad y Salud en el Trabajo"/>
    <d v="2019-12-01T00:00:00"/>
    <d v="2020-06-30T00:00:00"/>
    <s v="Plazo "/>
    <n v="61"/>
    <x v="19"/>
    <m/>
    <m/>
    <m/>
    <m/>
    <m/>
    <m/>
    <m/>
    <m/>
    <d v="2019-11-30T00:00:00"/>
    <s v="N/A"/>
    <m/>
    <d v="2019-12-10T00:00:00"/>
    <s v="Acción programada para iniciar ejecución posterior a la fecha de corte del seguimiento."/>
    <s v="Carlos Vargas"/>
    <n v="0"/>
    <s v="Sin iniciar"/>
    <d v="2020-07-31T00:00:00"/>
    <s v="En la presente vigencia 2020 se esta actualizando la matriz de peligros de la entidad, a la fecha se han implementado los controles para los peligros por COVID-19"/>
    <n v="0.7"/>
    <d v="2020-08-20T00:00:00"/>
    <s v="Se presenta evidencia de la aplicación de los controles relacionados con covid-19, la matriz de peligros se encuentra en actualización."/>
    <s v="Carlos Vargas"/>
    <n v="0.6"/>
    <s v="Vencida"/>
    <m/>
    <s v="Con el cambio de sede de la DNBC, se cuenta con los controles requeridos de acuerdo con la matriz de peligros para prevenir la ocurrencia de accidentes de trabajo. eliminamos los riesgos electricos, los riesgos ergonomicos, ambietales, spicosociales. De S"/>
    <n v="0.8"/>
    <d v="2020-12-18T00:00:00"/>
    <s v="En las nuevas instalaciones de la entidad se redujeron los peligros locativos, eléctricos, físicos y biomecánicos, sin embargo, aun hace falta la ejecución de controles como las bases, teclados y mouse para quienes laboran en computador portátil y los apo"/>
    <s v="Carlos Andrés Vargas"/>
    <n v="80"/>
    <s v="En avance"/>
    <d v="2021-03-31T00:00:00"/>
    <s v="Debido a la falta de contratación del Profesional en SST en los meses de enero, febrero y marzo no se había actualizado la matriz de peligros, unido al cambio de sede de la DNBC, lo que exige la elaboración de una nueva matriz ajustada a las nuevas instal"/>
    <n v="0"/>
    <d v="2021-05-25T00:00:00"/>
    <s v="En las nuevas instalaciones de la entidad se redujeron los peligros locativos, eléctricos, físicos y biomecánicos, sin embargo, aun hace falta la ejecución de controles como las bases, teclados y mouse para quienes laboran en computador portátil y los apo"/>
    <s v="Carlos Andrés Vargas"/>
    <n v="80"/>
    <s v="En avance"/>
    <d v="2021-10-31T00:00:00"/>
    <s v="En las nuevas instalaciones de la entidad se redujeron los peligros locativos, eléctricos, físicos y biomecánicos, se compraron  bases, teclados y mouse para quienes laboran en computador portátil."/>
    <n v="1"/>
    <d v="2021-11-08T00:00:00"/>
    <s v="No se evidencia la ejecucion de todos los  controles definidos en la matriz de peligros. "/>
    <s v="No"/>
    <d v="2021-11-16T00:00:00"/>
    <s v="Se desarrollo de la auditoria al SGSST se evidenció que aún no se esta aplicando la totalidad de los controles identificados en la matriz de peligros."/>
    <s v="Carlos Andrés Vargas"/>
    <n v="80"/>
    <s v="vencida"/>
    <d v="2022-02-18T00:00:00"/>
    <s v="Se continua con la implementacion de los controles establecidos en la matriz de peligros vigencia 2022._x000a_(Listados de asistencia y fotografías)_x000a_(Matriz de riesgos)"/>
    <n v="0.9"/>
    <d v="2022-02-23T00:00:00"/>
    <s v="Se avanzó en la ejecucion de los controles contemplados en la matriz de peligros_x000a_Solicitar ampliación de fecha a 30 de junio de 2022"/>
    <s v="Jhon Beltran - Carlos Vargas"/>
    <n v="0.9"/>
    <x v="0"/>
    <d v="2022-04-05T00:00:00"/>
    <s v="No se presentó evidencia"/>
    <s v="John Beltran _x000a_CarlosVargas"/>
    <n v="0.9"/>
    <s v="En avance"/>
    <d v="2022-04-29T00:00:00"/>
    <s v="Se evidenció la ejecución de los controles establecidos en la matriz de peligros de acuerdo con la programación en la sede administrativa. sin embargo los controles relacionados con las vacunas del personal que se desplaza a comisiones no ha entregado el "/>
    <s v="John Beltran _x000a_CarlosVargas"/>
    <n v="90"/>
    <s v="En avance"/>
    <m/>
    <m/>
    <m/>
    <d v="2022-06-08T00:00:00"/>
    <s v="el proceso no reporta evidencia de la ejecución de la acción  "/>
    <s v="No"/>
  </r>
  <r>
    <s v="MECI"/>
    <m/>
    <s v="No cuenta con un mecanismo establecido para los riesgos de perdida de información en soporte físico"/>
    <s v="No conformidad"/>
    <s v="N/A"/>
    <s v="N/A"/>
    <s v="Posible pérdida o alteración de documentos"/>
    <s v="Corrección"/>
    <s v="Digitalizar los documentos de la DNBC De acuerdo a lo establecido por el FUID"/>
    <s v="1. Generar el inventario de información del archivo central a la fecha (28/02/2022), detallando carpetas y número de folios de las cajas del archivo._x000a_2. Mesas de trabajo con los procesos para el levantamiento del inventario de gestión. (física y electróni"/>
    <n v="1"/>
    <s v="N° de Procesos inventariados / N° de Procesos de la DNBC"/>
    <x v="7"/>
    <s v="Luis Eduardo Zamora"/>
    <d v="2017-07-17T00:00:00"/>
    <d v="2018-11-30T00:00:00"/>
    <s v="Accion y Plazo "/>
    <n v="943"/>
    <x v="20"/>
    <d v="2019-06-30T00:00:00"/>
    <s v="Tal como se informó en seguimiento anterior se adquirió el escáner; sin embargo las características técnicas del mismo no cumplieron con la capacidad requerida por el proceso; es así como se solicita ante Comité Directivo la aprobación de nuevos recursos "/>
    <n v="0"/>
    <d v="2019-07-18T00:00:00"/>
    <s v="La digitalización depende de la compra del escáner, frente a lo que ya el proceso de gestión documental avanzó en el envío de ficha técnica y estudios previos al proceso de gestión contractual para adelantar la adquisición del bien."/>
    <s v="Carlos Vargas"/>
    <n v="0"/>
    <s v="Vencida"/>
    <d v="2019-11-30T00:00:00"/>
    <s v="Se envío un correo al Subdirector Administrativo y Financiero informando: 1.    Se requiere previamente contar con las tablas de retención documental las cuales deben ser aprobadas por el Comité del SIGEC, actividad que se tiene previos finalizar en junio"/>
    <n v="0"/>
    <d v="2019-12-11T00:00:00"/>
    <s v="Se encuentran en avance: _x000a_1.    Se requiere previamente contar con las tablas de retención documental las cuales deben ser aprobadas por el Comité del SIGEC, actividad que se tiene previos finalizar en junio de 2020._x000a_2.    Se requiere la reorganización de"/>
    <s v="Giovanny Montenegro"/>
    <n v="0.15"/>
    <s v="En avance"/>
    <d v="2020-07-31T00:00:00"/>
    <s v="Se han realizado cuatro reuniones con las áreas con el fin de levantar el inventario en estado natural; para ello se cargaron las asistencias y fotos como evidencia del trabajo realizado._x000a_Se tiene planeado solicitar una reeevaluación del riesgo, ya que la"/>
    <n v="0.2"/>
    <d v="2020-08-23T00:00:00"/>
    <s v="Se ha avanzado en mesas de trabajo de valoración documental y levantamiento de información de las TRD con los procesos Gestión de Atención al Usuario, Educación Bomberil y Gestión del Talento Humano._x000a_ No se reporta avance en la digitalización de documento"/>
    <s v="Carlos Vargas"/>
    <n v="0.15"/>
    <s v="En avance"/>
    <d v="2020-12-04T00:00:00"/>
    <s v="Se solicito escáner por medio de merando al doctor Jorge amarillo."/>
    <n v="0.3"/>
    <d v="2020-12-18T00:00:00"/>
    <s v="Se solicitó la adquisición del escáner apropiado para el volumen documental de la entidad."/>
    <s v="Carlos Andrés Vargas"/>
    <n v="30"/>
    <s v="En avance"/>
    <d v="2021-03-31T00:00:00"/>
    <s v="S realizó reunión con los 18 procesos -excepetuando el de nosotros &quot;Gestión Documental&quot;-, en la cuál se ralizó el levantamiento y la explicación acerca del estado natural de los inventarios con cada proceso; Como evidencia se encuentra la lista de asisten"/>
    <n v="0.6"/>
    <d v="2021-05-24T00:00:00"/>
    <s v="Se evidenció mediante listado de asistencia, la realización de las mesas de trabajo para el levantamiento y la explicación acerca del estado natural de los inventarios con cada uno de los procesos de la entidad"/>
    <s v="Carlos Andrés Vargas"/>
    <n v="60"/>
    <s v="En avance"/>
    <d v="2021-10-31T00:00:00"/>
    <s v="Se cuenta con el FUID de 11 procesos  de los 22  procesos que se deben inventariar "/>
    <n v="0.25"/>
    <d v="2021-11-08T00:00:00"/>
    <s v="Se presenta el FUID  de 11 procesos  de los 22 proceso, no obstante no se presenta el FUID de los documentos en su estado natural. "/>
    <s v="No "/>
    <d v="2021-11-16T00:00:00"/>
    <s v="Teniendo en cuenta la modificación de la acción inicial, por la de realizar  el levantamiento de los inventarios documentales en estado natural dentro del Formato Único de Inventario, a la fecha se cuenta con el levantamiento de 11 de los 22 procesos, fal"/>
    <s v="Jacqueline"/>
    <n v="0.25"/>
    <s v="vencida"/>
    <m/>
    <s v="No se ah recibido por parte de los gestores estos inventarios de sus archivos de gestión "/>
    <m/>
    <d v="2022-03-14T00:00:00"/>
    <s v="Se solicita reformulación de la acción y ajuste en la fecha de terminación la misma, así:_x000a__x000a_1. Generar el inventario de información del archivo central a la fecha (28/02/2022), detallando carpetas y número de folios de las cajas del archivo._x000a__x000a_2. Mesas de t"/>
    <s v="Claudia Quintero /Merle Galindo"/>
    <n v="0.25"/>
    <x v="0"/>
    <d v="2022-04-07T00:00:00"/>
    <s v="1- El proceso notifica que ya se generó el inventario de información del archivo central._x000a_2. El proceso notifica que ya se han realizado mesas trabajo con 4 proceso_x000a_3. El proceso de digitalización del archivo ya se inicio, se indica que hay un avance en 3"/>
    <s v="Claudia Quintero /Merle Galindo"/>
    <n v="0.4"/>
    <s v="En avance"/>
    <d v="2022-04-29T00:00:00"/>
    <s v="El proceso no se reunió con el equipo ni presentó evidencias de avance de la acción planteada."/>
    <s v="Claudia Quintero /Merle Galindo"/>
    <n v="0"/>
    <s v="En avance"/>
    <d v="2022-05-31T00:00:00"/>
    <s v="Se esta trabajando en la digitalización de los expedientes transferidos al Archivo Central se a intervenido los siguientes fondos : Gestión Financiera, Gestión del Talento Humano; aproximadamente 23 cajas , 111 carpetas , 22.535 folios "/>
    <n v="0.25"/>
    <d v="2022-06-08T00:00:00"/>
    <s v="Se evidencia FUID de los proceso financiera y talento humano"/>
    <s v="Aun se esta  a tiempo de cumplir"/>
  </r>
  <r>
    <s v="Seguimiento PQRDS"/>
    <d v="2019-08-30T00:00:00"/>
    <s v="Teniendo en cuenta que a través de ORFEO se registra la trazabilidad de los trámites, en el caso de las tutelas se observó que no se carga toda la información como es el caso de los fallos, los registros de entrega al peticionario como al juzgado de conoc"/>
    <s v="Observación"/>
    <s v="N/A"/>
    <s v="N/A"/>
    <s v="N/A"/>
    <s v="Acción de mejora"/>
    <s v="1. Realizar mesas de trabajo con todos los procesos de la DNBC para la definición de los flujos de trabajo de los Expedientes Electrónicos en el Sistema de Gestión Documental ORFEO. (30/10/2020)_x000a_2. Realizar la parametrización de los Expedientes Electrónic"/>
    <s v="1 Por parte de IT: se apoyará en la construcción matriz de perfiles usuarios. 30/06/22._x000a__x000a_2. Por parte de GAU:  Para el caso de las tutelas se realizará verificación semestral de la documentación allegada. Fecha: 31/12/2022_x000a_Meta: 2"/>
    <n v="2"/>
    <s v="Matriz de Roles y Usuarios_x000a_2 Informes semestrales GAU"/>
    <x v="7"/>
    <s v="Luis Eduardo Zamora"/>
    <d v="2020-07-01T00:00:00"/>
    <d v="2020-12-31T00:00:00"/>
    <s v="Accion y Plazo "/>
    <n v="90"/>
    <x v="1"/>
    <m/>
    <m/>
    <m/>
    <m/>
    <m/>
    <m/>
    <m/>
    <m/>
    <d v="2019-11-30T00:00:00"/>
    <s v="Se esta trabajando de la mano de TI en la actualización del sistema ORFEO que a la fecha se llevan 3 mesas de trabajo, para establecer perfiles, creación de expedientes y revisiones de los módulos de orfeo"/>
    <n v="1"/>
    <d v="2019-12-11T00:00:00"/>
    <s v="Se evidencia la realización de las mesas de levantamiento de los flujos de los expedientes electrónicos con los demás procesos dentro de las evidencias aportadas por gestión documental. Se puede evidenciar el envío de las TRD para el inicio de la parametr"/>
    <s v="Giovanny Montenegro"/>
    <n v="0.5"/>
    <s v="En avance"/>
    <d v="2020-07-31T00:00:00"/>
    <s v="Aún no se tienen evidencias pero se tiene planeado solicitar una reeevaluación del riesgo, ya que la descripción del riesgo no hace referencia al área encargada llevar a cabo las actividades -el riesgo hace referencia a las PQRDS-"/>
    <n v="0"/>
    <d v="2020-08-23T00:00:00"/>
    <s v="No se registra avance en la ejecución de la acción, para el presente seguimiento."/>
    <s v="Carlos Vargas"/>
    <n v="0.33"/>
    <s v="En avance"/>
    <d v="2020-12-04T00:00:00"/>
    <s v="Se realizo mesas de trabajo con los siguentes procesos de la DNBC;_x000a_* Fortalecimiento bomberil_x000a_* Educación nacional para bomberos_x000a_* Evaluación y seguimiento_x000a_* Planeación estratégica y evaluación y seguimiento van en una sola_x000a_* cooperación internacional_x000a_* a"/>
    <n v="0.9"/>
    <d v="2020-12-18T00:00:00"/>
    <s v="Se evidenció la realización de mesas de trabajo con 13 de los 19 procesos de la entidad"/>
    <s v="Carlos Andrés Vargas"/>
    <n v="45"/>
    <s v="En avance"/>
    <d v="2021-03-31T00:00:00"/>
    <s v="Se adjunta la evidencia de las mesas de trabajo de los 19 procesos de la entidad acerca de documentos electrónicos y manejo de Orfeo."/>
    <n v="0.8"/>
    <d v="2021-05-24T00:00:00"/>
    <s v="Se evidenció la realización de sensibilizaciones a los procesos sobre transferencias documentales, sin embargo, falta Realizar la parametrización de los Expedientes Electrónicos en el Sistema de Gestión Documental ORFEO una vez el mismo cuente con el desa"/>
    <s v="Carlos Andrés Vargas"/>
    <n v="60"/>
    <s v="Vencida"/>
    <d v="2021-10-31T00:00:00"/>
    <s v="1. Se realizaron mesas de trabajo con cada proceso para definir y socializar los flujos de expedientes electrónicos._x000a_2. Se realizó la parametrización de las TRD en el Sitema de Gestión Documental ORFEO._x000a_3. Se tiene programado junto con el proceso de Gesti"/>
    <n v="0.6"/>
    <d v="2021-11-08T00:00:00"/>
    <s v="De las 3 actividades programadas, solo se realizo una (. Realizar mesas de trabajo con todos los procesos de la DNBC para la definición de los flujos de trabajo de los Expedientes Electrónicos en el Sistema de Gestión Documental ORFEO. ("/>
    <s v="No "/>
    <d v="2021-11-16T00:00:00"/>
    <s v="De las evidencias allegadas  observa  la OCI, una lista de asistencia del 19 de abril cuyo tema fue Capacitación manejo de documentos electonicos y ORFEO y parametrización de las TRD, sin que se observe gestión de las demás actividades programadas en la p"/>
    <s v="Jacqueline"/>
    <n v="0.33"/>
    <s v="vencida"/>
    <m/>
    <s v="En el mes de diciembre se realizaron capacitaciones del manejo de S.G.D Orfeo a algunos proceso de la entidad , pero la falta de tiempo de los gestores no se pudo realizar al 100% a pesar que se planificaron con tiempo."/>
    <m/>
    <d v="2022-03-14T00:00:00"/>
    <s v="Si bien la responsabilidad es de cada proceso, GAU actualmente realiza seguimiento a todas las salidas por PQRD por ORFEO, bajo ese parámetro se analiza las acciones puedan replantear las acciones:_x000a__x000a_1.  Por parte de IT: se apoyará en la construcción matri"/>
    <s v="Claudia Quintero /Merle Galindo"/>
    <n v="0.33"/>
    <x v="0"/>
    <d v="2022-04-07T00:00:00"/>
    <s v="La actividad propuesta esta dentro de los tiempos de ejecución por parte del proceso."/>
    <s v="Claudia Quintero /Merle Galindo"/>
    <n v="0.33"/>
    <s v="En avance"/>
    <d v="2022-04-29T00:00:00"/>
    <s v="El proceso no se reunió con el equipo ni presentó evidencias de avance de la acción planteada."/>
    <s v="Claudia Quintero /Merle Galindo"/>
    <n v="0"/>
    <s v="En avance"/>
    <d v="2022-05-31T00:00:00"/>
    <s v="Esta acción esta compartida entre los Procesos de Gestión TI y Gestión de Atención al Ciudadano"/>
    <m/>
    <d v="2022-06-08T00:00:00"/>
    <s v="El proceso no reporta evidencia de la ejecución de la acción "/>
    <s v="Aun se esta  a tiempo de cumplir"/>
  </r>
  <r>
    <s v="Decreto 491 de 2020"/>
    <d v="2020-08-14T00:00:00"/>
    <s v="No se están siguiendo los linemientos conforme lo  establece el capitulo VI. Seguimiento a la ejecución contractual En el SECOP II, de la Guia para Hacer la Gestión Contractual en el SECOP II; por cuanto,  se evidenció que en los contratos 116,124,126,131"/>
    <s v="Observación"/>
    <s v="1º Por que;  Falta de  desconocimiento de la guia para Hacer la Gestión Contractual en el SECOP II_x000a__x000a_2ºPor que; No se realiza la aplicación de la Guia. _x000a__x000a_3. Por que; Falta de seguimiento de los supervisores a los contratos de presunción de servicios. "/>
    <s v="Falta de seguimiento de los supervisores a los contratos de presunción de servicios. "/>
    <s v="Se genera una mala ejecución de los contratos. _x000a__x000a_Pago inapropiado al contratista "/>
    <s v="Acción correctiva"/>
    <s v="Realizar las modificaciones a que hubiere lugar en el  Secop II, a fin de dar cumplimiento a los  lineamientos de Colombia compra eficiente, con respecto a la confirmación de las entregas por parte de los Supervisores de los contratos de  prestación de se"/>
    <m/>
    <n v="1"/>
    <s v="Actualizacion  conforme a los Lineamientos colombia compra eficiente "/>
    <x v="1"/>
    <s v="Dr Carolina Pulido"/>
    <d v="2021-01-01T00:00:00"/>
    <d v="2021-03-01T00:00:00"/>
    <s v="Plazo"/>
    <m/>
    <x v="3"/>
    <m/>
    <m/>
    <m/>
    <m/>
    <m/>
    <m/>
    <m/>
    <m/>
    <m/>
    <m/>
    <m/>
    <m/>
    <m/>
    <m/>
    <m/>
    <m/>
    <m/>
    <m/>
    <m/>
    <m/>
    <m/>
    <m/>
    <m/>
    <m/>
    <m/>
    <m/>
    <m/>
    <d v="2020-12-18T00:00:00"/>
    <s v="Acción que se solicito, ampliación de plazo hasta 2021"/>
    <s v="Jacqueline Rivera"/>
    <n v="0"/>
    <s v="En avance"/>
    <d v="2021-03-31T00:00:00"/>
    <s v="Se esta tabajando en  la actividad para dar cumplimiento a la accion propuesta. "/>
    <n v="0"/>
    <d v="2021-05-21T00:00:00"/>
    <s v="No se presentó evidencia de la  modificaciones a que hubiere lugar en el  Secop II, a fin de dar cumplimiento a los  lineamientos de Colombia compra eficiente, con respecto a la confirmación de las entregas por parte de los Supervisores de los contratos d"/>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d v="2022-02-18T00:00:00"/>
    <s v="se vienen realizando los informes de seguimineto a PIGA Y a la politica de cero papel  y ya se encuentran los informes que no se habian hecho en su momento"/>
    <n v="1"/>
    <d v="2022-02-23T00:00:00"/>
    <s v="Reprogramación por no cumplimineto"/>
    <s v="Catalina Carranza-Jacqueline Rivera"/>
    <n v="0.1"/>
    <x v="0"/>
    <d v="2022-04-07T00:00:00"/>
    <s v="Se dara  ingreso a los supervisores  al SECOP para  ejercer su rol"/>
    <s v="Catalina Carranza-Jacqueline Rivera"/>
    <n v="0.1"/>
    <s v="En avance"/>
    <d v="2022-04-29T00:00:00"/>
    <s v="No se adjunto evidencia para realizar la respectiva revisiòn. Por lo tanto, para el presente seguimiento no hubo avance."/>
    <s v="CLAUDIA QUINTERO-CATALINA CARRANZA"/>
    <n v="0.1"/>
    <s v="En avance"/>
    <d v="2022-05-31T00:00:00"/>
    <s v="En términos"/>
    <n v="0.1"/>
    <d v="2022-06-08T00:00:00"/>
    <s v="El proceso no presenta evidencia de la ejecución de la acción "/>
    <s v="Aun se esta a tiempo de cumplir"/>
  </r>
  <r>
    <s v="Informe Semestral del Estado de Control Interno de  DNBC por el periodo comprendido entre el 1 de enero al  30 de Junio de 2020"/>
    <d v="2020-08-01T00:00:00"/>
    <s v="Ambiente de Control. 4.6_x000a_La entidad no realizó la evaluación de Impacto del Plan Institucional de Capacitación de la Vigencia 2019"/>
    <s v="No conformidad"/>
    <s v="El procedimiento Plan anual de capacitación no cuenta con una actividad explicita de evaluación del PIC, que genere un informe util para la toma de decisiones_x000a__x000a_Inobservancia a lo establecido en el Manual del MIPG_x000a_"/>
    <s v="El procedimiento Plan anual de capacitación no cuenta con una actividad explicita de evaluación del PIC, que genere un informe util para la toma de desiciones._x000a_"/>
    <s v="Formulacion de PIC no efectivo_x000a_Inadecuada utilización de recursos_x000a_Debilidad en el compromiso del Recurso humano de la entidad"/>
    <s v="Acción correctiva"/>
    <s v="Actualización del  procedimiento del PIC, donde se incluya la actividad de evaluación de impacto al Plan"/>
    <m/>
    <n v="1"/>
    <s v="Procedimiento actualizado"/>
    <x v="3"/>
    <s v="Maryoly Díaz"/>
    <d v="2020-09-01T00:00:00"/>
    <d v="2020-10-15T00:00:00"/>
    <m/>
    <m/>
    <x v="21"/>
    <m/>
    <m/>
    <m/>
    <m/>
    <m/>
    <m/>
    <m/>
    <m/>
    <m/>
    <m/>
    <m/>
    <m/>
    <m/>
    <m/>
    <m/>
    <m/>
    <m/>
    <m/>
    <m/>
    <m/>
    <m/>
    <m/>
    <m/>
    <m/>
    <m/>
    <s v="Se actualizo el procedimiento y se socializo "/>
    <n v="1"/>
    <d v="2020-12-17T00:00:00"/>
    <s v="Aunque se actualizó el formato PC-TH-03 del 11 de agosto de 2020, Programa de Capacitación anual  y se incorporó en Políticas de Operación  el Impacto de las capacitaciones, en el procedimiento no se estableció la actividad como tal para poder realizarse."/>
    <s v="Claudia Quintero Franklin"/>
    <n v="0.9"/>
    <s v="Vencida"/>
    <d v="2021-03-31T00:00:00"/>
    <s v="De acuerdo con los planes de mejora y observaciones realizadas por control interno para la vigencia 2021 se realizó plan de capacitación en diciembre de 2020, aprobada por el comité directivo de acuerdo con las necesidades de cada área._x000a_Adjunto plan de ca"/>
    <n v="0.9"/>
    <d v="2021-05-25T00:00:00"/>
    <s v="Se evidenció el plan de capacitación para 2021, sin embargo no se presenta medición del impacto del PIC"/>
    <s v="Carlos Andrés Vargas"/>
    <n v="0.9"/>
    <s v="Vencida"/>
    <d v="2021-10-31T00:00:00"/>
    <s v="Procedimiento revisado y actualizado"/>
    <n v="1"/>
    <d v="2021-11-08T00:00:00"/>
    <s v="Se evidencia la actualización del procedimiento de Capacitación , así mismos se incluyo el concepto de evaluación del impacto de las capacitaciones como también se incluyo una actividad en este aspecto. "/>
    <s v="Si"/>
    <d v="2021-11-16T00:00:00"/>
    <s v="Se realizó la actualización del procedimiento Plan Anual de Capacitación, PC-TH-03 V 2 del 03/11/2021,  asi como el formato  Evaluaciòn de Capacitación FO-TH-03-03, V 1,  del  11/08/2020, la cual se aplica de manera semestral."/>
    <s v="Carlos Andrés Vargas"/>
    <n v="100"/>
    <s v="Cumplida"/>
    <m/>
    <m/>
    <m/>
    <d v="2022-03-11T00:00:00"/>
    <s v="Se actualizó el procedimiento PC-TH-03 del 03-11-21 Versión 2 denominado Plan Anual de Capacitación incluyendo la Actividad 13. Realizar evaluación de las capacitaciones."/>
    <s v="Claudia Quintero /Catalina Carranza"/>
    <n v="1"/>
    <x v="1"/>
    <d v="2022-04-06T00:00:00"/>
    <s v="CUMPLIDA SEGUIMIENTO ANTERIOR"/>
    <s v="CLAUDIA QUINTERO-CATALINA ALVAREZ"/>
    <n v="1"/>
    <s v="Cumplida"/>
    <d v="2022-04-27T00:00:00"/>
    <s v="CUMPLIDA TRIMESTRE ANTERIOR"/>
    <m/>
    <n v="1"/>
    <s v="Cumplida"/>
    <m/>
    <m/>
    <m/>
    <d v="2022-06-08T00:00:00"/>
    <s v="Acción Cumplida "/>
    <s v="Si"/>
  </r>
  <r>
    <s v="Informe Semestral del Estado de Control Interno de  DNBC por el periodo comprendido entre el 1 de enero al  30 de Junio de 2020"/>
    <d v="2020-08-10T00:00:00"/>
    <s v="Ambiente de Control. 1.4_x000a_Contemplar la totalidad de los riesgos de corrupción y atención al ciudadano ya que con corte al 30 de abril la Oficina de Control Interno evidenció esta falencia."/>
    <s v="No conformidad"/>
    <s v="Debil identificación de riesgos de corrupción por parte de los procesos de la entidad y de la aplicación de los numerales 7.1 y 7.2 del Manual de Riesgos asi como las directrices emanadas del DAFP_x000a_El proceso de Gestión de Análisis y Mejora Continua no con"/>
    <s v="Debil identificación de riesgos de corrupción por parte de los procesos de la entidad y de la aplicación de los numerales 7.1 y 7.2 del Manual de Riesgos, asi como las directrices emanadas del DAFP"/>
    <s v="Posible materialización de riesgos de corrupción._x000a_"/>
    <s v="Acción correctiva"/>
    <s v="Reformulación  del Mapa de Riesgos de Corrupción conforme a los lineamientos establecidos en el Manual de Gestión de Riesgo de la DNBC y el DAFP."/>
    <m/>
    <n v="1"/>
    <s v="Mapa de riesgos de corrupción actualizado"/>
    <x v="6"/>
    <s v="Adriana Moreno"/>
    <d v="2020-09-01T00:00:00"/>
    <d v="2020-10-31T00:00:00"/>
    <m/>
    <m/>
    <x v="12"/>
    <m/>
    <m/>
    <m/>
    <m/>
    <m/>
    <m/>
    <m/>
    <m/>
    <m/>
    <m/>
    <m/>
    <m/>
    <m/>
    <m/>
    <m/>
    <m/>
    <m/>
    <m/>
    <m/>
    <m/>
    <m/>
    <m/>
    <m/>
    <m/>
    <d v="2020-12-04T00:00:00"/>
    <s v="Se actualiza el mapa de riesgos de corrupción de la entidad, bajo la misma metodología e instrumento, adoptada por la entidad en el segundo semestre de la vigencia 2019. Como resultado de este ejercicio se generara un mapa de riesgos de corrupción institu"/>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Cumplida"/>
    <d v="2021-03-31T00:00:00"/>
    <s v="Se dio cumplimiento en el trimestre anterior "/>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s v="Ambiente de Control 3.1._x000a_La entidad cuenta con el Manual de Gestión del Riesgo , MN-MC-02, vigente desde el 30/09/2019, basado en la guía de administración del riesgo emitida por el DAPF, donde se estableció la Política de Administración de Riesgo en el n"/>
    <s v="No conformidad"/>
    <s v="En el manual no se contemplaron los cambios en el entorno que pueden definir, ajustes y dificultades para su desarrollo._x000a_Debil identificación de riesgos de corrupción por parte de los procesos de la entidad y de la aplicación de los numerales 7.1 y 7.2 de"/>
    <s v="Debil identificación de riesgos de corrupción por parte de los procesos de la entidad y de la aplicación de los numerales 7.1 y 7.2 del Manual de Riesgos."/>
    <s v="Materialización de riesgos no identificados"/>
    <s v="Acción correctiva"/>
    <s v="Reformulación  del Mapa de Riesgos de Corrupción conforme a los lineamientos establecidos en el Manual de Gestión de Riesgo de la DNBC y el DAFP. Teniendo en cuenta la situacion de contingencia presentada fruto a la pandemia, se hacen los ajustes pertinen"/>
    <m/>
    <n v="1"/>
    <s v="Mapa de riesgos actualizado"/>
    <x v="6"/>
    <s v="Adriana Moreno"/>
    <d v="2020-09-01T00:00:00"/>
    <d v="2020-10-31T00:00:00"/>
    <m/>
    <m/>
    <x v="12"/>
    <m/>
    <m/>
    <m/>
    <m/>
    <m/>
    <m/>
    <m/>
    <m/>
    <m/>
    <m/>
    <m/>
    <m/>
    <m/>
    <m/>
    <m/>
    <m/>
    <m/>
    <m/>
    <m/>
    <m/>
    <m/>
    <m/>
    <m/>
    <m/>
    <d v="2020-12-04T00:00:00"/>
    <s v="Se actualiza el mapa de riesgos de corrupción de la entidad, bajo la misma metodología e instrumento, adoptada por la entidad en el segundo semestre de la vigencia 2019. Como resultado de este ejercicio se generara un mapa de riesgos de corrupción institu"/>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ó la reformulación  del Mapa de Riesgos de Corrupción conforme a los lineamientos establecidos en el Manual de Gestión de Riesgo de la DNBC y 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s v="Evaluación de Riesgos 8.1_x000a_Para el primer semestre se realizó la consolidación del PAAC correspondiente a los meses de enero a abril de 2020; sin embargo, aunque fueron consolidados por la segunda línea de defensa, se presentó debilidad en la identificació"/>
    <s v="No conformidad"/>
    <s v="No se adaptó a la herramienta de riesgos de corrupción la totalidad de item de identificación de riesgos de corrupción no siendo clara la aplicación de los numerales 6 y del manual de Riesgos"/>
    <s v="No se adaptó a la herramienta de riesgos de corrupción la totalidad de item de identificación de riesgos de corrupción no siendo clara la aplicación de los numerales 6 y del manual de Riesgos"/>
    <s v="Inadecuada identificación de riesgos de corrupción _x000a_Posible materialización de riesgos sin documentar"/>
    <s v="Acción correctiva"/>
    <s v="Actualización de la matriz FO-MC-05-01 Herramienta Matriz de Riesgo DNBC, con la inlcusion de la matriz de riesgos definida en el numeral 6.1.2. del Manual de Gestión de Riesgo, MN-MC-02 y la inclusion de manera literal de los criterios para calificar el "/>
    <m/>
    <n v="1"/>
    <s v="Herramienta de riesgos actualizada"/>
    <x v="6"/>
    <s v="Adriana Moreno"/>
    <d v="2020-09-01T00:00:00"/>
    <d v="2020-10-31T00:00:00"/>
    <m/>
    <m/>
    <x v="12"/>
    <m/>
    <m/>
    <m/>
    <m/>
    <m/>
    <m/>
    <m/>
    <m/>
    <m/>
    <m/>
    <m/>
    <m/>
    <m/>
    <m/>
    <m/>
    <m/>
    <m/>
    <m/>
    <m/>
    <m/>
    <m/>
    <m/>
    <m/>
    <m/>
    <d v="2020-12-04T00:00:00"/>
    <s v="Se actualizo el instrumento para la consolidación de los riesgos de la entidad. Teniendo en cuenta que el análisis tanto en la identificación como en el análisis de impacto es diferente para los riesgos de corrupción y gestión, se procedió a dividir el in"/>
    <n v="1"/>
    <d v="2020-12-18T00:00:00"/>
    <s v="Se evidenció el formato mapa de riesgos de  FO-MC-05-01 versión 3 del 6 de julio de 2020"/>
    <s v="Carlos Andrés Vargas"/>
    <n v="100"/>
    <s v="Cumplida"/>
    <d v="2021-03-31T00:00:00"/>
    <s v="Se dio cumplimiento en el trimestre anterior "/>
    <n v="0"/>
    <d v="2021-05-21T00:00:00"/>
    <s v="Se evidenció el formato mapa de riesgos de  FO-MC-05-01 versión 3 del 6 de julio de 2020, Sin embargo, La entidad se encuentra actualizando el manual de gestión del riesgo  de acuerdo con los lineamientos establecidos por el DAFP  a través de la Guía para"/>
    <s v="Carlos Andrés Vargas"/>
    <n v="100"/>
    <s v="Cumplida"/>
    <d v="2021-10-31T00:00:00"/>
    <s v="A partir de la actualizacion de la politica de riesgos, se formaliza nuevo formato de Mapa de Riesgos de gestion y corrupcion "/>
    <n v="1"/>
    <d v="2021-11-08T00:00:00"/>
    <s v="Se evidencia los formatos de riesgos de gestión y de corrupción "/>
    <s v="Si "/>
    <d v="2021-11-19T00:00:00"/>
    <s v="Actualización de la matriz FO-MC-05-01 Herramienta Matriz de Riesgo DNBC, con la inlcusion de la matriz de riesgos definida en el numeral 6.1.2. del Manual de Gestión de Riesgo, MN-MC-02 y la inclusion de manera literal de los criterios para calificar el "/>
    <s v="Carlos Andrés Vargas"/>
    <n v="100"/>
    <s v="Cumplida"/>
    <d v="2022-03-07T00:00:00"/>
    <s v="Se actualiza la matriz de identiifcacion de riesgos de corrupcion, en la cual se identifica  el impacto que generaria la materializacion del riesgo.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s v="Evaluación de Riesgos 8.1_x000a_Para el primer semestre se realizó la consolidación del PAAC correspondiente a los meses de enero a abril de 2020; sin embargo, aunque fueron consolidados por la segunda línea de defensa, se presentó debilidad en la identificació"/>
    <s v="No conformidad"/>
    <s v="Aunque se formulo el mapa de riesgos de corrupción conforme a la guia, no se adaptó a la herramienta de riesgos de corrupción la totalidad de item de identificación en la misma, afectrando la identificación adecuada de losposibles riesgos de corrupción po"/>
    <s v="Aunque se formulo el mapa de riesgos de corrupción conforme a la guia, no se adaptó a la herramienta de riesgos de corrupción la totalidad de item de identificación en la misma, afectrando la identificación adecuada de losposibles riesgos de corrupción po"/>
    <s v="Inadecuada identificación de riesgos de corrupción _x000a_Posible materialización de riesgos sin documentar"/>
    <s v="Acción correctiva"/>
    <s v="Reformular con cada uno de los 19 procesos los posibles riesgos de corrupción que se puedan presentar, haciendo énfasis en aquellos que por su naturaleza son susceptibles de presentar riesgos de corrupción. (3. Política Integral de Riesgos MN-MC-02). "/>
    <m/>
    <n v="1"/>
    <s v="Mapa de Riesgos de Corrupción actualizado"/>
    <x v="6"/>
    <s v="Adriana Moreno"/>
    <d v="2020-09-01T00:00:00"/>
    <d v="2020-10-31T00:00:00"/>
    <m/>
    <m/>
    <x v="12"/>
    <m/>
    <m/>
    <m/>
    <m/>
    <m/>
    <m/>
    <m/>
    <m/>
    <m/>
    <m/>
    <m/>
    <m/>
    <m/>
    <m/>
    <m/>
    <m/>
    <m/>
    <m/>
    <m/>
    <m/>
    <m/>
    <m/>
    <m/>
    <m/>
    <d v="2020-12-04T00:00:00"/>
    <s v="Se realizan mesas de trabajo con los gestores de cada proceso, donde se analizo la definición e identificación de los riesgos de corrupción, donde se evaluó con cada proceso si se encontraban expuestos a la materialización de riesgos de corrupción._x000a_Como r"/>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o la actualización de las matrices de riesgos tanto de gestión como de corrupción  de acuerdo con los lineamientos estabecidos e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s v="Actividades de control 11.2_x000a_La DNBC, no tiene documentado dentro de la entidad el desarrollo de actividades de control para la adquisición y prestación de servicios de tecnología."/>
    <s v="No conformidad"/>
    <s v="El proceso no ha generado documentación formal del desarrollo de sus actividades conforme lo define el SIGEC"/>
    <s v="El proceso no ha generado documentación formal del desarrollo de sus actividades conforme lo define el SIGEC"/>
    <s v="Incumplimiento en los servicios tecnológicos de la entidad_x000a_baja ejecución de recursos"/>
    <s v="Acción correctiva"/>
    <s v="Formular un procedimiento donde se definan actividades de control para la adquisición y prestación de servicios de tecnología."/>
    <m/>
    <n v="1"/>
    <s v="Procedimiento formulado"/>
    <x v="2"/>
    <s v="Edwin Zamora"/>
    <d v="2020-09-01T00:00:00"/>
    <d v="2020-10-15T00:00:00"/>
    <s v="Plazo"/>
    <m/>
    <x v="15"/>
    <m/>
    <m/>
    <m/>
    <m/>
    <m/>
    <m/>
    <m/>
    <m/>
    <m/>
    <m/>
    <m/>
    <m/>
    <m/>
    <m/>
    <m/>
    <m/>
    <m/>
    <m/>
    <m/>
    <m/>
    <m/>
    <m/>
    <m/>
    <m/>
    <d v="2020-12-04T00:00:00"/>
    <s v="Se encuentra en elaboración el procedimiento"/>
    <n v="0.4"/>
    <d v="2020-12-17T00:00:00"/>
    <s v="Se encuentra en construcción"/>
    <s v="Carlos Andrés Vargas"/>
    <n v="40"/>
    <s v="Vencida"/>
    <d v="2021-03-31T00:00:00"/>
    <s v="No se dio avance de este por falta de personas de apoyo para su desarrollo. "/>
    <n v="0.4"/>
    <d v="2021-05-26T00:00:00"/>
    <s v="El procedimiento  para la adquisición y prestación de servicios de tecnología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15/10/2020"/>
    <s v="Luis Guillermo"/>
    <n v="0.4"/>
    <s v="vencida"/>
    <m/>
    <m/>
    <m/>
    <d v="2022-03-08T00:00:00"/>
    <s v="Se solicita cambio de fecha de terminación de la acción, debido a que es necesario realizar un análisis del tema y reuniones interna para su actualización. Así mismo articularlo con las actividades definidas en el Plan de Acción del Proceso. Fecha de term"/>
    <s v="Luis Guillermo / Merle Galindo"/>
    <n v="0.4"/>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enero al  30 de Junio de 2020"/>
    <d v="2020-08-10T00:00:00"/>
    <s v="Actividades de control 11.3_x000a_Aunque la DNBC, cuenta con contratistas que apoyan la ejecución de los procesos, al interior de la entidad no se posee la matriz de roles y usuarios, siguiendo los principios de segregación de funciones."/>
    <s v="No conformidad"/>
    <s v="El proceso no ha generado documentación formal del desarrollo de sus actividades conforme lo define el SIGEC y requisitos de normatividad y de lineamientos en la materia"/>
    <s v="El proceso no ha generado documentación formal del desarrollo de sus actividades conforme lo define el SIGEC y requisitos de normatividad y de lineamientos en la materia"/>
    <s v="Incumplimiento de requisitos de norma definidos que afectan la evlaución de desempeño de la entidad"/>
    <s v="Acción correctiva"/>
    <s v="Documentar  la matriz de roles y usuarios siguiendo los principios de segregación de funciones "/>
    <s v=" Realizar mesas de trabajo con los adminsitradores operativos de los Sistemas de Información para entrenarlos en la construcción de la matriz de roles de usuarios y generación de compromisos de la fecha de elaboración de la matriz de roles de usuarios, as"/>
    <n v="1"/>
    <s v="-Mesas de trabajo para pa creacion de las matrices de roles de usuarios_x000a_- herramienta centralizada para el cargue de la información."/>
    <x v="2"/>
    <s v="Edwin Zamora"/>
    <d v="2020-09-01T00:00:00"/>
    <d v="2020-10-31T00:00:00"/>
    <s v="Acción y Plazo"/>
    <m/>
    <x v="0"/>
    <m/>
    <m/>
    <m/>
    <m/>
    <m/>
    <m/>
    <m/>
    <m/>
    <m/>
    <m/>
    <m/>
    <m/>
    <m/>
    <m/>
    <m/>
    <m/>
    <m/>
    <m/>
    <m/>
    <m/>
    <m/>
    <m/>
    <m/>
    <m/>
    <d v="2020-12-04T00:00:00"/>
    <s v="Se encuentra en elaboración la matriz de roles"/>
    <n v="0.4"/>
    <d v="2020-12-17T00:00:00"/>
    <s v="Se encuentra en construcción"/>
    <s v="Carlos Andrés Vargas"/>
    <n v="40"/>
    <s v="Vencida"/>
    <d v="2021-03-31T00:00:00"/>
    <s v="No se dio avance de este por falta de personas de apoyo para su desarrollo. "/>
    <n v="0.4"/>
    <d v="2021-05-26T00:00:00"/>
    <s v="La Matriz de roles y usuarios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31/10/2020"/>
    <s v="Luis Guillermo"/>
    <n v="0.4"/>
    <s v="vencida"/>
    <m/>
    <m/>
    <m/>
    <d v="2022-03-08T00:00:00"/>
    <s v="Se solicita cambio de fecha y cambio de las actividades en virtud de Tecnologia  Informática no es responsable de la elaboración de las matrices de roles y usuarios. Son los administradores  operativos de los Sistemas de Información los responsables de es"/>
    <s v="Luis Guillermo / Merle Galindo"/>
    <n v="0.4"/>
    <x v="0"/>
    <d v="2022-04-06T00:00:00"/>
    <s v="Se esta trabajando en la acción según lo acordado en la mesa de trabajo anterior. Se han adelantado mesas de trabajo con Oracle y Coordinación Operativa."/>
    <s v="Carlos/Merle"/>
    <n v="0.4"/>
    <s v="En avance"/>
    <d v="2022-05-03T00:00:00"/>
    <s v="Esta dentro de las fechas, el proceso indica que se esta trabajando en la acción según lo acordado en la mesa de trabajo anterior"/>
    <s v="Carlos Vargas - Merle Galindo"/>
    <n v="0.4"/>
    <s v="En avance"/>
    <d v="2022-05-31T00:00:00"/>
    <s v="Se encuentra en borrador"/>
    <m/>
    <d v="2022-06-08T00:00:00"/>
    <s v="El proceso no reporta evidencia de la ejecución de la acción "/>
    <s v="No"/>
  </r>
  <r>
    <s v="Informe Semestral del Estado de Control Interno de  DNBC por el periodo comprendido entre el 1 de enero al  30 de Junio de 2020"/>
    <d v="2020-08-10T00:00:00"/>
    <s v="Actividades de control 12.4_x000a_La oficina de Control Interno de la DNBC, ha informado de manera reiterativa al Comité Institucional de Coordinación de Control Interno, por medio de los seguimientos y auditorías que los responsables de los procesos no están e"/>
    <s v="No conformidad"/>
    <s v="Debil monitoreo a los procedimientos por parte de lideres y gestores de procesos"/>
    <s v="Debil monitoreo a los procedimientos por parte de lideres y gestores de procesos"/>
    <s v="Nivel de desempeño con baja calificación_x000a_pérdida de credibilidad institucional_x000a_procesos ineficientes"/>
    <s v="Acción correctiva"/>
    <s v="Efectuar por parte de la primera y segunda  linea defensa la  verificación del diseño de controles, en los procedimientos."/>
    <m/>
    <n v="1"/>
    <s v="Mesas de trabajo para validación de procedimientos"/>
    <x v="6"/>
    <s v="Adriana Moreno"/>
    <d v="2020-09-01T00:00:00"/>
    <d v="2020-12-31T00:00:00"/>
    <s v="Plazo"/>
    <m/>
    <x v="1"/>
    <m/>
    <m/>
    <m/>
    <m/>
    <m/>
    <m/>
    <m/>
    <m/>
    <m/>
    <m/>
    <m/>
    <m/>
    <m/>
    <m/>
    <m/>
    <m/>
    <m/>
    <m/>
    <m/>
    <m/>
    <m/>
    <m/>
    <m/>
    <m/>
    <d v="2020-12-04T00:00:00"/>
    <s v="Se realizan mesas de trabajo par validación de procedimientos sean en estado de actualización y elaboración"/>
    <n v="1"/>
    <d v="2020-12-18T00:00:00"/>
    <s v="Se realizaron mesas de trabajo con los procesos para validación de procedimientos."/>
    <s v="Carlos Andrés Vargas"/>
    <n v="100"/>
    <s v="Cumplida"/>
    <d v="2021-03-31T00:00:00"/>
    <s v="Se dio cumplimiento en el trimestre anterior "/>
    <n v="0"/>
    <d v="2021-05-21T00:00:00"/>
    <s v="Se realizaron mesas de trabajo con los procesos para validación de procedimientos."/>
    <s v="Carlos Andrés Vargas"/>
    <n v="100"/>
    <s v="Cumplida"/>
    <d v="2021-10-31T00:00:00"/>
    <s v="Se realizaron mesas de trabajo para la validacion de los cnontroles "/>
    <n v="1"/>
    <d v="2021-11-08T00:00:00"/>
    <s v="Se evidencia la realización  mesas de trabajo con los gestores de proceso, con el propósito de validar los controles "/>
    <s v="Si"/>
    <d v="2021-11-19T00:00:00"/>
    <s v="Actividad pendiente de ejecutar"/>
    <s v="Carlos Andrés Vargas"/>
    <n v="0"/>
    <s v="vencida"/>
    <d v="2022-03-07T00:00:00"/>
    <s v="Se solicitara reprogramar la accion asi: Fecha de Inicio: 1 de julio 2022,Final 31-12-22 "/>
    <m/>
    <d v="2022-03-10T00:00:00"/>
    <s v="Solicitar ampliación de fecha"/>
    <s v="Merle Galindo- Carlos Vargas"/>
    <m/>
    <x v="0"/>
    <d v="2022-04-11T00:00:00"/>
    <s v="Acción en avance"/>
    <s v="Merle/Carlos"/>
    <n v="0"/>
    <s v="En avance"/>
    <d v="2022-05-02T00:00:00"/>
    <s v="Esta accion se encuentra en avance "/>
    <s v="Merle/Carlos"/>
    <n v="0"/>
    <s v="En avance"/>
    <d v="2022-05-31T00:00:00"/>
    <s v="Se ha venido trabajando con los gestores de los procesos de talento humano, admion y tic, con el fin de actualizar lis controles de los procedimeintos, se adjunta matriz de la relacion de los documentos tramitados "/>
    <n v="0.4"/>
    <d v="2022-06-08T00:00:00"/>
    <s v="Se evidencia matriz con el estado del tramite de los documentos de la Entidad "/>
    <s v="Aun se esta a tiempo de cumplir"/>
  </r>
  <r>
    <s v="Informe Semestral del Estado de Control Interno de  DNBC por el periodo comprendido entre el 1 de enero al  30 de Junio de 2020"/>
    <d v="2020-08-10T00:00:00"/>
    <s v="Actividades de control 11.1_x000a_La DNBC cuenta con la Política General de Seguridad y Privacidad de la información; sin embargo, la misma no cuenta con la totalidad de las actividades como son los procesos de adquisición, desarrollo y mantenimiento de tecnolo"/>
    <s v="No conformidad"/>
    <s v="El personal asignado a Gestión de T.I.,  se encuentra en proceso de ajuste de la documentación acorde con la situación real de la entidad y los recursos asignados para la implementación de la estratgeia de Gobierno en línea._x000a_No se contemplaron todos los r"/>
    <s v="El personal asignado a Gestión de T.I.,  se encuentra en proceso de ajuste de la documentación acorde con la situación real de la entidad y los recursos asignados para la implementación de la estratgeia de Gobierno en línea._x000a_No se contemplaron todos los r"/>
    <s v="Rezago en el cumplimiento de las disposiciones y lineaientos de TICs_x000a_Proceso de gestión lentos"/>
    <s v="Acción correctiva"/>
    <s v="Incluir en la  Politica General de Seguridad y Privacidad  de la información la totalidad de las actividades de control en los  procesos de adquisición, desarrollo y mantenimiento de tecnologías de la información."/>
    <m/>
    <n v="1"/>
    <s v="Política de seguridad de la Información actualizada"/>
    <x v="2"/>
    <s v="Edwin Zamora"/>
    <d v="2020-09-01T00:00:00"/>
    <d v="2020-11-15T00:00:00"/>
    <s v="Plazo"/>
    <m/>
    <x v="3"/>
    <m/>
    <m/>
    <m/>
    <m/>
    <m/>
    <m/>
    <m/>
    <m/>
    <m/>
    <m/>
    <m/>
    <m/>
    <m/>
    <m/>
    <m/>
    <m/>
    <m/>
    <m/>
    <m/>
    <m/>
    <m/>
    <m/>
    <m/>
    <m/>
    <d v="2020-12-04T00:00:00"/>
    <s v="Se está adelantando la actualización de la política para hacer la inclusión de actividades en los procesos de adquisición, desarrollo y mantenimiento de tecnologías de la información."/>
    <n v="0.5"/>
    <d v="2020-12-17T00:00:00"/>
    <s v="Se encuentra en construcción"/>
    <s v="Carlos Andrés Vargas"/>
    <n v="50"/>
    <s v="Vencida"/>
    <d v="2021-03-31T00:00:00"/>
    <s v="No se dio avance de este por falta de personas de apoyo para su desarrollo"/>
    <n v="0.5"/>
    <d v="2021-05-26T00:00:00"/>
    <s v="La   Política General de Seguridad y Privacidad  de la información se encuentra en construcción"/>
    <s v="Carlos Andrés Vargas"/>
    <n v="50"/>
    <s v="Vencida"/>
    <d v="2021-10-31T00:00:00"/>
    <s v="La politica de seguridad de la informacion se encuentra en construccion "/>
    <n v="0.5"/>
    <d v="2021-11-08T00:00:00"/>
    <s v="No se da cumplimiento con la acción puesto que  el documento de la política de seguridad de la información se encuentra en proceso de actualización "/>
    <s v="No "/>
    <d v="2021-11-18T00:00:00"/>
    <s v="Se evidencia un borrador denominado &quot;POLÍTICA DE SEGURIDAD DE  INFORMACIÓN&quot;, pero en el mismo no se aprecian las actividades de control en los  procesos de adquisición, desarrollo y mantenimiento de tecnologías de la información, tiene fecha de terminació"/>
    <s v="Luis Guillermo"/>
    <n v="0.5"/>
    <s v="vencida"/>
    <m/>
    <m/>
    <m/>
    <d v="2022-03-08T00:00:00"/>
    <s v="Se solicita ampliación de plazo debido que se contrató para la vigencia 2022 a un profesional especializado en Seguridad de la Información para adelantar la politica del MSPI. El profesional presentó Cronograma de Actividades donde indica que presentará l"/>
    <s v="Luis Guillermo / Merle Galindo"/>
    <n v="0.5"/>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r>
  <r>
    <s v="Informe Semestral del Estado de Control Interno de  DNBC por el periodo comprendido entre el 1 de enero al  30 de Junio de 2020"/>
    <d v="2020-08-10T00:00:00"/>
    <s v="Actividades de control 12.2_x000a_En el seguimiento realizado por parte de la Oficina de Control Interno del primer cuatrimestre de la vigencia 2020, se evidenció que los riesgos de corrupción no fueron generados conforme a la matriz FO-MC-05-01 Herramienta Mat"/>
    <s v="No conformidad"/>
    <s v="Los riesgos de corrupción presentados fueron los identificados y avalados por gestores y lideres de proceso en su momento bajo el acompañamiento profesional acordado y designado en la vigencia anterior, con el material diseñado y socializado en la vigenci"/>
    <s v="Los riesgos de corrupción presentados fueron los identificados y avalados por gestores y lideres de proceso en su momento bajo el acompañamiento profesional acordado y designado en la vigencia anterior, con el material diseñado y socializado en la vigenci"/>
    <s v="Posible materialización de riesgos de corrupción._x000a_"/>
    <s v="Acción correctiva"/>
    <s v="Reformulan los controles de los riesgos identificados dentro de los procesos, acorde a los numerales 8.3 y 8.5 del Manual de Gestión del Riesgo MN-MC-02."/>
    <m/>
    <n v="1"/>
    <s v="Mapa de riesgos con reformulación de controles"/>
    <x v="6"/>
    <s v="Adriana Moreno"/>
    <d v="2020-09-01T00:00:00"/>
    <d v="2020-10-31T00:00:00"/>
    <m/>
    <m/>
    <x v="12"/>
    <m/>
    <m/>
    <m/>
    <m/>
    <m/>
    <m/>
    <m/>
    <m/>
    <m/>
    <m/>
    <m/>
    <m/>
    <m/>
    <m/>
    <m/>
    <m/>
    <m/>
    <m/>
    <m/>
    <m/>
    <m/>
    <m/>
    <m/>
    <m/>
    <d v="2020-12-04T00:00:00"/>
    <s v="Se realizarón mesas de trabajo con los gestores de cada proceso, en donde ademas de desarrollar actividades de actualizacion sobre los riesgos de cada proceso, se analizarón y reformularón los controles respectivos de cada uno de los riegos definidos por "/>
    <n v="1"/>
    <d v="2020-12-18T00:00:00"/>
    <s v="Se han reportado los avances en la ejecución de los controles de forma periódica, sin embargo, en el seguimiento realizado por la Oficina de Control Interno se encontró debilidad en la aplicación de la metodología de administración de riesgos, encontrando"/>
    <s v="Carlos Andrés Vargas"/>
    <n v="60"/>
    <s v="Vencida"/>
    <d v="2021-03-31T00:00:00"/>
    <s v="Actualmente se está trabajando en la actualización de la política, metodología y herramientas del Sistema de Gestión del Riesgo, que incluye la reformulacion de las actividades de monitoero. A junio el proceso quedará aprobado y su ejecución se evidenciar"/>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Conforme al nuevo manual de riesgos se trabajó en mesas de trabajo para actualizar los controles en las matrices de riesgos de gestión y corrupción "/>
    <n v="1"/>
    <d v="2021-11-08T00:00:00"/>
    <s v="Se evidencia las matrices con los controles establecidos "/>
    <s v="Si"/>
    <d v="2021-11-19T00:00:00"/>
    <s v="La entidad adelanto la identificación y  valoración de los riesgos de gestión y de corrupción de los procesos de la entidad."/>
    <s v="Carlos Andrés Vargas"/>
    <n v="100"/>
    <s v="Cumplida"/>
    <d v="2022-03-07T00:00:00"/>
    <s v="Se realizo la reformulacion de los controles rtanto de los riesgos de gestion como de corrupcion. "/>
    <n v="1"/>
    <d v="2022-03-10T00:00:00"/>
    <s v="Se evidenció  la reformualción de los riesgos de gestión y de corrupción._x000a_Se verificará la efectividad de la acción  el 12 de abril."/>
    <s v="Merle Galindo- Carlos Vargas"/>
    <n v="1"/>
    <x v="1"/>
    <d v="2022-04-11T00:00:00"/>
    <s v="Se evidenció  la reformualción de los riesgos de gestión y de corrupción.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s v="Infor y Comunicación  13.4_x000a_La DNBC, estableció la política de protección de datos Personales PO-AU-01 y la Política General de Seguridad y privacidad de la información donde se contempla: _x000a__x000a_Para los contratos de prestación de servicios la entidad conforme"/>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ón correctiva"/>
    <s v="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0-09-01T00:00:00"/>
    <d v="2020-10-31T00:00:00"/>
    <s v="Plazo"/>
    <m/>
    <x v="3"/>
    <m/>
    <m/>
    <m/>
    <m/>
    <m/>
    <m/>
    <m/>
    <m/>
    <m/>
    <m/>
    <m/>
    <m/>
    <m/>
    <m/>
    <m/>
    <m/>
    <m/>
    <m/>
    <m/>
    <m/>
    <m/>
    <m/>
    <m/>
    <m/>
    <d v="2020-12-04T00:00:00"/>
    <s v="Se está revisando y actualizando la Políticas de protección de datos y de seguridad y privacidad de la información con el fin de ser actualizada."/>
    <n v="0.3"/>
    <d v="2020-12-17T00:00:00"/>
    <s v="Se encuentra en construcción"/>
    <s v="Carlos Andrés Vargas"/>
    <n v="30"/>
    <s v="Vencida"/>
    <d v="2021-03-31T00:00:00"/>
    <s v="No se dio avance de este por falta de personas de apoyo para su desarrollo"/>
    <n v="0.3"/>
    <d v="2021-05-26T00:00:00"/>
    <s v=" la  Política General de Seguridad y Privacidad  de la información"/>
    <s v="Carlos Andrés Vargas"/>
    <n v="30"/>
    <s v="Vencida"/>
    <d v="2021-10-31T00:00:00"/>
    <s v="Se realiza modificación de la política, pendiente de revisión final para su publicación y divulgación."/>
    <n v="0.5"/>
    <d v="2021-11-08T00:00:00"/>
    <s v="No se da cumplimiento con la accion puesto que  el documento de la politica de seguridad de la informacion y proteccion de datos  se encuentra en proceso de actualizacion "/>
    <s v="No "/>
    <d v="2021-11-18T00:00:00"/>
    <s v="Se evidencia un borrador denominado &quot;POLÍTICA DE SEGURIDAD DE  INFORMACIÓN&quot;, el contempla el númeral &quot;6.13 POLITICA DE PROTECCIÓN Y TRATAMIENTO DE DATOS PERSONALES&quot;.  La actividad tiene fecha de termianción el 31/10/2021, tiene fecha de terminación 30/10/"/>
    <s v="Luis Guillermo"/>
    <n v="0.5"/>
    <s v="vencida"/>
    <m/>
    <m/>
    <m/>
    <d v="2022-03-08T00:00:00"/>
    <s v="Se solicita cambio de fecha de inicio y terminación de la acción, debido a que  la actividad de reprogramó en el Plan de Acción del Proceso. Fecha de terminación: 30/06/2022_x000a_ "/>
    <s v="Luis Guillermo / Merle Galindo"/>
    <n v="0.5"/>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r>
  <r>
    <s v="Informe Semestral del Estado de Control Interno de  DNBC por el periodo comprendido entre el 1 de enero al  30 de Junio de 2020"/>
    <d v="2020-08-10T00:00:00"/>
    <s v="Monitoreo y Supervisión  17.2_x000a_Una vez la Contraloría General de la República emitió el Informe Final de la Auditoría Financiera realizada en el 2019 correspondiente a la vigencia 2018, la Oficina de Control Interno de la DNBC, socializó los resultados en "/>
    <s v="No conformidad"/>
    <s v="No se tenía claridad frente al desarrollo en su totalidad de esta actividad específica por parte de la segunda línea de defensa, sin embargo se acompaña el monitoreo y reporte de las acciones de mejora resultado de las auditorias."/>
    <s v="No se tenía claridad frente al desarrollo en su totalidad de esta actividad específica por parte de la segunda línea de defensa, sin embargo se acompaña el monitoreo y reporte de las acciones de mejora resultado de las auditorias."/>
    <s v="Inoportunidad en la aplicación de acciones de mejora"/>
    <s v="Acción correctiva"/>
    <s v="Documentar el impacto del Sistema  del  Control Interno cuando la entidad ha sido evaluada por un ente externo."/>
    <m/>
    <n v="1"/>
    <s v="Impacto del sistema de control Interno documentado cuando la entidad sea evaluada por ente externo"/>
    <x v="8"/>
    <s v="Adriana Moreno"/>
    <d v="2020-09-01T00:00:00"/>
    <d v="2020-12-31T00:00:00"/>
    <s v="Acción y Plazo"/>
    <m/>
    <x v="3"/>
    <m/>
    <m/>
    <m/>
    <m/>
    <m/>
    <m/>
    <m/>
    <m/>
    <m/>
    <m/>
    <m/>
    <m/>
    <m/>
    <m/>
    <m/>
    <m/>
    <m/>
    <m/>
    <m/>
    <m/>
    <m/>
    <m/>
    <m/>
    <m/>
    <d v="2020-12-04T00:00:00"/>
    <s v="No se tiene aún acción desarrollada"/>
    <n v="0"/>
    <d v="2020-12-17T00:00:00"/>
    <s v="No fueron ejecutadas por el Proceso"/>
    <s v="Claudia Quintero Franklin"/>
    <n v="0"/>
    <s v="Vencida"/>
    <d v="2021-03-31T00:00:00"/>
    <s v="En el mes de mayo se presentará plantilla con los diferentes parametros para documentar  un informe de control interno realizado por un ente externo "/>
    <n v="0"/>
    <d v="2021-05-20T00:00:00"/>
    <s v="El documento del impacto sobre el control interno por cambios en los diferentes niveles organizacionales, se encuentra en construcción."/>
    <s v="Carlos Andrés Vargas"/>
    <n v="0"/>
    <s v="Vencida"/>
    <d v="2021-10-31T00:00:00"/>
    <s v="S esta trabajando en el tema"/>
    <n v="0"/>
    <d v="2021-11-08T00:00:00"/>
    <s v="Se esta trabando en la accion "/>
    <s v="No "/>
    <d v="2021-11-22T00:00:00"/>
    <s v="No se llega evidencia, ni avance de la  gestión de la acción"/>
    <s v="Jacqueline"/>
    <n v="0"/>
    <s v="vencida"/>
    <m/>
    <m/>
    <m/>
    <d v="2022-03-07T00:00:00"/>
    <s v="Modificación de la Fecha de terminación;  por cuanto se hace necesario documentar el Impacto del Sistema de Control Interno, como parte de la mejora continua así:_x000a__x000a_ Meta:1_x000a_Fecha de Terminación: 30 de junio de 2022"/>
    <s v="Claudia Quintero/Catalina Alvarez"/>
    <n v="0"/>
    <x v="0"/>
    <d v="2022-04-07T00:00:00"/>
    <s v="El proceso de Planeación estratégica se encuentra realizando la documentación para Documentar el impacto del Sistema  del  Control Interno cuando la entidad ha sido evaluada por un ente externo."/>
    <s v="Claudia Quintero/Catalina Alvarez"/>
    <n v="0"/>
    <s v="En avance"/>
    <d v="2022-04-28T00:00:00"/>
    <s v="El proceso de planeacion estrategica presenta un documento con el Analisis de impacto sobre el Control Interno por cambios organizacionales en laDNBC, no obstante no se ha documentado el impacto del Sistema  del  Control Interno cuando la entidad ha sido "/>
    <s v="Claudia Quintero/Catalina Alvarez"/>
    <n v="0.1"/>
    <s v="En avance"/>
    <d v="2022-05-31T00:00:00"/>
    <s v="Se presenta documento con el Análisis de impacto sobre el Control Interno por cambios organizacionales en laDNBC"/>
    <n v="0.2"/>
    <d v="2022-06-08T00:00:00"/>
    <s v="El proceso de planeación estratégica presenta un documento con el Análisis de impacto sobre el Control Interno por cambios organizacionales en laDNBC, no obstante no se ha documentado el impacto del Sistema  del  Control Interno cuando la entidad ha sido "/>
    <s v="Aun se esta a tiempo de cumplir "/>
  </r>
  <r>
    <s v="Informe Semestral del Estado de Control Interno de  DNBC por el periodo comprendido entre el 1 de enero al  30 de Junio de 2020"/>
    <d v="2020-08-10T00:00:00"/>
    <s v="Monitoreo y Supervisión  17.3_x000a_Los responsables de los procesos, Funcionarios y Contratistas de acuerdo con lo establecido en las políticas de operación del Procedimiento Accciones correctivas, preventivas y de mejora, tienen la posibilidad de reportar al "/>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ón correctiva"/>
    <s v="Socializar Políticas de operación del procedimiento de ACPM para implementación acorde con procesos de autoevaluación"/>
    <m/>
    <n v="1"/>
    <s v="Socialización del procedimiento de ACPM"/>
    <x v="6"/>
    <s v="Adriana Moreno"/>
    <d v="2020-09-01T00:00:00"/>
    <d v="2020-10-15T00:00:00"/>
    <s v="Plazo"/>
    <m/>
    <x v="3"/>
    <m/>
    <m/>
    <m/>
    <m/>
    <m/>
    <m/>
    <m/>
    <m/>
    <m/>
    <m/>
    <m/>
    <m/>
    <m/>
    <m/>
    <m/>
    <m/>
    <m/>
    <m/>
    <m/>
    <m/>
    <m/>
    <m/>
    <m/>
    <m/>
    <d v="2020-12-04T00:00:00"/>
    <s v="Se realizo la socialización del procedimiento con funcionarios y contratistas"/>
    <n v="1"/>
    <d v="2020-12-18T00:00:00"/>
    <s v="El procedimiento acciones correctivas, preventivas y de mejora fue compartido a través de correo electrónico"/>
    <s v="Carlos Andrés Vargas"/>
    <n v="100"/>
    <s v="Cumplida"/>
    <d v="2021-03-31T00:00:00"/>
    <s v="Se dio cumplimiento en el trimestre anterior "/>
    <n v="0"/>
    <d v="2021-05-21T00:00:00"/>
    <s v="El procedimiento acciones correctivas, preventivas y de mejora fue compartido a través de correo electrónico"/>
    <s v="Carlos Andrés Vargas"/>
    <n v="100"/>
    <s v="Cumplida"/>
    <d v="2021-10-31T00:00:00"/>
    <s v="Se dio Cumplimiento en seguimiento anterior "/>
    <n v="0"/>
    <d v="2021-11-08T00:00:00"/>
    <s v="Se dio cumplimineto en el seguimiento anterior"/>
    <s v="Si"/>
    <d v="2021-11-19T00:00:00"/>
    <s v="No se han formulado acciones producto de autoevaluación de procesos."/>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s v="Se solicítará ampliacion de la fecha final, por cuanto manifiesta el proceso se ha tenido una alta carga laboral y no se ha podido ejecutar, sin embargo ya se cuenta con una guía metodológica de autoevaluacion de la gestion la cual contribuye  a la identi"/>
    <s v="Merle/Carlos"/>
    <n v="0.5"/>
    <s v="En avance"/>
    <d v="2022-05-31T00:00:00"/>
    <s v="Acción en avance"/>
    <n v="0"/>
    <d v="2022-06-08T00:00:00"/>
    <s v="Acción avance "/>
    <s v="Aun se esta a tiempo de cumplir"/>
  </r>
  <r>
    <s v="Informe Semestral del Estado de Control Interno de  DNBC por el periodo comprendido entre el 1 de enero al  30 de Junio de 2020"/>
    <d v="2020-08-10T00:00:00"/>
    <s v="Monitoreo y Supervisión  17.3_x000a_Los responsables de los procesos, Funcionarios y Contratistas de acuerdo con lo establecido en las políticas de operación del Procedimiento Accciones correctivas, preventivas y de mejora, tienen la posibilidad de reportar al "/>
    <s v="No conformidad"/>
    <s v="No se realiza monitoreo a los resultados de las autoevaluaciones realizadas por los lideres de proce"/>
    <s v="No se realiza monitoreo a los resultados de las autoevaluaciones realizadas por los lideres de proce"/>
    <s v="Deficiente sistema de control interno"/>
    <s v="Acción correctiva"/>
    <s v="Formular planes de mejora resultado de las evaluaciones que se generen en cada proceso"/>
    <m/>
    <n v="1"/>
    <s v="Planes de mejora formulados de acuerdo a evaluaciones que se realicen"/>
    <x v="6"/>
    <s v="Lideres de proceso"/>
    <d v="2020-09-15T00:00:00"/>
    <d v="2020-12-31T00:00:00"/>
    <s v="Plazo"/>
    <m/>
    <x v="1"/>
    <m/>
    <m/>
    <m/>
    <m/>
    <m/>
    <m/>
    <m/>
    <m/>
    <m/>
    <m/>
    <m/>
    <m/>
    <m/>
    <m/>
    <m/>
    <m/>
    <m/>
    <m/>
    <m/>
    <m/>
    <m/>
    <m/>
    <m/>
    <m/>
    <d v="2020-12-04T00:00:00"/>
    <s v="Se trabaja de la mano de cada uno de los procesos en la formulación de los planes de mejoramiento"/>
    <n v="1"/>
    <d v="2020-12-18T00:00:00"/>
    <s v="Desde el proceso Gestión  Análisis y Mejora Continua se realiza acompañamiento en el formulación de planes de mejoramiento, sin embargo, a la fecha los planes de mejoramiento vigentes son identificados por la Oficina de Control Interno en desarrollo de la"/>
    <s v="Carlos Andrés Vargas"/>
    <n v="0"/>
    <s v="En avance"/>
    <d v="2021-03-31T00:00:00"/>
    <s v="Conjuntamente con los gestores y lideres de procesos se ha realizado el acompanamiento en la construccion de los planes de mejoramiento "/>
    <n v="1"/>
    <d v="2021-05-21T00:00:00"/>
    <s v="El proceso Gestión  Análisis y Mejora Continua se realiza acompañamiento en el formulación de planes de mejoramiento"/>
    <s v="Carlos Andrés Vargas"/>
    <n v="100"/>
    <s v="Cumplida"/>
    <d v="2021-10-31T00:00:00"/>
    <s v="Se dio Cumplimiento en seguimiento anterior "/>
    <n v="0"/>
    <d v="2021-11-08T00:00:00"/>
    <s v="Se dio cumplimineto en el seguimiento anterior"/>
    <s v="Si"/>
    <d v="2021-11-19T00:00:00"/>
    <s v="El proceso Gestión  Análisis y Mejora Continua se realiza acompañamiento en el formulación de planes de mejoramiento, sin embargo, no se han formulado planes de mejoramiento producto de las autoevaluacione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Se realizo la divulgación de la guía metodológica de autoevaluación de la Gestión, mediante correo enviado el 22 de mayo de 2022"/>
    <n v="0.5"/>
    <d v="2022-06-08T00:00:00"/>
    <s v="Se evidencia correo e divulgación de la guía metodológica de autoevaluación de la Gestión, mediante correo enviado el 22 de mayo de 2022"/>
    <s v="Aun se esta a tiempo de cumplir"/>
  </r>
  <r>
    <s v="Informe Semestral del Estado de Control Interno de  DNBC por el periodo comprendido entre el 1 de enero al  30 de Junio de 2020"/>
    <d v="2020-08-10T00:00:00"/>
    <s v="Monitoreo y Supervisión  17.7_x000a_Debido a la no existencia de Planes de Mejoramiento producto de las autoevaluaciones realizadas por los líderes del proceso, no se ha realizado la verificación y avance del respectivo cumplimiento."/>
    <s v="No conformidad"/>
    <s v="No se han formulado planes de mejora resultado de ejercicios de autoevaluación"/>
    <s v="No se han formmulado planes de mejora resultado de ejercicios de autoevaluación"/>
    <s v="Inoportunidad en la aplicación de acciones de mejora"/>
    <s v="Acción correctiva"/>
    <s v="Una vez se formulen los planes de mejoramiento producto de las autoevaluaciones realizadas por los lideres del proceso, realizar la verificación y avance del respectivo cumplimiento."/>
    <m/>
    <n v="1"/>
    <s v="Monitorear avance de acciones de mejora formuladas por los procesos"/>
    <x v="6"/>
    <s v="Adriana Moreno"/>
    <d v="2020-09-01T00:00:00"/>
    <d v="2020-12-31T00:00:00"/>
    <s v="Plazo"/>
    <m/>
    <x v="1"/>
    <m/>
    <m/>
    <m/>
    <m/>
    <m/>
    <m/>
    <m/>
    <m/>
    <m/>
    <m/>
    <m/>
    <m/>
    <m/>
    <m/>
    <m/>
    <m/>
    <m/>
    <m/>
    <m/>
    <m/>
    <m/>
    <m/>
    <m/>
    <m/>
    <d v="2020-12-04T00:00:00"/>
    <s v="Se realizan mesas de trabajo con cada uno de los procesos a fin de monitorear las acciones de cada uno de sus planes de mejoramiento"/>
    <n v="1"/>
    <d v="2020-12-18T00:00:00"/>
    <s v="Desde el proceso Gestión  Análisis y Mejora Continua se realiza acompañamiento en el formulación de planes de mejoramiento, sin embargo, a la fecha los planes de mejoramiento vigentes son identificados por la Oficina de Control Interno en desarrollo de la"/>
    <s v="Carlos Andrés Vargas"/>
    <n v="0"/>
    <s v="En avance"/>
    <d v="2021-03-31T00:00:00"/>
    <s v="Se realiza el monitoreo de las acciones contempladas en el plan de mejorameinto por cada uno de los lideres de procesos "/>
    <n v="1"/>
    <d v="2021-05-21T00:00:00"/>
    <s v="Se realiza el monitoreo de las acciones establecidas en el plan de mejoramiento por cada uno de los gestores de proceso, sin embargo, no se han formulado acciones producto de autoevaluaciones."/>
    <s v="Carlos Andrés Vargas"/>
    <n v="0"/>
    <s v="Vencida"/>
    <d v="2021-10-31T00:00:00"/>
    <s v="Se realiza monitoreo trimestral del cumplimieinto de las acciones establecidas"/>
    <n v="0.7"/>
    <d v="2021-11-08T00:00:00"/>
    <s v="Se evidencia listados de asistencia del monitoreo del cumplimiento de las acciones establecidas "/>
    <s v="Si "/>
    <d v="2021-11-19T00:00:00"/>
    <s v="No se han formulado acciones producto de autoevaluación de proceso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Esta acción se encuentra en avance "/>
    <n v="0.2"/>
    <d v="2022-06-08T00:00:00"/>
    <s v="Acción avance "/>
    <s v="Aun se esta a tiempo de cumplir"/>
  </r>
  <r>
    <s v="Seguimiento a la contratación efectuada por la Dirección Nacional de Bomberos de Colombia en virtud del estado de emergencia económica, social y ecológica por causa del COVID-19"/>
    <d v="2020-08-04T00:00:00"/>
    <s v="Revisados los expedientes 151, 152, 153, 154, 160, 166, 174, 183, 184, 188 y 189 de 2020 se evidencio que la información fue remitida de forma extemporanea a la CGR.  Lo anterior genera incumplimiento a lo establecido en el acápite de Información Específi"/>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ón correctiva"/>
    <s v="En el evento de generarse un proceso contractual por urgencia manifiesta, se reportara el mismo a la Contraloría General de la República dentro de los términos establecidos para ello."/>
    <m/>
    <n v="1"/>
    <s v="Reportes "/>
    <x v="1"/>
    <s v="Carolina Pulido Moyeton"/>
    <d v="2020-09-03T00:00:00"/>
    <d v="2020-11-30T00:00:00"/>
    <m/>
    <m/>
    <x v="22"/>
    <m/>
    <m/>
    <m/>
    <m/>
    <m/>
    <m/>
    <m/>
    <m/>
    <m/>
    <m/>
    <m/>
    <m/>
    <m/>
    <m/>
    <m/>
    <m/>
    <m/>
    <m/>
    <m/>
    <m/>
    <m/>
    <m/>
    <m/>
    <m/>
    <d v="2020-12-07T00:00:00"/>
    <s v="A la fecha no se ha presentado la situación de algún proceso por urgencia manifiesta, por tal razón no se tuvo que enviar correo a al controlaría, adjunto cuadro de contratos y procesos."/>
    <n v="1"/>
    <d v="2020-12-18T00:00:00"/>
    <s v="A la fecha no se han realizado contratos con ocasión de urgencia manifiesta, no hay que informar o publicar"/>
    <s v="Jacqueline Rivera"/>
    <n v="1"/>
    <s v="Cumplida"/>
    <m/>
    <m/>
    <m/>
    <d v="2021-05-21T00:00:00"/>
    <s v="Acción cumplida en el seguimiento anterior."/>
    <s v="Carlos Andrés Vargas"/>
    <n v="1"/>
    <s v="Cumplida"/>
    <d v="2021-10-31T00:00:00"/>
    <m/>
    <m/>
    <d v="2021-11-08T00:00:00"/>
    <s v="Con corte a 15 de nov el proceso no reporta   informacion "/>
    <s v="No"/>
    <d v="2021-11-22T00:00:00"/>
    <s v="Cumplida desde seguimiento anterior"/>
    <s v="Jacqueline"/>
    <n v="1"/>
    <s v="Cumplida"/>
    <m/>
    <m/>
    <m/>
    <d v="2022-02-23T00:00:00"/>
    <s v="Cumplida seguimiento anterior"/>
    <s v="Catalina Carranza-Jacqueline Rivera"/>
    <n v="1"/>
    <x v="1"/>
    <d v="2022-04-07T00:00:00"/>
    <s v="Cumplida seguimiento anterior"/>
    <s v="Catalina Carranza-Jacqueline Rivera"/>
    <n v="1"/>
    <s v="Cumplida"/>
    <d v="2022-04-29T00:00:00"/>
    <s v="CUMPLIDA EN EL SEGUIMIENTO ANTERIOR"/>
    <s v="CLAUDIA QUINTERO-CATALINA CARRANZA"/>
    <n v="1"/>
    <s v="Cumplida"/>
    <m/>
    <s v="4- Política de tratamiento de datos personales"/>
    <m/>
    <d v="2022-06-08T00:00:00"/>
    <s v="CUMPLIDA EN EL SEGUIMIENTO ANTERIOR"/>
    <s v="Si"/>
  </r>
  <r>
    <s v="Seguimiento a la contratación efectuada por la Dirección Nacional de Bomberos de Colombia en virtud del estado de emergencia económica, social y ecológica por causa del COVID-19"/>
    <d v="2020-08-04T00:00:00"/>
    <s v="Revisados los expedientes 151, 152, 153, 154, 160, 166, 174, 183, 184, 188 y 189 de 2020 se evidenció que la información fue remitida de forma extemporanea a la CGR.  Lo anterior genera incumplimiento a lo establecido en el acápite de Información Específi"/>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ón correctiva"/>
    <s v="Verificar de manera semanal la normatividad legal que en materia de contrataciòn sea expedida por el Gobierno Nacional, en caso de duda, preguntar a la Contraloría General de la República."/>
    <s v="Verificar de manera mensual la normatividad legal que en materia de contrataciòn sea expedida por el Gobierno Nacional, en caso de duda, preguntar a la Contraloría General de la República."/>
    <n v="1"/>
    <s v="Pantallazos de consulta"/>
    <x v="1"/>
    <s v="Carolina Pulido Moyeton"/>
    <d v="2020-09-03T00:00:00"/>
    <d v="2020-12-31T00:00:00"/>
    <s v="Acción y Plazo"/>
    <m/>
    <x v="3"/>
    <m/>
    <m/>
    <m/>
    <m/>
    <m/>
    <m/>
    <m/>
    <m/>
    <m/>
    <m/>
    <m/>
    <m/>
    <m/>
    <m/>
    <m/>
    <m/>
    <m/>
    <m/>
    <m/>
    <m/>
    <m/>
    <m/>
    <m/>
    <m/>
    <d v="2020-12-07T00:00:00"/>
    <s v="Todos los procesos adelantados en la vigencia, han sido soportados con la normatividad vigente, anexo estudios previos para verificación de algunos procesos"/>
    <n v="1"/>
    <d v="2020-12-18T00:00:00"/>
    <s v="No obstante el seguimiento  y evidencia presentada, la acción es Verificar de manera semanal la normatividad legal que en materia de contratación sea expedida por el Gobierno Nacional, en caso de duda, preguntar a la Contraloría General de la República., "/>
    <s v="Jacqueline Rivera"/>
    <n v="0"/>
    <s v="En avance"/>
    <d v="2021-03-31T00:00:00"/>
    <s v="Se esta tabajando en  la actividad para dar cumplimiento a la accion propuesta. "/>
    <n v="0"/>
    <d v="2021-05-21T00:00:00"/>
    <s v="No se presenta evidencia de la ejecución de la acción"/>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m/>
    <m/>
    <m/>
    <s v="23  febrero -13 Marzo"/>
    <s v="Reformular acción"/>
    <s v="Catalina Carranza-Jacqueline Rivera"/>
    <n v="0"/>
    <x v="0"/>
    <d v="2022-04-07T00:00:00"/>
    <s v="No se presenta ejecucion de la accion "/>
    <s v="Catalina Carranza-Jacqueline Rivera"/>
    <n v="0"/>
    <s v="En avance"/>
    <d v="2022-04-29T00:00:00"/>
    <s v="Se realizò verificaciòn de a normatividad los dìas 05 de abril, 04 de abril, 1 d abril, 21,31,28, 25,23,18 y  29 de marzo."/>
    <s v="CLAUDIA QUINTERO-CATALINA CARRANZA"/>
    <n v="0.6"/>
    <s v="En avance"/>
    <d v="2022-05-31T00:00:00"/>
    <s v="5- Formato autorización expresa datos personales"/>
    <n v="1"/>
    <d v="2022-06-08T00:00:00"/>
    <s v="El proceso presenta evidencia de los pantallazos de la normatividad correspondientes a los meses de abril y marzo, no obstante quedarían faltando los meses de enero, febrero y mayo. "/>
    <s v="Aun se esta a tiempo de cumplir "/>
  </r>
  <r>
    <s v="Seguimiento a la contratación efectuada por la Dirección Nacional de Bomberos de Colombia en virtud del estado de emergencia económica, social y ecológica por causa del COVID-19"/>
    <d v="2020-08-04T00:00:00"/>
    <s v="Revisados los expedientes, se evidenció que para los dieciséis (16) contratos objeto del presente seguimiento, la entidad no contemplo los riesgos en que hubiera podido incurrir la Entidad y que estuvieran enmarcados dentro de la emergencia del Covid-19. "/>
    <s v="No conformidad"/>
    <s v="1º Por que; No cuenta  la  matriz de riesgos el item de situación de emergencia con ocasiòn al Covid-19_x000a__x000a_2: Por que: No se habia presentado una emergencia sanitaria que requiriera la implementaciòn de una matriz de riesgos especifica_x000a_"/>
    <s v="No se habia presentado una emergencia sanitaria que requiriera la implementaciòn de una matriz de riesgos especifica_x000a__x000a_"/>
    <s v="Posibles hallazgos por parte de los Organos de control"/>
    <s v="Acción correctiva"/>
    <s v="Actualizar la matriz de riesgos incluido el item contemplando los riesgos en el caso de una emergencia sanitaria."/>
    <m/>
    <n v="1"/>
    <s v="Matriz de Riesgos"/>
    <x v="1"/>
    <s v="Carolina Pulido Moyeton"/>
    <d v="2020-08-21T00:00:00"/>
    <d v="2020-11-30T00:00:00"/>
    <s v="Plazo"/>
    <m/>
    <x v="2"/>
    <m/>
    <m/>
    <m/>
    <m/>
    <m/>
    <m/>
    <m/>
    <m/>
    <m/>
    <m/>
    <m/>
    <m/>
    <m/>
    <m/>
    <m/>
    <m/>
    <m/>
    <m/>
    <m/>
    <m/>
    <m/>
    <m/>
    <m/>
    <m/>
    <d v="2020-12-07T00:00:00"/>
    <s v="Anexo matriz de riesgo actualizada, de ahora en adelante fue incluida en los estudios previos._x000a_"/>
    <n v="1"/>
    <d v="2020-12-18T00:00:00"/>
    <s v="No se allego la matriz de riesgos donde se debía Actualizar la matriz de riesgos incluido el ítem contemplando los riesgos en el caso de una emergencia sanitaria. Para que con ella verificada se procedería al cierre de la acción"/>
    <s v="Jacqueline Rivera"/>
    <n v="0"/>
    <s v="Vencida"/>
    <d v="2021-03-31T00:00:00"/>
    <s v="Se esta tabajando en  la actividad para dar cumplimiento a la accion propuesta. "/>
    <n v="0"/>
    <d v="2021-05-21T00:00:00"/>
    <s v="No se presenta evidencia de la ejecución de la acción"/>
    <s v="Carlos Andrés Vargas"/>
    <n v="0"/>
    <s v="Vencida"/>
    <d v="2021-10-31T00:00:00"/>
    <s v="Se envia la ultima actualizacion de el mapa de riesgos "/>
    <n v="1"/>
    <d v="2021-11-08T00:00:00"/>
    <s v="Se evidencia mapa de riesgos actualizado "/>
    <s v="Si"/>
    <d v="2021-11-22T00:00:00"/>
    <s v="En la eviencia allegada respecto de la Actualización de  la matriz de riesgos no se incluto  el item  riesgos en el caso de una emergencia sanitaria."/>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
    <x v="0"/>
    <d v="2022-04-07T00:00:00"/>
    <s v="No se evidenica ejecucion de la accion "/>
    <s v="Catalina Carranza-Jacqueline Rivera"/>
    <n v="0"/>
    <s v="En avance"/>
    <d v="2022-04-29T00:00:00"/>
    <s v="En la minuta del estudio previo numeral 7 se incluyò el anàlisis del riesgo y forma de mitigarlo"/>
    <s v="CLAUDIA QUINTERO-CATALINA CARRANZA"/>
    <n v="1"/>
    <s v="Cumplida"/>
    <m/>
    <s v="6- Memorando y resoluciones"/>
    <m/>
    <d v="2022-06-08T00:00:00"/>
    <s v="CUMPLIDA EN EL SEGUIMIENTO ANTERIOR"/>
    <s v="Si"/>
  </r>
  <r>
    <s v="INFORME SEGUIMIENTO AL GRADO DE CUMPLIMIENTO DE LAS NORMAS DE AUSTERIDAD Y EFICIENCIA DEL GASTO PÚBLICO A 30 DE JUNIO DE 2020"/>
    <d v="2020-09-01T00:00:00"/>
    <s v="Desactualización de los saldos reflejados en el Rubro “Cuentas por Cobrar Incapacidades” por valor de $32.678.407 ya que este valor no fue actualizado con las incapacidades registradas en el primer y segundo trimestre de 2020, ni se realizaron los respect"/>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neto de las normas establecidas por la CGN y sobrestimación de los saldos contables,  hallazgo por parte de los entes de control de la CGN  "/>
    <s v="Acción correctiva"/>
    <s v="Realizar notificación mensual solicitando los saldos de incapacidades por cobrar por escrito de manera física al área de talento humano con anticipación de 15 días antes de la culminación del mes por parte de gestión financiera con el visto bueno de la Su"/>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9"/>
    <s v="Miguel angel Franco / Marisol Mora "/>
    <d v="2020-12-01T00:00:00"/>
    <d v="2021-06-30T00:00:00"/>
    <s v="Acción y Plazo"/>
    <m/>
    <x v="17"/>
    <m/>
    <m/>
    <m/>
    <m/>
    <m/>
    <m/>
    <m/>
    <m/>
    <m/>
    <m/>
    <m/>
    <m/>
    <m/>
    <m/>
    <m/>
    <m/>
    <m/>
    <m/>
    <m/>
    <m/>
    <m/>
    <m/>
    <m/>
    <m/>
    <m/>
    <m/>
    <m/>
    <d v="2020-12-14T00:00:00"/>
    <s v="Se anexó la solicitud donde el proceso de Gestión Financiera solicita a Talento Humano la información de las cxc por incapacidades para ser incorporados en los estados contables"/>
    <s v="Claudia Quintero Franklin"/>
    <n v="1"/>
    <s v="En avance"/>
    <d v="2021-03-31T00:00:00"/>
    <s v="Entre Talento Humano y Financiera, se acordaron mesas de trabajo mensuales para revisar el cruce de informacion sobre Licencias e Incapacidades. "/>
    <n v="0.25"/>
    <d v="2021-05-20T00:00:00"/>
    <s v="Se presentan la notificación solicitando los saldos de incapacidades por cobrar por escrito de manera física al área de talento humano correspondiente al mes de diciembre"/>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
    <d v="2021-11-08T00:00:00"/>
    <s v="No se evidencia la  notificación mensual solicitando los saldos de incapacidades por cobrar por escrito de manera física al área de talento humano con anticipación de 15 días antes de la culminación del mes por parte de gestión financiera con el visto bue"/>
    <s v="No "/>
    <d v="2021-11-18T00:00:00"/>
    <s v="Aunque la fecha final de la acción es Junio de 2021, No se evidencia la  notificación mensual solicitando los saldos de Incapacidades por cobrar del mes de junio. Ni los respectivos soportes de los meses de julio a octubre con el fin de verificar que se c"/>
    <s v="Claudia Quintero"/>
    <n v="0.42857142857142855"/>
    <s v="vencida"/>
    <m/>
    <m/>
    <m/>
    <d v="2022-03-07T00:00:00"/>
    <s v="Modificar la acción,  fecha de inicio,  finalización y meta con el fin de continuar con el seguimiento  constante como parte de la mejora continua:_x000a__x000a_Acción: Realizar notificación mensual solicitando realizar la conciliación mensual de los saldos de incapa"/>
    <s v="CLAUDIA QUINTERO-MERLE GALINDO"/>
    <n v="0.43"/>
    <x v="0"/>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envía correo mensual a Talento Humano, solicitando la conciliación con Financiera dentro de los primeros cinco(5) del mes. Fechas correos Febrero 02, Marzo 02, Abril 06,  Mayo 04 y Junio 01 de 2022."/>
    <m/>
    <d v="2022-06-08T00:00:00"/>
    <s v="El proceso no reporta evidencia de la ejecución de la acción "/>
    <s v="Aun se esta a tiempo de cumplir"/>
  </r>
  <r>
    <s v="INFORME SEGUIMIENTO AL GRADO DE CUMPLIMIENTO DE LAS NORMAS DE AUSTERIDAD Y EFICIENCIA DEL GASTO PÚBLICO A 30 DE JUNIO DE 2020"/>
    <d v="2020-09-01T00:00:00"/>
    <s v="Desactualización de los saldos reflejados en el Rubro “Cuentas por Cobrar Incapacidades” por valor de $32.678.407 ya que este valor no fue actualizado con las incapacidades registradas en el primer y segundo trimestre de 2020, ni se realizaron los respect"/>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neto de las normas establecidas por la CGN y sobrestimación de los saldos contables,  hallazgo por parte de los entes de control de la CGN  "/>
    <s v="Acció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9"/>
    <s v="Miguel Angel Franco/ Maryory Diaz/ Viviana Gonzalez "/>
    <d v="2020-12-01T00:00:00"/>
    <d v="2021-06-30T00:00:00"/>
    <s v="Acción y Plazo"/>
    <m/>
    <x v="23"/>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o la mesa de trabajo  entre el área de Gestión de talento humano y Gestión Financiera para realizar los cruces pertinentes con respecto a los saldos de las incapacidades correspondiente a los meses de diciembre, febrero y marzo. "/>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25"/>
    <d v="2021-11-08T00:00:00"/>
    <s v="No se evidencia las mesas de trabajo  entre el proceso de  Gestión de talento humano y Gestión Financiera para realizar los cruces pertinentes con respecto a los saldos de las incapacidades"/>
    <s v="No "/>
    <d v="2021-11-18T00:00:00"/>
    <s v="No se cargaron evidencias de las mesas de trabajo realizadas entre los procesos de Gestión del Talento Humano y  Gestión Financiera de Abril a Junio de 2021. De igual forma en el tercer trimestre de 2021 no se han realizado las conciliaciones"/>
    <s v="Claudia Quintero"/>
    <n v="0.42857142857142855"/>
    <s v="vencida"/>
    <m/>
    <m/>
    <m/>
    <d v="2022-03-07T00:00:00"/>
    <s v="Modificar la acción, meta  y la  fecha de finalización, con el fin de continuar con el seguimiento  constante como parte de la mejora continua:_x000a__x000a_Acción: Realizar mesas de trabajo entre el área de Gestión de talento humano y Gestión Financiera para realiza"/>
    <s v="CLAUDIA QUINTERO-MERLE GALINDO"/>
    <n v="0.43"/>
    <x v="0"/>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Se han realizado 3 conciliaciones entre los procesos de gestión de talento humano y gestión financiera en relación a las licencias e incapacidades así:_x000a_Marzo - Acta 1 (Abr/2022)_x000a_Abril - Acta 2 (Mayo/2022)_x000a_Mayo - Acta 3 (Jun/2022)"/>
    <m/>
    <d v="2022-06-08T00:00:00"/>
    <s v="El proceso no reporta evidencia de la ejecución de la acción "/>
    <s v="Aun se esta a tiempo de cumplir"/>
  </r>
  <r>
    <s v="INFORME SEGUIMIENTO AL GRADO DE CUMPLIMIENTO DE LAS NORMAS DE AUSTERIDAD Y EFICIENCIA DEL GASTO PÚBLICO A 30 DE JUNIO DE 2020"/>
    <d v="2020-09-01T00:00:00"/>
    <s v="Desactualización de los saldos reflejados en el Rubro “Cuentas por Cobrar Incapacidades” por valor de $32.678.407 ya que este valor no fue actualizado con las incapacidades registradas en el primer y segundo trimestre de 2020, ni se realizaron los respect"/>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neto de las normas establecidas por la CGN y sobrestimación de los saldos contables,  hallazgo por parte de los entes de control de la CGN  "/>
    <s v="Acció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9"/>
    <s v="Miguel Angel Franco"/>
    <d v="2020-12-01T00:00:00"/>
    <d v="2021-06-30T00:00:00"/>
    <m/>
    <m/>
    <x v="24"/>
    <m/>
    <m/>
    <m/>
    <m/>
    <m/>
    <m/>
    <m/>
    <m/>
    <m/>
    <m/>
    <m/>
    <m/>
    <m/>
    <m/>
    <m/>
    <m/>
    <m/>
    <m/>
    <m/>
    <m/>
    <m/>
    <m/>
    <m/>
    <m/>
    <m/>
    <m/>
    <m/>
    <d v="2020-12-14T00:00:00"/>
    <s v="Se evidenció que en los EF con corte al 30 de septiembre de 2020, el saldo de la cuenta CXC incapacidades fue conciliados con Talento Humano"/>
    <s v="Claudia Quintero Franklin"/>
    <n v="0.25"/>
    <s v="En avance"/>
    <d v="2021-03-31T00:00:00"/>
    <s v="A Marzo 31 de 2021, se ha venido actualizando el saldo de las Cuentas por Cobrar a las EPS, por concepto de Licencias e Incapacidades"/>
    <n v="0.25"/>
    <d v="2021-05-20T00:00:00"/>
    <s v="Se evidenció los estados financieros A Marzo 31 de 2021, con la actualización del saldo de las Cuentas por Cobrar a las EPS, por concepto de Licencias e Incapacidades"/>
    <s v="Carlos Andrés Vargas"/>
    <n v="0.66"/>
    <s v="En avance"/>
    <d v="2021-10-31T00:00:00"/>
    <s v="Al 31 de Octubre de 2021, se ha venido actualizando el saldos de las Cuentas por Cobrar a las EPS, por concepto de Licencias e Incapacidades"/>
    <n v="0.25"/>
    <d v="2021-11-08T00:00:00"/>
    <s v="Se evidenció los estados financieros de Juio a septiembre de 2021 , con la actualización del saldo de las Cuentas por Cobrar a las EPS, por concepto de Licencias e Incapacidades, no obstante no se presentaron los estados financieros del segundo trimestre "/>
    <s v="No"/>
    <d v="2021-11-18T00:00:00"/>
    <s v="Los saldos de las cuentas por cobrar Incapacidades fueron actualizados al corte 30 de Junio de 2021. Sin embargo, durante el tercer trimestre no se ha realizado conciliación ni actualización de saldos"/>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d v="2022-05-31T00:00:00"/>
    <s v="Gestión Financiera, ha actualizado los saldos de las cuentas por cobrar por concepto de Licencias e Incapacidades; producto de las conciliaciones realizadas entre Talento Humano y Financiera."/>
    <m/>
    <d v="2022-06-08T00:00:00"/>
    <s v="CUMPLIDA SEGUIMIENTO ANTERIOR"/>
    <s v="Si"/>
  </r>
  <r>
    <s v="INFORME SEGUIMIENTO AL GRADO DE CUMPLIMIENTO DE LAS NORMAS DE AUSTERIDAD Y EFICIENCIA DEL GASTO PÚBLICO A 30 DE JUNIO DE 2020"/>
    <d v="2020-09-01T00:00:00"/>
    <s v="Incumplimiento a lo señalado en el parágrafo 3° del Art. 2° de la Ley 901 de 2004, numeral 5° del Art. 2° de la Ley 1066 de 2006 y la Resolución 037 del 5 de Febrero de 2018 de la Contaduría General de la Nación - CGN; con respecto a la transmisión del Bo"/>
    <s v="No conformidad"/>
    <s v="1. Porque; No se tiene actualizada las cifras de manera mensual por parte del proceso de Gestion de talento humano _x000a__x000a_2. Porque; No se tenia la persona idonea del proceso para realizar el seguimiento de las novedades de incapacidades y el cobro de las mism"/>
    <s v=" No se tenia la persona idonea del proceso para realizar el seguimiento de las novedades de incapacidades y el cobro de las mismas"/>
    <s v="Incumplimiento de las directrices emanadas por parte de la CGN, con base en el Boletín de Deudores Morosos "/>
    <s v="Acción correctiva"/>
    <s v="Realizar los cruces de información mensual por parte del Proceso de Gestión del Talento Humano y Gestión Financiera, con el fin de verificar los saldos y de ser necesario reportar en el Boletín de Deudores Morosos"/>
    <s v="Reportar a Gestión Financiera los saldos de deudores morosos, que cumplen con el Art. 2° de la Ley 901/2004, numeral 5° del Art. 2° de la Ley 1066 de 2006 y la Res. 037 del 5 de Febrero de 2018 de la CGN . (Correo electrónico)"/>
    <n v="2"/>
    <s v="Reporte Boletin deudor moroso"/>
    <x v="9"/>
    <s v="Miguel Angel Franco/ Maryory Diaz/ Viviana Gonzalez "/>
    <d v="2020-12-01T00:00:00"/>
    <d v="2021-06-30T00:00:00"/>
    <s v="Acción y Plazo"/>
    <m/>
    <x v="1"/>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ó el cruce de información entre las áreas Financiera y Talento Humano."/>
    <s v="Carlos Andrés Vargas"/>
    <n v="0.42857142857142855"/>
    <s v="En avance"/>
    <d v="2021-10-31T00:00:00"/>
    <s v="Al 31 de Octubre de 2021, se ha venido actualizando el saldos de las Cuentas por Cobrar a las EPS, por concepto de Licencias e Incapacidades; los cuales podrán ser reportados en el Boletín de Deudores Morosos en el mes de Noviembre de 2021."/>
    <n v="0.25"/>
    <d v="2021-11-08T00:00:00"/>
    <s v="No se evidencia los cruces mensuales de informacion enre el proceso de Gestion del Talento Humano y Gestion Financiera con el fin de verificar los saldos y de ser necesario reportar en el Boletín de Deudores Morosos"/>
    <s v="No"/>
    <d v="2021-11-18T00:00:00"/>
    <s v="No se cargaron evidencias de los cruces de información realizados entre los procesos de Gestión del Talento Humano y  Gestión Financiera de Abril a Junio de 2021. De igual forma en el tercer trimestre de 2021 no se han realizado las conciliaciones"/>
    <s v="Claudia Quintero"/>
    <n v="0.42857142857142855"/>
    <s v="vencida"/>
    <m/>
    <m/>
    <m/>
    <d v="2022-03-07T00:00:00"/>
    <s v="Modificación de la acción discriminando una nueva, cambiar la meta, responsable y fecha de cumplimiento e indicador_x000a__x000a_Acción actual: Realizar los cruces de información mensual por parte del Proceso de Gestión del Talento Humano y Gestión Financiera, con el"/>
    <s v="CLAUDIA QUINTERO-MERLE GALINDO"/>
    <n v="0.43"/>
    <x v="0"/>
    <d v="2022-04-04T00:00:00"/>
    <s v="A la fecha del seguimiento no se habia realizo el primer reporte a la contaduria ya que los plazos a reportar  por talento humano es abril y octubre de 2022"/>
    <s v="CLAUDIA QUINTERO-MERLE GALINDO"/>
    <n v="0"/>
    <s v="En avance"/>
    <d v="2022-04-28T00:00:00"/>
    <s v="A la fecha del seguimiento no se habia realizo el primer reporte a la contaduria ya que los plazos a reportar  por talento humano es abril y octubre de 2022"/>
    <s v="CLAUDIA QUINTERO-MERLE GALINDO"/>
    <n v="0"/>
    <s v="En avance"/>
    <d v="2022-05-31T00:00:00"/>
    <s v="El día 16 de Mayo de 2022, Talento Humano (Maryoly Diaz), informó que con corte Abril 30 de 2022 NO había información a reportar en el Boletín de Deudores Morosos del Estado (BDME) "/>
    <m/>
    <d v="2022-06-08T00:00:00"/>
    <s v="El proceso no reporta evidencia de la ejecución de la acción "/>
    <s v="Aun se esta a tiempo de cumplir"/>
  </r>
  <r>
    <s v="INFORME SEGUIMIENTO AL GRADO DE CUMPLIMIENTO DE LAS NORMAS DE AUSTERIDAD Y EFICIENCIA DEL GASTO PÚBLICO A 30 DE JUNIO DE 2020"/>
    <d v="2020-09-01T00:00:00"/>
    <s v="Incumplimiento a lo señalado en el parágrafo 3° del Art. 2° de la Ley 901 de 2004, numeral 5° del Art. 2° de la Ley 1066 de 2006 y la Resolución 037 del 5 de Febrero de 2018 de la Contaduría General de la Nación - CGN; con respecto a la transmisión del Bo"/>
    <s v="No conformidad"/>
    <s v="1. Porque; No se tiene actualizada las cifras de manera mensual por parte del proceso de Gestion de talento humano _x000a__x000a_2. Porque; No se tenia la persona idonea del proceso para realizar el seguimiento de las novedades de incapacidades y el cobro de las mism"/>
    <s v=" No se tenia la persona idonea del proceso para realizar el seguimiento de las novedades de incapacidades y el cobro de las mismas"/>
    <s v="Incumplimiento de las directrices emanadas por parte de la CGN, con base en el Boletín de Deudores Morosos "/>
    <s v="Acción correctiva"/>
    <s v="Reportar En el Boletín de Deudores Morosos, los saldos por Cobrar por concepto de Incapacidades dentro de los plazos establecidos por la CGN"/>
    <m/>
    <n v="1"/>
    <s v="Boletín de Deudores morosos "/>
    <x v="9"/>
    <s v="Miguel Angel Franco"/>
    <d v="2020-12-01T00:00:00"/>
    <d v="2021-06-30T00:00:00"/>
    <m/>
    <m/>
    <x v="24"/>
    <m/>
    <m/>
    <m/>
    <m/>
    <m/>
    <m/>
    <m/>
    <m/>
    <m/>
    <m/>
    <m/>
    <m/>
    <m/>
    <m/>
    <m/>
    <m/>
    <m/>
    <m/>
    <m/>
    <m/>
    <m/>
    <m/>
    <m/>
    <m/>
    <m/>
    <m/>
    <m/>
    <d v="2020-12-14T00:00:00"/>
    <s v="A la fecha no se han generado reportes al Boletín de Deudores Morosos del Estado"/>
    <s v="Claudia Quintero Franklin"/>
    <n v="0"/>
    <s v="En avance"/>
    <d v="2021-03-31T00:00:00"/>
    <s v="A Marzo 31 de 2021, la entidad no debe reportar en el BDME, toda vez que la Contaduría tiene establecido como fechas de reporte Mayo 31 y Noviembre 30 de cada vigencia"/>
    <n v="0"/>
    <d v="2021-05-20T00:00:00"/>
    <s v="La entidad no debe reportar en el BDME, toda vez que la Contaduría tiene establecido como fechas de reporte Mayo 31 y Noviembre 30 de cada vigencia"/>
    <s v="Carlos Andrés Vargas"/>
    <n v="0"/>
    <s v="En avance"/>
    <d v="2021-10-31T00:00:00"/>
    <s v="En el mes de Mayo de 2021, la entidad transmitió, en el Boletin de Deudores Morosos a través del CHIP los saldos reportados por el grupo de Gestión de Talento Humano, las cuentas por cobrar superiores a 6 meses. "/>
    <n v="1"/>
    <d v="2021-11-08T00:00:00"/>
    <s v="Se evidencia el reporte al  Boletín de Deudores Morosos, los saldos por Cobrar por concepto de Incapacidades dentro de los plazos establecidos por la CGN"/>
    <s v="Si"/>
    <d v="2021-11-18T00:00:00"/>
    <s v="Se evidencia el reporte al  Boletín de Deudores Morosos, los saldos por Cobrar por concepto de Incapacidades al 30 de junio de 2021."/>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L GRADO DE CUMPLIMIENTO DE LAS NORMAS DE AUSTERIDAD Y EFICIENCIA DEL GASTO PÚBLICO A 30 DE JUNIO DE 2020"/>
    <d v="2020-09-01T00:00:00"/>
    <s v="Se evidenció incumplimiento a lo señalado en la resolución 265 de 2018, artículo 4 literal (g) con respecto a la legalización de las comisiones dentro de los tres (3) hábiles siguientes al término de la de la misma, ya que en las resoluciones de comisión "/>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
    <s v="Los funcionarios y contratistas hacen caso omiso al correo de &quot;legalización de comisión&quot;"/>
    <s v="materialización de riesgo del proceso _x000a_Incumplimiento del procedimiento vigente._x000a_incumplimiento a la resolución 265_x000a_Imposibilidad de liquidar futuros viáticos y/o gastos de viaje y desplazamiento"/>
    <s v="Corrección"/>
    <s v="Realizar envio de correo electrónico una vez finalizada los viáticos o gastos de viaje y desplazamiento indicado en el plazo máximo a legalizar "/>
    <m/>
    <n v="1"/>
    <s v="Nº total de correos electrónicos enviados / Nº total de comisiones liquidadas *100"/>
    <x v="3"/>
    <s v="Maryory Diaz "/>
    <d v="2020-10-15T00:00:00"/>
    <d v="2021-04-30T00:00:00"/>
    <s v="Plazo"/>
    <m/>
    <x v="17"/>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
    <n v="1"/>
    <d v="2020-12-17T00:00:00"/>
    <s v="Se vienen realizando correos informando a los funcionarios y contratistas la fecha máxima de legalización  de las comisiones"/>
    <s v="Claudia Quintero Franklin"/>
    <n v="0.43"/>
    <s v="En avance"/>
    <d v="2021-03-31T00:00:00"/>
    <s v="un vez finalizada la comisión se envia a cada comisionado el ultimo día de la fecha maxima para legalizar la comsión, además que se realizó modificaciónd a la resolución 126 de 2020 y se estableció que los pagos de las comsiones se realizaran una vez lega"/>
    <n v="1"/>
    <d v="2021-05-25T00:00:00"/>
    <s v="Se evidenció la modificación de a la resolución 126 de 2020 con la resolución 060 de5 de marzo de 2021, sin embargo, no se presentan los correos a los comisionados en el último día de su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presenta evidencia  del envío de correo electronico informando la fecha maxima de legalización  solo de 4 de las comisiones."/>
    <s v="Carlos Andrés Vargas"/>
    <n v="2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x v="0"/>
    <d v="2022-04-06T00:00:00"/>
    <s v="Se realizó conciliación entre Talento Humano y Gestión financiera, Se evidencia actas de marzo y abril de 2022"/>
    <s v="CLAUDIA QUINTERO-CATALINA ALVAREZ"/>
    <n v="20"/>
    <s v="En avance"/>
    <d v="2022-04-27T00:00:00"/>
    <s v="Se generó correos electronicos informando al contratista que el término para legalizar la comisión"/>
    <s v="CLAUDIA QUINTERO-CATALINA CARRANZA"/>
    <n v="0.3"/>
    <s v="En avance"/>
    <d v="2022-05-25T00:00:00"/>
    <s v="Se envían correos electrónicos a los funcionarios y contratistas informando tiempos para la legalización de la comisión a ejecutar."/>
    <n v="0.4"/>
    <d v="2022-06-08T00:00:00"/>
    <s v="El proceso evidencio el envió de correos "/>
    <s v="Aun se esta a tiempo de cumplir "/>
  </r>
  <r>
    <s v="INFORME SEGUIMIENTO AL GRADO DE CUMPLIMIENTO DE LAS NORMAS DE AUSTERIDAD Y EFICIENCIA DEL GASTO PÚBLICO A 30 DE JUNIO DE 2020"/>
    <d v="2020-09-01T00:00:00"/>
    <s v="Se evidenció incumplimiento a lo señalado en la resolución 265 de 2018, artículo 4 literal (g) con respecto a la legalización de las comisiones dentro de los tres (3) hábiles siguientes al término de la de la misma, ya que en las resoluciones de comisión "/>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
    <s v="Los funcionarios y contratistas hacen caso omiso al correo de &quot;legalización de comisión&quot;"/>
    <s v="Materialización de los riesgos del proceso _x000a_Incumplimiento del procedimiento vigente._x000a_incumplimiento a la resolución 265_x000a_Imposibilidad de liquidar futuros viáticos y/o gastos de viaje y desplazamiento"/>
    <s v="Acción correctiva"/>
    <s v="Informar mediante correo electrónico al jefe directo o supervisor del contrato el incumplimiento del procedimiento vigente para la toma de decisiones "/>
    <m/>
    <n v="1"/>
    <s v="Nº total de incuplimientos / Nº total de incumplimientos reportados * 100 "/>
    <x v="3"/>
    <s v="Maryory Diaz "/>
    <d v="2020-10-15T00:00:00"/>
    <d v="2021-04-30T00:00:00"/>
    <s v="Plazo"/>
    <m/>
    <x v="17"/>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
    <n v="1"/>
    <d v="2020-12-17T00:00:00"/>
    <s v="Se vienen realizando correos informando al jefe o supervisor que el funcionario y/o contratista no está legalizando las comisiones dentro del plazo establecido."/>
    <s v="Claudia Quintero Franklin"/>
    <n v="0.43"/>
    <s v="En avance"/>
    <d v="2021-03-31T00:00:00"/>
    <s v="durante la vigencia 2021 los pagos de las comisiones se han realizado conforme a lo establecido en la resolución 60 de 2021 la cual adjunto, con la implementación de esta resolución se previene el incumpliento de los plazos de legalización"/>
    <n v="1"/>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x v="0"/>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El proceso evidencio el envió de correos "/>
    <s v="Aun se esta a tiempo de cumplir "/>
  </r>
  <r>
    <s v="INFORME SEGUIMIENTO AL GRADO DE CUMPLIMIENTO DE LAS NORMAS DE AUSTERIDAD Y EFICIENCIA DEL GASTO PÚBLICO A 30 DE JUNIO DE 2020"/>
    <d v="2020-09-01T00:00:00"/>
    <s v="Incumplimiento al literal ( e ) del artículo 4 de la resolución 265 de 2018 que establece: “Ningún funcionario o contratista podrá salir a comisión o será autorizado para desplazarse, mientras tenga comisiones o gastos de desplazamiento y permanencia pend"/>
    <s v="No conformidad"/>
    <s v="1. Porque; Los funcionarios y contratistas hacen caso omiso de la legalización de comision _x000a__x000a_2. Porque; existe desconocimiento del tiempo de legalización por parte de los contratistas o funcionarios. _x000a__x000a_3. Porque; No se toman las acciones a que haya a luga"/>
    <s v="No se toman las acciones a que haya a lugar por parte  los Responsables de los procesos así como de los supervisores"/>
    <s v="Incumplimiento del Procedimiento vigente y hallazgos por parte de los órganos de control._x000a_Incumplimiento a la resolución 126 de 26 de junio del 2020 "/>
    <s v="Acción correctiva"/>
    <s v="Informar mediante correo electrónico al funcionario o contratista y al  jefe directo o supervisor del contrato el incumplimiento en la legalización de las resoluciones de viáticos."/>
    <m/>
    <n v="1"/>
    <s v="Nº total de incuplimientos / Nº total de incumplimientos reportados * 100 "/>
    <x v="3"/>
    <s v="Maryory Diaz "/>
    <d v="2020-10-15T00:00:00"/>
    <d v="2021-06-30T00:00:00"/>
    <s v="Plazo"/>
    <m/>
    <x v="17"/>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
    <n v="1"/>
    <d v="2020-12-17T00:00:00"/>
    <s v="Se vienen realizando correos informando al jefe o supervisor que el funcionario y/o contratista no está legalizando las comisiones dentro del plazo establecido."/>
    <s v="Claudia Quintero Franklin"/>
    <n v="0.43"/>
    <s v="En avance"/>
    <d v="2021-03-31T00:00:00"/>
    <s v="de acuerdo a la resolución 60 de 2021 los comsionados que tengas almenos una legalización pendiente no podran solicitar nuevas comisiones. _x000a_evidencia: resolución 60 de 2021"/>
    <n v="0"/>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de finalización._x000a__x000a_Fecha de Terminación: 30-03-2023"/>
    <s v="Claudia Quintero /Catalina Carranza"/>
    <m/>
    <x v="0"/>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Se reporta  evidencia del envió de correo del 7 de junio dirigido a los directivos informándoles que  ala fecha no se han presentado legalización de comisiones extemporáneas "/>
    <s v="Aun se esta a tiempo de cumplir "/>
  </r>
  <r>
    <s v="INFORME SEGUIMIENTO AL GRADO DE CUMPLIMIENTO DE LAS NORMAS DE AUSTERIDAD Y EFICIENCIA DEL GASTO PÚBLICO A 30 DE JUNIO DE 2020"/>
    <d v="2020-09-01T00:00:00"/>
    <s v="Se evidenció falta de cruces de información y de seguimiento, por parte de los Procesos Gestión Administrativa, Gestión del T alento Humano y Gestión Financiera; en cuanto a que no se registraron $47, en las resoluciones de viáticos del siguiente per"/>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
    <s v="Falta de cruces de información dentro del Proceso de Gestión Financiera así como con el Proceso de Gestión del Talento Humano."/>
    <s v="Hallazgo por parte de los Órganos de Control y Vigilancia"/>
    <s v="Acción correctiva"/>
    <s v="Realizar cruces de información mensuales entre Presupuesto, Contabilidad y Tesorería con el fin de verificar los movimientos en el Rubro de Viaticos, Gastos de Viaje y Gastos de Desplazamiento."/>
    <m/>
    <n v="7"/>
    <s v="Solicitud de cambio de letra formato y presentación en físico _x000a__x000a__x000a_Indicador: Cruces Mensuales entre Presupuesto, Contabilidad y Tesorería"/>
    <x v="9"/>
    <s v="Marisol Mora/ Andres Farfan "/>
    <d v="2020-12-01T00:00:00"/>
    <d v="2021-06-30T00:00:00"/>
    <m/>
    <m/>
    <x v="24"/>
    <m/>
    <m/>
    <m/>
    <m/>
    <m/>
    <m/>
    <m/>
    <m/>
    <m/>
    <m/>
    <m/>
    <m/>
    <m/>
    <m/>
    <m/>
    <m/>
    <m/>
    <m/>
    <m/>
    <m/>
    <m/>
    <m/>
    <m/>
    <m/>
    <m/>
    <m/>
    <m/>
    <d v="2020-12-14T00:00:00"/>
    <s v="Se evidencia la conciliación de saldos del rubro de comisiones y viáticos entre Presupuesto, Contabilidad y Tesorería"/>
    <s v="Claudia Quintero Franklin"/>
    <n v="1"/>
    <s v="En avance"/>
    <d v="2021-03-31T00:00:00"/>
    <s v="Se evidenció la conciliación de saldos de comisiones y viaticos entre Talento Humano y Financiera"/>
    <n v="0.25"/>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s v="De acuerdo a lo reportado en el informe de Austeridad de Gasto, se hizo necesario cambiar el cruce de informacion entre Talento Humano y Financiera ya que existia dispariedad con respecto a los saldos de balance. Por lo anterior, Gestión Financiera realiz"/>
    <n v="0.25"/>
    <d v="2021-11-08T00:00:00"/>
    <s v="Se evidencia las conciliaciones  mensuales entre Presupuesto, Contabilidad y Tesorería con la  verificacion de los movimientos en el Rubro de Viaticos, Gastos de Viaje y Gastos de Desplazamiento, de los meses de julio, agosto y septiembre, no obstante no "/>
    <s v="No "/>
    <d v="2021-11-18T00:00:00"/>
    <s v="Se evidencia las conciliaciones  mensuales entre Presupuesto, Contabilidad y Tesorería con la  verificación de los movimientos en el Rubro de Viáticos, Gastos de Viaje y Gastos de Desplazamiento, de los meses de Diciembre de 2020 y del primer semestre de "/>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L GRADO DE CUMPLIMIENTO DE LAS NORMAS DE AUSTERIDAD Y EFICIENCIA DEL GASTO PÚBLICO A 30 DE JUNIO DE 2020"/>
    <d v="2020-09-01T00:00:00"/>
    <s v="Se evidenció falta de cruces de información y de seguimiento, por parte de los Procesos Gestión Administrativa, Gestión del T alento Humano y Gestión Financiera; en cuanto a que no se registraron $47, en las resoluciones de viáticos del siguiente per"/>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
    <s v="Falta de cruces de información dentro del Proceso de Gestión Financiera así como con el Proceso de Gestión del Talento Humano."/>
    <s v="Hallazgo por parte de los Órganos de Control y Vigilancia"/>
    <s v="Acción correctiva"/>
    <s v="Realizar conciliación mensual entre los procesos de Gestion de talento humano y Gestión Financiera, con respecto a la liquidación y giro de las resoluciones de viáticos"/>
    <s v="Realizar conciliación mensual entre los procesos de Gestion de talento humano y Gestión Financiera, con respecto a la liquidación y giro de las resoluciones de viáticos y comisiones, con base en la información suministrada por el Proceso de Gestión FInanc"/>
    <n v="12"/>
    <s v="Cruces Mensuales"/>
    <x v="9"/>
    <s v="Maryoly Diaz/ Miguel Franco"/>
    <d v="2020-10-15T00:00:00"/>
    <d v="2021-06-30T00:00:00"/>
    <s v="Acción y Plazo"/>
    <m/>
    <x v="17"/>
    <m/>
    <m/>
    <m/>
    <m/>
    <m/>
    <m/>
    <m/>
    <m/>
    <m/>
    <m/>
    <m/>
    <m/>
    <m/>
    <m/>
    <m/>
    <m/>
    <m/>
    <m/>
    <m/>
    <m/>
    <m/>
    <m/>
    <m/>
    <m/>
    <m/>
    <m/>
    <m/>
    <d v="2020-12-14T00:00:00"/>
    <s v="El proceso de Talento Humano reporta a Gestión Financiera la información referente a Viáticos y Comisiones con el fin de realizar la conciliación del respectivo rubro. Se anexa octubre y noviembre de 2020"/>
    <s v="Claudia Quintero Franklin"/>
    <n v="2"/>
    <s v="En avance"/>
    <d v="2021-03-31T00:00:00"/>
    <s v="De Enero a Marzo de 2021, se han realizado conciliaciones entre Talento Humano y Financiera, respecto a la liquidacion de Viaticos y Gastos de Desplazamiento."/>
    <n v="0.03"/>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s v="De acuerdo a lo reportado en el informe de Austeridad de Gasto, se hizo necesario cambiar el cruce de informacion entre Talento Humano y Financiera ya que existia dispariedad con respecto a los saldos de balance. Por lo anterior, Gestión Financiera realiz"/>
    <n v="0.25"/>
    <d v="2021-11-08T00:00:00"/>
    <s v="Se evidencia las conciliaciones mensuales  de los viaticos de los meses de julio, agosto y septiembre, faltando los meses de abril, mayo y junio. "/>
    <s v="No "/>
    <d v="2021-11-18T00:00:00"/>
    <s v="No se evidencia las conciliaciones del segundo  ni tercer trimestre de 2021 entre Gestión del Talento Humano y Gestión Financiera. "/>
    <s v="Claudia Quintero"/>
    <n v="0.42857142857142855"/>
    <s v="vencida"/>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
    <s v="CLAUDIA QUINTERO-MERLE GALINDO"/>
    <n v="0.43"/>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
    <m/>
    <d v="2022-06-08T00:00:00"/>
    <s v="El proceso no reporta evidencia de la ejecución de la acción "/>
    <s v="Aun se esta a tiempo de cumplir"/>
  </r>
  <r>
    <s v="INFORME SEGUIMIENTO AL GRADO DE CUMPLIMIENTO DE LAS NORMAS DE AUSTERIDAD Y EFICIENCIA DEL GASTO PÚBLICO A 30 DE JUNIO DE 2020"/>
    <d v="2020-09-01T00:00:00"/>
    <s v="En la revisión realizada a los usos presupuestales se evidenció, que no se tomaron los usos adecuados conforme al Manual de Clasificación Presupuestal, Anexo Técnico para el Aplicativo de medición de la Austeridad en el Gasto, y Proyecto PFM 2018, así com"/>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s v="Error en el momento de realizar el compromiso por lo tanto se tomó de manera incorrecta el uso presupuestal "/>
    <s v="Desgaste administrativo en el proceso de Gestión financiera "/>
    <s v="Acción correctiva"/>
    <s v="Realizar una verificación del uso presupuestal antes de ser registrado por parte de Presupuesto y Contabilidad "/>
    <s v="Realizar una verificación del uso presupuestal antes de ser registrado por parte de Presupuesto y Contabilidad, soportandose mediante los respectivos pantallazos de registro."/>
    <n v="1"/>
    <s v="Registros "/>
    <x v="9"/>
    <s v="Marisol Mora/ Andres Farfan "/>
    <d v="2020-12-01T00:00:00"/>
    <d v="2021-06-30T00:00:00"/>
    <s v="Acción y Plazo"/>
    <m/>
    <x v="17"/>
    <m/>
    <m/>
    <m/>
    <m/>
    <m/>
    <m/>
    <m/>
    <m/>
    <m/>
    <m/>
    <m/>
    <m/>
    <m/>
    <m/>
    <m/>
    <m/>
    <m/>
    <m/>
    <m/>
    <m/>
    <m/>
    <m/>
    <m/>
    <m/>
    <m/>
    <m/>
    <m/>
    <d v="2020-12-14T00:00:00"/>
    <s v="No se anexaron soportes de verificación del uso presupuestal"/>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
    <s v="Aun se esta a tiempo de cumplir"/>
  </r>
  <r>
    <s v="INFORME SEGUIMIENTO AL GRADO DE CUMPLIMIENTO DE LAS NORMAS DE AUSTERIDAD Y EFICIENCIA DEL GASTO PÚBLICO A 30 DE JUNIO DE 2020"/>
    <d v="2020-09-01T00:00:00"/>
    <s v="En la revisión realizada a los usos presupuestales se evidenció, que no se tomaron los usos adecuados conforme al Manual de Clasificación Presupuestal, Anexo Técnico para el Aplicativo de medición de la Austeridad en el Gasto, y Proyecto PFM 2018, así com"/>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s v="Error en el momento de realizar el compromiso por lo tanto se tomó de manera incorrecta el uso presupuestal "/>
    <s v="Desgaste administrativo en el proceso de Gestión financiera "/>
    <s v="Acció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9"/>
    <s v="Andres Farfan "/>
    <d v="2020-12-01T00:00:00"/>
    <d v="2021-06-30T00:00:00"/>
    <m/>
    <m/>
    <x v="24"/>
    <m/>
    <m/>
    <m/>
    <m/>
    <m/>
    <m/>
    <m/>
    <m/>
    <m/>
    <m/>
    <m/>
    <m/>
    <m/>
    <m/>
    <m/>
    <m/>
    <m/>
    <m/>
    <m/>
    <m/>
    <m/>
    <m/>
    <m/>
    <m/>
    <m/>
    <m/>
    <m/>
    <d v="2020-12-14T00:00:00"/>
    <s v="No se anexaron soportes que determinen que en el evento que el uso presupuestal no exista solicitar con anterioridad al registro del mismo la creación en el Manual  de Clasificación Presupuestal, para registrarlo de manera adecuada"/>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es de anotar que no hubo la necesidad de realizar al registro del mismo la creación en el Manual  de Clasificación Presupuestal, para registr"/>
    <s v="Si"/>
    <d v="2021-11-18T00:00:00"/>
    <s v="Para el presente trimestre no hubo la necesidad de realizar la solicitud de  creación en el Manual  de Clasificación Presupuestal de los usos"/>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de Seguimiento al Plan Anticorrupción y de Atención al CiudadanoPAAC- Segundo Cuatrimestre 2020"/>
    <d v="2020-10-13T00:00:00"/>
    <s v="Se evidenció un gran  avance en la Generación de los Mapas de Riesgos de Corrupción,sin embargo,  aun se presenta debilidades con respecto a la ejecución de Controles por parte de la Primera Iinea de defensa, asi como el Monitoreo que no fue realizado por"/>
    <s v="No conformidad"/>
    <s v="Insuficiencia en la evidencia de los acompañamientos realizados en cuanto a la formulación de los riesgos"/>
    <s v="Insuficiencia en la evidencia de los acompañamientos realizados en cuanto a la formulación de los riesgos"/>
    <s v="Materialización de Riesgos"/>
    <s v="Acción correctiva"/>
    <s v="Generar alertas mensuales a los procesos  de la DNBC sobre la ejecucion de sus controles con respecto a su mapa de riesgo _x000a__x000a_"/>
    <m/>
    <n v="1"/>
    <s v="No de alertas Generadas"/>
    <x v="6"/>
    <s v="Ingrid Mariño/Adriana Moreno"/>
    <d v="2020-11-23T00:00:00"/>
    <d v="2021-04-30T00:00:00"/>
    <m/>
    <m/>
    <x v="12"/>
    <m/>
    <m/>
    <m/>
    <m/>
    <m/>
    <m/>
    <m/>
    <m/>
    <m/>
    <m/>
    <m/>
    <m/>
    <m/>
    <m/>
    <m/>
    <m/>
    <m/>
    <m/>
    <m/>
    <m/>
    <m/>
    <m/>
    <m/>
    <m/>
    <m/>
    <s v="Se envia una alerta a cada proceso y su respectivo gestor para la ejeción de controles de sus riesgos "/>
    <n v="1"/>
    <d v="2020-12-18T00:00:00"/>
    <s v="Se evidenció informe de monitoreo de los riesgos  por parte de la segunda línea de defensa en octubre, sin embargo, no se encontró las alertas mensuales sobre los controles."/>
    <s v="Carlos Andrés Vargas"/>
    <n v="0"/>
    <s v="En avance"/>
    <d v="2021-03-31T00:00:00"/>
    <s v="Con la generación de la política se evaluará la generacion a alertas mensuales para los riesgos de corrupción. Sin embargo esta actividad aun no rtienen fecha definida."/>
    <n v="0"/>
    <d v="2021-05-21T00:00:00"/>
    <s v="A la fecha, no se han generado alertas sobre la ejecución de los controles de los procesos._x000a_La entidad se encuentra actualizando el manual de gestión del riesgo  de acuerdo con los lineamientos establecidos por el DAFP  a través de la Guía para la adminis"/>
    <s v="Carlos Andrés Vargas"/>
    <n v="0"/>
    <s v="En avance"/>
    <d v="2021-10-31T00:00:00"/>
    <s v="Con la actualización de los mapas de riesgos, se implementó la herramienta de autoevaluación que es diligenciada de manera mensual por los gestores de proceso."/>
    <n v="1"/>
    <d v="2021-11-08T00:00:00"/>
    <s v="Se evidencia formato con la herramienta de autoevaluacion que es diligenciada de manera mensual por los gestores, la cual se comenzo a dar aplicabilidad en el mes de octubre 2021"/>
    <s v="Si"/>
    <d v="2021-11-19T00:00:00"/>
    <s v="Se evidencia formato con la herramienta de autoevaluacion, sin embargo no es diligenciada para todos los procesos."/>
    <s v="Carlos Andrés Vargas"/>
    <n v="50"/>
    <s v="vencida"/>
    <d v="2022-03-07T00:00:00"/>
    <s v="Se diligencia por parte de los procesos la herramienta de autoevaluacion "/>
    <n v="1"/>
    <d v="2022-03-10T00:00:00"/>
    <s v="El proceso se encuentra verificando la generación de alertas a los procesos sobre la ejecución de los controles._x000a_Se verificará la efectividad de la acción  el 12 de abril."/>
    <s v="Merle Galindo- Carlos Vargas"/>
    <m/>
    <x v="0"/>
    <d v="2022-04-11T00:00:00"/>
    <s v="Se envío correo electronico REPORTES REFERENTES ESTRATEGICOS 2022"/>
    <s v="Merle/Carlos"/>
    <n v="1"/>
    <s v="Cumplida"/>
    <d v="2022-05-02T00:00:00"/>
    <s v="Se envío correo electronico REPORTES REFERENTES ESTRATEGICOS 2022"/>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Julio al  31 de diciembre 2020"/>
    <d v="2021-01-29T00:00:00"/>
    <s v="Actividades de control 11.1_x000a_La DNBC aunque cuenta con la Política General de Seguridad y Privacidad de la información, la misma no tiene inmersa actividades que traten de los procesos de adquisición desarrollo y mantenimiento de tecnologías._x000a_"/>
    <s v="No conformidad"/>
    <s v="En el segundo semestre de la vigencia 2020, se dio inició a la renovación tecnológica de la entidad  afectando su infraestructura, la renovación incide  en la actualización del alcance general de la política de seguridad y privacidad de la información,que"/>
    <s v="En el segundo semestre de la vigencia 2020, se dio inició a la renovación tecnológica de la entidad  afectando su infraestructura, la renovación incide  en la actualización del alcance general de la política de seguridad y privacidad de la información,que"/>
    <s v="Rezago en el cumplimiento de las disposiciones y lineamientos de TICs_x000a_Retraso en el desarrollo del PETI"/>
    <s v="Acción correctiva"/>
    <s v="Incluir en la  Política General de Seguridad y Privacidad  de la información la totalidad de las actividades de control en los  procesos de adquisición, desarrollo y mantenimiento de tecnologías de la información."/>
    <m/>
    <n v="1"/>
    <s v="Política actualizada"/>
    <x v="2"/>
    <s v="Edwin Zamora"/>
    <d v="2021-03-08T00:00:00"/>
    <m/>
    <s v="Plazo"/>
    <m/>
    <x v="3"/>
    <m/>
    <m/>
    <m/>
    <m/>
    <m/>
    <m/>
    <m/>
    <m/>
    <m/>
    <m/>
    <m/>
    <m/>
    <m/>
    <m/>
    <m/>
    <m/>
    <m/>
    <m/>
    <m/>
    <m/>
    <m/>
    <m/>
    <m/>
    <m/>
    <m/>
    <m/>
    <m/>
    <m/>
    <m/>
    <m/>
    <m/>
    <m/>
    <d v="2021-03-31T00:00:00"/>
    <s v="No se dio avance de este por falta de personas de apoyo para su desarrollo"/>
    <n v="0"/>
    <d v="2021-05-26T00:00:00"/>
    <s v="La   Política General de Seguridad y Privacidad  de la información se encuentra en construcción"/>
    <s v="Carlos Andrés Vargas"/>
    <n v="50"/>
    <s v="En avance"/>
    <d v="2021-10-31T00:00:00"/>
    <s v="Se realiza modificación de la política, pendiente de revisión final para su publicación y divulgación"/>
    <n v="0.6"/>
    <d v="2021-11-08T00:00:00"/>
    <s v="No se da cumplimiento con la accion puesto que  el documento de la politica de seguridad de la informacion y proteccion de datos  se encuentra en proceso de actualizacion "/>
    <s v="No "/>
    <d v="2021-11-17T00:00:00"/>
    <s v="Se evidencia un borrador denominado &quot;POLÍTICA DE SEGURIDAD DE  INFORMACIÓN&quot;, pero en el mismo no se aprecian las actividades de control en los  procesos de adquisición, desarrollo y mantenimiento de tecnologías de la información, tiene fecha de terminació"/>
    <s v="Luis Guillermo"/>
    <n v="0.3"/>
    <s v="vencida"/>
    <m/>
    <m/>
    <m/>
    <d v="2022-03-08T00:00:00"/>
    <s v="Se solicita ampliación de plazo debido que se contrató para la vigencia 2022 a un profesional especializado en Seguridad de la Información para adelantar la politica del MSPI. El profesional presentó Cronograma de Actividades donde indica que presentará l"/>
    <s v="Luis Guillermo / Merle Galindo"/>
    <n v="0.3"/>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r>
  <r>
    <s v="Informe Semestral del Estado de Control Interno de  DNBC por el periodo comprendido entre el 1 de Julio al  31 de diciembre 2020"/>
    <d v="2021-01-29T00:00:00"/>
    <s v="Actividades de control 11.2_x000a_La entidad, no tiene documentado dentro de la entidad el desarrollo de actividades de control sobre las actividades realizadas por el proveedor de servicios de tecnología._x000a__x000a_"/>
    <s v="No conformidad"/>
    <s v="Teniendo en cuenta que es un númeral nuevo dentro de la norma, no se tenia contemplado dentro del proceso y no se  generó documentación formal para el desarrollo de esta actividad."/>
    <s v="Teniendo en cuenta que es un númeral nuevo dentro de la norma, no se tenia contemplado dentro del proceso y no se  generó documentación formal para el desarrollo de esta actividad."/>
    <s v="Incumplimiento en los servicios tecnológicos de la entidad_x000a_baja ejecución de recursos"/>
    <s v="Acción correctiva"/>
    <s v="Formular un procedimiento donde se definan actividades de control para la adquisición y prestación de servicios de tecnología."/>
    <m/>
    <n v="1"/>
    <s v="Procedimiento formulado"/>
    <x v="2"/>
    <s v="Edwin Zamora"/>
    <d v="2021-03-08T00:00:00"/>
    <d v="2021-06-30T00:00:00"/>
    <s v="Plazo"/>
    <m/>
    <x v="15"/>
    <m/>
    <m/>
    <m/>
    <m/>
    <m/>
    <m/>
    <m/>
    <m/>
    <m/>
    <m/>
    <m/>
    <m/>
    <m/>
    <m/>
    <m/>
    <m/>
    <m/>
    <m/>
    <m/>
    <m/>
    <m/>
    <m/>
    <m/>
    <m/>
    <m/>
    <m/>
    <m/>
    <m/>
    <m/>
    <m/>
    <m/>
    <m/>
    <d v="2021-03-31T00:00:00"/>
    <s v="No se dio avance de este por falta de personas de apoyo para su desarrollo"/>
    <n v="0"/>
    <d v="2021-05-26T00:00:00"/>
    <s v="El procedimiento  para la adquisición y prestación de servicios de tecnología se encuentra en construcción"/>
    <s v="Carlos Andrés Vargas"/>
    <n v="40"/>
    <s v="En avance"/>
    <d v="2021-10-31T00:00:00"/>
    <s v="El procedimiento de para la adquisición y prestación de servicios de tecnología se encuentra en construcción"/>
    <n v="0.4"/>
    <d v="2021-11-08T00:00:00"/>
    <s v="No se da cumplimiento con la accion, ni se presentan avances"/>
    <s v="No "/>
    <d v="2021-11-17T00:00:00"/>
    <s v="No se evidencian soportes del avance, tiene fecha de terminación 30/06/2021"/>
    <s v="Luis Guillermo"/>
    <n v="0"/>
    <s v="vencida"/>
    <m/>
    <m/>
    <m/>
    <d v="2022-03-08T00:00:00"/>
    <s v="Se solicita cambio de fecha de terminación de la acción, debido a que es necesario realizar un análisis del tema y reuniones interna para su actualización. Así mismo articularlo con las actidideades definidas en el Plan de Acción del Proceso._x000a__x000a_Fecha de te"/>
    <s v="Luis Guillermo / Merle Galindo"/>
    <n v="0"/>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Julio al  31 de diciembre 2020"/>
    <d v="2021-01-29T00:00:00"/>
    <s v="Actividades de control 12.4_x000a_La oficina de Control Interno de la DNBC, ha evidenciado debilidad en la ejecución de controles, en los seguimientos y auditorías realizados, por cuanto los responsables de los procesos no están ejecutando los controles tal y c"/>
    <s v="No conformidad"/>
    <s v="No se está realizando un seguimiento en la aplicabilidad de los controles por parte del Gestor del Proceso."/>
    <s v="No se está realizando un seguimiento en la aplicabilidad de los controles por parte del Gestor del Proceso."/>
    <s v="Materialización de riesgos._x000a_Incumplimiento de Productos formulados."/>
    <s v="Acción correctiva"/>
    <s v="Realizar seguimiento trimestral por parte de los Gestores a los controles establecidos en el mapa de riesgos, Plan de Acción y Planes de Mejoramiento de cada proceso._x000a__x000a_"/>
    <m/>
    <n v="3"/>
    <s v="_x000a_No. De seguimientos  realizados"/>
    <x v="6"/>
    <s v="Gestores de Procesos"/>
    <d v="2021-04-01T00:00:00"/>
    <d v="2021-12-31T00:00:00"/>
    <m/>
    <m/>
    <x v="12"/>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En virtud que en octubre se terminaron con  las mesas de trabajo y se actualizaron los controles de los riesgos identificados, este ejercicio se dió inicio a las actividades de autoevaluación por parte de los procesos. "/>
    <n v="0.5"/>
    <d v="2021-11-08T00:00:00"/>
    <s v="se evidencia que se actualizo el manual de Gestion del riesgo  y  a su vez la herramientas de autoevaluacion la cual los gestores estan implelemntando "/>
    <s v="Si"/>
    <d v="2021-11-19T00:00:00"/>
    <s v="Se esta realizando seguimiento a planes de mejoramiento por parte de mejora cotinua._x000a_Se realiza seguimiento trimestral al plan de acción desde planeación."/>
    <s v="Carlos Andrés Vargas"/>
    <n v="70"/>
    <s v="vencida"/>
    <d v="2022-03-07T00:00:00"/>
    <m/>
    <m/>
    <d v="2022-03-10T00:00:00"/>
    <s v="Se verificará el 12 de abril."/>
    <s v="Merle Galindo- Carlos Vargas"/>
    <m/>
    <x v="0"/>
    <d v="2022-04-11T00:00:00"/>
    <s v="Acción en avance"/>
    <s v="Merle/Carlos"/>
    <n v="0"/>
    <s v="En avance"/>
    <d v="2022-05-02T00:00:00"/>
    <s v="Se evidencia actas de los comites de seguimiento  realizado por los siguientes procesos: Fortalecimiento, Mejora Continua, Comunicaciones, Alianzas Estrategicas, Talento Humano, Finnaciera e IVC"/>
    <s v="Merle/Carlos"/>
    <n v="0.32"/>
    <s v="Vencida"/>
    <d v="2022-05-31T00:00:00"/>
    <s v="Se evidencia actas de los comités de seguimiento  realizado por los siguientes procesos: Fortalecimiento, Mejora Continua, Comunicaciones, Alianzas Estratégicas, Talento Humano, Financiera e IVC, por cuanto no se ha terminado el segundo trimestre "/>
    <n v="0.32"/>
    <d v="2022-06-08T00:00:00"/>
    <s v="Se evidencia actas de los comités de seguimiento  realizado por los siguientes procesos: Fortalecimiento, Mejora Continua, Comunicaciones, Alianzas Estratégicas, Talento Humano, Financiera e IVC, por cuanto no se ha terminado el segundo trimestre "/>
    <s v="No"/>
  </r>
  <r>
    <s v="Informe Semestral del Estado de Control Interno de  DNBC por el periodo comprendido entre el 1 de Julio al  31 de diciembre 2020"/>
    <d v="2021-01-29T00:00:00"/>
    <s v="Ambiente de Control. 1.5_x000a_El Mapa de Riesgos de Corrupción no contempla el posible incumplimiento de la recepción formal de las quejas de los funcionarios."/>
    <s v="No conformidad"/>
    <s v="Por desconocimiento de la disposición definida por el DAFP en el informe semestral"/>
    <s v="Por desconocimiento de la disposición definida por el DAFP en el informe semestral"/>
    <s v="Manipulación de la información._x000a_Generación de actos de corrupción._x000a_Incumlimiento lineamientos DAFP"/>
    <s v="Acción correctiva"/>
    <s v="Formulación de riesgos de corrupción por parte del proceso de Gestión de Talento Humano, para controlar el manejo de quejas que presenten los funcionarios."/>
    <m/>
    <n v="1"/>
    <s v="Actualización del mapa de riesgos de corrupción del proceso"/>
    <x v="3"/>
    <s v="Maryoly Díaz"/>
    <d v="2021-07-01T00:00:00"/>
    <d v="2021-08-30T00:00:00"/>
    <m/>
    <m/>
    <x v="25"/>
    <m/>
    <m/>
    <m/>
    <m/>
    <m/>
    <m/>
    <m/>
    <m/>
    <m/>
    <m/>
    <m/>
    <m/>
    <m/>
    <m/>
    <m/>
    <m/>
    <m/>
    <m/>
    <m/>
    <m/>
    <m/>
    <m/>
    <m/>
    <m/>
    <m/>
    <m/>
    <m/>
    <m/>
    <m/>
    <m/>
    <m/>
    <m/>
    <d v="2021-03-31T00:00:00"/>
    <s v="Accion no programada para el periodo. "/>
    <m/>
    <d v="2021-05-25T00:00:00"/>
    <s v="Actividad programada para iniciar en julio"/>
    <s v="Carlos Andrés Vargas"/>
    <n v="0"/>
    <s v="Sin iniciar"/>
    <d v="2021-10-31T00:00:00"/>
    <s v="Se actualizaron los mapas de riesgos de gestion y corrupcion del proceso en acompañamiento de mejora continua"/>
    <n v="1"/>
    <d v="2021-11-08T00:00:00"/>
    <s v="Se evidencia la actualización de los riesgos de corrupción del proceso "/>
    <s v="Si"/>
    <d v="2021-11-16T00:00:00"/>
    <s v="No se realizó la formulacion de riesgo en concordancia con la acción definida"/>
    <s v="Carlos Andrés Vargas"/>
    <n v="0"/>
    <s v="vencida"/>
    <m/>
    <m/>
    <m/>
    <m/>
    <s v="Se realizó la refomulación de los riesgos de corrupción con la asesoría de Gestión Analisis y Mejora Continua."/>
    <s v="Jhon Beltran - Carlos Vargas"/>
    <n v="100"/>
    <x v="1"/>
    <d v="2022-04-06T00:00:00"/>
    <s v="CUMPLIDA SEGUIMIENTO ANTERIOR"/>
    <s v="CLAUDIA QUINTERO-CATALINA ALVAREZ"/>
    <n v="1"/>
    <s v="Cumplida"/>
    <d v="2022-04-27T00:00:00"/>
    <s v="CUMPLIDA TRIMESTRE ANTERIOR"/>
    <m/>
    <n v="1"/>
    <s v="Cumplida"/>
    <m/>
    <m/>
    <m/>
    <d v="2022-06-08T00:00:00"/>
    <s v="CUMPLIDA TRIMESTRE ANTERIOR"/>
    <s v="Si"/>
  </r>
  <r>
    <s v="Informe Semestral del Estado de Control Interno de  DNBC por el periodo comprendido entre el 1 de Julio al  31 de diciembre 2020"/>
    <d v="2021-01-29T00:00:00"/>
    <s v="Evaluación de Riesgos 9.4_x000a_La Alta dirección no ha evaluado las  fallas en los controles diseñados en la Gestión del Riesgo con base en los informes y/o monitoreo  realizado por la segunda línea de defensa."/>
    <s v="No conformidad"/>
    <s v="No se generaron espacios por parte de la alta dirección para evaluar las fallas informadas con base en los informes presentados_x000a__x000a__x000a_Desconocimiento de la totalidad de los requisitos a tener en cuenta en la formulación de los mapas de riesgos."/>
    <s v="No se generaron espacios por pate d ela alta dirección para evaluar las fallas informadas con base en los informes presentados"/>
    <s v="Posible materialización de riesgos"/>
    <s v="Acción correctiva"/>
    <s v="Generar mesas de trabajo por parte de la alta dirección para evaluar detalladamente los informes de riesgos presentados producto de los seguimientos y monitoreos."/>
    <m/>
    <n v="1"/>
    <s v="Mesas de trabajo con la alta dirección para evaluación de resultados"/>
    <x v="6"/>
    <s v="Merle Galindo"/>
    <d v="2021-10-01T00:00:00"/>
    <d v="2021-06-30T00:00:00"/>
    <m/>
    <m/>
    <x v="12"/>
    <m/>
    <m/>
    <m/>
    <m/>
    <m/>
    <m/>
    <m/>
    <m/>
    <m/>
    <m/>
    <m/>
    <m/>
    <m/>
    <m/>
    <m/>
    <m/>
    <m/>
    <m/>
    <m/>
    <m/>
    <m/>
    <m/>
    <m/>
    <m/>
    <m/>
    <m/>
    <m/>
    <m/>
    <m/>
    <m/>
    <m/>
    <m/>
    <d v="2021-03-31T00:00:00"/>
    <s v="Accion no programada para el periodo "/>
    <n v="0"/>
    <d v="2021-05-21T00:00:00"/>
    <s v="Actividad programada para iniciar en el mes de octubre de 2021"/>
    <s v="Carlos Andrés Vargas"/>
    <n v="0"/>
    <s v="Sin iniciar"/>
    <d v="2021-10-31T00:00:00"/>
    <s v="En los comités directivos y de Coordinación Institucional de Control Interno se han reportado los avances de la gestion realizada para la implementación de las nueva metodologia de riesgos."/>
    <n v="1"/>
    <d v="2021-10-08T00:00:00"/>
    <s v="Se evidencia las presentaciones realizadas en los diferentes comites directivos que se han realizado "/>
    <s v="Si"/>
    <d v="2021-11-19T00:00:00"/>
    <s v="Se presenta en el Comité Directivo y Comité Institucional de Coordinación de Control Interno, la informacíón referente al Manual de Gestión del Riesgo, Mapas de Riesgo y politica Integral de Riesgos, sin embargo, no se ha presentado  información referente"/>
    <s v="Carlos Andrés Vargas"/>
    <n v="80"/>
    <s v="En avance"/>
    <d v="2022-03-07T00:00:00"/>
    <s v="Se realiza informe de monitoreo en el cual se revisa la efctividad de los controles establecidos por los procesos"/>
    <n v="1"/>
    <d v="2022-03-10T00:00:00"/>
    <s v="Se evidenció mesa de trabajo para evaluar los riesgos en el comité institucional de coordinación de control interno celebrada en enero 31 de 2022."/>
    <s v="Merle Galindo- Carlos Vargas"/>
    <n v="1"/>
    <x v="1"/>
    <d v="2022-04-11T00:00:00"/>
    <s v="Se evidenció mesa de trabajo para evaluar los riesgos en el comité institucional de coordinación de control interno celebrada en enero 31 de 2022."/>
    <s v="Merle/Carlos"/>
    <n v="1"/>
    <s v="Cumplida"/>
    <d v="2022-05-02T00:00:00"/>
    <s v="Se evidenció mesa de trabajo para evaluar los riesgos en el comité institucional de coordinación de control interno celebrada en enero 31 de 2022."/>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Julio al  31 de diciembre 2020"/>
    <d v="2021-01-29T00:00:00"/>
    <s v="Infor y Comunicación  13.2_x000a_La entidad posee el registro de activos de la información, el cual se encuentra desactualizado desde el 2019. "/>
    <s v="No conformidad"/>
    <s v="Con el proceso de renovación tecnológica se hace necesaria la actualización de la información contenida en los activos de información, por lo cual se espero a culminar el proceso para dar inicio a la actualización de la información y debido a la multiplic"/>
    <s v="Con el proceso de renovación tecnológica se hace necesaria la actualización de la información contenida en los activos de información, por lo cual se espero a culminar el proceso para dar inicio a la actualización de la información y debido a la multiplic"/>
    <s v="Incumplimientos normativos"/>
    <s v="Acción correctiva"/>
    <s v="Actualización matriz de activos de información"/>
    <m/>
    <n v="1"/>
    <s v="Matriz actualizada"/>
    <x v="2"/>
    <s v="Edwin Zamora"/>
    <d v="2021-03-08T00:00:00"/>
    <d v="2021-06-30T00:00:00"/>
    <s v="Plazo"/>
    <m/>
    <x v="3"/>
    <m/>
    <m/>
    <m/>
    <m/>
    <m/>
    <m/>
    <m/>
    <m/>
    <m/>
    <m/>
    <m/>
    <m/>
    <m/>
    <m/>
    <m/>
    <m/>
    <m/>
    <m/>
    <m/>
    <m/>
    <m/>
    <m/>
    <m/>
    <m/>
    <m/>
    <m/>
    <m/>
    <m/>
    <m/>
    <m/>
    <m/>
    <m/>
    <d v="2021-03-31T00:00:00"/>
    <s v="No se dio avance de este por falta de personas de apoyo para su desarrollo"/>
    <n v="0"/>
    <d v="2021-05-26T00:00:00"/>
    <s v="No se avanzó en la matriz de activos de información"/>
    <s v="Carlos Andrés Vargas"/>
    <n v="0"/>
    <s v="En avance"/>
    <d v="2021-10-31T00:00:00"/>
    <s v="Se actualizo la matriz, por el área encargada."/>
    <n v="1"/>
    <d v="2021-11-08T00:00:00"/>
    <s v="Se presenta matriz de activos de informacion actualizada "/>
    <s v="Si"/>
    <d v="2021-11-17T00:00:00"/>
    <s v="Cargan en One Drive una matriz &quot;Registro de activos de información&quot;, se aprecia desactualizada pues aun se aprecian los documentos referenciados en el hallazgo como derogaados, verificando con Jhon Paz, él aduce que se debe a que algunos proceos no actual"/>
    <s v="Luis Guillermo"/>
    <n v="0.8"/>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8"/>
    <x v="0"/>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Aun se esta a tiempo de cumplir"/>
  </r>
  <r>
    <s v="Informe Semestral del Estado de Control Interno de  DNBC por el periodo comprendido entre el 1 de Julio al  31 de diciembre 2020"/>
    <d v="2021-01-29T00:00:00"/>
    <s v="Infor y Comunicación  15.3_x000a_La DNBC, posee el Procedimiento de recepción, distribución, seguimiento y salida de Peticiones, Quejas, Reclamos, Sugerencias y Denuncias; sin embargo, se presentan respuestas extemporáneas  con base en la información publicada "/>
    <s v="No conformidad"/>
    <s v="No se inician las acciones a que haya lugar por el incumplimiento"/>
    <s v="No se inician las acciones a que haya lugar por el incumplimiento_x000a_Falta de seguimiento y control en los procesos"/>
    <s v="Sanciones legales"/>
    <s v="Acción correctiva"/>
    <s v="Generar alertas en la aplicación ORFEO con el fin de informar el vencimiento de los terminos de PQRS"/>
    <m/>
    <n v="1"/>
    <s v="Alertas generadas "/>
    <x v="5"/>
    <s v="Faubricio Sanchez"/>
    <d v="2021-04-01T00:00:00"/>
    <d v="2021-12-30T00:00:00"/>
    <m/>
    <m/>
    <x v="26"/>
    <m/>
    <m/>
    <m/>
    <m/>
    <m/>
    <m/>
    <m/>
    <m/>
    <m/>
    <m/>
    <m/>
    <m/>
    <m/>
    <m/>
    <m/>
    <m/>
    <m/>
    <m/>
    <m/>
    <m/>
    <m/>
    <m/>
    <m/>
    <m/>
    <m/>
    <m/>
    <m/>
    <m/>
    <m/>
    <m/>
    <m/>
    <m/>
    <m/>
    <m/>
    <m/>
    <d v="2021-05-24T00:00:00"/>
    <s v="Acción programada para iniciar  a partir de abril de 2021"/>
    <s v="Carlos Andrés Vargas"/>
    <n v="0"/>
    <s v="Sin iniciar"/>
    <d v="2021-10-31T00:00:00"/>
    <s v="El aplicativo ORFEO ya esta generando las alertas"/>
    <n v="1"/>
    <d v="2021-11-08T00:00:00"/>
    <s v="Con corte al 15 de nov, no se ha llega la evidencia de la generacion de alertas por parte del sistema ORFEO "/>
    <s v="No"/>
    <d v="2021-11-18T00:00:00"/>
    <s v=" No se allegó  evidencia de la generacion de alertas por parte del sistema ORFEO "/>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Semestral del Estado de Control Interno de  DNBC por el periodo comprendido entre el 1 de Julio al  31 de diciembre 2020"/>
    <d v="2021-01-29T00:00:00"/>
    <s v="Infor y Comunicación  15.3_x000a_La DNBC, posee el Procedimiento de recepción, distribución, seguimiento y salida de Peticiones, Quejas, Reclamos, Sugerencias y Denuncias; sin embargo, se presentan respuestas extemporáneas  con base en la información publicada "/>
    <s v="No conformidad"/>
    <s v="Falta de seguimiento y control en los procesos"/>
    <s v="No se inician las acciones a que haya lugar por el incumplimiento_x000a_Falta de seguimiento y control en los procesos_x000a_"/>
    <s v="Sanciones legales"/>
    <s v="Acción correctiva"/>
    <s v="Realizar seguimiento y control de manera mensual de las PQRS recibidas y respondidas identificando el estado de la solicitud y la causa en el evento de que se presente la extemporaneidad"/>
    <s v="Envió de correo mensual a los líderes informando las PQRSD vencidas y asignadas reflejadas en el informe mensual para que sean tramitadas o reportadas por que no se dio respuesta en los tiempos establecidos. Así mismo, para que informen el porqué de las e"/>
    <n v="5"/>
    <s v="Nº correos enviados/No cvorreos programados por 100%"/>
    <x v="5"/>
    <s v="Faubricio Sanchez"/>
    <d v="2021-04-01T00:00:00"/>
    <d v="2021-12-30T00:00:00"/>
    <s v="Acción y Plazo"/>
    <m/>
    <x v="3"/>
    <m/>
    <m/>
    <m/>
    <m/>
    <m/>
    <m/>
    <m/>
    <m/>
    <m/>
    <m/>
    <m/>
    <m/>
    <m/>
    <m/>
    <m/>
    <m/>
    <m/>
    <m/>
    <m/>
    <m/>
    <m/>
    <m/>
    <m/>
    <m/>
    <m/>
    <m/>
    <m/>
    <m/>
    <m/>
    <m/>
    <m/>
    <m/>
    <m/>
    <m/>
    <m/>
    <d v="2021-05-24T00:00:00"/>
    <s v="Acción programada para iniciar  a partir de abril de 2021"/>
    <s v="Carlos Andrés Vargas"/>
    <n v="0"/>
    <s v="Sin iniciar"/>
    <d v="2021-10-31T00:00:00"/>
    <m/>
    <m/>
    <d v="2021-11-08T00:00:00"/>
    <s v="Con corte al 15 de nov, no se ha llega la evidencia de la ejecucion de la accion"/>
    <s v="Aun se esta a tiempo de cumplir con la accion "/>
    <d v="2021-11-18T00:00:00"/>
    <s v="No se allega  evidencia , ni seguimiento  de  la gestión adelantada  para el cumplimiento de la acción, no obstante  su vencimiento en diciembre de 2021  "/>
    <s v="Jacqueline"/>
    <n v="0"/>
    <s v="vencida"/>
    <m/>
    <m/>
    <m/>
    <s v="25 de febrero de 2022"/>
    <s v="Reformular la acción asi: Envio  de correo mensual a los lideres informando las PQRSD vencidas y asignadas reflejadas en el informe mensual  para que sean tramitadas o reportadas por que no se dio respuesta en los tiempos establecidos. Asi mismo, para que"/>
    <s v="Catalina Carranza -Jacqueline Rivera"/>
    <n v="1"/>
    <x v="0"/>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r>
  <r>
    <s v="Informe Semestral del Estado de Control Interno de  DNBC por el periodo comprendido entre el 1 de Julio al  31 de diciembre 2020"/>
    <d v="2021-01-29T00:00:00"/>
    <s v="Infor y Comunicación  15.3_x000a_La DNBC, posee el Procedimiento de recepción, distribución, seguimiento y salida de Peticiones, Quejas, Reclamos, Sugerencias y Denuncias; sin embargo, se presentan respuestas extemporáneas  con base en la información publicada "/>
    <s v="No conformidad"/>
    <s v="Falta de seguimiento y control en los procesos"/>
    <s v="No se inician las acciones a que haya lugar por el incumplimiento_x000a_Falta de seguimiento y control en los procesos_x000a_"/>
    <s v="Sanciones legales"/>
    <s v="Acción correctiva"/>
    <s v="Delegar personal de planta cuando el proceso no cuente con personal contratista de apoyo para dar respuesta a las PQRS recibidas"/>
    <m/>
    <n v="1"/>
    <s v="Delegación personal de planta"/>
    <x v="5"/>
    <s v="Director DNBC"/>
    <d v="2021-04-01T00:00:00"/>
    <d v="2021-12-30T00:00:00"/>
    <m/>
    <m/>
    <x v="26"/>
    <m/>
    <m/>
    <m/>
    <m/>
    <m/>
    <m/>
    <m/>
    <m/>
    <m/>
    <m/>
    <m/>
    <m/>
    <m/>
    <m/>
    <m/>
    <m/>
    <m/>
    <m/>
    <m/>
    <m/>
    <m/>
    <m/>
    <m/>
    <m/>
    <m/>
    <m/>
    <m/>
    <m/>
    <m/>
    <m/>
    <m/>
    <m/>
    <m/>
    <m/>
    <m/>
    <d v="2021-05-24T00:00:00"/>
    <s v="Acción programada para iniciar  a partir de abril de 2021"/>
    <s v="Carlos Andrés Vargas"/>
    <n v="0"/>
    <s v="Sin iniciar"/>
    <d v="2021-10-31T00:00:00"/>
    <s v="Se delegara personal de planta cuando el proceso no cuente con personal contratista de apoyo para dar respuesta a las PQRS recibidas"/>
    <n v="0.6"/>
    <d v="2021-11-08T00:00:00"/>
    <s v="Se tiene previsto delegar al personal  de planta cuando el proceso no cuente con personal contratista de apoyo para dar respuesta a las PQRS recibidas"/>
    <s v="Aun se esta a tiempo de cumplir con la accion "/>
    <d v="2021-11-18T00:00:00"/>
    <s v="No se allega  evidencia , ni seguimiento  de  la gestión adelantada  para el cumplimiento de la acción, no obstante  su vencimiento en diciembre de 2021  "/>
    <s v="Jacqueline"/>
    <n v="0"/>
    <s v="vencida"/>
    <d v="2022-02-18T00:00:00"/>
    <s v="La DNBC contrato personal oportunamente para la respuesta de las PQRSD"/>
    <n v="1"/>
    <s v="25 de febrero de 2022"/>
    <s v="Se cierra el hallazgo toda vez que no hubo necesidad de delegar personal de planta para el tramite de las PQRSD, toda vez que hubo contratación de personal para tramitar en Infraestructura, FANO, Contratación,etc, si se sigue presentando PQRSD extemporane"/>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Semestral del Estado de Control Interno de  DNBC por el periodo comprendido entre el 1 de Julio al  31 de diciembre 2020"/>
    <d v="2021-01-29T00:00:00"/>
    <s v="Infor y Comunicación  15.3_x000a_La DNBC, posee el Procedimiento de recepción, distribución, seguimiento y salida de Peticiones, Quejas, Reclamos, Sugerencias y Denuncias; sin embargo, se presentan respuestas extemporáneas  con base en la información publicada "/>
    <s v="No conformidad"/>
    <s v="Falta de seguimiento y control en los procesos"/>
    <s v="No se inician las acciones a que haya lugar por el incumplimiento_x000a_Falta de seguimiento y control en los procesos_x000a_"/>
    <s v="Sanciones legales"/>
    <s v="Acción correctiva"/>
    <s v="Iniciar las acciones a la que haya lugar con la respuesta inoportuna de las PQRS"/>
    <m/>
    <n v="100"/>
    <s v="Acciones disciplinarias"/>
    <x v="5"/>
    <s v="Faubricio Sanchez"/>
    <d v="2021-04-01T00:00:00"/>
    <d v="2021-12-30T00:00:00"/>
    <m/>
    <m/>
    <x v="26"/>
    <m/>
    <m/>
    <m/>
    <m/>
    <m/>
    <m/>
    <m/>
    <m/>
    <m/>
    <m/>
    <m/>
    <m/>
    <m/>
    <m/>
    <m/>
    <m/>
    <m/>
    <m/>
    <m/>
    <m/>
    <m/>
    <m/>
    <m/>
    <m/>
    <m/>
    <m/>
    <m/>
    <m/>
    <m/>
    <m/>
    <m/>
    <m/>
    <m/>
    <m/>
    <m/>
    <d v="2021-05-24T00:00:00"/>
    <s v="Acción programada para iniciar  a partir de abril de 2021"/>
    <s v="Carlos Andrés Vargas"/>
    <n v="0"/>
    <s v="Sin iniciar"/>
    <d v="2021-10-31T00:00:00"/>
    <s v="Se Establecio el envio semestral de las PQRSD vencidas y extemporaneas al lider del proceso de Asuntos Disciplinarios para su fines pertinentes"/>
    <n v="0.5"/>
    <d v="2021-11-08T00:00:00"/>
    <s v="Se evidencia que se establecio el envio semestral de las PQRSD vencidas y extemporaneas al lider del proceso de Asuntos Disciplinarios para su fines pertinentes, no obstante no se han tomado las acciones disciplinarias a que haya lugar "/>
    <s v="Aun se esta a tiempo de cumplir con la accion "/>
    <d v="2021-11-18T00:00:00"/>
    <s v="Se allega  evidencia de la reunión  llevada a cabo con el Subdirector  Administrativo y Financiero en la que se ordena el inicio de investigaciones disciplinarias  de fecha 27 de octubre de 2021"/>
    <s v="Jacqueline"/>
    <n v="0.5"/>
    <s v="En avance"/>
    <d v="2022-02-18T00:00:00"/>
    <s v="Se envio correo electronico al lider del proceso, para realizar las acciones a la que haya lugar con la respuesta inoportuna de las PQRS"/>
    <n v="1"/>
    <s v="25 de febrero de 2022"/>
    <s v="Se verificó el inicio de las acciones a la que haya lugar con la respuesta inoportuna de las PQRS"/>
    <s v="Catalina Carranza -Jacqueline Rivera"/>
    <n v="1"/>
    <x v="1"/>
    <d v="2021-04-05T00:00:00"/>
    <s v="Se verificó el inicio de las acciones a la que haya lugar con la respuesta inoportuna de las PQRS"/>
    <s v="Catalina Carranza -Jacqueline Rivera"/>
    <n v="1"/>
    <m/>
    <d v="2022-04-27T00:00:00"/>
    <s v="Se verificó el inicio de las acciones a la que haya lugar con la respuesta inoportuna de las PQRS"/>
    <s v="Catalina Carranza -Jacqueline Rivera"/>
    <n v="1"/>
    <s v="Cumplida"/>
    <m/>
    <m/>
    <m/>
    <d v="2022-06-07T00:00:00"/>
    <s v="Se verificó el inicio de las acciones a la que haya lugar con la respuesta inoportuna de las PQRS"/>
    <s v="Si"/>
  </r>
  <r>
    <s v="Informe Semestral del Estado de Control Interno de  DNBC por el periodo comprendido entre el 1 de Julio al  31 de diciembre 2020"/>
    <d v="2021-01-29T00:00:00"/>
    <s v="Monitoreo y Supervisión  17.2_x000a_Aunque la OCI, socializó los resultados en el Comité Institucional de Coordinación de Control Interno el Informe Final de la Auditoría Financiera realizada en el 2019 correspondiente a la vigencia 2018, por parte de la CGR, y"/>
    <s v="No conformidad"/>
    <s v="No se contempló la posibilidad de generar un procedimiento documentado, debido a que los organos de control no realizan periodicamente seguimiento en la DNBC._x000a__x000a_Por desconocimiento en las nuevas  disposiciones definidas por el DAFP, con respecto a la evalu"/>
    <s v="_x000a_Por desconocimiento en las nuevas  disposiciones definidas por el DAFP, con respecto a la evaluación en el Informe Sermestral del Sistema de Control Interno de la DNBC."/>
    <s v="Inoportunidad en la comunicación y evaluación de deficiencias informadas por entes externos_x000a_Acciones inoportunas_x000a_Posible reincidencia de hallazgos y observaciones ya detectados"/>
    <s v="Acción correctiva"/>
    <s v="Documentación de procedimiento interno para el manejo de informes de entes externos, Indicando entre sus actividades la evaluación del Impacto del SCI"/>
    <m/>
    <n v="1"/>
    <s v="Procedimiento documentado"/>
    <x v="6"/>
    <s v="Catalina Carranza"/>
    <d v="2021-04-01T00:00:00"/>
    <d v="2022-04-30T00:00:00"/>
    <s v="Plazo"/>
    <m/>
    <x v="27"/>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ividad sin avance"/>
    <n v="0"/>
    <d v="2021-11-08T00:00:00"/>
    <s v="No se evidencia ejecucion  de esta actividad "/>
    <s v="No "/>
    <d v="2021-11-19T00:00:00"/>
    <s v="No se ha adelantado la acción."/>
    <s v="Carlos Andrés Vargas"/>
    <n v="0"/>
    <s v="vencida"/>
    <d v="2022-03-07T00:00:00"/>
    <s v="OJO PREGUNTAR A ADRI, PARA CUANDO QUEDO LA ACCION. "/>
    <m/>
    <d v="2022-03-10T00:00:00"/>
    <s v="Se formalizará el procedimiento en el mes de abril._x000a_Verificar 20/04/22"/>
    <s v="Merle Galindo- Carlos Vargas"/>
    <n v="0"/>
    <x v="0"/>
    <d v="2022-04-11T00:00:00"/>
    <s v="Acción en avance"/>
    <s v="Merle/Carlos"/>
    <n v="0"/>
    <s v="En avance"/>
    <d v="2022-05-02T00:00:00"/>
    <s v="Se solicitará ampliacion de la fecha final, por cuanto alta carga laboral no se ha podido ejecutar."/>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s v="Monitoreo y Supervisión  17.3_x000a_La DNBC, tiene implementado el Procedimiento de  acciones, correctivas, preventivas y de mejora, donde señala que responsables de los procesos, funcionarios y contratistas tienen la posibilidad de reportar al Jefe Inmediato, "/>
    <s v="No conformidad"/>
    <s v="Las procesos no dan aplicabilidad a la actividad contemplada el en procedimiento de acciones correctivas, preventivas y de mejora, que tratan de autoevaluaciones._x000a__x000a_No se ahonda en la temática de autoevaluaciones continuamente._x000a_"/>
    <s v="Las procesos no dan aplicabilidad a la actividad contemplada el en procedimiento de acciones correctivas, preventivas y de mejora, que tratan de autoevaluaciones._x000a__x000a_No se ahonda en la temática de autoevaluaciones continuamente."/>
    <s v="Inobservancia de tratamiento de una posible falla en la gestión del proceso"/>
    <s v="Acción correctiva"/>
    <s v="Socializar las políticas de operación con las que cuenta la entidad para el tratamiento de las deficiencias al interior de los procesos_x000a__x000a_"/>
    <m/>
    <n v="1"/>
    <s v="Socialización del procedimiento de ACPM"/>
    <x v="6"/>
    <s v="Catalina Carranza"/>
    <d v="2021-04-01T00:00:00"/>
    <d v="2021-06-30T00:00:00"/>
    <s v="Plazo"/>
    <m/>
    <x v="1"/>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realizó socialización el 15 de junio y un taller del 29 de octubre sobre la aplicabilidad en el procedimiento con base en el autocontrol"/>
    <n v="1"/>
    <d v="2021-11-08T00:00:00"/>
    <s v="Se evidencia listados de asistencias de la socializacion del procedieminto ACPM a los gestores de cada uno de los procesos. "/>
    <s v="Si"/>
    <d v="2021-11-19T00:00:00"/>
    <s v="Se evidencia socialización a los Gestores de Proceso sobre el procedimiento de acciones correctivas, preventivas y de mejora, sin embargo, no se han formulado planes de mejoramiento producto de autoevaluaciones realizadas por los líderes del proceso de ac"/>
    <s v="Carlos Andrés Vargas"/>
    <n v="6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s v="Esta accion se encuentra en avance"/>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s v="Monitoreo y Supervisión  17.3_x000a_La DNBC, tiene implementado el Procedimiento de  acciones, correctivas, preventivas y de mejora, donde señala que responsables de los procesos, funcionarios y contratistas tienen la posibilidad de reportar al Jefe Inmediato, "/>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ón correctiva"/>
    <s v="Consolidar en el Plan de Mejoramiento acciones resultantes de las autoevaluaciones realizadas por los proceoss"/>
    <m/>
    <n v="1"/>
    <s v="Acciones de mejora incorporadas en el Plan de Mejoramiento como resultado de las autoevaluaciones"/>
    <x v="6"/>
    <s v="Catalina Carranza"/>
    <d v="2021-04-01T00:00:00"/>
    <d v="2021-12-31T00:00:00"/>
    <s v="Plazo"/>
    <m/>
    <x v="1"/>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 partir de la socializacion de las politicas de operación del procedimeinto de ACPM los procesos implementaran la autoevaluacion de su gestion  "/>
    <n v="0.4"/>
    <d v="2021-11-08T00:00:00"/>
    <s v="Se evidencia listados de asistencia de la socializacion d elas politicas d e operación del procedimiento ACPM con enfasis en la autoevaluacion , no obstante los procesos no han implementado el mismo "/>
    <s v="No "/>
    <d v="2021-11-19T00:00:00"/>
    <s v="Se evidencia socialización a los Gestores de Proceso sobre el procedimiento de acciones correctivas, preventivas y de mejora, sin embargo, no se han formulado planes de mejoramiento producto de autoevaluaciones realizadas por los líderes del proceso de ac"/>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s v="Monitoreo y Supervisión  17.7_x000a_No se evidenciar  por parte de la Segunda Línea de Defensa, la verificación del avance y cumplimiento de las acciones incluidas en los planes de mejoramiento producto de las autoevaluaciones, por cuanto los mismos no se han s"/>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ón correctiva"/>
    <s v="Generar y documentar un proceso de autoevaluación en la entidad"/>
    <m/>
    <n v="1"/>
    <s v="Proceso de autoevaluación documentado"/>
    <x v="6"/>
    <s v="Catalina Carranza"/>
    <d v="2021-04-01T00:00:00"/>
    <d v="2021-06-30T00:00:00"/>
    <s v="Plazo"/>
    <m/>
    <x v="5"/>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vidad prevista para terminar en el mes de diciembre 2021"/>
    <n v="0"/>
    <d v="2021-11-08T00:00:00"/>
    <s v="No se evidencia ejecucion de la actividad "/>
    <s v="No "/>
    <d v="2021-11-19T00:00:00"/>
    <s v="No se ha documentado la utoevaluación en la entidad"/>
    <s v="Carlos Andrés Vargas"/>
    <n v="0"/>
    <s v="vencida"/>
    <d v="2022-03-07T00:00:00"/>
    <s v="Se reprogrmara la fecha ya que estara la autoevaluacion de la entidad lista para el mes de marzo"/>
    <m/>
    <d v="2022-03-10T00:00:00"/>
    <s v="Solicitar ampliación de fecha"/>
    <s v="Merle Galindo- Carlos Vargas"/>
    <m/>
    <x v="0"/>
    <d v="2022-04-11T00:00:00"/>
    <s v="Se cuenta con borrador de la metofdología para autoevaluación"/>
    <s v="Merle/Carlos"/>
    <n v="0.2"/>
    <s v="En avance"/>
    <d v="2022-05-02T00:00:00"/>
    <s v="Se evidencia borrador de la guia metodológica de autoevaluación de la gestión de la DNBC "/>
    <s v="Merle/Carlos"/>
    <n v="0.3"/>
    <s v="Vencida"/>
    <d v="2022-05-31T00:00:00"/>
    <s v="Se evidencia borrador de la guía metodológica de autoevaluación de la gestión de la DNBC "/>
    <n v="0.9"/>
    <d v="2022-06-08T00:00:00"/>
    <s v="Se evidencia la guia,no obstante esta no se encuentra formalizada "/>
    <s v="Si"/>
  </r>
  <r>
    <s v="Informe Semestral del Estado de Control Interno de  DNBC por el periodo comprendido entre el 1 de Julio al  31 de diciembre 2020"/>
    <d v="2021-01-29T00:00:00"/>
    <s v="Monitoreo y Supervisión 17.6_x000a_La entidad, realiza el informe consolidado de PQRSD, de manera mensual y semestral, pero el mismo no contiene un análisis de las peticiones reiterativas para mejorar el Sistema de Control Interno de la DNBC._x000a_"/>
    <s v="No conformidad"/>
    <s v="Por desconocimiento de las directrices de la DAFP, no se realizó la inclusión del analísis de las peticiones reiterativas"/>
    <s v="Por desconocimiento de las directrices de la DAFP, no se realizó la inclusión del analísis de las peticiones reiterativas"/>
    <s v="Deficiencia en el sistema de control interno dela entidad_x000a_Incumplimiento disposiciones al DAFP"/>
    <s v="Acción correctiva"/>
    <s v="Incluir el analísis de las peticiones reiterativas en los informes mensuales que debe presentar el proceso sobre la gestión de las PQRSD en la entidad"/>
    <m/>
    <n v="5"/>
    <s v="Informes periódicos de PQRSD con análisis y evaluación documentado "/>
    <x v="5"/>
    <s v="Faubricio Sanchez"/>
    <d v="2021-04-01T00:00:00"/>
    <d v="2021-12-31T00:00:00"/>
    <s v="Plazo"/>
    <m/>
    <x v="3"/>
    <m/>
    <m/>
    <m/>
    <m/>
    <m/>
    <m/>
    <m/>
    <m/>
    <m/>
    <m/>
    <m/>
    <m/>
    <m/>
    <m/>
    <m/>
    <m/>
    <m/>
    <m/>
    <m/>
    <m/>
    <m/>
    <m/>
    <m/>
    <m/>
    <m/>
    <m/>
    <m/>
    <m/>
    <m/>
    <m/>
    <m/>
    <m/>
    <m/>
    <m/>
    <m/>
    <d v="2021-05-24T00:00:00"/>
    <s v="Acción programada para iniciar  a partir de abril de 2021"/>
    <s v="Carlos Andrés Vargas"/>
    <n v="0"/>
    <s v="Sin iniciar"/>
    <s v="31/11/2021"/>
    <m/>
    <m/>
    <s v="08/11//2021"/>
    <s v="Con corte a 15 de nov el proceso no reporta informacion "/>
    <s v="Aun se esta a tiempo de cumplir con la accion "/>
    <d v="2021-11-19T00:00:00"/>
    <s v="No se evidencia  gestión o avance sobre  el analísis de las peticiones reiterativas en los informes mensuales que debe presentar el proceso sobre la gestión de las PQRSD en la entidad. No obstante ya se va a vencer el plazo final de la acción"/>
    <s v="Jacqueline"/>
    <n v="0"/>
    <s v="En avance"/>
    <m/>
    <m/>
    <m/>
    <s v="25 de febrero de 2022"/>
    <s v="Reprogramar fecha,meta e indicador "/>
    <s v="Catalina Carranza -Jacqueline Rivera"/>
    <n v="0.1"/>
    <x v="0"/>
    <d v="2021-04-05T00:00:00"/>
    <s v="Se cuenta con informe del mes de enero en el cual no se presentaron reiterativas, el informe de febrero se encuentra en borrador."/>
    <s v="John Beltran _x000a_CarlosVargas"/>
    <n v="0.2"/>
    <s v="En avance"/>
    <d v="2022-04-27T00:00:00"/>
    <s v="Se cuenta con informe del mes de enero en el cual no se presentaron reiterativas, el del mes de febrero con 49 reiterativas, el informe de marzo se encuentra en borrador."/>
    <s v="Jhon Beltran/ Carlos Vargas"/>
    <n v="0.4"/>
    <s v="En avance"/>
    <d v="2022-05-31T00:00:00"/>
    <s v="Se cuenta con informe del mes de enero en el cual no se presentaron reiterativas, el del mes de febrero con 49 reiterativas, el del mes de marzo con 47 reiterativas, el del mes de abril con 28 reiterativas el y informe de mayo se encuentra en borrador."/>
    <n v="0.8"/>
    <d v="2022-06-07T00:00:00"/>
    <s v="El proceso presenta los informes correspondientes a los meses de enero, febrero y marzo, no obstante los mismos no incluye el análisis de las peticiones reiterativas, de igual forma no se presento el informe de mayo. "/>
    <s v="Aun se esta a tiempo de cumplir "/>
  </r>
  <r>
    <s v="Informe Semestral del Estado de Control Interno de  DNBC por el periodo comprendido entre el 1 de Julio al  31 de diciembre 2020"/>
    <d v="2021-01-29T00:00:00"/>
    <s v="Monitoreo y Supervisión 16.4_x000a_Se evidenció que no existen procedimientos de monitoreo continuo, como parte de las actividades desarrolladas por la segunda línea defensa, a fin de contar con información clave para la toma de decisiones. Lo anterior obedece,"/>
    <s v="No conformidad"/>
    <s v="Baja apropiación del rol y las responsabilidades definidas en la Resolución 442 de 2020_x000a__x000a_"/>
    <s v="Baja apropiación del rol y las responsabilidades definidas en la Resolución 442 de 2020_x000a__x000a_"/>
    <s v="Incumplimiento de acciones de gestión._x000a_Afectación en el desempeño institucional"/>
    <s v="Acción correctiva"/>
    <s v="Socializar el alcance y responsabilidades de la segunda línea de defensa acorde con lo establecido en la Resolución 442 de 2020, en donde se definen la reportabilidad de la entidad para la toma decisiones acorde con los monitoreos que se realizan"/>
    <m/>
    <n v="1"/>
    <s v="Socialización de la Resolución 442 de 2020 a la segunda línea de defensa"/>
    <x v="6"/>
    <s v="Catalina Carranza"/>
    <d v="2021-04-01T00:00:00"/>
    <d v="2021-07-31T00:00:00"/>
    <m/>
    <m/>
    <x v="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socializó las responsabilidades de la segunda línea definida en la Res. 246 en el taller de entrenamiento a gestores de Julio de 2021. La Res. fue modificada en octubre con Res. 587, esta actualización no incluyó ajustes a las responsabilidades de la s"/>
    <n v="1"/>
    <d v="2021-11-08T00:00:00"/>
    <s v="Se evidencia listados de asistencia de la socializacion de los roles y responsabilidades  de las lineas de defensa "/>
    <s v="Si"/>
    <d v="2021-11-19T00:00:00"/>
    <s v="Se presentan  listados de asistencia de la socialización  del Sistema de Gestión y entrenamiento de riesgos"/>
    <s v="Carlos Andrés Vargas"/>
    <n v="100"/>
    <s v="Cumplida"/>
    <d v="2022-03-07T00:00:00"/>
    <s v="Se realiza jornada de induccion y reeunduccion a lideres y gestores de la entidad el pasado 2 de febrero, se adjuntan listados de asistencias "/>
    <n v="1"/>
    <d v="2022-03-10T00:00:00"/>
    <s v="Revisar, no se presenta evidencia"/>
    <s v="Merle Galindo- Carlos Vargas"/>
    <m/>
    <x v="0"/>
    <d v="2022-04-11T00:00:00"/>
    <s v="Se realizó la socialización a los gestores de proceso del alcance y responsabilidades de la segunda linea de defensa acorde con lo establecido en la Resolución 442 de 2020"/>
    <s v="Merle/Carlos"/>
    <n v="1"/>
    <s v="Cumplida"/>
    <d v="2022-05-02T00:00:00"/>
    <s v="Se realizó la socialización a los gestores de proceso del alcance y responsabilidades de la segunda linea de defensa acorde con lo establecido en la Resolución 442 de 2020"/>
    <s v="Merle/Carlos"/>
    <n v="1"/>
    <s v="Cumplida"/>
    <d v="2022-05-31T00:00:00"/>
    <s v="Acción cumplida en el seguimiento anterior"/>
    <n v="1"/>
    <d v="2022-06-08T00:00:00"/>
    <s v="Acción cumplida en el seguimiento anterior"/>
    <s v="Si"/>
  </r>
  <r>
    <s v="Evaluación Control Interno Contable de la vigencia 2020"/>
    <d v="2021-02-26T00:00:00"/>
    <s v="Se evidencio que para la vigencia 2020  no se realizó la socialización  de las politicas Contables NICSP con el personal involucrado en el proceso contable."/>
    <s v="No conformidad"/>
    <s v="A pesar de haber capacitado a un contratistas del Area Financiera, no se tuvo en cuenta a las otras Areas interviientes en reportar informacion a Financiera "/>
    <s v="A pesar de haber capacitado a un contratistas del Area Financiera, no se tuvo en cuenta a las otras Areas interviientes en reportar informacion a Financiera "/>
    <s v="Falta de informacion que respalde toma de decisiones por parte de los Directivos de la DNBC. "/>
    <s v="Acción correctiva"/>
    <s v="Realizar la socialización de las políticas contables actualizadas en la entidad."/>
    <m/>
    <n v="1"/>
    <s v="Socializacion de las Politicas Contables Actualizadas"/>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Resolucion por la cual se actualizan las políicas contables de la entidad, por lo tanto tampoco se ha realizado la socializacion de las mismas "/>
    <s v="No"/>
    <d v="2021-11-18T00:00:00"/>
    <s v="No se evidencia Resolución por la cual se actualizan las politicas contables de la entidad, por lo tanto tampoco se ha realizado la socialización de las mismas "/>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m/>
    <d v="2022-06-08T00:00:00"/>
    <s v="El proceso no reporta evidencia de la ejecución de la acción "/>
    <s v="Aun se esta a tiempo de cumplir"/>
  </r>
  <r>
    <s v="Evaluación Control Interno Contable de la vigencia 2020"/>
    <d v="2021-02-26T00:00:00"/>
    <s v="Se encontró que el Proceso Gestión Financiera no esta realizando  el respectivo monitoreo a la formulación y ejecución de las acciones de mejora derivadas de la evaluación al Control Interno Contable,ya que no se establecieron acciones de mejora para algu"/>
    <s v="No conformidad"/>
    <s v="Por contar con un sin numero de tareas no se comtemplo la realizacion de esta accion de mejora."/>
    <s v="Por contar con un sin numero de tareas no se comtemplo la realizacion de esta accion de mejora."/>
    <s v="_x000a_Incumplimiento a las directrices establecidas por la CGN"/>
    <s v="Acción correctiva"/>
    <s v="Monitorear mensualmente la formulación y ejecución de las acciones derivadas de la evaluación del Informe de Control Interno Contable de la vigencia 2020."/>
    <m/>
    <n v="12"/>
    <s v="Monitoreo mensual a los Planes de Mejoramiento del Area Financiera"/>
    <x v="9"/>
    <s v="Marisol Mora / Miguel Franco"/>
    <d v="2021-04-01T00:00:00"/>
    <d v="2021-12-31T00:00:00"/>
    <s v="Acción y Plazo"/>
    <m/>
    <x v="17"/>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s v="Modificación de la meta y  fecha de finalización como parte de la mejora continua:_x000a__x000a_Meta: 12_x000a__x000a_Fecha de Finalización: 30 de marzo  de 2023_x000a__x000a_Aun cuando el avance a octubre de 2021, se generó con base en la información que se reportaba a planeación con relac"/>
    <s v="CLAUDIA QUINTERO-MERLE GALINDO"/>
    <n v="0.78"/>
    <x v="0"/>
    <d v="2022-04-04T00:00:00"/>
    <s v="Se evidencia el acta del mes de marzo y abril de 2022 donde se realiza elseguimiento del proceso"/>
    <s v="CLAUDIA QUINTERO-MERLE GALINDO"/>
    <n v="0.02"/>
    <s v="En avance"/>
    <d v="2022-04-28T00:00:00"/>
    <s v="Se realizó el 05 de abril de 2022, un acta de sequimiento de los referentes estratégicos correspondientes al mes de marzo de 2022, del proceso de Gestión Financiera donde se evidencia Monitoreo mensualmente la formulación y ejecución de las acciones deriv"/>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r>
  <r>
    <s v="Evaluación Control Interno Contable de la vigencia 2020"/>
    <d v="2021-02-26T00:00:00"/>
    <s v="La  DNBC, no cuenta con una política, instrumento, procedimiento entre otros que Facilite el Flujo de información de los hechos económicos  entre los procesos."/>
    <s v="No conformidad"/>
    <s v=" A pesar de realizar conciliaciones entre las Areas y Financiera,  no existe una Politica Contable que Facilite el Flujo de información de los hechos económicos  entre los procesos._x000a__x000a_Se realizaba la acción, sin tenerse en cuenta la necesidad de generar un"/>
    <s v="A pesar de realizar conciliaciones entre las Areas y Financiera,  no existe una Politica Contable que Facilite el Flujo de información de los hechos económicos  entre los procesos._x000a__x000a_Se realizaba la acción, sin tenerse en cuenta la necesidad de generar una"/>
    <s v="Impresicion en realizar los registros contables por desconocimiento de las Politicas Contables._x000a__x000a_incumplimiento de las directrices de la CGN"/>
    <s v="Acción correctiva"/>
    <s v="Incorporar una política concerniente al manejo del flujo de información de los hechos económicos de la entidad."/>
    <m/>
    <n v="1"/>
    <s v="Actualizacion de la Resolucion 433 de 2017"/>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incluya una política concerniente al flujo de información"/>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s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Los procedimientos y demas documentos del proceso de Gestión Financiera son elaborados directamente por los funcionarios y es socializado con los intervinientes en el proceso. Sin embargo, no se evidencia en la vigencia 2020, una nueva socialización."/>
    <s v="No conformidad"/>
    <s v="Por contar con un sin numero de tareas no se comtemplo la realizacion de esta accion de mejora."/>
    <s v="Por contar con un sin numero de tareas no se comtemplo la realizacion de esta accion de mejora."/>
    <s v="_x000a__x000a_Generación de EF sin la debida confiabilidad de la información."/>
    <s v="Acción correctiva"/>
    <s v="Realizar la socialización de los procedimientos y demás documentos del proceso de gestión financiera."/>
    <m/>
    <n v="1"/>
    <s v="Socializacion de las Politicas Contables Actualizadas"/>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Resolucion por la cual se actualizan las políicas contables de la entidad, por lo tanto tampoco se ha realizado la socializacion de las mismas "/>
    <s v="No"/>
    <d v="2021-11-18T00:00:00"/>
    <s v="Al 30 de octubre de 2021, no se  Realizó la socialización de los procedimientos y demás documentos del proceso de gestión financiera. "/>
    <s v="Claudia Quintero"/>
    <n v="0"/>
    <s v="vencida"/>
    <m/>
    <m/>
    <m/>
    <d v="2022-03-07T00:00:00"/>
    <s v="Modificación de la fecha de finalización como parte de la mejora continua:_x000a__x000a_Fecha de Finalización: 30 de junio de 2022"/>
    <s v="CLAUDIA QUINTERO-MERLE GALINDO"/>
    <n v="0"/>
    <x v="0"/>
    <d v="2022-04-04T00:00:00"/>
    <s v="El proceso de gestión Financiera, está programando la socialización incluyendo capacitación del siif nación II"/>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Aunque se realizan Cruces de inventarios, Legalizaciones de Viáticos, diferencias en nómina, Nóminas mensuales, Soportes de los diferentes pagos realizados al interior de la entidad, entre otros, no existe una Política o instrumento que reglamente estas c"/>
    <s v="No conformidad"/>
    <s v=" A pesar de realizar conciliaciones entre las Areas y Financiera,  no existe una Politica Contable que respalde las conciliaciones entre las Areas y Financiera. _x000a__x000a_No se realizaron los ajustes resultantes de la evaluación del CIC de la vigencia 2019_x000a_"/>
    <s v="A pesar de realizar conciliaciones entre las Areas y Financiera,  no existe una Politica Contable que respalde las conciliaciones entre las Areas y Financiera. _x000a__x000a_No se realizaron los ajustes resultantes de la evaluación del CIC de la vigencia 2019_x000a_"/>
    <s v="Impresicion en realizar los registros contables por desconocimiento de las Politicas Contables."/>
    <s v="Acción correctiva"/>
    <s v="Incorporar una política concerniente al manejo de los cruces de informacion entre las Areas y el Area Financiera."/>
    <m/>
    <n v="1"/>
    <s v="Actualizacion de la Resolucion 433 de 2017"/>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la actualizacion de la Resolucion 433 de 2017"/>
    <s v="No"/>
    <d v="2021-11-18T00:00:00"/>
    <s v="No se evidencia la actualización de la Resolución 433 de 2017, qu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Los procedimientos del proceso Gestión Financiera, no establecen la Política de Flujo e Información"/>
    <s v="No conformidad"/>
    <s v="A pesar de realizar conciliaciones entre las Areas y Financiera,  no existe una Politica Contable que respalde las Políticas de Flujo e Información._x000a__x000a_Desconocimiento de la inclusión de dicha política"/>
    <s v="A pesar de realizar conciliaciones entre las Areas y Financiera,  no existe una Politica Contable que respalde las Políticas de Flujo e Información._x000a__x000a__x000a_Desconocimiento de la inclusión de dicha política"/>
    <s v="Impresicion en realizar los registros contables por desconocimiento de las Politicas Contables._x000a__x000a_registro erroneo de las cifras contables."/>
    <s v="Acción correctiva"/>
    <s v="Establecer una actividad en los procedimientos de Gestión Contable que trate del flujo de información entre las áreas."/>
    <m/>
    <n v="1"/>
    <s v="Actualizacion de la Resolucion 433 de 2017"/>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actualizacion del procedimiento, ni de laResolucion 433 de 2017"/>
    <s v="No"/>
    <d v="2021-11-18T00:00:00"/>
    <s v="No se evidencia la incorporación de una actividad en los procedimientos de Gestión Contable que trate del flujo de información entre las áreas."/>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Se encontró que ni en la Resolucion No. 433 de 2017, Articulo 1º Numeral 5  Propiedad Planta y Equipo, ni los procedimientos del proceso de Gestión Financiera, ni existe una política o  lineamiento sobre la Identificación de los Bienes Fisicos en forma in"/>
    <s v="No conformidad"/>
    <s v=" A pesar de realizar conciliaciones entre las Areas y Financiera,  no  existe una política sobre la Identificación de los Bienes Fisicos en forma individualizada, por lo tanto no se ha realizado su socialización. "/>
    <s v="A pesar de realizar conciliaciones entre las Areas y Financiera,  no  existe una política sobre la Identificación de los Bienes Fisicos en forma individualizada, por lo tanto no se ha realizado su socialización. "/>
    <s v="Falta de informacion en los informes del Inventario de la Propiedad, Planta y Equipo de la entidad._x000a__x000a_Posibles Hallazgos por parte de los Organos de control."/>
    <s v="Acción correctiva"/>
    <s v="Incorporar una política concerniente al manejo del flujo de información de los hechos económicos de la entidad."/>
    <m/>
    <n v="1"/>
    <s v="Actualizacion de la Resolucion 433 de 2017"/>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 Al 30 de octubre de 2021, el proceso de Gestión Financiera no actualizó la Resolución 433 de 2017, donde se  incluya una política concerniente al manejo del flujo de información de los hechos económicos de la entidad."/>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Se encontró que ni en la Resolucion No. 433 de 2017, Articulo 1º Numeral 5  Propiedad Planta y Equipo, ni los procedimientos del proceso de Gestión Financiera, ni existe una política o  lineamiento sobre la Identificación de los Bienes Fisicos en forma in"/>
    <s v="No conformidad"/>
    <s v=" A pesar de realizar conciliaciones entre las Areas y Financiera,  no  existe una política sobre la Identificación de los Bienes Fisicos en forma individualizada, por lo tanto no se ha realizado su socialización._x000a__x000a__x000a_Desconocimiento de la inclusión de dicha"/>
    <s v="A pesar de realizar conciliaciones entre las Areas y Financiera,  no  existe una política sobre la Identificación de los Bienes Fisicos en forma individualizada, por lo tanto no se ha realizado su socialización. "/>
    <s v="Falta de informacion en los informes del Inventario de la Propiedad, Planta y Equipo de la entidad._x000a__x000a_Posibles Hallazgos por parte de los Organos de control."/>
    <s v="Acción correctiva"/>
    <s v="Socializar la política concerniente al manejo del flujo de información de los hechos económicos de la entidad."/>
    <m/>
    <n v="1"/>
    <s v="Socializacion de las Politicas Contables Actualizadas"/>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No se evidencia la actualización de la Resolución 433 de 2017, incluyendo el manejo de flujo de información por lo tanto no se ha realizado la socialización."/>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Aunque existen procedimientos en el proceso de Gestión Financiera no se cuenta con una Política, guía, etc. que establezca conciliaciones de las partidas más relevantes. De igual forma, hace  falta la respectiva socialización y su verificación"/>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_x000a__x000a_Desconocimiento de la obligatoriedad de incorporar cruces de partidas relevantes."/>
    <s v="Falta de informacion que respalde toma de decisiones por parte de los Directivos de la DNBC. _x000a__x000a_generación de EF sin la debida confiabilidad de la información."/>
    <s v="Acción correctiva"/>
    <s v="Realizar  una Política que establezca las conciliaciones de las partidas más relevantes. "/>
    <m/>
    <n v="1"/>
    <s v="Actualizacion de la Resolucion 433 de 2017"/>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 Al 30 de octubre de 2021, el proceso de Gestión Financiera no actualizó la Resolución 433 de 2017, donde se  incluya una  Política que establezca las conciliaciones de las partidas más relevantes. "/>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Aunque existen procedimientos en el proceso de Gestión Financiera no se cuenta con una Política, guía, etc. que establezca conciliaciones de las partidas más relevantes. De igual forma, hace  falta la respectiva socialización y su verificación"/>
    <s v="No conformidad"/>
    <s v=" 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Generacion de EF sin la debida confiabilidad de la información._x000a__x000a_"/>
    <s v="Acción correctiva"/>
    <s v="Socializar la política que establezca las conciliaciones de las partidas más relevantes."/>
    <m/>
    <n v="1"/>
    <s v="Socializacion de las Politicas Contables Actualizadas"/>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No se evidencia la actualización de la Resolución 433 de 2017, incluyendo política que establezca las conciliaciones de las partidas más relevantes, por lo tanto no se ha realizado la socialización"/>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                             "/>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Falta de seguimiento por parte de los Supervisores a las obligaciones contractuales."/>
    <s v="Acción correctiva"/>
    <s v="Realizar conciliaciones de las partidas más relevantes de manera trimestral"/>
    <m/>
    <n v="3"/>
    <s v="Conciliaciones realizadas con las dependencias"/>
    <x v="9"/>
    <s v="Mariso Mora, Miguel Franco y demás areas"/>
    <d v="2021-04-01T00:00:00"/>
    <d v="2022-03-31T00:00:00"/>
    <s v="Acción y Plazo"/>
    <m/>
    <x v="23"/>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actas de las partidas más relevantes"/>
    <s v="Claudia Quintero"/>
    <n v="0"/>
    <s v="En avance"/>
    <m/>
    <m/>
    <m/>
    <d v="2022-03-07T00:00:00"/>
    <s v="Modificación de la meta y   fecha de finalización como parte de la mejora continua:_x000a_Meta: 3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En la vigencia 2020 no se socializó el procedimiento para la Presentación Oportuna de la Información Financiera."/>
    <s v="No conformidad"/>
    <s v="Por contar con un sin numero de tareas no se comtemplo la realizacion de esta accion de mejora."/>
    <s v="Por contar con un sin numero de tareas no se comtemplo la realizacion de esta accion de mejora."/>
    <s v="Desconocimiento en el procedimiento para la presentacion de Estados Financieros de la entidad. _x000a__x000a_incumplimientos en la presentación de la información a la CGN"/>
    <s v="Acción correctiva"/>
    <s v="Socializar el procedimiento para la presentación oportuna de la información financiera."/>
    <m/>
    <n v="1"/>
    <s v="Socializacion del el procedimiento para la presentacion de la Informacion Financiera de la entidad. "/>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del procedimiento para la presentación oportuna de la información financiera."/>
    <s v="No"/>
    <d v="2021-11-18T00:00:00"/>
    <s v="No se evidencia la socialización del procedimiento para la presentación oportuna de la información financiera."/>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
    <s v="No existe en las Politicas Contables de la entidad un Capitulo sobre los cruces de informacion de las Cuentas por Pagar_x000a__x000a_Desconocimiento de la obligatoriedad de incorporar cruces en las cuentas del pasivo"/>
    <s v="Falta de informacion que respalde toma de decisiones por parte de los Directivos de la DNBC. _x000a__x000a_generación de los EF sin la debida confiabilidad de la información."/>
    <s v="Acción correctiva"/>
    <s v="Implementar una política que establezca los cruces de información entre las areas y el proceso de Gestión Financiera para las cuentas del pasivo."/>
    <m/>
    <n v="1"/>
    <s v="Actualizacion de la Resolucion 433 de 2017"/>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mplemente una política que establezca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ón correctiva"/>
    <s v="Realizar conciliaciones de las cuentas del pasivo de manera trimestral"/>
    <m/>
    <n v="3"/>
    <s v="Conciliaciones realizadas con las dependencias"/>
    <x v="9"/>
    <s v="Mariso Mora, Miguel Franco y demás areas"/>
    <d v="2021-04-01T00:00:00"/>
    <d v="2022-03-31T00:00:00"/>
    <s v="Acción y Plazo"/>
    <m/>
    <x v="23"/>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conciliaciones de las cuentas del pasivo de manera trimestral"/>
    <s v="Claudia Quintero"/>
    <n v="0"/>
    <s v="En avance"/>
    <m/>
    <m/>
    <m/>
    <d v="2022-03-07T00:00:00"/>
    <s v="Modificación de la meta y   fecha de finalización como parte de la mejora continua:_x000a_Meta: 3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ón correctiva"/>
    <s v="Socializar la política de los cruces de información  entre las areas y el proceso de Gestión Financiera para las cuentas del pasivo."/>
    <m/>
    <n v="1"/>
    <s v="Socializacion de los procedimientos y documentos de Gestion Financiera."/>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No se evidencia la actualización de la  Resolución 433 de 2017, donde se incluya la política de cruces de información  por lo tanto no se ha socializado la política de los cruces de información  entre las áreas y el proceso de Gestión Financiera para las "/>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En la vigencia 2020 no se socializó el procedimiento del proceso de Gestión Administrativa  PC-AD-01 Procedimiento Gestión de Bienes."/>
    <s v="No conformidad"/>
    <s v="Por contar con un sin numero de tareas no se comtemplo la realizacion de esta accion de mejora."/>
    <s v="Por contar con un sin numero de tareas no se comtemplo la realizacion de esta accion de mejora."/>
    <s v="Falta de informacion que respalde toma de decisiones por parte de los Directivos de la DNBC. _x000a__x000a_Incumplimiento a las directrices establecidas por la CGN"/>
    <s v="Acción correctiva"/>
    <s v="Socializar el procedimiento del proceso de Gestión Administrativa  PC-AD-01 Procedimiento Gestión de Bienes."/>
    <m/>
    <n v="1"/>
    <s v="Socializacion del procedimiento Gestión de Bienes "/>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y un correo en el cual envian a Jhon los formatos y el procedimeinto a Jhon Beltran, pero no se aprecia la socialización. La actividada tiene fecha de termin"/>
    <s v="Luis Guillermo"/>
    <n v="0"/>
    <s v="vencida"/>
    <d v="2022-02-18T00:00:00"/>
    <s v="Se actualizó el procedimiento de gestión de bines y se envío al proceso de mejora continua para su aprobación"/>
    <n v="0.8"/>
    <d v="2022-03-02T00:00:00"/>
    <s v="El gestor se compromete a cumplir la acción antes del 30/04/2022"/>
    <s v="Luis Guillermo / Merle Galindo"/>
    <n v="0"/>
    <x v="0"/>
    <d v="2022-04-07T00:00:00"/>
    <s v="El procedimiento para gestión de bienes se encuentra en ajusto luego de la revisión por parte de Mejora continua"/>
    <s v="Merle/Carlos"/>
    <n v="0"/>
    <s v="En avance"/>
    <d v="2022-04-28T00:00:00"/>
    <s v="Se ha venido adelantando la actualización de las política contables sin embargo, hasta el mes de junio se tiene plazo para la generación de las mismas"/>
    <s v="CLAUDIA QUINTERO-MERLE GALINDO"/>
    <n v="0"/>
    <s v="En avance"/>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r>
  <r>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ón correctiva"/>
    <s v="Actualizar el procedimiento para la realización del inventario físico de los bienes de la entidad, incluyendo el responsable de la elaboración, verificación y aprobación."/>
    <m/>
    <n v="1"/>
    <s v="Actualizacion del procedimiento para la realizacion del inventario de los bienes de la entidad."/>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esta actualizando el procedimiento de gestión de bines, respecto a la definición del responsable de la verificación y aprobación del inventario de bienes."/>
    <n v="0.5"/>
    <d v="2021-11-08T00:00:00"/>
    <s v="No se evidencia la actualizacion del procedimiento para la realización del inventario físico de los bienes de la entidad, incluyendo el responsable de la elaboración, verificación y aprobación."/>
    <s v="No"/>
    <d v="2021-11-19T00:00:00"/>
    <s v="Se evidencia  el Procedimiento Gestión de Bienes. Código: PC-AD-01, Version 3 de fecha 14/09/2020 y un correo en el cual envian a Jhon los formatos y el procedimeinto a Jhon Beltran, pero no se aprecia la actualizacion del procedimiento para la realizació"/>
    <s v="Luis Guillermo"/>
    <n v="0.5"/>
    <s v="vencida"/>
    <d v="2022-02-18T00:00:00"/>
    <s v="se esta actualizando el procedimiento de gestión de bienes, respecto a la definición del responsable de la verificación y aprobación del inventario de bienes."/>
    <n v="0.9"/>
    <d v="2022-03-02T00:00:00"/>
    <s v="El gestor se compromete a cumplir la acción antes del 30/04/2022"/>
    <s v="Luis Guillermo / Merle Galindo"/>
    <n v="0.5"/>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os"/>
    <n v="0.7"/>
    <d v="2022-06-08T00:00:00"/>
    <s v="El proceso presenta un documento borrador del procedimiento, no obstante este no se encuentre formalizado"/>
    <s v="No"/>
  </r>
  <r>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ón correctiva"/>
    <s v="Realizar el inventario físico semestral, con base los lineamientos establecidos en la entidad y la CGN."/>
    <m/>
    <n v="2"/>
    <s v="Realizar el inventario de los bienes de la entidad, conforme a los nuevos lineamientos establecidos.."/>
    <x v="0"/>
    <s v="Jeison Lopez"/>
    <d v="2021-04-01T00:00:00"/>
    <d v="2022-03-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o el einventario de acuerdo a los lineamientos establecidos."/>
    <n v="1"/>
    <d v="2021-11-08T00:00:00"/>
    <s v="Nos se evidencia la realizacio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No se evidencia la realizacion  del inventario físico semestral."/>
    <s v="Luis Guillermo"/>
    <n v="0.5"/>
    <s v="En avance"/>
    <d v="2022-02-18T00:00:00"/>
    <s v="Se realizó el inventario de acuerdo a los lineamientos establecidos."/>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r>
  <r>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_x000a_Incumplimiento a las directrices establecidas por la CGN"/>
    <s v="Acción correctiva"/>
    <s v="Seguimiento al Inventario Físico con corte al 31 de diciembre de 2020."/>
    <m/>
    <n v="2"/>
    <s v="Seguimiento semestral al inventario físico de la entidad."/>
    <x v="0"/>
    <s v="Jeison Lopez"/>
    <d v="2021-04-01T00:00:00"/>
    <d v="2022-03-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a el inventario fisico con corte a diciembre 2020"/>
    <n v="1"/>
    <d v="2021-11-08T00:00:00"/>
    <s v="Se evidencia documento con el inventario a diciembre de 2020, no obstante no se ha realizado seguimiento "/>
    <s v="Aun se esta a tiempo para cumplir con la accion "/>
    <d v="2021-11-19T00:00:00"/>
    <s v="Se evidencia Listado general de inventario fisico a Diciembre de 2020, No se evidencia el seguimiento al Inventario Físico con corte al 31 de diciembre de 2020."/>
    <s v="Luis Guillermo"/>
    <n v="0.5"/>
    <s v="En avance"/>
    <d v="2022-02-18T00:00:00"/>
    <s v="Se realiza el inventario fisico con corte a diciembre 2020"/>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r>
  <r>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El Inventario realizado no cumple con lo establecido por la CGN"/>
    <s v="Acción correctiva"/>
    <s v="Realizar la socialización del Procedimiento para la realización del inventario físico para los bienes de la entidad."/>
    <m/>
    <n v="1"/>
    <s v="Realizar socializacion del procedimiento para la realizacion del inventario de bienes actualizado. "/>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pero no se aprecia la socialización del Procedimiento para la realización del inventario físico . La actividada tiene fecha de terminación el 31/08/2021"/>
    <s v="Luis Guillermo"/>
    <n v="0.7"/>
    <s v="vencida"/>
    <d v="2022-02-18T00:00:00"/>
    <s v="Se actualizó el procedimiento de gestión de bines y se envío al proceso de mejora continua para su aprobación"/>
    <n v="0.9"/>
    <d v="2022-03-02T00:00:00"/>
    <s v="El gestor se compromete a cumplir la acción antes del 30/04/2022"/>
    <s v="Luis Guillermo / Merle Galindo"/>
    <n v="0.7"/>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r>
  <r>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El Inventario realizado no cumple con lo establecido por la CGN"/>
    <s v="Acción correctiva"/>
    <s v="Conciliar de manera trimestral  los saldos con las diferentes areas al interior de la entidad con respecto a las cuentas del Pasivo, previo a la transmision de Estados Financieros a la Contaduria a través del CHIP."/>
    <m/>
    <n v="3"/>
    <s v="Conciliar con los Supervisores de los Contratos las cuentas Pasivas que afecten el ingreso de bienes a la entidad."/>
    <x v="9"/>
    <s v="Supervisores, Marisol Mora y Miguel Franco"/>
    <d v="2021-04-01T00:00:00"/>
    <d v="2022-03-31T00:00:00"/>
    <s v="Acción y Plazo"/>
    <m/>
    <x v="23"/>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no obstante no se generaron las conciliaciones  de manera trimestral de  los saldos con las diferentes áreas al interior de la entidad con respecto a las cuentas del Pasivo, prev"/>
    <s v="Claudia Quintero"/>
    <n v="0"/>
    <s v="En avance"/>
    <m/>
    <m/>
    <m/>
    <d v="2022-03-07T00:00:00"/>
    <s v="Modificación de la  fecha de finalización como parte de la mejora continua:_x000a_Meta: 3_x000a_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r>
  <r>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ón correctiva"/>
    <s v="Incorporar una política concerniente al manejo de los cruces de informacion entre las Areas y el Area Financiera."/>
    <m/>
    <n v="1"/>
    <s v="Actualizacion de la Resolucion 433 de 2017"/>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Al 30 de octubre de 2021, No se evidencia la actualización de la  Resolución 433 de 2017, donde s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Aunque se tienen establecidas las directrices y procedimientos sobre el análisis,depuración, y seguimiento de cuentas para el mejoramiento y sostenibilidad de la calidad de la información, las mismas no fueron socializadas."/>
    <s v="No conformidad"/>
    <s v="Por contar con un sin numero de tareas no se comtemplo la realizacion de esta accion de mejora._x000a__x000a_Se incoporaron nuevas directrices en la evaluación para la vigencia 2020."/>
    <s v="PPor contar con un sin numero de tareas no se comtemplo la realizacion de esta accion de mejora._x000a__x000a__x000a_Se incoporaron nuevas directrices en la evaluación para la vigencia 2020."/>
    <s v="Falta de informacion que respalde toma de decisiones por parte de los miembros del Comité de Sostenibilidad_x000a__x000a__x000a_Generacion de EF sin la debida confiabilidad de la información._x000a_"/>
    <s v="Acción correctiva"/>
    <s v="Socializar trimestralmente  la directrices y procedimientos sobre el análisis,depuración, y seguimiento de cuentas para el mejoramiento y sostenibilidad de la calidad de la información (Comité de sostenibilidad)"/>
    <m/>
    <n v="4"/>
    <s v="Socializacion de las Politicas Contables Actualizadas a los miembros del Comite de Sostenibilidad Contable, previa transmisión de los Estados Financieros a la CGN (CHIP)"/>
    <x v="9"/>
    <s v="Marisol Mora / Miguel Franco"/>
    <d v="2021-04-01T00:00:00"/>
    <d v="2022-07-31T00:00:00"/>
    <s v="Plazo"/>
    <m/>
    <x v="23"/>
    <m/>
    <m/>
    <m/>
    <m/>
    <m/>
    <m/>
    <m/>
    <m/>
    <m/>
    <m/>
    <m/>
    <m/>
    <m/>
    <m/>
    <m/>
    <m/>
    <m/>
    <m/>
    <m/>
    <m/>
    <m/>
    <m/>
    <m/>
    <m/>
    <m/>
    <m/>
    <m/>
    <m/>
    <m/>
    <m/>
    <m/>
    <m/>
    <m/>
    <m/>
    <m/>
    <d v="2021-05-20T00:00:00"/>
    <s v="Acción programada para iniciar  a partir de abril de 2021"/>
    <s v="Carlos Andrés Vargas"/>
    <n v="0"/>
    <s v="Sin iniciar"/>
    <d v="2021-10-31T00:00:00"/>
    <s v="Se enviará a los miembros del Comité de Sostenibilidad Contable las Certificacion de Aceptacion por parte de la Contaduria General de la Nación, en referencia a la transmision en el CHIP de los EE.FF."/>
    <n v="0.5"/>
    <d v="2021-11-08T00:00:00"/>
    <s v="Se evidencia en las actas del comité de sostenibilidad la socializacion de la directrices y procedimientos sobre el análisis,depuración, y seguimiento de cuentas para el mejoramiento y sostenibilidad de la calidad de la información. "/>
    <s v="Aun esta a tiempo para cumplir con la accion"/>
    <d v="2021-11-18T00:00:00"/>
    <s v="No se ha socializado a los miembros del  comité de sostenibilidad de manera  trimestral la directrices y procedimientos sobre el análisis, depuración, y seguimiento de cuentas para el mejoramiento y sostenibilidad de la calidad de la información "/>
    <s v="Claudia Quintero"/>
    <n v="0"/>
    <s v="En avance"/>
    <m/>
    <m/>
    <m/>
    <d v="2022-03-07T00:00:00"/>
    <s v="Modificación de la  fecha de finalización como parte de la mejora continua:_x000a__x000a_Fecha de Finalización: 28 de febrero de 2023"/>
    <s v="CLAUDIA QUINTERO-MERLE GALINDO"/>
    <n v="0"/>
    <x v="0"/>
    <d v="2022-04-04T00:00:00"/>
    <s v="La socialización de las directrices y procedimientos del proceso Financiero, se realizará en los meses de abril, julio, octubre de 2022 y enero de 2023 "/>
    <s v="CLAUDIA QUINTERO-MERLE GALINDO"/>
    <n v="0"/>
    <s v="En avance"/>
    <d v="2022-04-28T00:00:00"/>
    <s v="La socialización de las directrices y procedimientos del proceso Financiero, se realizará en los meses de abril, julio, octubre de 2022 y enero de 2023 "/>
    <s v="CLAUDIA QUINTERO-MERLE GALINDO"/>
    <n v="0"/>
    <s v="En avance"/>
    <d v="2022-05-31T00:00:00"/>
    <s v="Gestión Financiera, esta en proceso de actualización de sus procedimientos, el cual se encuentra en un 90% para ser implementado y socializado en la entidad. "/>
    <m/>
    <d v="2022-06-08T00:00:00"/>
    <s v="El proceso no reporta evidencia de la ejecución de la acción "/>
    <s v="Aun se esta a tiempo de cumplir"/>
  </r>
  <r>
    <s v="Evaluación Control Interno Contable de la vigencia 2020"/>
    <d v="2021-02-26T00:00:00"/>
    <s v="Cada una de las transacciones financieras están respaldadas con  los soportes idóneos y requeridos para su registro. Sin embargo en lo que respecta a las constitución de las reservas presupuestales y las cuentas por pagar; se evidenció que en algunas la j"/>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
    <s v="A pesar de contar con un formato que justifique la constitucion de las Reservas presupuestales, no existe una politica que establezca los parametros requeridos para el seguimiento y formulacion de Reservas en la entidad. _x000a__x000a_Por falta de seguimiento y contr"/>
    <s v="Mala programacion a las solicitudes de PAC al Tesoro Nacional_x000a__x000a_posibles hallazgos por parte de los organos de control ni el incumplimiento del principio de Planeación."/>
    <s v="Acción correctiva"/>
    <s v="Seguimiento a la ejecución del PAC del Rezago Presupuestal de la vigencia 2020 e informarlo al Subdirector Adminsitrativo y Director General"/>
    <m/>
    <n v="12"/>
    <s v="Seguimiento mensual al pago del Rezago constituido por la entidad."/>
    <x v="9"/>
    <s v="Marisol Mora / Miguel Franco"/>
    <d v="2021-04-01T00:00:00"/>
    <d v="2021-12-31T00:00:00"/>
    <s v="Acción y Plazo"/>
    <m/>
    <x v="17"/>
    <m/>
    <m/>
    <m/>
    <m/>
    <m/>
    <m/>
    <m/>
    <m/>
    <m/>
    <m/>
    <m/>
    <m/>
    <m/>
    <m/>
    <m/>
    <m/>
    <m/>
    <m/>
    <m/>
    <m/>
    <m/>
    <m/>
    <m/>
    <m/>
    <m/>
    <m/>
    <m/>
    <m/>
    <m/>
    <m/>
    <m/>
    <m/>
    <m/>
    <m/>
    <m/>
    <d v="2021-05-20T00:00:00"/>
    <s v="Acción programada para iniciar  a partir de abril de 2021"/>
    <s v="Carlos Andrés Vargas"/>
    <n v="0"/>
    <s v="Sin iniciar"/>
    <d v="2021-10-31T00:00:00"/>
    <s v="a 31 de Octubre, se ha hecho seguimiento a la ejecucion del Rezago constituido en la vigencia 2020 "/>
    <n v="0.6"/>
    <d v="2021-11-08T00:00:00"/>
    <s v="Se evidenica informe del rezago presupuestal constituido en 2020 "/>
    <s v="Aun esta a tiempo para cumplir con la accion"/>
    <d v="2021-11-18T00:00:00"/>
    <s v="Se anexo el estado del Pago del Rezago Presupuestal y la relación de pagos, la cual se presenta en el Comité Directivo, no obstante, en el acta del comité unicamente se aprecian los cuadros generales de seguimiento del PAC y no la distribución detallada"/>
    <s v="Claudia Quintero"/>
    <n v="0.77777777777777779"/>
    <s v="En avance"/>
    <m/>
    <m/>
    <m/>
    <d v="2022-03-07T00:00:00"/>
    <s v="Modificación de la  meta, fecha de Inicio y Finalización, como parte de la mejora continua_x000a_Meta: 12_x000a__x000a_fecha de Finalización: 30 de marzo de 2023_x000a__x000a_Aun cuando el avance a octubre de 2021, se generó con base en la información que se reportaba a planeación con"/>
    <s v="CLAUDIA QUINTERO-MERLE GALINDO"/>
    <n v="0.78"/>
    <x v="0"/>
    <d v="2022-04-04T00:00:00"/>
    <s v="En el mes de marzo de 2022, se realizó el  Seguimiento mensual al pago del Rezago constituido por la entidad. El del mes de abril se verá reflejado al final del mes, cuando se realiza el respectivo seguimiento en el comité directivo."/>
    <s v="CLAUDIA QUINTERO-MERLE GALINDO"/>
    <n v="0.01"/>
    <s v="En avance"/>
    <d v="2022-04-28T00:00:00"/>
    <s v="Se informó en el comite directivo del mes de abril de 2022, Seguimiento a la ejecución del PAC del Rezago Presupuestal de la vigencia 2021 "/>
    <s v="CLAUDIA QUINTERO-MERLE GALINDO"/>
    <n v="0.02"/>
    <s v="En avance"/>
    <d v="2022-05-31T00:00:00"/>
    <s v="Gestión Financiera ha presentando en el Comité Directivo el seguimiento de la Ejecución del Rezago constituido en la vigencia 2021; de Enero a Mayo 2022._x000a_"/>
    <m/>
    <d v="2022-06-08T00:00:00"/>
    <s v="El proceso no reporta evidencia de la ejecución de la acción "/>
    <s v="Aun se esta a tiempo de cumplir"/>
  </r>
  <r>
    <s v="Evaluación Control Interno Contable de la vigencia 2020"/>
    <d v="2021-02-26T00:00:00"/>
    <s v="Cada una de las transacciones financieras están respaldadas con  los soportes idóneos y requeridos para su registro. Sin embargo en lo que respecta a las constitución de las reservas presupuestales y las cuentas por pagar; se evidenció que en algunas la j"/>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
    <s v="A pesar de contar con un formato que justifique la constitucion de las Reservas presupuestales, no existe una politica que establezca los parametros requeridos para el seguimiento y formulacion de Reservas en la entidad. _x000a__x000a_Por falta de seguimiento y contr"/>
    <s v="Falta de informacion que respalde toma de decisiones por parte de los Directivos de la DNBC. _x000a__x000a_posibles hallazgos por parte de los organos de control ni el incumplimiento del principio de Planeación."/>
    <s v="Acción correctiva"/>
    <s v="Incorporar  una política  que establezca, las condiciones de la constitución del rezago presupuestal de la Entidad"/>
    <m/>
    <n v="1"/>
    <s v="Actualizacion de la Resolucion 433 de 2017"/>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ncluya  las condiciones de la constitución del rezago presupuestal de la Entidad"/>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Cada una de las transacciones financieras están respaldadas con  los soportes idóneos y requeridos para su registro. Sin embargo en lo que respecta a las constitución de las reservas presupuestales y las cuentas por pagar; se evidenció que en algunas la j"/>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
    <s v="A pesar de contar con un formato que justifique la constitucion de las Reservas presupuestales, no existe una politica que establezca los parametros requeridos para el seguimiento y formulacion de Reservas en la entidad. _x000a__x000a_Por falta de seguimiento y contr"/>
    <s v="Falta de informacion que respalde toma de decisiones por parte de los Directivos de la DNBC. _x000a__x000a_posibles hallazgos por parte de los organos de control ni el incumplimiento del principio de Planeación."/>
    <s v="Acción correctiva"/>
    <s v="Realizar seguimiento mensual e informar a la Admistración los Saldos Presupuestales asi como los compromisos y obligaciones que se posean al corte de cada mes, con el fin de crear alertas sobre los rubros y/o contratos y/o contratistas que podrían quedar "/>
    <m/>
    <n v="12"/>
    <s v="Seguimiento mensual de los Rubros, contratos, contratistas"/>
    <x v="9"/>
    <s v="Marisol Mora / Miguel Franco"/>
    <d v="2021-04-01T00:00:00"/>
    <d v="2021-12-31T00:00:00"/>
    <s v="Acción y Plazo"/>
    <m/>
    <x v="17"/>
    <m/>
    <m/>
    <m/>
    <m/>
    <m/>
    <m/>
    <m/>
    <m/>
    <m/>
    <m/>
    <m/>
    <m/>
    <m/>
    <m/>
    <m/>
    <m/>
    <m/>
    <m/>
    <m/>
    <m/>
    <m/>
    <m/>
    <m/>
    <m/>
    <m/>
    <m/>
    <m/>
    <m/>
    <m/>
    <m/>
    <m/>
    <m/>
    <m/>
    <m/>
    <m/>
    <d v="2021-05-20T00:00:00"/>
    <s v="Acción programada para iniciar  a partir de abril de 2021"/>
    <s v="Carlos Andrés Vargas"/>
    <n v="0"/>
    <s v="Sin iniciar"/>
    <d v="2021-10-31T00:00:00"/>
    <s v="A Octubre 31 de 2021, se ha presentado al Comité Directivo los saldos por ejecutar de cada uno de los rubros presupuestales."/>
    <n v="0.59"/>
    <d v="2021-11-08T00:00:00"/>
    <s v="Se evidencia cuadros de ejecucion presupuestal con seguimiento "/>
    <s v="Aun esta a tiempo para cumplir con la accion"/>
    <d v="2021-11-18T00:00:00"/>
    <s v="No se ha realizado el seguimiento mensual ni se ha informado a la Administración los Saldos Presupuestales asi como los compromisos y obligaciones que se posean al corte de cada mes, con el fin de crear alertas sobre los rubros y/o contratos y/o contratis"/>
    <s v="Claudia Quintero"/>
    <n v="0"/>
    <s v="En avance"/>
    <m/>
    <m/>
    <m/>
    <d v="2022-03-07T00:00:00"/>
    <s v="Modificación de la meta y  fecha de finalización como parte de la mejora continua:_x000a_Meta: 12_x000a_Fecha de Finalización:30 de marzo de 2023"/>
    <s v="CLAUDIA QUINTERO-MERLE GALINDO"/>
    <n v="0"/>
    <x v="0"/>
    <d v="2022-04-04T00:00:00"/>
    <s v="De manera mensual se remite por correo electronico los saldos presupuestales detallados a los Directivos de la entidad En el mes de marzo de 2022. de igual forma, de manera mensual y consolidada se presenta la ejecución presupuestal mensual de los saldos "/>
    <s v="CLAUDIA QUINTERO-MERLE GALINDO"/>
    <n v="0.01"/>
    <s v="En avance"/>
    <d v="2022-04-28T00:00:00"/>
    <s v="En el comité directivo del mes de abril de de 2022, se Realizó seguimiento mensual de los Saldos Presupuestales asi como los compromisos y obligaciones que se posean al corte de cada mes."/>
    <s v="CLAUDIA QUINTERO-MERLE GALINDO"/>
    <n v="0.02"/>
    <s v="En avance"/>
    <d v="2022-05-31T00:00:00"/>
    <s v="Gestión Financiera, en los meses de Marzo, Abril y Mayo de 2022 ha presentando en el Comité Directivo, un informe sobre la ejecución presupuestal de los Gastos de Funcionamiento e Inversión; detallado por cada rubro de Gasto (Semáforo) "/>
    <m/>
    <d v="2022-06-08T00:00:00"/>
    <s v="El proceso no reporta evidencia de la ejecución de la acción "/>
    <s v="Aun se esta a tiempo de cumplir"/>
  </r>
  <r>
    <s v="Evaluación Control Interno Contable de la vigencia 2020"/>
    <d v="2021-02-26T00:00:00"/>
    <s v="Cada una de las transacciones financieras están respaldadas con  los soportes idóneos y requeridos para su registro. Sin embargo en lo que respecta a las constitución de las reservas presupuestales y las cuentas por pagar; se evidenció que en algunas la j"/>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
    <s v="A pesar de contar con un formato que justifique la constitucion de las Reservas presupuestales, no existe una politica que establezca los parametros requeridos para el seguimiento y formulacion de Reservas en la entidad. _x000a__x000a_Por falta de seguimiento y contr"/>
    <s v="Falta de informacion que respalde toma de decisiones por parte de los Directivos de la DNBC.  _x000a__x000a_posibles hallazgos por parte de los organos de control ni el incumplimiento del principio de Planeación."/>
    <s v="Acción correctiva"/>
    <s v="Reformular el formato de justificación para constituir la Reserva Presupuestal FO-GF-03-01, incorporando un acapite que establezca la razonabilidad  del NO tramite de vigencias futuras."/>
    <m/>
    <n v="1"/>
    <s v="Actualizacion el formato de Justificación para constituir Reserva Presupuestal FO-GF-03-01 "/>
    <x v="9"/>
    <s v="Marisol Mora / Miguel Franco"/>
    <d v="2021-04-01T00:00:00"/>
    <d v="2021-08-31T00:00:00"/>
    <m/>
    <m/>
    <x v="28"/>
    <m/>
    <m/>
    <m/>
    <m/>
    <m/>
    <m/>
    <m/>
    <m/>
    <m/>
    <m/>
    <m/>
    <m/>
    <m/>
    <m/>
    <m/>
    <m/>
    <m/>
    <m/>
    <m/>
    <m/>
    <m/>
    <m/>
    <m/>
    <m/>
    <m/>
    <m/>
    <m/>
    <m/>
    <m/>
    <m/>
    <m/>
    <m/>
    <m/>
    <m/>
    <m/>
    <d v="2021-05-20T00:00:00"/>
    <s v="Acción programada para iniciar  a partir de abril de 2021"/>
    <s v="Carlos Andrés Vargas"/>
    <n v="0"/>
    <s v="Sin iniciar"/>
    <d v="2021-10-31T00:00:00"/>
    <s v="El Area Financiera está actualizando el formato FO-GF-03-01 incluyendo la justificacion del trámite de Vigencias Futuras"/>
    <n v="0"/>
    <d v="2021-11-08T00:00:00"/>
    <s v="No se evidencia la actualizacion del formato "/>
    <s v="No"/>
    <d v="2021-11-18T00:00:00"/>
    <s v="Se evidencia la actualización  del formato de constituir la Reserva Presupuestal FO-GF-03-01, incorporando un acápite que establezca la razonabilidad  del NO tramite de vigencias futuras, sin embargo el mismo se realizó el 05 de noviembre de 2021, es deci"/>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Evaluación Control Interno Contable de la vigencia 2020"/>
    <d v="2021-02-26T00:00:00"/>
    <s v="Los criterios de medición de los activos, pasivos, ingresos, gastos y costos, no fueron socializados."/>
    <s v="No conformidad"/>
    <s v="Por contar con un sin numero de tareas no se comtemplo la realizacion de esta accion de mejora._x000a__x000a_"/>
    <s v="Por contar con un sin numero de tareas no se comtemplo la realizacion de esta accion de mejora."/>
    <s v="Falta de informacion que respalde toma de decisiones por parte de los Directivos del Comité de Sostenibilidad_x000a__x000a_posibles hallazgos por parte de los organos de control ni el incumplimiento del principio de Planeación."/>
    <s v="Acción correctiva"/>
    <s v="Socializar los criterios de medición de los activos, pasivos, ingresos, gastos y costos."/>
    <m/>
    <n v="2"/>
    <s v="Socializacion de las Politicas Contables Actualizadas a los miembros del Comite de Sostenibilidad Contable, previa transmisión de los Estados Financieros a la CGN (CHIP)"/>
    <x v="9"/>
    <s v="Marisol Mora / Miguel Franco"/>
    <d v="2021-04-01T00:00:00"/>
    <d v="2022-07-31T00:00:00"/>
    <s v="Acción y Plazo"/>
    <m/>
    <x v="1"/>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ya que no cuenta con la actua;lizacion de la resolucion de las nuevas politicas contables de la Entidad "/>
    <s v="Aun esta a tiempo para cumplir con la accion"/>
    <d v="2021-11-18T00:00:00"/>
    <s v="El proceso de Gestión Financiera  no ha actualizado las políticas contables por lo tanto no ha socializado los criterios de medición de los activos, pasivos, ingresos, gastos y costos."/>
    <s v="Claudia Quintero"/>
    <n v="0"/>
    <s v="En avance"/>
    <m/>
    <m/>
    <m/>
    <d v="2022-03-07T00:00:00"/>
    <s v="Modificación de la meta y   fecha de finalización como parte de la mejora continua:_x000a_Meta: 2_x000a_Fecha de Finalización: 31 de diciembre de 2022"/>
    <s v="CLAUDIA QUINTERO-MERLE GALINDO"/>
    <n v="0"/>
    <x v="0"/>
    <d v="2022-04-04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4-28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_x000a__x000a_posibles hallazgos por parte de los organos de control ni el incumplimiento del principio de Planeación._x000a__x000a_ no establece la generación de EF sin"/>
    <s v="Acción correctiva"/>
    <s v="Incorporar una política concerniente al deterioro de la PP y E de la DNBC."/>
    <m/>
    <n v="1"/>
    <s v="Actualizacion de la Resolucion 433 de 2017"/>
    <x v="9"/>
    <s v="Marisol Mora / 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El proceso de Gestión Financiera no ha actualizado la resolución 433 de 2017, donde incluya una política concerniente al deterioro de la PP y E de la DNBC. "/>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_x000a__x000a_posibles hallazgos por parte de los organos de control ni el incumplimiento del principio de Planeación._x000a__x000a_ no establece la generación de EF sin"/>
    <s v="Acción correctiva"/>
    <s v="Realizar un cruce de información  mensual entre Almacén y gestión Financiera, en referencia al deterioro de la Propiedad, Planta y Equipo de la Entidad."/>
    <m/>
    <n v="9"/>
    <s v="Conciliación entre Almacén y Financiera de los saldos de la P. P y E. incorporando un item referente al Deterioro. "/>
    <x v="0"/>
    <s v="Jeison Lopez, Marisol Mora y Miguel Franco"/>
    <d v="2021-04-01T00:00:00"/>
    <d v="2021-12-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deja evidencia de los correos de conciliación entre el area de financiera y almacén."/>
    <n v="1"/>
    <d v="2021-11-08T00:00:00"/>
    <s v="No se evidencian las conciliaciones mensuales  entre Almacén y gestión Financiera, en referencia al deterioro de la Propiedad, Planta y Equipo de la Entidad."/>
    <s v="Aun se esta a tiempo para cumplir con la accion "/>
    <d v="2021-11-19T00:00:00"/>
    <s v="Se evidencian archivos de bienes e informe de movimientos de los meses de Julio, agosto y septiembre del 2021, evidencias conciliaciones 2021 almacén - financiera."/>
    <s v="Luis Guillermo"/>
    <n v="1"/>
    <s v="Cumplida"/>
    <d v="2022-02-18T00:00:00"/>
    <s v="Se realiza conciliación con Financiera de inventario fisico"/>
    <n v="1"/>
    <d v="2022-03-02T00:00:00"/>
    <s v="El gestor se compromete a cumplir la acción antes del 30/04/2022"/>
    <s v="Luis Guillermo / Merle Galindo"/>
    <n v="1"/>
    <x v="0"/>
    <d v="2022-04-07T00:00:00"/>
    <s v="Se presentan actas de conciliación de los corrido de la vigencia entre Gestión Financiera y Almacen, acta 1 del 5 de febrero, acta 2 del 11 de marzo, acta 3 del 11 de marzo y acta 4 del 5 de mayo, en las dos últimas actas se presenta inconsistencia por cu"/>
    <s v="Merle/Carlos"/>
    <n v="0.5"/>
    <s v="En avance"/>
    <d v="2022-04-29T00:00:00"/>
    <s v="El proceso no se reunió con el equipo ni presentó evidencias de avance de la acción planteada. "/>
    <s v="Merle/Carlos"/>
    <n v="0.5"/>
    <s v="Vencida"/>
    <m/>
    <m/>
    <m/>
    <d v="2022-06-08T00:00:00"/>
    <s v="El proceso no reporta evidencia de la ejecución de la acción. "/>
    <s v="No"/>
  </r>
  <r>
    <s v="Evaluación Control Interno Contable de la vigencia 2020"/>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
    <s v="Acción correctiva"/>
    <s v="Registrar el deteriodo contable de la PPy E, con base en la información reportada por el Area de Almacén. "/>
    <s v="Registrar contablemente  el deteriodo contable de la PPy E, con base en la información reportada por el  Almacén  _x000a_"/>
    <n v="12"/>
    <s v="Registro contable del Deterioro reportado por Almacén"/>
    <x v="9"/>
    <s v="Marisol Mora / Miguel Franco"/>
    <d v="2021-04-01T00:00:00"/>
    <d v="2021-12-31T00:00:00"/>
    <s v="Acción y Plazo"/>
    <m/>
    <x v="23"/>
    <m/>
    <m/>
    <m/>
    <m/>
    <m/>
    <m/>
    <m/>
    <m/>
    <m/>
    <m/>
    <m/>
    <m/>
    <m/>
    <m/>
    <m/>
    <m/>
    <m/>
    <m/>
    <m/>
    <m/>
    <m/>
    <m/>
    <m/>
    <m/>
    <m/>
    <m/>
    <m/>
    <m/>
    <m/>
    <m/>
    <m/>
    <m/>
    <m/>
    <m/>
    <m/>
    <d v="2021-05-20T00:00:00"/>
    <s v="Acción programada para iniciar  a partir de abril de 2021"/>
    <s v="Carlos Andrés Vargas"/>
    <n v="0"/>
    <s v="Sin iniciar"/>
    <d v="2021-10-31T00:00:00"/>
    <s v="A corte Octubre 31 de 2021, el Almacén reportó a Financiera que no se debe contabilizar saldo alguno por concepto de DETERIORO"/>
    <n v="0.2"/>
    <d v="2021-11-08T00:00:00"/>
    <s v="Se evidencia lista de asistencia de la mesa de trabajo entre Almacen y Financiera para tratar el tema: DETERIORO P.P. y E."/>
    <s v="Aun esta a tiempo para cumplir con la accion"/>
    <d v="2021-11-18T00:00:00"/>
    <s v="Se evidencia lista de asistencia y acta de reunión de la mesa de trabajo entre Almacén y Financiera para tratar el tema: DETERIORO P.P. y E., de fecha 07 de abril, 08 de julio y 04 de octubre de 2021"/>
    <s v="Claudia Quintero"/>
    <n v="0.77777777777777779"/>
    <s v="En avance"/>
    <m/>
    <m/>
    <m/>
    <d v="2022-03-07T00:00:00"/>
    <s v="Incorporar una acción de mejora, modificación de la actual acción de mejora,  meta y fecha de finalización y responsables como parte de la mejora continua así:_x000a__x000a_Acción nueva: Reportar de manera mensual el deterioro de la PPyE_x000a_Responsable: Gestión Administ"/>
    <s v="CLAUDIA QUINTERO-MERLE GALINDO"/>
    <n v="0.78"/>
    <x v="0"/>
    <d v="2022-04-04T00:00:00"/>
    <s v="Aun cuando a la fecha no ha habido deterioro de la propiedada planta y equipo por lo tanto el proceso de Gestión Financiera no ha registrado el mismo, No obstante se evidencia las actas mensuales de l mes febrero y marzo de 2022 donde se concilió las part"/>
    <s v="CLAUDIA QUINTERO-MERLE GALINDO"/>
    <n v="0.02"/>
    <s v="En avance"/>
    <d v="2022-04-28T00:00:00"/>
    <s v="Se evidencia lista de asistencia y acta donde se trato el tema del Deterioro indicando que durante el primer trimestre de 2022 no hubo deterioro."/>
    <s v="CLAUDIA QUINTERO-MERLE GALINDO"/>
    <n v="0.03"/>
    <s v="En avance"/>
    <d v="2022-05-31T00:00:00"/>
    <s v="El proceso de Gestión Administrativa (Almacén),  informó a Financiera que no hay partidas a contabilizar por concepto del Deterioro, en el rimer semestre de 2022.   "/>
    <m/>
    <d v="2022-06-08T00:00:00"/>
    <s v="El proceso no reporta evidencia de la ejecución de la acción "/>
    <s v="Aun se esta a tiempo de cumplir"/>
  </r>
  <r>
    <s v="Evaluación Control Interno Contable de la vigencia 2020"/>
    <d v="2021-02-26T00:00:00"/>
    <s v="Como resultado del seguimiento al Control Interno Contable, realizado por la Asesora de Control Interno de la DNBC, se generaron hechos económicos  de actualización, los cuales no fueron  tenidos en cuenta, como fue el caso de la política para la concilia"/>
    <s v="No conformidad"/>
    <s v="Por contar con un sin numero de tareas no se comtemplo la realizacion de esta accion de mejora."/>
    <s v="Por contar con un sin numero de tareas no se comtemplo la realizacion de esta accion de mejora."/>
    <s v="Impresicion en realizar los registros contables por desconocimiento de las Politicas Contables._x000a__x000a_Incumplimiento a las directrices establecidas por la CGN"/>
    <s v="Acción correctiva"/>
    <s v="Monitorear mensual de la formulación y ejecución de las acciones derivadas de la evaluación del Informe de Control Interno Contable de la vigencia 2020."/>
    <m/>
    <n v="12"/>
    <s v="Monitoreo mensual de la formulación y ejecución de las acciones derivadas de la evaluación del Informe de Control Interno Contable de la vigencia 2020."/>
    <x v="9"/>
    <s v="Marisol Mora / Miguel Franco"/>
    <d v="2021-04-01T00:00:00"/>
    <d v="2021-12-31T00:00:00"/>
    <s v="Acción y Plazo"/>
    <m/>
    <x v="17"/>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s v="Modificación de la meta y  fecha de finalización como parte de la mejora continua:_x000a__x000a_Meta: 12_x000a__x000a_Fecha de Finalización: 30 de marzo  de 2023_x000a__x000a_Aun cuando el avance a octubre de 2021, se generó con base en la información que se reportaba a planeación con relac"/>
    <s v="CLAUDIA QUINTERO-MERLE GALINDO"/>
    <n v="0.78"/>
    <x v="0"/>
    <d v="2022-04-04T00:00:00"/>
    <s v="Se evidencia el acta del mes de febrero  y marzo de 2022 donde se realiza elseguimiento del proceso"/>
    <s v="CLAUDIA QUINTERO-MERLE GALINDO"/>
    <n v="0.02"/>
    <s v="En avance"/>
    <d v="2022-04-28T00:00:00"/>
    <s v="Se realizó el 05 de abril de 2022, un acta de sequimiento de los referentes estratégicos correspondientes al mes de marzo de 2022, del proceso de Gestión Financiera donde se evidencia Monitoreo mensualmente la formulación y ejecución de las acciones deriv"/>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r>
  <r>
    <s v="Evaluación Control Interno Contable de la vigencia 2020"/>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ón correctiva"/>
    <s v="Solicitar al Proceso de Gestión del Talento Humano, la inclusión en el Plan de Capacitación de la Entidad, capacitaciones que apunten al mejoramiento de las competencias y habilidades del proceso de Gestión Financiero."/>
    <m/>
    <n v="1"/>
    <s v="Solicitud a Gestion de Talento Humano la inclusión en el Plan de Capacitacion al proceso financiero"/>
    <x v="9"/>
    <s v="Miguel Franco"/>
    <d v="2021-04-01T00:00:00"/>
    <d v="2021-08-31T00:00:00"/>
    <s v="Plazo"/>
    <m/>
    <x v="3"/>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la solicitud al Proceso de Gestión del Talento Humano, la inclusión en el Plan de Capacitación de la Entidad, capacitaciones que apunten al mejoramiento de las competencias y habilidades del proceso de Gestión Financiero."/>
    <s v="No"/>
    <d v="2021-11-18T00:00:00"/>
    <s v="El proceso de Gestión Financiera no realizó la solicitud al Proceso de Gestión del Talento Humano, para la inclusión en el Plan de Capacitación de la Entidad, de  capacitaciones que apunten al mejoramiento de las competencias y habilidades del proceso de "/>
    <s v="Claudia Quintero"/>
    <n v="0"/>
    <s v="vencida"/>
    <m/>
    <m/>
    <m/>
    <d v="2022-03-07T00:00:00"/>
    <s v="Modificación de la fecha de finalización como parte de la mejora continua:_x000a__x000a_Fecha de Finalización: 30 de junio de 2022"/>
    <s v="CLAUDIA QUINTERO-MERLE GALINDO"/>
    <n v="0"/>
    <x v="0"/>
    <d v="2022-04-04T00:00:00"/>
    <s v="El día 04 de abril de 2022 se realizó correo  solicitando y justificando la inclusión en el Plan de Capacitación de la DNBC de los funcionarios de Gestión Financiera "/>
    <s v="CLAUDIA QUINTERO-MERLE GALINDO"/>
    <n v="1"/>
    <s v="Cumplida"/>
    <d v="2022-04-28T00:00:00"/>
    <s v="CUMPLIDA SEGUIMIENTO ANTERIOR"/>
    <s v="CLAUDIA QUINTERO-MERLE GALINDO"/>
    <n v="1"/>
    <s v="Cumplida"/>
    <m/>
    <m/>
    <m/>
    <d v="2022-06-08T00:00:00"/>
    <s v="CUMPLIDA SEGUIMIENTO ANTERIOR"/>
    <s v="Si"/>
  </r>
  <r>
    <s v="Evaluación Control Interno Contable de la vigencia 2020"/>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ón correctiva"/>
    <s v="Incorporar en el Plan de Capacitación acciones que mejoren las competencias y habilidades de los funcionarios del proceso de Gestión de Recursos financieros"/>
    <m/>
    <n v="1"/>
    <s v="Plan de capacitación actualizados"/>
    <x v="3"/>
    <s v="Maryoly Diaz"/>
    <d v="2021-04-01T00:00:00"/>
    <d v="2021-09-30T00:00:00"/>
    <m/>
    <m/>
    <x v="29"/>
    <m/>
    <m/>
    <m/>
    <m/>
    <m/>
    <m/>
    <m/>
    <m/>
    <m/>
    <m/>
    <m/>
    <m/>
    <m/>
    <m/>
    <m/>
    <m/>
    <m/>
    <m/>
    <m/>
    <m/>
    <m/>
    <m/>
    <m/>
    <m/>
    <m/>
    <m/>
    <m/>
    <m/>
    <m/>
    <m/>
    <m/>
    <m/>
    <d v="2021-03-31T00:00:00"/>
    <s v="Accion no programada para el periodo. "/>
    <m/>
    <d v="2021-05-25T00:00:00"/>
    <s v="Acción programada para iniciar  a partir de abril de 2021"/>
    <s v="Carlos Andrés Vargas"/>
    <n v="0"/>
    <s v="Sin iniciar"/>
    <d v="2021-10-31T00:00:00"/>
    <s v="Procedimiento revisado y actualizado, se incorporaron capacitaciones de diplomado a traves de la  ESAP en los siguientes temas:_x000a_- DIPLOMADO GESTIÓN DEL RIESGO DE DESASTRES_x000a_- DIPLOMADO DE INNOVACIÓN EN EL SECTOR PÚBLICO_x000a_- DIPLOMADO EMPLEO PÚBLICO_x000a_- DIPLOMA"/>
    <n v="1"/>
    <d v="2021-11-08T00:00:00"/>
    <s v="Se evidencia la actualización del PIC, sin embargo no se contemplan capacitaciones que mejoren las habilidades del personal de recursos financieros"/>
    <s v="No"/>
    <d v="2021-11-16T00:00:00"/>
    <s v="Se evidencia la actualización del PIC, sin embargo no se contemplan capacitaciones que mejoren las habilidades del personal de recursos financieros"/>
    <s v="Carlos Andrés Vargas"/>
    <n v="0"/>
    <s v="vencida"/>
    <m/>
    <m/>
    <m/>
    <m/>
    <s v="Pendiente verificar en abril"/>
    <s v="Jhon Beltran - Carlos Vargas"/>
    <n v="0"/>
    <x v="0"/>
    <s v="06/04/20200"/>
    <s v="Se incluyó en el Plan de Capacitación de la entidad, dos capacitaciones para el personal del Proceso Contable, que tratan de SIIF  en mayo de 2022 y  Actualización tributaria en Noviembre de 2022"/>
    <s v="CLAUDIA QUINTERO-CATALINA ALVAREZ"/>
    <n v="1"/>
    <s v="Cumplida"/>
    <d v="2022-04-27T00:00:00"/>
    <s v="CUMPLIDA TRIMESTRE ANTERIOR"/>
    <m/>
    <n v="1"/>
    <s v="Cumplida"/>
    <m/>
    <m/>
    <m/>
    <d v="2022-06-08T00:00:00"/>
    <s v="CUMPLIDA TRIMESTRE ANTERIOR"/>
    <s v="Si"/>
  </r>
  <r>
    <s v="Informe de seguimento Austeridad III trimestre de 2020"/>
    <d v="2020-12-09T00:00:00"/>
    <s v="Se evidenció incumplimiento a lo señalado en la resolución  126 de 2020, en lo que respecta al artículo 4 literal (g) que señala: “El trámite de legalización y reconocimiento de viáticos o gastos de desplazamiento y permanencia se debe efectuar máximo den"/>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ón correctiva"/>
    <s v="Realizar envio de correo electrónico una vez finalizada los viáticos o gastos de viaje y desplazamiento indicado el plazo máximo a legalizar "/>
    <m/>
    <n v="1"/>
    <s v="Nº total de correos electrónicos enviados / Nº total de comisiones liquidadas *100"/>
    <x v="3"/>
    <s v="Maryory Diaz "/>
    <d v="2021-03-01T00:00:00"/>
    <d v="2021-12-31T00:00:00"/>
    <m/>
    <m/>
    <x v="30"/>
    <m/>
    <m/>
    <m/>
    <m/>
    <m/>
    <m/>
    <m/>
    <m/>
    <m/>
    <m/>
    <m/>
    <m/>
    <m/>
    <m/>
    <m/>
    <m/>
    <m/>
    <m/>
    <m/>
    <m/>
    <m/>
    <m/>
    <m/>
    <m/>
    <m/>
    <m/>
    <m/>
    <m/>
    <m/>
    <m/>
    <m/>
    <m/>
    <m/>
    <m/>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una vez fi"/>
    <s v="Aun se esta a tiempo para cumplir la accion "/>
    <d v="2021-11-16T00:00:00"/>
    <s v="En el tercer trimestre se realizó la legalización extemporanea de 10 comisiones, sin embargo, solo se presenta evidencia de la comunicación al Supervisor para la toma de decisiones de Jonathan Prieto en marzo 15 de 2021."/>
    <s v="Carlos Andrés Vargas"/>
    <n v="10"/>
    <s v="En avance"/>
    <m/>
    <m/>
    <m/>
    <m/>
    <s v="Se evidenció el envío de correso electronicos a funcionarios y contratistas informando el plazo para legalización de los viaticos"/>
    <s v="Jhon Beltran - Carlos Vargas"/>
    <n v="100"/>
    <x v="1"/>
    <d v="2022-04-06T00:00:00"/>
    <s v="CUMPLIDA SEGUIMIENTO ANTERIOR"/>
    <s v="CLAUDIA QUINTERO-CATALINA ALVAREZ"/>
    <n v="1"/>
    <s v="Cumplida"/>
    <d v="2022-04-27T00:00:00"/>
    <s v="CUMPLIDA SEGUIMIENTO ANTERIOR"/>
    <m/>
    <n v="1"/>
    <s v="Cumplida"/>
    <m/>
    <m/>
    <m/>
    <d v="2022-06-08T00:00:00"/>
    <s v="CUMPLIDA TRIMESTRE ANTERIOR"/>
    <s v="Si"/>
  </r>
  <r>
    <s v="Informe de seguimento Austeridad III trimestre de 2020"/>
    <d v="2020-12-09T00:00:00"/>
    <s v="Se evidenció incumplimiento a lo señalado en la resolución  126 de 2020, en lo que respecta al artículo 4 literal (g) que señala: “El trámite de legalización y reconocimiento de viáticos o gastos de desplazamiento y permanencia se debe efectuar máximo den"/>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ón correctiva"/>
    <s v="Vencido el Plazo para la legalización de los viáticos, Informar de manera inmediata  por correo electrónico al Jefe Directo o al Supervisor, el respectivo incumplimiento por parte del Funcionario y/o contratista, para que se adelante las acciones a que ha"/>
    <m/>
    <n v="1"/>
    <s v="Nº total de correos remitidos / Nº total de incumplimientos reportados * 100 "/>
    <x v="3"/>
    <s v="Maryory Diaz "/>
    <d v="2021-03-01T00:00:00"/>
    <d v="2021-12-31T00:00:00"/>
    <m/>
    <m/>
    <x v="29"/>
    <m/>
    <m/>
    <m/>
    <m/>
    <m/>
    <m/>
    <m/>
    <m/>
    <m/>
    <m/>
    <m/>
    <m/>
    <m/>
    <m/>
    <m/>
    <m/>
    <m/>
    <m/>
    <m/>
    <m/>
    <m/>
    <m/>
    <m/>
    <m/>
    <m/>
    <m/>
    <m/>
    <m/>
    <m/>
    <m/>
    <m/>
    <m/>
    <d v="2021-03-31T00:00:00"/>
    <s v="Accion no programada para el periodo. "/>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
    <s v="Aun se esta a tiempo para cumplir la accion "/>
    <d v="2021-11-16T00:00:00"/>
    <s v="Se presenta evidencia  del envío de correo electronico informando la fecha maxima de legalización  solo de 4 de las comisiones."/>
    <s v="Carlos Andrés Vargas"/>
    <n v="5"/>
    <s v="En avance"/>
    <m/>
    <m/>
    <m/>
    <m/>
    <s v="Pendiente verificar en abril"/>
    <s v="Jhon Beltran - Carlos Vargas"/>
    <m/>
    <x v="0"/>
    <s v="06/04/20200"/>
    <s v="En el mes de marzo de 2022 no se presenta legalización extemporanea de resoluciones de comisión._x000a__x000a_Solicita modificación de plazo para el 31-12-2022 con el fin de coadqyuvar  a la mejora continua del proceso."/>
    <s v="CLAUDIA QUINTERO-CATALINA ALVAREZ"/>
    <n v="0.02"/>
    <s v="En avance"/>
    <d v="2022-04-27T00:00:00"/>
    <s v="NO se ha presentado legalizaciones extemporaneas de los viaticos, por lo tanto no se ha generado correo mensual."/>
    <s v="CLAUDIA QUINTERO-CATALINA CARRANZA"/>
    <n v="0.3"/>
    <s v="Vencida"/>
    <d v="2022-05-25T00:00:00"/>
    <s v="Se informa mediante correo electrónico a Directivos  si se presenta incumplimiento del procedimiento vigente para la toma de decisiones (legalizaciones de comisiones)"/>
    <n v="0.5"/>
    <d v="2022-06-08T00:00:00"/>
    <s v="NO se ha presentado legalizaciones extemporáneas de los viáticos, por lo tanto no se ha generado correo mensual."/>
    <s v="No  "/>
  </r>
  <r>
    <s v="Informe de seguimento Austeridad III trimestre de 2020"/>
    <d v="2020-12-09T00:00:00"/>
    <s v="Se evidenció falta  de cruces de información y de seguimiento, por parte de los Procesos Gestión Administrativa, Gestión del Talento Humano y Gestión Financiera; en cuanto a que no se registraron $207, en la resolución de viáticos de CARTAGENA CARLOS ANDR"/>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
    <s v="Falta de cruces de información dentro del Proceso de Gestión Financiera así como con el Proceso de Gestión del Talento Humano."/>
    <s v="Hallazgo por parte de los Órganos de Control y Vigilancia"/>
    <s v="Acción correctiva"/>
    <s v="Realizar cruces de información mensuales entre Presupuesto, Contabilidad y Tesorería con el fin de verificar los movimientos en el Rubro de Viaticos, Gastos de Viaje y Gastos de Desplazamiento,revisando la generación del CDP, el registro presupuestal, la "/>
    <s v=" Realizar conciliación mensual entre los procesos de Gestion de talento humano y Gestión Financiera, con respecto a la liquidación y giro de las resoluciones de viáticos y comisiones, con base en la información suministrada por el Proceso de Gestión FInan"/>
    <n v="12"/>
    <s v="Cruces Mensuales "/>
    <x v="9"/>
    <s v="Marisol Mora/ Andres Farfan "/>
    <d v="2021-04-01T00:00:00"/>
    <d v="2021-12-31T00:00:00"/>
    <s v="Acción y Plazo"/>
    <m/>
    <x v="17"/>
    <m/>
    <m/>
    <m/>
    <m/>
    <m/>
    <m/>
    <m/>
    <m/>
    <m/>
    <m/>
    <m/>
    <m/>
    <m/>
    <m/>
    <m/>
    <m/>
    <m/>
    <m/>
    <m/>
    <m/>
    <m/>
    <m/>
    <m/>
    <m/>
    <m/>
    <m/>
    <m/>
    <m/>
    <m/>
    <m/>
    <m/>
    <m/>
    <m/>
    <m/>
    <m/>
    <d v="2021-05-20T00:00:00"/>
    <s v="Acción programada para iniciar  a partir de abril de 2021"/>
    <s v="Carlos Andrés Vargas"/>
    <n v="0"/>
    <s v="Sin iniciar"/>
    <d v="2021-10-31T00:00:00"/>
    <s v="De acuerdo a lo reportado en el informe de Austeridad de Gasto, se hizo necesario cambiar el cruce de informacion entre Talento Humano y Financiera ya que existia dispariedad con respecto a los saldos de balance. Por lo anterior, Gestión Financiera realiz"/>
    <n v="0.25"/>
    <d v="2021-11-08T00:00:00"/>
    <s v="Se evidencia las conciliaciones  mensuales entre Presupuesto, Contabilidad y Tesorería con la  verificacion de los movimientos en el Rubro de Viaticos, Gastos de Viaje y Gastos de Desplazamiento, de los meses de julio, agosto y septiembre, no obstante no "/>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
    <s v="CLAUDIA QUINTERO-MERLE GALINDO"/>
    <n v="0.8"/>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
    <m/>
    <d v="2022-06-08T00:00:00"/>
    <s v="El proceso no reporta evidencia de la ejecución de la acción"/>
    <s v="Aun se esta a tiempo de cumplir"/>
  </r>
  <r>
    <s v="Informe de seguimento Austeridad III trimestre de 2020"/>
    <d v="2020-12-09T00:00:00"/>
    <s v="Se evidenció falta  de cruces de información y de seguimiento, por parte de los Procesos Gestión Administrativa, Gestión del Talento Humano y Gestión Financiera; en cuanto a que no se registraron $207, en la resolución de viáticos de CARTAGENA CARLOS ANDR"/>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
    <s v="Falta de cruces de información dentro del Proceso de Gestión Financiera así como con el Proceso de Gestión del Talento Humano."/>
    <s v="Hallazgo por parte de los Órganos de Control y Vigilancia"/>
    <s v="Acción correctiva"/>
    <s v="Realizar cruces de información mensuales entre Presupuesto, Contabilidad y Tesorería con el fin de verificar los movimientos en el Rubro de Viaticos, Gastos de Viaje y Gastos de Desplazamiento,revisando la generación del CDP, el registro presupuestal, la "/>
    <s v="Realizar conciliación mensual entre los procesos de Gestion de talento humano y Gestión Financiera, con respecto a la liquidación y giro de las resoluciones de viáticos y comisiones, con base en la información suministrada por el Proceso de Gestión FInanc"/>
    <n v="12"/>
    <s v="Cruces Mensuales "/>
    <x v="9"/>
    <s v="Marisol Mora/ Andres Farfan "/>
    <d v="2021-04-01T00:00:00"/>
    <d v="2021-12-31T00:00:00"/>
    <s v="Acción y Plazo"/>
    <m/>
    <x v="17"/>
    <m/>
    <m/>
    <m/>
    <m/>
    <m/>
    <m/>
    <m/>
    <m/>
    <m/>
    <m/>
    <m/>
    <m/>
    <m/>
    <m/>
    <m/>
    <m/>
    <m/>
    <m/>
    <m/>
    <m/>
    <m/>
    <m/>
    <m/>
    <m/>
    <m/>
    <m/>
    <m/>
    <m/>
    <m/>
    <m/>
    <m/>
    <m/>
    <m/>
    <m/>
    <m/>
    <d v="2021-05-20T00:00:00"/>
    <s v="Acción programada para iniciar  a partir de abril de 2021"/>
    <s v="Carlos Andrés Vargas"/>
    <n v="0"/>
    <s v="Sin iniciar"/>
    <d v="2021-10-31T00:00:00"/>
    <s v="De acuerdo a lo reportado en el informe de Austeridad de Gasto, se hizo necesario cambiar el cruce de informacion entre Talento Humano y Financiera ya que existia dispariedad con respecto a los saldos de balance. Por lo anterior, Gestión Financiera realiz"/>
    <n v="0.25"/>
    <d v="2021-11-08T00:00:00"/>
    <s v="Se evidencia las conciliaciones  mensuales entre Presupuesto, Contabilidad y Tesorería con la  verificacion de los movimientos en el Rubro de Viaticos, Gastos de Viaje y Gastos de Desplazamiento, de los meses de julio, agosto y septiembre, no obstante no "/>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
    <s v="CLAUDIA QUINTERO-MERLE GALINDO"/>
    <n v="0.8"/>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
    <m/>
    <d v="2022-06-08T00:00:00"/>
    <s v="El proceso no reporta evidencia de la ejecución de la acción"/>
    <s v="Aun se esta a tiempo de cumplir"/>
  </r>
  <r>
    <s v="Informe de seguimento Austeridad III trimestre de 2020"/>
    <d v="2020-12-09T00:00:00"/>
    <s v="Se evidencia un excesivo aumento en el   servicio de  Telefonía Celular y telefonía fija, desconociéndose  las causas del incremento; debido, a que no se han soportado las variaciones por parte del Proceso de Gestión Administrativa, incumpliendo lo establ"/>
    <s v="No conformidad"/>
    <s v="1. Porque; No se tenia personal a cargo responsable de realizar seguimiento y control, debido que se contrató a finales del mes de Agosto del 2020 _x000a_2. Por qué; Falta de concientización en los funcionarios de la entidad acerca del uso eficiente del agua y "/>
    <s v="Las campañas se realizaron a partir del tercer trimestre de 2020."/>
    <s v="Incumplimiento de la normatividad vigente,  y Sanciones por incumplimiento a las directrices de austeridad"/>
    <s v="Acción correctiva"/>
    <s v="Realizar monitoreo mensual de la variación de las cifras  relacionadas con el pago de los servicios de agua, energía y telefono, una vez culmine el respectivo mes."/>
    <m/>
    <n v="1"/>
    <s v="Nº de monitoreos realizados/ Nº total de monitoreos requeridos *100 "/>
    <x v="0"/>
    <s v="Arley Alfonso Coy"/>
    <d v="2021-03-01T00:00:00"/>
    <d v="2021-12-31T00:00:00"/>
    <s v="Plazo"/>
    <m/>
    <x v="1"/>
    <m/>
    <m/>
    <m/>
    <m/>
    <m/>
    <m/>
    <m/>
    <m/>
    <m/>
    <m/>
    <m/>
    <m/>
    <m/>
    <m/>
    <m/>
    <m/>
    <m/>
    <m/>
    <m/>
    <m/>
    <m/>
    <m/>
    <m/>
    <m/>
    <m/>
    <m/>
    <m/>
    <m/>
    <m/>
    <m/>
    <m/>
    <m/>
    <d v="2021-03-31T00:00:00"/>
    <s v="Se esta trabajando para el cumplimiento de la accion "/>
    <n v="0"/>
    <d v="2021-05-19T00:00:00"/>
    <s v="No se presenta evidencia del monitoreo mensual de la variación de las cifras  relacionadas con el pago de los servicios de agua, energía y teléfono"/>
    <s v="Carlos Andrés Vargas"/>
    <n v="0"/>
    <s v="En avance"/>
    <d v="2021-10-31T00:00:00"/>
    <s v="Se realizan las variaciones del consumo e energia ya que el acueducto no genera ningun costo por este concepto porque se encuentra incluido dentro de la administracion , adicional a esto la telefonia fija se pago solo un cargo fijo por lo cual no genera v"/>
    <n v="0.8"/>
    <d v="2021-11-08T00:00:00"/>
    <s v="Se evdencia monitoreo del consumo de energia hasta el mes de septiembre de 2021, no obstante no se evidencia el monitoreo del servicio de agua, ni de telefonia fija."/>
    <s v="Aun se esta a tiempo para cumplir con la accion "/>
    <d v="2021-11-20T00:00:00"/>
    <s v="Se evdencia monitoreo del consumo de energia hasta el mes de septiembre de 2021, así mismo no se evidencia el monitoreo del servicio de agua, ni de telefonia fija. "/>
    <s v="Luis Guillermo"/>
    <n v="0.8"/>
    <s v="En avance"/>
    <d v="2022-02-18T00:00:00"/>
    <s v="Igual al hallazgo 246"/>
    <n v="1"/>
    <d v="2022-03-02T00:00:00"/>
    <s v="El Gestor Se solicita modificación de la fecha de terminación de la acción debido a que este se articula con el Plan de Adquisiciones de Gestión de Tecnología Informática_x000a__x000a_Fecha de Terminación: 31/12/2022_x000a_Meta: 9"/>
    <s v="Luis Guillermo / Merle Galindo"/>
    <n v="0.8"/>
    <x v="0"/>
    <d v="2022-04-07T00:00:00"/>
    <s v="Acción en avance"/>
    <s v="Merle/Carlos"/>
    <n v="0.8"/>
    <s v="En avance"/>
    <d v="2022-04-29T00:00:00"/>
    <s v="El proceso no se reunió con el equipo ni presentó evidencias de avance de la acción planteada. "/>
    <s v="Merle/Carlos"/>
    <n v="0.8"/>
    <s v="En avance"/>
    <d v="2022-05-31T00:00:00"/>
    <s v="Enero - Acta 1 (Feb/2022)"/>
    <n v="1"/>
    <d v="2022-06-08T00:00:00"/>
    <s v="Se evidencia monitoreo mensual de los servicios públicos así: Agua correspondiente del periodo 15 de dic 2021-febrero 2022, Luz de los meses enero, febrero y marzo y telefonía fija enero, febrero y marzo, no obstante no se presentan los monitorios de los "/>
    <s v="Aun se esta a tiempo de cumplir "/>
  </r>
  <r>
    <s v="Informe de seguimento Austeridad III trimestre de 2020"/>
    <d v="2020-12-09T00:00:00"/>
    <s v="Se evidencia un excesivo aumento en el   servicio de  Telefonía Celular y telefonía fija, desconociéndose  las causas del incremento; debido, a que no se han soportado las variaciones por parte del Proceso de Gestión Administrativa, incumpliendo lo establ"/>
    <s v="No conformidad"/>
    <s v="1. Porque; No se tenía personal a cargo responsable de realizar seguimiento y control, debido que se contrató a finales del mes de agosto _x000a_2. Por qué; Falta de concientización en los funcionarios de la entidad acerca del uso eficiente del agua y la energí"/>
    <s v="Las campañas se realizaron a partir del tercer trimestre de 2020."/>
    <s v="Incumplimiento de la normatividad vigente,  y Multas por incumplimiento a las directrices de austeridad"/>
    <s v="Acción correctiva"/>
    <s v="Realizar mesas de trabajo entre los proceso de Gestión Financiera y Gestión Administrativa con el fin de analizar los servicios públicos durante toda la vigencia 2021."/>
    <m/>
    <n v="1"/>
    <s v="Informe de los servicios públicos durante la vigencia  2020 "/>
    <x v="0"/>
    <s v="Arley Alfonso Coy/Xiomara Montaño/ Miguel Franco"/>
    <d v="2021-03-01T00:00:00"/>
    <d v="2021-12-31T00:00:00"/>
    <s v="Plazo"/>
    <m/>
    <x v="0"/>
    <m/>
    <m/>
    <m/>
    <m/>
    <m/>
    <m/>
    <m/>
    <m/>
    <m/>
    <m/>
    <m/>
    <m/>
    <m/>
    <m/>
    <m/>
    <m/>
    <m/>
    <m/>
    <m/>
    <m/>
    <m/>
    <m/>
    <m/>
    <m/>
    <m/>
    <m/>
    <m/>
    <m/>
    <m/>
    <m/>
    <m/>
    <m/>
    <d v="2021-03-31T00:00:00"/>
    <s v="se programaran las mesas de trabajo con el area financiera a partir del mes de abril"/>
    <n v="0"/>
    <d v="2021-05-19T00:00:00"/>
    <s v="No se han realizado mesas de trabajo con el área financiera "/>
    <s v="Carlos Andrés Vargas"/>
    <n v="0"/>
    <s v="En avance"/>
    <d v="2021-10-31T00:00:00"/>
    <s v="Se realizan las variaciones del consumo de energia ya que el acueducto no genera ningun costo por este concepto porque se encuentra incluido dentro de la administración , adicional a esto la telefonia fija se pago solo un cargo fijo por lo cual no genera "/>
    <n v="0.8"/>
    <d v="2021-11-08T00:00:00"/>
    <s v="No se evidencia la realizacion de mesas de trabajo entre los proceso de Gestión Financiera y Gestión Administrativa con el fin de analizar los servicios públicos durante toda la vigencia 2021."/>
    <s v="Aun se esta a tiempo para cumplir con la accion "/>
    <d v="2021-11-20T00:00:00"/>
    <s v="Se evidencia &quot;SOPORTES GESTIÓN AMBIENTAL DNBC 2021&quot;, donde se aprecian planillas de runión con Gestión Financiera y Gestión Administrativa con el fin de analizar los servicios públicos durante toda la vigencia 2021."/>
    <s v="Luis Guillermo"/>
    <n v="0.8"/>
    <s v="En avance"/>
    <d v="2022-02-18T00:00:00"/>
    <s v="Se realizan las mesas de trabajo correspondientes"/>
    <n v="1"/>
    <d v="2022-03-02T00:00:00"/>
    <s v="El gestor se compromete a cumplir la acción antes del 30/04/2022"/>
    <s v="Luis Guillermo / Merle Galindo"/>
    <n v="0.8"/>
    <x v="0"/>
    <d v="2022-04-07T00:00:00"/>
    <s v="SOLICITAR MODIFICACIÓN DE ACCIÓN"/>
    <s v="Merle/Carlos"/>
    <n v="0.8"/>
    <s v="En avance"/>
    <d v="2022-04-29T00:00:00"/>
    <s v="El proceso no solicitó cambio de la acción"/>
    <s v="Merle/Carlos"/>
    <n v="0.8"/>
    <s v="Vencida"/>
    <m/>
    <s v="Febrero - Acta 2 (Mazo/2022)"/>
    <m/>
    <d v="2022-06-08T00:00:00"/>
    <s v="El proceso no reporta evidencia de la ejecución de la acción "/>
    <s v="No"/>
  </r>
  <r>
    <s v="Informe de seguimento Austeridad III trimestre de 2020"/>
    <d v="2020-12-09T00:00:00"/>
    <s v="Se evidencia un excesivo aumento en el   servicio de  Telefonía Celular y telefonía fija, desconociéndose  las causas del incremento; debido, a que no se han soportado las variaciones por parte del Proceso de Gestión Administrativa, incumpliendo lo establ"/>
    <s v="No conformidad"/>
    <s v="1. Porque; No se tenía personal a cargo responsable de realizar seguimiento y control, debido que se contrató a finales del mes de agosto _x000a_2. Por qué; Falta de concientización en los funcionarios de la entidad acerca del uso eficiente del agua y la energí"/>
    <s v="No se estableció un plan de trabajo para el seguimiento de los diferentes servicios que allegan y se ejecutan en la entidad"/>
    <s v="Incumplimiento de la normatividad vigente,  y Multas por incumplimiento a las directrices de austeridad"/>
    <s v="Acción correctiva"/>
    <s v="Realizar campañas de concientización al personal sobre el uso responsable de  los servicios públicos y la clasificación  adecuada de los residuos Sólidos ordinarios y peligrosos, durante la vigencia 2021_x000a_"/>
    <m/>
    <n v="1"/>
    <s v="Nº de servidores públicos capacitados /Nº total de servidores  de la DNBC * 100"/>
    <x v="0"/>
    <s v="Xiomara Montaño"/>
    <d v="2021-03-01T00:00:00"/>
    <d v="2021-12-31T00:00:00"/>
    <s v="Plazo"/>
    <m/>
    <x v="0"/>
    <m/>
    <m/>
    <m/>
    <m/>
    <m/>
    <m/>
    <m/>
    <m/>
    <m/>
    <m/>
    <m/>
    <m/>
    <m/>
    <m/>
    <m/>
    <m/>
    <m/>
    <m/>
    <m/>
    <m/>
    <m/>
    <m/>
    <m/>
    <m/>
    <m/>
    <m/>
    <m/>
    <m/>
    <m/>
    <m/>
    <m/>
    <m/>
    <d v="2021-03-31T00:00:00"/>
    <s v="se programaran  capacitaciones por parte del area ambiental a partir del mes de abril"/>
    <n v="0"/>
    <d v="2021-05-19T00:00:00"/>
    <s v="No se presenta evidencia de las campañas ambientales"/>
    <s v="Carlos Andrés Vargas"/>
    <n v="0"/>
    <s v="En avance"/>
    <d v="2021-10-31T00:00:00"/>
    <s v="se han realizado campañas y capacitaciones al personal de la DNBC, en la carpeta compartida se encuentran los soportes "/>
    <n v="1"/>
    <d v="2021-11-08T00:00:00"/>
    <s v="Se evidencian dos informes de ejecucion de actividades del PIGA y de la Politica de eficiencia administrativa y cero papel "/>
    <s v="Aun se esta a tiempo para cumplir con la accion "/>
    <d v="2021-11-20T00:00:00"/>
    <s v="Se evidencia &quot;21 de octubre Día mundial del ahorro de energía&quot;, &quot;COMITE CERO PAPEL DNBC 2021 - 26-10-2021&quot;, &quot;ESTRATEGIA ARTICULACION GESTION TECNOLOGICA E INFORMATICA DNBC&quot; y &quot;RESIDUOS SOLIDOS DNBC 2021&quot; relacionadas campañas de concientización al persona"/>
    <s v="Luis Guillermo"/>
    <n v="0.8"/>
    <s v="En avance"/>
    <d v="2022-02-18T00:00:00"/>
    <s v="se han realizado campañas y capacitaciones al personal de la DNBC, en la carpeta compartida se encuentran los soportes "/>
    <n v="1"/>
    <d v="2022-03-02T00:00:00"/>
    <s v="El gestor se compromete a cumplir la acción antes del 30/04/2022"/>
    <s v="Luis Guillermo / Merle Galindo"/>
    <n v="0.8"/>
    <x v="0"/>
    <d v="2022-04-07T00:00:00"/>
    <s v="Se presenta evidencia de charlas de la vigencia 2021 en el marco del plan de eficiencia y cero papel"/>
    <s v="Merle/Carlos"/>
    <n v="0.85"/>
    <s v="En avance"/>
    <d v="2022-04-29T00:00:00"/>
    <s v="El proceso no se reunió con el equipo ni presentó evidencias de avance de la acción planteada. "/>
    <s v="Merle/Carlos"/>
    <n v="0.85"/>
    <s v="Vencida"/>
    <d v="2022-05-31T00:00:00"/>
    <s v="Marzo - Acta 3 (Abr/2022)"/>
    <n v="1"/>
    <d v="2022-06-08T00:00:00"/>
    <s v="Se evidencian listas de asistencias y correos electrónicos enviados a todo el personal DNBC con mensajes alusivos a la concientización ambiental "/>
    <s v="Si"/>
  </r>
  <r>
    <s v="Informe de seguimento Austeridad III trimestre de 2020"/>
    <d v="2020-12-09T00:00:00"/>
    <s v="En la revisión realizada a los usos presupuestales se evidenció, que no se tomaron los usos adecuados conforme al Manual de Clasificación Presupuestal, Anexo Técnico para el Aplicativo de medición de la Austeridad en el Gasto, y Proyecto PFM 2018, asi com"/>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Realizar una verificación del uso presupuestal antes de ser registrarlo por parte de Presupuesto y Contabilidad. "/>
    <s v="Realizar una verificación del uso presupuestal antes de ser registrado por parte de Presupuesto y Contabilidad, soportandose mediante los respectivos pantallazos de registro."/>
    <n v="1"/>
    <s v="Registros "/>
    <x v="9"/>
    <s v="Marisol Mora/ Andres Farfan "/>
    <d v="2021-04-01T00:00:00"/>
    <d v="2021-12-31T00:00:00"/>
    <s v="Acción y Plazo"/>
    <m/>
    <x v="17"/>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r>
  <r>
    <s v="Informe de seguimento Austeridad III trimestre de 2020"/>
    <d v="2020-12-09T00:00:00"/>
    <s v="En la revisión realizada a los usos presupuestales se evidenció, que no se tomaron los usos adecuados conforme al Manual de Clasificación Presupuestal, Anexo Técnico para el Aplicativo de medición de la Austeridad en el Gasto, y Proyecto PFM 2018, asi com"/>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s v="Error en el momento de realizar el compromiso por lo tanto se tomó de manera incorrecta el uso presupuestal "/>
    <s v="Desgaste administrativo en el proceso de Gestión financiera "/>
    <s v="Acció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9"/>
    <s v="Andres Farfan "/>
    <d v="2021-04-01T00:00:00"/>
    <d v="2021-12-31T00:00:00"/>
    <m/>
    <m/>
    <x v="3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es de anotar que no hubo la necesidad de realizar al registro del mismo la creación en el Manual  de Clasificación Presupuestal, para registr"/>
    <s v="Aun esta a tiempo para cumplir con la accion"/>
    <d v="2021-11-18T00:00:00"/>
    <s v="Para el presente trimestre no hubo la necesidad de realizar la solicitud de  creación en el Manual  de Clasificación Presupuestal de los usos"/>
    <s v="Claudia Quintero"/>
    <n v="0.77"/>
    <s v="En avance"/>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de Austeridad en el Gasto IV Trimestre de 2020."/>
    <d v="2021-03-23T00:00:00"/>
    <s v="Se suscribieron los contratos No. 191 el 05 de mayo de 2020 a nombre de Lina María Chacón Lastro y el No. 177 el 21 de abril de 2020 a nombre de Diego Alejandro Posada Arango; pero los mismos, no fueron cancelados conforme a lo enunciado en la cláusula FO"/>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ón correctiva"/>
    <s v="Enviar un memorando general a los Supervisores firmado por el CT Charles, redactado por parte del Grupo Contractual, donde se manifieste la estricta responsabilidad de hacer seguimiento permanente a los Contratistas a su cargo. "/>
    <m/>
    <n v="1"/>
    <s v="Memorando enviado a los Supervisores"/>
    <x v="1"/>
    <s v="Alvaro Perez "/>
    <s v=" 4/1/2021 "/>
    <d v="2021-05-31T00:00:00"/>
    <s v="Plazo"/>
    <m/>
    <x v="2"/>
    <m/>
    <m/>
    <m/>
    <m/>
    <m/>
    <m/>
    <m/>
    <m/>
    <m/>
    <m/>
    <m/>
    <m/>
    <m/>
    <m/>
    <m/>
    <m/>
    <m/>
    <m/>
    <m/>
    <m/>
    <m/>
    <m/>
    <m/>
    <m/>
    <m/>
    <m/>
    <m/>
    <m/>
    <m/>
    <m/>
    <m/>
    <m/>
    <d v="2021-03-31T00:00:00"/>
    <s v="Actividad programada para dar inicio 1 de abril de 2021"/>
    <n v="0"/>
    <d v="2021-05-21T00:00:00"/>
    <s v="Actividad programada para iniciar en abril"/>
    <s v="Carlos Andrés Vargas"/>
    <n v="0"/>
    <s v="Sin iniciar"/>
    <d v="2021-10-31T00:00:00"/>
    <s v="Se envia designacion de supervision de los contratos con firma del Director"/>
    <n v="1"/>
    <d v="2021-11-08T00:00:00"/>
    <s v="Con corte a 15 de nov el proceso no reporta evidencia de la  informacion "/>
    <s v="No"/>
    <d v="2021-11-22T00:00:00"/>
    <s v="No se allegó envidencia del memorando que debió enviar de forma general a los Supervisores  el CT Charles, redactado por parte del Grupo Contractual, donde  manifieste la estricta responsabilidad de hacer seguimiento permanente a los Contratistas a su car"/>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9"/>
    <x v="0"/>
    <d v="2022-04-07T00:00:00"/>
    <s v="Se evidencia  el  cumplimiento de la accion "/>
    <s v="Catalina Carranza-Jacqueline Rivera"/>
    <n v="1"/>
    <s v="Cumplida"/>
    <d v="2022-04-29T00:00:00"/>
    <s v="CUMPLIDA EN EL SEGUIMIENTO ANTERIOR"/>
    <s v="CLAUDIA QUINTERO-CATALINA CARRANZA"/>
    <n v="1"/>
    <s v="Cumplida"/>
    <m/>
    <m/>
    <m/>
    <d v="2022-06-08T00:00:00"/>
    <s v="CUMPLIDA EN EL SEGUIMIENTO ANTERIOR"/>
    <s v="Si"/>
  </r>
  <r>
    <s v="Informe de Austeridad en el Gasto IV Trimestre de 2020."/>
    <d v="2021-03-23T00:00:00"/>
    <s v="Se suscribieron los contratos No. 191 el 05 de mayo de 2020 a nombre de Lina María Chacón Lastro y el No. 177 el 21 de abril de 2020 a nombre de Diego Alejandro Posada Arango; pero los mismos, no fueron cancelados conforme a lo enunciado en la cláusula FO"/>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ón correctiva"/>
    <s v="Realizar un flujo de gastos mensual (Solicitudes), verificando las partidas de PAC que se requieren para la cancelación de las cuentas"/>
    <s v="Se solicita cambiar proceso responsable "/>
    <n v="9"/>
    <s v="Flujo de gastos"/>
    <x v="9"/>
    <s v="Miguel Angel Franco"/>
    <d v="2021-04-01T00:00:00"/>
    <d v="2021-12-31T00:00:00"/>
    <m/>
    <m/>
    <x v="1"/>
    <m/>
    <m/>
    <m/>
    <m/>
    <m/>
    <m/>
    <m/>
    <m/>
    <m/>
    <m/>
    <m/>
    <m/>
    <m/>
    <m/>
    <m/>
    <m/>
    <m/>
    <m/>
    <m/>
    <m/>
    <m/>
    <m/>
    <m/>
    <m/>
    <m/>
    <m/>
    <m/>
    <m/>
    <m/>
    <m/>
    <m/>
    <m/>
    <m/>
    <m/>
    <m/>
    <d v="2021-05-24T00:00:00"/>
    <s v="Actividad programada para iniciar en abril"/>
    <s v="Carlos Andrés Vargas"/>
    <n v="0"/>
    <s v="Sin iniciar"/>
    <d v="2021-10-31T00:00:00"/>
    <s v="Se esta trabajando en el tema"/>
    <n v="0"/>
    <d v="2021-11-08T00:00:00"/>
    <s v="Con corte a 15 de nov el proceso no reporta evidencia de la  informacion "/>
    <s v="Aun se esta a tiempo de cumplir con la accion "/>
    <d v="2021-11-22T00:00:00"/>
    <s v="No se reportó avance de la gestión adelantada"/>
    <s v="Jacqueline"/>
    <n v="0"/>
    <s v="vencida"/>
    <m/>
    <m/>
    <m/>
    <s v="23  febrero -13 Marzo"/>
    <s v="Solicitar cambio de responsable"/>
    <s v="Catalina Carranza-Jacqueline Rivera"/>
    <m/>
    <x v="2"/>
    <d v="2022-04-04T00:00:00"/>
    <s v="Esta acción fue incorporada en el seguimiento actual por lo tanto, inicia el seguimiento en Abril de 2022 y culmina en el mes de Diciembre. Se solicitó modificación"/>
    <s v="CLAUDIA QUINTERO-MERLE GALINDO"/>
    <n v="0"/>
    <s v="En avance"/>
    <d v="2022-04-28T00:00:00"/>
    <s v="Se evidencia el correo donde se solicita a las dependencias el requerimiento del PAC. De igual forma un análisis en excell que continene los rubros del presupuesto y el detalle si fue solicitado el PAC para el mismo"/>
    <s v="CLAUDIA QUINTERO-MERLE GALINDO"/>
    <n v="0.01"/>
    <s v="En avance"/>
    <d v="2022-05-31T00:00:00"/>
    <s v="Se envía correo mensual a las dependencias de la DNBC, informando las fechas para el cargue de las solicitudes del PAC; adjuntando el Calendario PACdel Tesoro Nacional y de la entidad.  Fechas correos Febrero 02, Marzo 02, Abril 06,  Mayo 04 y Junio 01 de"/>
    <m/>
    <d v="2022-06-08T00:00:00"/>
    <s v="El proceso no reporta evidencia de la ejecución de la acción"/>
    <s v="No"/>
  </r>
  <r>
    <s v="Informe de Austeridad en el Gasto IV Trimestre de 2020."/>
    <d v="2021-03-23T00:00:00"/>
    <s v="Se evidenció incumplimiento a lo señalado en la resolución  126 de 2020, en lo que respecta al artículo 4 literal (g) que señala: “El trámite de legalización y reconocimiento de viáticos o gastos de desplazamiento y permanencia se debe efectuar máximo den"/>
    <s v="No conformidad"/>
    <s v="1. Por qué; para los funcionarios y contratistas tres (3) días no son suficientes para legalizar _x000a__x000a_2. Por qué; a pesar de la socialización del procedimiento de viáticos muchos desconocen los tiempos de legalización_x000a__x000a_3.Porque: No se toman las acciones a qu"/>
    <s v="A pesar de que existe un procedimiento para la legalizaciòn de viàticos, 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ón correctiva"/>
    <s v="Realizar modificación a la resolución 126, en donde se especifiqué que el pago de los viáticos y gastos de desplazamiento se cancelaran posterior a la legalización del informe correspondiente "/>
    <m/>
    <n v="1"/>
    <s v="Resoluciòn 126  modificada "/>
    <x v="3"/>
    <s v="Maryoly Diaz "/>
    <d v="2021-04-08T00:00:00"/>
    <d v="2020-04-30T00:00:00"/>
    <m/>
    <m/>
    <x v="31"/>
    <m/>
    <m/>
    <m/>
    <m/>
    <m/>
    <m/>
    <m/>
    <m/>
    <m/>
    <m/>
    <m/>
    <m/>
    <m/>
    <m/>
    <m/>
    <m/>
    <m/>
    <m/>
    <m/>
    <m/>
    <m/>
    <m/>
    <m/>
    <m/>
    <m/>
    <m/>
    <m/>
    <m/>
    <m/>
    <m/>
    <m/>
    <m/>
    <d v="2021-03-31T00:00:00"/>
    <s v="Accion no programada para el periodo. "/>
    <m/>
    <d v="2021-05-25T00:00:00"/>
    <s v="Acción programada para iniciar  a partir de abril de 2021"/>
    <s v="Carlos Andrés Vargas"/>
    <n v="0"/>
    <s v="Sin iniciar"/>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x v="1"/>
    <d v="2022-04-06T00:00:00"/>
    <s v="CUMPLIDA SEGUIMIENTO ANTERIOR"/>
    <s v="CLAUDIA QUINTERO-CATALINA ALVAREZ"/>
    <n v="1"/>
    <s v="Cumplida"/>
    <d v="2022-04-27T00:00:00"/>
    <s v="CUMPLIDA TRIMESTRE ANTERIOR"/>
    <m/>
    <n v="1"/>
    <s v="Cumplida"/>
    <m/>
    <m/>
    <m/>
    <d v="2022-06-08T00:00:00"/>
    <s v="CUMPLIDA TRIMESTRE ANTERIOR"/>
    <s v="Si"/>
  </r>
  <r>
    <s v="Informe de Austeridad en el Gasto IV Trimestre de 2020."/>
    <d v="2021-03-23T00:00:00"/>
    <s v="Se evidenció incumplimiento a lo señalado en la resolución  126 de 2020, en lo que respecta al artículo 4 literal (g) que señala: “El trámite de legalización y reconocimiento de viáticos o gastos de desplazamiento y permanencia se debe efectuar máximo den"/>
    <s v="No conformidad"/>
    <s v="1. Por qué; para los funcionarios y contratistas tres (3) días no son suficientes para legalizar _x000a__x000a_2. Por qué; a pesar de la socialización del procedimiento de viáticos muchos desconocen los tiempos de legalización_x000a__x000a_3. por qué: Los funcionarios y contrati"/>
    <s v="No se da cumplimiento a la resolución 126 de 2020 y se continù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ón correctiva"/>
    <s v="Dar aplicabilidad al Módulo de Gestión de Pago de Viaticos al interior (SIIF NACION II), por modalidad de Reconocimiento, es decir se reconocen los viaticos una vez se finaliza la comisión. "/>
    <m/>
    <n v="1"/>
    <s v="Aplicabilidad Módulo de Gestión de Pago Viaticos"/>
    <x v="9"/>
    <s v="Miguel Angel Franco"/>
    <d v="2021-04-08T00:00:00"/>
    <d v="2021-05-31T00:00:00"/>
    <s v="Plazo"/>
    <m/>
    <x v="8"/>
    <m/>
    <m/>
    <m/>
    <m/>
    <m/>
    <m/>
    <m/>
    <m/>
    <m/>
    <m/>
    <m/>
    <m/>
    <m/>
    <m/>
    <m/>
    <m/>
    <m/>
    <m/>
    <m/>
    <m/>
    <m/>
    <m/>
    <m/>
    <m/>
    <m/>
    <m/>
    <m/>
    <m/>
    <m/>
    <m/>
    <m/>
    <m/>
    <m/>
    <m/>
    <m/>
    <d v="2021-05-20T00:00:00"/>
    <s v="Acción programada para iniciar  a partir de abril de 2021"/>
    <s v="Carlos Andrés Vargas"/>
    <n v="0"/>
    <s v="Sin iniciar"/>
    <d v="2021-10-31T00:00:00"/>
    <m/>
    <m/>
    <d v="2021-11-08T00:00:00"/>
    <s v="No se reporta avance "/>
    <s v="No"/>
    <d v="2021-11-18T00:00:00"/>
    <s v="No se ha dado aplicabilidad al Módulo de Gestión de Pago de Viáticos al interior (SIIF NACION II), por modalidad de Reconocimiento, es decir se reconocen los viáticos una vez se finaliza la comisión. "/>
    <s v="Claudia Quintero"/>
    <n v="0"/>
    <s v="vencida"/>
    <m/>
    <m/>
    <m/>
    <d v="2022-03-07T00:00:00"/>
    <s v="Modificación de la  fecha de finalización con el fin de continuar con la mejora continua_x000a__x000a_Fecha de Finalización: 30 de abril de 2023"/>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Gestión Financiera gestiono la creación de los tres perfiles requeridos para la aplicabilidad del modulo de viáticos en el SIIF."/>
    <m/>
    <d v="2022-06-08T00:00:00"/>
    <s v="El proceso no reporta evidencia de la ejecución de la acción"/>
    <s v="Aun se esta a tiempo de cumplir"/>
  </r>
  <r>
    <s v="Informe de Austeridad en el Gasto IV Trimestre de 2020."/>
    <d v="2021-03-23T00:00:00"/>
    <s v="En la resolución de Gastos de Viaje y Desplazamiento No. 297 del 07 de octubre de 2020 a nombre de Edwin González Malagon, se presentó en el artículo segundo, una diferencia en  la suma escrita en letras a la indicada en números._x000a__x000a_No obstante, al realizar"/>
    <s v="No conformidad"/>
    <s v="1. Porque: Existió un error humano en el registro de las tres resoluciones_x000a__x000a_2. Porque; Debido a la cantidad de resoluciones, no se realizó una revisión adecuada_x000a__x000a_3. porque; no se prestó la atención suficiente para la verificación de las resoluciones "/>
    <s v="Debido a la cantidad de resoluciones, no se realizó una revisión adecuada"/>
    <s v="Incumplimineto de la normatividad vigente."/>
    <s v="Acción correctiva"/>
    <s v="Implementar en las resoluciones realizadas, quien proyecta,  revisa y aprueba  para garantizar la doble verificaciòn _x000a__x000a_"/>
    <m/>
    <n v="1"/>
    <s v="Resoluciones con firma de quien proyecta, revisa y aprueba"/>
    <x v="3"/>
    <s v="Maryoly Diaz "/>
    <d v="2021-04-08T00:00:00"/>
    <d v="2021-05-31T00:00:00"/>
    <m/>
    <m/>
    <x v="32"/>
    <m/>
    <m/>
    <m/>
    <m/>
    <m/>
    <m/>
    <m/>
    <m/>
    <m/>
    <m/>
    <m/>
    <m/>
    <m/>
    <m/>
    <m/>
    <m/>
    <m/>
    <m/>
    <m/>
    <m/>
    <m/>
    <m/>
    <m/>
    <m/>
    <m/>
    <m/>
    <m/>
    <m/>
    <m/>
    <m/>
    <m/>
    <m/>
    <d v="2021-03-31T00:00:00"/>
    <s v="Accion no programada para el periodo. "/>
    <m/>
    <d v="2021-05-25T00:00:00"/>
    <s v="Acción programada para iniciar  a partir de abril de 2021"/>
    <s v="Carlos Andrés Vargas"/>
    <n v="0"/>
    <s v="Sin iniciar"/>
    <d v="2021-10-31T00:00:00"/>
    <s v="Se Implemento en las resoluciones realizadas, quien proyecta,  revisa y aprueba  para garantizar la doble verificaciòn "/>
    <n v="1"/>
    <d v="2021-11-08T00:00:00"/>
    <s v="Se evidencia  en las Resoluciones de viáticos quien proyecta, quien revisa y quien aprueba "/>
    <s v="Si"/>
    <d v="2021-11-16T00:00:00"/>
    <s v="Se verificó las resoluciones 383, 386, 406 y 436 de 2021, las cuales cuentan con la revisión de quien proyecta, reivisión 1, revisión 2 y aprobación de la misma, asegurando la doble verificación."/>
    <s v="Carlos Andrés Vargas"/>
    <n v="100"/>
    <s v="Cumplida"/>
    <m/>
    <m/>
    <m/>
    <m/>
    <s v="Se evidenció la proyección, revisión y aprobación de las resoluciones de viaticos"/>
    <s v="Jhon Beltran - Carlos Vargas"/>
    <n v="100"/>
    <x v="1"/>
    <d v="2022-04-06T00:00:00"/>
    <s v="CUMPLIDA SEGUIMIENTO ANTERIOR"/>
    <s v="CLAUDIA QUINTERO-CATALINA ALVAREZ"/>
    <n v="1"/>
    <s v="Cumplida"/>
    <d v="2022-04-27T00:00:00"/>
    <s v="CUMPLIDA TRIMESTRE ANTERIOR"/>
    <m/>
    <n v="1"/>
    <s v="Cumplida"/>
    <m/>
    <m/>
    <m/>
    <d v="2022-06-08T00:00:00"/>
    <s v="CUMPLIDA TRIMESTRE ANTERIOR"/>
    <s v="Si"/>
  </r>
  <r>
    <s v="Informe de Austeridad en el Gasto IV Trimestre de 2020."/>
    <d v="2021-02-26T00:00:00"/>
    <s v="En la revisión realizada a los usos presupuestales se evidenció, que no se tomaron los usos adecuados conforme al Manual de Clasificación Presupuestal, Anexo Técnico para el Aplicativo de medición de la Austeridad en el Gasto, y Proyecto PFM 2018, asi com"/>
    <s v="No conformidad"/>
    <s v="1. Porque; A pesar de revisar los usos presupuestales existentes, se determinó por parte de financiera que el traslado del servicio de internet es un servicio de instalación de comunicaciones, toda vez que para considerarse servicio público es necesario c"/>
    <s v="A pesar de revisar los usos presupuestales existentes, se determinó por parte de financiera que el traslado del servicio de internet es un servicio de instalación de comunicaciones, toda vez que para considerarse servicio público es necesario contar con u"/>
    <s v="Utilizar la afectación contable de servicio público erróneamente, ya que según el Régimen de Contabilidad Pública, el traslado de redes es un servicio de Mantenimiento. "/>
    <s v="Acción correctiva"/>
    <s v="Realizar cruces de informacion entre Presupuesto y Contabilidad para determinar los Usos Presupuestales que afecten las obligaciones."/>
    <s v="Realizar una verificación del uso presupuestal antes de ser registrado por parte de Presupuesto y Contabilidad, soportandose mediante los respectivos pantallazos de registro."/>
    <n v="1"/>
    <s v="Registros "/>
    <x v="9"/>
    <s v="Marisol Mora/ Andres Farfan "/>
    <d v="2021-04-01T00:00:00"/>
    <d v="2021-06-30T00:00:00"/>
    <s v="Acción y Plazo"/>
    <m/>
    <x v="17"/>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n los listados de compromisos"/>
    <s v="Si"/>
    <d v="2021-11-18T00:00:00"/>
    <s v="No se evidencia  verificación del uso presupuestal antes de ser registrado por parte de Presupuesto y Contabilidad "/>
    <s v="Claudia Quintero"/>
    <n v="0"/>
    <s v="vencida"/>
    <m/>
    <m/>
    <m/>
    <d v="2022-03-07T00:00:00"/>
    <s v="Modificación de la acción, fecha de  finalización con el fin de continuar con la mejora continua_x000a__x000a_Acción:  Realizar una verificación del uso presupuestal antes de ser registrado por parte de Presupuesto y Contabilidad, soportandose mediante los respectivo"/>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r>
  <r>
    <s v="Informe de Austeridad en el Gasto IV Trimestre de 2020."/>
    <d v="2021-02-26T00:00:00"/>
    <s v="12  La DNBC, NO dío cumplimiento a las directrices establecidas por el Gobierno Nacional en el  Decreto 1009 de 2020 articulo 19 que estipula ARTÍCULO 19. REPORTE SEMESTRAL. Las entidades de la Rama Ejecutiva del orden nacional reportarán al Departamento "/>
    <s v="No conformidad"/>
    <s v="1. Porque: desconocimiento del contratista en las fechas de vencimiento del este reporte._x000a__x000a_2. Porque: la plataforma del DAPRE no permite realizar el reporte de manera extemporánea. _x000a__x000a_3, Porque: Falta de seguimiento por parte del Supervisor de las obligaci"/>
    <s v="Falta de seguimiento por parte del Supervisor de las obligaciones del contratista_x0009_"/>
    <s v="Sanciones disciplinarias por parte de los órganos de control y vigilancia debido al incumplimiento del artículo 34: deber del servidor público ley 734 del 2002  "/>
    <s v="Acción correctiva"/>
    <s v="Realizar mesa de trabajo con la Oficina Asesora de planeación, como producto se establecerán fechas de entrega, reportes y áreas involucradas en rendir informe a los entes de control interno y externo "/>
    <m/>
    <n v="1"/>
    <s v="Acta de reunion y fechas establecidas "/>
    <x v="0"/>
    <s v="Arley Alfonso Coy"/>
    <d v="2021-04-01T00:00:00"/>
    <d v="2021-06-30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m/>
    <m/>
    <d v="2021-11-08T00:00:00"/>
    <s v="No se evidencia acta de reunion producto de una mesa de trabajo entre el proceso de planeacion estrategica y administrativa con el fin de establecer las fechas de reporte de los informes que se deben de presentar tanto internos como externos "/>
    <s v="No"/>
    <d v="2021-11-19T00:00:00"/>
    <s v="No se evidencia soportes en One Drive. La actividad tiene fecha de termianción 31/03/2021"/>
    <s v="Luis Guillermo"/>
    <n v="0"/>
    <s v="vencida"/>
    <d v="2022-02-18T00:00:00"/>
    <s v="Se realizan meses de trabajo e información con correos electronicos de informes soliictados"/>
    <n v="1"/>
    <d v="2022-03-02T00:00:00"/>
    <s v="El gestor se compromete a cumplir la acción antes del 30/04/2022"/>
    <s v="Luis Guillermo / Merle Galindo"/>
    <n v="0"/>
    <x v="0"/>
    <d v="2022-04-07T00:00:00"/>
    <s v="No se presentó evidencia"/>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r>
  <r>
    <s v="Auditoria Interna al Sistema de Gestión en Seguridad y Salud en el Trabajo vigencia 2020"/>
    <d v="2020-12-17T00:00:00"/>
    <s v="Se evidencia que los documentos que componen el Sistema de Gestión en Seguridad y Salud en el Trabajo no se han formalizado en el SIGEC, incumpliendo los principios de identificación y acceso establecidos en el ítem Conservación de la documentación, del A"/>
    <s v="No conformidad"/>
    <s v="No se tenian creados los programas del SGSST en los formatos establecidos por la DNBC."/>
    <s v="Los documentos de los programas del SG-SST en los formatos establecidos por la DNBC no han sido aprobados por gestion de analisis y mejora continua"/>
    <s v="Incumplimiento de la normatividad Dec 1072 del 2015 y la referente al SIGEC, res 442 - 2020"/>
    <s v="Acción correctiva"/>
    <s v="Formalizar los programas del SG-SST en el SIGEC"/>
    <m/>
    <n v="1"/>
    <s v="No de programas del SGSST formalizados en el SIGEC/No de programas del SGSST*100"/>
    <x v="6"/>
    <s v="Responsable del SGSST"/>
    <d v="2021-02-01T00:00:00"/>
    <m/>
    <m/>
    <m/>
    <x v="6"/>
    <m/>
    <m/>
    <m/>
    <m/>
    <m/>
    <m/>
    <m/>
    <m/>
    <m/>
    <m/>
    <m/>
    <m/>
    <m/>
    <m/>
    <m/>
    <m/>
    <m/>
    <m/>
    <m/>
    <m/>
    <m/>
    <m/>
    <m/>
    <m/>
    <m/>
    <m/>
    <m/>
    <m/>
    <m/>
    <m/>
    <m/>
    <m/>
    <m/>
    <m/>
    <m/>
    <m/>
    <m/>
    <m/>
    <m/>
    <m/>
    <d v="2021-10-31T00:00:00"/>
    <s v="Con corte a 31 de octubre de 2021 no se recibieron documentos de SG-SST para ser formalizados"/>
    <n v="0"/>
    <d v="2021-11-08T00:00:00"/>
    <s v="Con corte a 31 de octubre no se ha recibido del encargado de SST la documentacion  del sistema para ser formalizada "/>
    <s v="No"/>
    <d v="2021-11-19T00:00:00"/>
    <s v="No se ha realizado la formalización de los programas de SST."/>
    <s v="Carlos Andrés Vargas"/>
    <n v="0"/>
    <s v="vencida"/>
    <d v="2022-03-07T00:00:00"/>
    <s v="Se realizo la formalizacion del manual de SST el dia 17/12/21, Como tambien el formato de fiha de indicaores el dia 14/01/22"/>
    <n v="1"/>
    <d v="2022-03-10T00:00:00"/>
    <s v="Revisar fecha de formalización del manual SGSST y programas SST._x000a_Verificar en abril 20 de 2022"/>
    <s v="Merle Galindo- Carlos Vargas"/>
    <n v="0"/>
    <x v="0"/>
    <d v="2022-04-11T00:00:00"/>
    <s v="Se realizó la formalización de los procedimeintos para investigación de accidentes, quejas y recomendaciones del comité de convivencia, junto con sus formatos, asi como tambien se formalizó el manual  del comité de convivencia"/>
    <s v="Merle/Carlos"/>
    <n v="0.05"/>
    <s v="En avance"/>
    <d v="2022-05-02T00:00:00"/>
    <s v="Se formalizaron los siguientes documentos: El procedimientos de Gestion del Cambio,  COPASST,  IPVR, investigación de accidentes, asi como el  Programa de Induccion y Reenduccion SST, y el  Manual del SGSST, pendiente formalizar los programas de vigilanci"/>
    <s v="Merle/Carlos"/>
    <n v="0.7"/>
    <s v="Vencida"/>
    <d v="2022-05-31T00:00:00"/>
    <s v="Se formalizaron los siguientes documentos: El procedimientos de Gestión del Cambio,  COPASST,  IPVR, investigación de accidentes, así como el  Programa de Inducción y Reinducción SST, y el  Manual del SGSST, pendiente formalizar los programas de vigilanci"/>
    <n v="0.7"/>
    <d v="2022-06-08T00:00:00"/>
    <s v="Se formalizaron los siguientes documentos: El procedimientos de Gestión del Cambio,  COPASST,  IPVR, investigación de accidentes, así como el  Programa de Inducción y Reinducción SST, y el  Manual del SGSST, pendiente formalizar los programas de vigilanci"/>
    <s v="No"/>
  </r>
  <r>
    <s v="Auditoria Interna al Sistema de Gestión en Seguridad y Salud en el Trabajo vigencia 2020"/>
    <d v="2020-12-17T00:00:00"/>
    <s v="Se evidencio que no se han tomado acciones producto del incumplimiento de la meta de los indicadores: Cumplimiento de las actividades de los programas de vigilancia epidemiológica, Cumplimiento de las actividades establecidas para la prevención y atención"/>
    <s v="No conformidad"/>
    <s v="No se habian diseñado los programas de vigilancia epidemiologica para la DNBC._x000a_Se priorizo las actividades para la prevencion manejo y control del COVID-19 en la entidad."/>
    <s v="Con las actividades realizadas no se alimentaron los indicadores de proceso, frente a las actividades de PVE y prevencion y respuesta a emergencias."/>
    <s v="Materializacion posibles enfermedades laborales"/>
    <s v="Acción correctiva"/>
    <s v="Desarrollar las actividades que alimentan los Programas de vigilancia epidemiologica de acuerdo a las necesidades identificadas que permitanser medidas con sus respectivos indicadores."/>
    <m/>
    <n v="1"/>
    <s v="Programas de vigilancia epidemiologica / No de actividades ejecutadas*100"/>
    <x v="3"/>
    <s v="Responsable del SGSST"/>
    <d v="2021-04-15T00:00:00"/>
    <m/>
    <s v="Plazo"/>
    <m/>
    <x v="20"/>
    <m/>
    <m/>
    <m/>
    <m/>
    <m/>
    <m/>
    <m/>
    <m/>
    <m/>
    <m/>
    <m/>
    <m/>
    <m/>
    <m/>
    <m/>
    <m/>
    <m/>
    <m/>
    <m/>
    <m/>
    <m/>
    <m/>
    <m/>
    <m/>
    <m/>
    <m/>
    <m/>
    <m/>
    <m/>
    <m/>
    <m/>
    <m/>
    <m/>
    <m/>
    <m/>
    <m/>
    <m/>
    <m/>
    <m/>
    <m/>
    <d v="2021-10-31T00:00:00"/>
    <s v="Se desarrollaron las actividades que alimentan los Programas de vigilancia epidemiologica de acuerdo a las necesidades identificadas "/>
    <n v="1"/>
    <d v="2021-11-08T00:00:00"/>
    <s v="Se evidencia el desarrollo de actividades que alimentan los Programas de vigilancia epidemiologica de acuerdo a las necesidades identificadas que permitanser medidas con sus respectivos indicadores."/>
    <s v="Si"/>
    <d v="2021-11-16T00:00:00"/>
    <s v="Se evidencia la ejecución de actividades de los programas de vigilancia epidemiologicos, se cuenta con los PVE de riesgo psicosocial y musculo esqueletico."/>
    <s v="Carlos Andrés Vargas"/>
    <n v="100"/>
    <s v="Cumplida"/>
    <d v="2022-02-18T00:00:00"/>
    <s v="Se realizo actualizacion a los programas de vigilancia epidemiologica. Se continua con la ejecucion de las actividades de acuerdo a plan de accion vigencia 2022._x000a_(Programa psicosocial y programa de desordenes musculoesqueleticos)****Solicitar ampliacion d"/>
    <n v="0.9"/>
    <d v="2022-02-23T00:00:00"/>
    <s v="Se realizó la formalizacion de los indicadores de acuerdo con los estandares de mejora continua, pendiente la medicion._x000a_Solicitar ampliación de fecha de finalización de la acción, hasta julio 15 de 2022"/>
    <s v="Jhon Beltran - Carlos Vargas"/>
    <n v="0.5"/>
    <x v="0"/>
    <d v="2022-04-05T00:00:00"/>
    <s v="Se evidencia la ejecucíon de los programas de vigilancia epidemilogicos de riesgo psicosocial y cardiovascular."/>
    <s v="John Beltran _x000a_CarlosVargas"/>
    <n v="0.7"/>
    <s v="En avance"/>
    <d v="2022-04-29T00:00:00"/>
    <s v="Se encuentran adelantando las actividades de los PVE de riesgo psicosocial y cardiovascular. pendiente la formalización de los documentos protocolo y excel"/>
    <s v="John Beltran _x000a_CarlosVargas"/>
    <n v="70"/>
    <s v="En avance"/>
    <m/>
    <m/>
    <m/>
    <d v="2022-06-08T00:00:00"/>
    <s v="El proceso no reporta evidencia de la ejecución de la acción "/>
    <s v="Aun se esta a tiempo de cumplir "/>
  </r>
  <r>
    <s v="Auditoria Interna al Sistema de Gestión en Seguridad y Salud en el Trabajo vigencia 2020"/>
    <d v="2020-12-17T00:00:00"/>
    <s v="Se evidencia que no se cuenta con el programa de mantenimiento preventivo de las instalaciones y vehículo de la entidad. Incumpliendo lo establecido en el parágrafo 2, artículo 2.2.4.6.24 Decreto 1072 de 2015"/>
    <s v="No conformidad"/>
    <s v="El area administrativa de mantenimiento no realizo la planeacion en base al programa de mantenimiento preventivo de las instalaciones y vehículo de la entidad. "/>
    <s v="El area administrativa de mantenimiento no realizo la planeacion en base al programa de mantenimiento preventivo de las instalaciones y vehículo de la entidad. "/>
    <s v="Incumplimiento de la normatividad vigente y deterioro de los bienes de la entidad. "/>
    <s v="Acción correctiva"/>
    <s v="Implementar el programa de mantenimiento preventivo de las instalaciones y vehículo de la entidad"/>
    <m/>
    <n v="1"/>
    <s v="Plan de mantenimiento preventivo de las instalaciones y vehículo de la entidad - Implementado"/>
    <x v="0"/>
    <s v="Responsable del area administrativa encargada del mantenimiento"/>
    <d v="2021-05-01T00:00:00"/>
    <m/>
    <s v="Plazo"/>
    <m/>
    <x v="1"/>
    <m/>
    <m/>
    <m/>
    <m/>
    <m/>
    <m/>
    <m/>
    <m/>
    <m/>
    <m/>
    <m/>
    <m/>
    <m/>
    <m/>
    <m/>
    <m/>
    <m/>
    <m/>
    <m/>
    <m/>
    <m/>
    <m/>
    <m/>
    <m/>
    <m/>
    <m/>
    <m/>
    <m/>
    <m/>
    <m/>
    <m/>
    <m/>
    <m/>
    <m/>
    <m/>
    <m/>
    <m/>
    <m/>
    <m/>
    <m/>
    <d v="2021-10-31T00:00:00"/>
    <s v="Se cuenta con el nuevo plan de mantenimineto de las instalaciones por parte del porveedor multipack, mas sin embargo no hay soportes fisicos de las visitas realizadas"/>
    <n v="0.6"/>
    <d v="2021-11-08T00:00:00"/>
    <s v="Se evidiencia el programa de mantenimiento  de las instalaciones fisicas, es de anotar que este presentado por la inmobiliaria que tiene a cargo el inmueble, no obstante no hay un seguimeinto realizado por el gestor del proceso ni tampoco se presenta el p"/>
    <s v="No"/>
    <d v="2021-11-20T00:00:00"/>
    <s v="Se evidencia el CRONOGRAMA DE MANTENIMIENTO PREVENTIVO / PREDICTIVO  2021 del EDIFICIO: ELEMENTO, (presentado por la inmobiliaria)  y un borrador del procedimiento mantenimiento de los vehículos, pero no se evidencai el plan de mantenimiento de vehiculos "/>
    <s v="Luis Guillermo"/>
    <n v="0.6"/>
    <s v="vencida"/>
    <d v="2022-02-18T00:00:00"/>
    <s v="igual que hallazgo 33"/>
    <n v="0.4"/>
    <d v="2022-03-02T00:00:00"/>
    <s v="El Gestor solicita modificación de la fecha de terminación de la acción en virtud que hasta el 30 de abril de 2022 se contará con el programa de mantenimiento._x000a__x000a_Fecha de Terminación: 31/12/2022_x000a_Meta: 9_x000a_Evidencia: Seguimientos mensuales al programa de mant"/>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documento borrador del plan de mantenimiento, no obstante este no se encuentra formalizado ni tampoco se ha implementado "/>
    <s v="Aun se esta a tiempo de cumplir "/>
  </r>
  <r>
    <s v="Auditoria Interna al Sistema de Gestión en Seguridad y Salud en el Trabajo vigencia 2020"/>
    <d v="2020-12-17T00:00:00"/>
    <s v="Se encontró debilidad en la aplicación de la gestión del cambio frente al traslado de las oficinas a la nueva sede, para la adopción de medidas de prevención y control antes de su implementación. Incumpliendo lo establecido en el artículo 2.2.4.6.26 Decre"/>
    <s v="No conformidad"/>
    <s v="No se tomaron las medidas necesarias de prevención y control antes y durante el cambio a la nueva sede._x000a_Se priorizo las actividades para la prevencion manejo y control del COVID-19 en la entidad."/>
    <s v="Se priorizo las actividades para la prevencion manejo y control del COVID-19 en la entidad._x000a_Desconocimiento por parte del area administrativa en cargada del procesos de cambio de sede frente a lo establecido en el artículo 2.2.4.6.26 Decreto 1072 de 2015 "/>
    <s v="Materializacion de emergencias, accidentes y enfermedades laborales"/>
    <s v="Acción correctiva"/>
    <s v="Diseñar un procedimiento referente a la gestion del cambio para la entidad."/>
    <m/>
    <n v="1"/>
    <s v="procedimiento diseñado de gestion del cambio para la entidad"/>
    <x v="0"/>
    <s v="Responsable del SGSST"/>
    <d v="2021-05-01T00:00:00"/>
    <m/>
    <m/>
    <m/>
    <x v="3"/>
    <m/>
    <m/>
    <m/>
    <m/>
    <m/>
    <m/>
    <m/>
    <m/>
    <m/>
    <m/>
    <m/>
    <m/>
    <m/>
    <m/>
    <m/>
    <m/>
    <m/>
    <m/>
    <m/>
    <m/>
    <m/>
    <m/>
    <m/>
    <m/>
    <m/>
    <m/>
    <m/>
    <m/>
    <m/>
    <m/>
    <m/>
    <m/>
    <m/>
    <m/>
    <m/>
    <m/>
    <m/>
    <m/>
    <m/>
    <m/>
    <d v="2021-10-31T00:00:00"/>
    <m/>
    <m/>
    <d v="2021-11-08T00:00:00"/>
    <s v="No se evidencia un procediemiento  referente a la gestion del cambio para la entidad."/>
    <s v="No"/>
    <d v="2021-11-20T00:00:00"/>
    <s v="No se evidencia soportes en One Drive. La actividad tiene fecha de terminación 31/08/2021"/>
    <s v="Luis Guillermo"/>
    <n v="0"/>
    <s v="vencida"/>
    <d v="2022-02-18T00:00:00"/>
    <s v="esta en proceso"/>
    <n v="0.5"/>
    <d v="2022-03-02T00:00:00"/>
    <s v="ANTES EN PROCESO G. ADMINISTRATIVA En mesa de trabajo se identificó que la acción es de responsabilidad de Seguridad y Salud en el Trabajo, por lo que se solicita traslado del responsable de la acción al Proceso de Talento Humano._x000a_Gestión Administrativa p"/>
    <s v="Luis Guillermo / Merle Galindo"/>
    <n v="0"/>
    <x v="0"/>
    <d v="2022-04-07T00:00:00"/>
    <s v="Revisar responsable"/>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r>
  <r>
    <s v="Auditoria Interna al Sistema de Gestión en Seguridad y Salud en el Trabajo vigencia 2020"/>
    <d v="2020-12-17T00:00:00"/>
    <s v="Realizando la verificación del cumplimiento de los lineamientos de Seguridad y Salud en el Trabajo, se evidenció la no existencia de un procedimiento para la identificación y evaluación de las especificaciones en SST de las compras o adquisición de produc"/>
    <s v="No conformidad"/>
    <s v="No hay un procedimiento para la identificación y evaluación de las especificaciones en SST de las compras o adquisición de productos y servicios en el area de gestion contractual._x000a_No se siguen los lineamientos del manual de proveedores y contratista sumin"/>
    <s v="No se siguen los lineamientos del manual de proveedores y contratista suministrado por el area de SST."/>
    <s v="Multas que van desde 20 hasta 1.000 salarios mínimos."/>
    <s v="Acción correctiva"/>
    <s v="Incluir dentro de la actividad contractual  los lineamientos del manual de contratistas y proveedores del SGSST"/>
    <m/>
    <n v="1"/>
    <s v="Manual de contratistas y provedores del SGSST implementado"/>
    <x v="1"/>
    <s v="Subdireccion Administrativa y Financiera"/>
    <d v="2021-05-01T00:00:00"/>
    <m/>
    <s v="Plazo"/>
    <m/>
    <x v="3"/>
    <m/>
    <m/>
    <m/>
    <m/>
    <m/>
    <m/>
    <m/>
    <m/>
    <m/>
    <m/>
    <m/>
    <m/>
    <m/>
    <m/>
    <m/>
    <m/>
    <m/>
    <m/>
    <m/>
    <m/>
    <m/>
    <m/>
    <m/>
    <m/>
    <m/>
    <m/>
    <m/>
    <m/>
    <m/>
    <m/>
    <m/>
    <m/>
    <m/>
    <m/>
    <m/>
    <m/>
    <m/>
    <m/>
    <m/>
    <m/>
    <d v="2021-10-31T00:00:00"/>
    <s v="se esta trabajando en el tema de la implementacion del manual de contratacion y manual de supervision "/>
    <n v="0.82"/>
    <d v="2021-11-08T00:00:00"/>
    <s v="Se evidencia documento borrdaor con del Manual de Contratacion "/>
    <s v="No"/>
    <d v="2021-11-22T00:00:00"/>
    <s v="No se evdeincia en el borrador del manual de contratación el cumplimiento de la acción"/>
    <s v="Jacqueline"/>
    <n v="0"/>
    <s v="En avance"/>
    <m/>
    <m/>
    <m/>
    <d v="2022-02-23T00:00:00"/>
    <s v="Se solicita unificar con los hallazgos de expedi[on del manual de contrataci[on para el 18 de abril"/>
    <s v="Catalina Carranza-Jacqueline Rivera"/>
    <n v="0.1"/>
    <x v="0"/>
    <d v="2022-04-07T00:00:00"/>
    <s v="Se contemplo en el manual  de contratacion la aplicación de  SGSST, el cual esta en revision el manual"/>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r>
  <r>
    <s v="Informe de Seguimiento a la Atención de PQRSD segundo semestre de 2020"/>
    <d v="2021-04-26T00:00:00"/>
    <s v="Al verificar la digitalización y archivo de respuesta respecto de los  825 radicados, se pudo establecer que en 317 radicados que corresponden a un 38% sobre el total de PQRSD del semestre, no tienen Orfeo de salida, y solo uno de ellos, el radicado 20203"/>
    <s v="No conformidad"/>
    <s v="1ºPor que; Falta de capacitación personalizada en todo lo correspondiente a ORFEO, para generar radicados de salida, asociación y archivo de PQRSD. _x000a__x000a_2ºPor que; Desconocimiento del procedimiento de de Recepción, Distribución, Seguimiento y Salida de Petic"/>
    <s v="No se cumple con el procedimiento a cabalidad."/>
    <s v="No se puede evidenciar con cual oficio y que fecha se le dio respuesta a los PQRSD."/>
    <s v="Acción correctiva"/>
    <s v="Realizar capacitacion y sensibilizacion del proceso de Recepción,_x000a_Distribución, Seguimiento y Salida_x000a_de Peticiones, Quejas, Reclamos,_x000a_Sugerencias y Denuncias a funcionarios y contratistas encargados de tramitar las PQRSD."/>
    <m/>
    <n v="18"/>
    <s v="Capacitaciones realizadas\ capacitaciones programadas * 100"/>
    <x v="5"/>
    <s v="Faubricio Sanchez"/>
    <d v="2021-05-15T00:00:00"/>
    <d v="2021-12-31T00:00:00"/>
    <s v="Plazo"/>
    <m/>
    <x v="3"/>
    <m/>
    <m/>
    <m/>
    <m/>
    <m/>
    <m/>
    <m/>
    <m/>
    <m/>
    <m/>
    <m/>
    <m/>
    <m/>
    <m/>
    <m/>
    <m/>
    <m/>
    <m/>
    <m/>
    <m/>
    <m/>
    <m/>
    <m/>
    <m/>
    <m/>
    <m/>
    <m/>
    <m/>
    <m/>
    <m/>
    <m/>
    <m/>
    <m/>
    <m/>
    <m/>
    <m/>
    <m/>
    <m/>
    <m/>
    <m/>
    <s v="31/11/2021"/>
    <m/>
    <m/>
    <s v="08/11//2021"/>
    <s v="Con corte a 15 de nov el proceso no reporta informacion "/>
    <s v="Aun se esta a tiempo de cumplir con la accion "/>
    <d v="2021-11-19T00:00:00"/>
    <s v="En el seguimiento no se evidencia avance ni evidencia de la ejecucicón de la acción Realizar capacitacion y sensibilizacion del proceso de Recepción,_x000a_Distribución, Seguimiento y Salida_x000a_de Peticiones, Quejas, Reclamos,_x000a_Sugerencias y Denuncias a funcionario"/>
    <s v="Jacqueline"/>
    <n v="0"/>
    <s v="En avance"/>
    <m/>
    <m/>
    <m/>
    <s v="25 de febrero de 2022"/>
    <s v="Reprogramar fecha,meta e indicador "/>
    <s v="Catalina Carranza -Jacqueline Rivera"/>
    <n v="0.1"/>
    <x v="0"/>
    <d v="2021-04-05T00:00:00"/>
    <s v="No se presentó evidencia especifica de capacitación "/>
    <s v="John Beltran _x000a_CarlosVargas"/>
    <n v="0.1"/>
    <s v="En avance"/>
    <d v="2022-04-27T00:00:00"/>
    <s v="Se evidencia la capacitacion a 14 de los 18 procesos"/>
    <s v="Jhon Beltran/ Carlos Vargas"/>
    <n v="0.78"/>
    <s v="En avance"/>
    <d v="2022-05-31T00:00:00"/>
    <s v="Se evidencia la capacitación a 14 de los 18 procesos"/>
    <n v="0.78"/>
    <d v="2022-06-07T00:00:00"/>
    <s v="El proceso evidencia los listados de asistencia de las capacitaciones realizadas a los diferentes procesos de 18 procesos se capacitaron 15 desde 9 de febrero del 2022 al 7 de marzo de 2022"/>
    <s v="Aun se esta a tiempo de cumplir "/>
  </r>
  <r>
    <s v="Informe de Seguimiento a la Atención de PQRSD segundo semestre de 2020"/>
    <d v="2021-04-26T00:00:00"/>
    <s v="Inadecuada tipificación de radicados de acuerdo a su temática. Se evidencian falencias en la radicación de tipologías por su temática, toda vez que el radicado  20203800046782 Se radicó como petición de documentos e información, con 20 días de respuestas,"/>
    <s v="No conformidad"/>
    <s v="1ºPor que; falta de profundizar en el tema de PQRSD para su respectiva clasificación_x000a__x000a_2ºPor que; alta recepción y radicación de PQRSD."/>
    <s v="Falta de aplicabilidad del procedimiento de PQRSD."/>
    <s v="Acciones judiciales y sanciones disciplinarias"/>
    <s v="Acción correctiva"/>
    <s v="Realizar capacitación y sensibilización del proceso de Recepción,_x000a_Distribución, Seguimiento y Salida_x000a_de Peticiones, Quejas, Reclamos,_x000a_Sugerencias y Denuncias a funcionarios y contratistas del proceso de GAU."/>
    <m/>
    <n v="18"/>
    <s v="Capacitaciones realizadas\ capacitaciones programadas * 100"/>
    <x v="5"/>
    <s v="Faubricio Sanchez"/>
    <d v="2021-07-01T00:00:00"/>
    <d v="2021-12-31T00:00:00"/>
    <s v="Plazo"/>
    <m/>
    <x v="3"/>
    <m/>
    <m/>
    <m/>
    <m/>
    <m/>
    <m/>
    <m/>
    <m/>
    <m/>
    <m/>
    <m/>
    <m/>
    <m/>
    <m/>
    <m/>
    <m/>
    <m/>
    <m/>
    <m/>
    <m/>
    <m/>
    <m/>
    <m/>
    <m/>
    <m/>
    <m/>
    <m/>
    <m/>
    <m/>
    <m/>
    <m/>
    <m/>
    <m/>
    <m/>
    <m/>
    <m/>
    <m/>
    <m/>
    <m/>
    <m/>
    <s v="31/11/2021"/>
    <m/>
    <m/>
    <s v="08/11//2021"/>
    <s v="Con corte a 15 de nov el proceso no reporta informacion "/>
    <s v="Aun se esta a tiempo de cumplir con la accion "/>
    <d v="2021-11-19T00:00:00"/>
    <s v="En el seguimiento no se evidencia avance ni evidencia de la ejecucicón de la acción Realizar capacitacion y sensibilizacion del proceso de Recepción,_x000a_Distribución, Seguimiento y Salida_x000a_de Peticiones, Quejas, Reclamos,_x000a_Sugerencias y Denuncias a funcionario"/>
    <s v="Jacqueline"/>
    <n v="0"/>
    <s v="En avance"/>
    <m/>
    <m/>
    <m/>
    <s v="25 de febrero de 2022"/>
    <s v="Reprogramar fecha,meta e indicador "/>
    <s v="Catalina Carranza -Jacqueline Rivera"/>
    <n v="0.1"/>
    <x v="0"/>
    <d v="2021-04-05T00:00:00"/>
    <s v="A la fecha no se ha realizado la capacitación al interior del proceso GAU"/>
    <s v="John Beltran _x000a_CarlosVargas"/>
    <n v="0"/>
    <s v="En avance"/>
    <d v="2022-04-27T00:00:00"/>
    <m/>
    <s v="Jhon Beltran/ Carlos Vargas"/>
    <n v="1"/>
    <s v="Cumplida"/>
    <m/>
    <m/>
    <m/>
    <d v="2022-06-07T00:00:00"/>
    <s v="Acción cumplida en los seguimientos del plan de choque"/>
    <s v="Si"/>
  </r>
  <r>
    <s v="Informe de Seguimiento a la Atención de PQRSD segundo semestre de 2020"/>
    <d v="2021-04-26T00:00:00"/>
    <s v="Se encontró que 26 PQRSD de las 825 radicadas en la DNBC, no se  respondieron, y al revisar la base de datos  del GAU control de los servidores y/o contratistas responsables de dar respuesta, no hay  evidencia del monitoreo  y  seguimiento  de  la  entrad"/>
    <s v="No conformidad"/>
    <s v="1ºPor que; No se realiza monitoreo y seguimiento establecido en el procedimiento de Recepción, Distribución,  Seguimiento y Salida de Peticiones, Quejas, Reclamos, Sugerencias y Denuncias en el Numeral 5.7."/>
    <s v="Falta de implementación del procedimiento de PQRSD."/>
    <s v="Acciones judiciales, sanciones disciplinarias y sanciones por entes de control"/>
    <s v="Acción correctiva"/>
    <s v="Realizar seguimiento y monitoreo quincenal a las PQRSD."/>
    <m/>
    <n v="8"/>
    <s v="monitoreos realizados / monitoreos programados * 100"/>
    <x v="5"/>
    <s v="Faubricio Sanchez"/>
    <d v="2021-06-01T00:00:00"/>
    <d v="2021-12-31T00:00:00"/>
    <s v="Plazo"/>
    <m/>
    <x v="3"/>
    <m/>
    <m/>
    <m/>
    <m/>
    <m/>
    <m/>
    <m/>
    <m/>
    <m/>
    <m/>
    <m/>
    <m/>
    <m/>
    <m/>
    <m/>
    <m/>
    <m/>
    <m/>
    <m/>
    <m/>
    <m/>
    <m/>
    <m/>
    <m/>
    <m/>
    <m/>
    <m/>
    <m/>
    <m/>
    <m/>
    <m/>
    <m/>
    <m/>
    <m/>
    <m/>
    <m/>
    <m/>
    <m/>
    <m/>
    <m/>
    <s v="31/11/2021"/>
    <m/>
    <m/>
    <s v="08/11//2021"/>
    <s v="Con corte a 15 de nov el proceso no reporta informacion "/>
    <s v="Aun se esta a tiempo de cumplir con la accion "/>
    <d v="2021-11-19T00:00:00"/>
    <s v="No se allego avance  de gestion, respecto a la acción Realizar seguimiento y monitoreo quincenal a las PQRSD."/>
    <s v="Jacqueline"/>
    <n v="0"/>
    <s v="En avance"/>
    <m/>
    <m/>
    <m/>
    <s v="25 de febrero de 2022"/>
    <s v="Reprogramar fecha,meta e indicador "/>
    <s v="Catalina Carranza -Jacqueline Rivera"/>
    <n v="0.1"/>
    <x v="0"/>
    <d v="2021-04-05T00:00:00"/>
    <s v="Se evidencia la remisión de las alertas en las quicenas de febrero y marzo."/>
    <s v="John Beltran _x000a_CarlosVargas"/>
    <n v="0.5"/>
    <s v="En avance"/>
    <d v="2022-04-27T00:00:00"/>
    <s v="Se evidencia la remisión de las alertas en las quicenas de febrero, marzo y primera quincena de abril."/>
    <s v="Jhon Beltran/ Carlos Vargas"/>
    <n v="0.63"/>
    <s v="En avance"/>
    <d v="2022-05-31T00:00:00"/>
    <s v="Se evidencia la remisión de las alertas en las quincenas de febrero, marzo, abril y mayo"/>
    <n v="1"/>
    <d v="2022-06-07T00:00:00"/>
    <s v="Se evidencia la generación de correos quincenales Realizar seguimiento y monitoreo quincenal a las PQRSD"/>
    <s v="Aun se esta a tiempo de cumplir "/>
  </r>
  <r>
    <s v="Verificación Sistema de Información y Gestión del Empleo Público SIGEP"/>
    <d v="2021-05-27T00:00:00"/>
    <s v="Se evidenció diferencias en la información registrada en el SIGEP y la base de datos de Gestión Contractual, ya que comparando la base de datos de los contratos de prestación de servicios profesionales y de apoyo a la gestión con la información de las hoj"/>
    <s v="No conformidad"/>
    <s v="1. Porque: Durante el periodo 2020, el sistema SIGEP presentó fallas y estuvo fuera de servicio durante periodos significativos. _x000a_2. Porque: La lista de chequeo contiene dentro de la información requerida la validación de la hoja de vida del sistema SIGEP"/>
    <s v="Problemas de fiabilidad de la información SIGEP por fallas técnicas del mismo y activación y desactivación por parte de la entidad. "/>
    <s v="Incumplimiento de normativa de bajo riesgo jurídico. "/>
    <s v="Acción correctiva"/>
    <s v="1. Establecer en el procedimiento contractual como una actividad' Previo a la suscripción del acta de inicio y una vez suscrito el contrato, gestión contractual procederá a dar de alta al contratista en el sigep.                             _x000a_"/>
    <m/>
    <n v="100"/>
    <s v="Índice de fiabilidad=_x000a_(Numero de Contratista Persona Natural dados de alta en SIGEP/ Numero de contratos de persona natural suscritos)*100"/>
    <x v="1"/>
    <s v="Alvaro Pérez Garcés "/>
    <d v="2021-06-08T00:00:00"/>
    <m/>
    <s v="Plazo"/>
    <m/>
    <x v="3"/>
    <m/>
    <m/>
    <m/>
    <m/>
    <m/>
    <m/>
    <m/>
    <m/>
    <m/>
    <m/>
    <m/>
    <m/>
    <m/>
    <m/>
    <m/>
    <m/>
    <m/>
    <m/>
    <m/>
    <m/>
    <m/>
    <m/>
    <m/>
    <m/>
    <m/>
    <m/>
    <m/>
    <m/>
    <m/>
    <m/>
    <m/>
    <m/>
    <m/>
    <m/>
    <m/>
    <m/>
    <m/>
    <m/>
    <m/>
    <m/>
    <d v="2021-10-31T00:00:00"/>
    <s v="Base de datos actualizada con la informacion correspondiente a los contratos. "/>
    <n v="1"/>
    <d v="2021-11-08T00:00:00"/>
    <s v="La evidencia enviada no soporta la ejecucion de la accion "/>
    <s v="No"/>
    <d v="2021-11-22T00:00:00"/>
    <s v="No hay soporte de la acción"/>
    <s v="Jacqueline"/>
    <n v="0"/>
    <s v="vencida"/>
    <m/>
    <m/>
    <m/>
    <s v="23  febrero -13 Marzo"/>
    <s v="Todos los hallazgos relacionados con el procedimientos se reprograman para el 30 de junio  de 2022 que se expediran conjuntamente con los manuales de contratación y supervisión"/>
    <s v="Catalina Carranza-Jacqueline Rivera"/>
    <n v="0.1"/>
    <x v="0"/>
    <d v="2022-04-07T00:00:00"/>
    <s v="En terminos"/>
    <s v="Catalina Carranza-Jacqueline Rivera"/>
    <n v="0.2"/>
    <s v="En avance"/>
    <d v="2022-04-29T00:00:00"/>
    <s v="No se adjunto evidencia para realizar la respectiva revisiòn. "/>
    <s v="CLAUDIA QUINTERO-CATALINA CARRANZA"/>
    <n v="0.2"/>
    <s v="En avance"/>
    <d v="2022-05-31T00:00:00"/>
    <s v="El manual de contratación se encuentra en revisión en el proceso de Mejora Continua, posterior a ello se procederá a incluir en el procedimiento contractual como una actividad' Previo a la suscripción del acta de inicio y una vez suscrito el contrato, ges"/>
    <n v="0.2"/>
    <d v="2022-06-08T00:00:00"/>
    <s v="El proceso presenta un borrador del Manual de Contratación, no obstante no se ha formalizado el mismo "/>
    <s v="Aun se esta a tiempo de cumplir "/>
  </r>
  <r>
    <s v="Verificación Sistema de Información y Gestión del Empleo Público SIGEP"/>
    <d v="2021-05-27T00:00:00"/>
    <s v="Se evidenció diferencias en la información registrada en el SIGEP y la base de datos de Gestión Contractual, ya que comparando la base de datos de los contratos de prestación de servicios profesionales y de apoyo a la gestión con la información de las hoj"/>
    <s v="No conformidad"/>
    <s v="1. Porque: Durante el periodo 2020, el sistema SIGEP presentó fallas y estuvo fuera de servicio durante periodos significativos. _x000a_2. Porque: La lista de chequeo contiene dentro de la información requerida la validación de la hoja de vida del sistema SIGEP"/>
    <s v="Problemas de fiabilidad de la información SIGEP por fallas técnicas del mismo y activación y desactivación por parte de la entidad. "/>
    <s v="Incumplimiento normativa de bajo riesgo jurídico. "/>
    <s v="Acción correctiva"/>
    <s v="2. Establecer en el procedimiento contractual como una actividad dar de baja a los contratistas que no continúan con contrato en la nueva vigencia"/>
    <m/>
    <n v="100"/>
    <s v="(Numero de Contratistas Persona Natural que  no continúan con contrato en la nueva vigencia dados de baja en SIGEP/ Numero total de Contratistas Persona Natural que  no continúan con contrato en la nueva vigencia dados de baja en SIGEP)*100"/>
    <x v="1"/>
    <s v="Alvaro Pérez Garcés "/>
    <d v="2021-06-08T00:00:00"/>
    <m/>
    <s v="Plazo"/>
    <m/>
    <x v="3"/>
    <m/>
    <m/>
    <m/>
    <m/>
    <m/>
    <m/>
    <m/>
    <m/>
    <m/>
    <m/>
    <m/>
    <m/>
    <m/>
    <m/>
    <m/>
    <m/>
    <m/>
    <m/>
    <m/>
    <m/>
    <m/>
    <m/>
    <m/>
    <m/>
    <m/>
    <m/>
    <m/>
    <m/>
    <m/>
    <m/>
    <m/>
    <m/>
    <m/>
    <m/>
    <m/>
    <m/>
    <m/>
    <m/>
    <m/>
    <m/>
    <d v="2021-10-31T00:00:00"/>
    <s v="Se esta trabajando en el tema "/>
    <n v="0"/>
    <d v="2021-11-08T00:00:00"/>
    <s v="No se reporta avance "/>
    <s v="Aun se esta a tiempo de cumplir con la accion "/>
    <d v="2021-11-22T00:00:00"/>
    <s v="Esta la acción en términos"/>
    <s v="Jacqueline"/>
    <n v="0"/>
    <s v="En avance"/>
    <m/>
    <m/>
    <m/>
    <s v="23  febrero -13 Marzo"/>
    <s v="Solicitar unificacion con la expedicion del procedimiento para el 30 de junio de 2022 "/>
    <s v="Catalina Carranza-Jacqueline Rivera"/>
    <n v="0.1"/>
    <x v="0"/>
    <d v="2022-04-07T00:00:00"/>
    <s v="En terminos"/>
    <s v="Catalina Carranza-Jacqueline Rivera"/>
    <n v="0.2"/>
    <s v="En avance"/>
    <d v="2022-04-29T00:00:00"/>
    <s v="No se adjunto evidencia para realizar la respectiva revisiòn. "/>
    <s v="CLAUDIA QUINTERO-CATALINA CARRANZA"/>
    <n v="0.2"/>
    <s v="En avance"/>
    <d v="2022-05-31T00:00:00"/>
    <s v="El manual de contratación se encuentra en revisión en el proceso de Mejora Continua, posterior a ello se procederá a incluir en el procedimiento contractual como una actividad' Previo a la suscripción del acta de inicio y una vez suscrito el contrato, ges"/>
    <n v="0.2"/>
    <d v="2022-06-08T00:00:00"/>
    <s v="El proceso presenta un borrador del Manual de Contratación, no obstante no se ha formalizado el mismo "/>
    <s v="Aun se esta a tiempo de cumplir "/>
  </r>
  <r>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Realizar el Procedimiento para la generación del PAA "/>
    <m/>
    <n v="1"/>
    <s v="Procedimiento Generado.  "/>
    <x v="8"/>
    <s v="Adriana Moreno/Miguel Franco"/>
    <d v="2021-08-01T00:00:00"/>
    <d v="2021-08-30T00:00:00"/>
    <s v="Plazo"/>
    <m/>
    <x v="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se allegó evidencia. ni reporte de avance de la acción, que confirme que se esta trabajando en su cumplimiento "/>
    <s v="Jacqueline"/>
    <n v="0"/>
    <s v="vencida"/>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8"/>
    <s v="Adriana Moreno/Fredy Farpan/Alvaro Perez"/>
    <d v="2021-08-01T00:00:00"/>
    <d v="2022-06-30T00:00:00"/>
    <s v="Plazo"/>
    <m/>
    <x v="3"/>
    <m/>
    <m/>
    <m/>
    <m/>
    <m/>
    <m/>
    <m/>
    <m/>
    <m/>
    <m/>
    <m/>
    <m/>
    <m/>
    <m/>
    <m/>
    <m/>
    <m/>
    <m/>
    <m/>
    <m/>
    <m/>
    <m/>
    <m/>
    <m/>
    <m/>
    <m/>
    <m/>
    <m/>
    <m/>
    <m/>
    <m/>
    <m/>
    <m/>
    <m/>
    <m/>
    <m/>
    <m/>
    <m/>
    <m/>
    <m/>
    <d v="2021-10-31T00:00:00"/>
    <s v="No se a a dado inicio a sun ejecucion "/>
    <n v="0"/>
    <d v="2021-11-08T00:00:00"/>
    <s v="Se esta trabajando en la accion "/>
    <s v="Aun se esta a tiempo para cumplir con la accion "/>
    <d v="2021-11-22T00:00:00"/>
    <s v="No se evidencia el inició de la acción , la cual tiene plazo hasta el 2022"/>
    <s v="Jacqueline"/>
    <n v="0"/>
    <s v="En avance"/>
    <m/>
    <m/>
    <m/>
    <d v="2022-03-07T00:00:00"/>
    <s v="Modificación de las fechas de Finalización:_x000a_ _x000a_Fecha de finalización: 30 de mayo de 2022"/>
    <s v="Claudia Quintero/Catalina Alvarez"/>
    <n v="0"/>
    <x v="0"/>
    <d v="2022-04-07T00:00:00"/>
    <s v="Conforme al procedimiento  realizado se validará el instrumento por medio del cual se realizará el registro y seguimiento del PAAC"/>
    <s v="Claudia Quintero/Catalina Alvarez"/>
    <n v="0"/>
    <s v="En avance"/>
    <d v="2022-04-28T00:00:00"/>
    <s v="Aun cuando se realizó el procedimiento denominado Formulación y seguimiento Plan Anual de Adquisiciones, a la fecha no se ha generado el PAA conforme a los lineamientos establecidos por Colombia Compra Eficiente, indicando los procesos que se adelantaran,"/>
    <s v="Claudia Quintero/Catalina Alvarez"/>
    <n v="0"/>
    <s v="En avance"/>
    <d v="2022-05-31T00:00:00"/>
    <s v="Por parte del proceso de Planeación estratégica  se presenta el formato de registro y seguimiento del PAA"/>
    <n v="0.1"/>
    <d v="2022-06-08T00:00:00"/>
    <s v="Por parte del proceso de Planeación estratégica  se presenta el formato de registro y seguimiento del PAA"/>
    <s v="Si"/>
  </r>
  <r>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Realizar seguimiento mensual al PAA, y presentarlo a la Alta Dirección para la respectiva toma de decisiones."/>
    <m/>
    <n v="12"/>
    <s v="Informes de seguimiento"/>
    <x v="8"/>
    <s v="Adriana Moreno/Fredy Farpan/Alvaro Perez"/>
    <d v="2021-08-01T00:00:00"/>
    <d v="2022-06-30T00:00:00"/>
    <s v="Acción y Plazo"/>
    <m/>
    <x v="33"/>
    <m/>
    <m/>
    <m/>
    <m/>
    <m/>
    <m/>
    <m/>
    <m/>
    <m/>
    <m/>
    <m/>
    <m/>
    <m/>
    <m/>
    <m/>
    <m/>
    <m/>
    <m/>
    <m/>
    <m/>
    <m/>
    <m/>
    <m/>
    <m/>
    <m/>
    <m/>
    <m/>
    <m/>
    <m/>
    <m/>
    <m/>
    <m/>
    <m/>
    <m/>
    <m/>
    <m/>
    <m/>
    <m/>
    <m/>
    <m/>
    <d v="2021-10-31T00:00:00"/>
    <s v="No se a a dado inicio a sun ejecucion "/>
    <n v="0"/>
    <d v="2021-11-08T00:00:00"/>
    <s v="Se esta trabajando en la accion "/>
    <s v="Aun se esta a tiempo para cumplir con la accion "/>
    <d v="2021-11-22T00:00:00"/>
    <s v="Aún no se evidencia ningun informe de seguimiento mensual al PAA, y por consiguiente su presentación  a la Alta Dirección para la respectiva toma de decisiones, no obstante la acción debía iniciarse en agosto de 2021; asi mismo, es de aclarar q ue la acci"/>
    <s v="Jacqueline"/>
    <n v="0"/>
    <s v="En avance"/>
    <m/>
    <m/>
    <m/>
    <d v="2022-03-07T00:00:00"/>
    <s v="Modificación de las fechas de Finalización y meta:_x000a_ _x000a_Meta: 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r>
  <r>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Realizar el seguimiento de la ejecucion presupuestal de los gastos de funcionamiento (Semáforo) y los gastos de inversion (Cadena de Valor) en forma mensual y  presentarlo a la Alta Direccion y a Gestión Contractual para realizar el seguimiento y   evalua"/>
    <m/>
    <n v="12"/>
    <s v="Reportes de seguimientos  de la ejecucion presupestal de los gastos de funcionamiento (Semáforo) y los gastos de inversion (Cadena de Valor), realizados y presentados a la Alta Direccion y a Gestión Contractual "/>
    <x v="8"/>
    <s v="Adriana Moreno/Miguel Franco"/>
    <d v="2021-08-01T00:00:00"/>
    <d v="2022-06-30T00:00:00"/>
    <s v="Acción y Plazo"/>
    <m/>
    <x v="33"/>
    <m/>
    <m/>
    <m/>
    <m/>
    <m/>
    <m/>
    <m/>
    <m/>
    <m/>
    <m/>
    <m/>
    <m/>
    <m/>
    <m/>
    <m/>
    <m/>
    <m/>
    <m/>
    <m/>
    <m/>
    <m/>
    <m/>
    <m/>
    <m/>
    <m/>
    <m/>
    <m/>
    <m/>
    <m/>
    <m/>
    <m/>
    <m/>
    <m/>
    <m/>
    <m/>
    <m/>
    <m/>
    <m/>
    <m/>
    <m/>
    <d v="2021-10-31T00:00:00"/>
    <s v="Se presenta informe de ejecución presupuestal de inversión y funcionamiento en los comités directivos (meses de agosto, septiembre y octubre)"/>
    <n v="0.8"/>
    <d v="2021-11-08T00:00:00"/>
    <s v="Se evidencia los Reportes de seguimientos  de la ejecucion presupestal de los gastos de funcionamiento (Semáforo) y los gastos de inversion (Cadena de Valor), realizados y presentados a la Alta Direccion y a Gestión Contractual "/>
    <s v="Aun se esta a tiempo para cumplir con la accion "/>
    <d v="2021-11-22T00:00:00"/>
    <s v="No se allego evidencia del avanace de la acción Realizar el seguimiento de la ejecucion presupuestal de los gastos de funcionamiento (Semáforo) y los gastos de inversion (Cadena de Valor) en forma mensual y  presentarlo a la Alta Direccion y a Gestión Con"/>
    <s v="Jacqueline"/>
    <n v="0"/>
    <s v="En avance"/>
    <m/>
    <m/>
    <m/>
    <d v="2022-03-07T00:00:00"/>
    <s v="Modificación de las fechas de Finalización:_x000a_Meta: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r>
  <r>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Realizar un informe mensual de los procesos pendientes por iniciar frente al calendario contractual para ser presentado a la Alta Dirección."/>
    <m/>
    <n v="11"/>
    <s v="Informes de los procesos pendientes por iniciar frente al calendario contractual, realizados y presentados a la Alta Dirección "/>
    <x v="1"/>
    <s v="Alvaro Perez"/>
    <d v="2021-08-01T00:00:00"/>
    <d v="2022-06-30T00:00:00"/>
    <m/>
    <m/>
    <x v="3"/>
    <m/>
    <m/>
    <m/>
    <m/>
    <m/>
    <m/>
    <m/>
    <m/>
    <m/>
    <m/>
    <m/>
    <m/>
    <m/>
    <m/>
    <m/>
    <m/>
    <m/>
    <m/>
    <m/>
    <m/>
    <m/>
    <m/>
    <m/>
    <m/>
    <m/>
    <m/>
    <m/>
    <m/>
    <m/>
    <m/>
    <m/>
    <m/>
    <m/>
    <m/>
    <m/>
    <m/>
    <m/>
    <m/>
    <m/>
    <m/>
    <d v="2021-10-31T00:00:00"/>
    <s v="Se esta trabajando en el tema "/>
    <n v="0"/>
    <d v="2021-11-08T00:00:00"/>
    <s v="No se reporta avance "/>
    <s v="Aun se esta a tiempo de cumplir con la accion "/>
    <d v="2021-11-23T00:00:00"/>
    <s v="No se allega  seguimiento ni avance  de la Realización de  un informe mensual de los procesos pendientes por iniciar frente al calendario contractual para ser presentado a la Alta Dirección., no obstante la acción debía iniciarse desde agosto  de 2021 "/>
    <s v="Jacqueline"/>
    <n v="0"/>
    <s v="En avance"/>
    <m/>
    <m/>
    <m/>
    <s v="23 febrero de 2022"/>
    <s v="Accion en avance"/>
    <s v="Catalina Carranza-Jacqueline Rivera"/>
    <n v="0"/>
    <x v="0"/>
    <d v="2022-04-07T00:00:00"/>
    <s v="No se presenta ejecucion de la accion "/>
    <s v="Catalina Carranza-Jacqueline Rivera"/>
    <n v="0"/>
    <s v="En avance"/>
    <d v="2022-04-29T00:00:00"/>
    <s v="No se adjunto evidencia para realizar la respectiva revisiòn. "/>
    <s v="CLAUDIA QUINTERO-CATALINA CARRANZA"/>
    <n v="0"/>
    <s v="En avance"/>
    <d v="2022-05-31T00:00:00"/>
    <s v="En el comité de contratación llevado a cabo se ha presentado la ejecución presupuestal a la fecha informando  los procesos pendientes por iniciar de conformidad con el PAA"/>
    <n v="0.3"/>
    <d v="2022-06-08T00:00:00"/>
    <s v="El proceso presenta una evidencia en donde no se ve la ejecución de la acción "/>
    <s v="Aun se esta a tiempo de cumplir "/>
  </r>
  <r>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Constituir  el Comité de Contratacion estableciendo funciones y reglamento "/>
    <m/>
    <n v="1"/>
    <s v="Acto administrativo con la creacion del Comité de Contratacion"/>
    <x v="10"/>
    <s v="Carlos Lopez"/>
    <d v="2021-08-01T00:00:00"/>
    <d v="2021-08-31T00:00:00"/>
    <m/>
    <m/>
    <x v="28"/>
    <m/>
    <m/>
    <m/>
    <m/>
    <m/>
    <m/>
    <m/>
    <m/>
    <m/>
    <m/>
    <m/>
    <m/>
    <m/>
    <m/>
    <m/>
    <m/>
    <m/>
    <m/>
    <m/>
    <m/>
    <m/>
    <m/>
    <m/>
    <m/>
    <m/>
    <m/>
    <m/>
    <m/>
    <m/>
    <m/>
    <m/>
    <m/>
    <m/>
    <m/>
    <m/>
    <m/>
    <m/>
    <m/>
    <m/>
    <m/>
    <d v="2021-10-31T00:00:00"/>
    <s v="Se adjunta acto administrativo de creacion y constotucion del comité de Contratacion "/>
    <n v="1"/>
    <d v="2021-11-08T00:00:00"/>
    <s v="Se evidencia Resolucion No 340 de 2021 . Por la cual  se conforma y reglamenta el comité de Contrtacion de la DNBC "/>
    <s v="Si "/>
    <d v="2021-11-19T00:00:00"/>
    <s v="Mediante Resolucion No 340 de 2021   se conformó y reglamentó el comité de Contratacion de la DNBC "/>
    <s v="Jacqueline"/>
    <n v="1"/>
    <s v="Cumplida"/>
    <m/>
    <m/>
    <m/>
    <s v="25 febrero-13 marzo"/>
    <s v="Mediante resolucion 047 de27 de enero de 2022, se modifico la  340 de 2021, incluyendo a la jefe de control interno"/>
    <s v="Catalina Carranza-Jacqueline Rivera"/>
    <n v="1"/>
    <x v="1"/>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ón correctiva"/>
    <s v="Realizar un taller  por parte de Gestión Contractual a los Supervisores (delegados y de apoyo) asignados sobre los roles y responsabilidades a su cargo _x000a_"/>
    <m/>
    <n v="3"/>
    <s v="# Supervisores (delegados y de apoyo) instruidos sobre sus roles y responsabilidades/ # total de supervisores (delegados y de apoyo)  de la DNBC * 100"/>
    <x v="1"/>
    <s v="Alvaro Perez"/>
    <d v="2021-08-01T00:00:00"/>
    <d v="2021-12-31T00:00:00"/>
    <m/>
    <m/>
    <x v="3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queda  de cumplimiento a la  Realización  un taller  por parte de Gestión Contractual a los Supervisores (delegados y de apoyo) asignados sobre los roles y responsabilidades a su cargo ,verificandose igualmente "/>
    <s v="Jacqueline"/>
    <n v="1"/>
    <s v="Cumplida"/>
    <m/>
    <m/>
    <m/>
    <s v="23 febrero de 2022"/>
    <s v="Cumplida el 4 de marzo de 2022"/>
    <s v="Catalina Carranza-Jacqueline Rivera"/>
    <n v="1"/>
    <x v="1"/>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Rezago Presupuestal  20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ón correctiva"/>
    <s v="Elaborar  un intructivo sobre las responsabilidades y roles de los supervisores  en la gestión contractual."/>
    <m/>
    <n v="1"/>
    <s v="Instructivo elaborado"/>
    <x v="1"/>
    <s v="Alvaro Perez"/>
    <d v="2021-08-01T00:00:00"/>
    <d v="2021-09-30T00:00:00"/>
    <s v="Plazo"/>
    <m/>
    <x v="3"/>
    <m/>
    <m/>
    <m/>
    <m/>
    <m/>
    <m/>
    <m/>
    <m/>
    <m/>
    <m/>
    <m/>
    <m/>
    <m/>
    <m/>
    <m/>
    <m/>
    <m/>
    <m/>
    <m/>
    <m/>
    <m/>
    <m/>
    <m/>
    <m/>
    <m/>
    <m/>
    <m/>
    <m/>
    <m/>
    <m/>
    <m/>
    <m/>
    <m/>
    <m/>
    <m/>
    <m/>
    <m/>
    <m/>
    <m/>
    <m/>
    <d v="2021-10-31T00:00:00"/>
    <s v="Se esta trabajando en el manual de supervision  interventoria "/>
    <n v="0.82"/>
    <d v="2021-11-08T00:00:00"/>
    <s v="Con corte a 15 de nov el proceso no reporta evidencia instructivo de acuerdo a la informacion reportada  "/>
    <s v="No"/>
    <d v="2021-11-23T00:00:00"/>
    <s v="No se allego  evidencia de la Elaboración de  un instructivo sobre las responsabilidades y roles de los supervisores  en la gestión contractual."/>
    <s v="Jacqueline"/>
    <n v="0"/>
    <s v="vencida"/>
    <m/>
    <m/>
    <m/>
    <s v="23  febrero -13 Marzo"/>
    <s v="Reformular solicitando se unifique con la accion expedicion del manual  de supervision programada para el 30-06-2022 "/>
    <s v="Catalina Carranza-Jacqueline Rivera"/>
    <n v="0.1"/>
    <x v="0"/>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r>
  <r>
    <s v="Informe Rezago Presupuestal  20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ón correctiva"/>
    <s v="Actualizar el manual de supervision e interventoria en lo pertinente a los roles y responsabilidades de los supervisores de contratos."/>
    <m/>
    <n v="1"/>
    <s v="Manual de supervision e interventoria actualizado"/>
    <x v="1"/>
    <s v="Alvaro Perez"/>
    <d v="2021-08-01T00:00:00"/>
    <d v="2021-09-30T00:00:00"/>
    <s v="Plazo"/>
    <m/>
    <x v="3"/>
    <m/>
    <m/>
    <m/>
    <m/>
    <m/>
    <m/>
    <m/>
    <m/>
    <m/>
    <m/>
    <m/>
    <m/>
    <m/>
    <m/>
    <m/>
    <m/>
    <m/>
    <m/>
    <m/>
    <m/>
    <m/>
    <m/>
    <m/>
    <m/>
    <m/>
    <m/>
    <m/>
    <m/>
    <m/>
    <m/>
    <m/>
    <m/>
    <m/>
    <m/>
    <m/>
    <m/>
    <m/>
    <m/>
    <m/>
    <m/>
    <d v="2021-10-31T00:00:00"/>
    <s v="Se esta trabajando en el manual de supervision  interventoria "/>
    <n v="0.82"/>
    <d v="2021-11-08T00:00:00"/>
    <s v="Con corte a 15 de nov el proceso  reporta evidencia de la ejecucion de la accion borrador del Manual de contratacion y supervision "/>
    <s v="No"/>
    <d v="2021-11-23T00:00:00"/>
    <s v="No se ha oficializado el manual de  supervisión con lo cual se cumple la acción, es importante tener en centa  que ya se discutió  el manual con las áreas respectivas "/>
    <s v="Jacqueline"/>
    <n v="0.8"/>
    <s v="En avance"/>
    <m/>
    <m/>
    <m/>
    <s v="23  febrero -13 Marzo"/>
    <s v="Solicitar unificar la fecha del 30 de junio de 2022"/>
    <s v="Catalina Carranza-Jacqueline Rivera"/>
    <n v="0.1"/>
    <x v="0"/>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r>
  <r>
    <s v="Informe Rezago Presupuestal  20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ón correctiva"/>
    <s v="Generar un informe a la Alta Direccion donde se evidencie: La solicitud de PAC por parte de los supervisores,  por parte de la Entidad (Gestión Presupuestal )  y  lo aprobado por el Tesoro Nacional."/>
    <m/>
    <n v="12"/>
    <s v="informes mensuales  realizados y presentados a la Alta Direccion."/>
    <x v="9"/>
    <s v="Miguel Franco"/>
    <d v="2021-08-01T00:00:00"/>
    <d v="2022-06-30T00:00:00"/>
    <s v="Acción y Plazo"/>
    <m/>
    <x v="17"/>
    <m/>
    <m/>
    <m/>
    <m/>
    <m/>
    <m/>
    <m/>
    <m/>
    <m/>
    <m/>
    <m/>
    <m/>
    <m/>
    <m/>
    <m/>
    <m/>
    <m/>
    <m/>
    <m/>
    <m/>
    <m/>
    <m/>
    <m/>
    <m/>
    <m/>
    <m/>
    <m/>
    <m/>
    <m/>
    <m/>
    <m/>
    <m/>
    <m/>
    <m/>
    <m/>
    <m/>
    <m/>
    <m/>
    <m/>
    <m/>
    <d v="2021-10-31T00:00:00"/>
    <s v="A Octubre 31 de 2021, se ha presentado al Comité Directivo la ejecucion de PAC, informando las partidas no utilizadas y los responsables del INPANUT"/>
    <n v="0.5"/>
    <d v="2021-11-08T00:00:00"/>
    <s v="Se evidencian los informes de ejecucion de PAC, los cuales son presentados en los Comites Directivos."/>
    <s v="Aun esta a tiempo para cumplir con la accion"/>
    <d v="2021-11-18T00:00:00"/>
    <s v="No se ha generado un informe a la Alta Dirección donde se evidencie: La solicitud de PAC por parte de los supervisores,  por parte de la Entidad (Gestión Presupuestal )  y  lo aprobado por el Tesoro Nacional, se anexaron como evidencias los informes de ej"/>
    <s v="Claudia Quintero"/>
    <n v="0.27272727272727271"/>
    <s v="En avance"/>
    <m/>
    <m/>
    <m/>
    <d v="2022-03-07T00:00:00"/>
    <s v="Modificación de meta  y la  fecha de  finalización con el fin de continuar con la mejora continua_x000a__x000a_Meta: 12_x000a_Fecha de Finalización: 30 de marzo de 2023_x000a__x000a_Aunque la fecha de finalización estaba establecida hasta el 30-06-2022, se evidenció que aun que se pre"/>
    <s v="CLAUDIA QUINTERO-MERLE GALINDO"/>
    <n v="0.27"/>
    <x v="0"/>
    <d v="2022-04-04T00:00:00"/>
    <s v="Se realizó la presentación en el comité directivo del mes de marzo de 2022 la del mes de abril se realizará al final del mes. Se presenta en el Comité SIGEP de las entidad se generá las alerta."/>
    <s v="CLAUDIA QUINTERO-MERLE GALINDO"/>
    <n v="0.01"/>
    <s v="En avance"/>
    <d v="2022-04-28T00:00:00"/>
    <s v="En el comité directivo se informó  a la Alta Direccion que dependencias o supervisores  realizó la solicitud de PAC "/>
    <s v="CLAUDIA QUINTERO-MERLE GALINDO"/>
    <n v="0.03"/>
    <s v="En avance"/>
    <d v="2022-05-31T00:00:00"/>
    <s v="Gestión Financiera, en los meses de Marzo, Abril y Mayo de 2022 ha presentado en el Comité Directivo, un informe donde se evidencia las Áreas que han enviado correo electrónico a Financiera, solicitado el PAC."/>
    <m/>
    <d v="2022-06-08T00:00:00"/>
    <s v="El proceso no reporta evidencia de la ejecución de la acción"/>
    <s v="Aun se esta a tiempo de cumplir"/>
  </r>
  <r>
    <s v="Informe Rezago Presupuestal  20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ón correctiva"/>
    <s v="Iniciar las acciones legales a que haya lugar por el incumplimiento de las responsabilidades como supervisores."/>
    <m/>
    <n v="1"/>
    <s v="Acciones Legales adelantadas"/>
    <x v="4"/>
    <s v="VIVIANA GONZALEZ/JORGE EDWIN AMARILLO "/>
    <d v="2021-08-02T00:00:00"/>
    <d v="2022-06-30T00:00:00"/>
    <m/>
    <m/>
    <x v="3"/>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
    <s v="Jacqueline"/>
    <n v="0.2"/>
    <s v="En avance"/>
    <m/>
    <m/>
    <m/>
    <s v="25 febrero-13 marzo"/>
    <s v="A partir del 27 de octubre de 2021, se aperturo investigacion por incumplimiento de las responsabilidades como supervisores(gestion documental), auto de fecha 27 de octubre y con numero 33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s v="Al realizar la verificación de la Constitución del Rezago Presupuestal se evidenció que hacía falta en su gran mayoría las evidencias que soportaban su respectiva constitución; o en su defecto presentaban inconsistencias en la coherencia de fechas, redacc"/>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
    <s v="Debilidad al justificar tecnica y juridicamente la constitucion de las Reservas."/>
    <s v="Procesos Disciplinarios"/>
    <s v="Acción correctiva"/>
    <s v="Elaborar un instructivo para la  constitucion de las reservas presupuestales, donde se establezca los requisitos tecnicos y juridicos que deben existir en el Rezago presupuestal"/>
    <m/>
    <n v="1"/>
    <s v="Instructivo formulado"/>
    <x v="9"/>
    <s v="Miguel Franco"/>
    <d v="2021-08-01T00:00:00"/>
    <d v="2021-09-30T00:00:00"/>
    <s v="Plazo"/>
    <m/>
    <x v="17"/>
    <m/>
    <m/>
    <m/>
    <m/>
    <m/>
    <m/>
    <m/>
    <m/>
    <m/>
    <m/>
    <m/>
    <m/>
    <m/>
    <m/>
    <m/>
    <m/>
    <m/>
    <m/>
    <m/>
    <m/>
    <m/>
    <m/>
    <m/>
    <m/>
    <m/>
    <m/>
    <m/>
    <m/>
    <m/>
    <m/>
    <m/>
    <m/>
    <m/>
    <m/>
    <m/>
    <m/>
    <m/>
    <m/>
    <m/>
    <m/>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ejecucion de la accion "/>
    <s v="No"/>
    <d v="2021-11-18T00:00:00"/>
    <s v="No se evidencia  la Elaboración del instructivo para la  constitución de las reservas presupuestales, donde se establezca los requisitos técnicos y jurídicos que deben existir en el Rezago presupuestal."/>
    <s v="Claudia Quintero"/>
    <n v="0"/>
    <s v="vencida"/>
    <m/>
    <m/>
    <m/>
    <d v="2022-03-07T00:00:00"/>
    <s v="Modificación de la  fecha de  finalización con el fin de continuar con la mejora continua_x000a__x000a__x000a_Fecha de Finalización: 30 de marzo de 2023"/>
    <s v="CLAUDIA QUINTERO-MERLE GALINDO"/>
    <n v="0"/>
    <x v="0"/>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r>
  <r>
    <s v="Informe Rezago Presupuestal  2020"/>
    <d v="2021-06-15T00:00:00"/>
    <s v="Al realizar la verificación de la Constitución del Rezago Presupuestal se evidenció que hacía falta en su gran mayoría las evidencias que soportaban su respectiva constitución; o en su defecto presentaban inconsistencias en la coherencia de fechas, redacc"/>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
    <s v="Debilidad al justificar tecnica y juridicamente la constitucion de las Reservas."/>
    <s v="Procesos Disciplinarios"/>
    <s v="Acción correctiva"/>
    <s v="Modificar el formato de justificación para constituir la Reserva Presupuestal FO-GF-03-01, incorporando un acapite que establezca la razonabilidad  del NO tramite de vigencias futuras."/>
    <m/>
    <n v="1"/>
    <s v="Formato actualizado de Justificación para constituir Reserva Presupuestal FO-GF-03-01."/>
    <x v="9"/>
    <s v="Miguel Franco"/>
    <d v="2021-08-01T00:00:00"/>
    <d v="2021-08-31T00:00:00"/>
    <m/>
    <m/>
    <x v="28"/>
    <m/>
    <m/>
    <m/>
    <m/>
    <m/>
    <m/>
    <m/>
    <m/>
    <m/>
    <m/>
    <m/>
    <m/>
    <m/>
    <m/>
    <m/>
    <m/>
    <m/>
    <m/>
    <m/>
    <m/>
    <m/>
    <m/>
    <m/>
    <m/>
    <m/>
    <m/>
    <m/>
    <m/>
    <m/>
    <m/>
    <m/>
    <m/>
    <m/>
    <m/>
    <m/>
    <m/>
    <m/>
    <m/>
    <m/>
    <m/>
    <d v="2021-10-31T00:00:00"/>
    <s v="El proceso de Gestion Financiera actualizo el formato de constituir la Reserva Presupuestal FO-GF-03-01, incorporando un acapite que establezca la razonabilidad  del NO tramite de vigencias futuras."/>
    <n v="1"/>
    <d v="2021-11-08T00:00:00"/>
    <s v="Se evidencia la actualizacion  del formato de constituir la Reserva Presupuestal FO-GF-03-01, incorporando un acapite que establezca la razonabilidad  del NO tramite de vigencias futuras."/>
    <s v="Si"/>
    <d v="2021-11-18T00:00:00"/>
    <s v="Se evidencia la actualización  del formato de constituir la Reserva Presupuestal FO-GF-03-01, incorporando un acápite que establezca la razonabilidad  del NO tramite de vigencias futuras, sin embargo el mismo se realizó el 05 de noviembre de 2021, es deci"/>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Rezago Presupuestal  2020"/>
    <d v="2021-06-15T00:00:00"/>
    <s v="No se dio cumplimiento a lo establecido en  el Articulo 14 y 89 del Decreto 111 de 1996, asi como lo enunciado en la circular 031 de 2011 emitidad por la Procuraduría General de la Nación, ya que se constituyeron Reservas Presupuestales sin Justificar téc"/>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
    <s v="Desconocimiento de la norma "/>
    <s v="Procesos Disciplinarios"/>
    <s v="Acción correctiva"/>
    <s v="Elaborar un instructivo para la  constitucion de las reservas presupuestales, donde se establezca los requisitos tecnicos y juridicos que deben existir en el Rezago presupuestal"/>
    <m/>
    <n v="1"/>
    <s v="Instructivo formulado"/>
    <x v="9"/>
    <s v="Miguel Franco"/>
    <d v="2021-08-01T00:00:00"/>
    <d v="2021-09-30T00:00:00"/>
    <s v="Plazo"/>
    <m/>
    <x v="17"/>
    <m/>
    <m/>
    <m/>
    <m/>
    <m/>
    <m/>
    <m/>
    <m/>
    <m/>
    <m/>
    <m/>
    <m/>
    <m/>
    <m/>
    <m/>
    <m/>
    <m/>
    <m/>
    <m/>
    <m/>
    <m/>
    <m/>
    <m/>
    <m/>
    <m/>
    <m/>
    <m/>
    <m/>
    <m/>
    <m/>
    <m/>
    <m/>
    <m/>
    <m/>
    <m/>
    <m/>
    <m/>
    <m/>
    <m/>
    <m/>
    <d v="2021-10-31T00:00:00"/>
    <s v="Para el cierre de la vigencia 2021, el Proceso de Gestion Financiera, emitirá el memorando de cierre presupuestal y financiero, en donde se estipularán los lineamientos a tener en cuenta para la constitucion del Rezago Presupuestal"/>
    <n v="0"/>
    <d v="2021-11-08T00:00:00"/>
    <s v="No se evidencia la elaboracion del instructivo para la  constitucion de las reservas presupuestales, donde se establezca los requisitos tecnicos y juridicos que deben existir en el Rezago presupuestal"/>
    <s v="No"/>
    <d v="2021-11-18T00:00:00"/>
    <s v="No se evidencia la elaboración del instructivo para la  constitución de las reservas presupuestales, donde se establezca los requisitos técnicos y jurídicos que deben existir en la constitución  del Rezago presupuestal."/>
    <s v="Claudia Quintero"/>
    <n v="0"/>
    <s v="vencida"/>
    <m/>
    <m/>
    <m/>
    <d v="2022-03-07T00:00:00"/>
    <s v="Modificación de la  fecha de  finalización con el fin de continuar con la mejora continua_x000a__x000a__x000a_Fecha de Finalización: 30 de marzo de 2023"/>
    <s v="CLAUDIA QUINTERO-MERLE GALINDO"/>
    <n v="0"/>
    <x v="0"/>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r>
  <r>
    <s v="Informe Rezago Presupuestal  20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Falta de control "/>
    <s v="Procesos Disciplinarios"/>
    <s v="Acción correctiva"/>
    <s v="Realizar capacitación a los supervisores con respecto al diligenciamiento de los formatos establecidos por el Area Financiera para tramite de pagos. "/>
    <m/>
    <n v="1"/>
    <s v="Nº total de supervisores capacitados / Nº total de supervisores de la DNBC  *100"/>
    <x v="9"/>
    <s v="Wberley Cardona"/>
    <d v="2021-08-01T00:00:00"/>
    <d v="2021-12-31T00:00:00"/>
    <m/>
    <m/>
    <x v="3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Rezago Presupuestal  20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Falta de control "/>
    <s v="Procesos Disciplinarios"/>
    <s v="Acción correctiva"/>
    <s v="_x000a_Realizar informe mensual por parte de Gestion Financiera, referente al mal diligenciamiento de los formatos de pago por parte de  los supervisores y presentarlos  a la Subdirección Administrativa y Financiera para que se defina si se Inician las acciones"/>
    <m/>
    <n v="10"/>
    <s v=" Informes mensuales realizados  y presentados a la Subdirección Administrativa y Financiera."/>
    <x v="9"/>
    <s v="Wberley Cardona"/>
    <d v="2021-08-01T00:00:00"/>
    <d v="2021-12-31T00:00:00"/>
    <s v="Acción y Plazo"/>
    <m/>
    <x v="1"/>
    <m/>
    <m/>
    <m/>
    <m/>
    <m/>
    <m/>
    <m/>
    <m/>
    <m/>
    <m/>
    <m/>
    <m/>
    <m/>
    <m/>
    <m/>
    <m/>
    <m/>
    <m/>
    <m/>
    <m/>
    <m/>
    <m/>
    <m/>
    <m/>
    <m/>
    <m/>
    <m/>
    <m/>
    <m/>
    <m/>
    <m/>
    <m/>
    <m/>
    <m/>
    <m/>
    <m/>
    <m/>
    <m/>
    <m/>
    <m/>
    <d v="2021-10-31T00:00:00"/>
    <s v="Socializacion a funcionarios y contratistas, sobre el diligenciamiento instructivo de cargue de cuentas en el SECOP II"/>
    <n v="0"/>
    <d v="2021-11-08T00:00:00"/>
    <s v="No se presenta informe "/>
    <s v="Aun esta a tiempo para cumplir con la accion"/>
    <d v="2021-11-18T00:00:00"/>
    <s v="No se ha realizado los  informes mensuales por parte de Gestión Financiera, referente al mal diligenciamiento de los formatos de pago por parte de  los supervisores y presentarlos  a la Subdirección Administrativa y Financiera para que se defina si se Ini"/>
    <s v="Claudia Quintero"/>
    <n v="0"/>
    <s v="En avance"/>
    <m/>
    <m/>
    <m/>
    <d v="2022-03-07T00:00:00"/>
    <s v="Modificación de la fecha de finalización como parte de la Mejora Continua:_x000a__x000a_Meta: 10_x000a_Fecha de  finalización: 31 de diciembre de 2022"/>
    <s v="CLAUDIA QUINTERO-MERLE GALINDO"/>
    <n v="0"/>
    <x v="0"/>
    <d v="2022-04-04T00:00:00"/>
    <s v="Se evidencia el seguimiento e informe remitido a las areas y ala subdireccion administrativa informando el mal diligenciamiento de los formatos 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_x000a_En el Comité Directivo, se ha"/>
    <m/>
    <d v="2022-06-08T00:00:00"/>
    <s v="El proceso no reporta evidencia de la ejecución de la acción"/>
    <s v="Aun se esta a tiempo de cumplir"/>
  </r>
  <r>
    <s v="Informe Rezago Presupuestal  20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Falta de control "/>
    <s v="Procesos Disciplinarios"/>
    <s v="Acción correctiva"/>
    <s v="Iniciar las acciones legales a que haya lugar por el incumplimiento de las responsabilidades  como supervisores"/>
    <m/>
    <n v="1"/>
    <s v="Acciones Legales adelantadas"/>
    <x v="4"/>
    <s v="VIVIANA GONZALEZ/JORGE EDWIN AMARILLO "/>
    <d v="2021-08-02T00:00:00"/>
    <d v="2022-06-30T00:00:00"/>
    <m/>
    <m/>
    <x v="3"/>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
    <s v="Jacqueline"/>
    <n v="0.2"/>
    <s v="En avance"/>
    <m/>
    <m/>
    <m/>
    <s v="25 febrero-13 marzo"/>
    <s v="A partir del 27 de octubre de 2021, se aperturo investigacion por incumplimiento de las responsabilidades como supervisores, auto de fecha 27 de octubre y con numero 33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y falta de control "/>
    <s v="Procesos Disciplinarios"/>
    <s v="Acción correctiva"/>
    <s v="Realizar capacitación a los supervisores con respecto al diligenciamiento de los formatos establecidos por el Area Financiera para tramite de pagos. "/>
    <m/>
    <n v="3"/>
    <s v="Nº total de supervisores capacitados / Nº total de supervisores  de la DNBC *100"/>
    <x v="9"/>
    <s v="Wberley Cardona"/>
    <d v="2021-08-01T00:00:00"/>
    <d v="2021-12-31T00:00:00"/>
    <s v="Plazo"/>
    <m/>
    <x v="1"/>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0.33333333333333331"/>
    <s v="En avance"/>
    <m/>
    <m/>
    <m/>
    <d v="2022-03-07T00:00:00"/>
    <s v="Modificación de la fecha de finalización como parte de la Mejora Continua:_x000a__x000a__x000a_Fecha de finalización: 31 de diciembre de 2022"/>
    <s v="CLAUDIA QUINTERO-MERLE GALINDO"/>
    <n v="0.33"/>
    <x v="0"/>
    <d v="2022-04-04T00:00:00"/>
    <s v="La segunda capacitasción se realizxará en julio y la tercera en octubre de 2022"/>
    <s v="CLAUDIA QUINTERO-MERLE GALINDO"/>
    <n v="0.33"/>
    <s v="En avance"/>
    <d v="2022-04-28T00:00:00"/>
    <s v="La segunda capacitación se realizará en julio y la tercera en octubre de 2022"/>
    <s v="CLAUDIA QUINTERO-MERLE GALINDO"/>
    <n v="0.33"/>
    <s v="En avance"/>
    <d v="2022-05-31T00:00:00"/>
    <s v="Gestión Financiera, socializó a través del plan de capacitación de Talento Humano, la gestión de pagos en Financiera, el cual fue enviado por correo a todas las dependencias"/>
    <m/>
    <d v="2022-06-08T00:00:00"/>
    <s v="El proceso no reporta evidencia de la ejecución de la acción"/>
    <s v="Aun se esta a tiempo de cumplir"/>
  </r>
  <r>
    <s v="Informe Rezago Presupuestal  20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y falta de control "/>
    <s v="Procesos Disciplinarios"/>
    <s v="Acción correctiva"/>
    <s v="Realizar informe mensual por parte de Gestion Financiera, referente al mal diligenciamiento de los formatos de pago por parte de  los supervisores y presentarlos  a la Subdirección Administrativa y Dirección Genera para la toma de Decisiones"/>
    <m/>
    <n v="10"/>
    <s v="Informes mensuales realizados  y presentados a la Subdirección Administrativa y Financiera."/>
    <x v="9"/>
    <s v="Wberley Cardona"/>
    <d v="2021-08-01T00:00:00"/>
    <d v="2022-06-30T00:00:00"/>
    <s v="Acción y Plazo"/>
    <m/>
    <x v="1"/>
    <m/>
    <m/>
    <m/>
    <m/>
    <m/>
    <m/>
    <m/>
    <m/>
    <m/>
    <m/>
    <m/>
    <m/>
    <m/>
    <m/>
    <m/>
    <m/>
    <m/>
    <m/>
    <m/>
    <m/>
    <m/>
    <m/>
    <m/>
    <m/>
    <m/>
    <m/>
    <m/>
    <m/>
    <m/>
    <m/>
    <m/>
    <m/>
    <m/>
    <m/>
    <m/>
    <m/>
    <m/>
    <m/>
    <m/>
    <m/>
    <d v="2021-10-31T00:00:00"/>
    <s v="Socializacion a funcionarios y contratistas, sobre el diligenciamiento instructivo de cargue de cuentas en el SECOP II"/>
    <n v="0.1"/>
    <d v="2021-11-08T00:00:00"/>
    <s v="No se presenta informe "/>
    <s v="Aun esta a tiempo para cumplir con la accion"/>
    <d v="2021-11-18T00:00:00"/>
    <s v="No se ha realizado los  informes mensuales por parte de Gestión Financiera, referente al mal diligenciamiento de los formatos de pago por parte de  los supervisores y presentarlos  a la Subdirección Administrativa y Dirección Genera para la toma de Decisi"/>
    <s v="Claudia Quintero"/>
    <n v="0"/>
    <s v="En avance"/>
    <m/>
    <m/>
    <m/>
    <d v="2022-03-07T00:00:00"/>
    <s v="Modificación de la meta y  fecha de finalización como parte de la Mejora Continua:_x000a__x000a_Meta: 10_x000a_Fecha de finalización: 31 de diciembre de 2022"/>
    <s v="CLAUDIA QUINTERO-MERLE GALINDO"/>
    <n v="0"/>
    <x v="0"/>
    <d v="2022-04-04T00:00:00"/>
    <s v="Se evidencia el seguimiento e informe remitido a las areas y ala subdireccion administrativa informando el mal diligenciamiento de los formatos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
    <m/>
    <d v="2022-06-08T00:00:00"/>
    <s v="El proceso no reporta evidencia de la ejecución de la acción"/>
    <s v="Aun se esta a tiempo de cumplir"/>
  </r>
  <r>
    <s v="Informe Rezago Presupuestal  20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y falta de control "/>
    <s v="Procesos Disciplinarios"/>
    <s v="Acción correctiva"/>
    <s v="Iniciar las acciones legales a que haya lugar por el incumplimiento de las responsabilidades como supervisores en el mal diligenciamiento de los formatos"/>
    <m/>
    <n v="1"/>
    <s v="Acciones Legales adelantadas"/>
    <x v="4"/>
    <s v="VIVIANA GONZALEZ/JORGE EDWIN AMARILLO "/>
    <d v="2021-08-02T00:00:00"/>
    <d v="2022-06-30T00:00:00"/>
    <m/>
    <m/>
    <x v="3"/>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
    <s v="Jacqueline"/>
    <n v="0.2"/>
    <s v="En avance"/>
    <m/>
    <m/>
    <m/>
    <s v="25 febrero-13 marzo"/>
    <s v="A partir del 27 de octubre de 2021, se aperturo investigacion por incumplimiento de las responsabilidades como supervisores, auto de fecha 27 de octubre y con numero 34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s v="En el Comité Directivo, se ha presentado la gestión de pagos realizados en le mes y se detallan los conceptos de los giros."/>
    <m/>
    <d v="2022-06-08T00:00:00"/>
    <s v="Cumplida"/>
    <s v="Si"/>
  </r>
  <r>
    <s v="Informe Rezago Presupuestal  2020"/>
    <d v="2021-06-15T00:00:00"/>
    <s v="Publicación y Normatividad en el SECOP II_x000a__x000a_No se está dando cumplimiento a lo establecido en la Circular Externa Única de Colombia Compra Eficiente en relación con el numeral 1.4 Publicación en una plataforma del SECOP y 1.5 Normatividad del SECOP, debido"/>
    <s v="No conformidad"/>
    <s v="No existe un control al cargue de la informacion contractual en el SECOP II"/>
    <s v="No existe un control al cargue de la informacion contractual en el SECOP II"/>
    <s v="Procesos Disciplinarios"/>
    <s v="Acción correctiva"/>
    <s v="Realizar por parte del Gestor del proceso la verificacion y aprobacion antes de la publicacion de cada fase  en el SECOP II, colocando un pantallazo de su verificación"/>
    <s v="Presentar un informe trmiestral aleatorio de los contratos de consistencia de la informacion en el secop frente a la base de datos y el expediente fisco contractual. "/>
    <n v="4"/>
    <s v="Informes"/>
    <x v="1"/>
    <s v="Alvaro Perez"/>
    <d v="2021-08-01T00:00:00"/>
    <d v="2022-06-30T00:00:00"/>
    <m/>
    <m/>
    <x v="3"/>
    <m/>
    <m/>
    <m/>
    <m/>
    <m/>
    <m/>
    <m/>
    <m/>
    <m/>
    <m/>
    <m/>
    <m/>
    <m/>
    <m/>
    <m/>
    <m/>
    <m/>
    <m/>
    <m/>
    <m/>
    <m/>
    <m/>
    <m/>
    <m/>
    <m/>
    <m/>
    <m/>
    <m/>
    <m/>
    <m/>
    <m/>
    <m/>
    <m/>
    <m/>
    <m/>
    <m/>
    <m/>
    <m/>
    <m/>
    <m/>
    <d v="2021-10-31T00:00:00"/>
    <m/>
    <m/>
    <d v="2021-11-08T00:00:00"/>
    <s v="Con corte a 15 de nov el proceso no reporta evidencia de la ejecucion de la accion"/>
    <s v="Aun se esta a tiempo de cumplir con la accion "/>
    <d v="2021-11-23T00:00:00"/>
    <s v="No se allego evidencia de la  Realización por parte del Gestor del proceso de la verificacion y aprobacion antes de la publicacion de cada fase  en el SECOP II, colocando un pantallazo de su verificación, no obstante la acción se debía iniciar desde agost"/>
    <s v="Jacqueline"/>
    <n v="0"/>
    <s v="En avance"/>
    <m/>
    <m/>
    <m/>
    <s v="23  febrero -13 Marzo"/>
    <s v="Reformular la accion en el sentido   que el grupo de gestion contractual generara un informe  trimestral aleatoria de consistencia de la informaci[on del SECOP frente al expediente contractual. Meta 4 informes. Indicador Informes realizados| informes prog"/>
    <s v="Catalina Carranza-Jacqueline Rivera"/>
    <n v="0.1"/>
    <x v="0"/>
    <d v="2022-04-08T00:00:00"/>
    <s v="Se evidencia el informe de seguimiento a la informacion del SECOP y las carpetas con corte a 30 de marzo de 2022  "/>
    <s v="Catalina Carranza-Jacqueline Rivera"/>
    <n v="0.5"/>
    <s v="En avance"/>
    <d v="2022-04-29T00:00:00"/>
    <s v="No se adjunto evidencia para realizar la respectiva revisiòn. "/>
    <s v="CLAUDIA QUINTERO-CATALINA CARRANZA"/>
    <n v="0.5"/>
    <s v="En avance"/>
    <d v="2022-05-31T00:00:00"/>
    <s v="informe de seguimiento a la información del SECOP y las carpetas con corte a 31 de mayo"/>
    <n v="1"/>
    <d v="2022-06-08T00:00:00"/>
    <s v="El proceso presenta la evidencia d DE la ejecución de la acción "/>
    <s v="Aun se esta a tiempo de cumplir "/>
  </r>
  <r>
    <s v="Informe Rezago Presupuestal  20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ón correctiva"/>
    <s v="Realizar el Procedimiento para la generación del PAA "/>
    <m/>
    <n v="1"/>
    <s v="Procedimiento Generado.  "/>
    <x v="8"/>
    <s v="Adriana Moreno/Miguel Franco"/>
    <d v="2021-08-01T00:00:00"/>
    <d v="2021-08-30T00:00:00"/>
    <s v="Plazo"/>
    <m/>
    <x v="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obstante referenciarse desde el proceso Planeación Estrategica  que el procedimiento de PAA se encuentra en construccion, no se allega evidencia de su avance "/>
    <s v="Jacqueline"/>
    <n v="0"/>
    <s v="vencida"/>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Informe Rezago Presupuestal  20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ó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8"/>
    <s v="Adriana Moreno/Fredy Farpan/Alvaro Perez"/>
    <d v="2021-08-01T00:00:00"/>
    <d v="2022-06-30T00:00:00"/>
    <s v="Plazo"/>
    <m/>
    <x v="3"/>
    <m/>
    <m/>
    <m/>
    <m/>
    <m/>
    <m/>
    <m/>
    <m/>
    <m/>
    <m/>
    <m/>
    <m/>
    <m/>
    <m/>
    <m/>
    <m/>
    <m/>
    <m/>
    <m/>
    <m/>
    <m/>
    <m/>
    <m/>
    <m/>
    <m/>
    <m/>
    <m/>
    <m/>
    <m/>
    <m/>
    <m/>
    <m/>
    <m/>
    <m/>
    <m/>
    <m/>
    <m/>
    <m/>
    <m/>
    <m/>
    <d v="2021-10-31T00:00:00"/>
    <s v="No se a a dado inicio a su ejecucion "/>
    <n v="0"/>
    <d v="2021-11-08T00:00:00"/>
    <s v="Se esta trabajando en la accion "/>
    <s v="Aun se esta a tiempo para cumplir con la accion "/>
    <d v="2021-11-22T00:00:00"/>
    <s v="No se allego evidencia de avance de la acción, no obstante su inicio en agosto "/>
    <s v="Jacqueline"/>
    <n v="0"/>
    <s v="En avance"/>
    <m/>
    <m/>
    <m/>
    <d v="2022-03-07T00:00:00"/>
    <s v="Modificación de las fechas de Finalización:_x000a_ _x000a_Fecha de finalización: 30 de mayo de 2022"/>
    <s v="Claudia Quintero/Catalina Alvarez"/>
    <n v="0"/>
    <x v="0"/>
    <d v="2022-04-07T00:00:00"/>
    <s v="Conforme al procedimiento  realizado se validará el instrumento por medio del cual se realizará el registro y seguimiento del PAAC"/>
    <s v="Claudia Quintero/Catalina Alvarez"/>
    <n v="0"/>
    <s v="En avance"/>
    <d v="2022-04-28T00:00:00"/>
    <s v="Aun cuando se realizó el procedimiento denominado Formulación y seguimiento Plan Anual de Adquisiciones, a la fecha no se ha generado el PAA conforme a los lineamientos establecidos por Colombia Compra Eficiente, indicando los procesos que se adelantaran,"/>
    <s v="Claudia Quintero/Catalina Alvarez"/>
    <n v="0"/>
    <s v="En avance"/>
    <d v="2022-05-31T00:00:00"/>
    <s v="Se generó por parte del Planeación Estratégica, el  procedimiento denominado :  Formulación y seguimiento Plan Anual de Adquisidores, código: PC-PE-01 Versión 1 "/>
    <n v="1"/>
    <d v="2022-06-08T00:00:00"/>
    <s v="Se generó por parte del Planeación Estratégica, el  procedimiento denominado :  Formulación y seguimiento Plan Anual de Adquisidores, código: PC-PE-01 Versión 1 "/>
    <s v="Aun se esta a tiempo de cumplir "/>
  </r>
  <r>
    <s v="Informe Rezago Presupuestal  20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ón correctiva"/>
    <s v="Realizar seguimiento mensual al PAA, y presentarlo a la Alta Dirección para la respectiva toma de decisiones."/>
    <m/>
    <n v="12"/>
    <s v="Informes de seguimiento"/>
    <x v="8"/>
    <s v="Adriana Moreno/Fredy Farpan/Alvaro Perez"/>
    <d v="2021-08-01T00:00:00"/>
    <d v="2022-06-30T00:00:00"/>
    <s v="Acción y Plazo"/>
    <m/>
    <x v="33"/>
    <m/>
    <m/>
    <m/>
    <m/>
    <m/>
    <m/>
    <m/>
    <m/>
    <m/>
    <m/>
    <m/>
    <m/>
    <m/>
    <m/>
    <m/>
    <m/>
    <m/>
    <m/>
    <m/>
    <m/>
    <m/>
    <m/>
    <m/>
    <m/>
    <m/>
    <m/>
    <m/>
    <m/>
    <m/>
    <m/>
    <m/>
    <m/>
    <m/>
    <m/>
    <m/>
    <m/>
    <m/>
    <m/>
    <m/>
    <m/>
    <d v="2021-10-31T00:00:00"/>
    <s v="No se a a dado inicio a su ejecucion "/>
    <n v="0"/>
    <d v="2021-11-08T00:00:00"/>
    <s v="Se esta trabajando en la accion "/>
    <s v="Aun se esta a tiempo para cumplir con la accion "/>
    <d v="2021-11-22T00:00:00"/>
    <s v="Aún no se evidencia ningun informe de seguimiento mensual al PAA, y por consiguiente su presentación  a la Alta Dirección para la respectiva toma de decisiones, no obstante la acción debía iniciarse en agosto de 2021; asi mismo, es de aclarar q ue la acci"/>
    <s v="Jacqueline"/>
    <n v="0"/>
    <s v="En avance"/>
    <m/>
    <m/>
    <m/>
    <d v="2022-03-07T00:00:00"/>
    <s v="Modificación de las fechas de Finalización y meta:_x000a_ Meta: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Acción en avance "/>
    <n v="0.04"/>
    <d v="2022-06-08T00:00:00"/>
    <s v="Acción en avance "/>
    <s v="Aun se esta a tiempo de cumplir "/>
  </r>
  <r>
    <s v="Informe Seguimiento Austeridad Gasto l  Trimestre de 2021"/>
    <d v="2021-06-25T00:00:00"/>
    <s v="Se evidenció que durante el primer trimestre de 2021, no hubo recuperación en el saldo adeudado por concepto de Cuentas por Cobrar  Incapacidades”; ya que, al realizar la verificación del total adeudado por concepto de Incapacidades pendientes por cobrar "/>
    <s v="Observación"/>
    <s v="_x000a_1. Los incrementos obedecen a las incapacidades que de manera mensual se generan por parte de los funcionarios._x000a__x000a_2.Falta de Seguimiento permanente en la Gestión de cobro_x000a__x000a_3, Aunque se siguen enviado comunicaciones de recobro a las EPS no han realizado el"/>
    <s v="Aunque se siguen enviado comunicaciones de recobro a las EPS no han realizado el pago de la obligación._x000a_"/>
    <s v="Incremento del valor adeudado por parte de las EPS y ARL_x000a__x000a_Vencimiento de los términos legales para realizar el cobro_x000a__x000a_Detrimento Patrimonial"/>
    <s v="Acción preventiva "/>
    <s v="Realizar los cobros por medio de correo electrónico a las diferentes EPS y ARL de los saldos de incapacidades."/>
    <m/>
    <n v="1"/>
    <s v="No. Total de correos enviados / No. de EPS y ARL con saldo pendientes*100%"/>
    <x v="3"/>
    <s v="VIVIAN RAMIREZ"/>
    <d v="2021-08-01T00:00:00"/>
    <d v="2021-12-31T00:00:00"/>
    <m/>
    <m/>
    <x v="3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Se evidencia un correo con la Solicitud de Reintegro de incapacidades a Colsanitas en  octubre 5 de 2021, sin embargo, a la fecha no se han realizado los reintegros."/>
    <s v="Carlos Andrés Vargas"/>
    <n v="20"/>
    <s v="En avance"/>
    <m/>
    <m/>
    <m/>
    <d v="2022-03-11T00:00:00"/>
    <s v="Se realizaron los cobros por medio de correo electrónicos mensuales  a las diferentes EPS y ARL de los saldos de incapacidades"/>
    <s v="Claudia Quintero /Catalina Carranza"/>
    <n v="100"/>
    <x v="1"/>
    <d v="2022-04-06T00:00:00"/>
    <s v="CUMPLIDA SEGUIMIENTO ANTERIOR"/>
    <s v="CLAUDIA QUINTERO-CATALINA ALVAREZ"/>
    <n v="1"/>
    <s v="Cumplida"/>
    <d v="2022-04-27T00:00:00"/>
    <s v="CUMPLIDA SEGUIMIENTO ANTERIOR"/>
    <n v="1"/>
    <n v="1"/>
    <s v="Cumplida"/>
    <m/>
    <m/>
    <m/>
    <d v="2022-06-08T00:00:00"/>
    <s v="CUMPLIDA SEGUIMIENTO ANTERIOR"/>
    <s v="Si"/>
  </r>
  <r>
    <s v="Informe Seguimiento Austeridad Gasto l  Trimestre de 2021"/>
    <d v="2021-06-25T00:00:00"/>
    <s v="Se evidenció que durante el primer trimestre de 2021, no hubo recuperación en el saldo adeudado por concepto de Cuentas por Cobrar  Incapacidades”; ya que, al realizar la verificación del total adeudado por concepto de Incapacidades pendientes por cobrar "/>
    <s v="Observación"/>
    <s v="_x000a_1. Los incrementos obedecen a las incapacidades que de manera mensual se generan por parte de los funcionarios._x000a__x000a_2. Falta de Seguimiento permanente en la Gestión de cobro._x000a__x000a_3.Aunque se siguen enviado comunicaciones de recobro las EPS no han realizado el "/>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Seguimiento continuo por parte del responsable del Cobro Coactivo a las EPS y ARL"/>
    <m/>
    <n v="1"/>
    <s v="Cobro Coactivo"/>
    <x v="3"/>
    <s v="VIVIANA GONZALEZ"/>
    <d v="2021-08-01T00:00:00"/>
    <d v="2021-12-31T00:00:00"/>
    <s v="Plazo"/>
    <m/>
    <x v="1"/>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No se presenta evidencia del cobro coactivo a las EPS y ARL."/>
    <s v="Carlos Andrés Vargas"/>
    <n v="0"/>
    <s v="En avance"/>
    <m/>
    <m/>
    <m/>
    <d v="2022-03-11T00:00:00"/>
    <s v="Modificar la fecha de la terminación; debido a que es necesario continuar con el seguimiento en el cobro de las incapacidades como parte de la mejora continua así:_x000a__x000a_Fecha  de Terminación: 31-12-2022"/>
    <s v="Claudia Quintero /Catalina Carranza"/>
    <m/>
    <x v="0"/>
    <s v="06/04/20200"/>
    <s v="Se recibio por parte del Gestión Juridica un correo donde se estipula el lleno de los requisitos para realizar el cobro coactivo el 22 de febrero de 2022."/>
    <s v="CLAUDIA QUINTERO-CATALINA ALVAREZ"/>
    <n v="0"/>
    <s v="En avance"/>
    <d v="2022-04-27T00:00:00"/>
    <s v="Mediante correo de fecha 02 de mayo de 2022, el Proceso de Gestión de Talento remitió por correo eléctronico al Proceso de Gestión Jurídica la documentación necesaria para adelantar el cobro coactivo de las incapacidades."/>
    <s v="CLAUDIA QUINTERO-CATALINA CARRANZA"/>
    <n v="0.4"/>
    <s v="En avance"/>
    <d v="2022-05-25T00:00:00"/>
    <s v="Se envía correo al proceso jurídico para seguimiento del cobro coactivo del la es sanitas"/>
    <n v="0.5"/>
    <d v="2022-06-08T00:00:00"/>
    <s v="Se evidencia correo enviado del día 7 de junio de 2022, por parte del proceso de gestión de talento humano solicitando información del estado del proceso coactivo de los saldos de incapacidades. "/>
    <s v="Aun se esta a tiempo de cumplir "/>
  </r>
  <r>
    <s v="Informe Seguimiento Austeridad Gasto l  Trimestre de 2021"/>
    <d v="2021-06-25T00:00:00"/>
    <s v="Se evidenció que durante el primer trimestre de 2021, no hubo recuperación en el saldo adeudado por concepto de Cuentas por Cobrar  Incapacidades”; ya que, al realizar la verificación del total adeudado por concepto de Incapacidades pendientes por cobrar "/>
    <s v="Observación"/>
    <s v="_x000a_1. Los incrementos obedecen a las incapacidades que de manera mensual se generan por parte de los funcionarios._x000a__x000a_2. Falta de Seguimiento permanente en la Gestión de cobro_x000a__x000a_3..Aunque se siguen enviado comunicaciones de recobro las EPS no han realizado el "/>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Adelantar las acciones legales  a que haya lugar, con el fin que las EPS y ARL, cancele lo adeudado por incapacidades"/>
    <s v="Adelantar acciones administrativas a que haya lugar, con el fin que las EPS y ARL, cancele lo adeudado por incapacidades."/>
    <n v="1"/>
    <s v="Acciones administrativas adelantadas"/>
    <x v="10"/>
    <s v="CARLOS LOPEZ"/>
    <d v="2021-08-01T00:00:00"/>
    <d v="2021-12-31T00:00:00"/>
    <s v="Acción y Plazo"/>
    <m/>
    <x v="3"/>
    <m/>
    <m/>
    <m/>
    <m/>
    <m/>
    <m/>
    <m/>
    <m/>
    <m/>
    <m/>
    <m/>
    <m/>
    <m/>
    <m/>
    <m/>
    <m/>
    <m/>
    <m/>
    <m/>
    <m/>
    <m/>
    <m/>
    <m/>
    <m/>
    <m/>
    <m/>
    <m/>
    <m/>
    <m/>
    <m/>
    <m/>
    <m/>
    <m/>
    <m/>
    <m/>
    <m/>
    <m/>
    <m/>
    <m/>
    <m/>
    <d v="2021-10-31T00:00:00"/>
    <m/>
    <m/>
    <m/>
    <m/>
    <m/>
    <d v="2021-11-19T00:00:00"/>
    <s v="No se allega evidencia , ni se reporta avance de gestión para el cumplimiento de la acción"/>
    <s v="Jacqueline"/>
    <n v="0"/>
    <s v="En avance"/>
    <m/>
    <m/>
    <m/>
    <s v="25 febrero-13 marzo"/>
    <s v="Solicitar reprogramacion de accion y fecha "/>
    <s v="Catalina Carranza-Jacqueline Rivera"/>
    <m/>
    <x v="0"/>
    <d v="2022-04-08T00:00:00"/>
    <s v="Se evidencia el correo de solicitud  de soportes a Talento Humano, para radicar la solicitud "/>
    <s v="Catalina Carranza-Jacqueline Rivera"/>
    <n v="0.2"/>
    <s v="En avance"/>
    <d v="2022-04-29T00:00:00"/>
    <s v="Durante este periodo no se evidencia avance con relación a Adelantar las acciones legales  a que haya lugar, con el fin que las EPS y ARL, cancele lo adeudado por incapacidades. "/>
    <s v="CLAUDIA QUINTERO-CATALINA CARRANZA"/>
    <n v="0.2"/>
    <s v="En avance"/>
    <m/>
    <m/>
    <m/>
    <d v="2022-06-08T00:00:00"/>
    <s v="El proceso no reporto evidencia de la ejecución de la acción "/>
    <s v="Aun se esta a tiempo de cumplir "/>
  </r>
  <r>
    <s v="Informe Seguimiento Austeridad Gasto l  Trimestre de 2021"/>
    <d v="2021-06-25T00:00:00"/>
    <s v="Se evidenció legalización extemporánea de comisiones, incumplimiento lo señalado en la resolución  126 de 2020, artículo 4 literal (g), por cuanto las resoluciones 44, 52 y 83 de 2021 fueron legalizadas de manera inoportuna."/>
    <s v="No conformidad"/>
    <s v="1. Porque, no se está dando cumplimiento a lo establecido en la resolución 126 de 2020._x000a__x000a_2. Porque, hacen caso omiso a los correos enviados por Gestión de Talento Humano._x000a__x000a_3. No se adelantan las acciones a que haya lugar para que los contratistas y funcio"/>
    <s v="Por que, se realiza el giro anticipado de las comisiones y viáticos."/>
    <s v="Hallazgos por parte de los Órganos de Control"/>
    <s v="Acción correctiva"/>
    <s v="Modificar la resolución 126 de 2020, estableciendo que el reconocimiento económico de la comisión se realice posterior a su generación."/>
    <m/>
    <n v="1"/>
    <s v="Resolución actualizada"/>
    <x v="3"/>
    <s v="VIVIAN RAMIREZ"/>
    <d v="2021-08-01T00:00:00"/>
    <d v="2021-08-30T00:00:00"/>
    <m/>
    <m/>
    <x v="25"/>
    <m/>
    <m/>
    <m/>
    <m/>
    <m/>
    <m/>
    <m/>
    <m/>
    <m/>
    <m/>
    <m/>
    <m/>
    <m/>
    <m/>
    <m/>
    <m/>
    <m/>
    <m/>
    <m/>
    <m/>
    <m/>
    <m/>
    <m/>
    <m/>
    <m/>
    <m/>
    <m/>
    <m/>
    <m/>
    <m/>
    <m/>
    <m/>
    <m/>
    <m/>
    <m/>
    <m/>
    <m/>
    <m/>
    <m/>
    <m/>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x v="1"/>
    <d v="2022-04-06T00:00:00"/>
    <s v="CUMPLIDA SEGUIMIENTO ANTERIOR"/>
    <s v="CLAUDIA QUINTERO-CATALINA ALVAREZ"/>
    <n v="1"/>
    <s v="Cumplida"/>
    <d v="2022-04-27T00:00:00"/>
    <s v="CUMPLIDA SEGUIMIENTO ANTERIOR"/>
    <n v="1"/>
    <n v="1"/>
    <s v="Cumplida"/>
    <m/>
    <m/>
    <m/>
    <d v="2022-06-08T00:00:00"/>
    <s v="CUMPLIDA SEGUIMIENTO ANTERIOR"/>
    <s v="Si"/>
  </r>
  <r>
    <s v="Informe Seguimiento Austeridad Gasto l  Trimestre de 20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
    <s v="Porque, no se ejecuto el debido control y seguimiento al vehículo."/>
    <s v="Hallazgos por parte de los Órganos de Control_x000a__x000a_Falta disciplinaria  "/>
    <s v="Acción correctiva"/>
    <s v="Realizar cruces mensuales de los bienes existentes en la entidad conjuntamente con el proceso de gestión financiera "/>
    <m/>
    <n v="5"/>
    <s v=" Cruces mensuales "/>
    <x v="0"/>
    <s v="Arley coy "/>
    <d v="2021-08-02T00:00:00"/>
    <d v="2021-12-31T00:00:00"/>
    <s v="Plazo"/>
    <m/>
    <x v="0"/>
    <m/>
    <m/>
    <m/>
    <m/>
    <m/>
    <m/>
    <m/>
    <m/>
    <m/>
    <m/>
    <m/>
    <m/>
    <m/>
    <m/>
    <m/>
    <m/>
    <m/>
    <m/>
    <m/>
    <m/>
    <m/>
    <m/>
    <m/>
    <m/>
    <m/>
    <m/>
    <m/>
    <m/>
    <m/>
    <m/>
    <m/>
    <m/>
    <m/>
    <m/>
    <m/>
    <m/>
    <m/>
    <m/>
    <m/>
    <m/>
    <d v="2021-10-31T00:00:00"/>
    <s v="Se deja evidencia de los correos de conciliación entre el area de financiera y almacén."/>
    <n v="1"/>
    <d v="2021-11-08T00:00:00"/>
    <s v="No se evidencian cruces mensuales de los bienes existentes en la entidad conjuntamente con el proceso de gestión financiera, es de anotar que las evidencias reportadas corresponden al ano 2020"/>
    <s v="Aun se esta a tiempo para cumplir con la accion "/>
    <d v="2021-11-19T00:00:00"/>
    <s v="Se evidencia imagen donde se señalan los correos enviados sobre conciliaciones 2020, pero No se evidencia  se ejecuto el debido control y seguimiento al vehículo.."/>
    <s v="Luis Guillermo"/>
    <n v="0.5"/>
    <s v="En avance"/>
    <d v="2022-02-18T00:00:00"/>
    <s v="se realizan los respectivos cruces con Financiera"/>
    <n v="1"/>
    <d v="2022-03-02T00:00:00"/>
    <s v="El gestor se compromete a cumplir la acción antes del 30/04/2022"/>
    <s v="Luis Guillermo / Merle Galindo"/>
    <n v="0.5"/>
    <x v="0"/>
    <d v="2022-04-07T00:00:00"/>
    <s v="Se presentan actas de conciliación de los corrido de la vigencia entre Gestión Financiera y Almacen, acta 1 del 5 de febrero, acta 2 del 11 de marzo, acta 3 del 11 de marzo y acta 4 del 5 de mayo, en las dos últimas actas se presenta inconsistencia por cu"/>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presenta evidencias de informes de conciliación correspondientes a los meses de enero, febrero y marzo, no obstante no se presentan de los meses de abril ni mayo"/>
    <s v="No"/>
  </r>
  <r>
    <s v="Informe Seguimiento Austeridad Gasto l  Trimestre de 20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
    <s v="Porque, no se ejecuto el debido control y seguimiento al vehículo."/>
    <s v="Hallazgos por parte de los Órganos de Control_x000a__x000a_Falta disciplinaria  "/>
    <s v="Acción correctiva"/>
    <s v="Realizar un inventario físico de los bienes de la DNBC"/>
    <m/>
    <n v="1"/>
    <s v="Inventario físico actualizado"/>
    <x v="0"/>
    <s v="Arley coy "/>
    <d v="2021-08-31T00:00:00"/>
    <d v="2021-11-30T00:00:00"/>
    <s v="Plazo"/>
    <m/>
    <x v="0"/>
    <m/>
    <m/>
    <m/>
    <m/>
    <m/>
    <m/>
    <m/>
    <m/>
    <m/>
    <m/>
    <m/>
    <m/>
    <m/>
    <m/>
    <m/>
    <m/>
    <m/>
    <m/>
    <m/>
    <m/>
    <m/>
    <m/>
    <m/>
    <m/>
    <m/>
    <m/>
    <m/>
    <m/>
    <m/>
    <m/>
    <m/>
    <m/>
    <m/>
    <m/>
    <m/>
    <m/>
    <m/>
    <m/>
    <m/>
    <m/>
    <d v="2021-10-31T00:00:00"/>
    <s v="Se realizo el einventario de acuerdo a los lineamientos establecidos."/>
    <n v="1"/>
    <d v="2021-11-08T00:00:00"/>
    <s v="Nos se evidencia la realizació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sin firmas. No se evidencia la realización del Inventario Físico con corte al 31 de diciembre de 2020. "/>
    <s v="Luis Guillermo"/>
    <n v="0.5"/>
    <s v="En avance"/>
    <d v="2022-02-18T00:00:00"/>
    <s v="Se realizo el einventario de acuerdo a los lineamientos establecidos."/>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no reporta evidencia de la realización del inventario físico de la DNBC "/>
    <s v="No"/>
  </r>
  <r>
    <s v="Informe Seguimiento Austeridad Gasto l  Trimestre de 20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
    <s v="Porque, no se ejecuto el debido control y seguimiento al vehículo."/>
    <s v="Hallazgos por parte de los Órganos de Control_x000a__x000a_Falta disciplinaria  "/>
    <s v="Acción correctiva"/>
    <s v="Socializar los roles y responsabilidades a los supervisores designados de los comodatos de la entidad "/>
    <m/>
    <n v="1"/>
    <s v="Socialización sobre roles y responsabilidades de los supervisores "/>
    <x v="1"/>
    <s v="Alvaro Perez "/>
    <d v="2021-08-31T00:00:00"/>
    <d v="2021-09-30T00:00:00"/>
    <m/>
    <m/>
    <x v="34"/>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con la cual se dio cumplimiento a la acción: Socializar los roles y responsabilidades a los supervisores designados de los comodatos de la entidad "/>
    <s v="Jacqueline"/>
    <n v="1"/>
    <s v="Cumplida"/>
    <m/>
    <m/>
    <m/>
    <s v="23  febrero -13 Marzo"/>
    <s v="Se realizo capacitación a los supervisores el 4 de marzo de 2022"/>
    <s v="Catalina Carranza-Jacqueline Rivera"/>
    <n v="1"/>
    <x v="1"/>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Seguimiento Austeridad Gasto l  Trimestre de 20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
    <s v="No conformidad"/>
    <s v="1.Por que a pesar de que se ha venido ejecutando el seguimiento  por parte del supervisor del contrato,   la entidad prestadora del servicio de telefonía  no ha dado respuesta a los requerimiento solicitados._x000a__x000a_2, Falta de control y seguimiento por parte d"/>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ón correctiva"/>
    <s v="Realizar una mesa de trabajo con la empresa prestadora de servicio con el fin de verificar los valores de la factura . _x000a__x000a__x000a__x000a_"/>
    <m/>
    <n v="1"/>
    <s v="mesa de trabajo  realizadas/ mesas de trabajo programados. "/>
    <x v="2"/>
    <s v="Edwin Zamora "/>
    <d v="2021-08-01T00:00:00"/>
    <d v="2022-01-11T00:00:00"/>
    <s v="Plazo"/>
    <m/>
    <x v="3"/>
    <m/>
    <m/>
    <m/>
    <m/>
    <m/>
    <m/>
    <m/>
    <m/>
    <m/>
    <m/>
    <m/>
    <m/>
    <m/>
    <m/>
    <m/>
    <m/>
    <m/>
    <m/>
    <m/>
    <m/>
    <m/>
    <m/>
    <m/>
    <m/>
    <m/>
    <m/>
    <m/>
    <m/>
    <m/>
    <m/>
    <m/>
    <m/>
    <m/>
    <m/>
    <m/>
    <m/>
    <m/>
    <m/>
    <m/>
    <m/>
    <d v="2021-10-31T00:00:00"/>
    <s v="Se hace configuración de la plataforma de gestión de telefonía IP."/>
    <n v="0.2"/>
    <d v="2021-11-08T00:00:00"/>
    <s v="Se hace configuración de la plataforma de gestión de telefonía IP."/>
    <s v="Aun se esta tiempo para cumplir con la accion "/>
    <d v="2021-11-17T00:00:00"/>
    <s v="Se evidenicia imagen de la configuración de la plataforma de gestión de telefonía IP, pero no se ha realizado mesa de trabajo con la ETB, con el fin de verificar los valores de la factura. La acción tien fecha de termianción 11/01/2022"/>
    <s v="Luis Guillermo"/>
    <n v="0.1"/>
    <s v="En avance"/>
    <m/>
    <m/>
    <m/>
    <d v="2022-03-08T00:00:00"/>
    <s v="Se solicita ampliación de la fecha de terminación, en virtud que si bien somos los supervisores del contrato, se tenia entendido que el seguimiento lo hacia otro proceso, por lo anterior, se dará inicio a la actividad, indicando que contractualmente el se"/>
    <s v="Luis Guillermo / Merle Galindo"/>
    <n v="0.1"/>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
    <s v="No conformidad"/>
    <s v="1.Por que a pesar de que se ha venido ejecutando el seguimiento  por parte del supervisor del contrato,   la entidad prestadora del servicio de telefonía  no ha dado respuesta a los requerimiento solicitados._x000a__x000a_2, Falta de control y seguimiento por parte d"/>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ón correctiva"/>
    <s v="Realizar  un adecuado seguimiento al contrato de telefonía ip, dando cumplimiento a los lineamientos establecidos en el manual de supervisión e interventoría. _x000a__x000a_Enviar un correo a la empresa prestadora del servicio "/>
    <m/>
    <n v="6"/>
    <s v="Seguimientos realizados al contrato de telefonía IP "/>
    <x v="2"/>
    <s v="Edwin Zamora "/>
    <d v="2021-08-01T00:00:00"/>
    <d v="2022-01-11T00:00:00"/>
    <s v="Plazo"/>
    <m/>
    <x v="3"/>
    <m/>
    <m/>
    <m/>
    <m/>
    <m/>
    <m/>
    <m/>
    <m/>
    <m/>
    <m/>
    <m/>
    <m/>
    <m/>
    <m/>
    <m/>
    <m/>
    <m/>
    <m/>
    <m/>
    <m/>
    <m/>
    <m/>
    <m/>
    <m/>
    <m/>
    <m/>
    <m/>
    <m/>
    <m/>
    <m/>
    <m/>
    <m/>
    <m/>
    <m/>
    <m/>
    <m/>
    <m/>
    <m/>
    <m/>
    <m/>
    <d v="2021-10-31T00:00:00"/>
    <s v="Se hace seguimiento a los usuarios y roles asignados a cada una de sus áreas."/>
    <n v="0.5"/>
    <d v="2021-11-08T00:00:00"/>
    <s v="No se presenta un informe detallado de la supervisión de la ejecución del contrato "/>
    <s v="Aun se esta tiempo para cumplir con la accion "/>
    <d v="2021-11-17T00:00:00"/>
    <s v="Se evidencia imagen del perfil de los usuarios de la Telefonia ETB, pero no se presenta informe detallado de la supervision de la ejecucion del contrato . La acción tien fecha de termianción 11/01/2022"/>
    <s v="Luis Guillermo"/>
    <n v="0.3"/>
    <s v="En avance"/>
    <m/>
    <m/>
    <m/>
    <d v="2022-03-08T00:00:00"/>
    <s v="Se solicita ampliación de la fecha de terminación, para ejecutar la actividad, no obstante indicamos que actualmente el contrato  del servicio tiene un cargo fijo, por lo que los valores no varían. Fecha de terminación: 30/06/2022"/>
    <s v="Luis Guillermo / Merle Galindo"/>
    <n v="0.3"/>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
    <s v="No conformidad"/>
    <s v="1.Porque: no se realiza un estricto control y seguimiento a  las facturas que se deben cancelar. _x000a__x000a_"/>
    <s v="1.Porque: no se realiza un estricto control y seguimiento a  las facturas que se deben cancelar. _x000a__x000a_"/>
    <s v="Incumplimiento de acciones de gestión y afectación en el desempeño institucional_x000a__x000a_Posibles hallazgos fiscales._x000a__x000a_Posibles sanciones disciplinarias "/>
    <s v="Acción correctiva"/>
    <s v="Realizar mensualmente el seguimiento a las facturas de telefonía IP"/>
    <m/>
    <n v="6"/>
    <s v="Seguimientos realizados a las facturas de telefonía IP "/>
    <x v="2"/>
    <s v="Edwin Zamora "/>
    <d v="2021-08-01T00:00:00"/>
    <d v="2022-01-11T00:00:00"/>
    <s v="Plazo"/>
    <m/>
    <x v="3"/>
    <m/>
    <m/>
    <m/>
    <m/>
    <m/>
    <m/>
    <m/>
    <m/>
    <m/>
    <m/>
    <m/>
    <m/>
    <m/>
    <m/>
    <m/>
    <m/>
    <m/>
    <m/>
    <m/>
    <m/>
    <m/>
    <m/>
    <m/>
    <m/>
    <m/>
    <m/>
    <m/>
    <m/>
    <m/>
    <m/>
    <m/>
    <m/>
    <m/>
    <m/>
    <m/>
    <m/>
    <m/>
    <m/>
    <m/>
    <m/>
    <d v="2021-10-31T00:00:00"/>
    <s v="Se han hecho seguimientos mensuales a cada una de las facturas respectivas de los meses de agosto y septiembre."/>
    <n v="0.7"/>
    <d v="2021-11-08T00:00:00"/>
    <s v="Se presentan las facturas de agosto y septiembre, no obstante no se realiza un seguimiento de las mismas "/>
    <s v="Aun se esta tiempo para cumplir con la accion "/>
    <d v="2021-11-17T00:00:00"/>
    <s v="Se evidencias las facturas de agosto y septiembre, la acción tien fcha de terminación 11/01/2022"/>
    <s v="Luis Guillermo"/>
    <n v="0.7"/>
    <s v="En avance"/>
    <m/>
    <m/>
    <m/>
    <d v="2022-03-08T00:00:00"/>
    <s v="Se solicita ampliación de misma, en virtud que si bien somos los supervisores del contrato, se tenia entendido que el seguimiento lo hacia otro proceso. Se dará inicio a la actividad, indicando que contractualmente el servicio tiene un cargo fijo, por lo "/>
    <s v="Luis Guillermo / Merle Galindo"/>
    <n v="0.7"/>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Establecer los lineamientos del uso y designación de las líneas telefónicas pertenecientes a la DNBC, a través e la emisión de una Circular. "/>
    <m/>
    <n v="1"/>
    <s v="Circular "/>
    <x v="0"/>
    <s v="Arley coy "/>
    <d v="2021-08-01T00:00:00"/>
    <d v="2021-08-30T00:00:00"/>
    <s v="Plazo"/>
    <m/>
    <x v="0"/>
    <m/>
    <m/>
    <m/>
    <m/>
    <m/>
    <m/>
    <m/>
    <m/>
    <m/>
    <m/>
    <m/>
    <m/>
    <m/>
    <m/>
    <m/>
    <m/>
    <m/>
    <m/>
    <m/>
    <m/>
    <m/>
    <m/>
    <m/>
    <m/>
    <m/>
    <m/>
    <m/>
    <m/>
    <m/>
    <m/>
    <m/>
    <m/>
    <m/>
    <m/>
    <m/>
    <m/>
    <m/>
    <m/>
    <m/>
    <m/>
    <d v="2021-10-31T00:00:00"/>
    <m/>
    <m/>
    <d v="2021-11-08T00:00:00"/>
    <s v="No se evidencia la expedición de la circular"/>
    <s v="No"/>
    <d v="2021-11-19T00:00:00"/>
    <s v="En el One Drive no se evidencia ningún soporte. La actividad tiene fecha de terminación 30/08/2021 "/>
    <s v="Luis Guillermo"/>
    <n v="0"/>
    <s v="vencida"/>
    <d v="2022-02-18T00:00:00"/>
    <s v="Se realizan los lineamientos"/>
    <n v="1"/>
    <d v="2022-03-02T00:00:00"/>
    <s v="El gestor se compromete a cumplir la acción antes del 30/04/2022"/>
    <s v="Luis Guillermo / Merle Galindo"/>
    <n v="0"/>
    <x v="0"/>
    <d v="2022-04-07T00:00:00"/>
    <s v="No se presentó evidencia"/>
    <s v="Merle/Carlos"/>
    <n v="0"/>
    <s v="En avance"/>
    <d v="2022-04-29T00:00:00"/>
    <s v="El proceso no se reunió con el equipo ni presentó evidencias de avance de la acción planteada. "/>
    <s v="Merle/Carlos"/>
    <n v="0"/>
    <s v="Vencida"/>
    <d v="2022-05-31T00:00:00"/>
    <s v="SE REALIZO EL PROCESO PARA CANCELAR 26 LÍNEAS TELEFONICAS Y ASI CONTRIBUIR A LA DISMINUCIÓN EL EN PROCESO DE AUSTERIDAD DEL GASTO"/>
    <n v="1"/>
    <d v="2022-06-08T00:00:00"/>
    <s v="El proceso no reporta evidencia de la expedición de una circular con lineamientos del uso y manejo de líneas de celular"/>
    <s v="No"/>
  </r>
  <r>
    <s v="Informe Seguimiento Austeridad Gasto l  Trimestre de 20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
    <s v="3, Inadecuado control y seguimiento sobre el uso y manejo de las líneas telefónicas de la DNBC "/>
    <s v="Hallazgos por parte de los Órganos de Control._x000a__x000a_Faltas disciplinarias _x000a__x000a_Posibles hallazgos fiscales "/>
    <s v="Acción correctiva"/>
    <s v="Realizar un seguimiento mensual al inventario de las líneas telefónicas  contratadas y verificar el uso adecuado de las mismas . "/>
    <m/>
    <n v="5"/>
    <s v="Seguimientos mensuales "/>
    <x v="0"/>
    <s v="Arley coy "/>
    <d v="2021-08-01T00:00:00"/>
    <d v="2021-12-31T00:00:00"/>
    <s v="Plazo"/>
    <m/>
    <x v="1"/>
    <m/>
    <m/>
    <m/>
    <m/>
    <m/>
    <m/>
    <m/>
    <m/>
    <m/>
    <m/>
    <m/>
    <m/>
    <m/>
    <m/>
    <m/>
    <m/>
    <m/>
    <m/>
    <m/>
    <m/>
    <m/>
    <m/>
    <m/>
    <m/>
    <m/>
    <m/>
    <m/>
    <m/>
    <m/>
    <m/>
    <m/>
    <m/>
    <m/>
    <m/>
    <m/>
    <m/>
    <m/>
    <m/>
    <m/>
    <m/>
    <d v="2021-10-31T00:00:00"/>
    <s v="Se realiza inventario de las 9  lineas que estan activas  "/>
    <n v="0.6"/>
    <d v="2021-11-08T00:00:00"/>
    <s v="Se evidencia cuadro con el inventario d de las líneas de celular, no obstante no se realiza seguimiento mensual al inventario de las líneas telefónicas  contratadas y verificar el uso adecuado de las mismas . "/>
    <s v="Aun se esta tiempo para cumplir con la accion "/>
    <d v="2021-11-19T00:00:00"/>
    <s v="Se evidencia archivo excel, con la relación de 9 lineas activas, pero no se evidencia seguimiento mensual al inventario de las líneas telefónicas  contratadas y a la verificación del uso adecuado de las mismas"/>
    <s v="Luis Guillermo"/>
    <n v="0.6"/>
    <s v="En avance"/>
    <d v="2022-02-18T00:00:00"/>
    <s v="Se realiza inventario de las 9  lineas que estan activas  "/>
    <n v="1"/>
    <d v="2022-03-02T00:00:00"/>
    <s v="El Gestor solicita modificación de la fecha de terminación de la acción._x000a__x000a_Fecha de Terminación: 31/12/2022_x000a_Meta: 9"/>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r>
  <r>
    <s v="Informe Seguimiento Austeridad Gasto l  Trimestre de 20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
    <s v="3, Inadecuado control y seguimiento sobre el uso y manejo de las líneas telefónicas de la DNBC "/>
    <s v="Hallazgos por parte de los Órganos de Control._x000a__x000a_Faltas disciplinarias _x000a__x000a_Posibles hallazgos fiscales  "/>
    <s v="Corrección"/>
    <s v="Realizar la cancelación de las siguientes líneas telefónicas: 3102153736, 3133656239, 32223472160,3223472114, 3102414387, 32334997736, 3102011926, 3102011957, 3102012162, 3102012079,3102012130, 3102012075, 3102012055, 3102012146, 3102011959, 3102011984,"/>
    <m/>
    <n v="1"/>
    <s v="N° total de líneas canceladas / N° total de líneas móviles *100"/>
    <x v="0"/>
    <s v="Arley coy "/>
    <d v="2021-08-01T00:00:00"/>
    <d v="2021-08-31T00:00:00"/>
    <s v="Plazo"/>
    <m/>
    <x v="3"/>
    <m/>
    <m/>
    <m/>
    <m/>
    <m/>
    <m/>
    <m/>
    <m/>
    <m/>
    <m/>
    <m/>
    <m/>
    <m/>
    <m/>
    <m/>
    <m/>
    <m/>
    <m/>
    <m/>
    <m/>
    <m/>
    <m/>
    <m/>
    <m/>
    <m/>
    <m/>
    <m/>
    <m/>
    <m/>
    <m/>
    <m/>
    <m/>
    <m/>
    <m/>
    <m/>
    <m/>
    <m/>
    <m/>
    <m/>
    <m/>
    <d v="2021-10-31T00:00:00"/>
    <s v="Se realiza suspension de las lineas que se encuentran  relaciondas las cuales no generan ningun costo"/>
    <n v="1"/>
    <d v="2021-11-08T00:00:00"/>
    <s v="No s evidencia la cancelación de las líneas "/>
    <s v="No"/>
    <d v="2021-11-19T00:00:00"/>
    <s v="Se evidencian correso de la suspensión de las lineas telefonicas, pero no de su cancelación.  La actividad tien fecha de trmianción 31/08/2021"/>
    <s v="Luis Guillermo"/>
    <n v="0"/>
    <s v="vencida"/>
    <d v="2022-02-18T00:00:00"/>
    <m/>
    <n v="0"/>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líneas telefónicas "/>
    <s v="Aun se esta a tiempo de cumplir "/>
  </r>
  <r>
    <s v="Informe Seguimiento Austeridad Gasto l  Trimestre de 2021"/>
    <d v="2021-06-25T00:00:00"/>
    <s v="No se está acatando la  Dimensión 2 Direccionamiento Estratégico y Planeación  del MIPG, en la  definición de controles para asegurar el cumplimiento de gestión institucional, ya que existen debilidades y falencias al no poseer controles asociados al Proc"/>
    <s v="No conformidad"/>
    <s v="_x000a_1.  Por que, no hay un adecuado seguimiento y control del pago del servicio de agua y alcantarillado _x000a__x000a_2.Por que debido a la multiplicidad de funciones realizadas en el área administrativa no se presto atención correspondiente al seguimiento a la factura"/>
    <s v="Por que, no hay un adecuado seguimiento y control del pago del servicio de agua y alcantarillado "/>
    <s v="Hallazgos por parte de los Órganos de Control_x000a_posibles Faltas disciplinarias y posibles hallazgos fiscales "/>
    <s v="Acción correctiva"/>
    <s v="Realizar una revisión y seguimiento mensual de las obligaciones contractuales por parte de la DNBC_x000a__x000a__x000a__x000a_"/>
    <m/>
    <n v="5"/>
    <s v="informes de seguimiento "/>
    <x v="0"/>
    <s v="Arley coy "/>
    <d v="2021-07-31T00:00:00"/>
    <d v="2021-12-31T00:00:00"/>
    <s v="Plazo"/>
    <m/>
    <x v="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ni el seguimiento mensual del cumplimiento de las obligaciones de la DNBC"/>
    <s v="No"/>
    <d v="2021-11-19T00:00:00"/>
    <s v="Se evidencia imagen del secop del contrato 001/2021 con fecha de finalización del 08/08/2021, pero no hay soporte de la liquidación del contrato de arrendamiento, ni de la revisión y seguimiento mensual de las obligaciones contractuales. La actividad tien"/>
    <s v="Luis Guillermo"/>
    <n v="0.8"/>
    <s v="En avance"/>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8"/>
    <x v="0"/>
    <d v="2022-04-07T00:00:00"/>
    <s v="Se verificó el pago del servicio de acueducto por parte de la entidad en la sede administrativa para el perido enero-febrero._x000a_Para el centro logistico, la entidad paga una administración que incluye el servicio de acueducto,no se obtuvo información para v"/>
    <s v="Merle/Carlos"/>
    <n v="0.8"/>
    <s v="En avance"/>
    <d v="2022-04-29T00:00:00"/>
    <s v="El proceso no se reunió con el equipo ni presentó evidencias de avance de la acción planteada. "/>
    <s v="Merle/Carlos"/>
    <n v="0.8"/>
    <s v="Vencida"/>
    <d v="2022-05-31T00:00:00"/>
    <s v="SE ENVIO A LA SAE LOS REQUISISTOS PARA QUE SEA REACTIVADA EL SERVICIO DE AGUA EN LA SEDE DEL CENTRO LOGI"/>
    <n v="1"/>
    <d v="2022-06-08T00:00:00"/>
    <s v="No se evidencia una  revisión y seguimiento mensual de las obligaciones contractuales por parte de la DNBC"/>
    <s v="No"/>
  </r>
  <r>
    <s v="Informe Seguimiento Austeridad Gasto l  Trimestre de 2021"/>
    <d v="2021-06-25T00:00:00"/>
    <s v="No se está acatando la  Dimensión 2 Direccionamiento Estratégico y Planeación  del MIPG, en la  definición de controles para asegurar el cumplimiento de gestión institucional, ya que existen debilidades y falencias al no poseer controles asociados al Proc"/>
    <s v="No conformidad"/>
    <s v="1. Porque, al elaborar el contrato no quedo estipulado quien es el responsable del pago del agua de la DNBC._x000a__x000a_2. Porque, no se realizo la modificación  al contrato, debido que en la actualidad es inmerso en el pago de la Administración mensual _x000a__x000a_3. Porque"/>
    <s v="1. Porque, al elaborar el contrato no quedo estipulado quien es el responsable del pago del agua de la DNBC"/>
    <s v="Hallazgos por parte de los Órganos de Control_x000a_posibles Faltas disciplinarias y posibles hallazgos fiscales "/>
    <s v="Corrección"/>
    <s v="Solicitar modificación del contrato de arrendamiento "/>
    <m/>
    <n v="1"/>
    <s v="Otro si Modificatorio"/>
    <x v="0"/>
    <s v="Arley coy "/>
    <d v="2021-08-01T00:00:00"/>
    <d v="2021-08-30T00:00:00"/>
    <s v="Plazo"/>
    <m/>
    <x v="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s v="No"/>
    <d v="2021-11-19T00:00:00"/>
    <s v="Se evidencia imagen del secop del contrato 001/2021 con fecha de finalización del 08/08/2021, pero no hay soporte de la liquidación del contrato de arrendamiento. La actividad tiene fecha de terminación 30/08/2021 "/>
    <s v="Luis Guillermo"/>
    <n v="0.9"/>
    <s v="vencida"/>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9"/>
    <x v="0"/>
    <d v="2022-04-07T00:00:00"/>
    <s v="No se presentó evidencia"/>
    <s v="Merle/Carlos"/>
    <n v="0.9"/>
    <s v="En avance"/>
    <d v="2022-04-29T00:00:00"/>
    <s v="El proceso no se reunió con el equipo ni presentó evidencias de avance de la acción planteada. "/>
    <s v="Merle/Carlos"/>
    <n v="0.9"/>
    <s v="Vencida"/>
    <m/>
    <m/>
    <m/>
    <d v="2022-06-08T00:00:00"/>
    <s v="El proceso no reporta evidencia de la ejecución de la acción "/>
    <s v="No"/>
  </r>
  <r>
    <s v="Informe de Auditoría al proceso Coordinación Operativa"/>
    <d v="2021-08-06T00:00:00"/>
    <s v="Aunque el aplicativo RUE ha venido siendo mejorado frente a su diseño original y lo concebido en la Ley 1575 de 2012 en su artículo 45, con su entrada en funcionamiento se ha identificado la necesidad de realizar mejoras para facilitar el diligenciamiento"/>
    <s v="Observación"/>
    <s v="Porque el proceso de Coordinación Operativa no es el encargado de establecer los lineamientos de la política de Gobierno Digital  y Planes de Manteniemiento  como lo establece MINTIC._x000a__x000a_Porque la entidad  no cuenta con el personal de Apoyo competente e ido"/>
    <s v="_x000a_Porque la entidad  no cuenta con el personal de Apoyo competente e idoneo para diseñar e implementar la Política de Gobierno Digital y Planes de Mantenimiento  preventivo y evolutivo sobre toda la infraestructura tecnologica."/>
    <s v="Reprocesos en la continuidad de la operación del sistema de información."/>
    <s v="Acción preventiva "/>
    <s v="La contratación del personal idóneo para realizar el mantenimiento preventivo y evolutivo del aplicativo RUE de acuerdo a los linemaientos de Politica de Goierno Digital y Planes de mantenimiento - LI.ST.10."/>
    <m/>
    <n v="1"/>
    <s v="La Contratacion del Personal "/>
    <x v="2"/>
    <s v="Dr.Jorge Amarillo"/>
    <d v="2021-09-01T00:00:00"/>
    <d v="2022-06-30T00:00:00"/>
    <m/>
    <m/>
    <x v="3"/>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s v="Correo de 27 de agosto de 2021, solicitando el personal para que se contrate un grupo de ingenieros de sistemascon experiencia en desarrollo, para que apoye al Mantenimiento Evolutivo del sistema deinformación RUE y al área de Gestión IT en la implementac"/>
    <s v="Luis Guillermo"/>
    <n v="0.5"/>
    <s v="En avance"/>
    <m/>
    <m/>
    <m/>
    <d v="2022-03-08T00:00:00"/>
    <s v="La accion está dentro de los tiempos de ejecución, no requiere cambios"/>
    <s v="Luis Guillermo / Merle Galindo"/>
    <n v="0"/>
    <x v="0"/>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r>
  <r>
    <s v="Informe de Auditoría al proceso Coordinación Operativa"/>
    <d v="2021-08-06T00:00:00"/>
    <s v="Se encontró que no todos los desarrollos recientes del aplicativo RUE, cuentan con un análisis actualizado de las solicitudes de los Usuarios, así mismo no se cuenta con el documento soporte (diagnóstico) de las necesidades de información de la Entidad, p"/>
    <s v="No conformidad"/>
    <s v="Porque el proceso de Coordinación Operativa no es el encargado de establecer los lineamientos de la política de Gobierno Digital  y Planes de Manteniemiento  como lo establece MINTIC._x000a__x000a_Porque la entidad  no cuenta con el personal de Apoyo competente e ido"/>
    <s v="Porque la entidad  no cuenta con el personal de Apoyo competente e idoneo para documentar y desarrollar todas las actualizaciones que requiera el RUE:"/>
    <s v="Intermitencias en la continuidad de los Procesos de la entidad afectando lel cumplimiento de la misionalidad como el cumplimiento de  los objetivos institucionales._x000a_Se generaría posibles sanciones disciplinarias."/>
    <s v="Acción correctiva"/>
    <s v="La contratación del personal idóneo para realizar el diagnostico del aplicativo RUE de acuerdo a los linemaientos de Politica de Goierno Digital"/>
    <m/>
    <n v="1"/>
    <s v="La Contratacion del Personal "/>
    <x v="2"/>
    <s v="Dr.Jorge Amarillo"/>
    <d v="2021-09-01T00:00:00"/>
    <d v="2022-06-30T00:00:00"/>
    <m/>
    <m/>
    <x v="3"/>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s v="Correo de 27 de agosto de 2021, solicitiando el personal para que se contrate un grupo de ingenieros de sistemascon experiencia en desarrollo, para que apoye al Mantenimiento Evolutivo del sistema deinformación RUE y al área de Gestión IT en la implementa"/>
    <s v="Luis Guillermo"/>
    <n v="0.5"/>
    <s v="En avance"/>
    <m/>
    <m/>
    <m/>
    <d v="2022-03-08T00:00:00"/>
    <s v="La accion está dentro de los tiempos de ejecución, no requiere cambios"/>
    <s v="Luis Guillermo / Merle Galindo"/>
    <n v="0.5"/>
    <x v="0"/>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r>
  <r>
    <s v="Informe de Auditoría al proceso Coordinación Operativa"/>
    <d v="2021-08-06T00:00:00"/>
    <s v="Se encontró que no todos los desarrollos recientes del aplicativo RUE, cuentan con un análisis actualizado de las solicitudes de los Usuarios, así mismo no se cuenta con el documento soporte (diagnóstico) de las necesidades de información de la Entidad, p"/>
    <s v="No conformidad"/>
    <s v="Porque el proceso de Coordinación Operativa no es el encargado de establecer los lineamientos de la política de Gobierno Digital  y Planes de Manteniemiento  como lo establece MINTIC._x000a__x000a_Porqre la entidad  no cuenta con el personal de Apoyo competente e ido"/>
    <s v="Porque la entidad  no cuenta con el personal de Apoyo competente e idoneo para diseñar e implementar la Política de Gobierno Digital, especificamente en su diagnostico de necesidades de informacion de la Entidad como en su desarrollo."/>
    <s v="Intermitencias en la continuidad de los Procesos de la entidad afectando el cumplimiento de la misionalidad como el cumplimiento de  los objetivos institucionales._x000a_Se generaría posibles sanciones disciplinarias._x000a_"/>
    <s v="Acción correctiva"/>
    <s v="Generar Documento  soporte (diagnóstico) de las necesidades de información de la Entidad, para la actualización (desarrollo) del Sistema de Información RUE."/>
    <m/>
    <n v="1"/>
    <s v="Docuemento de Diagnostico RUE"/>
    <x v="2"/>
    <s v="Teniente Zamora"/>
    <d v="2021-09-01T00:00:00"/>
    <d v="2022-07-29T00:00:00"/>
    <m/>
    <m/>
    <x v="35"/>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obtener el  (diagnóstico de las necesidades de información de la Entidad, para la actualización (desarrollo) del Sistema de Información RUE. La acción tiene fecha de terminación 29/07/2022"/>
    <s v="Luis Guillermo"/>
    <n v="0"/>
    <s v="En avance"/>
    <m/>
    <m/>
    <m/>
    <d v="2022-03-08T00:00:00"/>
    <s v="La accion está dentro de los tiempos de ejecución, no requiere cambios"/>
    <s v="Luis Guillermo / Merle Galindo"/>
    <n v="0"/>
    <x v="0"/>
    <d v="2022-04-06T00:00:00"/>
    <s v="La accion esta dentro de los tiempos, ya se cuenta con plan de trabajo"/>
    <s v="Carlos Vargas - Merle Galindo"/>
    <n v="0"/>
    <s v="En avance"/>
    <d v="2022-05-03T00:00:00"/>
    <s v="Esta dentro de las fechas, el proceso indica que se esta trabajando en la acción según lo acordado en la mesa de trabajo anterior"/>
    <s v="Carlos Vargas - Merle Galindo"/>
    <n v="0.8"/>
    <s v="En avance"/>
    <d v="2022-05-31T00:00:00"/>
    <s v="La acción esta dentro de los tiempos, ya se cuenta con plan de trabajo"/>
    <n v="0.9"/>
    <d v="2022-06-08T00:00:00"/>
    <s v="El proceso no reporta evidencia de la ejecución de la acción "/>
    <s v="Aun se esta a tiempo de cumplir"/>
  </r>
  <r>
    <s v="Informe de Auditoría al proceso Coordinación Operativa"/>
    <d v="2021-08-06T00:00:00"/>
    <s v="Se apreció por parte del grupo auditor que con respecto al aplicativo RUE, no se cuenta con la caracterización de usuarios, ciudadanos y grupos de interés en los cuales interactúan con el Sistema de Información._x000a__x000a_El Sistema RUE como desarrollo propio, no "/>
    <s v="No conformidad"/>
    <s v="._x000a__x000a_Porque no se cuenta con el personal idoneo para la implementacion de la Politica de Gobierno Digital._x000a__x000a__x000a__x000a_Porque no se había evidenciado la necesidad de realizar la carecterizacion de usuarios, ya que el RUE solo estaba enfocado para uso de  los funcion"/>
    <s v="Porque no se había evidenciado la necesidad de realizar la carecterizacion de usuarios, ya que el RUE solo estaba enfocado para uso de  los funcionarios de la DNBC"/>
    <s v="La Entidad no cuenta con una política de Gobierno Digital lo cual ocasiona baja calificación en la medición de índice de desempeño institucional (FURAG) _x000a_"/>
    <s v="Acción correctiva"/>
    <s v="Realizar la caracterización de usuarios, ciudadanos y grupos de interés en los cuales interactúan con el Sistema de Información RUE._x000a_"/>
    <m/>
    <n v="1"/>
    <s v="Caracterización de Usuario que usan el RUE"/>
    <x v="11"/>
    <s v="Te Valencia Pulido"/>
    <d v="2021-10-01T00:00:00"/>
    <d v="2022-02-28T00:00:00"/>
    <m/>
    <m/>
    <x v="36"/>
    <m/>
    <m/>
    <m/>
    <m/>
    <m/>
    <m/>
    <m/>
    <m/>
    <m/>
    <m/>
    <m/>
    <m/>
    <m/>
    <m/>
    <m/>
    <m/>
    <m/>
    <m/>
    <m/>
    <m/>
    <m/>
    <m/>
    <m/>
    <m/>
    <m/>
    <m/>
    <m/>
    <m/>
    <m/>
    <m/>
    <m/>
    <m/>
    <m/>
    <m/>
    <m/>
    <m/>
    <m/>
    <m/>
    <m/>
    <m/>
    <d v="2021-10-31T00:00:00"/>
    <s v="Se inicia con la descripcion de caracterizacion de usurio del RUE, se tiene proyectado finalizar esta actividad en Febero del 2022"/>
    <n v="0.02"/>
    <d v="2021-11-08T00:00:00"/>
    <s v="No se ha dado inicio con la ejecución de la actividad, no obstante se tiene proyectado finalizar esta actividad en Febrero del 2022"/>
    <s v="Aun se esta tiempo para cumplir con la accion "/>
    <d v="2021-11-12T00:00:00"/>
    <s v="No reporta avance, tiene fecha de terminación el 28/02/2022"/>
    <s v="Luis Guillermo"/>
    <n v="0"/>
    <s v="En avance"/>
    <m/>
    <m/>
    <m/>
    <d v="2022-03-10T00:00:00"/>
    <s v="Se da por cumplida la acción debido a que el Proceso de Coordinación Operativa realizó  la caracterización de usuarios del RUE._x000a__x000a_No obstante, no se cierra ya que  &quot;Realizar guía de estilo de accesibilidad y usabilidad del sistema de informacion RUE de la "/>
    <s v="Claudia Quintero/John Beltran"/>
    <n v="1"/>
    <x v="1"/>
    <d v="2022-04-07T00:00:00"/>
    <s v="CUMPLIDA SEGUIMIENTO ANTERIOR"/>
    <s v="CLAUDIA QUINTERO-JOHN BELTRAN"/>
    <n v="1"/>
    <s v="Cumplida"/>
    <d v="2022-04-07T00:00:00"/>
    <s v="CUMPLIDA SEGUIMIENTO ANTERIOR"/>
    <s v="CLAUDIA QUINTERO-JOHN BELTRAN"/>
    <n v="1"/>
    <s v="Cumplida"/>
    <m/>
    <m/>
    <m/>
    <d v="2022-06-08T00:00:00"/>
    <s v="Acción cumplida"/>
    <s v="Si"/>
  </r>
  <r>
    <s v="Informe de Auditoría al proceso Coordinación Operativa"/>
    <d v="2021-08-06T00:00:00"/>
    <s v="Se apreció por parte del grupo auditor que con respecto al aplicativo RUE, no se cuenta con la caracterización de usuarios, ciudadanos y grupos de interés en los cuales interactúan con el Sistema de Información._x000a__x000a_El Sistema RUE como desarrollo propio, no "/>
    <s v="No conformidad"/>
    <s v="Porque no se había evidenciado la necesidad de realizar la carecterizacion de usuarios, ya que el RUE solo estaba enfocado para uso de  los funcionarios de la DNBC._x000a__x000a_Porque no se cuenta con el personal  de Apoyo idoneo para la implementacion de la Politic"/>
    <s v="Porque no se cuenta con el personal  de apoyo idoneo para la implementacion de la Politica de Gobierno Digital."/>
    <s v="La Entidad no cuenta con una política de Gobierno Digital lo cual ocasiona baja calificación en la medición de índice de desempeño institucional (FURAG) _x000a_"/>
    <s v="Acción correctiva"/>
    <s v="Realizar guía de estilo de accesibilidad y usabilidad del sistema de informacion RUE de la Entidad "/>
    <m/>
    <n v="1"/>
    <s v="Guia deaccesibilidad y usabilidad formulada. "/>
    <x v="2"/>
    <s v="Teniente Zamora"/>
    <d v="2021-09-01T00:00:00"/>
    <d v="2022-07-29T00:00:00"/>
    <m/>
    <m/>
    <x v="35"/>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Realizar guía de estilo de accesibilidad y usabilidad del sistema de informacion RUE de la Entidad. La acción tiene fecha de terminación 29/07/2022"/>
    <s v="Luis Guillermo"/>
    <n v="0"/>
    <s v="En avance"/>
    <m/>
    <m/>
    <m/>
    <d v="2022-03-08T00:00:00"/>
    <s v="Para atender la causa raíz se requiere de varias acciones  que tomarián más de un año, por lo anterior se solicita modificación a la fecha de terminación de la acción, así como reformulación de la misma, que incluye el análisis de la causa raíz y los indi"/>
    <s v="Luis Guillermo / Merle Galindo"/>
    <n v="0"/>
    <x v="0"/>
    <d v="2022-04-06T00:00:00"/>
    <s v="Se solicita cambio de acción por la generacion del documento operativo del RUE - Manual de Usuario"/>
    <s v="Carlos Vargas - Merle Galindo"/>
    <n v="0"/>
    <s v="En avance"/>
    <d v="2022-05-03T00:00:00"/>
    <s v="Esta dentro de las fechas, el proceso indica que se esta trabajando en la acción según lo acordado en la mesa de trabajo anterior"/>
    <s v="Carlos Vargas - Merle Galindo"/>
    <n v="0.8"/>
    <s v="En avance"/>
    <d v="2022-05-31T00:00:00"/>
    <s v="Se realizó dentro de la evaluación el diagnostico del sistema de RUE "/>
    <n v="0.9"/>
    <d v="2022-06-08T00:00:00"/>
    <s v="El proceso no reporta evidencia de la ejecución de la acción "/>
    <s v="Aun se esta a tiempo de cumplir"/>
  </r>
  <r>
    <s v="Informe de Auditoría al proceso Coordinación Operativa"/>
    <d v="2021-08-06T00:00:00"/>
    <s v="Se realizó la verificación de la información reportada en el RUE por los Cuerpos de Bomberos con una muestra de 120 de los 234551 eventos reportados el periodo comprendido entre 01/01/2020 y 30/06/2021, se encontró inconsistencias en la información report"/>
    <s v="No conformidad"/>
    <s v="Porque no se cuenta con el debido control y verificación de la información que es reportada por los cuerpos de bomberos en el modulo de Emergencias RUE. _x000a__x000a_Porque durante el primer semestre de la vigencia 2020 y primer trimestre de la vigencia 2021 no se r"/>
    <s v="Porque durante el primer semestre de la vigencia 2020 y primer trimestre de la vigencia 2021 no se realizo la contratación del personal de CITEL para realizar este control"/>
    <s v="Información errónea al momento de la generación de estadísticas."/>
    <s v="Acción correctiva"/>
    <s v="Diseñar el formulario de control y verificación de información de emergencias que debe diligenciar el personal de CITEL en el Modulo de Emergencias del RUE.   "/>
    <s v=" Se ajusta control para asgurrar la calidad de la información así: A diario el Radioperador de la CITEL verifica para la información reportada en el RUE en seguimiento o cerrada con tipología de accidentes aéreos, fluviales, marítimos y mineros, la tipifi"/>
    <n v="1"/>
    <s v="Diseño del Formulario de control y seguimiento  de información  del Modulo de emergencias RUE"/>
    <x v="2"/>
    <s v="Te Edwin Zamora"/>
    <d v="2021-09-01T00:00:00"/>
    <d v="2022-12-31T00:00:00"/>
    <s v="Acción y Plazo"/>
    <m/>
    <x v="1"/>
    <m/>
    <m/>
    <m/>
    <m/>
    <m/>
    <m/>
    <m/>
    <m/>
    <m/>
    <m/>
    <m/>
    <m/>
    <m/>
    <m/>
    <m/>
    <m/>
    <m/>
    <m/>
    <m/>
    <m/>
    <m/>
    <m/>
    <m/>
    <m/>
    <m/>
    <m/>
    <m/>
    <m/>
    <m/>
    <m/>
    <m/>
    <m/>
    <m/>
    <m/>
    <m/>
    <m/>
    <m/>
    <m/>
    <m/>
    <m/>
    <d v="2021-10-31T00:00:00"/>
    <s v="No se ha dado incio a esta actividad."/>
    <n v="0"/>
    <d v="2021-11-08T00:00:00"/>
    <s v="No se ha dado inicio a la ejecucion de la actividad "/>
    <s v="Aun se esta tiempo para cumplir con la accion "/>
    <d v="2021-11-17T00:00:00"/>
    <s v="No se ha iniciado la actividad, la cual tiene fecha de terminación 30/09/2021, Según el teniente Zamora le corresponde a CITEL"/>
    <s v="Luis Guillermo"/>
    <n v="0"/>
    <s v="vencida"/>
    <m/>
    <m/>
    <m/>
    <d v="2022-03-08T00:00:00"/>
    <s v="Se solicita trasladar la acción al Proceso de Coordinación Operativa, ya que esta no esta asociada al Sistema de Información RUE, la acción es un tema operativo para gestión de dicho proceso."/>
    <s v="Luis Guillermo / Merle Galindo"/>
    <n v="0"/>
    <x v="0"/>
    <d v="2022-04-06T00:00:00"/>
    <s v="Se informac que se solicita  mesa de trabajo con Coordinacion Operativa para el traslado de la acción, sin ebargo, a la fecha del monitoreo no se había realizado."/>
    <s v="Merle Galindo/Carlos "/>
    <n v="0"/>
    <s v="En avance"/>
    <d v="2022-04-29T00:00:00"/>
    <s v="Se informac que se solicita  mesa de trabajo con Coordinacion Operativa para el traslado de la acción, sin ebargo, a la fecha del monitoreo no se había realizado."/>
    <s v="Merle Galindo/Carlos "/>
    <n v="0"/>
    <s v="En avance"/>
    <d v="2022-05-31T00:00:00"/>
    <s v="Se solicita trasladar la acción al Proceso de Coordinación Operativa, ya que esta no esta asociada al Sistema de Información RUE, la acción es un tema operativo para gestión de dicho proceso."/>
    <n v="0"/>
    <d v="2022-06-08T00:00:00"/>
    <s v="El proceso no reporta evidencia de la ejecución de la acción "/>
    <s v="Aun se esta a tiempo de cumplí"/>
  </r>
  <r>
    <s v="Informe de Auditoría al proceso Coordinación Operativa"/>
    <d v="2021-08-06T00:00:00"/>
    <s v="La Política General de Seguridad y Privacidad de la Información de la DNBC, no contempla las medidas y controles que aseguren, protejan, preserven y mantengan la privacidad de la información, lo anterior, denota incumplimiento al Decreto 1008 de 2018 &quot;Por"/>
    <s v="No conformidad"/>
    <s v="_x000a_Porque El proceso de Coordinación Operativa no es el proceso encargado de establecer los lineamientos de la  Política General de Seguridad y Privacidad de la Información de la DNBC  como lo establece MINTIC. _x000a__x000a_Desconocimiento de los lineamientos  emitido"/>
    <s v="Desconocimiento de los lineamientos  emitidos por MINTIC, para la seguridad de la información   No se cuenta con personal idóneo."/>
    <s v="Perdida de la credibilidad de la información emitida, perdida de información, relevante."/>
    <s v="Acción correctiva"/>
    <s v="Actualizar la política de   Política General de Seguridad y Privacidad de la Información de la DNBC estableciendo los controles que preserven y mantengan la privacidad de la información de la DNBC."/>
    <m/>
    <n v="1"/>
    <s v="Política  General de Seguridad y Privacidad de la Información de la DNBC"/>
    <x v="2"/>
    <s v="Teniente Zamora"/>
    <d v="2021-09-01T00:00:00"/>
    <d v="2022-07-29T00:00:00"/>
    <m/>
    <m/>
    <x v="35"/>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no obstante tiene fecha de terminación 29/07/2022"/>
    <s v="Luis Guillermo"/>
    <n v="0.6"/>
    <s v="En avance"/>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r>
  <r>
    <s v="Informe de Auditoría al proceso Coordinación Operativa"/>
    <d v="2021-08-06T00:00:00"/>
    <s v="La Página Web de la DNBC, no opera automáticamente con el  RUE, púes se evidenció que la información registrada en el RUE es inconsistente con la reportada en el Directorio de la Página WEB, como se observa en la matriz inconsistencia Directorio WEB_x000a_Lo an"/>
    <s v="No conformidad"/>
    <s v="Falta de Coordinación con el personal que genera la actualización de la información  y el personal encargado de registrarla en la pagina WEB._x000a__x000a_Actualmente el RUE es un sistema de Información estadístico de emergencias usado por los cuerpos de bomberos raz"/>
    <s v="Actualmente el RUE es un sistema de Información estadístico de emergencias usado por los cuerpos de bomberos razón por la cual la interoperabilidad con otros sistemas de información no se había evidenciado."/>
    <s v="Que la plataforma RUE no se pueda integrar con las otras aplicaciones de emergencias  establecidas por los cuerpos de bomberos de Bogotá, Cali y Medellín. _x000a__x000a_Tener información desactualizada de los Cuerpos de Bomberos en la Pagina WEB."/>
    <s v="Acción correctiva"/>
    <s v="Desarrollar la Interfaz que permita la interoporabilidad del RUIE con otros sitemas de informacion, entre esos la PAG WEB de la entidad. "/>
    <m/>
    <n v="1"/>
    <s v="interoporabilidad del RUIE con otros sitemas de informacion"/>
    <x v="2"/>
    <s v="Teniente Zamora"/>
    <d v="2021-09-01T00:00:00"/>
    <d v="2022-07-29T00:00:00"/>
    <m/>
    <m/>
    <x v="35"/>
    <m/>
    <m/>
    <m/>
    <m/>
    <m/>
    <m/>
    <m/>
    <m/>
    <m/>
    <m/>
    <m/>
    <m/>
    <m/>
    <m/>
    <m/>
    <m/>
    <m/>
    <m/>
    <m/>
    <m/>
    <m/>
    <m/>
    <m/>
    <m/>
    <m/>
    <m/>
    <m/>
    <m/>
    <m/>
    <m/>
    <m/>
    <m/>
    <m/>
    <m/>
    <m/>
    <m/>
    <m/>
    <m/>
    <m/>
    <m/>
    <d v="2021-10-31T00:00:00"/>
    <s v="No se ha dado inicio con la ejecucion de la actividad "/>
    <n v="0"/>
    <d v="2021-11-08T00:00:00"/>
    <s v="No se ha dado iinicio con la ejecucion de la actividad "/>
    <s v="Aun se esta tiempo para cumplir con la accion "/>
    <d v="2021-11-17T00:00:00"/>
    <s v="No se ha dado inicio con la ejecucion de la actividad, no obstante tiene fecha de terminación 29/07/2022"/>
    <s v="Luis Guillermo"/>
    <n v="0"/>
    <s v="En avance"/>
    <m/>
    <m/>
    <m/>
    <d v="2022-03-08T00:00:00"/>
    <s v="Esta dentro de los tiempos, sin embargo para atender la causa raíz se requiere de varias acciones  que tomarián más de un año, por lo anterior se solicita modificación a la fecha de terminación de la acción, así como reformulación de la misma, que incluye"/>
    <s v="Luis Guillermo / Merle Galindo"/>
    <n v="0"/>
    <x v="0"/>
    <d v="2022-04-06T00:00:00"/>
    <s v="Se propone cambio de la acción respondiendo el hallazgo de manera de mantener actualizada la página web, asi como cambio de responsable._x000a__x000a_Se realizará mesa de trabajo con Coordinación Operativa para el traslado de la acción_x000a_"/>
    <s v="Carlos/Merle"/>
    <n v="0"/>
    <s v="En avance"/>
    <d v="2022-05-03T00:00:00"/>
    <s v="Esta dentro de las fechas, el proceso indica que se esta trabajando en la acción según lo acordado en la mesa de trabajo anterior"/>
    <s v="Carlos Vargas - Merle Galindo"/>
    <n v="0.8"/>
    <s v="En avance"/>
    <d v="2022-05-31T00:00:00"/>
    <s v="Se propone cambio de la acción respondiendo el hallazgo de manera de mantener actualizada la página web, así como cambio de responsable._x000a__x000a_Se realizará mesa de trabajo con Coordinación Operativa para el traslado de la acción"/>
    <n v="0"/>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3_x000a_ La Política General de Seguridad y Privacidad de la Información  vigente desde 30/08/2019, no posee un procedimiento frente a la detección y uso inadecuado de la información"/>
    <s v="No conformidad"/>
    <s v="Desconocimiento frente a las disposiciones legales sobre la detección y uso inadecuado de la información"/>
    <s v="Desconocimiento frente a las disposiciones legales sobre la detección y uso inadecuado de la información"/>
    <s v="Incumplimiento a las disposiciones normativas. "/>
    <s v="Acción correctiva"/>
    <s v="Actualizar la política general de Seguridad de la Información estableciendo los mecanismos de manejo frente a la detección y uso inadecuado de la información"/>
    <m/>
    <n v="1"/>
    <s v="Política Actualizada"/>
    <x v="2"/>
    <s v="Edwin Zamora"/>
    <d v="2021-09-01T00:00:00"/>
    <d v="2021-12-31T00:00:00"/>
    <s v="Plazo"/>
    <m/>
    <x v="3"/>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tiene fecha de terminación 31/12/2021"/>
    <s v="Luis Guillermo"/>
    <n v="0.6"/>
    <s v="En avance"/>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4.6_x000a_Se evidencia Correo del 01/06/2021 donde solicitan inclusión del concepto de evaluación de impacto y modificación en el desarrollo de la actividad de evaluación dentro del proceso anual de capacitación con el fin de dar cumplimiento al plan d"/>
    <s v="No conformidad"/>
    <s v="La actualización del Procedimiento se realizó hasta el mes de Junio de 2021,  por lo tanto no se conto con el tiempo necesario  para aplicar la respectiva evaluación al PIC.   _x000a__x000a__x000a_"/>
    <s v="La actualización del Procedimiento se realizó hasta el mes de Junio de 2021,  por lo tanto no se conto con el tiempo necesario  para aplicar la respectiva evaluación al PIC.   _x000a__x000a__x000a_"/>
    <s v="Formulación de  PIC no efectivo_x000a_Inadecuada utilización de recursos_x000a_Debilidad en el compromiso del recurso humano de la Entidad. _x000a_Incumplimiento a las directrices emanadas por EL dafp"/>
    <s v="Acción correctiva"/>
    <s v="Realizar informe producto de la evaluaciones del PIC durante la vigencia. "/>
    <m/>
    <n v="2"/>
    <s v="Informe con evaluación del PIC "/>
    <x v="3"/>
    <s v="Maryoly Díaz"/>
    <d v="2021-09-01T00:00:00"/>
    <d v="2021-11-30T00:00:00"/>
    <s v="Plazo"/>
    <m/>
    <x v="1"/>
    <m/>
    <m/>
    <m/>
    <m/>
    <m/>
    <m/>
    <m/>
    <m/>
    <m/>
    <m/>
    <m/>
    <m/>
    <m/>
    <m/>
    <m/>
    <m/>
    <m/>
    <m/>
    <m/>
    <m/>
    <m/>
    <m/>
    <m/>
    <m/>
    <m/>
    <m/>
    <m/>
    <m/>
    <m/>
    <m/>
    <m/>
    <m/>
    <m/>
    <m/>
    <m/>
    <m/>
    <m/>
    <m/>
    <m/>
    <m/>
    <d v="2021-10-31T00:00:00"/>
    <s v="Se realizo informe producto de la evaluaciones del PIC durante la vigencia. "/>
    <n v="0.8"/>
    <d v="2021-11-08T00:00:00"/>
    <s v="No se evidencia dentro del informe la evaluación del impacto d de las capacitaciones que se han llevada a cabo"/>
    <s v="Aun se esta a tiempo para cumplir la accion"/>
    <d v="2021-11-16T00:00:00"/>
    <s v="Se realizó la actualización del procedimiento Plan Anual de Capacitación, PC-TH-03 V 2 del 03/11/2021,  asi como el formato  Evaluaciòn de Capacitación FO-TH-03-03, V 1,  del  11/08/2020, la cual se aplica de manera semestral, por cual no se cuenta con in"/>
    <s v="Carlos Andrés Vargas"/>
    <n v="0"/>
    <s v="vencida"/>
    <m/>
    <m/>
    <m/>
    <d v="2022-03-11T00:00:00"/>
    <s v="Modificar la meta, fecha  terminación; debido a que es necesario realizar la evaluación del PIC, como parte del seguimiento a las actividades planteadas en el Informe Semestral de CI así:_x000a__x000a_Fecha  de Terminación: 31-12-2022_x000a_Meta: 2"/>
    <s v="Claudia Quintero /Catalina Carranza"/>
    <m/>
    <x v="0"/>
    <s v="06/04/20200"/>
    <s v="A la fecha no se ha realizado la evaluación."/>
    <s v="CLAUDIA QUINTERO-CATALINA ALVAREZ"/>
    <n v="0"/>
    <s v="En avance"/>
    <d v="2022-04-27T00:00:00"/>
    <s v="A la fecha no se ha realizado el  informe producto de la evaluaciones del PIC durante la vigencia. "/>
    <s v="CLAUDIA QUINTERO-CATALINA ALVAREZ"/>
    <n v="0"/>
    <s v="En avance"/>
    <d v="2022-05-25T00:00:00"/>
    <s v="Se realiza informe de capacitaciones mensual"/>
    <n v="0.5"/>
    <d v="2022-06-08T00:00:00"/>
    <s v="El proceso no reporta evidencia d DE la ejecución de la acción "/>
    <s v="Aun se esta a tiempo de cumplir "/>
  </r>
  <r>
    <s v="Informe Semestral del Estado de Control Interno de  DNBC por el periodo comprendido entre el 1 de Enero  al  30 de Junio de 2021"/>
    <d v="2021-08-12T00:00:00"/>
    <s v="Ambiente 5.4_x000a_Por parte  de la Oficina de Control Interno, se realizó la evaluación de los controles  por medio de  los seguimientos y auditorías generadas. Aunque se actualizó el  Manual de Gestión del Riesgo, Vigente Desde:30/06/2021, los procesos a la f"/>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ón correctiva"/>
    <s v="Realizar el acompañamiento metodológico a cada uno de los gestores de los 19 procesos, para la actualización de los procedimientos de su proceso. "/>
    <m/>
    <n v="1"/>
    <s v="No de acompañamientos realizados/ sobre numero de procesos de la DNBC*100"/>
    <x v="6"/>
    <s v="Jhon Beltran "/>
    <d v="2021-09-01T00:00:00"/>
    <d v="2021-12-31T00:00:00"/>
    <m/>
    <m/>
    <x v="3"/>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x v="1"/>
    <d v="2022-04-11T00:00:00"/>
    <s v="Solicitar ampliación de fecha"/>
    <s v="Merle/Carlos"/>
    <n v="0.1"/>
    <s v="En avance"/>
    <d v="2022-05-02T00:00:00"/>
    <s v="Se evidencia el acompañamiento metodológico en la actualización del procediimiento de Induccion y reinduccion en SST "/>
    <s v="Merle/Carlos"/>
    <n v="0.1"/>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r>
  <r>
    <s v="Informe Semestral del Estado de Control Interno de  DNBC por el periodo comprendido entre el 1 de Enero  al  30 de Junio de 2021"/>
    <d v="2021-08-12T00:00:00"/>
    <s v="Ambiente 5.4_x000a_Por parte  de la Oficina de Control Interno, se realizó la evaluación de los controles  por medio de  los seguimientos y auditorías generadas. Aunque se actualizó el  Manual de Gestión del Riesgo, Vigente Desde:30/06/2021, los procesos a la f"/>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ón correctiva"/>
    <s v="Actualización de los procedimientos y controles de cada uno de los procesos"/>
    <m/>
    <n v="19"/>
    <s v="Procedimientos y controles actualizados /número de procesos"/>
    <x v="6"/>
    <s v="Jhon Beltran "/>
    <d v="2021-10-01T00:00:00"/>
    <d v="2022-06-30T00:00:00"/>
    <m/>
    <m/>
    <x v="3"/>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x v="0"/>
    <d v="2022-04-11T00:00:00"/>
    <s v="Acción en avance"/>
    <s v="Merle/Carlos"/>
    <n v="0"/>
    <s v="En avance"/>
    <d v="2022-05-02T00:00:00"/>
    <s v="Accion  en avance "/>
    <s v="Merle/Carlos"/>
    <n v="0"/>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r>
  <r>
    <s v="Informe Semestral del Estado de Control Interno de  DNBC por el periodo comprendido entre el 1 de Enero  al  30 de Junio de 2021"/>
    <d v="2021-08-12T00:00:00"/>
    <s v="Ambiente 8.4_x000a_No se evidencia la toma de acciones por parte de la alta dirección sobre las fallas de diseño y controles ejecutados, para definir los cursos de acción apropiados para la mejora con relación a  evaluación de los riesgos de corrupción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Presentación de informes con la identificación de fallas de diseño y controles ejecutados en los riesgos de corrupción al Comité Directivo y el CICI para que se tomen las decisiones pertinentes"/>
    <m/>
    <n v="2"/>
    <s v="Informes con la identificación de fallas de diseño y controles ejecutados en los riesgos de corrupción a"/>
    <x v="6"/>
    <s v="Merle Galindo"/>
    <d v="2021-10-01T00:00:00"/>
    <d v="2022-05-30T00:00:00"/>
    <m/>
    <m/>
    <x v="12"/>
    <m/>
    <m/>
    <m/>
    <m/>
    <m/>
    <m/>
    <m/>
    <m/>
    <m/>
    <m/>
    <m/>
    <m/>
    <m/>
    <m/>
    <m/>
    <m/>
    <m/>
    <m/>
    <m/>
    <m/>
    <m/>
    <m/>
    <m/>
    <m/>
    <m/>
    <m/>
    <m/>
    <m/>
    <m/>
    <m/>
    <m/>
    <m/>
    <m/>
    <m/>
    <m/>
    <m/>
    <m/>
    <m/>
    <m/>
    <m/>
    <d v="2021-10-31T00:00:00"/>
    <s v="El informe de la gestión de riesgos de la DNBC será presentado en el CICCI a finales de noviembre"/>
    <n v="0.4"/>
    <d v="2021-11-08T00:00:00"/>
    <s v="El informe de Gestion del Riesgo sera presentado en noviembre ante CCI "/>
    <s v="Aun se esta tiempo para cumplir con la accion"/>
    <d v="2021-11-19T00:00:00"/>
    <s v="Se tienen proyectado presentar un informe de gestiòn del riesgo en el último bimestre de la vigencia"/>
    <s v="Carlos Andrés Vargas"/>
    <n v="0"/>
    <s v="En avance"/>
    <d v="2022-03-07T00:00:00"/>
    <s v="Se realizo presentacion del informe de gestion del riesgo en em CCI del mes de diciembe de 2021 OJO ACTA CCI DIC 2021"/>
    <n v="1"/>
    <d v="2022-03-10T00:00:00"/>
    <s v="Se cuenta con informe de gestión del riesgo, verificar presentacion en el CICCI y la toma de decisiones"/>
    <s v="Merle Galindo- Carlos Vargas"/>
    <m/>
    <x v="1"/>
    <d v="2022-04-11T00:00:00"/>
    <s v="Se cuenta con informe de gestión del riesgo, verificar presentacion en el CICCI y la toma de decisiones"/>
    <s v="Merle/Carlos"/>
    <n v="1"/>
    <s v="Cumplida"/>
    <d v="2022-05-02T00:00:00"/>
    <s v="Se presentó el informe de gestión del riesgo con corte a 30 de septiembre de 2021, en el comité instituicional de coordinación de control interno celebrado el 26 de noviembre de 2021."/>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s v="Ambiente 8.4_x000a_No se evidencia la toma de acciones por parte de la alta dirección sobre las fallas de diseño y controles ejecutados, para definir los cursos de acción apropiados para la mejora con relación a  evaluación de los riesgos de corrupción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s de las acciones tomadas por parte de la Alta Dirección con respecto a las fallas de diseño y controles ejecutados con relación a los Riesgos de Corrupción"/>
    <m/>
    <n v="2"/>
    <s v="Informes por parte del CICI"/>
    <x v="6"/>
    <s v="Merle Jhoana Galindo"/>
    <d v="2021-09-01T00:00:00"/>
    <d v="2022-05-30T00:00:00"/>
    <m/>
    <m/>
    <x v="12"/>
    <m/>
    <m/>
    <m/>
    <m/>
    <m/>
    <m/>
    <m/>
    <m/>
    <m/>
    <m/>
    <m/>
    <m/>
    <m/>
    <m/>
    <m/>
    <m/>
    <m/>
    <m/>
    <m/>
    <m/>
    <m/>
    <m/>
    <m/>
    <m/>
    <m/>
    <m/>
    <m/>
    <m/>
    <m/>
    <m/>
    <m/>
    <m/>
    <m/>
    <m/>
    <m/>
    <m/>
    <m/>
    <m/>
    <m/>
    <m/>
    <d v="2021-10-31T00:00:00"/>
    <s v="De acuerdo al infome emitido el cual se presentara en noviembre,  se dejara constancia en el acta de los comentarios de la Alta Dirección y Acciones a Seguir."/>
    <n v="0.4"/>
    <d v="2021-11-08T00:00:00"/>
    <s v="El informe de Gestion del Riesgo sera presentado en noviembre ante CCI  y se dejara constancia en el Acta de reunion las acciones a seguir. "/>
    <s v="Aun se esta tiempo para cumplir con la accion"/>
    <d v="2021-11-19T00:00:00"/>
    <s v="Se tienen proyectado presentar un informe de gestiòn del riesgo en el último bimestre de la vigencia"/>
    <s v="Carlos Andrés Vargas"/>
    <n v="0"/>
    <s v="En avance"/>
    <d v="2022-03-07T00:00:00"/>
    <s v="Se realizo presentacion del informe de gestion del riesgo de corrupcion en en CCI del mes de diciembe de 2021 OJO ACTA CCI DIC 2021"/>
    <n v="1"/>
    <d v="2022-03-10T00:00:00"/>
    <s v="Se cuenta con informe de gestión del riesgo, verificar presentacion en el CICCI y la toma de decisiones"/>
    <s v="Merle Galindo- Carlos Vargas"/>
    <m/>
    <x v="1"/>
    <d v="2022-04-11T00:00:00"/>
    <s v="Se cuenta con informe de gestión del riesgo, verificar presentacion en el CICCI y la toma de decisiones"/>
    <s v="Merle/Carlos"/>
    <n v="1"/>
    <s v="Cumplida"/>
    <d v="2022-05-02T00:00:00"/>
    <s v="Se cuenta con informe de gestión del riesgo, verificar presentacion en el CICCI y la toma de decisiones"/>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s v="Ambiente 9.3_x000a_La Alta Dirección no ha realizado el análisis de los riesgos aceptados, debido a que la segunda linea de defensa no presento los reportes correspondientes a materialización  o aceptación de riesgos. 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 general de la gestión del riesgo en la entidad con reporte sobre los riesgos aceptados"/>
    <m/>
    <n v="2"/>
    <s v="Informe presentado"/>
    <x v="6"/>
    <s v="Merle Galindo"/>
    <d v="2021-10-01T00:00:00"/>
    <d v="2022-05-30T00:00:00"/>
    <m/>
    <m/>
    <x v="12"/>
    <m/>
    <m/>
    <m/>
    <m/>
    <m/>
    <m/>
    <m/>
    <m/>
    <m/>
    <m/>
    <m/>
    <m/>
    <m/>
    <m/>
    <m/>
    <m/>
    <m/>
    <m/>
    <m/>
    <m/>
    <m/>
    <m/>
    <m/>
    <m/>
    <m/>
    <m/>
    <m/>
    <m/>
    <m/>
    <m/>
    <m/>
    <m/>
    <m/>
    <m/>
    <m/>
    <m/>
    <m/>
    <m/>
    <m/>
    <m/>
    <d v="2021-10-31T00:00:00"/>
    <s v="El informe de la gestión de riesgos de la DNBC será presentado en el CICCI a finales de noviembre"/>
    <n v="0.4"/>
    <d v="2021-11-08T00:00:00"/>
    <s v="El informe de Gestion del Riesgo sera presentado en noviembre ante CCI  y se dejara constancia en el Acta de reunion las acciones a seguir. "/>
    <s v="Aun se esta tiempo para cumplir con la accion"/>
    <d v="2021-11-19T00:00:00"/>
    <s v="Se tienen proyectado presentar un informe de gestiòn del riesgo en el último bimestre de la vigencia"/>
    <s v="Carlos Andrés Vargas"/>
    <n v="0"/>
    <s v="vencida"/>
    <d v="2022-03-07T00:00:00"/>
    <s v="Se realizo informe de la gestion del riesgo de la entidad el cual fue presentado ante CCI del mes de dieciembre de 2021"/>
    <n v="1"/>
    <d v="2022-03-10T00:00:00"/>
    <s v="Se cuenta con informe de gestión del riesgo, verificar presentacion en el CICCI"/>
    <s v="Merle Galindo- Carlos Vargas"/>
    <n v="1"/>
    <x v="1"/>
    <d v="2022-04-11T00:00:00"/>
    <s v="Se cuenta con informe de gestión del riesgo, verificar presentacion en el CICCI"/>
    <s v="Merle/Carlos"/>
    <n v="1"/>
    <s v="Cumplida"/>
    <d v="2022-05-02T00:00:00"/>
    <s v="Se presentó el informe de gestión del riesgo con corte a 30 de septiembre de 2021, en el comité instituicional de coordinación de control interno celebrado el 26 de noviembre de 2021."/>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s v="Ambiente 9.3_x000a_La Alta Dirección no ha realizado el análisis de los riesgos aceptados, debido a que la segunda linea de defensa no presento los reportes correspondientes a materialización  o aceptación de riesgos. 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s de las acciones tomadas por parte de la Alta Dirección con respecto a la materialización o aceptación de los riesgos"/>
    <m/>
    <n v="2"/>
    <s v="Informes por parte del CICI"/>
    <x v="6"/>
    <s v="Merle Jhoana Galindo"/>
    <d v="2021-09-01T00:00:00"/>
    <d v="2022-05-30T00:00:00"/>
    <m/>
    <m/>
    <x v="12"/>
    <m/>
    <m/>
    <m/>
    <m/>
    <m/>
    <m/>
    <m/>
    <m/>
    <m/>
    <m/>
    <m/>
    <m/>
    <m/>
    <m/>
    <m/>
    <m/>
    <m/>
    <m/>
    <m/>
    <m/>
    <m/>
    <m/>
    <m/>
    <m/>
    <m/>
    <m/>
    <m/>
    <m/>
    <m/>
    <m/>
    <m/>
    <m/>
    <m/>
    <m/>
    <m/>
    <m/>
    <m/>
    <m/>
    <m/>
    <m/>
    <d v="2021-10-31T00:00:00"/>
    <s v="De acuerdo al infrme emitido se dejara constancia en el acta de los comentarios de la Alta Dirección y Acciones a Seguir."/>
    <n v="0.4"/>
    <d v="2021-11-08T00:00:00"/>
    <s v="El informe de Gestion del Riesgo sera presentado en noviembre ante CCI  y se dejara constancia en el Acta de reunion las acciones a seguir. "/>
    <s v="Aun se esta tiempo para cumplir con la accion"/>
    <d v="2021-11-19T00:00:00"/>
    <s v="Se tienen proyectado presentar un informe de gestiòn del riesgo en el último bimestre de la vigencia"/>
    <s v="Carlos Andrés Vargas"/>
    <n v="0"/>
    <s v="En avance"/>
    <d v="2022-03-07T00:00:00"/>
    <s v="Se realizo informe de la gestion del riesgo de la entidad el cual fue presentado ante CCI del mes de dieciembre de 2021"/>
    <n v="1"/>
    <d v="2022-03-10T00:00:00"/>
    <s v="Se cuenta con informe de gestión del riesgo, verificar presentacion en el CICCI y la toma de decisiones"/>
    <s v="Merle Galindo- Carlos Vargas"/>
    <n v="1"/>
    <x v="1"/>
    <d v="2022-04-11T00:00:00"/>
    <s v="Se cuenta con informe de gestión del riesgo, verificar presentacion en el CICCI y la toma de decisiones"/>
    <s v="Merle/Carlos"/>
    <n v="1"/>
    <s v="Cumplida"/>
    <d v="2022-05-02T00:00:00"/>
    <s v="Se presentó el informe de gestión del riesgo con corte a 30 de septiembre de 2021, en el comité instituicional de coordinación de control interno celebrado el 26 de noviembre de 2021."/>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s v="Ambiente 9.4_x000a_No se evidencia la toma de decisiones sobre cursos de acción de las fallas detectadas  en relación a los  riesgos de corrupción, por parte de la entidad.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Realizar informe identificando los eventos de riesgo de corrupción que se hayan materializado y presentarlo a la Alta Dirección para la toma de decisiones."/>
    <m/>
    <n v="2"/>
    <s v="Informes presentados "/>
    <x v="6"/>
    <s v="Merle Galindo"/>
    <d v="2021-10-01T00:00:00"/>
    <d v="2021-12-31T00:00:00"/>
    <m/>
    <m/>
    <x v="12"/>
    <m/>
    <m/>
    <m/>
    <m/>
    <m/>
    <m/>
    <m/>
    <m/>
    <m/>
    <m/>
    <m/>
    <m/>
    <m/>
    <m/>
    <m/>
    <m/>
    <m/>
    <m/>
    <m/>
    <m/>
    <m/>
    <m/>
    <m/>
    <m/>
    <m/>
    <m/>
    <m/>
    <m/>
    <m/>
    <m/>
    <m/>
    <m/>
    <m/>
    <m/>
    <m/>
    <m/>
    <m/>
    <m/>
    <m/>
    <m/>
    <d v="2021-10-31T00:00:00"/>
    <s v="El informe de la gestión de riesgos de la DNBC será presentado en el CICCI a finales de noviembre"/>
    <n v="0.4"/>
    <d v="2021-11-08T00:00:00"/>
    <s v="El informe de Gestion del Riesgo sera presentado en noviembre ante CCI  y se dejara constancia en el Acta de reunion las acciones a seguir. "/>
    <s v="Aun se esta tiempo para cumplir con la accion"/>
    <d v="2021-11-19T00:00:00"/>
    <s v="Se tienen proyectado presentar un informe de gestiòn del riesgo en el último bimestre de la vigencia"/>
    <s v="Carlos Andrés Vargas"/>
    <n v="0"/>
    <s v="En avance"/>
    <d v="2022-03-07T00:00:00"/>
    <s v="Se realizo informe de la gestion del riesgo de la entidad el cual fue presentado ante CCI del mes de dieciembre de 2021"/>
    <n v="1"/>
    <d v="2022-03-10T00:00:00"/>
    <s v="Se cuenta con informe de gestión del riesgo, verificar presentacion en el CICCI"/>
    <s v="Merle Galindo- Carlos Vargas"/>
    <n v="1"/>
    <x v="1"/>
    <d v="2022-04-11T00:00:00"/>
    <s v="Se cuenta con informe de gestión del riesgo, verificar presentacion en el CICCI"/>
    <s v="Merle/Carlos"/>
    <n v="1"/>
    <s v="Cumplida"/>
    <d v="2022-05-02T00:00:00"/>
    <s v="Se presentó el informe de gestión del riesgo con corte a 30 de septiembre de 2021, en el comité instituicional de coordinación de control interno celebrado el 26 de noviembre de 2021."/>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s v="Ambiente 9.4_x000a_No se evidencia la toma de decisiones sobre cursos de acción de las fallas detectadas  en relación a los  riesgos de corrupción, por parte de la entidad.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s de las acciones tomadas por parte de la Alta Dirección con respecto a los cursos de acción generados en relación a las fallas detectadas en los riesgos de corrupción"/>
    <m/>
    <n v="2"/>
    <s v="Informes por parte del CICI"/>
    <x v="6"/>
    <s v="Merle Jhoana Galindo"/>
    <d v="2021-09-01T00:00:00"/>
    <d v="2022-05-30T00:00:00"/>
    <m/>
    <m/>
    <x v="12"/>
    <m/>
    <m/>
    <m/>
    <m/>
    <m/>
    <m/>
    <m/>
    <m/>
    <m/>
    <m/>
    <m/>
    <m/>
    <m/>
    <m/>
    <m/>
    <m/>
    <m/>
    <m/>
    <m/>
    <m/>
    <m/>
    <m/>
    <m/>
    <m/>
    <m/>
    <m/>
    <m/>
    <m/>
    <m/>
    <m/>
    <m/>
    <m/>
    <m/>
    <m/>
    <m/>
    <m/>
    <m/>
    <m/>
    <m/>
    <m/>
    <d v="2021-10-31T00:00:00"/>
    <s v="De acuerdo al informe emitido se dejara constancia en el acta de los comentarios de la Alta Dirección y Acciones a Seguir."/>
    <n v="0.4"/>
    <d v="2021-11-08T00:00:00"/>
    <s v="El informe de Gestion del Riesgo sera presentado en noviembre ante CCI  y se dejara constancia en el Acta de reunion las acciones a seguir. "/>
    <s v="Aun se esta tiempo para cumplir con la accion"/>
    <d v="2021-11-19T00:00:00"/>
    <s v="Se tienen proyectado presentar un informe de gestiòn del riesgo en el último bimestre de la vigencia"/>
    <s v="Carlos Andrés Vargas"/>
    <n v="0"/>
    <s v="En avance"/>
    <d v="2022-03-07T00:00:00"/>
    <s v="Se realizo informe de la gestion del riesgo de la entidad el cual fue presentado ante CCI del mes de dieciembre de 2021"/>
    <n v="1"/>
    <d v="2022-03-10T00:00:00"/>
    <s v="Se cuenta con informe de gestión del riesgo, verificar presentacion en el CICCI y la toma de decisiones"/>
    <s v="Merle Galindo- Carlos Vargas"/>
    <n v="100"/>
    <x v="1"/>
    <d v="2022-04-11T00:00:00"/>
    <s v="Se cuenta con informe de gestión del riesgo, verificar presentacion en el CICCI y la toma de decisiones"/>
    <s v="Merle/Carlos"/>
    <n v="1"/>
    <s v="Cumplida"/>
    <d v="2022-05-02T00:00:00"/>
    <s v="Se presentó el informe de gestión del riesgo con corte a 30 de septiembre de 2021, en el comité instituicional de coordinación de control interno celebrado el 26 de noviembre de 2021."/>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s v="Ambiente 10.1_x000a_Aunque la DNBC durante el primer semestre de 2020,  realizó la redistribución del personal con el perfil adecuado en las diferentes dependencias,  teniendo en cuenta su experiencia y perfil, a la fecha, aún existen dependencias en las cuales"/>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ón correctiva"/>
    <s v="Realizar una mesa de trabajo entre el proceso de Gestión de Talento Humano y la alta Dirección para evaluar una redistribución del personal de planta en los diferentes procesos de acuerdo con su competencia y a lo establecido en el Manual de Funciones y C"/>
    <m/>
    <n v="1"/>
    <s v="Mesa de trabajo realizada"/>
    <x v="3"/>
    <s v="Maryoly Díaz"/>
    <d v="2021-09-01T00:00:00"/>
    <d v="2021-10-15T00:00:00"/>
    <s v="Plazo"/>
    <m/>
    <x v="37"/>
    <m/>
    <m/>
    <m/>
    <m/>
    <m/>
    <m/>
    <m/>
    <m/>
    <m/>
    <m/>
    <m/>
    <m/>
    <m/>
    <m/>
    <m/>
    <m/>
    <m/>
    <m/>
    <m/>
    <m/>
    <m/>
    <m/>
    <m/>
    <m/>
    <m/>
    <m/>
    <m/>
    <m/>
    <m/>
    <m/>
    <m/>
    <m/>
    <m/>
    <m/>
    <m/>
    <m/>
    <m/>
    <m/>
    <m/>
    <m/>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Se evidencian correos de las mesas de trabajo sostenidas con el DAFP para la modificación del manual de funciones, no obstante el manual no se ha modificado"/>
    <s v="No"/>
    <d v="2021-11-16T00:00:00"/>
    <s v="Se evidenció un informe de valoración del manual de funciones por parte del DAFP,  asi como las consideraciones del Asesor Jurídico frente al manual, sin embargo, el manual de funciones no ha sido modificado, asi como tambien continuan dependencias sin pe"/>
    <s v="Carlos Andrés Vargas"/>
    <n v="60"/>
    <s v="vencida"/>
    <m/>
    <m/>
    <m/>
    <d v="2022-03-11T00:00:00"/>
    <s v="Modificar la fecha de terminación; debido a que es necesario evaluar la redistrinución del personal de planta, como parte del seguimientoa las actividades planteadas en el Informe Semestral de CI así:_x000a__x000a_Fecha  de Terminación: 31-06-2022"/>
    <s v="Claudia Quintero /Catalina Carranza"/>
    <m/>
    <x v="0"/>
    <d v="2022-04-06T00:00:00"/>
    <s v="A la fecha aun no se ha realizado la mesa de trabajo hay plazo hasta el mes de junio de 2022_x000a_"/>
    <s v="CLAUDIA QUINTERO-CATALINA ALVAREZ"/>
    <n v="60"/>
    <s v="En avance"/>
    <d v="2022-04-27T00:00:00"/>
    <s v="Se realizó la verificación y se generó acta no. 11 la redistribución del personal  de planta en los diferentes procesos"/>
    <s v="CLAUDIA QUINTERO-CATALINA CARRANZA"/>
    <n v="1"/>
    <s v="Cumplida"/>
    <m/>
    <m/>
    <m/>
    <d v="2022-06-08T00:00:00"/>
    <s v="Acción cumplida "/>
    <s v="Si"/>
  </r>
  <r>
    <s v="Informe Semestral del Estado de Control Interno de  DNBC por el periodo comprendido entre el 1 de Enero  al  30 de Junio de 2021"/>
    <d v="2021-08-12T00:00:00"/>
    <s v="Ambiente 10.1_x000a_Aunque la DNBC durante el primer semestre de 2020,  realizó la redistribución del personal con el perfil adecuado en las diferentes dependencias,  teniendo en cuenta su experiencia y perfil, a la fecha, aún existen dependencias en las cuales"/>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ón correctiva"/>
    <s v="Informe de acciones tomadas pór la alta Diección con respecto a la redistribución del personal de plata en la totalidad de los procesos"/>
    <m/>
    <n v="1"/>
    <s v="Acta"/>
    <x v="8"/>
    <s v="Adriana Moreno"/>
    <d v="2021-10-15T00:00:00"/>
    <d v="2021-11-15T00:00:00"/>
    <s v="Plazo"/>
    <m/>
    <x v="3"/>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s v="Modificación de la Fecha de finalización ya que se hace necesario realizar un informe de acciones tomadas por la alta dirección con relación a la redistribución del personal de planta, como parte de la mejora continua así:_x000a__x000a_Fecha de Finalización: 30-06-20"/>
    <s v="Claudia Quintero/Catalina Alvarez"/>
    <n v="0"/>
    <x v="0"/>
    <d v="2022-04-07T00:00:00"/>
    <s v="A la fecha no se ha avanzado en la acción  que trata de la  redistribución del personal de plata en la totalidad de los procesos"/>
    <s v="Claudia Quintero/Catalina Alvarez"/>
    <n v="0"/>
    <s v="En avance"/>
    <d v="2022-04-28T00:00:00"/>
    <s v=" la fecha no se ha avanzado en la acción  que trata de la  redistribución del personal de plata en la totalidad de los procesos"/>
    <s v="Claudia Quintero/Catalina Alvarez"/>
    <n v="0"/>
    <s v="En avance"/>
    <d v="2022-05-31T00:00:00"/>
    <s v="Acción en avance "/>
    <n v="0"/>
    <d v="2022-06-08T00:00:00"/>
    <s v="Acción en avance "/>
    <s v="Aun se esta a tiempo de cumplir "/>
  </r>
  <r>
    <s v="Informe Semestral del Estado de Control Interno de  DNBC por el periodo comprendido entre el 1 de Enero  al  30 de Junio de 2021"/>
    <d v="2021-08-12T00:00:00"/>
    <s v="Ambiente 10.2_x000a_La Oficina Asesora de Planeación, realizó una propuesta de segregación de funciones y puestos de trabajo  como  rediseño Institucional dirigida a la Dirección., mediante una matriz con identificación de necesidades y perfiles requeridos para"/>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ón correctiva"/>
    <s v="Informe de Actividades de Control con relación a las alternativas por parte de la DNBC, para cubrir los riesgos identificados con relación a la segregación de funciones"/>
    <m/>
    <n v="1"/>
    <s v="Informe de Actividades"/>
    <x v="8"/>
    <s v="Adriana Moreno"/>
    <d v="2021-09-15T00:00:00"/>
    <d v="2021-12-31T00:00:00"/>
    <s v="Plazo"/>
    <m/>
    <x v="3"/>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s v="Modificación de la Fecha de finalización ya que se hace necesario realizar un informe de  relación a las alternativas por parte de la DNBC para cubrir los riesgos identificados que trate de la segregación de funciones como parte de la mejora continua así:"/>
    <s v="Claudia Quintero/Catalina Alvarez"/>
    <n v="0"/>
    <x v="0"/>
    <d v="2022-04-07T00:00:00"/>
    <s v="A la fecha no se ha avanzado en la acción  establecida"/>
    <s v="Claudia Quintero/Catalina Alvarez"/>
    <n v="0"/>
    <s v="En avance"/>
    <d v="2022-04-28T00:00:00"/>
    <s v="A la fecha no se ha avanzado en la acción  establecida"/>
    <s v="Claudia Quintero/Catalina Alvarez"/>
    <n v="0"/>
    <s v="En avance"/>
    <d v="2022-05-31T00:00:00"/>
    <s v="Acción en avance "/>
    <n v="0"/>
    <d v="2022-06-08T00:00:00"/>
    <s v="Acción en avance "/>
    <s v="Aun se esta a tiempo de cumplir "/>
  </r>
  <r>
    <s v="Informe Semestral del Estado de Control Interno de  DNBC por el periodo comprendido entre el 1 de Enero  al  30 de Junio de 2021"/>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ón correctiva"/>
    <s v="Actualización de Procedimientos de Seguridad y Salud en el Trabajo (Inclusión de qué pasa con las desviaciones y/o excepciones (producto de su ejecucion) _x000a__x000a_"/>
    <m/>
    <n v="1"/>
    <s v="Procedimientos de SST formalizados "/>
    <x v="3"/>
    <s v="Maryoly  Diaz Muñoz /_x000a_Especialista Seguridad y Salud en el Trabajo"/>
    <d v="2021-09-01T00:00:00"/>
    <d v="2021-10-31T00:00:00"/>
    <s v="Plazo"/>
    <m/>
    <x v="38"/>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
    <s v="John Beltran _x000a_CarlosVargas"/>
    <n v="80"/>
    <s v="Vencida"/>
    <m/>
    <m/>
    <m/>
    <d v="2022-06-08T00:00:00"/>
    <s v="El proceso no reporta evidencia de la ejecución de la acción "/>
    <s v="No"/>
  </r>
  <r>
    <s v="Informe Semestral del Estado de Control Interno de  DNBC por el periodo comprendido entre el 1 de Enero  al  30 de Junio de 2021"/>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ón correctiva"/>
    <s v="Aprobación de los Procedimientos por parte del Gestor del Proceso."/>
    <m/>
    <n v="1"/>
    <s v="Procedimientos de SST formalizados "/>
    <x v="3"/>
    <s v="Maryoly  Diaz Muñoz /_x000a_Especialista Seguridad y Salud en el Trabajo"/>
    <d v="2021-09-01T00:00:00"/>
    <d v="2021-10-31T00:00:00"/>
    <s v="Plazo"/>
    <m/>
    <x v="38"/>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ón correctiva"/>
    <s v="Aprobación de los Procedimientos por parte del Subdirector Administrativo y Financiero. "/>
    <m/>
    <n v="1"/>
    <s v="Procedimientos de SST formalizados "/>
    <x v="3"/>
    <s v="Maryoly  Diaz Muñoz /_x000a_Especialista Seguridad y Salud en el Trabajo"/>
    <d v="2021-09-01T00:00:00"/>
    <d v="2021-10-31T00:00:00"/>
    <s v="Plazo"/>
    <m/>
    <x v="38"/>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ón correctiva"/>
    <s v="Remisión de Procedimientos al Proceso de Mejora Continua para revisión, codificación y publicación en la carpeta del SIGEC de la DNBC."/>
    <m/>
    <n v="1"/>
    <s v="Procedimientos de SST formalizados "/>
    <x v="3"/>
    <s v="Maryoly  Diaz Muñoz /_x000a_Especialista Seguridad y Salud en el Trabajo"/>
    <d v="2021-09-01T00:00:00"/>
    <d v="2021-10-31T00:00:00"/>
    <s v="Plazo"/>
    <m/>
    <x v="38"/>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s v="Ambiente 11.1_x000a_La DNBC aunque cuenta con la Política General de Seguridad y Privacidad de la información, la misma no tiene inmerso el componente de infraestructura tecnológica y sus controles, asi como tampoco hace referencia a las  actividades que traten"/>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ón correctiva"/>
    <s v="Incluir en la  Política General de Seguridad y Privacidad  de la información la totalidad de las actividades de control en los  procesos de adquisición, desarrollo y mantenimiento de tecnologías de la información."/>
    <n v="1"/>
    <n v="1"/>
    <s v="Política de seguridad de la Información actualizada"/>
    <x v="2"/>
    <s v="Edwin Zamora"/>
    <d v="2021-09-10T00:00:00"/>
    <d v="2021-11-05T00:00:00"/>
    <s v="Plazo"/>
    <m/>
    <x v="3"/>
    <m/>
    <m/>
    <m/>
    <m/>
    <m/>
    <m/>
    <m/>
    <m/>
    <m/>
    <m/>
    <m/>
    <m/>
    <m/>
    <m/>
    <m/>
    <m/>
    <m/>
    <m/>
    <m/>
    <m/>
    <m/>
    <m/>
    <m/>
    <m/>
    <m/>
    <m/>
    <m/>
    <m/>
    <m/>
    <m/>
    <m/>
    <m/>
    <m/>
    <m/>
    <m/>
    <m/>
    <m/>
    <m/>
    <m/>
    <m/>
    <d v="2021-10-31T00:00:00"/>
    <s v="Está en proceso de implementación "/>
    <n v="0.6"/>
    <d v="2021-11-08T00:00:00"/>
    <s v="Se presenta un avance de la actualizacion de la poltica "/>
    <s v="Aun se esta tiempo para cumplir con la accion "/>
    <d v="2021-11-17T00:00:00"/>
    <s v="No se evidencia soporte en One Drive, En el borrador que se tiene de la política no se aprecia componente de infraestructura tecnológica y sus controles, asi como tampoco hace referencia a las  actividades que traten de los procesos de adquisición desarro"/>
    <s v="Luis Guillermo"/>
    <n v="0.1"/>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1"/>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1.2_x000a_La entidad, no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ón correctiva"/>
    <s v="Formular un procedimiento donde se definan actividades de control para la adquisición y prestación de servicios de tecnología."/>
    <n v="1"/>
    <n v="1"/>
    <s v="Procedimiento formulado"/>
    <x v="2"/>
    <s v="Edwin Zamora"/>
    <d v="2021-09-10T00:00:00"/>
    <d v="2021-10-15T00:00:00"/>
    <s v="Plazo"/>
    <m/>
    <x v="15"/>
    <m/>
    <m/>
    <m/>
    <m/>
    <m/>
    <m/>
    <m/>
    <m/>
    <m/>
    <m/>
    <m/>
    <m/>
    <m/>
    <m/>
    <m/>
    <m/>
    <m/>
    <m/>
    <m/>
    <m/>
    <m/>
    <m/>
    <m/>
    <m/>
    <m/>
    <m/>
    <m/>
    <m/>
    <m/>
    <m/>
    <m/>
    <m/>
    <m/>
    <m/>
    <m/>
    <m/>
    <m/>
    <m/>
    <m/>
    <m/>
    <d v="2021-10-31T00:00:00"/>
    <s v="Talle realizado el 29 de octubre de 2021"/>
    <n v="0"/>
    <d v="2021-11-08T00:00:00"/>
    <s v="No se presenta evidencias d ela ejecucion de esta accion "/>
    <s v="No "/>
    <d v="2021-11-17T00:00:00"/>
    <s v="No se evidencia soporte en One Drive. La actividad tien fecha de termianción el 15/10/2021"/>
    <s v="Luis Guillermo"/>
    <n v="0"/>
    <s v="vencida"/>
    <m/>
    <m/>
    <m/>
    <d v="2022-03-08T00:00:00"/>
    <s v="Se solicita cambio de fecha de terminación de la acción, debido a que es necesario realizar un análisis del tema y reuniones interna para su actualización. Así mismo articularlo con las actidideades definidas en el Plan de Acción del Proceso.  Fecha de te"/>
    <s v="Luis Guillermo / Merle Galindo"/>
    <n v="0"/>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8"/>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2.2_x000a_La segunda Línea de Defensa (Oficina de Planeación), realizó la consolidación de los mapas de riesgos de gestión como de Corrupción, para el tercer cuatrimestre de 2020 y primer cuatrimestre de 2021 ;pero en  el seguimiento realizado por par"/>
    <s v="No conformidad"/>
    <s v="Desconocimiento de la totalidad de los requisitos a tener en cuenta en la formulación de los mapas de riesgos._x000a_Actualización de Política de Gestión del Riesgo"/>
    <s v="_x000a__x000a_Actualización de Política de Gestión del Riesgo"/>
    <s v="Incumplimiento de lineamientos sobre la evaluación del riesgos en la entidad_x000a_"/>
    <s v="Acción correctiva"/>
    <s v="Actualización de los mapas de riesgos de corrupción_x000a_"/>
    <m/>
    <n v="1"/>
    <s v="Actualización mapa de riesgos de corrupción"/>
    <x v="6"/>
    <s v="Merle Galindo"/>
    <d v="2021-10-01T00:00:00"/>
    <d v="2022-05-30T00:00:00"/>
    <m/>
    <m/>
    <x v="12"/>
    <m/>
    <m/>
    <m/>
    <m/>
    <m/>
    <m/>
    <m/>
    <m/>
    <m/>
    <m/>
    <m/>
    <m/>
    <m/>
    <m/>
    <m/>
    <m/>
    <m/>
    <m/>
    <m/>
    <m/>
    <m/>
    <m/>
    <m/>
    <m/>
    <m/>
    <m/>
    <m/>
    <m/>
    <m/>
    <m/>
    <m/>
    <m/>
    <m/>
    <m/>
    <m/>
    <m/>
    <m/>
    <m/>
    <m/>
    <m/>
    <d v="2021-10-31T00:00:00"/>
    <s v="En la actualización de los mapas de riesgos se identificaron riesgos asociados a figuras externas."/>
    <n v="1"/>
    <d v="2021-11-08T00:00:00"/>
    <s v="Se evidencia la actualizacion de los mapas de riesgos de corrupcion en  "/>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formulacion de los riesgos de corrupcion de los 19 procesos "/>
    <n v="1"/>
    <d v="2022-03-10T00:00:00"/>
    <s v="Se realizó la actualización de los mapas de riesgos de acuerdo con los lineamientos del DAFP."/>
    <s v="Merle Galindo- Carlos Vargas"/>
    <n v="100"/>
    <x v="1"/>
    <d v="2022-04-11T00:00:00"/>
    <s v="Se realizó la actualización de los mapas de riesgos de acuerdo con los lineamientos del DAFP."/>
    <s v="Merle/Carlos"/>
    <n v="1"/>
    <s v="Cumplida"/>
    <d v="2022-05-02T00:00:00"/>
    <s v="Se realizó la actualización de los mapas de riesgos de acuerdo con los lineamientos del DAFP, sin embargo, no se definio en la totalidad de los controles que pasa con las observaciones o desviaciones de acuerdo con lo establecido en la guia de administrac"/>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s v="Ambiente 12.3_x000a_Aunque el Mapa de riesgos fue actualizado, no se ha evidenciado el monitoreo de los riesgos acorde a la política de administración del riesgo. De igual manera , se evidenció debilidad en la identificación, análisis, evaluación, y monitoreo d"/>
    <s v="No conformidad"/>
    <s v="Desconocimiento de la totalidad de los requisitos a tener en cuenta en la formulación de los mapas de riesgos_x000a__x000a_Actualización de Política de Gestión del Riesgo"/>
    <s v="_x000a__x000a_Actualización de Política de Gestión del Riesgo"/>
    <s v="Incumplimientos legales definidos por el DAFP. _x000a__x000a_Posibles materializaciones de riesgos. "/>
    <s v="Acción correctiva"/>
    <s v="Realizar la actualización de los mapas de riesgos de corrupción y de gestión "/>
    <m/>
    <n v="1"/>
    <s v="Actualización mapa de riesgos de corrupción y gestion"/>
    <x v="6"/>
    <s v="Merle Galindo "/>
    <d v="2021-09-01T00:00:00"/>
    <d v="2022-05-30T00:00:00"/>
    <m/>
    <m/>
    <x v="12"/>
    <m/>
    <m/>
    <m/>
    <m/>
    <m/>
    <m/>
    <m/>
    <m/>
    <m/>
    <m/>
    <m/>
    <m/>
    <m/>
    <m/>
    <m/>
    <m/>
    <m/>
    <m/>
    <m/>
    <m/>
    <m/>
    <m/>
    <m/>
    <m/>
    <m/>
    <m/>
    <m/>
    <m/>
    <m/>
    <m/>
    <m/>
    <m/>
    <m/>
    <m/>
    <m/>
    <m/>
    <m/>
    <m/>
    <m/>
    <m/>
    <d v="2021-10-31T00:00:00"/>
    <s v="Se realizo la actualización de los mapas de riesgos de corrupcion y de gestion, de acuerdo a los lineamientos establecidos en la Guia del DAFP Version 5 y el manual de gestion de riesgos DNBC "/>
    <n v="1"/>
    <d v="2021-11-08T00:00:00"/>
    <s v="Se evidenica la actualizacion de los mapas riesgos tanto de gestion como de riesgos y estan alineados con la Guia del DAFP V.5 el manual de riesgo de la DNBC"/>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actualizacion de los mapas riesgos tanto de gestion como de riesgos y estan alineados con la Guia del DAFP V.5 el manual de riesgo de la DNBC"/>
    <n v="1"/>
    <d v="2022-03-10T00:00:00"/>
    <s v="Se realizó la actualización de los mapas de riesgos de acuerdo con los lineamientos del DAFP."/>
    <s v="Merle Galindo- Carlos Vargas"/>
    <n v="100"/>
    <x v="1"/>
    <d v="2022-04-11T00:00:00"/>
    <s v="Se realizó la actualización de los mapas de riesgos de acuerdo con los lineamientos del DAFP."/>
    <s v="Merle/Carlos"/>
    <n v="1"/>
    <s v="Cumplida"/>
    <d v="2022-05-02T00:00:00"/>
    <s v="Se realizó la actualización de los mapas de riesgos de acuerdo con los lineamientos del DAFP, sin embargo, no se definio en la totalidad de los controles que pasa con las observaciones o desviaciones de acuerdo con lo establecido en la guia de administrac"/>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s v="Ambiente 12.3_x000a_Aunque el Mapa de riesgos fue actualizado, no se ha evidenciado el monitoreo de los riesgos acorde a la política de administración del riesgo. De igual manera , se evidenció debilidad en la identificación, análisis, evaluación, y monitoreo d"/>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ón correctiva"/>
    <s v="Realizar informe de monitoreo de los riesgos de corrupción y de gestión de  cada cuatrimestre de reporte."/>
    <m/>
    <n v="4"/>
    <s v="Informes de monitoreo"/>
    <x v="6"/>
    <s v="Merle Jhoana Galindo"/>
    <d v="2021-09-01T00:00:00"/>
    <d v="2022-05-30T00:00:00"/>
    <m/>
    <m/>
    <x v="12"/>
    <m/>
    <m/>
    <m/>
    <m/>
    <m/>
    <m/>
    <m/>
    <m/>
    <m/>
    <m/>
    <m/>
    <m/>
    <m/>
    <m/>
    <m/>
    <m/>
    <m/>
    <m/>
    <m/>
    <m/>
    <m/>
    <m/>
    <m/>
    <m/>
    <m/>
    <m/>
    <m/>
    <m/>
    <m/>
    <m/>
    <m/>
    <m/>
    <m/>
    <m/>
    <m/>
    <m/>
    <m/>
    <m/>
    <m/>
    <m/>
    <d v="2021-10-31T00:00:00"/>
    <s v="Se presento reporte de los riesgos de Corrupcion del II cuatrimestre al Proceso de Evaluación y Seguimiento"/>
    <n v="0.25"/>
    <d v="2021-11-08T00:00:00"/>
    <s v="Se evidenica el reporte del II Informe de los riesgos de corupcion . "/>
    <s v="Aun se esta a tiempo para cumplir con la accion"/>
    <d v="2021-11-19T00:00:00"/>
    <s v="Se ha venido realizando el monitoreo de los riesgos de corrupción."/>
    <s v="Carlos Andrés Vargas"/>
    <n v="33"/>
    <s v="En avance"/>
    <d v="2022-03-07T00:00:00"/>
    <s v="Se realizo el informe de monitoreo de los riesgos de gestion y de corrupcion "/>
    <n v="1"/>
    <d v="2022-03-10T00:00:00"/>
    <s v="Se evidenció la ejecución del monitoreo de los riesgo tanto de gestión como de corrupción."/>
    <s v="Merle Galindo- Carlos Vargas"/>
    <n v="1"/>
    <x v="1"/>
    <d v="2022-04-11T00:00:00"/>
    <s v="Se evidenció la ejecución del monitoreo de los riesgo tanto de gestión como de corrupción."/>
    <s v="Merle/Carlos"/>
    <n v="1"/>
    <s v="Cumplida"/>
    <d v="2022-05-02T00:00:00"/>
    <s v="Se evidenció la ejecución del monitoreo de los riesgo tanto de gestión como de corrupción."/>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s v="Ambiente 12.5_x000a_La oficina de Control Interno de la DNBC, por medio de seguimientos y auditorías evaluó la adecuación de los controles en cada uno de los procesos, tal y como se evidencia en los informes de seguimiento y las auditorías realizadas. Sin emb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ón correctiva"/>
    <s v="Realizar un Taller sobre  las Políticas de operación del procedimiento de ACPM para implementación acorde con procesos de autoevaluación"/>
    <m/>
    <n v="1"/>
    <s v="Taller realizado "/>
    <x v="6"/>
    <s v="Catalina Carranza Alvarez "/>
    <d v="2021-10-01T00:00:00"/>
    <d v="2021-10-31T00:00:00"/>
    <s v="Plazo"/>
    <m/>
    <x v="27"/>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s v="Ambiente 12.5_x000a_La oficina de Control Interno de la DNBC, por medio de seguimientos y auditorías evaluó la adecuación de los controles en cada uno de los procesos, tal y como se evidencia en los informes de seguimiento y las auditorías realizadas. Sin emb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ón correctiva"/>
    <s v="Verificación de la implementación de autocontrol con respecto a la primera línea de Defensa  asi como autoevaluación de la Segunda Linea de Defensa"/>
    <m/>
    <n v="2"/>
    <s v="Informes de Verificación"/>
    <x v="6"/>
    <s v="Catalina Carranza Alvarez "/>
    <d v="2021-10-01T00:00:00"/>
    <d v="2022-05-30T00:00:00"/>
    <m/>
    <m/>
    <x v="39"/>
    <m/>
    <m/>
    <m/>
    <m/>
    <m/>
    <m/>
    <m/>
    <m/>
    <m/>
    <m/>
    <m/>
    <m/>
    <m/>
    <m/>
    <m/>
    <m/>
    <m/>
    <m/>
    <m/>
    <m/>
    <m/>
    <m/>
    <m/>
    <m/>
    <m/>
    <m/>
    <m/>
    <m/>
    <m/>
    <m/>
    <m/>
    <m/>
    <m/>
    <m/>
    <m/>
    <m/>
    <m/>
    <m/>
    <m/>
    <m/>
    <d v="2021-10-31T00:00:00"/>
    <s v="Se realizaron los monitoreos al cumplimiento de los planes de monitoreo."/>
    <n v="0.5"/>
    <d v="2021-11-08T00:00:00"/>
    <s v="Se evidencia listados de asistencias de los monitoreos realizados al cumplimiento en las acciones previstas en los planes de mejoramiento "/>
    <s v="Aun se esta a tiempo para cumplir con la accion"/>
    <d v="2021-11-19T00:00:00"/>
    <s v="Se evidencia listados de asistencia a la implementación de las acciones de mejora de los procesos, principalmente en octubre de 2021."/>
    <s v="Carlos Andrés Vargas"/>
    <n v="40"/>
    <s v="En avance"/>
    <d v="2022-03-07T00:00:00"/>
    <s v="Se tiene programado para junio  realizar un informe de la implementacion del autocontrol en la entidade "/>
    <m/>
    <d v="2022-03-10T00:00:00"/>
    <s v="El proceso se encuentre iniciando con la verificación de la implementación de autocontrol con respecto a la primera línea de Defensa  asi como autoevaluación de la Segunda Linea de Defensa"/>
    <s v="Merle Galindo- Carlos Vargas"/>
    <m/>
    <x v="0"/>
    <d v="2022-04-11T00:00:00"/>
    <s v="Acción en avance"/>
    <s v="Merle/Carlos"/>
    <n v="0"/>
    <s v="En avance"/>
    <d v="2022-05-02T00:00:00"/>
    <s v="Se evidencia borrador de la guia metodológica de autoevaluación de la gestión de la DNBC "/>
    <s v="Merle/Carlos"/>
    <n v="0.3"/>
    <s v="En avance"/>
    <d v="2022-05-31T00:00:00"/>
    <s v="Se evidencia borrador de la guía metodológica de autoevaluación de la gestión de la DNBC "/>
    <n v="0.3"/>
    <d v="2022-06-08T00:00:00"/>
    <s v="Se evidencia borrador de la guía metodológica de autoevaluación de la gestión de la DNBC "/>
    <s v="No"/>
  </r>
  <r>
    <s v="Informe Semestral del Estado de Control Interno de  DNBC por el periodo comprendido entre el 1 de Enero  al  30 de Junio de 2021"/>
    <d v="2021-08-12T00:00:00"/>
    <s v="Ambiente 13.2_x000a_Aunque la  Entidad posee el registro de activos de la información, pero la misma se encuentra desactualizada, ya que al realizar la revisión  se evidencia que el &quot;Fundamento Constitucional o Jurídico&quot; estipulado en algunas categorias o tipos"/>
    <s v="No conformidad"/>
    <s v="Falta de seguimiento y control por parte del Proceso de Gestión de Tecnológia"/>
    <s v="Falta de seguimiento y control por parte del Proceso de Gestión de Tecnológia"/>
    <s v="Incumplimientos normativos"/>
    <s v="Acción correctiva"/>
    <s v="Actualización matriz de activos de información"/>
    <m/>
    <n v="1"/>
    <s v="Matriz actualizada"/>
    <x v="2"/>
    <s v="Edwin Zamora"/>
    <d v="2021-09-01T00:00:00"/>
    <d v="2021-11-30T00:00:00"/>
    <m/>
    <m/>
    <x v="40"/>
    <m/>
    <m/>
    <m/>
    <m/>
    <m/>
    <m/>
    <m/>
    <m/>
    <m/>
    <m/>
    <m/>
    <m/>
    <m/>
    <m/>
    <m/>
    <m/>
    <m/>
    <m/>
    <m/>
    <m/>
    <m/>
    <m/>
    <m/>
    <m/>
    <m/>
    <m/>
    <m/>
    <m/>
    <m/>
    <m/>
    <m/>
    <m/>
    <m/>
    <m/>
    <m/>
    <m/>
    <m/>
    <m/>
    <m/>
    <m/>
    <d v="2021-10-31T00:00:00"/>
    <s v="Se realizo la actualización de la matriz."/>
    <n v="1"/>
    <d v="2021-11-08T00:00:00"/>
    <s v="Se evidencia la actualizacion de la matriz"/>
    <s v="Si"/>
    <d v="2021-11-17T00:00:00"/>
    <s v="Cargan en One Drive una matriz &quot;Registro de activos de información&quot;, se aprecia desactualizada pues aun se aprecian los documentos referenciados en el hallazgo como derogaados, verificando con Jhon Paz, él aduce que se debe a que algunos proceos no actual"/>
    <s v="Luis Guillermo"/>
    <n v="0.5"/>
    <s v="En avance"/>
    <m/>
    <m/>
    <m/>
    <d v="2022-03-08T00:00:00"/>
    <s v="La accion está dentro de los tiempos de ejecución, no requiere cambios"/>
    <s v="Luis Guillermo / Merle Galindo"/>
    <n v="0.5"/>
    <x v="0"/>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No"/>
  </r>
  <r>
    <s v="Informe Semestral del Estado de Control Interno de  DNBC por el periodo comprendido entre el 1 de Enero  al  30 de Junio de 2021"/>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
    <s v="No conformidad"/>
    <s v="Desconocimiento de las disposiciones existentes frente ala detección y prevención del uso inadecuado de la información "/>
    <s v="Desconocimiento de las disposiciones existentes frente ala detección y prevención del uso inadecuado de la información "/>
    <s v="Vulneración de información sensible"/>
    <s v="Acción correctiva"/>
    <s v="Documentar la  detección y prevención del uso inadecuado de la información por parte de los funcionarios, en documento del procedimiento de Ingreso y Retiro de funcionarios actualizado"/>
    <m/>
    <n v="1"/>
    <s v="Documento actualizado"/>
    <x v="3"/>
    <s v="Maryoly Díaz"/>
    <d v="2021-09-01T00:00:00"/>
    <d v="2021-09-30T00:00:00"/>
    <m/>
    <m/>
    <x v="34"/>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No se evidencia la docuemntacion de la  detección y prevención del uso inadecuado de la información por parte de los funcionarios, en documento del procedimiento de Ingreso y Retiro de funcionarios actualizado"/>
    <s v="No"/>
    <d v="2021-11-16T00:00:00"/>
    <s v="No se presenta evidencia la documentacion de la  detección y prevención del uso inadecuado de la información por parte de los funcionarios, en documento del procedimiento de Ingreso y Retiro de funcionarios actualizado."/>
    <s v="Carlos Andrés Vargas"/>
    <n v="0"/>
    <s v="vencida"/>
    <m/>
    <m/>
    <m/>
    <d v="2022-03-11T00:00:00"/>
    <s v="Se realizó la actualización del Procedimiento PC-TH-04 Ingreso, Permanencia y Retiro de funcionarios Versión 4 Fecha de Actualización 17-12-21.De igual forma, se actualizó el Formato FO-TH-04-09 Aceptación de Correo Versión 2 del 24-06-21, y se creo el Fo"/>
    <s v="Claudia Quintero /Catalina Carranza"/>
    <n v="100"/>
    <x v="1"/>
    <d v="2022-04-06T00:00:00"/>
    <s v="CUMPLIDA SEGUIMIENTO ANTERIOR"/>
    <s v="CLAUDIA QUINTERO-CATALINA ALVAREZ"/>
    <n v="1"/>
    <s v="Cumplida"/>
    <d v="2022-04-27T00:00:00"/>
    <s v="CUMPLIDA SEGUIMIENTO ANTERIOR"/>
    <n v="1"/>
    <n v="1"/>
    <s v="Cumplida"/>
    <m/>
    <m/>
    <m/>
    <d v="2022-06-08T00:00:00"/>
    <s v="CUMPLIDA SEGUIMIENTO ANTERIOR"/>
    <s v="Si"/>
  </r>
  <r>
    <s v="Informe Semestral del Estado de Control Interno de  DNBC por el periodo comprendido entre el 1 de Enero  al  30 de Junio de 2021"/>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
    <s v="No conformidad"/>
    <s v="Desconocimiento de las disposiciones existentes frente a la Política General de Seguridad y privacidad"/>
    <s v="Desconocimiento de las disposiciones existentes frente a la Política General de Seguridad y privacidad"/>
    <s v="Fallas en el sistema de control interno de la Entidad"/>
    <s v="Acción correctiva"/>
    <s v="Actualizar la Política General de Seguridad y privacidad."/>
    <m/>
    <n v="1"/>
    <s v="Documento actualizado"/>
    <x v="2"/>
    <s v="Edwin Zamora"/>
    <d v="2021-09-01T00:00:00"/>
    <d v="2021-09-30T00:00:00"/>
    <s v="Plazo"/>
    <m/>
    <x v="3"/>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Se evidencia un borrador denominado &quot;POLÍTICA DE SEGURIDAD DE  INFORMACIÓN&quot;, La actividad tiene fecha de terminación 30/09/2021"/>
    <s v="Luis Guillermo"/>
    <n v="0.6"/>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
    <s v="No conformidad"/>
    <s v="Desconocimiento de las disposiciones existentes frente a la Protección de Datos "/>
    <s v="Desconocimiento de las disposiciones existentes frente a la Protección de Datos "/>
    <s v="Vulneración de información sensible"/>
    <s v="Acción correctiva"/>
    <s v="Actualizar el formato FO-TH-04-09 ACEPTACION DE CORREO V1, incluyendo los controles sobre confidencialidad d de la  información y la protección de datos. "/>
    <m/>
    <n v="1"/>
    <s v="Documento actualizado"/>
    <x v="3"/>
    <s v="Maryoly Díaz"/>
    <d v="2021-09-01T00:00:00"/>
    <d v="2021-09-30T00:00:00"/>
    <m/>
    <m/>
    <x v="34"/>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Se evidencia la actualizacion del  formato"/>
    <s v="Si"/>
    <d v="2021-11-16T00:00:00"/>
    <s v="Se evidencia la actualizacion del procedimiento  de Ingreso y Retiro de funcionarios, se incluyo documento FO-TH-04-13 AUTORIZACION PROTECCION DE DATOS V1"/>
    <s v="Carlos Andrés Vargas"/>
    <n v="100"/>
    <s v="Cumplida"/>
    <m/>
    <m/>
    <m/>
    <d v="2022-03-11T00:00:00"/>
    <s v="Se realizó la actualización del Procedimiento PC-TH-04 Ingreso, Permanencia y Retiro de funcionarios Versión 4 Fecha de Actualización 17-12-21.De igual forma, se actualizó el Formato FO-TH-04-09 Aceptación de Correo Versión 2 del 24-06-21, y se creo el Fo"/>
    <s v="Claudia Quintero /Catalina Carranza"/>
    <m/>
    <x v="1"/>
    <d v="2022-04-06T00:00:00"/>
    <s v="CUMPLIDA SEGUIMIENTO ANTERIOR"/>
    <s v="CLAUDIA QUINTERO-CATALINA ALVAREZ"/>
    <n v="1"/>
    <s v="Cumplida"/>
    <d v="2022-04-27T00:00:00"/>
    <s v="CUMPLIDA SEGUIMIENTO ANTERIOR"/>
    <m/>
    <n v="1"/>
    <s v="Cumplida"/>
    <m/>
    <m/>
    <m/>
    <d v="2022-06-08T00:00:00"/>
    <s v="CUMPLIDA SEGUIMIENTO ANTERIOR"/>
    <s v="Si"/>
  </r>
  <r>
    <s v="Informe Semestral del Estado de Control Interno de  DNBC por el periodo comprendido entre el 1 de Enero  al  30 de Junio de 2021"/>
    <d v="2021-08-12T00:00:00"/>
    <s v="Ambiente 14.2_x000a_Aunque se cuenta con las siguientes políticas de operación como el Plan Estratégico de Tecnologías de la Información y las Comunicaciones 2019-2022 y procedimientos documentados, se evidenció que la Política de Seguridad de la Información y "/>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ón correctiva"/>
    <s v="Actualizar y 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1-09-01T00:00:00"/>
    <d v="2021-10-31T00:00:00"/>
    <s v="Plazo"/>
    <m/>
    <x v="3"/>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No se evidencia soporte en One Drive, pero se tiene el borrador de la POLÍTICA DE SEGURIDAD DE INFORMACIÓN, el contempla el númeral &quot;6.13 POLITICA DE PROTECCIÓN Y TRATAMIENTO DE DATOS PERSONALES&quot;.  La actividad tiene fecha de termianción el 31/10/2021"/>
    <s v="Luis Guillermo"/>
    <n v="0.6"/>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4.3_x000a_En la página web están descritos los canales de comunicación y la manera de realizar las PQRSD, pero no se posee una linea de denuncia anónima como mecanismo interno para detectar posibles situaciones irregulares, como buena práctica frente "/>
    <s v="No conformidad"/>
    <s v=" Porque no se cuenta con sitio Web propio y tampoco con una solución tecnológica que permita enlazar los formularios digitales con el sistema de gestión documental ORFEO para radicar y hacer seguimiento de las PQRSD._x000a_"/>
    <s v=" Porque no se cuenta co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ón correctiva"/>
    <s v="Implementar la linea de denuncia anónima "/>
    <m/>
    <n v="1"/>
    <s v="Linea de Denuncia anónima"/>
    <x v="2"/>
    <s v="Edwin Zamora"/>
    <d v="2021-09-01T00:00:00"/>
    <d v="2022-06-30T00:00:00"/>
    <m/>
    <m/>
    <x v="3"/>
    <m/>
    <m/>
    <m/>
    <m/>
    <m/>
    <m/>
    <m/>
    <m/>
    <m/>
    <m/>
    <m/>
    <m/>
    <m/>
    <m/>
    <m/>
    <m/>
    <m/>
    <m/>
    <m/>
    <m/>
    <m/>
    <m/>
    <m/>
    <m/>
    <m/>
    <m/>
    <m/>
    <m/>
    <m/>
    <m/>
    <m/>
    <m/>
    <m/>
    <m/>
    <m/>
    <m/>
    <m/>
    <m/>
    <m/>
    <m/>
    <d v="2021-10-31T00:00:00"/>
    <s v="La pagina web ya cuenta con el perfil de denuncia anónima, de igual forma se apoyara con las labores necesarias en los niveles técnicos para su adecuado funcionamiento."/>
    <n v="0.5"/>
    <d v="2021-11-08T00:00:00"/>
    <s v="Se evidencia que La pagina web ya cuenta con el perfil de denuncia anónima, de igual forma se apoyara con las labores necesarias en los niveles técnicos para su adecuado funcionamiento."/>
    <s v="Aun se esta tiempo para cumplir con la accion "/>
    <d v="2021-11-17T00:00:00"/>
    <s v="Se evidencia imagen de la pagina web donde el cidudano puede dilgienciar el Buzón de quejas, peticiones y reclamos a la DNBC, pero no se aprecia una linea de denuncia anónima como mecanismo interno para detectar posibles situaciones irregulares.  La activ"/>
    <s v="Luis Guillermo"/>
    <n v="0.5"/>
    <s v="En avance"/>
    <m/>
    <m/>
    <m/>
    <d v="2022-03-08T00:00:00"/>
    <s v="La accion está dentro de los tiempos de ejecución, no requiere cambios"/>
    <s v="Luis Guillermo / Merle Galindo"/>
    <n v="0.5"/>
    <x v="0"/>
    <d v="2022-04-06T00:00:00"/>
    <s v="Se recomienda una meda de trabajo interna con los procesos de Gestión de Atención al Usuario, Gestión de Talento Humano, Asuntos Disciplinarios para verificar el mecanismo y trasladar la acción a Gestión de Talento Humano. Antes del 30 de abril"/>
    <s v="Carlos/Merle"/>
    <n v="0"/>
    <s v="En avance"/>
    <d v="2022-05-03T00:00:00"/>
    <s v="Esta dentro de las fechas, el proceso indica que se esta trabajando en la acción según lo acordado en la mesa de trabajo anterior"/>
    <s v="Carlos Vargas - Merle Galindo"/>
    <n v="0.8"/>
    <s v="En avance"/>
    <d v="2022-05-31T00:00:00"/>
    <s v="Se encuentra implementado el formulario en la página de denuncia anónima,"/>
    <n v="0.85"/>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5.3_x000a_Al interior de la DNBC, se documentó el Procedimiento de recepción, distribución, seguimiento y salida de Peticiones, Quejas, Reclamos, Sugerencias y Denuncias, en el cual se tienen establecidas tanto las responsabilidades, como el flujo de "/>
    <s v="No conformidad"/>
    <s v="No se inician las acciones a que haya lugar por el incumplimiento_x000a_Falta de seguimiento y control en los proceso"/>
    <s v="_x000a_Falta de seguimiento y control en los procesos"/>
    <s v="Sanciones legales"/>
    <s v="Acción correctiva"/>
    <s v="Generar alertas en la aplicación ORFEO con el fin de informar el vencimiento de los términos de PQRS"/>
    <m/>
    <n v="1"/>
    <s v="Alertas generadas "/>
    <x v="5"/>
    <s v="Faubricio Sanchez"/>
    <d v="2021-09-01T00:00:00"/>
    <d v="2022-06-30T00:00:00"/>
    <m/>
    <m/>
    <x v="3"/>
    <m/>
    <m/>
    <m/>
    <m/>
    <m/>
    <m/>
    <m/>
    <m/>
    <m/>
    <m/>
    <m/>
    <m/>
    <m/>
    <m/>
    <m/>
    <m/>
    <m/>
    <m/>
    <m/>
    <m/>
    <m/>
    <m/>
    <m/>
    <m/>
    <m/>
    <m/>
    <m/>
    <m/>
    <m/>
    <m/>
    <m/>
    <m/>
    <m/>
    <m/>
    <m/>
    <m/>
    <m/>
    <m/>
    <m/>
    <m/>
    <d v="2021-10-31T00:00:00"/>
    <s v="El aplicativo ORFEO ya esta generando las alertas"/>
    <n v="1"/>
    <d v="2021-11-08T00:00:00"/>
    <s v="Con corte al 15 de nov, no se ha llega la evidencia de la generacion de alertas por parte del sistema ORFEO "/>
    <s v="No"/>
    <d v="2021-11-19T00:00:00"/>
    <s v="Generar alertas en la aplicación ORFEO con el fin de informar el vencimiento de los términos de PQRS"/>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Semestral del Estado de Control Interno de  DNBC por el periodo comprendido entre el 1 de Enero  al  30 de Junio de 2021"/>
    <d v="2021-08-12T00:00:00"/>
    <s v="Ambiente 15.3_x000a_Al interior de la DNBC, se documentó el Procedimiento de recepción, distribución, seguimiento y salida de Peticiones, Quejas, Reclamos, Sugerencias y Denuncias, en el cual se tienen establecidas tanto las responsabilidades, como el flujo de "/>
    <s v="No conformidad"/>
    <s v="No se inician las acciones a que haya lugar por el incumplimiento_x000a_Falta de seguimiento y control en los procesos"/>
    <s v="_x000a_Falta de seguimiento y control en los procesos_x000a_"/>
    <s v="Sanciones legales"/>
    <s v="Acción correctiva"/>
    <s v="Realizar seguimiento y control de manera mensual de las PQRS recibidas y respondidas identificando el estado de la solicitud y la causa en el evento de que se presente la extemporaneidad"/>
    <s v="Envio  de correo mensual a los lideres informando las PQRSD vencidas y asignadas reflejadas en el informe mensual  para que sean tramitadas o reportadas por que no se dio respuesta en los tiempos establecidos. Asi mismo, para que informen el por qué de la"/>
    <n v="5"/>
    <s v="No. De seguimientos realizados/ No. De seguimientos programados"/>
    <x v="5"/>
    <s v="Faubricio Sanchez"/>
    <d v="2021-09-01T00:00:00"/>
    <d v="2022-06-30T00:00:00"/>
    <s v="Acción "/>
    <m/>
    <x v="3"/>
    <m/>
    <m/>
    <m/>
    <m/>
    <m/>
    <m/>
    <m/>
    <m/>
    <m/>
    <m/>
    <m/>
    <m/>
    <m/>
    <m/>
    <m/>
    <m/>
    <m/>
    <m/>
    <m/>
    <m/>
    <m/>
    <m/>
    <m/>
    <m/>
    <m/>
    <m/>
    <m/>
    <m/>
    <m/>
    <m/>
    <m/>
    <m/>
    <m/>
    <m/>
    <m/>
    <m/>
    <m/>
    <m/>
    <m/>
    <m/>
    <s v="31/11/2021"/>
    <m/>
    <m/>
    <s v="08/11//2021"/>
    <s v="Con corte a 15 de nov el proceso no reporta informacion "/>
    <s v="Aun se esta a tiempo de cumplir con la accion "/>
    <d v="2021-11-19T00:00:00"/>
    <s v="No se evidencia  seguimiento  ni gestión respecto a la acción Realizar seguimiento y control de manera mensual de las PQRS recibidas y respondidas identificando el estado de la solicitud y la causa en el evento de que se presente la extemporaneidad"/>
    <s v="Jacqueline"/>
    <n v="0"/>
    <s v="En avance"/>
    <m/>
    <m/>
    <m/>
    <s v="25 de febrero de 2022"/>
    <s v="Reformular la acción asi: Envio  de correo mensual a los lideres informando las PQRSD vencidas y asignadas reflejadas en el informe mensual  para que sean tramitadas o reportadas por que no se dio respuesta en los tiempos establecidos. Asi mismo, para que"/>
    <s v="Catalina Carranza -Jacqueline Rivera"/>
    <n v="1"/>
    <x v="0"/>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r>
  <r>
    <s v="Informe Semestral del Estado de Control Interno de  DNBC por el periodo comprendido entre el 1 de Enero  al  30 de Junio de 2021"/>
    <d v="2021-08-12T00:00:00"/>
    <s v="Ambiente 15.3_x000a_Al interior de la DNBC, se documentó el Procedimiento de recepción, distribución, seguimiento y salida de Peticiones, Quejas, Reclamos, Sugerencias y Denuncias, en el cual se tienen establecidas tanto las responsabilidades, como el flujo de "/>
    <s v="No conformidad"/>
    <s v="No se inician las acciones a que haya lugar por el incumplimiento_x000a_Falta de seguimiento y control en los procesos"/>
    <s v="_x000a_Falta de seguimiento y control en los procesos_x000a_"/>
    <s v="Sanciones legales"/>
    <s v="Acción correctiva"/>
    <s v="Delegar personal de planta cuando el proceso no cuente con personal contratista de apoyo para dar respuesta a las PQRS recibidas"/>
    <m/>
    <n v="1"/>
    <s v="Delegación personal de planta"/>
    <x v="5"/>
    <s v="Director DNBC"/>
    <d v="2021-09-01T00:00:00"/>
    <d v="2021-12-30T00:00:00"/>
    <m/>
    <m/>
    <x v="26"/>
    <m/>
    <m/>
    <m/>
    <m/>
    <m/>
    <m/>
    <m/>
    <m/>
    <m/>
    <m/>
    <m/>
    <m/>
    <m/>
    <m/>
    <m/>
    <m/>
    <m/>
    <m/>
    <m/>
    <m/>
    <m/>
    <m/>
    <m/>
    <m/>
    <m/>
    <m/>
    <m/>
    <m/>
    <m/>
    <m/>
    <m/>
    <m/>
    <m/>
    <m/>
    <m/>
    <m/>
    <m/>
    <m/>
    <m/>
    <m/>
    <s v="31/11/2021"/>
    <m/>
    <m/>
    <s v="08/11//2021"/>
    <s v="Con corte a 15 de nov el proceso no reporta informacion "/>
    <s v="Aun se esta a tiempo de cumplir con la accion "/>
    <d v="2021-11-19T00:00:00"/>
    <s v="No se evidencia  gestión respecto a Delegar personal de planta cuando el proceso no cuente con personal contratista de apoyo para dar respuesta a las PQRS recibidas"/>
    <s v="Jacqueline"/>
    <n v="0"/>
    <s v="En avance"/>
    <d v="2022-02-18T00:00:00"/>
    <s v="La DNBC contrato personal oportunamente para la respuesta de las PQRSD"/>
    <n v="1"/>
    <s v="25 de febrero de 2022"/>
    <s v="Se cierra el hallazgo toda vez que no hubo necesidad de delegar personal de planta para el tramite de las PQRSD, toda vez que hubo contratación de personal para tramitar en Infraestructura, FANO, Contratación,etc, si se sigue presentando PQRSD extemporane"/>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Semestral del Estado de Control Interno de  DNBC por el periodo comprendido entre el 1 de Enero  al  30 de Junio de 2021"/>
    <d v="2021-08-12T00:00:00"/>
    <s v="Ambiente 15.3_x000a_Al interior de la DNBC, se documentó el Procedimiento de recepción, distribución, seguimiento y salida de Peticiones, Quejas, Reclamos, Sugerencias y Denuncias, en el cual se tienen establecidas tanto las responsabilidades, como el flujo de "/>
    <s v="No conformidad"/>
    <s v="No se inician las acciones a que haya lugar por el incumplimiento_x000a__x000a_Falta de seguimiento y control en los procesos"/>
    <s v="No se inician las acciones a que haya lugar por el incumplimiento_x000a_Falta de seguimiento y control en los procesos_x000a_"/>
    <s v="Sanciones legales"/>
    <s v="Acción correctiva"/>
    <s v="Iniciar las acciones a la que haya lugar por  la respuesta inoportuna de las PQRS"/>
    <m/>
    <n v="1"/>
    <s v="Acciones disciplinarias"/>
    <x v="4"/>
    <s v="Jorge Amarilo/Viviana Gonzales"/>
    <d v="2021-09-01T00:00:00"/>
    <d v="2022-06-30T00:00:00"/>
    <m/>
    <m/>
    <x v="3"/>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
    <s v="Aun esta a tiempo para cumplir con la accion"/>
    <d v="2021-11-16T00:00:00"/>
    <s v="Se observa en seguimiento  de la Oficina de Control Interno, la evidencia de la reunión llevada a cabo entre Disciplinarios y el Subdirector Administrativo y Financiero del 27 de octubre, en la cual se ordenó la apertura de indagación preliminar, tambien "/>
    <s v="Jacqueline"/>
    <n v="0.2"/>
    <s v="En avance"/>
    <m/>
    <m/>
    <m/>
    <s v="25 febrero-13 marzo"/>
    <s v="A partir del 27 de octubre de 2021, se aperturo investigacion por respuesta inoportuna de las PQRSD auto de fecha 27 de octubre y con numero 35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Semestral del Estado de Control Interno de  DNBC por el periodo comprendido entre el 1 de Enero  al  30 de Junio de 2021"/>
    <d v="2021-08-12T00:00:00"/>
    <s v="Ambiente  17.2_x000a_Se evidencia en el acta 01 del 28/01/2021 del CICCI, la presentación del informe de seguimiento al Plan de Mejoramiento de la CGR  como resultado al Informe Final de la Auditoría Financiera realizada en el 2019 de la vigencia 2018, donde se"/>
    <s v="No conformidad"/>
    <s v="No se contempló la posibilidad de generar un procedimiento documentado, debido a que los órganos de control no realizan periódicamente seguimiento en la DNBC._x000a__x000a_Por desconocimiento en las nuevas  disposiciones definidas por el DAFP, con respecto a la evalu"/>
    <s v="_x000a_Por desconocimiento en las nuevas  disposiciones definidas por el DAFP, con respecto a la evaluación en el Informe Semestral del Sistema de Control Interno de la DNBC."/>
    <s v="Inoportunidad en la comunicación y evaluación de deficiencias informadas por entes externos_x000a_Acciones inoportunas_x000a_Posible reincidencia de hallazgos y observaciones ya detectados"/>
    <s v="Acción correctiva"/>
    <s v="Documentación de procedimiento interno para el manejo de informes de entes externos, Indicando entre sus actividades la evaluación del Impacto del SCI"/>
    <m/>
    <n v="1"/>
    <s v="Procedimiento documentado"/>
    <x v="6"/>
    <s v="Catalina Carranza"/>
    <d v="2021-09-01T00:00:00"/>
    <d v="2021-12-31T00:00:00"/>
    <m/>
    <m/>
    <x v="27"/>
    <m/>
    <m/>
    <m/>
    <m/>
    <m/>
    <m/>
    <m/>
    <m/>
    <m/>
    <m/>
    <m/>
    <m/>
    <m/>
    <m/>
    <m/>
    <m/>
    <m/>
    <m/>
    <m/>
    <m/>
    <m/>
    <m/>
    <m/>
    <m/>
    <m/>
    <m/>
    <m/>
    <m/>
    <m/>
    <m/>
    <m/>
    <m/>
    <m/>
    <m/>
    <m/>
    <m/>
    <m/>
    <m/>
    <m/>
    <m/>
    <d v="2021-10-31T00:00:00"/>
    <s v="Está en proceso de implementación "/>
    <n v="0"/>
    <d v="2021-11-08T00:00:00"/>
    <s v="Esta actividad se ecuentra en desarrollo "/>
    <s v="Aun se esta a tiempo para cumplir con la accion "/>
    <d v="2021-11-19T00:00:00"/>
    <s v="No se presenta avance en la documentación de procedimiento interno para el manejo de informes de entes externos."/>
    <s v="Carlos Andrés Vargas"/>
    <n v="0"/>
    <s v="En avance"/>
    <d v="2022-03-07T00:00:00"/>
    <s v="OJO PREGUNTAR A ADRI, PARA CUANDO QUEDO LA ACCION. "/>
    <m/>
    <d v="2022-03-10T00:00:00"/>
    <s v="Se verificará en abril 20 de 2022"/>
    <s v="Merle Galindo- Carlos Vargas"/>
    <m/>
    <x v="0"/>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s v="Ambiente  17.3_x000a_Se evidencia en la viñeta 9 del numeral 6.6.POLITICAS DE OPERACIÓN, del proceso Acciones Correctivas, Preventivas y de Mejora versión 2 Código: PC-MC-02, que Cualquier  servidor  público  o  contratista  de  la  Entidad,  podrá  identific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ón correctiva"/>
    <s v="Realizar un Taller sobre  las Políticas de operación del procedimiento de ACPM para implementación acorde con procesos de autoevaluación"/>
    <m/>
    <n v="1"/>
    <s v="Taller realizado "/>
    <x v="6"/>
    <s v="Catalina Carranza Alvarez "/>
    <d v="2021-10-01T00:00:00"/>
    <d v="2021-10-31T00:00:00"/>
    <s v="Plazo"/>
    <m/>
    <x v="27"/>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s v="Ambiente  17.3_x000a_Se evidencia en la viñeta 9 del numeral 6.6.POLITICAS DE OPERACIÓN, del proceso Acciones Correctivas, Preventivas y de Mejora versión 2 Código: PC-MC-02, que Cualquier  servidor  público  o  contratista  de  la  Entidad,  podrá  identific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ón correctiva"/>
    <s v="Verificación del cumplimiento del procedimiento Acciones Correctivas, Preventivas y de Mejora versión 2 Código: PC-MC-02"/>
    <m/>
    <n v="2"/>
    <s v="Informes de Verificación"/>
    <x v="6"/>
    <s v="Catalina Carranza Alvarez "/>
    <d v="2021-10-01T00:00:00"/>
    <d v="2022-05-30T00:00:00"/>
    <m/>
    <m/>
    <x v="39"/>
    <m/>
    <m/>
    <m/>
    <m/>
    <m/>
    <m/>
    <m/>
    <m/>
    <m/>
    <m/>
    <m/>
    <m/>
    <m/>
    <m/>
    <m/>
    <m/>
    <m/>
    <m/>
    <m/>
    <m/>
    <m/>
    <m/>
    <m/>
    <m/>
    <m/>
    <m/>
    <m/>
    <m/>
    <m/>
    <m/>
    <m/>
    <m/>
    <m/>
    <m/>
    <m/>
    <m/>
    <m/>
    <m/>
    <m/>
    <m/>
    <d v="2021-10-31T00:00:00"/>
    <s v="Actividad que se encuentra en desarrollo "/>
    <n v="0.4"/>
    <d v="2021-11-08T00:00:00"/>
    <s v="Actividad que se encuentra en desarrollo "/>
    <s v="Aun se esta a tiempo para cumplir con la accion "/>
    <d v="2021-11-19T00:00:00"/>
    <s v="No se presenta avance en la verificación del cumplimiento del procedimiento ACPM"/>
    <s v="Carlos Andrés Vargas"/>
    <n v="0"/>
    <s v="En avance"/>
    <d v="2022-03-07T00:00:00"/>
    <m/>
    <m/>
    <d v="2022-03-10T00:00:00"/>
    <s v="Se verificará en abril 20 de 2022"/>
    <s v="Merle Galindo- Carlos Vargas"/>
    <m/>
    <x v="0"/>
    <d v="2022-04-11T00:00:00"/>
    <s v="Acción programada para el 25 de abril"/>
    <s v="Merle/Carlos"/>
    <n v="0"/>
    <s v="En avance"/>
    <d v="2022-05-02T00:00:00"/>
    <s v="Accion  en avance "/>
    <s v="Merle/Carlos"/>
    <n v="0"/>
    <s v="En avance"/>
    <d v="2022-05-31T00:00:00"/>
    <s v="Se tiene proyectado realizar informe en  julio "/>
    <n v="0.1"/>
    <d v="2022-06-08T00:00:00"/>
    <s v="Se tiene proyectado realizar informe en  julio "/>
    <s v="No"/>
  </r>
  <r>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ón correctiva"/>
    <s v="Generar planes de mejoramiento producto de las autoevaluaciones realizadas por los lideres del proceso "/>
    <m/>
    <n v="1"/>
    <s v="Planes de mejoramiento"/>
    <x v="6"/>
    <s v="Catalina Carranza Alvarez"/>
    <d v="2021-10-01T00:00:00"/>
    <d v="2021-12-31T00:00:00"/>
    <s v="Plazo"/>
    <m/>
    <x v="1"/>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s v="A parir del taller realizado el 29 d e octubre de como implementar el procedimiento de ACPM con enfasis en la autoevaluacion, los procesos lo implemmentaran cada vez que realicen autoevaluacion de su gestion, no obstante a corte del presente monitoreo nin"/>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Accion  en avance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ón correctiva"/>
    <s v="Realizar la verificación y avance del respectivo cumplimiento."/>
    <m/>
    <n v="1"/>
    <s v="Monitorear avance de acciones de mejora formuladas por los procesos"/>
    <x v="6"/>
    <s v="Catalina Carranza Alvarez"/>
    <d v="2021-10-01T00:00:00"/>
    <d v="2022-06-30T00:00:00"/>
    <s v="Plazo"/>
    <m/>
    <x v="1"/>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s v="A parir del taller realizado el 29 d e octubre de como implementar el procedimiento de ACPM con enfasis en la autoevaluacion, los procesos lo implemmentaran cada vez que realicen autoevaluacion de su gestion, no obstante a corte del presente monitoreo nin"/>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Accion  en avance "/>
    <s v="Merle/Carlos"/>
    <n v="0"/>
    <s v="En avance"/>
    <d v="2022-05-31T00:00:00"/>
    <s v="Acción en avance "/>
    <n v="0.3"/>
    <d v="2022-06-08T00:00:00"/>
    <s v="Acción en avance "/>
    <s v="Aun se esta a tiempo de cumplir"/>
  </r>
  <r>
    <s v="Informe detallado de seguimiento y evaluación al tratamiento de las peticiones, quejas, reclamos, solicitudes y denuncias recibidas en el periodo comprendido entre el 1 de enero y el 30 de junio de 2021"/>
    <d v="2021-09-06T00:00:00"/>
    <s v="Registro ORFEO de salida_x000a_Al verificar la digitalización y archivo de respuesta respecto de los 738 radicados, se pudo establecer que 196 radicados que corresponden a un 27% sobre el total de PQRSD del semestre, no tienen Orfeo de salida. Así mismo que del"/>
    <s v="No conformidad"/>
    <s v="Falta de permisos en el aplicativo ORFEO para la asociacion de imágenes. _x000a_Desconocimiento por parte de funcionarios y contratistas sobre el tramite de la respuesta de la PQRSD."/>
    <s v="Falta de permisos en el aplicativo ORFEO para la asociacion de imágenes. _x000a_Desconocimiento por parte de funcionarios y contratistas sobre el tramite de la respuesta de la PQRSD."/>
    <s v="Informes con datos, valores y estadisticas erradas."/>
    <s v="Acción correctiva"/>
    <s v="Realizar acompañamiento a cada uno de los procesos responsables de dar respuestas a las PQRSD en el tramite de respuestas a las mismas en el aplicativo ORFEO."/>
    <m/>
    <n v="18"/>
    <s v="Numero de procesos responsables con acompañiento / total de procesos de la DNBC * 100"/>
    <x v="5"/>
    <s v="Faubricio Sánchez"/>
    <d v="2021-10-01T00:00:00"/>
    <d v="2021-12-31T00:00:00"/>
    <s v="Plazo"/>
    <m/>
    <x v="3"/>
    <m/>
    <m/>
    <m/>
    <m/>
    <m/>
    <m/>
    <m/>
    <m/>
    <m/>
    <m/>
    <m/>
    <m/>
    <m/>
    <m/>
    <m/>
    <m/>
    <m/>
    <m/>
    <m/>
    <m/>
    <m/>
    <m/>
    <m/>
    <m/>
    <m/>
    <m/>
    <m/>
    <m/>
    <m/>
    <m/>
    <m/>
    <m/>
    <m/>
    <m/>
    <m/>
    <m/>
    <m/>
    <m/>
    <m/>
    <m/>
    <s v="31/11/2021"/>
    <m/>
    <m/>
    <s v="08/11//2021"/>
    <s v="Con corte a 15 de nov el proceso no reporta informacion "/>
    <s v="Aun se esta a tiempo de cumplir con la accion "/>
    <d v="2021-11-19T00:00:00"/>
    <s v=" No se allega evidencia de avance de la acción Realizar acompañamiento a cada uno de los procesos responsables de dar respuestas a las PQRSD en el tramite de respuestas a las mismas en el aplicativo ORFEO."/>
    <s v="Jacqueline"/>
    <n v="0"/>
    <s v="En avance"/>
    <m/>
    <m/>
    <m/>
    <s v="25 de febrero de 2022"/>
    <s v="Reprogramar fecha,meta e indicador "/>
    <s v="Catalina Carranza -Jacqueline Rivera"/>
    <n v="0.1"/>
    <x v="0"/>
    <d v="2021-04-05T00:00:00"/>
    <s v="Se evidenció la socialización de ORFEO y procedimiento de PQRSD a 11 de los procesos de la entidad"/>
    <s v="John Beltran _x000a_CarlosVargas"/>
    <n v="0.56999999999999995"/>
    <s v="En avance"/>
    <d v="2022-04-27T00:00:00"/>
    <s v="Se evidencia la capacitacion a 14 de los 18 procesos"/>
    <s v="Jhon Beltran/ Carlos Vargas"/>
    <n v="78"/>
    <s v="En avance"/>
    <d v="2022-05-31T00:00:00"/>
    <s v="Se evidencio el envió de correo alertando a los lideres de procesos correspondiente a los meses de enero, febrero, marzo y abril."/>
    <n v="0.8"/>
    <d v="2022-06-07T00:00:00"/>
    <s v="Se evidencia en listados de asistencia el acompañamiento realizado a 15 procesos de 18 procesos de la entidad "/>
    <s v="Aun se esta a tiempo de cumplir "/>
  </r>
  <r>
    <s v="Informe detallado de seguimiento y evaluación al tratamiento de las peticiones, quejas, reclamos, solicitudes y denuncias recibidas en el periodo comprendido entre el 1 de enero y el 30 de junio de 2021"/>
    <d v="2021-09-06T00:00:00"/>
    <s v=" PQRSD vencidas_x000a_Revisados los radicados: 20213800081042; 20213800081902; 20213800060362; 20213800063402; 20213800063432; 20213800066242; 20213800068632, que desde GAU se reportan en el informe semestral como vencidos, al verificar en ORFEO aparecen con re"/>
    <s v="No conformidad"/>
    <s v="Falta de aplicacion de los controles establecidos por el proceso de GAU para realizar el seguimiento de las entradas y salidas de PQRSD."/>
    <s v="Falta de aplicacion de los controles establecidos por el proceso de GAU para realizar el seguimiento de las entradas y salidas de PQRSD"/>
    <s v="Vencimiento de terminos en respuestas a PQRSD._x000a_Acciones legales y procesos disciplinarios se pueden generar."/>
    <s v="Acción correctiva"/>
    <s v="Gestiónar formalmente con el proceso de Gestión de T.I. la parametrización del sistema ORFEO, identificando técnicamente las necesidades funcionales del sistema que permitan contar con herramientas de prevención en el vencimiento de términos para dar resp"/>
    <m/>
    <n v="1"/>
    <s v="Nº Requeriemintos ejecutados/ Nª de requerimientos requeridos * 100"/>
    <x v="5"/>
    <s v="Faubricio Sánchez"/>
    <d v="2021-09-20T00:00:00"/>
    <m/>
    <m/>
    <m/>
    <x v="3"/>
    <m/>
    <m/>
    <m/>
    <m/>
    <m/>
    <m/>
    <m/>
    <m/>
    <m/>
    <m/>
    <m/>
    <m/>
    <m/>
    <m/>
    <m/>
    <m/>
    <m/>
    <m/>
    <m/>
    <m/>
    <m/>
    <m/>
    <m/>
    <m/>
    <m/>
    <m/>
    <m/>
    <m/>
    <m/>
    <m/>
    <m/>
    <m/>
    <m/>
    <m/>
    <m/>
    <m/>
    <m/>
    <m/>
    <m/>
    <m/>
    <s v="31/11/2021"/>
    <m/>
    <m/>
    <s v="08/11//2021"/>
    <s v="Con corte a 15 de nov el proceso no reporta informacion "/>
    <s v="Aun se esta a tiempo de cumplir con la accion "/>
    <d v="2021-11-19T00:00:00"/>
    <s v="No se evidencia avance respecto a la acción;  Gestiónar formalmente con el proceso de Gestión de T.I. la parametrización del sistema ORFEO, identificando técnicamente las necesidades funcionales del sistema que permitan contar con herramientas de prevenci"/>
    <s v="Jacqueline"/>
    <n v="0"/>
    <s v="En avance"/>
    <m/>
    <m/>
    <m/>
    <s v="25 de febrero de 2022"/>
    <s v="Se evidencia que al terminar la vigencia 2021 el sistema ORFEO ya cuenta con el envió de alertas a través del correo electronico para prevenir el "/>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detallado de seguimiento y evaluación al tratamiento de las peticiones, quejas, reclamos, solicitudes y denuncias recibidas en el periodo comprendido entre el 1 de enero y el 30 de junio de 2021"/>
    <d v="2021-09-06T00:00:00"/>
    <s v="PQRSD vencidas_x000a_Revisados los radicados: 20213800081042; 20213800081902; 20213800060362; 20213800063402; 20213800063432; 20213800066242; 20213800068632, que desde GAU se reportan en el informe semestral como vencidos, al verificar en ORFEO aparecen con res"/>
    <s v="No conformidad"/>
    <s v="Falta de verificacion de los datos para la realizacion de los informes de PQRSD"/>
    <s v="Falta de verificacion de los datos para la realizacion de los informes de PQRSD"/>
    <s v="Informes con datos, valores y estadisticas erradas."/>
    <s v="Acción correctiva"/>
    <s v="Verificar e informar mensualmente el estado de las PQRSD vencidas"/>
    <m/>
    <n v="1"/>
    <s v="Numero de revisiones realizadas / Numero de informes presentados * 100"/>
    <x v="5"/>
    <s v="Faubricio Sánchez"/>
    <d v="2021-10-01T00:00:00"/>
    <d v="2022-01-31T00:00:00"/>
    <s v="Plazo"/>
    <m/>
    <x v="3"/>
    <m/>
    <m/>
    <m/>
    <m/>
    <m/>
    <m/>
    <m/>
    <m/>
    <m/>
    <m/>
    <m/>
    <m/>
    <m/>
    <m/>
    <m/>
    <m/>
    <m/>
    <m/>
    <m/>
    <m/>
    <m/>
    <m/>
    <m/>
    <m/>
    <m/>
    <m/>
    <m/>
    <m/>
    <m/>
    <m/>
    <m/>
    <m/>
    <m/>
    <m/>
    <m/>
    <m/>
    <m/>
    <m/>
    <m/>
    <m/>
    <s v="31/11/2021"/>
    <m/>
    <m/>
    <s v="08/11//2021"/>
    <s v="Con corte a 15 de nov el proceso no reporta informacion "/>
    <s v="Aun se esta a tiempo de cumplir con la accion "/>
    <d v="2021-11-19T00:00:00"/>
    <s v="No se allego evidencia de la agestión adelantada respercto a la  Verificación en los  informes mensuales  del estado de las PQRSD  realmente vencidas"/>
    <s v="Jacqueline"/>
    <n v="0"/>
    <s v="En avance"/>
    <m/>
    <m/>
    <m/>
    <s v="25 de febrero de 2022"/>
    <s v="Reprogramar fecha y meta de ;la siguiente manera, fecha de inicio 1 de febrero y terminacion 30 de junio y meta 5 "/>
    <s v="Catalina Carranza -Jacqueline Rivera"/>
    <n v="0.1"/>
    <x v="0"/>
    <d v="2021-04-05T00:00:00"/>
    <s v="A la fecha se cuenta con informe borrador del mes de febrero."/>
    <s v="John Beltran _x000a_CarlosVargas"/>
    <n v="0.2"/>
    <s v="En avance"/>
    <d v="2022-04-27T00:00:00"/>
    <s v="Se remitio la informacion de PQRSD vencidas del mes de febrero"/>
    <s v="Jhon Beltran/ Carlos Vargas"/>
    <n v="0.2"/>
    <s v="En avance"/>
    <d v="2022-05-31T00:00:00"/>
    <s v="Se remitió la información de PQRSD vencidas del mes de febrero, marzo y abril."/>
    <n v="0.6"/>
    <d v="2022-06-07T00:00:00"/>
    <s v="El proceso evidencia los informes del mes de febrero y marzo, no obstante no se presentan los informes de marzo, abril y mayo "/>
    <s v="Aun se esta a tiempo de cumplir "/>
  </r>
  <r>
    <s v="Informe detallado de seguimiento y evaluación al tratamiento de las peticiones, quejas, reclamos, solicitudes y denuncias recibidas en el periodo comprendido entre el 1 de enero y el 30 de junio de 2021"/>
    <d v="2021-09-06T00:00:00"/>
    <s v="Procesos disciplinarios_x000a_Se evidenció que la Oficina de Control Interno Disciplinario no ha dado cumplimiento a lo establecido en la Guía Estrategias para la Construcción del PAAC en cuanto a “adelantar las investigaciones en caso de: (i) incumplimiento a "/>
    <s v="No conformidad"/>
    <s v="No se establecio la periocidad ni el mecanismo del envio del informe de PQRSD al lider del proceso de Control Interno Disciplinario para los fines petienentes."/>
    <s v="No se establecio la periocidad ni el mecanismo del envio del informe de PQRSD al lider del proceso de Control Interno Disciplinario para los fines petienentes."/>
    <s v="Retrasos en los procesos e incumplimientos normativos que pueden generar sanciones para la DNBC."/>
    <s v="Acción correctiva"/>
    <s v="Enviar semestralmente a traves de memorando el informe de PQRSD (extemporaneos y vencidos) al lider del proceso de Control Interno Disciplinario para los fines pertinentes   "/>
    <m/>
    <n v="2"/>
    <s v="informes enviados "/>
    <x v="5"/>
    <s v="Faubricio Sánchez"/>
    <d v="2021-10-01T00:00:00"/>
    <m/>
    <m/>
    <m/>
    <x v="41"/>
    <m/>
    <m/>
    <m/>
    <m/>
    <m/>
    <m/>
    <m/>
    <m/>
    <m/>
    <m/>
    <m/>
    <m/>
    <m/>
    <m/>
    <m/>
    <m/>
    <m/>
    <m/>
    <m/>
    <m/>
    <m/>
    <m/>
    <m/>
    <m/>
    <m/>
    <m/>
    <m/>
    <m/>
    <m/>
    <m/>
    <m/>
    <m/>
    <m/>
    <m/>
    <m/>
    <m/>
    <m/>
    <m/>
    <m/>
    <m/>
    <d v="2021-10-31T00:00:00"/>
    <m/>
    <m/>
    <d v="2021-11-08T00:00:00"/>
    <s v="No se evidencia el envio de los informes  semestralmente a traves de memorando el informe de PQRSD (extemporaneos y vencidos) al lider del proceso de Control Interno Disciplinario para los fines pertinentes, ya que el semestre no se ha terminado   "/>
    <s v="Aun se esta tiempo para cumplir con la accion"/>
    <d v="2021-11-19T00:00:00"/>
    <s v="Se evidencia en One Drive los Informes PQRSD de ABRIL a Septiembre 2021, y se aprecia correo con copia a laOficina de Control Interno Disciplinario, donde envian la relación de las PQRSD de cextemporáneas y vencidas del 1mer semestre del año 2021 y lo que"/>
    <s v="Luis Guillermo"/>
    <n v="0.4"/>
    <s v="En avance"/>
    <m/>
    <m/>
    <m/>
    <d v="2022-03-02T00:00:00"/>
    <s v="El Gestor está en los tiempos de ejecución, no requiere cambios"/>
    <s v="Luis Guillermo / Merle Galindo"/>
    <n v="0.4"/>
    <x v="0"/>
    <d v="2022-04-07T00:00:00"/>
    <s v="Revisar responsable"/>
    <s v="Merle/Carlos"/>
    <n v="0.4"/>
    <s v="En avance"/>
    <d v="2022-04-29T00:00:00"/>
    <s v="El proceso no se reunió con el equipo ni presentó evidencias de avance de la acción planteada. "/>
    <s v="Merle/Carlos"/>
    <n v="0.4"/>
    <s v="Vencida"/>
    <m/>
    <m/>
    <m/>
    <d v="2022-06-08T00:00:00"/>
    <s v="El proceso no reporta evidencia de la ejecución de la acción "/>
    <s v="No"/>
  </r>
  <r>
    <s v="Informe de Auditoría al proceso Gestión Documental"/>
    <d v="2021-09-16T00:00:00"/>
    <s v="La muestra tomada, frente al manejo del archivo de gestión se observó debilidad en la identificación de los archivos físicos en el Proceso de Gestión de Análisis y Mejora Continua, lo cual podría generar inconsistencias al clasificar los documentos de acu"/>
    <s v="Observación"/>
    <s v="1er Por qué: Porque las Tablas de Retención Documental de la entidad habían sido aprobadas con un mes de anterioridad_x000a_2do Por qué: Porque los procesos no tenían el conocimiento suficiente para organizar los archivos_x000a_3er Por qué: Porque no se había realiza"/>
    <s v="Porque no se había realizado capacitación a los procesos sobre la organización del archivo respecto a las Tablas de Retención Documental"/>
    <s v="Desorganización en los archivos de gestión_x000a__x000a_Posible pérdida de documentos"/>
    <s v="Acción preventiva "/>
    <s v="Realizar Capacitación a los gestores de los procesos de la DNBC,  sobre la implementación de las TRD y aplicabilidad en la gestión de los archivos físicos en cada uno de los procesos. "/>
    <m/>
    <n v="1"/>
    <s v="N°  gestores capacitados/ numero de gestores de la DNBC*100"/>
    <x v="7"/>
    <s v="Jhon Warner Paz Murcia"/>
    <d v="2021-10-08T00:00:00"/>
    <d v="2022-06-30T00:00:00"/>
    <m/>
    <m/>
    <x v="3"/>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modificar algunas series documentales en las T.R.D ,por este motivo no se puden socializar en su totaliadad a todos los gestores de la entidad."/>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me de Auditoría al proceso Gestión Documental"/>
    <d v="2021-09-16T00:00:00"/>
    <s v="Se observó por parte del grupo auditor que  la Entidad suscribió el contrato 130 de 2021 con JORGE ARMANDO SANTA CRUZ, cuyo objeto es Prestar servicios de apoyo a la gestión con plena autonomía técnica y administrativa para acompañar las actividades tecno"/>
    <s v="Observación"/>
    <s v="1er Por qué: Porque la herramienta tecnológica ORFEO empleada para la Gestión Documental no esta adecuada aún a los requerimientos de la entidad_x000a_2do Por qué: por falta de conocimiento de la existencia de módulos adicionales del sistema ORFEO_x000a_3er Por qué: "/>
    <s v="Porque no se cuenta con el personal idóneo para desarrollar los módulos adicionales de ORFEO"/>
    <s v="Posible pérdida o alteración de documentos"/>
    <s v="Acción preventiva "/>
    <s v="Ajustar el sistema ORFEO en los siguientes módulos,  con corte al 15 de septiembre del 2022:_x000a_1, stiker Web _x000a_2, Subir archivos masivos_x000a_3, Firma Digital._x000a_4. Consultas de los documentos en el sistema._x000a_5. Reportes_x000a_6. Gestión de documentos ( Ciclo  de vida del"/>
    <s v="1. Mesa de trabajo entre los Procesos de Gestión de Tecnología informática y Gestion Documental para determinar el programa de mantenimiento de ORFEO y de determine las acciones que pueden ser adelantada._x000a__x000a_Fecha de la acción: 30/04/22_x000a_Meta: 1 Programa de "/>
    <n v="1"/>
    <s v="1 Programa de Mantenimiento = 100%_x000a_ Presentacion al Comité Directivo = 100%_x000a_"/>
    <x v="7"/>
    <s v="Jhon Warner Paz Murcia"/>
    <d v="2021-10-08T00:00:00"/>
    <d v="2022-09-15T00:00:00"/>
    <s v="Accion y Plazo "/>
    <m/>
    <x v="3"/>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junio de 2022 "/>
    <s v="Jacqueline"/>
    <n v="0"/>
    <s v="En avance"/>
    <m/>
    <s v="Se esta trabajando principalmente en el mantenimiento evolutivo del S.G.D Orfeo como prioridad si se planteo un Plan de trabajo para poder cumplir en la ejecucion de su contrato. "/>
    <m/>
    <d v="2022-03-14T00:00:00"/>
    <s v="Cambiar establecer el plan de Trabajo, articulándose con las acciones definidas por por Gestión de IT en el Plan de Acción para el mantenimiento de ORFEO._x000a__x000a_1. Mesa de trabajo entre los Procesos de Gestión de Tecnología informática y Gestion Documental par"/>
    <s v="Claudia Quintero /Merle Galindo"/>
    <n v="0"/>
    <x v="0"/>
    <d v="2022-04-07T00:00:00"/>
    <s v="A la fecha el proceso ya realizó la primera actividad, correspondiente a la elaboración del programa de mantenimiento de ORFEO"/>
    <s v="Claudia Quintero /Merle Galindo"/>
    <n v="0.5"/>
    <s v="En avance"/>
    <d v="2022-04-29T00:00:00"/>
    <s v="El proceso no se reunió con el equipo ni presentó evidencias de avance de la acción planteada."/>
    <s v="Claudia Quintero /Merle Galindo"/>
    <n v="0"/>
    <s v="En avance"/>
    <d v="2022-05-31T00:00:00"/>
    <s v="Se realizo mesa de trabajo con el Proceso de Gestión de TI , estableciendo Plan de trabajo hasta la vigencia del 30 junio , cumpliendo a la fecha con los compromisos."/>
    <n v="0.9"/>
    <d v="2022-06-08T00:00:00"/>
    <s v="Se evidencia plan de trabajo del contratista, en donde se tiene programada esta acción "/>
    <s v="Aun se esta  a tiempo de cumplir"/>
  </r>
  <r>
    <s v="Informe de Auditoría al proceso Gestión Documental"/>
    <d v="2021-09-16T00:00:00"/>
    <s v="El proceso de Gestión Documental cuenta con dos indicadores que aunque los tiene clasificados como de efectividad, son de  eficacia con reporte hasta el mes de marzo de 2021, y no cuenta con indicadores de  Efectividad y Eficiencia, impidiendo evaluar el "/>
    <s v="No conformidad"/>
    <s v="1er Por qué:  Porque la caracterización del proceso no estaba actualizada_x000a_2do Por qué: Por falta de acompañamiento metodológico para la identificación  de los indicadores del proceso._x000a_3 ir Por qué:  Por falta de conocimiento para la identificación de los "/>
    <s v="3 ir Por qué:  Por falta de conocimiento para la identificación de los indicadores"/>
    <s v="Medición deficiente en la gestión y las metas del proceso"/>
    <s v="Acción correctiva"/>
    <s v="Realizar la actualización de los indicadores del proceso de Gestión Documental conforme a lo indicado en el Modelo Integrado de Planeación y Gestión "/>
    <m/>
    <n v="3"/>
    <s v="No de fichas técnicas de indicadores  realizadas/Numero total de indicadores del proceso de Gestión Documental *100"/>
    <x v="7"/>
    <s v="Jhon Warner Paz Murcia"/>
    <d v="2021-10-08T00:00:00"/>
    <d v="2021-11-30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s v="La evidencia allegada no corresponde con el tiempo del origen del hallazgo ya que esta es de junio y la auditoria de septiembre, que aunque igualmente corresponde a una lista de una reunión de revisión de indicadores, no se desarrolla en torno a la acción"/>
    <s v="Jacqueline"/>
    <n v="0"/>
    <s v="En avance"/>
    <m/>
    <s v="En la vigencia 2021 fueron actualizados 3 Indicadores ya validados por el Porceso de Analisis y Mejora Continua "/>
    <m/>
    <d v="2022-03-14T00:00:00"/>
    <s v="Se implementara antes del 30-04-2022"/>
    <s v="Claudia Quintero /Merle Galindo"/>
    <n v="0"/>
    <x v="0"/>
    <d v="2022-04-07T00:00:00"/>
    <s v="La actividad propuesta esta dentro de los tiempos de ejecución por parte del proceso."/>
    <s v="Claudia Quintero /Merle Galindo"/>
    <n v="0.5"/>
    <s v="En avance"/>
    <d v="2022-04-29T00:00:00"/>
    <s v="El proceso no se reunió con el equipo ni presentó evidencias de avance de la acción planteada."/>
    <s v="Claudia Quintero /Merle Galindo"/>
    <n v="0.5"/>
    <s v="Vencida"/>
    <d v="2022-05-31T00:00:00"/>
    <s v="Solicitamos acompañamiento por parte del Proceso Gestión de Análisis y Mejora Continua para realizar esta acción  "/>
    <n v="0.8"/>
    <d v="2022-06-08T00:00:00"/>
    <s v="Se evidencia correo del 7 de junio solicitando el acompañamiento del proceso de mejora continua "/>
    <s v="No"/>
  </r>
  <r>
    <s v="Informe de Auditoría al proceso Gestión Documental"/>
    <d v="2021-09-16T00:00:00"/>
    <s v="Se evidenció por parte del grupo auditor la falta de lineamientos en la seguridad de los activos de información de la Entidad, lo cual incumple el Decreto 1008 de 2018 &quot;Por el cual se establecen los lineamientos generales de la política de Gobierno Digita"/>
    <s v="No conformidad"/>
    <s v="1er Por qué: Desconocimiento de los lineamientos emitidos por MINTIC sobre la implementación de la política de Gobierno digital. _x000a__x000a_2do Por qué:  La Entidad no cuenta con  el personal idóneo y con experticia técnica  que contribuya en la implementación de "/>
    <s v="3er Por qué: No existe en la Entidad un autodiagnóstico de necesidades para dar  cumplimiento con los lineamientos normativos.  "/>
    <s v="Incumplimiento a la normatividad vigente._x000a__x000a_Materialización de los riesgos del proceso._x000a__x000a_Sanciones disciplinarias._x000a_ Fuga de información._x000a__x000a_ Indisponibilidad de la información._x000a__x000a_ Carencia de fidelidad de la información._x000a__x000a_Pérdida de información."/>
    <s v="Acción correctiva"/>
    <s v="Implementar la  política de gobierno digital en la DNBC."/>
    <m/>
    <n v="1"/>
    <s v="Documento de política de gobierno digital formalizada. "/>
    <x v="2"/>
    <s v="Teniente Zamora "/>
    <d v="2021-10-08T00:00:00"/>
    <d v="2022-07-29T00:00:00"/>
    <m/>
    <m/>
    <x v="35"/>
    <m/>
    <m/>
    <m/>
    <m/>
    <m/>
    <m/>
    <m/>
    <m/>
    <m/>
    <m/>
    <m/>
    <m/>
    <m/>
    <m/>
    <m/>
    <m/>
    <m/>
    <m/>
    <m/>
    <m/>
    <m/>
    <m/>
    <m/>
    <m/>
    <m/>
    <m/>
    <m/>
    <m/>
    <m/>
    <m/>
    <m/>
    <m/>
    <m/>
    <m/>
    <m/>
    <m/>
    <m/>
    <m/>
    <m/>
    <m/>
    <d v="2021-10-31T00:00:00"/>
    <s v="Se realizo el autodiagnóstico, para recopilar las necesidades así realizar el documento de política de gobierno digital."/>
    <n v="0.3"/>
    <d v="2021-11-08T00:00:00"/>
    <s v="se evidenicia la realizacion del autodiagnostico "/>
    <s v="Aun se esta tiempo para cumplir con la accion "/>
    <d v="2021-11-17T00:00:00"/>
    <s v="Se evidencia diligenciada la matriz de autodiagnostico para la política de gobierno digital de MINTIC. Tiene fecha de termianción 29/07/2022"/>
    <s v="Luis Guillermo"/>
    <n v="0.3"/>
    <s v="En avance"/>
    <m/>
    <m/>
    <m/>
    <d v="2022-03-08T00:00:00"/>
    <s v="Esta dentro de los tiempos, sin embargo para atender la causa raíz se requiere de varias acciones  que tomarián más de un año, por lo anterior se solicita modificación a la fecha de terminación de la acción, así como reformulación de la misma, que incluye"/>
    <s v="Luis Guillermo / Merle Galindo"/>
    <n v="0.3"/>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encuentra en proceso , se anexa presentación del avance"/>
    <n v="0.85"/>
    <d v="2022-06-08T00:00:00"/>
    <s v="El proceso no reporta evidencia de la ejecución de la acción "/>
    <s v="Aun se esta a tiempo de cumplir"/>
  </r>
  <r>
    <s v="Informe de Auditoría al proceso Gestión Documental"/>
    <d v="2021-09-16T00:00:00"/>
    <s v="Se encontró que la DNBC no cuenta con un programa para la gestión de documentos y expedientes electrónicos, incumpliendo el numeral 6.3.3. MGGTI.LI.INF.03 - Gestión de documentos electrónicos del Modelo de Gestión y Gobierno de TI, establecido por el Decr"/>
    <s v="No conformidad"/>
    <s v="1er Por qué: Porque el proceso no tenía mucha documentos desarrollada. _x000a__x000a_2do Por qué: Desconocimiento de la normatividad vigente en cuento el manejo del documento electrónico._x000a_ _x000a_"/>
    <s v="Desconocimiento de la normatividad vigente en cuento el manejo del documento electrónico"/>
    <s v="Incumplimiento de la norma_x000a__x000a_Baja planeación en la ejecución de las actividades_x000a__x000a_Posibles hallazgos por parte de entes de control"/>
    <s v="Acción correctiva"/>
    <s v="Realizar  el Programa para la Gestión de Documentos y Expedientes Electrónicos. "/>
    <s v="Mesa de coordinada entre Gestion de Atención al Usuario, Gestión Documental y Gestión de TI-Arquitectura empresarial (Infraestructura) con el fin de validar los requisitos y acciones necesarias para establecer el Programa para la Gestión de Documentos y E"/>
    <n v="1"/>
    <s v="Programa para la Gestión de Documentos y Expedientes Electrónicos"/>
    <x v="7"/>
    <s v="Jhon Warner Paz Murcia/Teniente Zamora "/>
    <d v="2021-10-08T00:00:00"/>
    <d v="2021-12-31T00:00:00"/>
    <s v="Accion y Plazo "/>
    <m/>
    <x v="4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diciembre de 2021 "/>
    <s v="Jacqueline"/>
    <n v="0"/>
    <s v="En avance"/>
    <m/>
    <s v="Se esta trabajando en esta actividad pero no se tiene terminado el documento."/>
    <m/>
    <d v="2022-03-14T00:00:00"/>
    <s v="Se solicita replantear la acción por una mesa de coordinada entre Gestion de Atención al Usuario, Gestión Documental y Gestión de TI-Arquitectura empresarial (Infraestructura) con el fin de validar los requisitos y acciones necesarias para establecer el P"/>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han realizado reuniones con el Proceso de Gestión TI , Gestión de Atención al Ciudadano ."/>
    <n v="0.5"/>
    <d v="2022-06-08T00:00:00"/>
    <s v="El proceso no reporta evidencia de la ejecución de la acción "/>
    <s v="Aun se esta  a tiempo de cumplir"/>
  </r>
  <r>
    <s v="Informe de Auditoría al proceso Gestión Documental"/>
    <d v="2021-09-16T00:00:00"/>
    <s v="Se evidenció debilidad en la ejecución del plan de preservación digital del largo plazo por cuanto, no se cuenta con un plan actualizado, hasta ahora se está iniciando con la digitalización de los documentos y no se ha definido con claridad el archivo y a"/>
    <s v="No conformidad"/>
    <s v="_x000a_1er Por qué:Porque el proceso tenía prioridad con el desarrollo de otros documentos._x000a_ 2 do porque: Por la alta carga laboral del gestor del peoceso. _x000a_3er Por qué: Porque el proceso no tenía planeado actualizar el Plan de Preservación Digital de Largo Pla"/>
    <s v=" Porque el proceso no tenía planeado actualizar el Plan de Preservación Digital de Largo Plazo (PPDLP). "/>
    <s v="Incumplimiento de la norma_x000a__x000a_Baja ejecución de las actividades  planeadas_x000a__x000a_Posibles hallazgos por parte de entes de control_x000a__x000a_Incumplimiento con la programación de las actividades del Plan de Preservación Digital de Largo Plazo (PPDLP).  "/>
    <s v="Acción correctiva"/>
    <s v="Actualizar y ejecutar las actividades planteadas en el Plan de Preservación Digital del Largo Plazo (PPDLP)"/>
    <m/>
    <n v="1"/>
    <s v="Documento Actualizado &quot;Plan de Preservación Digital del Largo Plazo (PPDLP)&quot;"/>
    <x v="7"/>
    <s v="Jhon Warner Paz Murcia"/>
    <d v="2021-10-08T00:00:00"/>
    <d v="2022-01-31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actualizacion de los planes pertenecientes al Sistema de Conservación Documental "/>
    <m/>
    <d v="2022-03-14T00:00:00"/>
    <s v="Se implementara antes del 30-04-2022"/>
    <s v="Claudia Quintero /Merle Galindo"/>
    <n v="0"/>
    <x v="0"/>
    <d v="2022-04-07T00:00:00"/>
    <s v="El proceso indica que ya inicio con esta actividad y se entregará en los tiempos definidos"/>
    <s v="Claudia Quintero /Merle Galindo"/>
    <n v="0.5"/>
    <s v="En avance"/>
    <d v="2022-04-29T00:00:00"/>
    <s v="El proceso no se reunió con el equipo ni presentó evidencias de avance de la acción planteada."/>
    <s v="Claudia Quintero /Merle Galindo"/>
    <n v="0.5"/>
    <s v="Vencida"/>
    <d v="2022-05-31T00:00:00"/>
    <s v="Esta en construcción el documento "/>
    <n v="0.5"/>
    <d v="2022-06-08T00:00:00"/>
    <s v="El proceso no reporta evidencia de la ejecución de la acción "/>
    <s v="No"/>
  </r>
  <r>
    <s v="Informe de Auditoría al proceso Gestión Documental"/>
    <d v="2021-09-16T00:00:00"/>
    <s v="Se encontró que no se cuenta con la política de gestión documental, incumpliendo lo establecido en el Decreto 1080 de 2015, articulo 2.8.2.5.6 “…Las entidades públicas deben formular una política de gestión de documentos…”"/>
    <s v="No conformidad"/>
    <s v="1er Por qué: Porque no se tenía conocimiento de la necesidad de implementar una Política de Gestión Documental_x000a__x000a_ 2 do porque: Desconocimiento de la normatividad en lo pertinente a la formulación de una política de gestión de documentos. "/>
    <s v="_x000a_ 2 do porque: Desconocimiento de la normatividad en lo pertinente a la formulación de una política de gestión de documentos. "/>
    <s v="Incumplimiento de la norma_x000a__x000a__x000a__x000a_Posibles hallazgos por parte de entes de control_x000a_"/>
    <s v="Acción correctiva"/>
    <s v="Formular  la Política de Gestión Documental y presentarla al Comité Directivo para su aprobación. "/>
    <m/>
    <n v="1"/>
    <s v="Documento &quot;Política de Gestión Documental&quot; presentado y aprobado"/>
    <x v="7"/>
    <s v="Jhon Warner Paz Murcia"/>
    <d v="2021-10-08T00:00:00"/>
    <d v="2022-03-31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elabortación de esta Politica teniendo encuenta la normatividad vigente ."/>
    <m/>
    <d v="2022-03-14T00:00:00"/>
    <s v="Se implementara antes del 30-04-2022"/>
    <s v="Claudia Quintero /Merle Galindo"/>
    <n v="0"/>
    <x v="0"/>
    <d v="2022-04-07T00:00:00"/>
    <s v="El proceso no alcanzó a terminar la acción en la fecha inicialmente propuesta, el Gestor se compromete a pasar la politica en el comité de abril, ya se tienen un avance del 80%"/>
    <s v="Claudia Quintero /Merle Galindo"/>
    <n v="0.8"/>
    <s v="En avance"/>
    <d v="2022-04-29T00:00:00"/>
    <s v="El proceso no se reunió con el equipo ni presentó evidencias de avance de la acción planteada."/>
    <s v="Claudia Quintero /Merle Galindo"/>
    <n v="0.8"/>
    <s v="Vencida"/>
    <d v="2022-05-31T00:00:00"/>
    <s v="La Política de Gestión Documental se aprobó ante el comité directivo SIG  del mes mayo."/>
    <n v="1"/>
    <d v="2022-06-08T00:00:00"/>
    <s v="Se evidencia documento con la política de Gestión Documental "/>
    <s v="Si"/>
  </r>
  <r>
    <s v="Informe de Auditoría al proceso Gestión Documental"/>
    <d v="2021-09-16T00:00:00"/>
    <s v="Se evidenció que no se cuenta con lineamientos para la sustitución de memorandos y comunicaciones internas en medio físico, Incumpliendo lo establecido en la Directiva Presidencial 4 de 2012, numeral 3 “Se debe implementar, a más tardar en los doce (12) m"/>
    <s v="No conformidad"/>
    <s v="1. El sistema ORFEO no cuenta con la parametrización adecuada para implementarlo como el sistema de gestión documental._x000a__x000a_2. Por desconocimiento de la normatividad aplicable sobre la sustitución de los memorandos y comunicaciones internas en papel, por sop"/>
    <s v="2. Por desconocimiento de la normatividad aplicable sobre la sustitución de los memorandos y comunicaciones internas en papel, por soportes electrónicos. "/>
    <s v="Incumplimiento de acciones de gestión y afectación en el desempeño institucional_x000a__x000a_Incumplimiento de la directiva presidencial 04 de 2012"/>
    <s v="Corrección"/>
    <s v="Actualizar el plan de eficiencia Administrativa y Cero Papel 2021, los lineamientos sobre la sustitución de los memorandos y comunicaciones internas en papel, por soportes electrónicos "/>
    <m/>
    <n v="1"/>
    <s v="   plan de eficiencia Administrativa y Cero Papel 2021 aprobado por la Alta Dirección "/>
    <x v="0"/>
    <s v="Jairo Salazar "/>
    <d v="2021-10-11T00:00:00"/>
    <d v="2021-11-30T00:00:00"/>
    <s v="Plazo"/>
    <m/>
    <x v="1"/>
    <m/>
    <m/>
    <m/>
    <m/>
    <m/>
    <m/>
    <m/>
    <m/>
    <m/>
    <m/>
    <m/>
    <m/>
    <m/>
    <m/>
    <m/>
    <m/>
    <m/>
    <m/>
    <m/>
    <m/>
    <m/>
    <m/>
    <m/>
    <m/>
    <m/>
    <m/>
    <m/>
    <m/>
    <m/>
    <m/>
    <m/>
    <m/>
    <m/>
    <m/>
    <m/>
    <m/>
    <m/>
    <m/>
    <m/>
    <m/>
    <d v="2021-10-31T00:00:00"/>
    <s v="SE viene adelantando en compañía del proceso de gestion de tecnologia la implementacion del codigo de impresión para cada funcionario"/>
    <n v="0.7"/>
    <d v="2021-11-08T00:00:00"/>
    <s v="Se evidencia documento borrador, es de anotar que este no se encuentra ni aprobado ni formalizado "/>
    <s v="No"/>
    <d v="2021-11-19T00:00:00"/>
    <s v="Se evidencian en One Drive 2 informes &quot;de seguimiento y control: Plan de Eficiencia Administrativa y Cero Papel III trimestre 2021&quot; y &quot;de seguimiento y control: Plan de Eficiencia Administrativa y Cero Papel III trimestre 2021&quot;, pero no se aprecian lineam"/>
    <s v="Luis Guillermo"/>
    <n v="0.7"/>
    <s v="En avance"/>
    <d v="2022-02-18T00:00:00"/>
    <s v="Se viene adelantando en compañía del proceso de gestion de tecnologia la implementacion del codigo de impresión para cada funcionario"/>
    <n v="0.7"/>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7"/>
    <x v="0"/>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r>
  <r>
    <s v="Informe de Auditoría al proceso Gestión Documental"/>
    <d v="2021-09-16T00:00:00"/>
    <s v="Se evidenció que la entidad no cuenta con las Tablas de Valoración Documental TVD, incumpliendo lo establecido en el Acuerdo 004 de 2019, articulo 3 “…Las Tablas de Retención Documental – TRD y las Tablas de Valoración Documental – TVD deberán elaborarse "/>
    <s v="No conformidad"/>
    <s v="1er Por qué: Porque la entidad no tenía Tablas de Retención Documental_x000a_2do Por qué: Porque la Tablas de Retención Documental fueron aprobadas por el Comité Directivo hace tres meses_x000a_3er Por qué: Por que la Tablas de Valoración Documental dependen de la im"/>
    <s v="3er Por qué: Por que la Tablas de Valoración Documental dependen de la implementación de las Tablas de Retención Documental"/>
    <s v="Desorganización en los archivos de gestión_x000a__x000a_Incumplimiento de la norma_x000a__x000a_Posibles hallazgos por parte de entes de control"/>
    <s v="Acción correctiva"/>
    <s v="Elaborar  por parte del proceso Gestión Documental las Tablas de Valoración Documental"/>
    <m/>
    <n v="1"/>
    <s v="Numero de TVD elaboradas/Numero de procesos de la DNBC*100"/>
    <x v="7"/>
    <s v="Jhon Warner Paz Murcia"/>
    <d v="2021-10-08T00:00:00"/>
    <d v="2022-09-15T00:00:00"/>
    <s v="Plazo"/>
    <m/>
    <x v="3"/>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elaborar esta herramienta TVD , la cual debe incluir algunos cambios generados en algunas series documentales de la T.R.D"/>
    <m/>
    <d v="2022-03-14T00:00:00"/>
    <s v="Se solicita cambio de la fecha de terminación con el fin de atender la acción definida_x000a_Fecha de terminación: 30/06/2022"/>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5"/>
    <d v="2022-06-08T00:00:00"/>
    <s v="El proceso no reporta evidencia de la ejecución de la acción "/>
    <s v="Aun se esta  a tiempo de cumplir"/>
  </r>
  <r>
    <s v="Informe de Auditoría al proceso Gestión Documental"/>
    <d v="2021-09-16T00:00:00"/>
    <s v="Se evidencio que la entidad a pesar de haber aprobado las TRD en la sesión del Comité Directivo celebrado el 23 de junio, las TRD no han sido presentadas a la instancia competente para su evaluación técnica y convalidación, incumpliendo lo establecido en "/>
    <s v="No conformidad"/>
    <s v="1er Por qué: Por falta de personal idóneo y capacitado_x000a_2do Por qué: Porque no se tenían claros los requisitos para la presentación de las TRD ante el Archivo General de la Nación_x000a_3er Por qué: porque aún se deben realizar ajustes a las TRD y recolectar la "/>
    <s v="3er Por qué: porque aún se deben realizar ajustes a las TRD y recolectar la información necesaria antes de presentarlas definitivamente al Archivo General de la Nación"/>
    <s v="Desorganización en los archivos de gestión_x000a__x000a_Incumplimiento de la norma_x000a__x000a_Posibles hallazgos por parte de entes de control"/>
    <s v="Acción correctiva"/>
    <s v="Presentar y convalidar ante el Archivo General de la Nación las Tablas de Retención Documental TRD"/>
    <m/>
    <n v="1"/>
    <s v="Resolución de Adopción de las Tablas de Retención Documental de la DNBC"/>
    <x v="7"/>
    <s v="Jhon Warner Paz Murcia"/>
    <d v="2021-10-08T00:00:00"/>
    <d v="2022-01-31T00:00:00"/>
    <s v="Plazo"/>
    <m/>
    <x v="3"/>
    <m/>
    <m/>
    <m/>
    <m/>
    <m/>
    <m/>
    <m/>
    <m/>
    <m/>
    <m/>
    <m/>
    <m/>
    <m/>
    <m/>
    <m/>
    <m/>
    <m/>
    <m/>
    <m/>
    <m/>
    <m/>
    <m/>
    <m/>
    <m/>
    <m/>
    <m/>
    <m/>
    <m/>
    <m/>
    <m/>
    <m/>
    <m/>
    <m/>
    <m/>
    <m/>
    <m/>
    <m/>
    <m/>
    <m/>
    <m/>
    <d v="2021-10-31T00:00:00"/>
    <s v="Ya se tienen estructuradas las TRD; El paso a seguir es recopilar y estructurar los requisitos que pide el Archivo General de la Nación para poder realizar la presentación de las TRD."/>
    <n v="0.75"/>
    <d v="2021-11-08T00:00:00"/>
    <s v="Se presenta las TRD "/>
    <s v="Aun esta a tiempo para cumplir "/>
    <d v="2021-11-19T00:00:00"/>
    <s v="No se allega evidencia de avance en Presentar y convalidar ante el Archivo General de la Nación las Tablas de Retención Documental TRD, la acción se vence en 2022"/>
    <s v="Jacqueline"/>
    <n v="0"/>
    <s v="En avance"/>
    <m/>
    <s v="Debido a cambios en algunas series documentales de la T.R.D se debe presentar nuevamente ante el comité Directivo SIGEC "/>
    <m/>
    <d v="2022-03-14T00:00:00"/>
    <s v="Se solicita cambio de la fecha de terminación con el fin de atender la acción definida_x000a_Fecha de terminación: 30/06/2022"/>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7"/>
    <d v="2022-06-08T00:00:00"/>
    <s v="El proceso no reporta evidencia de la ejecución de la acción "/>
    <s v="Aun se esta  a tiempo de cumplir"/>
  </r>
  <r>
    <s v="Informe de Auditoría al proceso Gestión Documental"/>
    <d v="2021-09-16T00:00:00"/>
    <s v="Se evidenció incumplimiento en la ejecución del plan de mejoramiento del proceso, por cuanto se tienen el total de acciones vencidas, correspondiente a hallazgos identificados en 2019, incumpliendo lo establecido en el MIPG Dimensión 7 Control Interno. “L"/>
    <s v="No conformidad"/>
    <s v="1er Por qué: Por falta de recursos económicos  para la ejecución de las actividades del plan de mejoramiento_x000a_2do Por qué: Por falta de planeación en el cumplimiento de las actividades_x000a_3er Por qué: Por falta de seguimiento en el cumplimiento de las activid"/>
    <s v="3er Por qué: Por falta de seguimiento en el cumplimiento de las actividades"/>
    <s v="Incumplimiento de la norma_x000a__x000a_Posibles investigaciones por parte de entes de control_x000a_"/>
    <s v="Acción correctiva"/>
    <s v="Dar cumplimiento a las acciones vencidas del plan de  mejoramiento suscrito por el proceso de Gestión Documental "/>
    <m/>
    <n v="1"/>
    <s v="No total de acciones (Vencidas) cumplidas/ No total de acciones vencidas *100"/>
    <x v="7"/>
    <s v="Jhon Warner Paz Murcia"/>
    <d v="2021-10-08T00:00:00"/>
    <d v="2022-09-15T00:00:00"/>
    <s v="Plazo"/>
    <m/>
    <x v="43"/>
    <m/>
    <m/>
    <m/>
    <m/>
    <m/>
    <m/>
    <m/>
    <m/>
    <m/>
    <m/>
    <m/>
    <m/>
    <m/>
    <m/>
    <m/>
    <m/>
    <m/>
    <m/>
    <m/>
    <m/>
    <m/>
    <m/>
    <m/>
    <m/>
    <m/>
    <m/>
    <m/>
    <m/>
    <m/>
    <m/>
    <m/>
    <m/>
    <m/>
    <m/>
    <m/>
    <m/>
    <m/>
    <m/>
    <m/>
    <m/>
    <d v="2021-10-31T00:00:00"/>
    <s v="Se esta dando cumplimiento a las acciones vencidas del plan de mejoramiento."/>
    <n v="0.5"/>
    <d v="2021-11-08T00:00:00"/>
    <s v="Se evidencia el cumplimiento de una accion vencida "/>
    <s v="Aun esta a tiempo para cumplir "/>
    <d v="2021-11-19T00:00:00"/>
    <s v="Se  allega evidencia del cumplimiento de la acción vencida respecto de las TRD, igualmente, su ejecución va hasta el   2022, quedando todavía 4 acciones vencidas "/>
    <s v="Jacqueline"/>
    <n v="0.25"/>
    <s v="En avance"/>
    <m/>
    <s v="En la vigencia 2021 se logro cumplir con las acciones referente a la parametrizacion de las T.R.D en el S.G.D Orfeo y acciones pertenecientes a la Elaboracion de las T.R.D , las cuales se encontraban vencidas. "/>
    <m/>
    <d v="2022-03-14T00:00:00"/>
    <s v="La accion está dentro de los tiempos de ejecución, no requiere cambios"/>
    <s v="Claudia Quintero /Merle Galindo"/>
    <n v="0.25"/>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sta trabajando para poder cumplir con las metas "/>
    <n v="0.6"/>
    <d v="2022-06-08T00:00:00"/>
    <s v="El proceso no reporta evidencia de la ejecución de la acción "/>
    <s v="Aun se esta  a tiempo de cumplir"/>
  </r>
  <r>
    <s v="Informe de Auditoría al proceso Gestión Documental"/>
    <d v="2021-09-16T00:00:00"/>
    <s v="La entidad no dispone de actas sobre el seguimiento y control al Sistema Integrado de Conservación, inobservando lo contemplado en Art. 25 del Acuerdo número 006 de 2014 del AGN el cual establece “Periódicamente, el Comité Interno de Archivo o el Comité d"/>
    <s v="No conformidad"/>
    <s v="1er Por qué: Por falta de actualización al Plan de Conservación Documental (PCD)_x000a_2do Por qué: Desconocimiento del deber de realizar un seguimiento  y control al Sistema Integrado de Conservación_x000a_"/>
    <s v="2do Por qué: Desconocimiento del deber de realizar un seguimiento  y control al Sistema Integrado de Conservación"/>
    <s v="Incumplimiento de la norma_x000a__x000a_Baja planeación en la ejecución de las actividades"/>
    <s v="Acción correctiva"/>
    <s v="Realizar el seguimiento trimestral de las  actividades planteadas en el Plan de Conservación Documental y presentar un informe al Comité Directivo para su conocimiento. "/>
    <s v="A partir de la aprobación del Plan de Conservación, se remitirán informes semestrales, siendo el primer corte a junio de 2022, segundo septiembre 2022 y tercero diciembre 2022. Los informes deberán ser presentado en el Comité del Siguiente mes a la fecha "/>
    <n v="4"/>
    <s v="No. De informes presentados ante comité directivos/ No. Informes programados "/>
    <x v="7"/>
    <s v="Jhon Warner Paz Murcia"/>
    <d v="2022-01-01T00:00:00"/>
    <d v="2022-09-15T00:00:00"/>
    <s v="Accion y Plazo "/>
    <m/>
    <x v="17"/>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n adelando la actualización del documento especificamente de las actividades que seran  relevantes en el Plan de Conservación Documental "/>
    <m/>
    <d v="2022-03-14T00:00:00"/>
    <s v="Se solicita cambio de la acción debido a que no quedo acorde con la acción No. 386 Elaboración del Plan de Conservación Documental. _x000a_A partir de la aprobación del Plan de Conservación, se remitirán informes semestrales, siendo el primer corte a junio de 2"/>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El Plan de Conservación Documental se encuentra en elaboración por este motivo no se a podido realizar informes "/>
    <n v="0.5"/>
    <d v="2022-06-08T00:00:00"/>
    <s v="El proceso no reporta evidencia de la ejecución de la acción "/>
    <s v="Aun se esta  a tiempo de cumplir"/>
  </r>
  <r>
    <s v="Informe de Auditoría al proceso Gestión Documental"/>
    <d v="2021-09-16T00:00:00"/>
    <s v="En revisión del manejo del archivo de gestión, se encontró que los procesos, llevan varios archivos en medio magnético, sin embargo, no se encuentran clasificados de acuerdo con lo estableció en la TRD, incumpliendo lo establecido en el literal c) Vínculo"/>
    <s v="No conformidad"/>
    <s v="1er Por qué: Porque las Tablas de Retención Documental de la entidad habían sido aprobadas con un mes de anterioridad_x000a_2do Por qué: Porque los procesos no tenían el conocimiento suficiente para organizar los archivos_x000a_3er Por qué: Porque no hubo tiempo sufi"/>
    <s v="Porque no se había realizado capacitación a los procesos sobre la organización del archivo respecto a las Tablas de Retención Documental"/>
    <s v="Desorganización en los archivos de gestión_x000a__x000a_Posible pérdida de documentos"/>
    <s v="Acción correctiva"/>
    <s v="Realizar capacitación a los gestores de los procesos de la DNBC, sobre la denominación de los archivos magneticos de gestión, respecto del vinculo archivistico con las TRD."/>
    <m/>
    <n v="1"/>
    <s v="N° de   gestores capacitados/ No. Total de Gestores de la DNBC * 100 "/>
    <x v="7"/>
    <s v="Jhon Warner Paz Murcia"/>
    <d v="2021-10-08T00:00:00"/>
    <d v="2022-06-30T00:00:00"/>
    <m/>
    <m/>
    <x v="3"/>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No se ha realizado las acciones aun se encuentra tiempo para realizar dicha acción "/>
    <m/>
    <d v="2022-03-14T00:00:00"/>
    <s v="La accion está dentro de los tiempos de ejecución, no requiere cambios"/>
    <s v="Claudia Quintero /Merle Galindo"/>
    <n v="0"/>
    <x v="0"/>
    <d v="2022-04-07T00:00:00"/>
    <s v="A la fecha ya se han realizado capacitaciones a 7 de los 19 procesos de la entidad."/>
    <s v="Claudia Quintero /Merle Galindo"/>
    <m/>
    <s v="En avance"/>
    <d v="2022-04-29T00:00:00"/>
    <s v="El proceso no se reunió con el equipo ni presentó evidencias de avance de la acción planteada."/>
    <s v="Claudia Quintero /Merle Galindo"/>
    <n v="0"/>
    <s v="En avance"/>
    <d v="2022-05-31T00:00:00"/>
    <s v="No se pudo concretar reuniones con los gestores debido a que los gestores tienen carga laboral "/>
    <n v="0.7"/>
    <d v="2022-06-08T00:00:00"/>
    <s v="El proceso no reporta evidencia de la ejecución de la acción "/>
    <s v="Aun se esta  a tiempo de cumplir"/>
  </r>
  <r>
    <s v="Informe de Auditoría al proceso Gestión Documental"/>
    <d v="2021-09-16T00:00:00"/>
    <s v="Se evidencio que a la fecha la Entidad no cuenta con espacio adecuado para la conservación y custodia del acervo documental, incumplimiento el art.3 del Acuerdo 008 de 2014 del AGN conforme lo estipula el Art.46 de la Ley 594 de 2000 y el _x000a_Art. 1 Acuerdo "/>
    <s v="No conformidad"/>
    <s v="1er Por qué: Por falta de recursos para la adecuación de un espacio_x000a__x000a_2do Por qué:Porque no se ha realizado un diagnóstico que determine las condiciones adecuadas para la conservación y custodia del acervo documental de la DNBC"/>
    <s v="2do Por qué:Porque no se ha realizado un diagnóstico que determine las condiciones adecuadas para la conservación y custodia del acervo documental de la DNBC"/>
    <s v="Desorganización en los archivos de gestión_x000a__x000a_Posible pérdida de documentos y deterioro de documentos_x000a__x000a_Incumplimiento de la norma_x000a__x000a_Posibles hallazgos por parte de entes de control"/>
    <s v="Acción correctiva"/>
    <s v="Contar con un espacio adecuado para la conservación y custodia del acervo documental de la DNBC "/>
    <m/>
    <n v="1"/>
    <s v="Espacio adecuado para para la conservación y custodia del acervo documental de la DNBC "/>
    <x v="0"/>
    <s v="Dr.Jorge Amarillo"/>
    <d v="2021-10-08T00:00:00"/>
    <d v="2022-09-15T00:00:00"/>
    <m/>
    <m/>
    <x v="43"/>
    <m/>
    <m/>
    <m/>
    <m/>
    <m/>
    <m/>
    <m/>
    <m/>
    <m/>
    <m/>
    <m/>
    <m/>
    <m/>
    <m/>
    <m/>
    <m/>
    <m/>
    <m/>
    <m/>
    <m/>
    <m/>
    <m/>
    <m/>
    <m/>
    <m/>
    <m/>
    <m/>
    <m/>
    <m/>
    <m/>
    <m/>
    <m/>
    <m/>
    <m/>
    <m/>
    <m/>
    <m/>
    <m/>
    <m/>
    <m/>
    <d v="2021-10-31T00:00:00"/>
    <m/>
    <m/>
    <d v="2021-11-08T00:00:00"/>
    <s v="Se esta trabajando en la acción "/>
    <s v="Aun se esta tiempo para cumplir con la acción"/>
    <d v="2021-11-19T00:00:00"/>
    <s v="Se evidencia un plano con Espacios para la conservaciónde la documentacióny custodia del acervo documental de la DNBC un el Plan de eficiencia administrativa y cero papel 2021, pero no se aprecia que no esta formalizado. y no se aprecia un diagnóstico que"/>
    <s v="Luis Guillermo"/>
    <n v="0.8"/>
    <s v="En avance"/>
    <d v="2022-02-18T00:00:00"/>
    <s v="Se cuenta con el espacio adecuado para salvaguardar la documentación "/>
    <n v="1"/>
    <d v="2022-03-02T00:00:00"/>
    <s v="El Gestor está en los tiempos de ejecución, no requiere cambios"/>
    <s v="Luis Guillermo / Merle Galindo"/>
    <n v="0.8"/>
    <x v="0"/>
    <d v="2022-04-07T00:00:00"/>
    <s v="Acción en avance"/>
    <s v="Merle/Carlos"/>
    <n v="0.8"/>
    <s v="En avance"/>
    <d v="2022-04-29T00:00:00"/>
    <s v="El proceso no se reunió con el equipo ni presentó evidencias de avance de la acción planteada. "/>
    <s v="Merle/Carlos"/>
    <n v="0.8"/>
    <s v="En avance"/>
    <d v="2022-05-31T00:00:00"/>
    <s v="SE CUENTA CON EL ESPACIO ADECUADO PARA LA CUSTODIA DEL ARCHIVO DE LA DNBC"/>
    <n v="1"/>
    <d v="2022-06-08T00:00:00"/>
    <s v="El proceso reporta un informe de la AGN, no obstante no e han realizado las adecuaciones pertinentes "/>
    <s v="Aun se esta a tiempo de cumplir "/>
  </r>
  <r>
    <s v="Informe Seguimiento Austeridad Gasto Il  Trimestre de 2021"/>
    <d v="2021-09-07T00:00:00"/>
    <s v="La DNBC, no está acatando la política pública de austeridad, eficiencia, economía y efectividad que debe prevalecer en la rama ejecutiva del orden nacional conforme lo estipula la Directiva Presidencial 09 de 2021 y  Decreto 371 de 2021; por cuanto, se ev"/>
    <s v="No conformidad"/>
    <s v="1. Porque: Debilidad en la ejecución de los  controles establecidos. _x000a__x000a_2. Porque: Desconocimiento de la normatividad legal vigente."/>
    <s v="2. Porque: Desconocimiento de la normatividad legal vigente."/>
    <s v="Hallazgos por parte de los Órganos de Control"/>
    <s v="Corrección"/>
    <s v="Realizar  la justificación del incremento  en la adquisición de los Tiquetes aéreos desde la vigencia 2019 a 2021."/>
    <m/>
    <n v="1"/>
    <s v="Justificación en el Incremento"/>
    <x v="0"/>
    <s v="JORGE EDWIN AMARILLO"/>
    <d v="2021-10-11T00:00:00"/>
    <d v="2021-10-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Realizar mesa de trabajo con Gestión del Talento Humano, debido a que es el proceso responsable de la gestión de tiquetes áere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s v="La DNBC, no está acatando la política pública de austeridad, eficiencia, economía y efectividad que debe prevalecer en la rama ejecutiva del orden nacional conforme lo estipula la Directiva Presidencial 09 de 2021 y  Decreto 371 de 2021; por cuanto, se ev"/>
    <s v="No conformidad"/>
    <s v="1. Porque: Debilidad en la ejecución de los  controles establecidos. _x000a__x000a_2. Porque: Desconocimiento de la normatividad legal vigente."/>
    <s v="2. Porque: Desconocimiento de la normatividad legal vigente."/>
    <s v="Hallazgos por parte de los Órganos de Control"/>
    <s v="Acción correctiva"/>
    <s v="Actualizar  el procedimiento y/o generación de un instructivo, que comtemple la utilización de los tiquetes aéreos para  los Bomberos de Colombia en situaciones de emergencias, a los miembros de la JNB cuando se realice la Junta y a los Delegados y Coordi"/>
    <m/>
    <n v="1"/>
    <s v="Procedimiento actualizado y formalizado "/>
    <x v="3"/>
    <s v="VIVIAN RAMIREZ "/>
    <d v="2021-10-11T00:00:00"/>
    <d v="2021-11-15T00:00:00"/>
    <s v="Plazo"/>
    <n v="110"/>
    <x v="3"/>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s v="La DNBC, no está acatando la política pública de austeridad, eficiencia, economía y efectividad que debe prevalecer en la rama ejecutiva del orden nacional conforme lo estipula la Directiva Presidencial 09 de 2021 y  Decreto 371 de 2021; por cuanto, se ev"/>
    <s v="No conformidad"/>
    <s v="1. Porque: Debilidad en la ejecución de los  controles establecidos. _x000a__x000a_2. Porque: Desconocimiento de la normatividad legal vigente."/>
    <s v="2. Porque: Desconocimiento de la normatividad legal vigente."/>
    <s v="Hallazgos por parte de los Órganos de Control"/>
    <s v="Acción correctiva"/>
    <s v="Derogar y/o modificar la resolución 060 de 2021, con relación a la inclusión de las directrices que hacen referencia a la utilización de los tiquetes aéreos en los casos excepcionales esablecidos conforme al articulo 5 de la ley 1575 de 2012, conprevia au"/>
    <m/>
    <n v="1"/>
    <s v="Resolución actualizado y formalizado "/>
    <x v="3"/>
    <s v="VIVIAN RAMIREZ "/>
    <d v="2021-10-11T00:00:00"/>
    <d v="2021-11-15T00:00:00"/>
    <s v="Plazo"/>
    <m/>
    <x v="39"/>
    <m/>
    <m/>
    <m/>
    <m/>
    <m/>
    <m/>
    <m/>
    <m/>
    <m/>
    <m/>
    <m/>
    <m/>
    <m/>
    <m/>
    <m/>
    <m/>
    <m/>
    <m/>
    <m/>
    <m/>
    <m/>
    <m/>
    <m/>
    <m/>
    <m/>
    <m/>
    <m/>
    <m/>
    <m/>
    <m/>
    <m/>
    <m/>
    <m/>
    <m/>
    <m/>
    <m/>
    <m/>
    <m/>
    <m/>
    <m/>
    <m/>
    <m/>
    <m/>
    <m/>
    <m/>
    <m/>
    <m/>
    <m/>
    <m/>
    <m/>
    <s v="Sin Seguimiento"/>
    <m/>
    <m/>
    <m/>
    <d v="2022-03-11T00:00:00"/>
    <s v="Modificar la fecha de terminación con el fin de actualizar la resolución 027 de 2022, con relación a los casos excepcionales.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s v="La DNBC, no está acatando la política pública de austeridad, eficiencia, economía y efectividad que debe prevalecer en la rama ejecutiva del orden nacional conforme lo estipula la Directiva Presidencial 09 de 2021 y  Decreto 371 de 2021; por cuanto, se ev"/>
    <s v="No conformidad"/>
    <s v="1. Porque: Debilidad en la ejecución de los  controles establecidos. _x000a__x000a_2. Porque: Desconocimiento de la normatividad legal vigente."/>
    <s v="2. Porque: Desconocimiento de la normatividad legal vigente."/>
    <s v="Hallazgos por parte de los Órganos de Control"/>
    <s v="Acción correctiva"/>
    <s v="Verificación que el contratista tenga inmersa la Clausula que establece el pago de los viáticos y tiquetes aéreos en el evento de requerir desarrollar sus actividades fuera del perímetro urbano "/>
    <m/>
    <n v="1"/>
    <s v="Numero de verificaciones realizadas / numero de  contratistas que requieren desarrollar sus actividades fuera del perímetro urbano *100"/>
    <x v="3"/>
    <s v="VIVIAN RAMIREZ "/>
    <d v="2021-10-11T00:00:00"/>
    <d v="2022-06-30T00:00:00"/>
    <s v="Plazo"/>
    <m/>
    <x v="1"/>
    <m/>
    <m/>
    <m/>
    <m/>
    <m/>
    <m/>
    <m/>
    <m/>
    <m/>
    <m/>
    <m/>
    <m/>
    <m/>
    <m/>
    <m/>
    <m/>
    <m/>
    <m/>
    <m/>
    <m/>
    <m/>
    <m/>
    <m/>
    <m/>
    <m/>
    <m/>
    <m/>
    <m/>
    <m/>
    <m/>
    <m/>
    <m/>
    <m/>
    <m/>
    <m/>
    <m/>
    <m/>
    <m/>
    <m/>
    <m/>
    <m/>
    <m/>
    <m/>
    <m/>
    <m/>
    <m/>
    <m/>
    <m/>
    <m/>
    <m/>
    <s v="Sin Seguimiento"/>
    <m/>
    <m/>
    <m/>
    <d v="2022-03-11T00:00:00"/>
    <s v="Modificar la fecha finalización; debido a que es necesario continuar con el seguimiento en la verificación en el otorgamiento en los gastos de desplazamiento de los contratistas, como parte de la mejora continua así:_x000a__x000a_Fecha  de Terminación: 31-12-2022"/>
    <s v="Claudia Quintero /Catalina Carranza"/>
    <m/>
    <x v="0"/>
    <d v="2022-04-06T00:00:00"/>
    <s v="Se evidenció que el contrato de Alvaro Restrepo no posee la clausula inmersa en el contrato y aun asi está comisionando."/>
    <s v="CLAUDIA QUINTERO-CATALINA ALVAREZ"/>
    <n v="0"/>
    <s v="En avance"/>
    <d v="2022-04-27T00:00:00"/>
    <s v="Se evidenció que el contrato de Alvaro Restrepo no posee la clausula inmersa en el contrato y aun asi está comisionando. No se envió correo a los supervisores informando que los contratistas no poseen la clausula inmersa en el contrato"/>
    <s v="CLAUDIA QUINTERO-CATALINA CARRANZA"/>
    <n v="0"/>
    <s v="En avance"/>
    <d v="2022-05-25T00:00:00"/>
    <s v="EN PROCESO ACTUALIZACION DE TODO LO RELACIONADO CON TIQUETES Y DESPLAZAMIENTOS"/>
    <n v="0"/>
    <d v="2022-06-08T00:00:00"/>
    <s v="El proceso no reporta evidencias de la ejecución de la acción"/>
    <s v="Aun se esta a tiempo de cumplir "/>
  </r>
  <r>
    <s v="Informe Seguimiento Austeridad Gasto Il  Trimestre de 2021"/>
    <d v="2021-09-07T00:00:00"/>
    <s v="El proceso de gestión del Talento Humano generó el 27 de agosto de 2021, el procedimiento para la Expedición de Tiquetes Aéreos, el cual presenta las siguientes observaciones:_x000a_-En la actividad 1 que establece  “La Solicitud de tiquetes se hará ante el res"/>
    <s v="Observación"/>
    <s v="1. Porque, Desconocimiento de los lineamientos establecidos para la expedicion de tiquetes._x000a__x000a_2. A pesar de que el procedeimiento se actualizo no se contemlaron los controles que se deben de ejecutar, como tambien no se identifico el responsable de los mis"/>
    <s v="A pesar de que el procedeimiento se actualizo no se contemlaronlos controles que se deben de ejecutar, como tambien no se identifico el responsable de los mismos. "/>
    <s v="Incumplimiento a la normatividad vigente_x000a_Materializacion de los riesgos del proceso"/>
    <s v="Acción preventiva "/>
    <s v="Modificar el procedimiento para la expedición de tiquetes aéreos en los siguientes aspectos _x000a_1. Modificar la descripción de la actividad 1 en que la autorización del Director debe ser posterior a la solicitud de los subdirectores para la expedición del ti"/>
    <m/>
    <n v="1"/>
    <s v="Numero de actividades ejecutadas/numero de actividades programadas *100% "/>
    <x v="3"/>
    <s v="VIVIAN RAMIREZ "/>
    <d v="2021-10-11T00:00:00"/>
    <d v="2021-10-31T00:00:00"/>
    <s v="Plazo"/>
    <n v="214"/>
    <x v="3"/>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correctiva"/>
    <s v="Realizar capacitaciones bimensuales dirigida a los funcionarios y contratistas sobre el  proceso de solicitud, tramite y legalización de comisiones "/>
    <m/>
    <n v="2"/>
    <s v="Capacitaciones realizadas"/>
    <x v="3"/>
    <s v="VIVIAN RAMIREZ"/>
    <d v="2021-10-11T00:00:00"/>
    <d v="2021-12-31T00:00:00"/>
    <s v="Plazo"/>
    <m/>
    <x v="3"/>
    <m/>
    <m/>
    <m/>
    <m/>
    <m/>
    <m/>
    <m/>
    <m/>
    <m/>
    <m/>
    <m/>
    <m/>
    <m/>
    <m/>
    <m/>
    <m/>
    <m/>
    <m/>
    <m/>
    <m/>
    <m/>
    <m/>
    <m/>
    <m/>
    <m/>
    <m/>
    <m/>
    <m/>
    <m/>
    <m/>
    <m/>
    <m/>
    <m/>
    <m/>
    <m/>
    <m/>
    <m/>
    <m/>
    <m/>
    <m/>
    <m/>
    <m/>
    <m/>
    <m/>
    <m/>
    <m/>
    <m/>
    <m/>
    <m/>
    <m/>
    <s v="Sin Seguimiento"/>
    <m/>
    <m/>
    <m/>
    <d v="2022-03-11T00:00:00"/>
    <s v="Modificar la fecha de terminación, debido a que aun hace falta realizar una capacitación y el plazo venció, así:_x000a__x000a_Fecha  de Terminación: 30-03-2022"/>
    <s v="Claudia Quintero /Catalina Carranza"/>
    <m/>
    <x v="0"/>
    <d v="2022-04-06T00:00:00"/>
    <s v="Modificar la fecha de terminación con el fin de realizar la socialización a la nueva modificación de las resolución de viaticos._x000a__x000a_Fecha  de Terminación: 30-06-2022"/>
    <s v="CLAUDIA QUINTERO-CATALINA ALVAREZ"/>
    <n v="1"/>
    <s v="En avance"/>
    <d v="2022-04-27T00:00:00"/>
    <s v="En el primer bimestre se realizó la  socialización de la resolución. No obstante se está actualizando la resolución y los procedimientos una vez culmine se generara la nueva socialización"/>
    <s v="CLAUDIA QUINTERO-CATALINA CARRANZA"/>
    <n v="1"/>
    <s v="En avance"/>
    <d v="2022-05-25T00:00:00"/>
    <s v="Se realizó la  socialización de la resolución. No obstante se está actualizando la resolución y los procedimientos una vez culmine se generara la nueva socialización"/>
    <n v="0.01"/>
    <d v="2022-06-08T00:00:00"/>
    <s v="El proceso no reporta evidencias de la ejecución de la acción"/>
    <s v="Aun se esta a tiempo de cumplir "/>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Adquisición de los Tokens para los  pérfiles gestor y aprobador de Módulo de Viaticos SIIF "/>
    <m/>
    <n v="1"/>
    <s v="Adquisición de tokens"/>
    <x v="9"/>
    <s v="Miguel Franco"/>
    <d v="2021-10-11T00:00:00"/>
    <d v="2021-10-31T00:00:00"/>
    <s v="Acción y Plazo"/>
    <m/>
    <x v="39"/>
    <m/>
    <m/>
    <m/>
    <m/>
    <m/>
    <m/>
    <m/>
    <m/>
    <m/>
    <m/>
    <m/>
    <m/>
    <m/>
    <m/>
    <m/>
    <m/>
    <m/>
    <m/>
    <m/>
    <m/>
    <m/>
    <m/>
    <m/>
    <m/>
    <m/>
    <m/>
    <m/>
    <m/>
    <m/>
    <m/>
    <m/>
    <m/>
    <m/>
    <m/>
    <m/>
    <m/>
    <m/>
    <m/>
    <m/>
    <m/>
    <m/>
    <m/>
    <m/>
    <m/>
    <m/>
    <m/>
    <m/>
    <m/>
    <m/>
    <m/>
    <s v="Sin Seguimiento"/>
    <m/>
    <m/>
    <m/>
    <d v="2022-03-07T00:00:00"/>
    <s v="Modificación de la fecha  de finalización como parte de la Mejora Continua:_x000a__x000a_Meta: 100%_x000a_Fecha de finalización: 30 de abril de 2022"/>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En el mes de Mayo de 2022, Gestión Contractual gestionó la adquisición de 8 toquen &quot;virtuales&quot;, de los cuales tres (3) son para la gestión del modulo de viáticos en el SIIF. "/>
    <m/>
    <d v="2022-06-08T00:00:00"/>
    <s v="El proceso no reporta evidencia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Dar aplicabilidad al Módulo de Gestión  de Viáticos al interior (SIIF NACION II), por modalidad de Reconocimiento, es decir se reconocen los viáticos una vez se finaliza la comisión. "/>
    <m/>
    <n v="1"/>
    <s v="Aplicabilidad Módulo de Gestión de Pago Viáticos"/>
    <x v="3"/>
    <s v="Maryoly Diaz"/>
    <d v="2021-10-11T00:00:00"/>
    <d v="2021-11-30T00:00:00"/>
    <s v="Plazo"/>
    <n v="184"/>
    <x v="3"/>
    <m/>
    <m/>
    <m/>
    <m/>
    <m/>
    <m/>
    <m/>
    <m/>
    <m/>
    <m/>
    <m/>
    <m/>
    <m/>
    <m/>
    <m/>
    <m/>
    <m/>
    <m/>
    <m/>
    <m/>
    <m/>
    <m/>
    <m/>
    <m/>
    <m/>
    <m/>
    <m/>
    <m/>
    <m/>
    <m/>
    <m/>
    <m/>
    <m/>
    <m/>
    <m/>
    <m/>
    <m/>
    <m/>
    <m/>
    <m/>
    <m/>
    <m/>
    <m/>
    <m/>
    <m/>
    <m/>
    <m/>
    <m/>
    <m/>
    <m/>
    <s v="Sin Seguimiento"/>
    <m/>
    <m/>
    <m/>
    <d v="2022-03-11T00:00:00"/>
    <s v="Modificar la fecha de terminación, debido a que esta actividad ya se encuentra inmersa en las acciones del Proceso de Gestión Financiera estableciendo su fecha de termininación así:_x000a__x000a_Fecha  de Terminación: 30-04-2022"/>
    <s v="Claudia Quintero /Catalina Carranza"/>
    <m/>
    <x v="0"/>
    <d v="2022-04-06T00:00:00"/>
    <s v="Se está a la espera de la entrega de los tockens, sin embargo se cuenta con plazo de cumplimiento de la acción al  30-04-2022, se Evidencia correo electrónico solicitando la adquisición de los tockens"/>
    <s v="CLAUDIA QUINTERO-CATALINA ALVAREZ"/>
    <n v="0"/>
    <s v="En avance"/>
    <d v="2022-04-28T00:00:00"/>
    <s v="El señor director remitió correo electronico el día 26 de abril de 2022, a la subdrección administrativa y financiera, informando la creación de los perfiles para el personal que manejará el SIIF NACION Modulo de viaticos, así:_x000a_Registrador solicitud de vi"/>
    <s v="CLAUDIA QUINTERO-CATALINA CARRANZA"/>
    <n v="0"/>
    <s v="En avance"/>
    <d v="2022-05-25T00:00:00"/>
    <s v="Se esta recolectando todos los cambios para dar aplicabilidad al modulo SIIF NACION."/>
    <n v="0"/>
    <d v="2022-06-08T00:00:00"/>
    <s v="El proceso no reporta evidencias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Gestionar el pago en el Módulo de Gestión  de Viáticos al interior (SIIF NACION II), por modalidad de Reconocimiento, es decir se reconocen los viáticos una vez se finaliza la comisión. "/>
    <m/>
    <n v="1"/>
    <s v="Aplicabilidad Módulo de Gestión de Pago Viáticos"/>
    <x v="9"/>
    <s v="Miguel Franco"/>
    <d v="2021-10-11T00:00:00"/>
    <d v="2021-12-31T00:00:00"/>
    <s v="Plazo"/>
    <m/>
    <x v="39"/>
    <m/>
    <m/>
    <m/>
    <m/>
    <m/>
    <m/>
    <m/>
    <m/>
    <m/>
    <m/>
    <m/>
    <m/>
    <m/>
    <m/>
    <m/>
    <m/>
    <m/>
    <m/>
    <m/>
    <m/>
    <m/>
    <m/>
    <m/>
    <m/>
    <m/>
    <m/>
    <m/>
    <m/>
    <m/>
    <m/>
    <m/>
    <m/>
    <m/>
    <m/>
    <m/>
    <m/>
    <m/>
    <m/>
    <m/>
    <m/>
    <m/>
    <m/>
    <m/>
    <m/>
    <m/>
    <m/>
    <m/>
    <m/>
    <m/>
    <m/>
    <s v="Sin Seguimiento"/>
    <m/>
    <m/>
    <m/>
    <d v="2022-03-07T00:00:00"/>
    <s v="Modificación de la fecha  de finalización como parte de la Mejora Continua:_x000a__x000a__x000a_Fecha de finalización: 30 de abril de 2022"/>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Desde la vigencia 2021, Gestión Financiera cambio la modalidad de pago de Viáticos; es decir, paso de Anticipo a RECONOCIMIENTO (Una vez el funcionario y/o contratista regrese de la comisión)  "/>
    <m/>
    <d v="2022-06-08T00:00:00"/>
    <s v="El proceso no reporta evidencia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s v="1. Desconocimiento por parte de los funcionarios y contratistas de los lineamientos establecidos para la solicitud, legalización y tramites de comisiones y tiquetes_x000a__x000a_2, No se da cumplimiento a la resolución 60 de 2021 y se continua otorgando viáticos sin "/>
    <s v="_x000a_4. No se adelantan las acciones a que haya lugar para que los contratistas y funcionarios cumplan con la legalización oportuno de las comisiones y viáticos"/>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correctiva"/>
    <s v="Adelantar las acciones a que haya lugar por el incumplimiento en la legalización oportuna de los viáticos y comisiones"/>
    <m/>
    <n v="1"/>
    <s v="Acciones Legales adelantadas"/>
    <x v="4"/>
    <s v="VIVIANA GONZALEZ/JORGE EDWIN AMARILLO "/>
    <d v="2021-10-11T00:00:00"/>
    <d v="2021-12-31T00:00:00"/>
    <m/>
    <m/>
    <x v="30"/>
    <m/>
    <m/>
    <m/>
    <m/>
    <m/>
    <m/>
    <m/>
    <m/>
    <m/>
    <m/>
    <m/>
    <m/>
    <m/>
    <m/>
    <m/>
    <m/>
    <m/>
    <m/>
    <m/>
    <m/>
    <m/>
    <m/>
    <m/>
    <m/>
    <m/>
    <m/>
    <m/>
    <m/>
    <m/>
    <m/>
    <m/>
    <m/>
    <m/>
    <m/>
    <m/>
    <m/>
    <m/>
    <m/>
    <m/>
    <m/>
    <m/>
    <m/>
    <m/>
    <m/>
    <m/>
    <m/>
    <m/>
    <m/>
    <m/>
    <m/>
    <s v="Sin Seguimiento"/>
    <m/>
    <m/>
    <m/>
    <s v="25 febrero-13 marzo"/>
    <s v="A partir del 27 de octubre de 2021, se aperturo investigacion por respuesta inoportuna de las PQRSD auto de fecha 27 de octubre y con numero 36 de 2021"/>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Seguimiento Austeridad Gasto Il  Trimestre de 2021"/>
    <d v="2021-09-07T00:00:00"/>
    <s v="La DNBC, está incumpliendo lo establecido en el Plan General de la Contabilidad Pública numeral 7, que establece las  CARACTERÍSTICAS CUALITATIVAS DE LA INFORMACIÓN CONTABLE PÚBLICA, como son la Confiabilidad, Razonabilidad, Verificabilidad y materialidad"/>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
    <s v="Ausencia de controles en la solicitud de viáticos y comisiones "/>
    <s v="Hallazgos por parte de los Órganos de Control_x000a_Incumplimientos normativos "/>
    <s v="Acción correctiva"/>
    <s v="Solicitud mensual a través de correo al proceso de Gestión Contractual  de la base de datos actualizada  de los contratos de prestación de servicios surcitos en la vigencia. "/>
    <m/>
    <n v="3"/>
    <s v="Correos mensuales "/>
    <x v="3"/>
    <s v="VIVIAN RAMIREZ"/>
    <d v="2021-10-11T00:00:00"/>
    <d v="2021-12-31T00:00:00"/>
    <s v="Plazo"/>
    <n v="153"/>
    <x v="3"/>
    <m/>
    <m/>
    <m/>
    <m/>
    <m/>
    <m/>
    <m/>
    <m/>
    <m/>
    <m/>
    <m/>
    <m/>
    <m/>
    <m/>
    <m/>
    <m/>
    <m/>
    <m/>
    <m/>
    <m/>
    <m/>
    <m/>
    <m/>
    <m/>
    <m/>
    <m/>
    <m/>
    <m/>
    <m/>
    <m/>
    <m/>
    <m/>
    <m/>
    <m/>
    <m/>
    <m/>
    <m/>
    <m/>
    <m/>
    <m/>
    <m/>
    <m/>
    <m/>
    <m/>
    <m/>
    <m/>
    <m/>
    <m/>
    <m/>
    <m/>
    <s v="Sin Seguimiento"/>
    <m/>
    <m/>
    <m/>
    <d v="2022-03-11T00:00:00"/>
    <s v="Modificar la Acción, meta, indicador y fechas; por cuanto solicitar la base de datos actualizada a Gestión Contractual no asegura la verificación del valor del contrato así:_x000a__x000a_Cambiar la acción: Solicitud mensual a través de correo al proceso de Gestión Co"/>
    <s v="Claudia Quintero /Catalina Carranza"/>
    <m/>
    <x v="0"/>
    <d v="2022-04-06T00:00:00"/>
    <s v="Se está a la espera de la entrega de los tockens, sin embargo se cuenta con plazo de cumplimiento de la acción al  30-04-2022, se Evidencia correo electrónico solicitando la adquisición de los tockens"/>
    <s v="CLAUDIA QUINTERO-CATALINA ALVAREZ"/>
    <n v="0.01"/>
    <s v="En avance"/>
    <d v="2022-04-28T00:00:00"/>
    <s v="El señor director remitió correo electronico el día 26 de abril de 2022, a la subdrección administrativa y financiera, informando la creación de los perfiles para el personal que manejará el SIIF NACION Modulo de viaticos, así:_x000a_Registrador solicitud de vi"/>
    <s v="CLAUDIA QUINTERO-CATALINA CARRANZA"/>
    <n v="0"/>
    <s v="En avance"/>
    <d v="2022-05-25T00:00:00"/>
    <s v="Se esta recolectando todos los cambios para dar aplicabilidad al modulo SIIF NACION."/>
    <n v="0"/>
    <d v="2022-06-08T00:00:00"/>
    <s v="La evidencia aportada por el proceso no presenta la ejecución de la acción."/>
    <s v="Aun se esta a tiempo de cumplir "/>
  </r>
  <r>
    <s v="Informe Seguimiento Austeridad Gasto Il  Trimestre de 2021"/>
    <d v="2021-09-07T00:00:00"/>
    <s v="La DNBC, está incumpliendo lo establecido en el Plan General de la Contabilidad Pública numeral 7, que establece las  CARACTERÍSTICAS CUALITATIVAS DE LA INFORMACIÓN CONTABLE PÚBLICA, como son la Confiabilidad, Razonabilidad, Verificabilidad y materialidad"/>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
    <s v="Ausencia de controles en la solicitud de viáticos y comisiones "/>
    <s v="Hallazgos por parte de los Órganos de Control_x000a_Incumplimientos normativos "/>
    <s v="Acción correctiva"/>
    <s v="Modificar el formato de Solicitud de comisión y pago de viáticos, desplazamiento y permanencia FO-TH-02-01, incluyendo la base de liquidación, estableciendo el sueldo y/ o honorarios."/>
    <m/>
    <n v="1"/>
    <s v="Formato modificado "/>
    <x v="3"/>
    <s v="VIVIAN RAMIREZ"/>
    <d v="2021-10-11T00:00:00"/>
    <d v="2021-10-31T00:00:00"/>
    <m/>
    <m/>
    <x v="44"/>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x v="1"/>
    <d v="2022-04-06T00:00:00"/>
    <s v="CUMPLIDA SEGUIMIENTO ANTERIOR"/>
    <s v="CLAUDIA QUINTERO-CATALINA ALVAREZ"/>
    <n v="1"/>
    <s v="Cumplida"/>
    <d v="2022-04-28T00:00:00"/>
    <s v="CUMPLIDA SEGUIMIENTO ANTERIOR"/>
    <s v="CLAUDIA QUINTERO-CATALINA CARRANZA"/>
    <n v="1"/>
    <s v="Cumplida"/>
    <m/>
    <m/>
    <m/>
    <d v="2022-06-08T00:00:00"/>
    <s v="CUMPLIDA SEGUIMIENTO ANTERIOR"/>
    <s v="Si"/>
  </r>
  <r>
    <s v="Informe Seguimiento Austeridad Gasto Il  Trimestre de 2021"/>
    <d v="2021-09-07T00:00:00"/>
    <s v="La DNBC, está incumpliendo lo establecido en el Plan General de la Contabilidad Pública numeral 7, que establece las  CARACTERÍSTICAS CUALITATIVAS DE LA INFORMACIÓN CONTABLE PÚBLICA, como son la Confiabilidad, Razonabilidad, Verificabilidad y materialidad"/>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
    <s v="Ausencia de controles en la solicitud de viáticos y comisiones "/>
    <s v="Hallazgos por parte de los Órganos de Control_x000a_Incumplimientos normativos "/>
    <s v="Acción correctiva"/>
    <s v="Revisión por parte del responsable del Proceso de Gestión de Talento humano de la liquidación de la Comisión y de los Viáticos"/>
    <m/>
    <n v="1"/>
    <s v="Revisiones de las resoluciones"/>
    <x v="3"/>
    <s v="Maryoly Diaz"/>
    <d v="2021-10-11T00:00:00"/>
    <d v="2021-12-31T00:00:00"/>
    <s v="Plazo"/>
    <n v="181"/>
    <x v="3"/>
    <m/>
    <m/>
    <m/>
    <m/>
    <m/>
    <m/>
    <m/>
    <m/>
    <m/>
    <m/>
    <m/>
    <m/>
    <m/>
    <m/>
    <m/>
    <m/>
    <m/>
    <m/>
    <m/>
    <m/>
    <m/>
    <m/>
    <m/>
    <m/>
    <m/>
    <m/>
    <m/>
    <m/>
    <m/>
    <m/>
    <m/>
    <m/>
    <m/>
    <m/>
    <m/>
    <m/>
    <m/>
    <m/>
    <m/>
    <m/>
    <m/>
    <m/>
    <m/>
    <m/>
    <m/>
    <m/>
    <m/>
    <m/>
    <m/>
    <m/>
    <s v="Sin Seguimiento"/>
    <m/>
    <m/>
    <m/>
    <d v="2022-03-11T00:00:00"/>
    <s v="Modificar el Plazo de terminación debido a que se requiere modificar el procedimiento y la resolución 027 de 2022, incorporando un punto de control (responsable subdirector administrativo y financiero)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En el primer bimestre se realizó la  socialización de la resolución. No obstante se está actualizando la resolución y los procedimientos una vez culmine se generara la nueva socializació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s v="La DNBC, está incumpliendo lo establecido en el Plan General de la Contabilidad Pública numeral 7, que establece las  CARACTERÍSTICAS CUALITATIVAS DE LA INFORMACIÓN CONTABLE PÚBLICA, como son la Confiabilidad, Razonabilidad, Verificabilidad y materialidad"/>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
    <s v="Falta de cruces de información dentro del Proceso de Gestión Financiera así como con el Proceso de Gestión del Talento Humano."/>
    <s v="Hallazgo por parte de los Órganos de Control y Vigilancia"/>
    <s v="Acción correctiva"/>
    <s v="Conciliaciones mensuales por parte de los Procesos de Gestión del Talento Humano y Gestión Financiera,  con relación a la emisión, contabilización y registro de las resoluciones, así como la verificación de  los saldos contables y presupuestales acordes a"/>
    <m/>
    <n v="3"/>
    <s v="Conciliaciones mensuales"/>
    <x v="3"/>
    <s v="VIVIAN RAMIREZ/ANDRES FARFAN "/>
    <d v="2021-10-11T00:00:00"/>
    <d v="2021-12-31T00:00:00"/>
    <s v="Plazo"/>
    <m/>
    <x v="5"/>
    <m/>
    <m/>
    <m/>
    <m/>
    <m/>
    <m/>
    <m/>
    <m/>
    <m/>
    <m/>
    <m/>
    <m/>
    <m/>
    <m/>
    <m/>
    <m/>
    <m/>
    <m/>
    <m/>
    <m/>
    <m/>
    <m/>
    <m/>
    <m/>
    <m/>
    <m/>
    <m/>
    <m/>
    <m/>
    <m/>
    <m/>
    <m/>
    <m/>
    <m/>
    <m/>
    <m/>
    <m/>
    <m/>
    <m/>
    <m/>
    <m/>
    <m/>
    <m/>
    <m/>
    <m/>
    <m/>
    <m/>
    <m/>
    <m/>
    <m/>
    <s v="Sin Seguimiento"/>
    <m/>
    <m/>
    <m/>
    <d v="2022-03-11T00:00:00"/>
    <s v="Modificar meta, Plazo inicial y plazo final, debido a que esta actividad ya se encuentra inmersa en las acciones del Proceso de Gestión Financiera  así_x000a__x000a_Meta: 12_x000a_Fecha  de Inicio: 11-03-2022 _x000a_Terminación: 30-03-2023"/>
    <s v="Claudia Quintero /Catalina Carranza"/>
    <m/>
    <x v="0"/>
    <d v="2022-04-06T00:00:00"/>
    <s v="Se realizó conciliación entre Talento Humano y Gestión financiera, Se evidencia actas de marzo y abril de 2022"/>
    <s v="CLAUDIA QUINTERO-CATALINA ALVAREZ"/>
    <n v="0.02"/>
    <s v="En avance"/>
    <d v="2022-04-27T00:00:00"/>
    <s v="Se realizó conciliación entre Talento Humano y Gestión financiera, Se evidencia actas de marzo.El mes de abril de 2022, se genera en mayo de 2022"/>
    <s v="CLAUDIA QUINTERO-CATALINA CARRANZA"/>
    <n v="0.03"/>
    <s v="Vencida"/>
    <d v="2022-05-25T00:00:00"/>
    <s v="Se realiza mensual conciliación entre el proceso de financiera y gestión de talento humano para validar tramite de saldos de comisiones"/>
    <n v="0.15"/>
    <d v="2022-06-08T00:00:00"/>
    <s v="El proceso presenta las actas correspondientes de las actas de conciliación realizadas durante los meses de enero, febrero, marzo y abril. "/>
    <s v="Si"/>
  </r>
  <r>
    <s v="Informe Seguimiento Austeridad Gasto Il  Trimestre de 2021"/>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
    <s v="No conformidad"/>
    <s v="1.  Porque: por alta carga laboral en el proceso de tramite de viáticos y comisiones._x000a__x000a_2, Porque: Por error involuntario en el diligenciamiento del cuadro de control y seguimiento de viáticos y comisiones. _x000a__x000a_3, Porque: Debilidad en la definición de contro"/>
    <s v="3, Porque: Debilidad en la definición de controles, descritos en el procedimiento ."/>
    <s v="Incumplimiento a la normatividad vigente_x000a_Materialización de los riesgos del proceso"/>
    <s v="Acción correctiva"/>
    <s v="Modificar el procedimiento de  liquidación de viáticos y comisiones, con la inclusión de un punto  de control el cual quedaría de la siguiente manera:  revisión de la liquidación de la comisión y viáticos, dejando como registro del control en el cuadro de"/>
    <m/>
    <n v="1"/>
    <s v="Procedimiento modificado y formalizado "/>
    <x v="3"/>
    <s v="Vivian Ramirez"/>
    <d v="2021-10-11T00:00:00"/>
    <d v="2021-10-31T00:00:00"/>
    <m/>
    <m/>
    <x v="44"/>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
    <s v="No conformidad"/>
    <s v="1,Porque:  Por alta carga laboral en el proceso de tramite de viáticos y comisiones._x000a__x000a_2, Porque: Por error involuntario en el diligenciamiento del cuadro de control y seguimiento de viáticos y comisiones. _x000a__x000a_3, Porque: Debilidad en la definición de control"/>
    <s v="3, Porque: Debilidad en la definición de controles en la base de datos de control y seguimiento viáticos, gastos de viaje y desplazamientos "/>
    <s v="Incumplimiento a la normatividad vigente_x000a_Materialización de los riesgos del proceso"/>
    <s v="Acción correctiva"/>
    <s v="Implementar base de datos de control y seguimiento viáticos, gastos de viaje y desplazamientos  una formula condicional que despliegue  la fecha máxima de legalización. "/>
    <m/>
    <n v="1"/>
    <s v="Base de datos modificada "/>
    <x v="3"/>
    <s v="Maryorly Diaz / Vivian Ramirez"/>
    <d v="2021-10-11T00:00:00"/>
    <d v="2021-10-31T00:00:00"/>
    <m/>
    <m/>
    <x v="44"/>
    <m/>
    <m/>
    <m/>
    <m/>
    <m/>
    <m/>
    <m/>
    <m/>
    <m/>
    <m/>
    <m/>
    <m/>
    <m/>
    <m/>
    <m/>
    <m/>
    <m/>
    <m/>
    <m/>
    <m/>
    <m/>
    <m/>
    <m/>
    <m/>
    <m/>
    <m/>
    <m/>
    <m/>
    <m/>
    <m/>
    <m/>
    <m/>
    <m/>
    <m/>
    <m/>
    <m/>
    <m/>
    <m/>
    <m/>
    <m/>
    <m/>
    <m/>
    <m/>
    <m/>
    <m/>
    <m/>
    <m/>
    <m/>
    <m/>
    <m/>
    <s v="Sin Seguimiento"/>
    <m/>
    <m/>
    <m/>
    <d v="2022-03-11T00:00:00"/>
    <s v="Se realizó la actualización del archivo control y seguimiento 2022 en relación a las Comisiones y Gastos de desplazamientos de los funcionarios y contratistas incorporando en  la columnas AF la fórmula =DIA.LAB(AD15;AE15;'DIAS FESTIVOS 2022'!A72:A85)"/>
    <s v="Claudia Quintero /Catalina Carranza"/>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
    <s v="No conformidad"/>
    <s v="1,Porque:  Por alta carga laboral en el proceso de tramite de viáticos y comisiones._x000a__x000a_2, Porque: Por error involuntario en el diligenciamiento del cuadro de control y seguimiento de viáticos y comisiones. _x000a__x000a_3. Porque: Debilidad en la definición de control"/>
    <s v="3. Porque: Debilidad en la definición de controles en la descripción  del procedimiento ."/>
    <s v="Incumplimiento a la normatividad vigente_x000a_Materialización de los riesgos del proceso"/>
    <s v="Acción correctiva"/>
    <s v="Actualizar el procedimiento de tramite de viáticos, gastos de viaje y desplazamiento PC-TH-01,con la inclusión de una política de operación la cual quedaría de la siguiente manera: No se generaran viáticos sin resolución, ni tiquetes sin autorización prev"/>
    <m/>
    <n v="1"/>
    <s v="Procedimiento de tramite de viáticos, gastos de viaje y desplazamiento actualizado y formalizado "/>
    <x v="3"/>
    <s v="Vivian Ramirez"/>
    <d v="2021-10-11T00:00:00"/>
    <d v="2021-10-31T00:00:00"/>
    <s v="Plazo"/>
    <n v="209"/>
    <x v="3"/>
    <m/>
    <m/>
    <m/>
    <m/>
    <m/>
    <m/>
    <m/>
    <m/>
    <m/>
    <m/>
    <m/>
    <m/>
    <m/>
    <m/>
    <m/>
    <m/>
    <m/>
    <m/>
    <m/>
    <m/>
    <m/>
    <m/>
    <m/>
    <m/>
    <m/>
    <m/>
    <m/>
    <m/>
    <m/>
    <m/>
    <m/>
    <m/>
    <m/>
    <m/>
    <m/>
    <m/>
    <m/>
    <m/>
    <m/>
    <m/>
    <m/>
    <m/>
    <m/>
    <m/>
    <m/>
    <m/>
    <m/>
    <m/>
    <m/>
    <m/>
    <s v="Sin Seguimiento"/>
    <m/>
    <m/>
    <m/>
    <d v="2022-03-15T00:00:00"/>
    <s v="Se acordó con el proceso que la acción se verificará en 19 abril."/>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A la fecha se encuentra en actualización el procedimiento en lo relacionado con la utilización de los tiquetes  y al manejo del aplicativo de viáticos en el SIIF NACION"/>
    <s v="No"/>
  </r>
  <r>
    <s v="Informe Seguimiento Austeridad Gasto Il  Trimestre de 2021"/>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
    <s v="No conformidad"/>
    <s v="1, Porque: Por alta carga laboral en el proceso de tramite de viáticos y comisiones._x000a__x000a_2, Porque: Por falta de conocimiento en la elaboración del informe de taquetes._x000a__x000a_3, Ausencia en la definición de controles en el procedimiento de expedición de tiquetes "/>
    <s v="Ausencia en la definición de controles en el procedimiento de expedición de tiquetes "/>
    <s v="Incumplimiento a la normatividad vigente_x000a_Materialización de los riesgos del proceso"/>
    <s v="Acción correctiva"/>
    <s v="Incluir en el procedimiento de expedición de tiquetes un punto de control a cargo del responsable de talento humano con el fin de verificar  que la expedición de tiquetes este conforme con la solicitud, y a las directrices emanadas por el Gobierno Naciona"/>
    <m/>
    <n v="1"/>
    <s v="Procedimiento de expedición de tiquetes actualizado y formalizado "/>
    <x v="3"/>
    <s v="Vivian Ramirez"/>
    <d v="2021-10-06T00:00:00"/>
    <d v="2021-10-31T00:00:00"/>
    <s v="Plazo"/>
    <n v="209"/>
    <x v="3"/>
    <m/>
    <m/>
    <m/>
    <m/>
    <m/>
    <m/>
    <m/>
    <m/>
    <m/>
    <m/>
    <m/>
    <m/>
    <m/>
    <m/>
    <m/>
    <m/>
    <m/>
    <m/>
    <m/>
    <m/>
    <m/>
    <m/>
    <m/>
    <m/>
    <m/>
    <m/>
    <m/>
    <m/>
    <m/>
    <m/>
    <m/>
    <m/>
    <m/>
    <m/>
    <m/>
    <m/>
    <m/>
    <m/>
    <m/>
    <m/>
    <m/>
    <m/>
    <m/>
    <m/>
    <m/>
    <m/>
    <m/>
    <m/>
    <m/>
    <m/>
    <s v="Sin Seguimiento"/>
    <m/>
    <m/>
    <m/>
    <d v="2022-03-15T00:00:00"/>
    <s v="Se acordó con el proceso que la acción se verificará en 19 abril."/>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s v="Se evidenció la falta de implementación de controles en el Procedimiento de liquidación de los viáticos y comisiones, conforme lo establece el MIPG en la  Dimensión 7 de Control Interno 1ª Línea de defensa (Gestión del Talento Humano), por cuanto:_x000a__x000a_Viátic"/>
    <s v="No conformidad"/>
    <s v="1, Por desconocimiento de las distancias de los recorridos terrestres de los comisionados. _x000a__x000a_2, Ausencia en la definición de controles."/>
    <s v="2, Ausencia en la definición de controles."/>
    <s v="Incumplimiento a la normatividad vigente_x000a_Materialización de los riesgos del proceso"/>
    <s v="Acción correctiva"/>
    <s v="Realizar tabla base de liquidación gastos de viaje y desplazamiento que se anexara al procedimiento de viáticos, gastos de viaje y Desplazamientos PC-TH-01"/>
    <m/>
    <n v="1"/>
    <s v="Tabla de base de liquidación gastos de viaje y desplazamiento construida "/>
    <x v="3"/>
    <s v="Vivian Ramirez"/>
    <d v="2021-10-11T00:00:00"/>
    <d v="2021-10-31T00:00:00"/>
    <m/>
    <m/>
    <x v="44"/>
    <m/>
    <m/>
    <m/>
    <m/>
    <m/>
    <m/>
    <m/>
    <m/>
    <m/>
    <m/>
    <m/>
    <m/>
    <m/>
    <m/>
    <m/>
    <m/>
    <m/>
    <m/>
    <m/>
    <m/>
    <m/>
    <m/>
    <m/>
    <m/>
    <m/>
    <m/>
    <m/>
    <m/>
    <m/>
    <m/>
    <m/>
    <m/>
    <m/>
    <m/>
    <m/>
    <m/>
    <m/>
    <m/>
    <m/>
    <m/>
    <m/>
    <m/>
    <m/>
    <m/>
    <m/>
    <m/>
    <m/>
    <m/>
    <m/>
    <m/>
    <s v="Sin Seguimiento"/>
    <m/>
    <m/>
    <m/>
    <d v="2022-03-15T00:00:00"/>
    <s v="Se formalizó la base de liquidación de viaticos, gastos de viaje y tarifa diaria al interior y exterior del país, y se diligenció de acuerdo con la resolución de viaticos para 2022"/>
    <s v="Jhon Beltran - Carlos Vargas"/>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s v="Aunque se generó el Plan de eficiencia Administrativa y Cero Papel de 2021, el mismo no cumple con lo establecido en la Directiva Presidencial 04 de 2012, ya que se evidenciaron debilidades con relación a:_x000a_-El plan es una propuesta y no está aprobado por "/>
    <s v="No conformidad"/>
    <s v="1. Por que a pesar de que el contratista elaboró la actualización del Plan de eficiencia Administrativa y Cero Papel para la vigencia 2021, se  encuentra pendiente la socialización para la aprobación por parte de la alta dirección._x000a__x000a__x000a_2. Por que no se adju"/>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Actualizar el plan  de eficiencia Administrativa y Cero Papel de 2021,con la inclusión del acto administrativo por el cual se actualiza el plan de eficiencia administrativa y cero papel de la DNBC y se modifican los integrantes de su comité, se incluiran "/>
    <m/>
    <n v="1"/>
    <s v="Plan de eficiencia Administrativa y Cero Papel de 2021 actualizado y aprobado "/>
    <x v="0"/>
    <s v="Jairo Salazar "/>
    <d v="2021-10-11T00:00:00"/>
    <d v="2021-10-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r>
  <r>
    <s v="Informe Seguimiento Austeridad Gasto Il  Trimestre de 2021"/>
    <d v="2021-09-07T00:00:00"/>
    <s v="Aunque se generó el Plan de eficiencia Administrativa y Cero Papel de 2021, el mismo no cumple con lo establecido en la Directiva Presidencial 04 de 2012, ya que se evidenciaron debilidades con relación a:_x000a_-El plan es una propuesta y no está aprobado por "/>
    <s v="No conformidad"/>
    <s v="1. Por que a pesar de que el contratista elaboró la actualización del Plan de eficiencia Administrativa y Cero Papel para la vigencia 2021, se  encuentra pendiente la socialización para la aprobación por parte de la alta dirección._x000a__x000a__x000a_2. Por que no se adju"/>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Presentar el plan de eficiencia Administrativa y Cero Papel 2021, ante la Alta Dirección para su aprobación.  "/>
    <m/>
    <n v="1"/>
    <s v="   plan de eficiencia Administrativa y Cero Papel 2021 aprobado por la Alta Dirección "/>
    <x v="0"/>
    <s v="Jairo Salazar "/>
    <d v="2021-10-11T00:00:00"/>
    <d v="2021-10-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No se presento evidencia"/>
    <s v="Merle/Carlos"/>
    <n v="0"/>
    <s v="En avance"/>
    <d v="2022-04-29T00:00:00"/>
    <s v="El proceso no se reunió con el equipo ni presentó evidencias de avance de la acción planteada. "/>
    <s v="Merle/Carlos"/>
    <n v="0"/>
    <s v="Vencida"/>
    <d v="2022-05-31T00:00:00"/>
    <s v="SE REALIZO LA APROBACIÓN DEL PLAN DE EFICIENCIA ADMINISTRATIVA Y CERO PAPEL DEL AÑO 2021,  ESTAMOS A LA ESPERA DEL SOPORTE DEL ACTA DE EL COMITÉ DIRECTIVO"/>
    <n v="1"/>
    <d v="2022-06-08T00:00:00"/>
    <s v="El proceso no reporta evidencia de la ejecución de la acción "/>
    <s v="No"/>
  </r>
  <r>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Establecer los lineamientos del uso y designación de las líneas telefónicas pertenecientes a la DNBC, a través de la emisión de una Circular. "/>
    <m/>
    <n v="1"/>
    <s v="Circular "/>
    <x v="0"/>
    <s v="Arley coy "/>
    <d v="2021-10-11T00:00:00"/>
    <d v="2021-10-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r>
  <r>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Realizar la designación formal de las lineas y/o equipos unicamente a personal que posee vinculo laboral con la entidad y que ostenten cargos de Director General, Subdirector y que su labor principal sea la Atención y Prevención de emergencias. De igual f"/>
    <m/>
    <n v="1"/>
    <s v="Designación formal de lineas y/o equipos"/>
    <x v="0"/>
    <s v="Arley coy "/>
    <d v="2021-10-11T00:00:00"/>
    <d v="2021-10-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presenta actas de entrega de las líneas telefónicas, no obstante se evidencia que se están asignando líneas telefónicas a personal que no tiene ningún vinculo laboral con la DNBC ni tampoco se presenta la justificación de porque un mismo cargo "/>
    <s v="Aun se esta a tiempo de cumplir "/>
  </r>
  <r>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Cancelar o reasignar la linea telefonica que esta a cargo de Clara Ines Rueda"/>
    <m/>
    <n v="1"/>
    <s v="Cancelación de lineas "/>
    <x v="0"/>
    <s v="Arley coy "/>
    <d v="2021-10-11T00:00:00"/>
    <d v="2021-10-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ejecución de la acción "/>
    <s v="Aun se esta a tiempo de cumplir "/>
  </r>
  <r>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Cancelar las 14 lineas telefonicas que se encuentran suspendidas "/>
    <m/>
    <n v="14"/>
    <s v="Cancelación de lineas "/>
    <x v="0"/>
    <s v="Arley coy "/>
    <d v="2021-10-11T00:00:00"/>
    <d v="2021-10-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Cancelar las  lineas 3223472160 y 3223472114 ya que se desconoce el usuario"/>
    <m/>
    <n v="2"/>
    <s v="Cancelación de lineas "/>
    <x v="0"/>
    <s v="Arley coy "/>
    <d v="2021-10-11T00:00:00"/>
    <d v="2021-10-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
    <s v="3, Inadecuado control y seguimiento sobre el uso y manejo de las líneas telefónicas de la DNBC "/>
    <s v="Hallazgos por parte de los Órganos de Control._x000a__x000a_Faltas disciplinarias _x000a__x000a_Posibles hallazgos fiscales "/>
    <s v="Acción correctiva"/>
    <s v="Realizar un seguimiento mensual al inventario de las líneas telefónicas  contratadas y verificar el uso adecuado de las mismas . "/>
    <m/>
    <n v="3"/>
    <s v="Seguimientos mensuales "/>
    <x v="0"/>
    <s v="Arley coy "/>
    <d v="2021-10-11T00:00:00"/>
    <d v="2021-12-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r>
  <r>
    <s v="Informe Seguimiento Austeridad Gasto Il  Trimestre de 2021"/>
    <d v="2021-09-07T00:00:00"/>
    <s v="No se está dando cumplimiento al Artículo 11 del Decreto 371 de 2021, por cuanto, se está  cancelando costos muy altos por concepto de  alquiler de salones, transporte, alojamiento,  sonido, luces, refrigerios, almuerzos entre otros sin priorizar el uso d"/>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0-11T00:00:00"/>
    <d v="2021-12-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s v="No se está dando cumplimiento al Artículo 11 del Decreto 371 de 2021, por cuanto, se está  cancelando costos muy altos por concepto de  alquiler de salones, transporte, alojamiento,  sonido, luces, refrigerios, almuerzos entre otros sin priorizar el uso d"/>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Realizar la discriminación de los impuestos a que haya lugar  en cada uno de los items. "/>
    <m/>
    <n v="1"/>
    <s v="Discriminación detallada de los impuestos"/>
    <x v="0"/>
    <s v="JORGE EDWIN AMARILLO/ALEX OBANDO"/>
    <d v="2021-10-11T00:00:00"/>
    <d v="2021-12-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s v="No se está dando cumplimiento al Artículo 11 del Decreto 371 de 2021, por cuanto, se está  cancelando costos muy altos por concepto de  alquiler de salones, transporte, alojamiento,  sonido, luces, refrigerios, almuerzos entre otros sin priorizar el uso d"/>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Realizar la discriminación de los items en cada uno de los componentes "/>
    <m/>
    <n v="1"/>
    <s v="Discriminación detallada de los items"/>
    <x v="0"/>
    <s v="JORGE EDWIN AMARILLO/ALEX OBANDO"/>
    <d v="2021-10-11T00:00:00"/>
    <d v="2021-12-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s v="No se está dando cumplimiento al Artículo 11 del Decreto 371 de 2021, por cuanto, se está  cancelando costos muy altos por concepto de  alquiler de salones, transporte, alojamiento,  sonido, luces, refrigerios, almuerzos entre otros sin priorizar el uso d"/>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Generar una relación detallada de los eventos realizados discriminando los servicios, items, y componentes al cual pertenece "/>
    <m/>
    <n v="1"/>
    <s v="Discriminación detallada de los eventos"/>
    <x v="0"/>
    <s v="JORGE EDWIN AMARILLO/ALEX OBANDO"/>
    <d v="2021-10-11T00:00:00"/>
    <d v="2021-12-31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s v="La DNBC no está atendiendo el numeral 3.2.3 del MIPG que señala la  “Gestión Ambiental para el buen uso de los recursos públicos “Establecer las mediciones que permitan evidenciar el desempeño ambiental”, ya que a la fecha no ha sido entregado,  el inform"/>
    <s v="No conformidad"/>
    <s v="1. Por que a pesar de que contratista elaboró la actualización Plan Institucional de Gestión Ambiental para el cuatrienio 2020-2024, así como IV informe de la vigencia 2020 y el I y II informe de la vigencia 2021 de seguimiento al PIGA, esta pendiente la "/>
    <s v="Por desconocimiento de los procedimientos y tiempos para la presentación de los planes y/o informes ambientales de la DNBC "/>
    <s v="Incumplimiento de acciones de gestión y afectación en el desempeño institucional_x000a__x000a_"/>
    <s v="Acción correctiva"/>
    <s v="Realizar la modificación del PIGA, con respecto al numeral 1,9, 5,1, la tabla 8,  numerales 5,2 y 5,3"/>
    <m/>
    <n v="1"/>
    <s v="Actualización del PIGA"/>
    <x v="0"/>
    <s v="Jairo Salazar "/>
    <d v="2021-10-11T00:00:00"/>
    <d v="2021-10-30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presenta evidencia de seguimiento al cumplimiento del PIGA, sin embargo, no se presenta la actualización del piga de aduerdo con lo establecido en la acción."/>
    <s v="Merle/Carlos"/>
    <n v="0"/>
    <s v="En avance"/>
    <d v="2022-04-29T00:00:00"/>
    <s v="El proceso no se reunió con el equipo ni presentó evidencias de avance de la acción planteada. "/>
    <s v="Merle/Carlos"/>
    <n v="0"/>
    <s v="Vencida"/>
    <d v="2022-05-31T00:00:00"/>
    <s v="SE REALIZAN LAS MODIFICACIONES DEL PIGA Y SE SOCIALIZA CON EL COMITÉ DIRECTIVO PARA SU APROBACIÓN"/>
    <n v="1"/>
    <d v="2022-06-08T00:00:00"/>
    <s v="La evidencia aportada por el proceso no presenta la ejecución de la acción."/>
    <s v="No"/>
  </r>
  <r>
    <s v="Informe Seguimiento Austeridad Gasto Il  Trimestre de 2021"/>
    <d v="2021-09-07T00:00:00"/>
    <s v="La DNBC no está atendiendo el numeral 3.2.3 del MIPG que señala la  “Gestión Ambiental para el buen uso de los recursos públicos “Establecer las mediciones que permitan evidenciar el desempeño ambiental”, ya que a la fecha no ha sido entregado,  el inform"/>
    <s v="No conformidad"/>
    <s v="1. Por que a pesar de que contratista elaboró la actualización Plan Institucional de Gestión Ambiental para el cuatrienio 2020-2024, así como IV informe de la vigencia 2020 y el I y II informe de la vigencia 2021 de seguimiento al PIGA, esta pendiente la "/>
    <s v="Por desconocimiento de los procedimientos y tiempos para la presentación de los planes y/o informes ambientales de la DNBC "/>
    <s v="Incumplimiento de acciones de gestión y afectación en el desempeño institucional_x000a__x000a_"/>
    <s v="Acción correctiva"/>
    <s v="Presentar y actualizar el informe de seguimiento y control del plan institucional de gestión ambiental correspondiente al IV trimestre de 2020,  y del I y II trimestre de 2021"/>
    <m/>
    <n v="4"/>
    <s v="Informes trimestrales"/>
    <x v="0"/>
    <s v="Jairo Salazar "/>
    <d v="2021-10-11T00:00:00"/>
    <d v="2021-10-30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evidenció el seguimiento al l plan institucional de gestión ambiental correspondiente al IV trimestre  de 2021"/>
    <s v="Merle/Carlos"/>
    <n v="1"/>
    <s v="Cumplida"/>
    <d v="2022-04-29T00:00:00"/>
    <s v="Cumplida en el primer seguimiento del plan de choque"/>
    <s v="Merle/Carlos"/>
    <n v="1"/>
    <s v="Cumplida"/>
    <m/>
    <m/>
    <m/>
    <d v="2022-06-08T00:00:00"/>
    <s v="Acción cumplida "/>
    <s v="Si"/>
  </r>
  <r>
    <s v="Informe Seguimiento Austeridad Gasto Il  Trimestre de 2021"/>
    <d v="2021-09-07T00:00:00"/>
    <s v="Al realizar la verificación de la Austeridad en el gasto  se evidenció que hacía falta en su gran mayoría las evidencias que soportaban los análisis y justificaciones de los rubros objeto de seguimiento, se presentaban inconsistencias en la coherencia de "/>
    <s v="No conformidad"/>
    <s v="1.  Ausencia de controles definidos para la revisión previa de la información para el informe._x000a__x000a_2. Error involuntario al momento de construir los cuadros de análisis de austeridad._x000a__x000a__x000a_"/>
    <s v="2. Error involuntario al momento de construir los cuadros de análisis de austeridad."/>
    <s v="Hallazgos por parte de los Órganos de Control._x000a__x000a_Reporte de información errónea "/>
    <s v="Acción correctiva"/>
    <s v="El área generadora  de los saldos de austeridad del gasto se responsabilizara de la construcción de los cuadros de las variaciones objeto del informe . "/>
    <m/>
    <n v="3"/>
    <s v="Cuadros de variaciones realizados "/>
    <x v="9"/>
    <s v="Andres Farfan "/>
    <d v="2021-10-08T00:00:00"/>
    <d v="2022-11-30T00:00:00"/>
    <m/>
    <m/>
    <x v="45"/>
    <m/>
    <m/>
    <m/>
    <m/>
    <m/>
    <m/>
    <m/>
    <m/>
    <m/>
    <m/>
    <m/>
    <m/>
    <m/>
    <m/>
    <m/>
    <m/>
    <m/>
    <m/>
    <m/>
    <m/>
    <m/>
    <m/>
    <m/>
    <m/>
    <m/>
    <m/>
    <m/>
    <m/>
    <m/>
    <m/>
    <m/>
    <m/>
    <m/>
    <m/>
    <m/>
    <m/>
    <m/>
    <m/>
    <m/>
    <m/>
    <m/>
    <m/>
    <m/>
    <m/>
    <m/>
    <m/>
    <m/>
    <m/>
    <m/>
    <m/>
    <s v="Sin Seguimiento"/>
    <m/>
    <m/>
    <m/>
    <d v="2022-03-07T00:00:00"/>
    <s v="Desde el tercer trimestre de 2021, el Proceso de Gestión Financiera, en cabeza del responsable de presupuesto, construye los cuadros de las variaciones como insumo principal en el Informe de Austerida en el Gasto"/>
    <s v="CLAUDIA QUINTERO-MERLE GALINDO"/>
    <n v="0.33"/>
    <x v="0"/>
    <d v="2022-04-04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28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5-31T00:00:00"/>
    <s v="Desde el tercer trimestre de 2021, el Proceso de Gestión Financiera, en cabeza del responsable de presupuesto, construye los cuadros de las variaciones como insumo principal en el Informe de Austeridad en el Gasto"/>
    <m/>
    <d v="2022-06-08T00:00:00"/>
    <s v="El proceso no reporta evidencia de la ejecución de la acción"/>
    <s v="Aun se esta a tiempo de cumplir"/>
  </r>
  <r>
    <s v="Informe Seguimiento Austeridad Gasto Il  Trimestre de 2021"/>
    <d v="2021-09-07T00:00:00"/>
    <s v="Para el presente seguimiento se evidenció que no existe un avance en las acciones planteadas, quedando el mismo resultado informado al corte 30 de marzo de 2021, vulnerando lo señalado en el MIPG, Dimensión 7 Control Interno Primera Linea de Defensa que t"/>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ón correctiva"/>
    <s v="Seguimientos mensuales al cumplimiento de las acciones establecidas en los planes de mejoramiento, productos de los seguimientos y auditorias realizadas por el proceso de evaluación y seguimiento, dejando como evidencia  del seguimiento se dejara en el cu"/>
    <m/>
    <n v="3"/>
    <s v="Seguimientos realizados al cumplimiento de las acciones establecidas en el plan de mejoramiento "/>
    <x v="0"/>
    <s v="Arley Coy "/>
    <d v="2021-10-11T00:00:00"/>
    <d v="2021-12-31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r>
  <r>
    <s v="Informe Seguimiento Austeridad Gasto Il  Trimestre de 2021"/>
    <d v="2021-09-07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Realizar una modificación al formato de solicitud de CDP, estableciendo el uso de afectación presupuestal lo cual es previo al registro de la obligación y orden de pago"/>
    <s v="Realizar una verificación del uso presupuestal antes de ser registrado por parte de Presupuesto y Contabilidad, soportandose mediante los respectivos pantallazos de registro."/>
    <n v="1"/>
    <s v="Formato de solicitud de CDP"/>
    <x v="9"/>
    <s v="Andres Farfan "/>
    <d v="2021-10-11T00:00:00"/>
    <d v="2021-10-31T00:00:00"/>
    <s v="Acción y Plazo"/>
    <m/>
    <x v="17"/>
    <m/>
    <m/>
    <m/>
    <m/>
    <m/>
    <m/>
    <m/>
    <m/>
    <m/>
    <m/>
    <m/>
    <m/>
    <m/>
    <m/>
    <m/>
    <m/>
    <m/>
    <m/>
    <m/>
    <m/>
    <m/>
    <m/>
    <m/>
    <m/>
    <m/>
    <m/>
    <m/>
    <m/>
    <m/>
    <m/>
    <m/>
    <m/>
    <m/>
    <m/>
    <m/>
    <m/>
    <m/>
    <m/>
    <m/>
    <m/>
    <m/>
    <m/>
    <m/>
    <m/>
    <m/>
    <m/>
    <m/>
    <m/>
    <m/>
    <m/>
    <s v="Sin Seguimiento"/>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r>
  <r>
    <s v="Informe Seguimiento Austeridad Gasto Il  Trimestre de 2021"/>
    <d v="2021-09-07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9"/>
    <s v="Andres Farfan "/>
    <d v="2021-10-11T00:00:00"/>
    <d v="2021-12-31T00:00:00"/>
    <m/>
    <m/>
    <x v="3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Evaluación al grado de eficacia, eficiencia y efectividad del proceso de Gestión Contractual, la administración de los riesgos, los controles y el cumplimiento de la normatividad legal vigente_x000a__x000a_"/>
    <d v="2021-08-06T00:00:00"/>
    <s v="Planeación PAA_x000a__x000a_Se evidenció que la DNBC, no planea sus adquisiciones teniendo en cuenta, la ley anual de presupuesto, el decreto de liquidación, el Plan de Compras y el Plan de Acción, de manera articulada, con el fin que sus compromisos contractuales se"/>
    <s v="No conformidad"/>
    <s v="porque: Falta de articulación entre las áreas solicitantes y el grupo planeación y gestión contractual_x000a__x000a__x000a_"/>
    <s v="Falta de articulación entre las áreas solicitantes y el grupo planeación y gestión contractual_x000a_"/>
    <s v="Contrataciones  sin la adecuada  planeación y con términos de ejecución cortos_x000a__x000a_Indebida ejecución presupuestal que podría afectar la misionalidad de la Entidad   "/>
    <s v="Acción correctiva"/>
    <s v="Realizar el Procedimiento para la generación del PAA .  "/>
    <m/>
    <n v="1"/>
    <s v="Procedimiento Generado y formalizado"/>
    <x v="8"/>
    <s v="Adriana Moreno/Alvaro Perez"/>
    <d v="2021-11-02T00:00:00"/>
    <d v="2022-04-18T00:00:00"/>
    <s v="Plazo"/>
    <m/>
    <x v="0"/>
    <m/>
    <m/>
    <m/>
    <m/>
    <m/>
    <m/>
    <m/>
    <m/>
    <m/>
    <m/>
    <m/>
    <m/>
    <m/>
    <m/>
    <m/>
    <m/>
    <m/>
    <m/>
    <m/>
    <m/>
    <m/>
    <m/>
    <m/>
    <m/>
    <m/>
    <m/>
    <m/>
    <m/>
    <m/>
    <m/>
    <m/>
    <m/>
    <m/>
    <m/>
    <m/>
    <m/>
    <m/>
    <m/>
    <m/>
    <m/>
    <m/>
    <m/>
    <m/>
    <m/>
    <m/>
    <m/>
    <m/>
    <m/>
    <m/>
    <m/>
    <s v="Sin Seguimiento"/>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Evaluación al grado de eficacia, eficiencia y efectividad del proceso de Gestión Contractual, la administración de los riesgos, los controles y el cumplimiento de la normatividad legal vigente_x000a__x000a_"/>
    <d v="2021-08-06T00:00:00"/>
    <s v="Plan de Acción _x000a__x000a_El proceso de gestión contractual programó en su plan de acción para la vigencia 2020 realizar 11 Productos, de los cuales dos (2) quedaron sin ejecutar al 100% afectando el objetivo estratégico Mejorar la capacidad estratégica, técnica, "/>
    <s v="No conformidad"/>
    <s v="Porque: Falta de seguimiento de  control y evaluación por parte del gestor del proceso a los compromisos descritos en el plan de acción. _x000a_ "/>
    <s v=" Falta de seguimiento, de  control y evaluación por parte del gestor del proceso a los compromisos descritos en el plan de acción."/>
    <s v="Afectación en la gestión del proceso "/>
    <s v="Acción correctiva"/>
    <s v="Realizar seguimientos trimestrales a la ejecución del plan de acción que les permita identificar oportunamente cualquier situación adversa que pueda interferir en la consecución de los objetivos e informar oportunamente las alertas a que haya lugar . "/>
    <m/>
    <n v="4"/>
    <s v="Numeros de Informes de presentados /Numeros de Informes de programados*100"/>
    <x v="1"/>
    <s v="Alvaro Perez"/>
    <d v="2022-04-01T00:00:00"/>
    <d v="2022-12-31T00:00:00"/>
    <m/>
    <m/>
    <x v="1"/>
    <m/>
    <m/>
    <m/>
    <m/>
    <m/>
    <m/>
    <m/>
    <m/>
    <m/>
    <m/>
    <m/>
    <m/>
    <m/>
    <m/>
    <m/>
    <m/>
    <m/>
    <m/>
    <m/>
    <m/>
    <m/>
    <m/>
    <m/>
    <m/>
    <m/>
    <m/>
    <m/>
    <m/>
    <m/>
    <m/>
    <m/>
    <m/>
    <m/>
    <m/>
    <m/>
    <m/>
    <m/>
    <m/>
    <m/>
    <m/>
    <m/>
    <m/>
    <m/>
    <m/>
    <m/>
    <m/>
    <m/>
    <m/>
    <m/>
    <m/>
    <s v="Sin Seguimiento"/>
    <m/>
    <m/>
    <m/>
    <s v="23  febrero -13 Marzo"/>
    <s v="Acción en avance"/>
    <s v="Catalina Carranza-Jacqueline Rivera"/>
    <n v="0.1"/>
    <x v="0"/>
    <d v="2022-04-08T00:00:00"/>
    <s v="Se evidencio Acta de comité de enero,febrero y marzo y las carpetas de los items de plan de accion"/>
    <s v="Catalina Carranza-Jacqueline Rivera"/>
    <n v="0.25"/>
    <s v="En avance"/>
    <d v="2022-04-29T00:00:00"/>
    <s v="Se realizò el avance de los meses de enero, febrero, marzo de 2022"/>
    <s v="CLAUDIA QUINTERO-CATALINA CARRANZA"/>
    <n v="0.25"/>
    <s v="En avance"/>
    <d v="2022-05-31T00:00:00"/>
    <s v="Acta de comité de enero, febrero y marzo y las carpetas de los ítems de plan de acción"/>
    <n v="1"/>
    <d v="2022-06-08T00:00:00"/>
    <s v="Se realizó el avance de los meses de enero, febrero, marzo y abril  de 2022"/>
    <s v="Aun se esta a tiempo de cumplir "/>
  </r>
  <r>
    <s v="Evaluación al grado de eficacia, eficiencia y efectividad del proceso de Gestión Contractual, la administración de los riesgos, los controles y el cumplimiento de la normatividad legal vigente_x000a__x000a_"/>
    <d v="2021-08-06T00:00:00"/>
    <s v="Indicadores de Gestión_x000a__x000a_El proceso de GESTION CONTRACTUAL no cuenta con indicadores de EFICIENCIA y EFECTIVIDAD, impidiendo evaluar el logro de los resultados, conforme a lo indicado en el Modelo Integrado de Planeación y Gestión (MIPG) Dimensión “Direcci"/>
    <s v="No conformidad"/>
    <s v="Porque: Desconocimiento técnico en la elaboración y actualización oportuna de los indicadores _x000a_"/>
    <s v="Desconocimiento técnico en la elaboración y actualización oportuna de los indicadores "/>
    <s v="Afectación al cumplimiento de la  Misionalidad de la entidad._x000a_ _x000a__x000a_"/>
    <s v="Acción correctiva"/>
    <s v="Revisar, diseñar y actualizar  los indicadores del Proceso de Gestión Contractual, incluyendo indicadores de eficiencia, efectividad y de eficacia. _x000a_"/>
    <m/>
    <n v="1"/>
    <s v="Tablero de Indicadores actualizado "/>
    <x v="1"/>
    <s v="Alvaro Perez"/>
    <d v="2021-10-01T00:00:00"/>
    <d v="2022-06-30T00:00:00"/>
    <m/>
    <m/>
    <x v="3"/>
    <m/>
    <m/>
    <m/>
    <m/>
    <m/>
    <m/>
    <m/>
    <m/>
    <m/>
    <m/>
    <m/>
    <m/>
    <m/>
    <m/>
    <m/>
    <m/>
    <m/>
    <m/>
    <m/>
    <m/>
    <m/>
    <m/>
    <m/>
    <m/>
    <m/>
    <m/>
    <m/>
    <m/>
    <m/>
    <m/>
    <m/>
    <m/>
    <m/>
    <m/>
    <m/>
    <m/>
    <m/>
    <m/>
    <m/>
    <m/>
    <m/>
    <m/>
    <m/>
    <m/>
    <m/>
    <m/>
    <m/>
    <m/>
    <m/>
    <m/>
    <s v="Sin Seguimiento"/>
    <m/>
    <m/>
    <m/>
    <s v="23  febrero -13 Marzo"/>
    <s v="En vanace"/>
    <s v="Catalina Carranza-Jacqueline Rivera"/>
    <n v="0.1"/>
    <x v="0"/>
    <d v="2022-04-08T00:00:00"/>
    <s v="Con fecha 3 de marzo se envio tablero de indicadores a la oficina de planeacion para su validacion"/>
    <s v="Catalina Carranza-Jacqueline Rivera"/>
    <n v="0.8"/>
    <s v="En avance"/>
    <d v="2022-04-29T00:00:00"/>
    <s v="Se diseñaron pero no se ha realizado mesa de trabajo con el Lider del Proceso y Mejora Continua"/>
    <s v="CLAUDIA QUINTERO-CATALINA CARRANZA"/>
    <n v="0.8"/>
    <s v="En avance"/>
    <d v="2022-05-31T00:00:00"/>
    <s v="Se diseñaron pero no se ha realizado mesa de trabajo con el Líder del Proceso y Mejora Continua"/>
    <n v="0.8"/>
    <d v="2022-06-08T00:00:00"/>
    <s v="Se diseñaron pero no se ha realizado mesa de trabajo con el Líder del Proceso y Mejora Continua"/>
    <s v="Aun se esta a tiempo de cumplir "/>
  </r>
  <r>
    <s v="Evaluación al grado de eficacia, eficiencia y efectividad del proceso de Gestión Contractual, la administración de los riesgos, los controles y el cumplimiento de la normatividad legal vigente_x000a__x000a_"/>
    <d v="2021-08-06T00:00:00"/>
    <s v="SIGEC Documentación del Proceso _x000a__x000a_Al realizar la revisión de la Documentación del Proceso de Gestión Contractual se evidenció que únicamente cuenta con la caracterización, incumpliendo lo indicado en el Manual Operativo MIPG numeral 3.2.1.1 Política de Fo"/>
    <s v="No conformidad"/>
    <s v="Porque: No se encuentra actualizado el manual de contratación y supervisión, por tal razón no se ha realizado la documentación del proceso.  _x000a_"/>
    <s v="No se encuentra actualizado el manual de contratación y supervisión, por tal razón no se ha realizado la documentación del proceso.  _x000a_"/>
    <s v="Incumplimientos normativos "/>
    <s v="Acción correctiva"/>
    <s v="Actualizar el manual de contratación y supervisión y expedir los procedimientos, formatos a que haya lugar "/>
    <m/>
    <n v="1"/>
    <s v="Documentos formalizados en el SIGEC /Documentos programados  en el SIGEC*100"/>
    <x v="1"/>
    <s v="Alvaro Perez"/>
    <d v="2021-12-29T00:00:00"/>
    <d v="2021-12-30T00:00:00"/>
    <s v="Plazo"/>
    <m/>
    <x v="3"/>
    <m/>
    <m/>
    <m/>
    <m/>
    <m/>
    <m/>
    <m/>
    <m/>
    <m/>
    <m/>
    <m/>
    <m/>
    <m/>
    <m/>
    <m/>
    <m/>
    <m/>
    <m/>
    <m/>
    <m/>
    <m/>
    <m/>
    <m/>
    <m/>
    <m/>
    <m/>
    <m/>
    <m/>
    <m/>
    <m/>
    <m/>
    <m/>
    <m/>
    <m/>
    <m/>
    <m/>
    <m/>
    <m/>
    <m/>
    <m/>
    <m/>
    <m/>
    <m/>
    <m/>
    <m/>
    <m/>
    <m/>
    <m/>
    <m/>
    <m/>
    <s v="Sin Seguimiento"/>
    <m/>
    <m/>
    <m/>
    <s v="23  febrero -13 Marzo"/>
    <s v="Todos los hallazgos relacionados con el procedimientos se reprograman para el 30 de junio  de 2022 que se expediran conjuntamente con los manuales de contratación y supervisión"/>
    <s v="Catalina Carranza-Jacqueline Rivera"/>
    <n v="0.1"/>
    <x v="0"/>
    <d v="2022-04-08T00:00:00"/>
    <s v="Los manuales de supervision y contratacion estan en revision de mejora continua y una vez expedidos se procedera a expedir procedimientos y formatos  "/>
    <s v="Catalina Carranza-Jacqueline Rivera"/>
    <n v="0.5"/>
    <s v="En avance"/>
    <d v="2022-04-29T00:00:00"/>
    <s v="El manual de contrataciòn se encuentra en revisiòn en el proceso de Mejora Continua"/>
    <s v="CLAUDIA QUINTERO-CATALINA CARRANZA"/>
    <n v="0.5"/>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s v="Publicación Página Web_x000a__x000a_El proceso de gestión contractual no está publicando a las partes interesadas información oficial y actualizada, ya que se observó que en la página web de la DNBC link   https://dnbc.gov.co/manual-de-contratacion, aparece publicado"/>
    <s v="No conformidad"/>
    <s v="Porque: Demora en la actualización y  entrada en vigencia  del manual de contratación y supervisión de la entidad. _x000a__x000a_Porque no hay un debido seguimiento y control de la documentación  publicada en la pagina web. "/>
    <s v="No hay un debido seguimiento y control de la documentación e información  publicada en la pagina web. "/>
    <s v="Incumplimientos normativos._x000a_Falta del principio de publicidad "/>
    <s v="Acción correctiva"/>
    <s v="Verificar mediante  Correo electrónico del responsable del proceso de gestión contractual  la verificación y validación de los documentos e información enviados  para publicación en la pagina web"/>
    <m/>
    <n v="1"/>
    <s v="No. De correos electrónicos enviados/ No. De documentos enviados para la publicación en la pagina web*100"/>
    <x v="1"/>
    <s v="Alvaro Perez"/>
    <d v="2021-09-13T00:00:00"/>
    <d v="2022-06-30T00:00:00"/>
    <m/>
    <m/>
    <x v="3"/>
    <m/>
    <m/>
    <m/>
    <m/>
    <m/>
    <m/>
    <m/>
    <m/>
    <m/>
    <m/>
    <m/>
    <m/>
    <m/>
    <m/>
    <m/>
    <m/>
    <m/>
    <m/>
    <m/>
    <m/>
    <m/>
    <m/>
    <m/>
    <m/>
    <m/>
    <m/>
    <m/>
    <m/>
    <m/>
    <m/>
    <m/>
    <m/>
    <m/>
    <m/>
    <m/>
    <m/>
    <m/>
    <m/>
    <m/>
    <m/>
    <m/>
    <m/>
    <m/>
    <m/>
    <m/>
    <m/>
    <m/>
    <m/>
    <m/>
    <m/>
    <s v="Sin Seguimiento"/>
    <m/>
    <m/>
    <m/>
    <s v="23  febrero -13 Marzo"/>
    <s v="En términos"/>
    <s v="Catalina Carranza-Jacqueline Rivera"/>
    <n v="0.1"/>
    <x v="0"/>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correo electrónico del líder del proceso de gestión contractual  con información verificada y validada, enviados  para publicación en la pagina web"/>
    <n v="1"/>
    <d v="2022-06-08T00:00:00"/>
    <s v="Se presentan correos enviados por el gestor del proceso con la validación d DE la información que envía para la publicación en la pagina web "/>
    <s v="Aun se esta a tiempo de cumplir "/>
  </r>
  <r>
    <s v="Evaluación al grado de eficacia, eficiencia y efectividad del proceso de Gestión Contractual, la administración de los riesgos, los controles y el cumplimiento de la normatividad legal vigente_x000a__x000a_"/>
    <d v="2021-08-06T00:00:00"/>
    <s v="Plan de Mejoramiento_x000a__x000a_Se evidenció al corte 31 marzo de 2021, incumplimiento del Plan de Mejoramiento del Proceso; por cuanto, tienen  dos (2) acciones sin iniciar y diecinueve (19) acciones vencidas. Es de anotar que seis (6) hallazgos, vienen desde la v"/>
    <s v="No conformidad"/>
    <s v="Porque: Falta de seguimiento, de  control y evaluación por parte del gestor del proceso  a las acciones a implementar descritas en el  plan de mejoramiento._x000a_"/>
    <s v="Falta de seguimiento, de  control y evaluación por parte del gestor del proceso a las acciones a implementar descritas en el plan de mejoramiento."/>
    <s v="Baja calificación del desempeño del proceso._x000a_Incumplimientos normativos. "/>
    <s v="Acción correctiva"/>
    <s v="Realizar seguimientos mensuales a la ejecución de las acciones contempladas en el plan de mejoramiento  _x000a__x000a_"/>
    <m/>
    <n v="11"/>
    <s v="Informes de seguimiento "/>
    <x v="1"/>
    <s v="Alvaro Perez"/>
    <d v="2022-03-04T00:00:00"/>
    <d v="2022-06-30T00:00:00"/>
    <m/>
    <m/>
    <x v="3"/>
    <m/>
    <m/>
    <m/>
    <m/>
    <m/>
    <m/>
    <m/>
    <m/>
    <m/>
    <m/>
    <m/>
    <m/>
    <m/>
    <m/>
    <m/>
    <m/>
    <m/>
    <m/>
    <m/>
    <m/>
    <m/>
    <m/>
    <m/>
    <m/>
    <m/>
    <m/>
    <m/>
    <m/>
    <m/>
    <m/>
    <m/>
    <m/>
    <m/>
    <m/>
    <m/>
    <m/>
    <m/>
    <m/>
    <m/>
    <m/>
    <m/>
    <m/>
    <m/>
    <m/>
    <m/>
    <m/>
    <m/>
    <m/>
    <m/>
    <m/>
    <s v="Sin Seguimiento"/>
    <m/>
    <m/>
    <m/>
    <s v="23  febrero -13 Marzo"/>
    <s v="En términos"/>
    <s v="Catalina Carranza-Jacqueline Rivera"/>
    <n v="0.1"/>
    <x v="0"/>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seguimientos mensuales a la ejecución de las acciones contempladas en el plan de mejoramiento  "/>
    <n v="1"/>
    <d v="2022-06-08T00:00:00"/>
    <s v="Se presentan actas de seguimiento mensual correspondientes a los meses de enero, febrero, marzo y abril "/>
    <s v="Aun se esta a tiempo de cumplir "/>
  </r>
  <r>
    <s v="Evaluación al grado de eficacia, eficiencia y efectividad del proceso de Gestión Contractual, la administración de los riesgos, los controles y el cumplimiento de la normatividad legal vigente_x000a__x000a_"/>
    <d v="2021-08-06T00:00:00"/>
    <s v="Plan Anual de Adquisición _x000a__x000a_Aunque el Plan Anual de Adquisiciones fue publicado dentro de los términos establecidos por la ley, en lo que respeta al Rubro de Inversión se cargan las necesidades generales o globales a contratar teniendo en cuenta los objet"/>
    <s v="No conformidad"/>
    <s v="Falta de un procedimiento de elaboración, consolidación,seguimiento y evaluación del PAA"/>
    <s v="Falta de un procedimiento de elaboración, consolidación,seguimiento y evaluación del PAA"/>
    <s v="Contrataciones  sin la adecuada  planeación y con términos de ejecución cortos_x000a__x000a_Indebida ejecución presupuestal que podría afectar la misionalidad de la Entidad   "/>
    <s v="Acción correctiva"/>
    <s v="Realizar el Procedimiento para la generación del PAA . "/>
    <m/>
    <n v="1"/>
    <s v="Procedimiento Generado y formalizado"/>
    <x v="8"/>
    <s v="Adriana Moreno/Alvaro Perez"/>
    <d v="2021-11-02T00:00:00"/>
    <d v="2022-04-18T00:00:00"/>
    <s v="Plazo"/>
    <m/>
    <x v="0"/>
    <m/>
    <m/>
    <m/>
    <m/>
    <m/>
    <m/>
    <m/>
    <m/>
    <m/>
    <m/>
    <m/>
    <m/>
    <m/>
    <m/>
    <m/>
    <m/>
    <m/>
    <m/>
    <m/>
    <m/>
    <m/>
    <m/>
    <m/>
    <m/>
    <m/>
    <m/>
    <m/>
    <m/>
    <m/>
    <m/>
    <m/>
    <m/>
    <m/>
    <m/>
    <m/>
    <m/>
    <m/>
    <m/>
    <m/>
    <m/>
    <m/>
    <m/>
    <m/>
    <m/>
    <m/>
    <m/>
    <m/>
    <m/>
    <m/>
    <m/>
    <s v="Sin Seguimiento"/>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Evaluación al grado de eficacia, eficiencia y efectividad del proceso de Gestión Contractual, la administración de los riesgos, los controles y el cumplimiento de la normatividad legal vigente_x000a__x000a_"/>
    <d v="2021-08-06T00:00:00"/>
    <s v="Elaboración  PAA_x000a__x000a_La entidad no está dando cumplimiento a los lineamientos de Colombia Compra eficiente en cuanto a la Elaboración del Plan Anual de adquisiciones, por cuanto no tiene un funcionario encargado de su elaboración acompañado de un equipo para"/>
    <s v="No conformidad"/>
    <s v="Falta de un procedimiento de elaboración, consolidación,seguimiento y evaluación del PAA"/>
    <s v="Falta de un procedimiento de elaboración, consolidación,seguimiento y evaluación del PAA"/>
    <s v="Contrataciones  sin la adecuada  planeación y con términos de ejecución cortos_x000a__x000a_Indebida ejecución presupuestal que podría afectar la misionalidad de la Entidad   "/>
    <s v="Acción correctiva"/>
    <s v="Realizar el Procedimiento para la generación del PAA . "/>
    <m/>
    <n v="1"/>
    <s v="Procedimiento Generado y formalizado"/>
    <x v="8"/>
    <s v="Adriana Moreno/Alvaro Perez"/>
    <d v="2021-11-02T00:00:00"/>
    <d v="2022-04-18T00:00:00"/>
    <s v="Plazo"/>
    <m/>
    <x v="0"/>
    <m/>
    <m/>
    <m/>
    <m/>
    <m/>
    <m/>
    <m/>
    <m/>
    <m/>
    <m/>
    <m/>
    <m/>
    <m/>
    <m/>
    <m/>
    <m/>
    <m/>
    <m/>
    <m/>
    <m/>
    <m/>
    <m/>
    <m/>
    <m/>
    <m/>
    <m/>
    <m/>
    <m/>
    <m/>
    <m/>
    <m/>
    <m/>
    <m/>
    <m/>
    <m/>
    <m/>
    <m/>
    <m/>
    <m/>
    <m/>
    <m/>
    <m/>
    <m/>
    <m/>
    <m/>
    <m/>
    <m/>
    <m/>
    <m/>
    <m/>
    <s v="Sin Seguimiento"/>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Evaluación al grado de eficacia, eficiencia y efectividad del proceso de Gestión Contractual, la administración de los riesgos, los controles y el cumplimiento de la normatividad legal vigente_x000a__x000a_"/>
    <d v="2021-08-06T00:00:00"/>
    <s v="Programación PAA_x000a__x000a_Se observó que la totalidad de los contratos objeto de muestra, no están relacionados por bien o servicio sino a los Objetivos estratégicos, incumpliendo el Artículo 2.2.1.1.1.4.1 del Decreto 1082 de 2015 Plan Anual de Adquisiciones que "/>
    <s v="No conformidad"/>
    <s v="Falta de un procedimiento de elaboración, consolidación,seguimiento y evaluación del PAA"/>
    <s v="Falta de un procedimiento de elaboración, consolidación,seguimiento y evaluación del PAA"/>
    <s v="Contrataciones  sin la adecuada  planeación y con términos de ejecución cortos_x000a__x000a_Indebida ejecución presupuestal que podría afectar la misionalidad de la Entidad   "/>
    <s v="Acción correctiva"/>
    <s v="Realizar el Procedimiento para la generación del PAA . "/>
    <m/>
    <n v="1"/>
    <s v="Procedimiento Generado y formalizado"/>
    <x v="8"/>
    <s v="Adriana Moreno/Alvaro Perez"/>
    <d v="2021-11-02T00:00:00"/>
    <d v="2022-04-18T00:00:00"/>
    <s v="Plazo"/>
    <m/>
    <x v="0"/>
    <m/>
    <m/>
    <m/>
    <m/>
    <m/>
    <m/>
    <m/>
    <m/>
    <m/>
    <m/>
    <m/>
    <m/>
    <m/>
    <m/>
    <m/>
    <m/>
    <m/>
    <m/>
    <m/>
    <m/>
    <m/>
    <m/>
    <m/>
    <m/>
    <m/>
    <m/>
    <m/>
    <m/>
    <m/>
    <m/>
    <m/>
    <m/>
    <m/>
    <m/>
    <m/>
    <m/>
    <m/>
    <m/>
    <m/>
    <m/>
    <m/>
    <m/>
    <m/>
    <m/>
    <m/>
    <m/>
    <m/>
    <m/>
    <m/>
    <m/>
    <s v="Sin Seguimiento"/>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Evaluación al grado de eficacia, eficiencia y efectividad del proceso de Gestión Contractual, la administración de los riesgos, los controles y el cumplimiento de la normatividad legal vigente_x000a__x000a_"/>
    <d v="2021-08-06T00:00:00"/>
    <s v="Link de Acceso al SECOP_x000a__x000a_El equipo auditor, observó que los contratos objeto de la muestra, aunque están publicados en la Página Web de la DNBC, los mismos no  tienen vínculo de acceso directo al SECOP II, como lo estipula el  artículo 9 Literal e) y 10 d"/>
    <s v="No conformidad"/>
    <s v="Error involuntario en la alimentación de la base de datos contractual,  al transferir el link de consulta del SECOP II. _x000a_"/>
    <s v="Error involuntario en la alimentación de la base de datos contractual,  al transferir el link de consulta del SECOP II. "/>
    <s v="Incumplimientos normativos. "/>
    <s v="Acción correctiva"/>
    <s v="Realizar la actualización de la base de datos de gestión contractual con el link de acceso al SECOP II, de manera  mensual. _x000a_"/>
    <m/>
    <n v="11"/>
    <s v="No. de bases de datos publicadas/ No. de bases de datos generada*100"/>
    <x v="1"/>
    <s v="Alvaro Perez"/>
    <d v="2021-10-01T00:00:00"/>
    <d v="2022-06-30T00:00:00"/>
    <m/>
    <m/>
    <x v="3"/>
    <m/>
    <m/>
    <m/>
    <m/>
    <m/>
    <m/>
    <m/>
    <m/>
    <m/>
    <m/>
    <m/>
    <m/>
    <m/>
    <m/>
    <m/>
    <m/>
    <m/>
    <m/>
    <m/>
    <m/>
    <m/>
    <m/>
    <m/>
    <m/>
    <m/>
    <m/>
    <m/>
    <m/>
    <m/>
    <m/>
    <m/>
    <m/>
    <m/>
    <m/>
    <m/>
    <m/>
    <m/>
    <m/>
    <m/>
    <m/>
    <m/>
    <m/>
    <m/>
    <m/>
    <m/>
    <m/>
    <m/>
    <m/>
    <m/>
    <m/>
    <s v="Sin Seguimiento"/>
    <m/>
    <m/>
    <m/>
    <s v="23  febrero -13 Marzo"/>
    <s v="Acción en avance"/>
    <s v="Catalina Carranza-Jacqueline Rivera"/>
    <n v="0.1"/>
    <x v="0"/>
    <d v="2022-04-08T00:00:00"/>
    <s v="Se evidencio la base de datos de enero,febrero y  marzo de 2022 "/>
    <s v="Catalina Carranza-Jacqueline Rivera"/>
    <n v="0.5"/>
    <s v="En avance"/>
    <d v="2022-04-29T00:00:00"/>
    <s v="En el listado de los contratos se coloca el link de acceso. La meta establecida no es acorde a la fecha de finalizaciòn a que es mensual"/>
    <s v="CLAUDIA QUINTERO-CATALINA CARRANZA"/>
    <n v="0.5"/>
    <s v="En avance"/>
    <d v="2022-05-31T00:00:00"/>
    <s v="En el siguiente link https://dnbc.gov.co/contratos-adjudicados se publicó los contratos adjudicados, es de tener en cuenta que se cuenta con ley de garantías, por lo tanto en la web se publicaron dos listados."/>
    <n v="1"/>
    <d v="2022-06-08T00:00:00"/>
    <s v="Se presenta seguimientos correspondientes a los meses de enero y abril "/>
    <s v="Aun se esta a tiempo de cumplir "/>
  </r>
  <r>
    <s v="Evaluación al grado de eficacia, eficiencia y efectividad del proceso de Gestión Contractual, la administración de los riesgos, los controles y el cumplimiento de la normatividad legal vigente_x000a__x000a_"/>
    <d v="2021-08-06T00:00:00"/>
    <s v="Contratos con igual Objeto Contractual_x000a__x000a_Los contratos 095 y 096 de 2020, fueron celebrados sin que mediara sustentación de las características y necesidades técnicas de la contratación a realizar, conforme lo establece el Artículo 3 del Decreto 2209 de 19"/>
    <s v="No conformidad"/>
    <s v=" No se hizo la autorización por parte del  ordenador del gasto. _x000a_"/>
    <s v=" No se hizo la autorización por parte del  ordenador del gasto. _x000a_"/>
    <s v="Incumplimientos normativos. _x000a_"/>
    <s v="Acción correctiva"/>
    <s v="Solicitar a las áreas que requieran contratos con objetos iguales, lo adviertan en el estudio previo con el fin de expedir la autorización por el ordenador del gasto  "/>
    <m/>
    <n v="1"/>
    <s v="No. De estudios previos con la solicitud/ No. De contratos autorizados*100"/>
    <x v="1"/>
    <s v="Alvaro Perez"/>
    <d v="2021-09-13T00:00:00"/>
    <d v="2022-06-30T00:00:00"/>
    <m/>
    <m/>
    <x v="3"/>
    <m/>
    <m/>
    <m/>
    <m/>
    <m/>
    <m/>
    <m/>
    <m/>
    <m/>
    <m/>
    <m/>
    <m/>
    <m/>
    <m/>
    <m/>
    <m/>
    <m/>
    <m/>
    <m/>
    <m/>
    <m/>
    <m/>
    <m/>
    <m/>
    <m/>
    <m/>
    <m/>
    <m/>
    <m/>
    <m/>
    <m/>
    <m/>
    <m/>
    <m/>
    <m/>
    <m/>
    <m/>
    <m/>
    <m/>
    <m/>
    <m/>
    <m/>
    <m/>
    <m/>
    <m/>
    <m/>
    <m/>
    <m/>
    <m/>
    <m/>
    <s v="Sin Seguimiento"/>
    <m/>
    <m/>
    <m/>
    <s v="23  febrero -13 Marzo"/>
    <s v="Acción en avance"/>
    <s v="Catalina Carranza-Jacqueline Rivera"/>
    <n v="0.1"/>
    <x v="0"/>
    <d v="2022-04-08T00:00:00"/>
    <s v="En terminos"/>
    <s v="Catalina Carranza-Jacqueline Rivera"/>
    <n v="0.1"/>
    <s v="En avance"/>
    <d v="2022-04-29T00:00:00"/>
    <s v="No se adjunta evidencia para realizar el respectivo seguimiento "/>
    <s v="CLAUDIA QUINTERO-CATALINA CARRANZA"/>
    <n v="0.1"/>
    <s v="En avance"/>
    <d v="2022-05-31T00:00:00"/>
    <s v="Se adjunta autorización de los contratos 038, 039, 040, 041 con objetos contractuales iguales"/>
    <n v="1"/>
    <d v="2022-06-08T00:00:00"/>
    <s v="Se evidencia ejecución de la acción "/>
    <s v="Aun se esta a tiempo de cumplir "/>
  </r>
  <r>
    <s v="Evaluación al grado de eficacia, eficiencia y efectividad del proceso de Gestión Contractual, la administración de los riesgos, los controles y el cumplimiento de la normatividad legal vigente_x000a__x000a_"/>
    <d v="2021-08-06T00:00:00"/>
    <s v="Inconsistencias en Valor Estimado del Contrato y cumplimiento de Requisitos_x000a__x000a_Se celebró el contrato No. 165 de 2020, sin el cumplimiento de la experiencia requerida; por cuanto en los Honorarios establecidos se hace referencia a un Junior 2 Perfil Profesi"/>
    <s v="No conformidad"/>
    <s v="Error en la revisión. _x000a_"/>
    <s v="Error en la revisión. "/>
    <s v="Contratación de personal sin la debida idoneidad"/>
    <s v="Acción correctiva"/>
    <s v="Actualizar el Manual de contratación y  formatos de estudios previos, incluyendo el nombre de quien elaboró, quien aprobó la fecha y la firma."/>
    <m/>
    <n v="1"/>
    <s v="Manual de contratación y formatos actualizados y formalizados"/>
    <x v="1"/>
    <s v="Alvaro Perez"/>
    <d v="2021-11-02T00:00:00"/>
    <d v="2022-06-30T00:00:00"/>
    <m/>
    <m/>
    <x v="3"/>
    <m/>
    <m/>
    <m/>
    <m/>
    <m/>
    <m/>
    <m/>
    <m/>
    <m/>
    <m/>
    <m/>
    <m/>
    <m/>
    <m/>
    <m/>
    <m/>
    <m/>
    <m/>
    <m/>
    <m/>
    <m/>
    <m/>
    <m/>
    <m/>
    <m/>
    <m/>
    <m/>
    <m/>
    <m/>
    <m/>
    <m/>
    <m/>
    <m/>
    <m/>
    <m/>
    <m/>
    <m/>
    <m/>
    <m/>
    <m/>
    <m/>
    <m/>
    <m/>
    <m/>
    <m/>
    <m/>
    <m/>
    <m/>
    <m/>
    <m/>
    <s v="Sin Seguimiento"/>
    <m/>
    <m/>
    <m/>
    <s v="23  febrero -13 Marzo"/>
    <s v="Acción en avance"/>
    <s v="Catalina Carranza-Jacqueline Rivera"/>
    <n v="0.1"/>
    <x v="0"/>
    <d v="2022-04-08T00:00:00"/>
    <s v="El manual esta en revision de mejora continua y el formato de studios previos ya contempla el proyecto y reviso y aprueba quien suscribe el dto "/>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8"/>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s v="Conflicto de Intereses sin Diligenciar_x000a__x000a_El equipo auditor, observó que en el expediente contractual ni en el SECOP II, se evidencia el diligenciamiento del registro de la declaración de bienes y rentas, y el Conflicto de Intereses de los contratos 246,211"/>
    <s v="No conformidad"/>
    <s v="Debilidades en  los controles para completar la información pendiente que por problemas técnicos en aplicativo no se completaron o hicieron en debida forma_x000a_"/>
    <s v="Debilidades en  los controles para completar la información pendiente que por problemas técnicos en aplicativo no se completaron o hicieron en debida forma_x000a_"/>
    <s v="Incumplimiento  normativo. "/>
    <s v="Acción correctiva"/>
    <s v="Verificar por parte del profesional de contratación encargado del proceso, que previo a la suscripción del contrato, verifique el registro en SIGEP II                           _x000a_"/>
    <m/>
    <n v="1"/>
    <s v="No. De check listverificados/No. De contratos suscritos expedidos *100"/>
    <x v="1"/>
    <s v="Abogado encargado del proceso"/>
    <d v="2021-10-31T00:00:00"/>
    <d v="2022-07-29T00:00:00"/>
    <m/>
    <m/>
    <x v="35"/>
    <m/>
    <m/>
    <m/>
    <m/>
    <m/>
    <m/>
    <m/>
    <m/>
    <m/>
    <m/>
    <m/>
    <m/>
    <m/>
    <m/>
    <m/>
    <m/>
    <m/>
    <m/>
    <m/>
    <m/>
    <m/>
    <m/>
    <m/>
    <m/>
    <m/>
    <m/>
    <m/>
    <m/>
    <m/>
    <m/>
    <m/>
    <m/>
    <m/>
    <m/>
    <m/>
    <m/>
    <m/>
    <m/>
    <m/>
    <m/>
    <m/>
    <m/>
    <m/>
    <m/>
    <m/>
    <m/>
    <m/>
    <m/>
    <m/>
    <m/>
    <s v="Sin Seguimiento"/>
    <m/>
    <m/>
    <m/>
    <s v="23  febrero -13 Marzo"/>
    <s v="Acción en avance"/>
    <s v="Catalina Carranza-Jacqueline Rivera"/>
    <n v="0.1"/>
    <x v="0"/>
    <d v="2022-04-08T00:00:00"/>
    <s v="Se evidencia la lista de chequeo en la que se verifico el cumplimiento del requisito"/>
    <s v="Catalina Carranza-Jacqueline Rivera"/>
    <n v="0.8"/>
    <s v="En avance"/>
    <d v="2022-04-29T00:00:00"/>
    <s v="Se evidencia chek list con la veriifcacion del requisito"/>
    <s v="CLAUDIA QUINTERO-CATALINA CARRANZA"/>
    <n v="0.85"/>
    <s v="En avance"/>
    <d v="2022-05-31T00:00:00"/>
    <s v="Se adjunta che lista con la verificación del requisito"/>
    <n v="1"/>
    <d v="2022-06-08T00:00:00"/>
    <s v="Se evidencia che lista con la verificación del requisito"/>
    <s v="Aun se esta a tiempo de cumplir "/>
  </r>
  <r>
    <s v="Evaluación al grado de eficacia, eficiencia y efectividad del proceso de Gestión Contractual, la administración de los riesgos, los controles y el cumplimiento de la normatividad legal vigente_x000a__x000a_"/>
    <d v="2021-08-06T00:00:00"/>
    <s v="Inconsistencias en la Designación de la Supervisión._x000a__x000a_Se evidenciaron falencias en la Delegación de la supervisión de los contratos 211, 214, 165,110, 265, 290, 266 y orden de compra 56640 de 2020; por cuanto no poseen claridad en esta designación, incump"/>
    <s v="No conformidad"/>
    <s v="Inaplicabilidad de controles establecidos en la Entidad mediante el Manual de Supervisión Contractual de la DNBC adoptado mediante Resolución 066 de 2016, _x000a_ "/>
    <s v=" Inaplicabilidad de controles establecidos en la Entidad mediante el Manual de Supervisión Contractual de la DNBC adoptado mediante Resolución 066 de 2016, "/>
    <s v="Incumplimiento de normativa "/>
    <s v="Acción correctiva"/>
    <s v="Iniciar las acciones  disciplinarias a que haya lugar por el incumplimiento a los procedimientos y manuales establecidos por la entidad"/>
    <m/>
    <n v="1"/>
    <s v="Acciones adelantadas"/>
    <x v="4"/>
    <s v="Viviana Gonzalez "/>
    <d v="2022-01-01T00:00:00"/>
    <d v="2022-12-31T00:00:00"/>
    <m/>
    <m/>
    <x v="1"/>
    <m/>
    <m/>
    <m/>
    <m/>
    <m/>
    <m/>
    <m/>
    <m/>
    <m/>
    <m/>
    <m/>
    <m/>
    <m/>
    <m/>
    <m/>
    <m/>
    <m/>
    <m/>
    <m/>
    <m/>
    <m/>
    <m/>
    <m/>
    <m/>
    <m/>
    <m/>
    <m/>
    <m/>
    <m/>
    <m/>
    <m/>
    <m/>
    <m/>
    <m/>
    <m/>
    <m/>
    <m/>
    <m/>
    <m/>
    <m/>
    <m/>
    <m/>
    <m/>
    <m/>
    <m/>
    <m/>
    <m/>
    <m/>
    <m/>
    <m/>
    <s v="Sin Seguimiento"/>
    <m/>
    <m/>
    <m/>
    <s v="25 febrero-13 marzo"/>
    <s v="En términos"/>
    <s v="Catalina Carranza-Jacqueline Rivera"/>
    <m/>
    <x v="0"/>
    <d v="2022-04-08T00:00:00"/>
    <s v="En terminos"/>
    <s v="Catalina Carranza-Jacqueline Rivera"/>
    <n v="0.1"/>
    <s v="En avance"/>
    <d v="2022-04-29T00:00:00"/>
    <s v="Durante el respectivo periodo no se evidenció que se hayan Iniciado las acciones  disciplinarias a que haya lugar por el incumplimiento a los procedimientos y manuales establecidos por la entidad"/>
    <s v="CLAUDIA QUINTERO-CATALINA CARRANZA"/>
    <n v="0.1"/>
    <s v="En avance"/>
    <m/>
    <m/>
    <m/>
    <d v="2022-06-08T00:00:00"/>
    <s v="El proceso no reporta evidencia de la ejecución de la acción "/>
    <s v="Aun se esta a tiempo de cumplir "/>
  </r>
  <r>
    <s v="Evaluación al grado de eficacia, eficiencia y efectividad del proceso de Gestión Contractual, la administración de los riesgos, los controles y el cumplimiento de la normatividad legal vigente_x000a__x000a_"/>
    <d v="2021-08-06T00:00:00"/>
    <s v="Publicación Estudios Previos Comodatos_x000a__x000a_No se publicaron los estudios previos de la totalidad de los comodatos revisados en la muestra, incumpliendo lo establecido en el Decreto 1082 de 2015, artículo 2.2.1.1.1.7.1. Publicidad en el SECOP. La Entidad Esta"/>
    <s v="No conformidad"/>
    <s v="Diferencias en la interpretación normativa respecto de los documentos que se deben publicar en los contratos a título gratuito. _x000a_"/>
    <s v="Diferencias en la interpretación normativa respecto de los documentos que se deben publicar en los contratos a título gratuito. _x000a_"/>
    <s v="Incumplimiento de normativo"/>
    <s v="Acción correctiva"/>
    <s v="Actualizar el manual de contratación  defiendo los Documentos del Proceso y los actos administrativos objeto de publicación "/>
    <m/>
    <n v="1"/>
    <s v="Manual de Contratación actualizado y formalizado "/>
    <x v="1"/>
    <s v="Alvaro Perez"/>
    <d v="2021-11-02T00:00:00"/>
    <d v="2022-06-30T00:00:00"/>
    <m/>
    <m/>
    <x v="3"/>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s v="Acto Administrativo de Justificación de la Contratación Comodatos._x000a__x000a_Se evidenció que ninguno de los expedientes contractuales de comodatos tiene el acto administrativo de justificación de la contratación, en el cual se establezca la causal que se invoca p"/>
    <s v="No conformidad"/>
    <s v="Debilidad en los controles establecidos. _x000a_"/>
    <s v="Debilidad en los controles establecidos. "/>
    <s v="Incumplimientos normativos"/>
    <s v="Acción correctiva"/>
    <s v="Actualizar el manual de contratación  defiendo los Documentos del Proceso y los actos administrativos objeto de publicación "/>
    <m/>
    <n v="1"/>
    <s v="Manual de Contratación actualizado y formalizado "/>
    <x v="1"/>
    <s v="Alvaro Perez"/>
    <d v="2021-11-02T00:00:00"/>
    <d v="2022-06-30T00:00:00"/>
    <m/>
    <m/>
    <x v="3"/>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s v="Incumplimiento Manual de Contratación. _x000a__x000a_La entidad no está dando cumplimiento al Manual de Contratación, debido a que se evidenciaron falencias en la aplicación de las actividades que el Manual establece para cada una de las modalidades contractuales, co"/>
    <s v="No conformidad"/>
    <s v="Falta de aplicación del manual de contratación. "/>
    <s v="Falta de aplicación del manual de contratación. "/>
    <s v="Incumplimientos normativos"/>
    <s v="Acción correctiva"/>
    <s v="Aplicar  el Manual de Contratación, para solicitar la expedición  del Certificado de Disponibilidad con que se ampara el proceso._x000a_ "/>
    <m/>
    <n v="1"/>
    <s v="No. De CDP elaboradas/No. De contratos suscritos*100 "/>
    <x v="1"/>
    <s v="Alvaro Perez"/>
    <d v="2021-10-02T00:00:00"/>
    <d v="2022-06-30T00:00:00"/>
    <m/>
    <m/>
    <x v="3"/>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7"/>
    <s v="En avance"/>
    <d v="2022-04-29T00:00:00"/>
    <s v="El manual de contrataciòn se encuentra en revisiòn en el proceso de Mejora Continua"/>
    <s v="CLAUDIA QUINTERO-CATALINA CARRANZA"/>
    <n v="0.7"/>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s v="Aviso de convocatoria_x000a__x000a_En el expediente del contrato No. 281 de 2020, no se evidenció que repose el Aviso de Convocatoria conforme lo enuncia el ítem 10 Numeral 5.2.4 del Manual De Contratación de la DNBC que determina que  “El profesional encargado del p"/>
    <s v="No conformidad"/>
    <s v="Falta de aplicación del manual de contratación. "/>
    <s v="Falta de aplicación del manual de contratación. "/>
    <s v="Incumplimientos normativos"/>
    <s v="Acción correctiva"/>
    <s v="Actualizar  el Manual de Contratación, con formatos y listas de chequeo, en la que se registre la publicación  de los documentos   "/>
    <m/>
    <n v="1"/>
    <s v="Manual actualizadado y Listas de chequeo formalizada "/>
    <x v="1"/>
    <s v="Alvaro Perez"/>
    <d v="2022-01-31T00:00:00"/>
    <d v="2022-04-18T00:00:00"/>
    <m/>
    <m/>
    <x v="2"/>
    <m/>
    <m/>
    <m/>
    <m/>
    <m/>
    <m/>
    <m/>
    <m/>
    <m/>
    <m/>
    <m/>
    <m/>
    <m/>
    <m/>
    <m/>
    <m/>
    <m/>
    <m/>
    <m/>
    <m/>
    <m/>
    <m/>
    <m/>
    <m/>
    <m/>
    <m/>
    <m/>
    <m/>
    <m/>
    <m/>
    <m/>
    <m/>
    <m/>
    <m/>
    <m/>
    <m/>
    <m/>
    <m/>
    <m/>
    <m/>
    <m/>
    <m/>
    <m/>
    <m/>
    <m/>
    <m/>
    <m/>
    <m/>
    <m/>
    <m/>
    <s v="Sin Seguimiento"/>
    <m/>
    <m/>
    <m/>
    <s v="23  febrero -13 Marzo"/>
    <s v="En términos"/>
    <s v="Catalina Carranza-Jacqueline Rivera"/>
    <n v="0.1"/>
    <x v="0"/>
    <d v="2022-04-08T00:00:00"/>
    <s v="El manual esta en revision de mejora continua "/>
    <s v="Catalina Carranza-Jacqueline Rivera"/>
    <n v="0.8"/>
    <s v="En avance"/>
    <d v="2022-04-29T00:00:00"/>
    <s v="El manual de contrataciòn se encuentra en revisiòn en el proceso de Mejora Continua"/>
    <s v="CLAUDIA QUINTERO-CATALINA CARRANZA"/>
    <n v="0.8"/>
    <s v="Vencida"/>
    <d v="2022-05-31T00:00:00"/>
    <s v="El manual de contratación se encuentra en revisión en el proceso de Mejora Continua"/>
    <n v="0.5"/>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s v="Publicación Adendas _x000a__x000a_Se evidencio en el Contrato 260 de 2020 la  expedición de  seis adendas; no obstante, aunque la adenda  No.1 se encuentra físicamente en el expediente contractual misma no fue publicada en SECOP II, desconociéndose  el artículo 2.2.1"/>
    <s v="No conformidad"/>
    <s v="Falta de aplicación normativa"/>
    <s v="Falta de aplicación normativa"/>
    <s v="Incumplimientos normativos"/>
    <s v="Acción correctiva"/>
    <s v="Imprimir pantallazo de la publicación de la adenda"/>
    <m/>
    <n v="1"/>
    <s v="NO. Pantallazos generados./ No . De adendas realizadas en el periodo  *100"/>
    <x v="1"/>
    <s v="Alvaro Perez"/>
    <d v="2021-09-13T00:00:00"/>
    <d v="2022-06-30T00:00:00"/>
    <m/>
    <m/>
    <x v="3"/>
    <m/>
    <m/>
    <m/>
    <m/>
    <m/>
    <m/>
    <m/>
    <m/>
    <m/>
    <m/>
    <m/>
    <m/>
    <m/>
    <m/>
    <m/>
    <m/>
    <m/>
    <m/>
    <m/>
    <m/>
    <m/>
    <m/>
    <m/>
    <m/>
    <m/>
    <m/>
    <m/>
    <m/>
    <m/>
    <m/>
    <m/>
    <m/>
    <m/>
    <m/>
    <m/>
    <m/>
    <m/>
    <m/>
    <m/>
    <m/>
    <m/>
    <m/>
    <m/>
    <m/>
    <m/>
    <m/>
    <m/>
    <m/>
    <m/>
    <m/>
    <s v="Sin Seguimiento"/>
    <m/>
    <m/>
    <m/>
    <s v="23  febrero -13 Marzo"/>
    <s v="En términos"/>
    <s v="Catalina Carranza-Jacqueline Rivera"/>
    <n v="0.1"/>
    <x v="0"/>
    <d v="2022-04-08T00:00:00"/>
    <s v="Se evidencia la publicacion de las adendas por los respectivos procesos adelantados"/>
    <s v="Catalina Carranza-Jacqueline Rivera"/>
    <n v="0.8"/>
    <s v="En avance"/>
    <d v="2022-04-29T00:00:00"/>
    <s v="Se evidenica la publicacion d elas adendas a que fueron lugar "/>
    <s v="CLAUDIA QUINTERO-CATALINA CARRANZA"/>
    <n v="0.85"/>
    <s v="En avance"/>
    <d v="2022-05-31T00:00:00"/>
    <s v="Se evidencia la publicación d ellas adendas a que fueron lugar "/>
    <n v="1"/>
    <d v="2022-06-08T00:00:00"/>
    <s v="Se evidencia la publicación d ellas adendas a que fueron lugar "/>
    <s v="Aun se esta a tiempo de cumplir "/>
  </r>
  <r>
    <s v="Evaluación al grado de eficacia, eficiencia y efectividad del proceso de Gestión Contractual, la administración de los riesgos, los controles y el cumplimiento de la normatividad legal vigente_x000a__x000a_"/>
    <d v="2021-08-06T00:00:00"/>
    <s v="Suscripción del contrato por persona no Autorizada Subasta Inversa_x000a__x000a_En la cláusula 25 de los contratos 266 y 290 de 2020, se establece que, para el perfeccionamiento y ejecución del contrato, se requiere la firma de las partes; no obstante, al revisar dig"/>
    <s v="No conformidad"/>
    <s v="Error en la plataforma SECOP II "/>
    <s v="Error en la plataforma SECOP II "/>
    <s v="Incumplimientos normativos"/>
    <s v="Acción correctiva"/>
    <s v="Realizar  capacitaciones en la plataforma SECOP II con la participacion y contratistas del procesos de gestion contractual, de manera trimestral"/>
    <m/>
    <n v="4"/>
    <s v="No. Capacitaciones realizadas / No . de capacitaciones programadas en el periodo  *100"/>
    <x v="1"/>
    <s v="Alvaro Perez"/>
    <d v="2022-01-01T00:00:00"/>
    <d v="2022-12-31T00:00:00"/>
    <m/>
    <m/>
    <x v="1"/>
    <m/>
    <m/>
    <m/>
    <m/>
    <m/>
    <m/>
    <m/>
    <m/>
    <m/>
    <m/>
    <m/>
    <m/>
    <m/>
    <m/>
    <m/>
    <m/>
    <m/>
    <m/>
    <m/>
    <m/>
    <m/>
    <m/>
    <m/>
    <m/>
    <m/>
    <m/>
    <m/>
    <m/>
    <m/>
    <m/>
    <m/>
    <m/>
    <m/>
    <m/>
    <m/>
    <m/>
    <m/>
    <m/>
    <m/>
    <m/>
    <m/>
    <m/>
    <m/>
    <m/>
    <m/>
    <m/>
    <m/>
    <m/>
    <m/>
    <m/>
    <s v="Sin Seguimiento"/>
    <m/>
    <m/>
    <m/>
    <s v="23  febrero -13 Marzo"/>
    <s v="En términos"/>
    <s v="Catalina Carranza-Jacqueline Rivera"/>
    <n v="0.1"/>
    <x v="0"/>
    <d v="2022-04-08T00:00:00"/>
    <s v="Se eviencia la capacitacion del 4 de marzo de 2022"/>
    <s v="Catalina Carranza-Jacqueline Rivera"/>
    <n v="0.25"/>
    <s v="En avance"/>
    <d v="2022-04-29T00:00:00"/>
    <s v="Se evidencia capacitacion del dia 22 de abril de 2022"/>
    <s v="CLAUDIA QUINTERO-CATALINA CARRANZA"/>
    <n v="0.5"/>
    <s v="En avance"/>
    <d v="2022-05-31T00:00:00"/>
    <s v="Se adjunta evidencias de capacitaciones llevadas a cabo."/>
    <n v="1"/>
    <d v="2022-06-08T00:00:00"/>
    <s v="de evidencia capacitación realizada el 12 de febrero y del 6 de abril "/>
    <s v="Aun se esta a tiempo de cumplir "/>
  </r>
  <r>
    <s v="Evaluación al grado de eficacia, eficiencia y efectividad del proceso de Gestión Contractual, la administración de los riesgos, los controles y el cumplimiento de la normatividad legal vigente_x000a__x000a_"/>
    <d v="2021-08-06T00:00:00"/>
    <s v="Designación de contratista como supervisor_x000a_Se están designando contratistas como supervisores de los contratos suscritos por parte de la DNBC, sin que se hayan contratado por sus conocimientos especializados y sin la debida justificación de este, conforme"/>
    <s v="No conformidad"/>
    <s v=" Falta de personal especializado en temas específicos en la DNBC._x000a_"/>
    <s v="Falta de personal especializado en temas específicos en la DNBC.C."/>
    <s v="Incumplimiento de la normatividad vigente"/>
    <s v="Acción correctiva"/>
    <s v="Designar la supervisión de contratos de la DNBC solo a personal de planta."/>
    <m/>
    <n v="1"/>
    <s v="N° de designación de supervisores de empleados de planta / N° de contratos suscritos en el período."/>
    <x v="1"/>
    <s v="Capitán Charles Benavides /Jorge Amarillo/Alvaro Perez"/>
    <d v="2021-09-13T00:00:00"/>
    <d v="2022-06-28T00:00:00"/>
    <m/>
    <m/>
    <x v="46"/>
    <m/>
    <m/>
    <m/>
    <m/>
    <m/>
    <m/>
    <m/>
    <m/>
    <m/>
    <m/>
    <m/>
    <m/>
    <m/>
    <m/>
    <m/>
    <m/>
    <m/>
    <m/>
    <m/>
    <m/>
    <m/>
    <m/>
    <m/>
    <m/>
    <m/>
    <m/>
    <m/>
    <m/>
    <m/>
    <m/>
    <m/>
    <m/>
    <m/>
    <m/>
    <m/>
    <m/>
    <m/>
    <m/>
    <m/>
    <m/>
    <m/>
    <m/>
    <m/>
    <m/>
    <m/>
    <m/>
    <m/>
    <m/>
    <m/>
    <m/>
    <s v="Sin Seguimiento"/>
    <m/>
    <m/>
    <m/>
    <s v="23  febrero -13 Marzo"/>
    <s v="En términos"/>
    <s v="Catalina Carranza-Jacqueline Rivera"/>
    <n v="0.66"/>
    <x v="0"/>
    <d v="2022-04-08T00:00:00"/>
    <s v="De 133 contratos suscritos, todos los supervisores designados son de planta "/>
    <s v="Catalina Carranza-Jacqueline Rivera"/>
    <n v="0.8"/>
    <s v="En avance"/>
    <d v="2022-04-29T00:00:00"/>
    <s v="De 135 contratos suscritos, todos los supervisores designados son de planta "/>
    <s v="CLAUDIA QUINTERO-CATALINA CARRANZA"/>
    <n v="0.85"/>
    <s v="En avance"/>
    <d v="2022-05-31T00:00:00"/>
    <s v="De los contratos suscritos, todos los supervisores designados son de planta, adjunto la respectiva evidencia."/>
    <n v="1"/>
    <d v="2022-06-08T00:00:00"/>
    <s v="De 135 contratos suscritos, todos los supervisores designados son de planta "/>
    <s v="Aun se esta a tiempo de cumplir "/>
  </r>
  <r>
    <s v="Evaluación al grado de eficacia, eficiencia y efectividad del proceso de Gestión Contractual, la administración de los riesgos, los controles y el cumplimiento de la normatividad legal vigente_x000a__x000a_"/>
    <d v="2021-08-06T00:00:00"/>
    <s v="Para la totalidad de la muestra revisada no se está diligenciando el campo de “Asignaciones para el seguimiento” de la plataforma SECOP II,  el nombre del supervisor, el tipo de documento y el número de documento de quien ejerce este rol en el respectivo "/>
    <s v="Observación"/>
    <s v=" La plataforma Secop, no deja ingresar esta información _x000a_"/>
    <s v="La plataforma Secop, no deja ingresar esta información "/>
    <s v="Incumplimiento de la normatividad vigente"/>
    <s v="Acción preventiva "/>
    <s v="Se solicitara el concepto de Colombia compra eficiente, debido de que la plataforma no permite modificar este campo."/>
    <m/>
    <n v="1"/>
    <s v="Documento con la consulta generado "/>
    <x v="1"/>
    <s v="Álvaro Perez"/>
    <d v="2022-02-01T00:00:00"/>
    <d v="2022-03-15T00:00:00"/>
    <m/>
    <m/>
    <x v="47"/>
    <m/>
    <m/>
    <m/>
    <m/>
    <m/>
    <m/>
    <m/>
    <m/>
    <m/>
    <m/>
    <m/>
    <m/>
    <m/>
    <m/>
    <m/>
    <m/>
    <m/>
    <m/>
    <m/>
    <m/>
    <m/>
    <m/>
    <m/>
    <m/>
    <m/>
    <m/>
    <m/>
    <m/>
    <m/>
    <m/>
    <m/>
    <m/>
    <m/>
    <m/>
    <m/>
    <m/>
    <m/>
    <m/>
    <m/>
    <m/>
    <m/>
    <m/>
    <m/>
    <m/>
    <m/>
    <m/>
    <m/>
    <m/>
    <m/>
    <m/>
    <s v="Sin Seguimiento"/>
    <m/>
    <m/>
    <m/>
    <s v="23  febrero -13 Marzo"/>
    <s v="En términos"/>
    <s v="Catalina Carranza-Jacqueline Rivera"/>
    <n v="0"/>
    <x v="0"/>
    <d v="2022-04-08T00:00:00"/>
    <s v="No se evidencia avance"/>
    <s v="Catalina Carranza-Jacqueline Rivera"/>
    <n v="0"/>
    <s v="Vencida"/>
    <d v="2022-04-29T00:00:00"/>
    <s v="No se evidencia avance "/>
    <s v="CLAUDIA QUINTERO-CATALINA CARRANZA"/>
    <n v="0"/>
    <s v="Vencida"/>
    <d v="2022-05-31T00:00:00"/>
    <s v="Se remite pantallazo de correo electrónico solicitando concepto de Colombia compra eficiente, debido de que la plataforma no permite modificar este campo "/>
    <n v="1"/>
    <d v="2022-06-08T00:00:00"/>
    <s v="Se evidencia correo con la consulta"/>
    <s v="Si"/>
  </r>
  <r>
    <s v="Evaluación al grado de eficacia, eficiencia y efectividad del proceso de Gestión Contractual, la administración de los riesgos, los controles y el cumplimiento de la normatividad legal vigente_x000a__x000a_"/>
    <d v="2021-08-06T00:00:00"/>
    <s v="Inconsistencia en estudios previos Contrato de Arrendamiento y Único Oferente_x000a__x000a_Se evidencio falencias en los formatos de estudios previos con relación a la duplicidad de algunos numerales._x000a__x000a_"/>
    <s v="Observación"/>
    <s v="Porque: Error involuntario en la numeración de los ítems en el estudio previo. "/>
    <s v="Porque: Error involuntario en la numeración de los ítems en el estudio previo. "/>
    <s v="Interpretación errónea de los documentos "/>
    <s v="Acción preventiva "/>
    <s v="Corrección de la numeración de los estudios previos del contrato de arrendamiento suscrito. "/>
    <m/>
    <n v="1"/>
    <s v="Estudio previo modificado "/>
    <x v="1"/>
    <s v="Alvaro Perez"/>
    <s v="04/11//2021"/>
    <d v="2022-06-30T00:00:00"/>
    <m/>
    <m/>
    <x v="3"/>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1"/>
    <s v="En avance"/>
    <d v="2022-04-29T00:00:00"/>
    <s v="No se adjunta evidencia para realizar el respectivo seguimiento "/>
    <s v="CLAUDIA QUINTERO-CATALINA CARRANZA"/>
    <n v="0.1"/>
    <s v="En avance"/>
    <d v="2022-05-31T00:00:00"/>
    <s v="Se adjunta corrección de la numeración de los estudios previos del contrato de arrendamiento suscrito. "/>
    <n v="1"/>
    <d v="2022-06-08T00:00:00"/>
    <s v="Se presenta ejecución de la acción "/>
    <s v="Si"/>
  </r>
  <r>
    <s v="Evaluación al grado de eficacia, eficiencia y efectividad del proceso de Gestión Contractual, la administración de los riesgos, los controles y el cumplimiento de la normatividad legal vigente_x000a__x000a_"/>
    <d v="2021-08-06T00:00:00"/>
    <s v="En la verificación documental de la Certificación del Revisor fiscal de aportes a los sistemas de seguridad social y parafiscales, el grupo evidenció:_x000a__x000a_• A folio 39 del contrato 269, viene firmada por el rector, anexan planillas de aportes a folios 44 y 4"/>
    <s v="Observación"/>
    <s v="Porque : Debilidad en el control establecido , para la verificación de la documentación "/>
    <s v="Porque : Debilidad en el control establecido , para la verificación de la documentación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x v="3"/>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r>
  <r>
    <s v="Evaluación al grado de eficacia, eficiencia y efectividad del proceso de Gestión Contractual, la administración de los riesgos, los controles y el cumplimiento de la normatividad legal vigente_x000a__x000a_"/>
    <d v="2021-08-06T00:00:00"/>
    <s v="Inconsistencia en el Análisis del Sector_x000a__x000a_En el análisis del Sector del contrato 280 de 2020, se estipuló la aplicabilidad del artículo 2.2.1.2.4.4.8 del Decreto 1082 de 2015, pero al revisar este artículo en el citado Decreto, el mismo NO EXISTE._x000a__x000a_El Art"/>
    <s v="Observación"/>
    <s v="Porque : Debilidad en el control establecido , para la verificación de la documentación que es parte integra del proceso contractual "/>
    <s v="Porque : Debilidad en el control establecido , para la verificación de la documentación que es parte integra del proceso contractual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x v="3"/>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r>
  <r>
    <s v="Informe  Seguimiento Ley 1712 de 2014- Ley de Transparencia y del derecho de acceso a la información pública nacional&quot;."/>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os estandares y directrices para la publicar la informacion señalada en la Ley 1712 de 2014"/>
    <m/>
    <n v="12"/>
    <s v="Numero de monitoreos realizados  "/>
    <x v="6"/>
    <s v="Gestor del proceso "/>
    <d v="2021-11-10T00:00:00"/>
    <d v="2022-11-10T00:00:00"/>
    <m/>
    <m/>
    <x v="48"/>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x v="0"/>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r>
  <r>
    <s v="Informe  Seguimiento Ley 1712 de 2014- Ley de Transparencia y del derecho de acceso a la información pública nacional&quot;."/>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
    <m/>
    <n v="1"/>
    <s v="No. De actualizaciones realizadas/No de requerimientos estipulados en el Anexo 2 de la Resolución 1519 de 2020 MINTIC "/>
    <x v="12"/>
    <s v="Edgardo Mandon "/>
    <d v="2021-11-10T00:00:00"/>
    <d v="2021-12-31T00:00:00"/>
    <m/>
    <m/>
    <x v="3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Socializar el procedimiento de publicación, actualización o eliminación de contenido en el portal web de la Entidad a los gestores de cada uno de los procesos de la Entidad. "/>
    <m/>
    <n v="19"/>
    <s v="No. De gestores sensibilizados/ No de gestores de la DNBC "/>
    <x v="12"/>
    <s v=" Edgardo Mandon "/>
    <s v="10-nov.2021"/>
    <d v="2021-12-31T00:00:00"/>
    <m/>
    <m/>
    <x v="3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s v="Respecto de la información que trata el Artículo 2.1.1.2.1.4 del Decreto 1081 del 2015, en el link  https://dnbc.gov.co/procedimientos-direccion-nacional-de-bomberos, no se encuentran publicados los procesos y procedimientos de la Entidad, que se siguen p"/>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os estandares y directrices para la publicar la informacion señalada en la Ley 1712 de 2014"/>
    <m/>
    <n v="12"/>
    <s v="Numero de monitoreos realizados  "/>
    <x v="6"/>
    <s v="Gestor del proceso "/>
    <d v="2021-11-10T00:00:00"/>
    <d v="2022-11-10T00:00:00"/>
    <m/>
    <m/>
    <x v="48"/>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x v="0"/>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r>
  <r>
    <s v="Informe  Seguimiento Ley 1712 de 2014- Ley de Transparencia y del derecho de acceso a la información pública nacional&quot;."/>
    <d v="2021-10-13T00:00:00"/>
    <s v="Respecto de la información que trata el Artículo 2.1.1.2.1.4 del Decreto 1081 del 2015, en el link  https://dnbc.gov.co/procedimientos-direccion-nacional-de-bomberos, no se encuentran publicados los procesos y procedimientos de la Entidad, que se siguen p"/>
    <s v="No conformidad"/>
    <s v=" La Entidad no cuenta con  el personal idóneo y con experticia técnica  que contribuya en la implementación de la Ley de transparencia y acceso de la información de acuerdo a lo estipulado por MINTIC._x000a_ A pesar de  que los procesos entregaron la informació"/>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Corrección"/>
    <s v="Incluir el lik de procesos y procedimeintos en el menu de Transparencia y Acceso a la informacion publica del sitio web de la Entidad.  "/>
    <m/>
    <n v="1"/>
    <s v="Link creado "/>
    <x v="12"/>
    <s v=" Edgardo Mandon "/>
    <s v="10-nov.2021"/>
    <d v="2021-12-31T00:00:00"/>
    <m/>
    <m/>
    <x v="3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s v="Respecto de la información que trata el Artículo 2.1.1.2.1.4 del Decreto 1081 del 2015, en el link  https://dnbc.gov.co/procedimientos-direccion-nacional-de-bomberos, no se encuentran publicados los procesos y procedimientos de la Entidad, que se siguen p"/>
    <s v="No conformidad"/>
    <s v=" La Entidad no cuenta con  el personal idóneo y con experticia técnica  que contribuya en la implementación de la Ley de transparencia y acceso de la información de acuerdo a lo estipulado por MINTIC._x000a_ A pesar de  que los procesos entregaron la informació"/>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Acción correctiva"/>
    <s v="Consolidar, Actualizar y Publicar  la informacion del directorio de los empleados y funcionarios de la entidad cada vez que haya una novedad de personal "/>
    <m/>
    <n v="1"/>
    <s v="No actualizaciones / No de novedades de personal * 100"/>
    <x v="3"/>
    <s v="Maryorly Diaz "/>
    <s v="10-nov.2021"/>
    <d v="2022-11-10T00:00:00"/>
    <m/>
    <m/>
    <x v="48"/>
    <m/>
    <m/>
    <m/>
    <m/>
    <m/>
    <m/>
    <m/>
    <m/>
    <m/>
    <m/>
    <m/>
    <m/>
    <m/>
    <m/>
    <m/>
    <m/>
    <m/>
    <m/>
    <m/>
    <m/>
    <m/>
    <m/>
    <m/>
    <m/>
    <m/>
    <m/>
    <m/>
    <m/>
    <m/>
    <m/>
    <m/>
    <m/>
    <m/>
    <m/>
    <m/>
    <m/>
    <m/>
    <m/>
    <m/>
    <m/>
    <m/>
    <m/>
    <m/>
    <m/>
    <m/>
    <m/>
    <m/>
    <m/>
    <m/>
    <m/>
    <s v="Sin Seguimiento"/>
    <m/>
    <m/>
    <m/>
    <d v="2022-03-15T00:00:00"/>
    <s v="Se evidenció la publicación de la información del directorio de funcionarios en la pagina web."/>
    <s v="Jhon Beltran - Carlos Vargas"/>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os condiciones minimas tecnicas y de seguridad digital aplicables a los sujetos obligados en sus sitios web"/>
    <m/>
    <n v="12"/>
    <s v="Numero de monitoreos realizados  "/>
    <x v="2"/>
    <s v="Edwin Zamora "/>
    <d v="2021-11-10T00:00:00"/>
    <d v="2022-11-10T00:00:00"/>
    <m/>
    <m/>
    <x v="48"/>
    <m/>
    <m/>
    <m/>
    <m/>
    <m/>
    <m/>
    <m/>
    <m/>
    <m/>
    <m/>
    <m/>
    <m/>
    <m/>
    <m/>
    <m/>
    <m/>
    <m/>
    <m/>
    <m/>
    <m/>
    <m/>
    <m/>
    <m/>
    <m/>
    <m/>
    <m/>
    <m/>
    <m/>
    <m/>
    <m/>
    <m/>
    <m/>
    <m/>
    <m/>
    <m/>
    <m/>
    <m/>
    <m/>
    <m/>
    <m/>
    <m/>
    <m/>
    <m/>
    <m/>
    <m/>
    <m/>
    <m/>
    <m/>
    <m/>
    <m/>
    <s v="Sin Seguimiento"/>
    <m/>
    <m/>
    <m/>
    <d v="2022-03-08T00:00:00"/>
    <s v="En curso"/>
    <s v="Luis Guillermo / Merle Galindo"/>
    <n v="0"/>
    <x v="0"/>
    <d v="2022-04-06T00:00:00"/>
    <s v="Se ajusta la acción por la actualización de de la Política de Seguridad de la Información"/>
    <s v="Carlos/Merle"/>
    <n v="0.5"/>
    <s v="En avance"/>
    <d v="2022-05-03T00:00:00"/>
    <s v="Esta dentro de las fechas, el proceso indica que se esta trabajando en la acción según lo acordado en la mesa de trabajo anterior"/>
    <s v="Carlos Vargas - Merle Galindo"/>
    <n v="0.8"/>
    <s v="En avance"/>
    <d v="2022-05-31T00:00:00"/>
    <s v="Esta dentro de las fechas, el proceso indica que se esta trabajando en la acción según lo acordado en la mesa de trabajo anterior"/>
    <m/>
    <d v="2022-06-08T00:00:00"/>
    <s v="El proceso no reporta evidencia de la ejecución de la acción "/>
    <s v="Aun se esta a tiempo de cumplir"/>
  </r>
  <r>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Desconocimiento frente a las disposiciones legales  dispuesto en el Anexo 3 de la Resolución MinTIC de  2020 a las condiciones mínimas técnicas y de seguridad digital"/>
    <s v="Desconocimiento frente a las disposiciones legales  dispuesto en el Anexo 3 de la Resolución MinTIC de  2020 a las condiciones mínimas técnicas y de seguridad digital"/>
    <s v="Incumplimientos normativos _x000a__x000a_Posibles sanciones Disciplinarias._x000a_"/>
    <s v="Corrección"/>
    <s v="Actualizar la Política General de Seguridad y privacidad de la informacion "/>
    <m/>
    <n v="1"/>
    <s v="Documento actualizado"/>
    <x v="2"/>
    <s v="Edwin Zamora"/>
    <d v="2021-11-10T00:00:00"/>
    <d v="2021-12-31T00:00:00"/>
    <m/>
    <m/>
    <x v="3"/>
    <m/>
    <m/>
    <m/>
    <m/>
    <m/>
    <m/>
    <m/>
    <m/>
    <m/>
    <m/>
    <m/>
    <m/>
    <m/>
    <m/>
    <m/>
    <m/>
    <m/>
    <m/>
    <m/>
    <m/>
    <m/>
    <m/>
    <m/>
    <m/>
    <m/>
    <m/>
    <m/>
    <m/>
    <m/>
    <m/>
    <m/>
    <m/>
    <m/>
    <m/>
    <m/>
    <m/>
    <m/>
    <m/>
    <m/>
    <m/>
    <m/>
    <m/>
    <m/>
    <m/>
    <m/>
    <m/>
    <m/>
    <m/>
    <m/>
    <m/>
    <s v="Sin Seguimiento"/>
    <m/>
    <m/>
    <m/>
    <d v="2022-03-08T00:00:00"/>
    <s v="Se solicita ampliación de plazo debido que se contrato para la vigencia 2022 a un profesional especial en Seguridad de la Información para adelantar la política del MSPI. El profesional presentó en donde se presentará la política el 20 de junio y será dad"/>
    <s v="Luis Guillermo / Merle Galindo"/>
    <m/>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r>
  <r>
    <s v="Informe  Seguimiento Ley 1712 de 2014- Ley de Transparencia y del derecho de acceso a la información pública nacional&quot;."/>
    <d v="2021-10-13T00:00:00"/>
    <s v="No se observa en la sección de datos abiertos la publicación total de la información y con los requisitos mínimos que solicita el Anexo 4 de la Resolución 1519 del 2020 de las MinTIC  donde se ubique el Índice de información pública reservada y clasificad"/>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datos abiertos de acuerdo con liniemaientos de la Guia Nacional de Datos Abieros en Colombia y la Guia de EStandares de Calidad e Interoperabilidad de Datos Abiertos, el Índice de informa"/>
    <m/>
    <n v="12"/>
    <s v="Número de monitoreos realizados  "/>
    <x v="7"/>
    <s v="Jhon Warner "/>
    <d v="2021-11-10T00:00:00"/>
    <d v="2022-11-10T00:00:00"/>
    <m/>
    <m/>
    <x v="48"/>
    <m/>
    <m/>
    <m/>
    <m/>
    <m/>
    <m/>
    <m/>
    <m/>
    <m/>
    <m/>
    <m/>
    <m/>
    <m/>
    <m/>
    <m/>
    <m/>
    <m/>
    <m/>
    <m/>
    <m/>
    <m/>
    <m/>
    <m/>
    <m/>
    <m/>
    <m/>
    <m/>
    <m/>
    <m/>
    <m/>
    <m/>
    <m/>
    <m/>
    <m/>
    <m/>
    <m/>
    <m/>
    <m/>
    <m/>
    <m/>
    <m/>
    <m/>
    <m/>
    <m/>
    <m/>
    <m/>
    <m/>
    <m/>
    <m/>
    <m/>
    <s v="Sin Seguimiento"/>
    <m/>
    <s v="Se esta trabajando en esta acción pero aun se cuenta con tiempo para la ejecución de esta acción. "/>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me  Seguimiento Ley 1712 de 2014- Ley de Transparencia y del derecho de acceso a la información pública nacional&quot;."/>
    <d v="2021-10-13T00:00:00"/>
    <s v="No se observa en la sección de datos abiertos la publicación total de la información y con los requisitos mínimos que solicita el Anexo 4 de la Resolución 1519 del 2020 de las MinTIC  donde se ubique el Índice de información pública reservada y clasificad"/>
    <s v="No conformidad"/>
    <s v="La Entidad no cuenta con  el personal idóneo y con experticia técnica  que contribuya en la implementación de la Ley de transparencia y acceso de la información de acuerdo a lo estipulado por MINTIC. _x000a__x000a_Desconocimiento de la normatividad vigente emitida po"/>
    <s v="Desconocimiento de la normatividad vigente emitida por MINTIC _x000a_"/>
    <s v="Incumplimientos normativos _x000a__x000a_Posibles sanciones Disciplinarias."/>
    <s v="Corrección"/>
    <s v="Enviar al administrador de la pagina web para su publicación la siguiente información: documento actualizado de los activos de información,  el esquema de publicación de la información,  el programa de gestión documental,  las tablas de retención document"/>
    <m/>
    <n v="1"/>
    <s v="No de documentos enviados /No de documentos  programadas *100"/>
    <x v="7"/>
    <s v="Jhon Warner "/>
    <d v="2021-11-10T00:00:00"/>
    <d v="2022-06-30T00:00:00"/>
    <m/>
    <m/>
    <x v="3"/>
    <m/>
    <m/>
    <m/>
    <m/>
    <m/>
    <m/>
    <m/>
    <m/>
    <m/>
    <m/>
    <m/>
    <m/>
    <m/>
    <m/>
    <m/>
    <m/>
    <m/>
    <m/>
    <m/>
    <m/>
    <m/>
    <m/>
    <m/>
    <m/>
    <m/>
    <m/>
    <m/>
    <m/>
    <m/>
    <m/>
    <m/>
    <m/>
    <m/>
    <m/>
    <m/>
    <m/>
    <m/>
    <m/>
    <m/>
    <m/>
    <m/>
    <m/>
    <m/>
    <m/>
    <m/>
    <m/>
    <m/>
    <m/>
    <m/>
    <m/>
    <s v="Sin Seguimiento"/>
    <m/>
    <s v="No se ha realizado las acciones pero se esta trabajando en la acutilizacion de varios de los Planes que se deben publicar en la Pag Web a la fecha se actulizo y se publico PINAR-Plan Institucional de Archivos , sin embargo aun se encuentra tiempo para rea"/>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rne  Seguimiento Ley 1712 de 2014- Ley de Transparencia y del derecho de acceso a la información pública nacional&quot;."/>
    <d v="2021-10-13T00:00:00"/>
    <s v="No se está publicando el calendario de actividades, ni la Información específica para Grupos de Interés, como mínimo la de niños, niñas y adolescentes e información para mujeres, de conformidad con lo establecido en el Anexo 2 de la Resolución 1519 de 202"/>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informacion especifica para grupos de interes, como nimino para niños , niñas , adolecentes y mujeres. "/>
    <m/>
    <n v="12"/>
    <s v="Numero de monitoreos realizados  "/>
    <x v="12"/>
    <s v="Gestor del proceso "/>
    <d v="2021-11-10T00:00:00"/>
    <d v="2022-11-10T00:00:00"/>
    <m/>
    <m/>
    <x v="48"/>
    <m/>
    <m/>
    <m/>
    <m/>
    <m/>
    <m/>
    <m/>
    <m/>
    <m/>
    <m/>
    <m/>
    <m/>
    <m/>
    <m/>
    <m/>
    <m/>
    <m/>
    <m/>
    <m/>
    <m/>
    <m/>
    <m/>
    <m/>
    <m/>
    <m/>
    <m/>
    <m/>
    <m/>
    <m/>
    <m/>
    <m/>
    <m/>
    <m/>
    <m/>
    <m/>
    <m/>
    <m/>
    <m/>
    <m/>
    <m/>
    <m/>
    <m/>
    <m/>
    <m/>
    <m/>
    <m/>
    <m/>
    <m/>
    <m/>
    <m/>
    <s v="Sin Seguimiento"/>
    <m/>
    <m/>
    <m/>
    <m/>
    <m/>
    <m/>
    <m/>
    <x v="0"/>
    <d v="2021-04-05T00:00:00"/>
    <s v="Se evicenció la verificación de la normatividad relacionada con los grupos de interes en el mes de marzo"/>
    <s v="John Belttran_x000a_Carlos Vargas"/>
    <n v="0.1"/>
    <s v="En avance"/>
    <d v="2022-04-29T00:00:00"/>
    <s v="Se evidenció el monitoreo en el mes de abril a la normatividad elacionada con información especifica para grupos de interes, como nimino para niños , niñas , adolecentes y mujeres"/>
    <s v="John Belttran_x000a_Carlos Vargas"/>
    <n v="50"/>
    <s v="En avance"/>
    <s v="31/02/22"/>
    <s v="Se evidenció el monitoreo en el mes de mayo  a la normatividad relacionada con información especifica para grupos de interés, como nomino para niños , niñas , adolecentes y mujeres"/>
    <n v="0.6"/>
    <d v="2022-06-08T00:00:00"/>
    <s v="Se evidenció el monitoreo en el mes de mayo  a la normatividad relacionada con información especifica para grupos de interés, como nomino para niños , niñas , adolecentes y mujeres"/>
    <s v="Aun se esta a tiempo de cumplir "/>
  </r>
  <r>
    <s v="Inforrne  Seguimiento Ley 1712 de 2014- Ley de Transparencia y del derecho de acceso a la información pública nacional&quot;."/>
    <d v="2021-10-13T00:00:00"/>
    <s v="No se está publicando el calendario de actividades, ni la Información específica para Grupos de Interés, como mínimo la de niños, niñas y adolescentes e información para mujeres, de conformidad con lo establecido en el Anexo 2 de la Resolución 1519 de 202"/>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
    <s v=" Desconocimiento de los lineamientos emitidos por MINTIC _x000a_"/>
    <s v="Incumplimientos normativos _x000a__x000a_Posibles sanciones Disciplinarias."/>
    <s v="Corrección"/>
    <s v="Realizar la publicación  del calendario de actividades, la Información específica para Grupos de Interés, como mínimo la de niños, niñas y adolescentes e información para mujeres, de conformidad con lo establecido en el Anexo 2 de la Resolución 1519 de 20"/>
    <m/>
    <n v="1"/>
    <s v="No de publicaciones realizadas/No de publicaciones programadas *100"/>
    <x v="12"/>
    <s v=" Edgardo Mandon "/>
    <s v="10-nov.2021"/>
    <d v="2021-12-31T00:00:00"/>
    <m/>
    <m/>
    <x v="3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s v="No se encuentra ajustado el espacio normativa a lo estipulado en el Anexo 2 de la Resolución 1519 de 2020, no obstante el plazo hasta el 31 de marzo de 2021; toda vez, que debe haber un primer grupo de la    normativa de la entidad o autoridad, luego con "/>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a Entidad "/>
    <m/>
    <n v="12"/>
    <s v="Numero de monitoreos realizados  "/>
    <x v="10"/>
    <s v="Carlos Lopez"/>
    <d v="2021-11-10T00:00:00"/>
    <d v="2022-11-10T00:00:00"/>
    <m/>
    <m/>
    <x v="48"/>
    <m/>
    <m/>
    <m/>
    <m/>
    <m/>
    <m/>
    <m/>
    <m/>
    <m/>
    <m/>
    <m/>
    <m/>
    <m/>
    <m/>
    <m/>
    <m/>
    <m/>
    <m/>
    <m/>
    <m/>
    <m/>
    <m/>
    <m/>
    <m/>
    <m/>
    <m/>
    <m/>
    <m/>
    <m/>
    <m/>
    <m/>
    <m/>
    <m/>
    <m/>
    <m/>
    <m/>
    <m/>
    <m/>
    <m/>
    <m/>
    <m/>
    <m/>
    <m/>
    <m/>
    <m/>
    <m/>
    <m/>
    <m/>
    <m/>
    <m/>
    <s v="Sin Seguimiento"/>
    <m/>
    <m/>
    <m/>
    <s v="25 febrero-13 marzo"/>
    <s v="Acción en términos"/>
    <s v="Catalina Carranza-Jacqueline Rivera"/>
    <m/>
    <x v="0"/>
    <d v="2022-04-08T00:00:00"/>
    <s v="En terminos"/>
    <s v="Catalina Carranza-Jacqueline Rivera"/>
    <n v="0.2"/>
    <s v="En avance"/>
    <d v="2022-04-29T00:00:00"/>
    <s v="Se evidencio dicha verificación los días 25 de marzo de 2022 y de abril de 2022"/>
    <s v="CLAUDIA QUINTERO-CATALINA CARRANZA"/>
    <n v="0.4"/>
    <s v="En avance"/>
    <m/>
    <m/>
    <m/>
    <d v="2022-06-08T00:00:00"/>
    <s v="El proceso no reporto evidencia de la ejecución de la acción "/>
    <s v="Aun se esta a tiempo de cumplir "/>
  </r>
  <r>
    <s v="Informe  Seguimiento Ley 1712 de 2014- Ley de Transparencia y del derecho de acceso a la información pública nacional&quot;."/>
    <d v="2021-10-13T00:00:00"/>
    <s v="No se encuentra ajustado el espacio normativa a lo estipulado en el Anexo 2 de la Resolución 1519 de 2020, no obstante el plazo hasta el 31 de marzo de 2021; toda vez, que debe haber un primer grupo de la    normativa de la entidad o autoridad, luego con "/>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
    <s v="Desconocimiento de los lineamientos emitidos por MINTIC _x000a_"/>
    <s v="Incumplimientos normativos _x000a__x000a_Posibles sanciones Disciplinarias."/>
    <s v="Corrección"/>
    <s v="Ajustar el espacio normativo, teniendo en cuenta  lo establecido en el Anexo 2 de la Resolución 1519 de 2020 "/>
    <m/>
    <n v="1"/>
    <s v="No de ajustes realizados /No de ajustes  programados *100"/>
    <x v="10"/>
    <s v="Carlos Lopez"/>
    <s v="10-nov.2021"/>
    <d v="2022-03-31T00:00:00"/>
    <s v="Plazo"/>
    <m/>
    <x v="3"/>
    <m/>
    <m/>
    <m/>
    <m/>
    <m/>
    <m/>
    <m/>
    <m/>
    <m/>
    <m/>
    <m/>
    <m/>
    <m/>
    <m/>
    <m/>
    <m/>
    <m/>
    <m/>
    <m/>
    <m/>
    <m/>
    <m/>
    <m/>
    <m/>
    <m/>
    <m/>
    <m/>
    <m/>
    <m/>
    <m/>
    <m/>
    <m/>
    <m/>
    <m/>
    <m/>
    <m/>
    <m/>
    <m/>
    <m/>
    <m/>
    <m/>
    <m/>
    <m/>
    <m/>
    <m/>
    <m/>
    <m/>
    <m/>
    <m/>
    <m/>
    <s v="Sin Seguimiento"/>
    <m/>
    <m/>
    <m/>
    <s v="25 febrero-13 marzo"/>
    <s v="Solicitar reprogramacion de fecha de  terminacion para el  30 junio de 2022"/>
    <s v="Catalina Carranza-Jacqueline Rivera"/>
    <m/>
    <x v="0"/>
    <d v="2022-04-08T00:00:00"/>
    <s v="En terminos"/>
    <s v="Catalina Carranza-Jacqueline Rivera"/>
    <n v="0.2"/>
    <s v="En avance"/>
    <d v="2022-04-29T00:00:00"/>
    <s v="Durante este periodo no se evidencia avance con relación a Ajustar el espacio normativo, teniendo en cuenta  lo establecido en el Anexo 2 de la Resolución 1519 de 2020 "/>
    <s v="CLAUDIA QUINTERO-CATALINA CARRANZA"/>
    <n v="0.2"/>
    <s v="En avance"/>
    <m/>
    <m/>
    <m/>
    <d v="2022-06-08T00:00:00"/>
    <s v="El proceso no reporto evidencia de la ejecución de la acción "/>
    <s v="Aun se esta a tiempo de cumplir "/>
  </r>
  <r>
    <s v="Informe  Seguimiento Ley 1712 de 2014- Ley de Transparencia y del derecho de acceso a la información pública nacional&quot;."/>
    <d v="2021-10-13T00:00:00"/>
    <s v="No se encuentra ajustado el espacio presupuesto a lo estipulado en el Anexo 2 de la Resolución 1519 de 2020, no obstante, el plazo hasta el 31 de marzo de 2021, atendiendo a que en este espacio Planeación, se debe incluir asuntos presupuestales y de plane"/>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a seccion de planeacion, preupuesto e informes. "/>
    <m/>
    <n v="12"/>
    <s v="Numero de monitoreos realizados  "/>
    <x v="8"/>
    <s v="Adriana Moreno "/>
    <d v="2021-11-10T00:00:00"/>
    <d v="2022-11-10T00:00:00"/>
    <s v="Plazo"/>
    <m/>
    <x v="17"/>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_x000a__x000a__x000a_Fecha de Terminación: 30 de marzo de 2023_x000a_"/>
    <s v="Claudia Quintero/Catalina Alvarez"/>
    <n v="0"/>
    <x v="0"/>
    <d v="2022-04-07T00:00:00"/>
    <s v="Se está realizando el seguimiento mensual a la normatividad con relación a la resolución Resolución 1519 de 2020 "/>
    <s v="Claudia Quintero/Catalina Alvarez"/>
    <n v="0.01"/>
    <s v="En avance"/>
    <d v="2022-04-28T00:00:00"/>
    <s v="Se presenta panatallazo de la revision de la normatividad realizada en el mes de marzo,  relacionada con la seccion de planeacion, preupuesto e informes. "/>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r>
  <r>
    <s v="Informe  Seguimiento Ley 1712 de 2014- Ley de Transparencia y del derecho de acceso a la información pública nacional&quot;."/>
    <d v="2021-10-13T00:00:00"/>
    <s v="No se encuentra ajustado el espacio presupuesto a lo estipulado en el Anexo 2 de la Resolución 1519 de 2020, no obstante, el plazo hasta el 31 de marzo de 2021, atendiendo a que en este espacio Planeación, se debe incluir asuntos presupuestales y de plane"/>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
    <s v="Desconocimiento de los lineamientos emitidos por MINTIC "/>
    <s v="Incumplimientos normativos _x000a__x000a_Posibles sanciones Disciplinarias."/>
    <s v="Corrección"/>
    <s v="Realizar el ajuste en  el espacio de planeacion, presupuesto e informes  teniendo en cuenta  lo establecido en el numeral 4 del Anexo 2 de la Resolución 1519 de 2020 "/>
    <m/>
    <n v="1"/>
    <s v="No de ajustes realizados /No de ajustes  programados *100"/>
    <x v="12"/>
    <s v=" Edgardo Mandon "/>
    <s v="10-nov.2021"/>
    <d v="2021-12-31T00:00:00"/>
    <m/>
    <m/>
    <x v="3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rne  Seguimiento Ley 1712 de 2014- Ley de Transparencia y del derecho de acceso a la información pública nacional&quot;."/>
    <d v="2021-10-13T00:00:00"/>
    <s v="No se encuentra ajustado el espacio contratación a lo estipulado en el Anexo 2 de la Resolución 1519 de 2020, no obstante el plazo hasta el 31 de marzo de 2021, atendiendo a que a la fecha se debía tener en el No.3 de la página web la Sección Contratación"/>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Plan de Adquiciones, Informacion contractual y ejecucion de los contratos de acuerdo a los requisitos minimos establecidos en el numeral 3 del Anexo 2 de la Resolución 1519 de 2020 "/>
    <m/>
    <n v="12"/>
    <s v="Numero de monitoreos realizados  "/>
    <x v="1"/>
    <s v="Gestor del Proceso "/>
    <d v="2021-11-10T00:00:00"/>
    <d v="2022-11-10T00:00:00"/>
    <m/>
    <m/>
    <x v="48"/>
    <m/>
    <m/>
    <m/>
    <m/>
    <m/>
    <m/>
    <m/>
    <m/>
    <m/>
    <m/>
    <m/>
    <m/>
    <m/>
    <m/>
    <m/>
    <m/>
    <m/>
    <m/>
    <m/>
    <m/>
    <m/>
    <m/>
    <m/>
    <m/>
    <m/>
    <m/>
    <m/>
    <m/>
    <m/>
    <m/>
    <m/>
    <m/>
    <m/>
    <m/>
    <m/>
    <m/>
    <m/>
    <m/>
    <m/>
    <m/>
    <m/>
    <m/>
    <m/>
    <m/>
    <m/>
    <m/>
    <m/>
    <m/>
    <m/>
    <m/>
    <s v="Sin Seguimiento"/>
    <m/>
    <m/>
    <m/>
    <s v="23  febrero -13 Marzo"/>
    <s v="En términos"/>
    <s v="Catalina Carranza-Jacqueline Rivera"/>
    <n v="0.1"/>
    <x v="0"/>
    <d v="2022-04-08T00:00:00"/>
    <s v="Se evidencian pantallazos de la normatividad"/>
    <s v="Catalina Carranza-Jacqueline Rivera"/>
    <n v="0.3"/>
    <s v="En avance"/>
    <d v="2022-04-29T00:00:00"/>
    <s v="Se realizò verificaciòn de a normatividad los dìas 05 de abril, 04 de abril, 1 d abril, 21,31,28, 25,23,18 y  29 de marzo."/>
    <s v="CLAUDIA QUINTERO-CATALINA CARRANZA"/>
    <n v="0.6"/>
    <s v="En avance"/>
    <d v="2022-05-31T00:00:00"/>
    <s v="Se adjunta pantallazos normativos"/>
    <n v="1"/>
    <d v="2022-06-08T00:00:00"/>
    <s v="Se realizó verificación de a normatividad de acuerdo  a lo estipulado "/>
    <s v="Aun se esta a tiempo de cumplir "/>
  </r>
  <r>
    <s v="Inforrne  Seguimiento Ley 1712 de 2014- Ley de Transparencia y del derecho de acceso a la información pública nacional&quot;."/>
    <d v="2021-10-13T00:00:00"/>
    <s v="No se encuentra ajustado el espacio contratación a lo estipulado en el Anexo 2 de la Resolución 1519 de 2020, no obstante el plazo hasta el 31 de marzo de 2021, atendiendo a que a la fecha se debía tener en el No.3 de la página web la Sección Contratación"/>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
    <s v="Desconocimiento de los lineamientos emitidos por MINTIC "/>
    <s v="Incumplimientos normativos _x000a__x000a_Posibles sanciones Disciplinarias."/>
    <s v="Corrección"/>
    <s v="Realizar el ajuste en  el espacio de   contratacion, teniendo en cuenta  lo establecido en el en el numeral 3 del Anexo 2 de la Resolución 1519 de 2020 "/>
    <m/>
    <n v="1"/>
    <s v="No de ajustes realizados /No de ajustes  programados *100"/>
    <x v="12"/>
    <s v=" Edgardo Mandon "/>
    <s v="10-nov.2021"/>
    <d v="2021-12-31T00:00:00"/>
    <m/>
    <m/>
    <x v="3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s v="No se encuentra ajustado el espacio trámites y servicios a lo estipulado en el Anexo 2 de la Resolución 1519 de 2020, no obstante, el plazo hasta el 31 de marzo de 2021, atendiendo a que en dicho espacio  solo se pudo evidenciar la publicación de la norma"/>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os tramites, otros procedimeintos administrativos y consultas de acceso a informacion publica, de acuerdo al numeral 2.4.3 menu atencion y servicio a la ciudadania del Anexo 2 de la Reso"/>
    <m/>
    <n v="12"/>
    <s v="Numero de monitoreos realizados  "/>
    <x v="8"/>
    <s v="Adriana Moreno "/>
    <d v="2021-11-10T00:00:00"/>
    <d v="2022-11-10T00:00:00"/>
    <s v="Plazo"/>
    <m/>
    <x v="17"/>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 _x000a_Fecha de Terminación: 30 de marzo de 2023_x000a_"/>
    <s v="Claudia Quintero/Catalina Alvarez"/>
    <n v="0"/>
    <x v="0"/>
    <d v="2022-04-07T00:00:00"/>
    <s v="Se está realizando el seguimiento a la normatividad con relación a la resolución Resolución 1519 de 2020 "/>
    <s v="Claudia Quintero/Catalina Alvarez"/>
    <n v="0.01"/>
    <s v="En avance"/>
    <d v="2022-04-28T00:00:00"/>
    <s v="Se presenta panatallazo de la revision de la normatividad realizada en el mes de marzo, con relacion a la aplicabilidad de la Resolucion 1519"/>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r>
  <r>
    <s v="Informe  Seguimiento Ley 1712 de 2014- Ley de Transparencia y del derecho de acceso a la información pública nacional&quot;."/>
    <d v="2021-10-13T00:00:00"/>
    <s v="No se encuentra ajustado el espacio trámites y servicios a lo estipulado en el Anexo 2 de la Resolución 1519 de 2020, no obstante, el plazo hasta el 31 de marzo de 2021, atendiendo a que en dicho espacio  solo se pudo evidenciar la publicación de la norma"/>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
    <s v="Desconocimiento de los lineamientos emitidos por MINTIC "/>
    <s v="Incumplimientos normativos _x000a__x000a_Posibles sanciones Disciplinarias."/>
    <s v="Corrección"/>
    <s v="Realizar el ajuste en  el espacio de    trámites y servicios  teniendo en cuenta  lo establecido en el Anexo 2 de la Resolución 1519 de 2020 "/>
    <m/>
    <n v="1"/>
    <s v="No de ajustes realizados /No de ajustes  programados *100"/>
    <x v="12"/>
    <s v=" Edgardo Mandon "/>
    <s v="10-nov.2021"/>
    <d v="2021-12-31T00:00:00"/>
    <m/>
    <m/>
    <x v="3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Auditoria Interna al Sistema de Gestión en Seguridad y Salud en el Trabajo 2021"/>
    <d v="2021-11-10T00:00:00"/>
    <s v="Se evidenció que la política de Seguridad y Salud en el Trabajo no se encuentra aprobada por el Director Nacional de Bomberos en su calidad de Representante Legal de la entidad, incumpliendo lo establecido en el Decreto 1072 de 2015, Artículo 2.2.4.6.6, l"/>
    <s v="No conformidad"/>
    <s v="1. Mala interpretación por parte del equipo SST del diligenciamiento del formato de política. _x000a__x000a_2. No se solicitó acompañamiento a el área  de mejora continua en el diligenciamiento del formato de política._x000a__x000a_3. Debilidad en el monitoreo de indicadores del"/>
    <s v="*Debilidad en el monitoreo de indicadores del plan de trabajo anual (PTA)."/>
    <s v="*No divulgación y publicación de la política para conocimiento de todas las partes interesadas. _x000a__x000a_*Incumplimiento en la normatividad legal vigente en materia de SST."/>
    <s v="Acción correctiva"/>
    <s v="Realizar un monitoreo trimestral frente  al cumplimiento del Plan de trabajo anual (PTA)."/>
    <m/>
    <n v="2"/>
    <s v="Numero de monitoreo realizados/numero de monitoreo programados *100"/>
    <x v="3"/>
    <s v="Responsable del SG-SST"/>
    <d v="2022-01-01T00:00:00"/>
    <d v="2022-06-30T00:00:00"/>
    <m/>
    <m/>
    <x v="3"/>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_x000a_Se verificará en 19 abril."/>
    <s v="Jhon Beltran - Carlos Vargas"/>
    <n v="0.1"/>
    <x v="0"/>
    <d v="2022-04-05T00:00:00"/>
    <s v="Se esta actualizando el plan de trabajo para realizar la medición y análisis correspondiente."/>
    <s v="John Beltran _x000a_CarlosVargas"/>
    <n v="0.3"/>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s v="Se evidenció que la política de Seguridad y Salud en el Trabajo no se encuentra aprobada por el Director Nacional de Bomberos en su calidad de Representante Legal de la entidad, incumpliendo lo establecido en el Decreto 1072 de 2015, Artículo 2.2.4.6.6, l"/>
    <s v="No conformidad"/>
    <s v="1. Mala interpretación por parte del equipo SST del diligenciamiento del formato de política. _x000a__x000a_2. No se solicitó acompañamiento a el área  de mejora continua en el diligenciamiento del formato de política._x000a__x000a_3. Debilidad en el monitoreo de indicadores del"/>
    <s v="*Debilidad en el monitoreo de indicadores del Plan de trabajo anual (PTA)."/>
    <s v="*No divulgación y publicación de la política para conocimiento de todas las partes interesadas. _x000a__x000a_*Incumplimiento en la normatividad legal vigente en materia de SST."/>
    <s v="Corrección"/>
    <s v="Remisión de la política de SST en formato aprobado por la entidad al área de Mejora continua para su posterior firma por parte del señor Director para su divulgación y publicación"/>
    <m/>
    <n v="1"/>
    <s v="documentos con políticas de SST formalizados"/>
    <x v="3"/>
    <s v="Responsable del SG-SST"/>
    <d v="2021-12-01T00:00:00"/>
    <d v="2022-01-31T00:00:00"/>
    <m/>
    <m/>
    <x v="49"/>
    <m/>
    <m/>
    <m/>
    <m/>
    <m/>
    <m/>
    <m/>
    <m/>
    <m/>
    <m/>
    <m/>
    <m/>
    <m/>
    <m/>
    <m/>
    <m/>
    <m/>
    <m/>
    <m/>
    <m/>
    <m/>
    <m/>
    <m/>
    <m/>
    <m/>
    <m/>
    <m/>
    <m/>
    <m/>
    <m/>
    <m/>
    <m/>
    <m/>
    <m/>
    <m/>
    <m/>
    <m/>
    <m/>
    <m/>
    <m/>
    <m/>
    <m/>
    <m/>
    <m/>
    <m/>
    <m/>
    <m/>
    <m/>
    <m/>
    <m/>
    <s v="Sin Seguimiento"/>
    <d v="2022-02-23T00:00:00"/>
    <s v="Politica de SST firmada."/>
    <n v="1"/>
    <d v="2022-02-23T00:00:00"/>
    <s v="Documento de politica firmado."/>
    <s v="Jhon Beltran - Carlos Vargas"/>
    <n v="1"/>
    <x v="1"/>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Cumplida en el primer seguimiento del plan de choque"/>
    <s v="Si"/>
  </r>
  <r>
    <s v="Auditoria Interna al Sistema de Gestión en Seguridad y Salud en el Trabajo 2021"/>
    <d v="2021-11-10T00:00:00"/>
    <s v="Se observó que la Entidad se encuentra realizando el pago de riesgos laborales de Contratistas que tienen formación Bomberil, sin embargo, al verificar las obligaciones de una muestra de cinco (5) contratos, se evidenció que cuatro (4) de ellos solo tiene"/>
    <s v="No conformidad"/>
    <s v="1. No se tiene incluida dentro de los contratos de  contratistas bomberos la obligación de acompañamiento y coordinacion en la atención de incidentes relacionados con la actividad bomberil. "/>
    <s v="*No se tiene incluida dentro de los contratos de  contratistas bomberos la obligación  de acompañamiento y coordinacion en la atención de incidentes relacionados con la actividad bomberil. "/>
    <s v="*Incumplimiento en la normatividad legal vigente en materia de SST.  _x000a__x000a_*Sanciones por entes de control_x000a__x000a_"/>
    <s v="Acción correctiva"/>
    <s v="Incluir la obligación especifica en los contratos suscritos entre la DNBC y personas con formación bomberil  de  realizar acompañamiento y coordinación en la atención de incidentes relacionados con la actividad bomberil. "/>
    <m/>
    <n v="1"/>
    <s v="Número de contratistas Bomberos con la obligación contractual para realizar acompañamiento y coordinación en la atención de incidentes/número total de contratistas bomberos*100"/>
    <x v="1"/>
    <s v="Gestor gestion contractual (Alvaro Perez)"/>
    <d v="2022-01-01T00:00:00"/>
    <d v="2022-06-30T00:00:00"/>
    <m/>
    <m/>
    <x v="3"/>
    <m/>
    <m/>
    <m/>
    <m/>
    <m/>
    <m/>
    <m/>
    <m/>
    <m/>
    <m/>
    <m/>
    <m/>
    <m/>
    <m/>
    <m/>
    <m/>
    <m/>
    <m/>
    <m/>
    <m/>
    <m/>
    <m/>
    <m/>
    <m/>
    <m/>
    <m/>
    <m/>
    <m/>
    <m/>
    <m/>
    <m/>
    <m/>
    <m/>
    <m/>
    <m/>
    <m/>
    <m/>
    <m/>
    <m/>
    <m/>
    <m/>
    <m/>
    <m/>
    <m/>
    <m/>
    <m/>
    <m/>
    <m/>
    <m/>
    <m/>
    <s v="Sin Seguimiento"/>
    <m/>
    <m/>
    <m/>
    <s v="23  febrero -13 Marzo"/>
    <s v="En términos"/>
    <s v="Catalina Carranza-Jacqueline Rivera"/>
    <n v="0.1"/>
    <x v="0"/>
    <d v="2022-04-08T00:00:00"/>
    <s v="No se evidencia avance"/>
    <s v="Catalina Carranza-Jacqueline Rivera"/>
    <n v="0.1"/>
    <s v="En avance"/>
    <d v="2022-04-29T00:00:00"/>
    <s v="No se adjunta evidencia para realizar el respectivo seguimiento "/>
    <s v="CLAUDIA QUINTERO-CATALINA CARRANZA"/>
    <n v="0.1"/>
    <s v="En avance"/>
    <d v="2022-05-31T00:00:00"/>
    <s v="En términos, hablar para posibilidad de  cambio de acción"/>
    <n v="0.1"/>
    <d v="2022-06-08T00:00:00"/>
    <s v="No se presenta evidencia de la ejecución d DE la acción "/>
    <s v="Aun se esta a tiempo de cumplir "/>
  </r>
  <r>
    <s v="Auditoria Interna al Sistema de Gestión en Seguridad y Salud en el Trabajo 2021"/>
    <d v="2021-11-10T00:00:00"/>
    <s v="Se evidencio que durante la vigencia 2020, no se realizó la rendición de cuentas al interior de la Entidad por quienes tienen delegadas responsabilidades en Seguridad y Salud en el Trabajo, _x000a__x000a_adicionalmente no se cuenta con la comunicación de las responsa"/>
    <s v="No conformidad"/>
    <s v="1. Desconocimiento de la obligatoriedad de la realización de rendición de cuentas a todas las partes interesada del SG-SST._x000a__x000a_2. Falta de seguimiento al  cumplimiento de las actividades  programadas en el Plan de trabajo anual (PTA)."/>
    <s v="*Falta de seguimiento al  cumplimiento de las actividades  programadas en el  Plan de trabajo anual (PTA)."/>
    <s v="*Desinformación de la gestión del SGSST a las partes interesadas_x000a__x000a_ *Incumplimiento a la norma en materia de SST _x000a_"/>
    <s v="Acción correctiva"/>
    <s v="Realizar seguimiento trimestral a las actividades programadas en el Plan de trabajo anual (PTA)."/>
    <m/>
    <n v="2"/>
    <s v="Seguimientos realizados/seguimientos programados*100"/>
    <x v="3"/>
    <s v="gestor de Talento Humano"/>
    <d v="2021-01-01T00:00:00"/>
    <d v="2022-06-30T00:00:00"/>
    <m/>
    <m/>
    <x v="3"/>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Se verificará en 19 abril."/>
    <s v="Jhon Beltran - Carlos Vargas"/>
    <n v="0.1"/>
    <x v="0"/>
    <d v="2022-04-05T00:00:00"/>
    <s v="No se presentó evidencia del avance"/>
    <s v="John Beltran _x000a_CarlosVargas"/>
    <n v="0"/>
    <s v="En avance"/>
    <d v="2022-04-29T00:00:00"/>
    <s v="El proximo seguimiento se realizará en el mes de Junio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s v="Se evidencio que durante la vigencia 2020, no se realizó la rendición de cuentas al interior de la Entidad por quienes tienen delegadas responsabilidades en Seguridad y Salud en el Trabajo, _x000a__x000a_adicionalmente no se cuenta con la comunicación de las responsa"/>
    <s v="No conformidad"/>
    <s v="1. Falta de seguimiento al  cumplimiento de las actividades  programadas en el  Plan de trabajo anual (PTA)._x000a__x000a_2. Desconocimiento de la obligatoriedad de la realización de rendición de cuentas a todas las partes interesada del SG-SST."/>
    <s v="*Desconocimiento de la obligatoriedad de la realización de rendición de cuentas a todas las partes interesada del SG-SST."/>
    <s v="*Desinformación de la gestión del SGSST a las partes interesadas_x000a__x000a_ *Incumplimiento a la norma en materia de SST _x000a_"/>
    <s v="Corrección"/>
    <s v="Realizacion de rendicion de cuentas del SG-SST vigencia 2021 de acuerdo a los estipulado en el decreto 1072 de 2015 "/>
    <m/>
    <n v="1"/>
    <s v="Rendición de cuentas anual realizada"/>
    <x v="3"/>
    <s v="Responsable del SG-SST"/>
    <d v="2021-01-01T00:00:00"/>
    <d v="2021-12-31T00:00:00"/>
    <m/>
    <m/>
    <x v="18"/>
    <m/>
    <m/>
    <m/>
    <m/>
    <m/>
    <m/>
    <m/>
    <m/>
    <m/>
    <m/>
    <m/>
    <m/>
    <m/>
    <m/>
    <m/>
    <m/>
    <m/>
    <m/>
    <m/>
    <m/>
    <m/>
    <m/>
    <m/>
    <m/>
    <m/>
    <m/>
    <m/>
    <m/>
    <m/>
    <m/>
    <m/>
    <m/>
    <m/>
    <m/>
    <m/>
    <m/>
    <m/>
    <m/>
    <m/>
    <m/>
    <m/>
    <m/>
    <m/>
    <m/>
    <m/>
    <m/>
    <m/>
    <m/>
    <m/>
    <m/>
    <s v="Sin Seguimiento"/>
    <d v="2022-02-18T00:00:00"/>
    <s v="INFORME RENDICION DE CUENTAS"/>
    <n v="0.1"/>
    <d v="2022-02-23T00:00:00"/>
    <s v="Se encuentra pendiente la rendicion de cuentas 2021, Se verificará en 19 abril."/>
    <s v="Jhon Beltran - Carlos Vargas"/>
    <n v="0"/>
    <x v="0"/>
    <d v="2022-04-05T00:00:00"/>
    <s v="Se verifica evaluiación de las funciones y responsabilidades en SST del Director, Responsable de SGSST, COPASST, CCL."/>
    <s v="John Beltran _x000a_CarlosVargas"/>
    <n v="0.2"/>
    <s v="En avance"/>
    <d v="2022-04-29T00:00:00"/>
    <s v="Se verifica evaluiación de las funciones y responsabilidades en SST del Director, Responsable de SGSST, COPASST, CCL._x000a_Se presenta soporte de presentaciòn de rendición de cuentas al Director, pero no se presenta el informe como tal."/>
    <s v="John Beltran _x000a_CarlosVargas"/>
    <n v="20"/>
    <s v="Vencida"/>
    <m/>
    <m/>
    <m/>
    <d v="2022-06-08T00:00:00"/>
    <s v="El proceso no reporta evidencia de la ejecución de la acción "/>
    <s v="No"/>
  </r>
  <r>
    <s v="Auditoria Interna al Sistema de Gestión en Seguridad y Salud en el Trabajo 2021"/>
    <d v="2021-11-10T00:00:00"/>
    <s v="Se evidenció que la Entidad no ha realizado la inducción en SST a todo trabajador que ingrese por primera vez a la Entidad, independiente de su forma de contratación y vinculación de manera previa al inicio de sus labores._x000a__x000a_De otro lado, las capacitacione"/>
    <s v="No conformidad"/>
    <s v="1. Falta de comunicación del área de contratación con el área de SST que permita identificar las personas que ingresan para realizar la inducción a tiempo._x000a__x000a_2. Falta de existencia de requisito formal en la documentación para la induccion en SST de contrat"/>
    <s v="*Falta de existencia de requisito formal en la documentación para la induccion en SST de contratistas."/>
    <s v="*No conocimiento de aspectos relacionados con riesgos y en general sobre el SST por parte de los contratistas._x000a__x000a_*Incumplimiento de la normatividad vigente en SST_x000a__x000a_"/>
    <s v="Acción correctiva"/>
    <s v="Actualizar el procedimiento de induccion y reinduccion incluyendo los lineamientos del Decreto 1072 de 2015 "/>
    <m/>
    <n v="1"/>
    <s v="procedimiento actualizado"/>
    <x v="3"/>
    <s v="Responsable de SST "/>
    <d v="2021-01-01T00:00:00"/>
    <d v="2021-12-31T00:00:00"/>
    <m/>
    <m/>
    <x v="18"/>
    <m/>
    <m/>
    <m/>
    <m/>
    <m/>
    <m/>
    <m/>
    <m/>
    <m/>
    <m/>
    <m/>
    <m/>
    <m/>
    <m/>
    <m/>
    <m/>
    <m/>
    <m/>
    <m/>
    <m/>
    <m/>
    <m/>
    <m/>
    <m/>
    <m/>
    <m/>
    <m/>
    <m/>
    <m/>
    <m/>
    <m/>
    <m/>
    <m/>
    <m/>
    <m/>
    <m/>
    <m/>
    <m/>
    <m/>
    <m/>
    <m/>
    <m/>
    <m/>
    <m/>
    <m/>
    <m/>
    <m/>
    <m/>
    <m/>
    <m/>
    <s v="Sin Seguimiento"/>
    <d v="2022-02-23T00:00:00"/>
    <s v="Actualizar procedimiento capacitacion; segundo trimestre"/>
    <n v="0.1"/>
    <d v="2022-02-23T00:00:00"/>
    <s v="La actualización del procedimiento de capacitacion se encuentra en etapa de modificación. _x000a_Se verificará en 19 abril."/>
    <s v="Jhon Beltran - Carlos Vargas"/>
    <n v="0"/>
    <x v="0"/>
    <d v="2022-04-05T00:00:00"/>
    <s v="No se presenta evidencia"/>
    <s v="John Beltran _x000a_CarlosVargas"/>
    <m/>
    <s v="En avance"/>
    <d v="2022-04-29T00:00:00"/>
    <s v="Se realizò el ajuste y formalizaciòn del programa de inducciòn y renduciòn, incluyendo la inducciòn en SST a todo el personal de la Entidad antes de iniciar labores._x000a_No se ha realizado la inducción al personal que ingresó en la vigencia 2022."/>
    <s v="John Beltran _x000a_CarlosVargas"/>
    <n v="100"/>
    <s v="Cumplida"/>
    <m/>
    <m/>
    <m/>
    <d v="2022-06-08T00:00:00"/>
    <s v="Acción cumplida "/>
    <s v="Si"/>
  </r>
  <r>
    <s v="Auditoria Interna al Sistema de Gestión en Seguridad y Salud en el Trabajo 2021"/>
    <d v="2021-11-10T00:00:00"/>
    <s v="Se evidenció que la Entidad no ha realizado la inducción en SST a todo trabajador que ingrese por primera vez a la Entidad, independiente de su forma de contratación y vinculación de manera previa al inicio de sus labores._x000a__x000a_De otro lado, las capacitacione"/>
    <s v="No conformidad"/>
    <s v="1. No realización de las dos capacitaciones en las fechas establecidas con motivo de cambio de instalaciones. _x000a__x000a_2. Debilidad en el seguimiento de la realizacion de lass actividades del plan de capacitacion de SST"/>
    <s v="*Debilidad en el seguimiento de la realizacion de lass actividades del plan de capacitacion de SST"/>
    <s v="*No conocimiento de aspectos relacionados con riesgos y en general sobre el SST por parte de los contratistas._x000a__x000a_*Incumplimiento de la normatividad vigente en SST_x000a__x000a_"/>
    <s v="Acción correctiva"/>
    <s v="Realizar seguimiento mensuales  al  plan de capacitación de SST  y su cumplimiento"/>
    <m/>
    <n v="6"/>
    <s v="numero de seguimientos realizados/numero de seguimientos programados*100"/>
    <x v="3"/>
    <s v="Responsable del SG-SST"/>
    <d v="2022-01-01T00:00:00"/>
    <d v="2022-06-30T00:00:00"/>
    <m/>
    <m/>
    <x v="3"/>
    <m/>
    <m/>
    <m/>
    <m/>
    <m/>
    <m/>
    <m/>
    <m/>
    <m/>
    <m/>
    <m/>
    <m/>
    <m/>
    <m/>
    <m/>
    <m/>
    <m/>
    <m/>
    <m/>
    <m/>
    <m/>
    <m/>
    <m/>
    <m/>
    <m/>
    <m/>
    <m/>
    <m/>
    <m/>
    <m/>
    <m/>
    <m/>
    <m/>
    <m/>
    <m/>
    <m/>
    <m/>
    <m/>
    <m/>
    <m/>
    <m/>
    <m/>
    <m/>
    <m/>
    <m/>
    <m/>
    <m/>
    <m/>
    <m/>
    <m/>
    <s v="Sin Seguimiento"/>
    <d v="2022-02-23T00:00:00"/>
    <s v="Seguimiento trimestral de acuerdo al plan de accion_x000a_(Cumplimiento al cronograma regido al plan de acción)"/>
    <n v="0.1"/>
    <d v="2022-02-23T00:00:00"/>
    <s v="Se verificará en 19 abril."/>
    <s v="Jhon Beltran - Carlos Vargas"/>
    <n v="0"/>
    <x v="0"/>
    <d v="2022-04-05T00:00:00"/>
    <s v="Se alimento el plan de capacitaciones con las actividades realizadas, sin embargo, hace falta el análisis de su cumplimeinto."/>
    <s v="John Beltran _x000a_CarlosVargas"/>
    <n v="0.2"/>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s v="Se evidenció que la Entidad no ha realizado la inducción en SST a todo trabajador que ingrese por primera vez a la Entidad, independiente de su forma de contratación y vinculación de manera previa al inicio de sus labores._x000a__x000a_De otro lado, las capacitacione"/>
    <s v="No conformidad"/>
    <s v="1. No realización de las dos capacitaciones en las fechas establecidas con motivo de cambio de instalaciones. _x000a__x000a_2. Debilidad en el seguimiento de la realizacion de lass actividades del plan de capacitacion de SST"/>
    <s v="*Debilidad en el seguimiento de la realizacion de lass actividades del plan de capacitacion de SST"/>
    <s v="*Incumplimiento al plan de capacitaciones de la entidad en materia de SST"/>
    <s v="Corrección"/>
    <s v="Realizar capacitaciones programadas en el plan de capcitacion "/>
    <m/>
    <n v="12"/>
    <s v="numero  de capacitaciones ejecutadas/Numero de capacitaciones programadas*100"/>
    <x v="3"/>
    <s v="Responsable del SG-SST"/>
    <d v="2021-12-01T00:00:00"/>
    <d v="2021-12-31T00:00:00"/>
    <m/>
    <m/>
    <x v="30"/>
    <m/>
    <m/>
    <m/>
    <m/>
    <m/>
    <m/>
    <m/>
    <m/>
    <m/>
    <m/>
    <m/>
    <m/>
    <m/>
    <m/>
    <m/>
    <m/>
    <m/>
    <m/>
    <m/>
    <m/>
    <m/>
    <m/>
    <m/>
    <m/>
    <m/>
    <m/>
    <m/>
    <m/>
    <m/>
    <m/>
    <m/>
    <m/>
    <m/>
    <m/>
    <m/>
    <m/>
    <m/>
    <m/>
    <m/>
    <m/>
    <m/>
    <m/>
    <m/>
    <m/>
    <m/>
    <m/>
    <m/>
    <m/>
    <m/>
    <m/>
    <s v="Sin Seguimiento"/>
    <d v="2022-02-23T00:00:00"/>
    <s v="Seguimiento trimestral de acuerdo al plan de accion_x000a_(Cumplimiento al cronograma regido al plan de acción)"/>
    <n v="0.1"/>
    <d v="2022-02-23T00:00:00"/>
    <s v="Se verificó la ejecución de la capacitación a la birgada de emergencia"/>
    <s v="Jhon Beltran - Carlos Vargas"/>
    <n v="1"/>
    <x v="1"/>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r>
  <r>
    <s v="Auditoria Interna al Sistema de Gestión en Seguridad y Salud en el Trabajo 2021"/>
    <d v="2021-11-10T00:00:00"/>
    <s v="Se evidenció que la Entidad no ha realizado la inducción en SST a todo trabajador que ingrese por primera vez a la Entidad, independiente de su forma de contratación y vinculación de manera previa al inicio de sus labores._x000a__x000a_De otro lado, las capacitacione"/>
    <s v="No conformidad"/>
    <s v="1. Desconocimiento por parte de los miembros del COPASST  de la asistencia del profesional SST en las reuniones mensuales._x000a__x000a_2. Se dio prioridad del area de SST  a otras actividades establecidas en el  Plan de trabajo anual (PTA) del SGSST"/>
    <s v="*Se dio prioridad del area de SST  a otras actividades establecidas en el  Plan de trabajo anual (PTA) del SGSST"/>
    <s v="*Desconocimiento del plan de capacitación por parte del COPASST._x000a__x000a_*Incumplimiento de la normatividad legal vigente el materia de SST."/>
    <s v="Acción correctiva"/>
    <s v="Presentar el plan de capacitación al COPASST  una vez establecido el  Plan de trabajo anual (PTA) de 2022"/>
    <m/>
    <n v="1"/>
    <s v="Acta de reunión de COPASST  donde quede establecida la socialización."/>
    <x v="3"/>
    <s v="Responsable del SG-SST y presidente del COPASST  Viviana González"/>
    <d v="2021-12-01T00:00:00"/>
    <d v="2022-01-31T00:00:00"/>
    <m/>
    <m/>
    <x v="49"/>
    <m/>
    <m/>
    <m/>
    <m/>
    <m/>
    <m/>
    <m/>
    <m/>
    <m/>
    <m/>
    <m/>
    <m/>
    <m/>
    <m/>
    <m/>
    <m/>
    <m/>
    <m/>
    <m/>
    <m/>
    <m/>
    <m/>
    <m/>
    <m/>
    <m/>
    <m/>
    <m/>
    <m/>
    <m/>
    <m/>
    <m/>
    <m/>
    <m/>
    <m/>
    <m/>
    <m/>
    <m/>
    <m/>
    <m/>
    <m/>
    <m/>
    <m/>
    <m/>
    <m/>
    <m/>
    <m/>
    <m/>
    <m/>
    <m/>
    <m/>
    <s v="Sin Seguimiento"/>
    <d v="2022-02-23T00:00:00"/>
    <s v="Seguimiento trimestral de acuerdo al plan de accion_x000a_(Cumplimiento al cronograma regido al plan de acción)"/>
    <n v="0.1"/>
    <d v="2022-02-23T00:00:00"/>
    <s v="Se evidenció la presentación del plan de capacitación al COPASST."/>
    <s v="Jhon Beltran - Carlos Vargas"/>
    <n v="1"/>
    <x v="1"/>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r>
  <r>
    <s v="Auditoria Interna al Sistema de Gestión en Seguridad y Salud en el Trabajo 2021"/>
    <d v="2021-11-10T00:00:00"/>
    <s v="Se evidencia que los documentos que componen el Sistema de Gestión en Seguridad y Salud en el Trabajo no se han formalizado en el SIGE, incumpliendo los principios de identificación y acceso establecidos en el Decreto 1072 de 2015, Artículo 2.2.4.6.12, Co"/>
    <s v="No conformidad"/>
    <s v="1. El manual y los documentos anexos del SG-SST en los formatos establecidos por la DNBC no han sido remitidos a gestión de análisis y mejora continua para su aprobación._x000a__x000a_2. Priorizacion de otras actividades del  Plan de trabajo anual (PTA)."/>
    <s v="*Priorizacion de otras actividades del  Plan de trabajo anual (PTA)."/>
    <s v="*Incumplimiento de la normatividad Decreto 1072 de 2015 y lo referente al SIGE"/>
    <s v="Acción correctiva"/>
    <s v="Actualizar el manual del  SG-SST y sus documentos  anexos  de acuerdo a la normativiodad vigente en SST"/>
    <m/>
    <n v="1"/>
    <s v="Manual del SG-SST actualizado "/>
    <x v="3"/>
    <s v="Responsable del SG-SST"/>
    <d v="2021-12-01T00:00:00"/>
    <d v="2022-06-30T00:00:00"/>
    <m/>
    <m/>
    <x v="3"/>
    <m/>
    <m/>
    <m/>
    <m/>
    <m/>
    <m/>
    <m/>
    <m/>
    <m/>
    <m/>
    <m/>
    <m/>
    <m/>
    <m/>
    <m/>
    <m/>
    <m/>
    <m/>
    <m/>
    <m/>
    <m/>
    <m/>
    <m/>
    <m/>
    <m/>
    <m/>
    <m/>
    <m/>
    <m/>
    <m/>
    <m/>
    <m/>
    <m/>
    <m/>
    <m/>
    <m/>
    <m/>
    <m/>
    <m/>
    <m/>
    <m/>
    <m/>
    <m/>
    <m/>
    <m/>
    <m/>
    <m/>
    <m/>
    <m/>
    <m/>
    <s v="Sin Seguimiento"/>
    <d v="2022-02-23T00:00:00"/>
    <s v="Se ha formalizado Manual de sst, Politicas de sst seguridad vial, prevencion consumo alcohol,tabaco, sustancias psicoactivas. Cerrado, pendiente demas DOCUMENTOS &quot;50&quot;."/>
    <n v="0.1"/>
    <d v="2022-02-23T00:00:00"/>
    <s v="Se ha formalizado Manual de sst, Politicas de sst seguridad vial, prevencion consumo alcohol,tabaco, sustancias psicoactivas._x000a_Verificar el 19 de abril"/>
    <s v="Jhon Beltran - Carlos Vargas"/>
    <n v="0.1"/>
    <x v="0"/>
    <d v="2022-04-05T00:00:00"/>
    <s v="El envío de la información de SST para el manual de contratación se realizó el 18/02/2022._x000a_Pediente la formalización del manual de contratación por parte de Gestión Contractual."/>
    <s v="John Beltran _x000a_CarlosVargas"/>
    <n v="0.9"/>
    <s v="En avance"/>
    <d v="2022-04-29T00:00:00"/>
    <s v="Se formalizó el Manual del Sistema de Gestión DE Seguridad y Salud en el Trabajo –SG-SST"/>
    <s v="John Beltran _x000a_CarlosVargas"/>
    <n v="100"/>
    <s v="Cumplida"/>
    <m/>
    <m/>
    <m/>
    <d v="2022-06-08T00:00:00"/>
    <s v="Acción cumplida "/>
    <s v="Si"/>
  </r>
  <r>
    <s v="Auditoria Interna al Sistema de Gestión en Seguridad y Salud en el Trabajo 2021"/>
    <d v="2021-11-10T00:00:00"/>
    <s v="Se evidenció que no se está realizando la rotulación de carpetas y cajas de acuerdo con los lineamientos establecidos por la entidad para la conservación de documentos._x000a__x000a_Adicionalmente, se encontró que la TRD no establece el tiempo adecuado de conservació"/>
    <s v="No conformidad"/>
    <s v="1. Desorganización en el archivo de gestión de SST _x000a__x000a_2.  No se establecieron los controles necesarios en años anteriores para la verificación de cumplimiento de la rotulación de carpetas y cajas para la  conservación de documentos."/>
    <s v="*No se establecieron los controles necesarios en años anteriores para la verificación de cumplimiento de la rotulación de carpetas y cajas para la conservación  de documentos."/>
    <s v="*Extravío y/o pérdida de los documentos del SG-SST _x000a__x000a_*Incumplimiento de la normatividad vigente en SST_x000a__x000a_"/>
    <s v="Acción correctiva"/>
    <s v="*implementar seguimiento trimestreal de la aplicación de la TRD al SG-SST."/>
    <m/>
    <n v="2"/>
    <s v="numero de seguimientos realizados/numero de seguimientos programados*100"/>
    <x v="3"/>
    <s v="supervisor del contratista responsable del SGSST "/>
    <d v="2022-01-01T00:00:00"/>
    <d v="2022-06-30T00:00:00"/>
    <m/>
    <m/>
    <x v="3"/>
    <m/>
    <m/>
    <m/>
    <m/>
    <m/>
    <m/>
    <m/>
    <m/>
    <m/>
    <m/>
    <m/>
    <m/>
    <m/>
    <m/>
    <m/>
    <m/>
    <m/>
    <m/>
    <m/>
    <m/>
    <m/>
    <m/>
    <m/>
    <m/>
    <m/>
    <m/>
    <m/>
    <m/>
    <m/>
    <m/>
    <m/>
    <m/>
    <m/>
    <m/>
    <m/>
    <m/>
    <m/>
    <m/>
    <m/>
    <m/>
    <m/>
    <m/>
    <m/>
    <m/>
    <m/>
    <m/>
    <m/>
    <m/>
    <m/>
    <m/>
    <s v="Sin Seguimiento"/>
    <d v="2022-02-23T00:00:00"/>
    <s v="Se realizo mesas de trabajo con jhon warner el cual informa que el cambio ya se realizo, esta pendiente formalizar el tiempo de rotulacion de la documentacion de acuerdo a la norma decreto 1072/2015. _x000a_(Evidencia)"/>
    <n v="1"/>
    <d v="2022-02-23T00:00:00"/>
    <s v="Se enecuentra en proceso de actualizar la TRD_x000a_Verificar el 19 de abril"/>
    <s v="Jhon Beltran - Carlos Vargas"/>
    <n v="0"/>
    <x v="0"/>
    <d v="2022-04-05T00:00:00"/>
    <s v="Se celebró reunión con gestión documental en donde se realizó la actualziación de la TRD de Gestión del Talento Humano"/>
    <s v="John Beltran _x000a_CarlosVargas"/>
    <n v="0.2"/>
    <s v="En avance"/>
    <d v="2022-04-29T00:00:00"/>
    <s v="Se realizó el ajuste de la TRD del proceso Gestión del Talento Humano, en donde se actualizó el tiempo de retención de los documentos de acuerdo con lo establecido en el decreto  1072 de 2015._x000a_Se realizó el rotulado de las carpetas de acuerdo con los line"/>
    <s v="John Beltran _x000a_CarlosVargas"/>
    <n v="100"/>
    <s v="Cumplida"/>
    <m/>
    <m/>
    <m/>
    <d v="2022-06-08T00:00:00"/>
    <s v="Acción cumplida "/>
    <s v="Si"/>
  </r>
  <r>
    <s v="Auditoria Interna al Sistema de Gestión en Seguridad y Salud en el Trabajo 2021"/>
    <d v="2021-11-10T00:00:00"/>
    <s v="Se evidenció que no se está realizando la rotulación de carpetas y cajas de acuerdo con los lineamientos establecidos por la entidad para la conservación de documentos._x000a__x000a_Adicionalmente, se encontró que la TRD no establece el tiempo adecuado de conservació"/>
    <s v="No conformidad"/>
    <s v="1. Las TRD de la entidad respecto a SST no establece claramente que los documentos del SG-SST deben conservados 20 años luego de haber cesado la relación laboral con los funcionarios _x000a__x000a_2. Inadecuada interpretacion del tiempo de retencion documental en SST"/>
    <s v="*Inadecuada interpretacion del tiempo de retencion documental en SST establecido en el decreto 1072 de 2015"/>
    <s v="*Conservación de los documentos durante lapso de tiempo incorrecto._x000a__x000a_*Incumplimiento de la normatividad en SST. "/>
    <s v="Acción correctiva"/>
    <s v="Actualizar las TRD aclarando que la conservación documental debe realizarse por 20 años una vez finalizada la relación laboral._x000a__x000a_"/>
    <m/>
    <n v="1"/>
    <s v="TRD actualizada "/>
    <x v="7"/>
    <s v="Jhon Warner Paz"/>
    <d v="2021-12-01T00:00:00"/>
    <d v="2022-06-30T00:00:00"/>
    <m/>
    <m/>
    <x v="3"/>
    <m/>
    <m/>
    <m/>
    <m/>
    <m/>
    <m/>
    <m/>
    <m/>
    <m/>
    <m/>
    <m/>
    <m/>
    <m/>
    <m/>
    <m/>
    <m/>
    <m/>
    <m/>
    <m/>
    <m/>
    <m/>
    <m/>
    <m/>
    <m/>
    <m/>
    <m/>
    <m/>
    <m/>
    <m/>
    <m/>
    <m/>
    <m/>
    <m/>
    <m/>
    <m/>
    <m/>
    <m/>
    <m/>
    <m/>
    <m/>
    <m/>
    <m/>
    <m/>
    <m/>
    <m/>
    <m/>
    <m/>
    <m/>
    <m/>
    <m/>
    <s v="Sin Seguimiento"/>
    <m/>
    <s v="Esta acción ya se fue realizada se modifico y se socializo a las responsables de SST , pero este cambio sera oficial cuando el Comité Directivo SIGEC apruebe "/>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Auditoria Interna al Sistema de Gestión en Seguridad y Salud en el Trabajo 2021"/>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s v="No conformidad"/>
    <s v="1. Poca asimilación de las recomendaciones emitidas por los diferentes medios dispuestos por la entidad para su cumplimiento _x000a__x000a_2. Existe un bajo compromiso en el cumplimiento de la obligación normativa del uso del tapa bocas por parte de algunos  funciona"/>
    <s v="*Existe una bajo compromiso en el cumplimiento de la obligación normativa del uso del tapa bocas por parte de algunos  funcionarios y contratista._x000a__x000a__x000a_"/>
    <s v="*Contagio del virus SARS-CoV-2 COVID-19_x000a__x000a_*Contagio de enfermedades endémicas comunes en algunos territorios del país_x000a__x000a_*Accidentes de trabajo_x000a__x000a_*Incumplimiento a la normatividad emitida por emergencia sanitaria."/>
    <s v="Acción correctiva"/>
    <s v="Realización de campañas de sensibilización sobre el riesgo de contagio de COVID-19 y sus posibles consecuencias negativas_x000a__x000a_"/>
    <m/>
    <n v="1"/>
    <s v="numero de campañas realizadas/numero de campañas programadas*100"/>
    <x v="3"/>
    <s v="Responsable del SG-SST"/>
    <d v="2021-12-01T00:00:00"/>
    <d v="2022-06-30T00:00:00"/>
    <m/>
    <m/>
    <x v="3"/>
    <m/>
    <m/>
    <m/>
    <m/>
    <m/>
    <m/>
    <m/>
    <m/>
    <m/>
    <m/>
    <m/>
    <m/>
    <m/>
    <m/>
    <m/>
    <m/>
    <m/>
    <m/>
    <m/>
    <m/>
    <m/>
    <m/>
    <m/>
    <m/>
    <m/>
    <m/>
    <m/>
    <m/>
    <m/>
    <m/>
    <m/>
    <m/>
    <m/>
    <m/>
    <m/>
    <m/>
    <m/>
    <m/>
    <m/>
    <m/>
    <m/>
    <m/>
    <m/>
    <m/>
    <m/>
    <m/>
    <m/>
    <m/>
    <m/>
    <m/>
    <s v="Sin Seguimiento"/>
    <d v="2022-02-23T00:00:00"/>
    <s v="Seguimiento trimestral de acuerdo al plan de accion_x000a_(Cumplimiento al cronograma regido al plan de acción)"/>
    <n v="1"/>
    <d v="2022-02-24T00:00:00"/>
    <s v="Se realizan las campañas de sensibilizacion por virus covid-19"/>
    <s v="Jhon Beltran - Carlos Vargas"/>
    <n v="0.9"/>
    <x v="0"/>
    <d v="2022-04-05T00:00:00"/>
    <s v="En enerdo 18 se realizó sensibilización sobre medidas de autocuidado por covid 19 de forma presencial , adicionalmente se estan recordando dichas medidas."/>
    <s v="John Beltran _x000a_CarlosVargas"/>
    <n v="1"/>
    <s v="Cumplida"/>
    <d v="2022-04-29T00:00:00"/>
    <s v="En enerdo 18 se realizó sensibilización sobre medidas de autocuidado por covid 19 de forma presencial , adicionalmente se estan recordando dichas medidas._x000a_El Gobierno Nacional retira la obligatoriedad del uso del tapa bocas a partir del 1 de mayo de 2022."/>
    <s v="John Beltran _x000a_CarlosVargas"/>
    <n v="100"/>
    <s v="Cumplida"/>
    <m/>
    <m/>
    <m/>
    <d v="2022-06-08T00:00:00"/>
    <s v="Acción cumplida "/>
    <s v="Si"/>
  </r>
  <r>
    <s v="Auditoria Interna al Sistema de Gestión en Seguridad y Salud en el Trabajo 2021"/>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s v="No conformidad"/>
    <s v="1. No se ha establecido una directriz para que los funcionarios y contratistas informen sobre las vacunas que deben tener para ejecutar comisiones "/>
    <s v="*No se ha establecido una directriz para que los funcionarios y contratistas informen sobre las vacunas que deben tener para ejecutar comisiones _x000a__x000a_"/>
    <s v="*Contagio de enfermedades endémicas comunes en algunos territorios del país"/>
    <s v="Acción correctiva"/>
    <s v="Emision de directriz  para que los funcionarios y contratistas  se informen y reporten sobre su esquema de vacunacion."/>
    <m/>
    <n v="1"/>
    <s v="Directriz emitida y socializada_x000a_"/>
    <x v="3"/>
    <s v="Responsable del SG-SST"/>
    <d v="2022-01-01T00:00:00"/>
    <d v="2022-05-31T00:00:00"/>
    <m/>
    <m/>
    <x v="50"/>
    <m/>
    <m/>
    <m/>
    <m/>
    <m/>
    <m/>
    <m/>
    <m/>
    <m/>
    <m/>
    <m/>
    <m/>
    <m/>
    <m/>
    <m/>
    <m/>
    <m/>
    <m/>
    <m/>
    <m/>
    <m/>
    <m/>
    <m/>
    <m/>
    <m/>
    <m/>
    <m/>
    <m/>
    <m/>
    <m/>
    <m/>
    <m/>
    <m/>
    <m/>
    <m/>
    <m/>
    <m/>
    <m/>
    <m/>
    <m/>
    <m/>
    <m/>
    <m/>
    <m/>
    <m/>
    <m/>
    <m/>
    <m/>
    <m/>
    <m/>
    <s v="Sin Seguimiento"/>
    <d v="2022-02-23T00:00:00"/>
    <s v="Memorando como directriz de la solicitud del carnet de vacunas covit-19 y esquema."/>
    <n v="0.05"/>
    <d v="2022-02-24T00:00:00"/>
    <s v="Memorando como directriz de la solicitud del carnet de vacunas covit-19 y esquema._x000a_A la fecha se cuenta con el reporte de vacunación de 70 colaboradores."/>
    <s v="Jhon Beltran - Carlos Vargas"/>
    <n v="100"/>
    <x v="1"/>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r>
  <r>
    <s v="Auditoria Interna al Sistema de Gestión en Seguridad y Salud en el Trabajo 2021"/>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s v="No conformidad"/>
    <s v="1. No se ha establecido una directriz para que los funcionarios y contratistas informen sobre las vacunas que deben tener para ejecuta comisiones "/>
    <s v="*No se cuenta con registro de vacunas de los servidores que asisten a diferentes lugares del territorio nacional_x000a__x000a_"/>
    <s v="*Contagio de enfermedades endémicas comunes en algunos territorios del país_x000a__x000a_"/>
    <s v="Corrección"/>
    <s v="* solicitar a los funcionarios y contratistas el esquema de vacunacion completa e Incluye  verificación de  documentos  (certificado o carnet de vacunas ) de acuerdo a lo establecido en el profesiograma de la entidad (comisiones)."/>
    <m/>
    <n v="1"/>
    <s v="   Matriz de consolidacion de esquema de vacunacion de funcionarios y contratistas con labores en comision."/>
    <x v="3"/>
    <s v="Responsable del SG-SST"/>
    <d v="2022-01-01T00:00:00"/>
    <d v="2022-03-30T00:00:00"/>
    <s v="Plazo"/>
    <m/>
    <x v="5"/>
    <m/>
    <m/>
    <m/>
    <m/>
    <m/>
    <m/>
    <m/>
    <m/>
    <m/>
    <m/>
    <m/>
    <m/>
    <m/>
    <m/>
    <m/>
    <m/>
    <m/>
    <m/>
    <m/>
    <m/>
    <m/>
    <m/>
    <m/>
    <m/>
    <m/>
    <m/>
    <m/>
    <m/>
    <m/>
    <m/>
    <m/>
    <m/>
    <m/>
    <m/>
    <m/>
    <m/>
    <m/>
    <m/>
    <m/>
    <m/>
    <m/>
    <m/>
    <m/>
    <m/>
    <m/>
    <m/>
    <m/>
    <m/>
    <m/>
    <m/>
    <s v="Sin Seguimiento"/>
    <d v="2022-02-23T00:00:00"/>
    <s v="Se esta consolidando informacion_x000a_(Se ha solicitado carnet de vacunas inicialmente a las personas que salen de comisión)"/>
    <n v="1"/>
    <d v="2022-02-24T00:00:00"/>
    <s v="A fecha se encuentra con esquema de vacunacion de 4 contratistas, pendiente completar los soportes de vacunacion del resto de vacunacion de las personas que comisionan_x000a_Verificar 19/04/2022_x000a_Solicitar ampliarción de fecha: 30/06/2022"/>
    <s v="Jhon Beltran - Carlos Vargas"/>
    <n v="0.05"/>
    <x v="0"/>
    <d v="2022-04-05T00:00:00"/>
    <s v="Se envío desde la Dirección los lineamientos frente a la vacunación para el personal en general y el personal que sale a comisionar._x000a_A la fecha el personal esta remitiendo copia de los carnets de vacunación."/>
    <s v="John Beltran _x000a_CarlosVargas"/>
    <n v="0.4"/>
    <s v="En avance"/>
    <d v="2022-04-29T00:00:00"/>
    <s v="El 10 de marzo de 2022 se envío memorando por parte del Director de la DNBC  solicitando la presentación de los soportes del esquema de vacunación de acuerdo con el profesiograma por parte de aquellos funcionarios y contratistas que salen a comisión._x000a_A la"/>
    <s v="John Beltran _x000a_CarlosVargas"/>
    <n v="70"/>
    <s v="Vencida"/>
    <m/>
    <m/>
    <m/>
    <d v="2022-06-08T00:00:00"/>
    <s v="El proceso no reporta evidencia de la ejecución de la acción "/>
    <s v="No"/>
  </r>
  <r>
    <s v="Auditoria Interna al Sistema de Gestión en Seguridad y Salud en el Trabajo 2021"/>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s v="No conformidad"/>
    <s v="1. No se ha entregado EPP distintos a tapa bocas al encargado de la bodega, por no ejecución del presupuesto del SG-SST  de la entidad. _x000a__x000a_2. Desconocimiento del procedimiento de la ejecución  de recursos en el sector publico._x000a__x000a_3. Falta de inducción en los"/>
    <s v="*Falta de inducción en los procedimientos de la ejecución  de recursos en el sector publico. "/>
    <s v="*Falta de aplicación a algunos  controles a los peligros y riesgos  identificados en la entidad  _x000a__x000a_*Incumplimiento en la normatividad legal vigente en materia de SST. _x000a__x000a_*Posible ocurrencia de AT y EL "/>
    <s v="Acción correctiva"/>
    <s v="Realización de capacitación en el procedimiento de contratación en la ejecución de los recursos en el sector público."/>
    <m/>
    <s v="1"/>
    <s v="acta de realización de inducción de la ejecución del presupuesto en el sector publico "/>
    <x v="1"/>
    <s v="profesional gestión contractual "/>
    <d v="2021-12-01T00:00:00"/>
    <d v="2022-12-31T00:00:00"/>
    <s v="Plazo"/>
    <m/>
    <x v="3"/>
    <m/>
    <m/>
    <m/>
    <m/>
    <m/>
    <m/>
    <m/>
    <m/>
    <m/>
    <m/>
    <m/>
    <m/>
    <m/>
    <m/>
    <m/>
    <m/>
    <m/>
    <m/>
    <m/>
    <m/>
    <m/>
    <m/>
    <m/>
    <m/>
    <m/>
    <m/>
    <m/>
    <m/>
    <m/>
    <m/>
    <m/>
    <m/>
    <m/>
    <m/>
    <m/>
    <m/>
    <m/>
    <m/>
    <m/>
    <m/>
    <m/>
    <m/>
    <m/>
    <m/>
    <m/>
    <m/>
    <m/>
    <m/>
    <m/>
    <m/>
    <s v="Sin Seguimiento"/>
    <m/>
    <m/>
    <m/>
    <s v="23  febrero -13 Marzo"/>
    <s v="Acción en avance"/>
    <s v="Catalina Carranza-Jacqueline Rivera"/>
    <n v="0.1"/>
    <x v="0"/>
    <d v="2022-04-08T00:00:00"/>
    <s v="En terminos"/>
    <s v="Catalina Carranza-Jacqueline Rivera"/>
    <n v="0.1"/>
    <s v="En avance"/>
    <d v="2022-04-29T00:00:00"/>
    <s v="Se evidencia capacitacion realizada el 4 de marzo sobre roles y responsabilidades de los supervisores "/>
    <s v="CLAUDIA QUINTERO-CATALINA CARRANZA"/>
    <n v="0.2"/>
    <s v="En avance"/>
    <d v="2022-05-31T00:00:00"/>
    <s v="Se adjunta capacitación realizada sobre los roles y responsabilidades de los supervisora"/>
    <n v="1"/>
    <d v="2022-06-08T00:00:00"/>
    <s v="La evidencia aportada por el proceso no presenta la ejecución de la acción."/>
    <s v="Aun se esta a tiempo de cumplir"/>
  </r>
  <r>
    <s v="Auditoria Interna al Sistema de Gestión en Seguridad y Salud en el Trabajo 2021"/>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s v="No conformidad"/>
    <s v="1. No se ha entregado EPP distintos a tapa bocas al encargado de la bodega, por no ejecución del presupuesto del SG-SST  de la entidad. _x000a__x000a_2. Desconocimiento del procedimiento de la ejecución  de recursos en el sector público._x000a__x000a_3. Falta de inducción en los"/>
    <s v="*Falta de inducción en los procedimientos de la ejecución  de recursos en el sector público. "/>
    <s v="*Falta de aplicación a algunos  controles a los peligros y riesgos  identificados en la entidad  _x000a__x000a_*Incumplimiento en la normatividad legal vigente en materia de SST."/>
    <s v="Corrección"/>
    <s v="Ejecución del presupuesto vigencia 2021 compra, entrega y capacitación del uso de los EPP "/>
    <m/>
    <n v="1"/>
    <s v="Formato  y acta firmado con la entrega y  capacitación del uso  correcto de los EPP"/>
    <x v="3"/>
    <s v="Responsable del SG-SST"/>
    <d v="2021-12-01T00:00:00"/>
    <d v="2021-12-31T00:00:00"/>
    <m/>
    <m/>
    <x v="3"/>
    <m/>
    <m/>
    <m/>
    <m/>
    <m/>
    <m/>
    <m/>
    <m/>
    <m/>
    <m/>
    <m/>
    <m/>
    <m/>
    <m/>
    <m/>
    <m/>
    <m/>
    <m/>
    <m/>
    <m/>
    <m/>
    <m/>
    <m/>
    <m/>
    <m/>
    <m/>
    <m/>
    <m/>
    <m/>
    <m/>
    <m/>
    <m/>
    <m/>
    <m/>
    <m/>
    <m/>
    <m/>
    <m/>
    <m/>
    <m/>
    <m/>
    <m/>
    <m/>
    <m/>
    <m/>
    <m/>
    <m/>
    <m/>
    <m/>
    <m/>
    <s v="Sin Seguimiento"/>
    <d v="2022-02-23T00:00:00"/>
    <s v="Los elementos de proteccion personal salieron del rubro de gestion y se hicieron entrega._x000a_(Acta de entrega, INSPECCIONES) Entregados por DONACION &quot;Proveedor&quot;_x000a_(Pendiente de los epp de los contratistas)"/>
    <n v="1"/>
    <d v="2022-02-24T00:00:00"/>
    <s v="Los elementos de proteccion personal salieron del rubro de gestion y se hicieron entrega._x000a_(Acta de entrega) Entregados por DONACION &quot;Proveedor&quot;_x000a_(Pendiente de los epp de los contratistas) verificar 21/04/2022"/>
    <s v="Jhon Beltran - Carlos Vargas"/>
    <n v="0.33"/>
    <x v="0"/>
    <d v="2022-04-05T00:00:00"/>
    <s v="Se evicenció la entrega de elementos de protección personal al funcionario de almacen, asi como tambien se realizó la inspección al uso de los EPP por parte de los contratistas del almacen."/>
    <s v="John Beltran _x000a_CarlosVargas"/>
    <n v="1"/>
    <s v="Cumplida"/>
    <d v="2022-04-29T00:00:00"/>
    <s v="Se evidenció la entrega de elementos de protección personal al funcionario de almacen, asi como tambien se realizó la inspección al uso de los EPP por parte de los contratistas del almacen."/>
    <s v="John Beltran _x000a_CarlosVargas"/>
    <n v="100"/>
    <s v="Cumplida"/>
    <m/>
    <m/>
    <m/>
    <d v="2022-06-08T00:00:00"/>
    <s v="Acción cumplida "/>
    <s v="Si"/>
  </r>
  <r>
    <s v="Auditoria Interna al Sistema de Gestión en Seguridad y Salud en el Trabajo 2021"/>
    <d v="2021-11-10T00:00:00"/>
    <s v="Aunque se tienen identificados los indicadores de estructura, proceso y resultado en fichas técnicas en un formato que no corresponde al establecido por la Entidad, adicionalmente no se están realizando las mediciones, análisis e implementación de accione"/>
    <s v="No conformidad"/>
    <s v="1. Aunque se contaba con la medición de los indicadores, se desconocía de la existencia del formato de medición de indicadores establecido por la entidad. _x000a__x000a_2. El formarto de indicadores de la entidad no estaba ajustado a los requerimientos del Decreto 10"/>
    <s v="*El formarto de indicadores de la entidad no estaba ajustado a los requerimientos del Decreto 1072 de 2015 artículo 2.2.4.6.19"/>
    <s v="*Incumplimiento en la normatividad legal vigente en materia de SST."/>
    <s v="Acción correctiva"/>
    <s v="Formalizar  formato de indicadores del  SG-SST "/>
    <m/>
    <s v="1"/>
    <s v="formato de indicadores del  SG-SST  formalizado en el SIGE"/>
    <x v="3"/>
    <s v="Responsable del SG-SST"/>
    <d v="2021-12-01T00:00:00"/>
    <d v="2022-03-30T00:00:00"/>
    <m/>
    <m/>
    <x v="5"/>
    <m/>
    <m/>
    <m/>
    <m/>
    <m/>
    <m/>
    <m/>
    <m/>
    <m/>
    <m/>
    <m/>
    <m/>
    <m/>
    <m/>
    <m/>
    <m/>
    <m/>
    <m/>
    <m/>
    <m/>
    <m/>
    <m/>
    <m/>
    <m/>
    <m/>
    <m/>
    <m/>
    <m/>
    <m/>
    <m/>
    <m/>
    <m/>
    <m/>
    <m/>
    <m/>
    <m/>
    <m/>
    <m/>
    <m/>
    <m/>
    <m/>
    <m/>
    <m/>
    <m/>
    <m/>
    <m/>
    <m/>
    <m/>
    <m/>
    <m/>
    <s v="Sin Seguimiento"/>
    <d v="2022-02-23T00:00:00"/>
    <s v="Ya se encuentra en ejecucion/Se realizo la formalizacion de los indicadores de acuerdo con los estandares de mejora continua,pendiente la medicion._x000a_(Formato de indicadores)"/>
    <n v="1"/>
    <d v="2022-02-24T00:00:00"/>
    <s v="Se realizo la formalizacion de los indicadores de acuerdo con los estandares de mejora continua, pendiente la medicion._x000a_Solicitar ampliación de fecha de finalización de la acción, hasta julio 15 de 2022_x000a__x000a_Solicitar unificación con hallazgo del item 232"/>
    <s v="Jhon Beltran - Carlos Vargas"/>
    <n v="0.5"/>
    <x v="0"/>
    <d v="2022-04-05T00:00:00"/>
    <s v="Se realizó la formalización de los indicadores de SST de acuerdo con  lo establecido en el decreto 1072 de 2015"/>
    <s v="John Beltran _x000a_CarlosVargas"/>
    <n v="1"/>
    <s v="Cumplida"/>
    <d v="2022-04-29T00:00:00"/>
    <s v="Se realizó la formalización de los indicadores de SST de acuerdo con  lo establecido en el decreto 1072 de 2015"/>
    <s v="John Beltran _x000a_CarlosVargas"/>
    <n v="100"/>
    <s v="Cumplida"/>
    <m/>
    <m/>
    <m/>
    <d v="2022-06-08T00:00:00"/>
    <s v="Acción cumplida "/>
    <s v="Si"/>
  </r>
  <r>
    <s v="Auditoria Interna al Sistema de Gestión en Seguridad y Salud en el Trabajo 2021"/>
    <d v="2021-11-10T00:00:00"/>
    <s v="Se evidenció que la entidad durante la vigencia 2021 no ha suscrito contrato para realizar el mantenimiento de los vehículos y en la actualidad el vehículo Volkswagen Amaro de placas ZXW 532 se encuentra varado, _x000a__x000a_adicionalmente no se cuenta con los sopor"/>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ón correctiva"/>
    <s v="Realizar el proceso de contratación para el mantenimiento preventivo y correctivo de los vehículos de la DNBC"/>
    <m/>
    <n v="1"/>
    <s v="contrato adjudicado "/>
    <x v="0"/>
    <s v="Gestor de Gestion  Administrativa (Arley Coy)"/>
    <d v="2021-12-01T00:00:00"/>
    <d v="2022-03-30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Auditoria Interna al Sistema de Gestión en Seguridad y Salud en el Trabajo 2021"/>
    <d v="2021-11-10T00:00:00"/>
    <s v="Se evidenció que la entidad durante la vigencia 2021 no ha suscrito contrato para realizar el mantenimiento de los vehículos y en la actualidad el vehículo Volkswagen Amarok de placas ZXW 532 se encuentra varado, _x000a__x000a_adicionalmente no se cuenta con los sopo"/>
    <s v="No conformidad"/>
    <s v="1. Aunque la entidad publicó el contrato en el secop, se declaró desierto dos veces, por lo anterior no se han realizado los mantenimiento correctivo y preventivo de los vehículos de la DNBC. _x000a__x000a_2. No se cuenta con el plan del mantenimiento preventivo y co"/>
    <s v="*No se cuenta con el plan del mantenimiento preventivo y correctivo de las instalaciones y de los vehículos."/>
    <s v="*Hallazgos por parte de los organismos de control_x000a__x000a_*Presuntas faltas disciplinarias "/>
    <s v="Acción correctiva"/>
    <s v="Establecer y formalizar el plan  de mantenimiento preventivo y correctivo de las instalaciones  y de los vehículos."/>
    <m/>
    <n v="2"/>
    <s v="Documentos con el plan de mantenimiento preventivo y correctivo de las (instalaciones  y de los vehículos)."/>
    <x v="0"/>
    <s v="Arley Coy"/>
    <d v="2021-12-01T00:00:00"/>
    <d v="2022-02-28T00:00:00"/>
    <s v="Plazo"/>
    <m/>
    <x v="0"/>
    <m/>
    <m/>
    <m/>
    <m/>
    <m/>
    <m/>
    <m/>
    <m/>
    <m/>
    <m/>
    <m/>
    <m/>
    <m/>
    <m/>
    <m/>
    <m/>
    <m/>
    <m/>
    <m/>
    <m/>
    <m/>
    <m/>
    <m/>
    <m/>
    <m/>
    <m/>
    <m/>
    <m/>
    <m/>
    <m/>
    <m/>
    <m/>
    <m/>
    <m/>
    <m/>
    <m/>
    <m/>
    <m/>
    <m/>
    <m/>
    <m/>
    <m/>
    <m/>
    <m/>
    <m/>
    <m/>
    <m/>
    <m/>
    <m/>
    <m/>
    <s v="Sin Seguimiento"/>
    <m/>
    <m/>
    <m/>
    <d v="2022-03-02T00:00:00"/>
    <s v="El Gestor solicita modificación de la fecha de  terminación de la acción._x000a__x000a_Fecha de Terminación: 30/04/2022_x000a_Meta: 100%"/>
    <s v="Luis Guillermo / Merle Galindo"/>
    <n v="0"/>
    <x v="0"/>
    <d v="2022-04-07T00:00:00"/>
    <s v="No se presentó evidencia "/>
    <s v="Merle/Carlos"/>
    <n v="0"/>
    <s v="En avance"/>
    <d v="2022-04-29T00:00:00"/>
    <s v="El proceso no se reunió con el equipo ni presentó evidencias de avance de la acción planteada. "/>
    <s v="Merle/Carlos"/>
    <n v="0"/>
    <s v="Vencida"/>
    <d v="2022-05-31T00:00:00"/>
    <s v="SE REALIZÓ EL MANUAL DE VEHÍCULOS JUNTO CON LA SOCIALIZACIÓN DEL MISMO, ASI COMO TAMBIEN CAPACITACIONES A LOS CONDUCTORES SOBRE TEMAS VIALES"/>
    <n v="1"/>
    <d v="2022-06-08T00:00:00"/>
    <s v="El proceso no presenta evidencia de los documentos del plan de mantenimiento de vehículos ni de las instalaciones "/>
    <s v="No"/>
  </r>
  <r>
    <s v="Auditoria Interna al Sistema de Gestión en Seguridad y Salud en el Trabajo 2021"/>
    <d v="2021-11-10T00:00:00"/>
    <s v="Se evidenció debilidad formulación de la matriz de aspectos e impactos ambientales, por cuanto no se relacionan los impactos ambientales derivados de la gestión administrativa que se realiza en la entidad, adicionalmente, en recorrido por las instalacione"/>
    <s v="No conformidad"/>
    <s v="1. Por que a pesar de que se cuenta con una matriz de aspectos e impactos ambientales  para la DNBC,  se  encuentra pendiente la inclusión de los impactos ambientales derivados de la gestión administrativa que se lleva a cabo en la entidad. _x000a__x000a_2. Por que n"/>
    <s v="*Por que no se cuenta establecido en la gestión ambiental de la DNBC  un plan  de seguimiento y monitoreo periódico de la matriz de aspectos e impactos ambientales "/>
    <s v="*Incumplimiento en las acciones ambientales de la DNBC"/>
    <s v="Acción correctiva"/>
    <s v="Realizar un seguimiento trimestral a la matriz de aspectos e impactos ambientales  de la DNBC, con el fin de monitorear los aspectos e impactos ambientales derivados de la gestión administrativa que se realiza en la entidad."/>
    <m/>
    <n v="2"/>
    <s v="No. De seguimientos realizados/ No de seguimientos programados*100"/>
    <x v="0"/>
    <s v="Arley Coy"/>
    <d v="2022-01-01T00:00:00"/>
    <d v="2022-06-30T00:00:00"/>
    <m/>
    <m/>
    <x v="3"/>
    <m/>
    <m/>
    <m/>
    <m/>
    <m/>
    <m/>
    <m/>
    <m/>
    <m/>
    <m/>
    <m/>
    <m/>
    <m/>
    <m/>
    <m/>
    <m/>
    <m/>
    <m/>
    <m/>
    <m/>
    <m/>
    <m/>
    <m/>
    <m/>
    <m/>
    <m/>
    <m/>
    <m/>
    <m/>
    <m/>
    <m/>
    <m/>
    <m/>
    <m/>
    <m/>
    <m/>
    <m/>
    <m/>
    <m/>
    <m/>
    <m/>
    <m/>
    <m/>
    <m/>
    <m/>
    <m/>
    <m/>
    <m/>
    <m/>
    <m/>
    <s v="Sin Seguimiento"/>
    <m/>
    <m/>
    <m/>
    <d v="2022-03-02T00:00:00"/>
    <s v="El Gestor está en los tiempos de ejecución, no requiere cambios"/>
    <s v="Luis Guillermo / Merle Galindo"/>
    <n v="0"/>
    <x v="0"/>
    <d v="2022-04-07T00:00:00"/>
    <s v="Se envío la matriz de aspectos e impacatos ambientales a mejora continua para su formailización"/>
    <s v="Merle/Carlos"/>
    <n v="0.8"/>
    <s v="En avance"/>
    <d v="2022-04-29T00:00:00"/>
    <s v="El proceso no se reunió con el equipo ni presentó evidencias de avance de la acción planteada. "/>
    <s v="Merle/Carlos"/>
    <n v="0.8"/>
    <s v="En avance"/>
    <d v="2022-05-31T00:00:00"/>
    <s v="SE REALIZA EL SEGUIMIENTO A LA MATRIZ DE MANERA TRIMESTRAL, EN DONDE SE ANALIZAN TODOS LOS PELIGROS Y SE EVALUAN CON LO OCURRIDO EN LA DNBC"/>
    <n v="1"/>
    <d v="2022-06-08T00:00:00"/>
    <s v="El proceso no reporta ejecución de la acción"/>
    <s v="Au se esta a tiempo de cumplir"/>
  </r>
  <r>
    <s v="Auditoria Interna al Sistema de Gestión en Seguridad y Salud en el Trabajo 2021"/>
    <d v="2021-11-10T00:00:00"/>
    <s v="Se evidenció debilidad formulación de la matriz de aspectos e impactos ambientales, por cuanto no se relacionan los impactos ambientales derivados de la gestión administrativa que se realiza en la entidad, adicionalmente, en recorrido por las instalacione"/>
    <s v="No conformidad"/>
    <s v="1. Por que a pesar de que se cuenta con el planes para la gestión ambiental en la DNBC, en las actuales instalaciones no se cuenta con un área destinada como bodega. _x000a__x000a_ 2. Por que a pesar que se cuenta con un espacio en la nueva bodega de la DNBC, se requ"/>
    <s v="*Por que al momento de elegir las nuevas instalaciones de la DNBC, no se tuvo en cuenta las actividades de gestión ambiental a desarrollar en la entidad. "/>
    <s v="*Incumplimiento en las acciones ambientales de la DNBC"/>
    <s v="Acción correctiva"/>
    <s v="Realizar un seguimiento trimestral al PIGA identificando nuevas áreas que hagan parte de la DNBC. "/>
    <m/>
    <n v="2"/>
    <s v="No de seguimientos realizados/No de seguimientos programados*100"/>
    <x v="0"/>
    <s v="Arley Coy"/>
    <d v="2022-01-01T00:00:00"/>
    <d v="2022-06-30T00:00:00"/>
    <m/>
    <m/>
    <x v="3"/>
    <m/>
    <m/>
    <m/>
    <m/>
    <m/>
    <m/>
    <m/>
    <m/>
    <m/>
    <m/>
    <m/>
    <m/>
    <m/>
    <m/>
    <m/>
    <m/>
    <m/>
    <m/>
    <m/>
    <m/>
    <m/>
    <m/>
    <m/>
    <m/>
    <m/>
    <m/>
    <m/>
    <m/>
    <m/>
    <m/>
    <m/>
    <m/>
    <m/>
    <m/>
    <m/>
    <m/>
    <m/>
    <m/>
    <m/>
    <m/>
    <m/>
    <m/>
    <m/>
    <m/>
    <m/>
    <m/>
    <m/>
    <m/>
    <m/>
    <m/>
    <s v="Sin Seguimiento"/>
    <m/>
    <m/>
    <m/>
    <d v="2022-03-02T00:00:00"/>
    <s v="El Gestor está en los tiempos de ejecución, no requiere cambios"/>
    <s v="Luis Guillermo / Merle Galindo"/>
    <n v="0"/>
    <x v="0"/>
    <d v="2022-04-07T00:00:00"/>
    <s v="Se envío la matriz de aspectos e impacatos ambientales a mejora continua para su formailización"/>
    <s v="Merle/Carlos"/>
    <n v="0"/>
    <s v="En avance"/>
    <d v="2022-04-29T00:00:00"/>
    <s v="El proceso no se reunió con el equipo ni presentó evidencias de avance de la acción planteada. "/>
    <s v="Merle/Carlos"/>
    <n v="0"/>
    <s v="En avance"/>
    <d v="2022-05-31T00:00:00"/>
    <s v="SE REALIZAN LOS INFORMES TRIMESTRALES DEL PIGA"/>
    <n v="1"/>
    <d v="2022-06-08T00:00:00"/>
    <s v="Se presenta evidencia seguimiento trimestral de la ejecución de PIGA CORRESPONDEINTE i TRIMESTRE 2022"/>
    <s v="Aun se esta a tiempo de cumplir"/>
  </r>
  <r>
    <s v="Auditoria Interna al Sistema de Gestión en Seguridad y Salud en el Trabajo 2021"/>
    <d v="2021-11-10T00:00:00"/>
    <s v="Se evidenció debilidad formulación de la matriz de aspectos e impactos ambientales, por cuanto no se relacionan los impactos ambientales derivados de la gestión administrativa que se realiza en la entidad, adicionalmente, en recorrido por las instalacione"/>
    <s v="No conformidad"/>
    <s v="1. Por que a pesar de que se cuenta con el planes para la gestión ambiental en la DNBC, en las actuales instalaciones no se cuenta con un área destinada como bodega. _x000a__x000a_ 2. Por que a pesar que se cuenta con un espacio en la nueva bodega de la DNBC, se requ"/>
    <s v="*Por que al momento de elegir las nuevas instalaciones de la DNBC, no se tuvo en cuenta las actividades de gestión ambiental a desarrollar en la entidad. "/>
    <s v="*Incumplimiento en las acciones ambientales de la DNBC"/>
    <s v="Acción correctiva"/>
    <s v="Actualizar el Plan Institucional de Gestión Ambiental PIGA para las sedes de la Entidad"/>
    <m/>
    <n v="1"/>
    <s v="Plan Institucional de Gestión Ambiental PIGA para la Entidad actualizado"/>
    <x v="0"/>
    <s v="Arley Coy"/>
    <d v="2021-11-24T00:00:00"/>
    <d v="2022-03-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envío  amejora continua el PIGA para su formalización"/>
    <s v="Merle/Carlos"/>
    <n v="0.8"/>
    <s v="En avance"/>
    <d v="2022-04-29T00:00:00"/>
    <s v="El proceso no se reunió con el equipo ni presentó evidencias de avance de la acción planteada. "/>
    <s v="Merle/Carlos"/>
    <n v="0.8"/>
    <s v="Vencida"/>
    <d v="2022-05-31T00:00:00"/>
    <s v="SE REALIZAN LAS MODIFICACIONES DEL PIGA Y SE SOCIALIZA CON EL COMITÉ DIRECTIVO PARA SU APROBACIÓN"/>
    <n v="1"/>
    <d v="2022-06-08T00:00:00"/>
    <s v="El proceso presenta documento que no se puede abrir "/>
    <s v="No"/>
  </r>
  <r>
    <s v="Auditoria Interna al Sistema de Gestión en Seguridad y Salud en el Trabajo 2021"/>
    <d v="2021-11-10T00:00:00"/>
    <s v="Se evidenció debilidad en la adopción y mantenimiento de las disposiciones que garanticen el cumplimiento de las normas de seguridad y salud en el trabajo, por parte de los proveedores y contratistas y sus trabajadores o subcontratistas, durante el desemp"/>
    <s v="No conformidad"/>
    <s v="1. No hay un procedimiento para la identificación y evaluación de las especificaciones en SST de las compras o adquisición de productos y servicios en el área de gestión contractual._x000a__x000a_2. No se siguen los lineamientos del manual de proveedores y contratist"/>
    <s v="*No se siguen los lineamientos del manual de proveedores y contratista suministrado por el área de SST."/>
    <s v="*Multas que van desde 20 hasta 1.000 salarios mínimos."/>
    <s v="Acción correctiva"/>
    <s v="Incluir  un anexo dentro del manual de supervisión e interventoría los lineamientos de cumplimiento en materia de SST a los contratistas y proveedores durante el desempeño  de las actividades objeto del contrato."/>
    <m/>
    <n v="1"/>
    <s v="anexo de SST en el manual de supervisión e interventoría "/>
    <x v="1"/>
    <s v="Gestor del proceso contractual"/>
    <d v="2022-01-01T00:00:00"/>
    <d v="2022-03-30T00:00:00"/>
    <m/>
    <m/>
    <x v="5"/>
    <m/>
    <m/>
    <m/>
    <m/>
    <m/>
    <m/>
    <m/>
    <m/>
    <m/>
    <m/>
    <m/>
    <m/>
    <m/>
    <m/>
    <m/>
    <m/>
    <m/>
    <m/>
    <m/>
    <m/>
    <m/>
    <m/>
    <m/>
    <m/>
    <m/>
    <m/>
    <m/>
    <m/>
    <m/>
    <m/>
    <m/>
    <m/>
    <m/>
    <m/>
    <m/>
    <m/>
    <m/>
    <m/>
    <m/>
    <m/>
    <m/>
    <m/>
    <m/>
    <m/>
    <m/>
    <m/>
    <m/>
    <m/>
    <m/>
    <m/>
    <s v="Sin Seguimiento"/>
    <m/>
    <m/>
    <m/>
    <s v="23  febrero -13 Marzo"/>
    <s v="Acción en avance"/>
    <s v="Catalina Carranza-Jacqueline Rivera"/>
    <n v="0.8"/>
    <x v="0"/>
    <d v="2022-04-08T00:00:00"/>
    <s v="No se evidencio avance"/>
    <s v="Catalina Carranza-Jacqueline Rivera"/>
    <n v="0.1"/>
    <s v="Vencida"/>
    <d v="2022-04-29T00:00:00"/>
    <s v="No se adjunta evidencia para realizar el respectivo seguimiento "/>
    <s v="CLAUDIA QUINTERO-CATALINA CARRANZA"/>
    <n v="0.1"/>
    <s v="Vencida"/>
    <d v="2022-05-31T00:00:00"/>
    <s v="El manual de supervisión se encuentra en revisión en el proceso de Mejora Continua"/>
    <n v="0.5"/>
    <d v="2022-06-08T00:00:00"/>
    <s v="El proceso presenta un borrador del Manual de Contratación, no obstante no se ha formalizado el mismo "/>
    <s v="Aun se esta a tiempo de cumplir "/>
  </r>
  <r>
    <s v="Auditoria Interna al Sistema de Gestión en Seguridad y Salud en el Trabajo 2021"/>
    <d v="2021-11-10T00:00:00"/>
    <s v="Se encontró que la Entidad no cuenta con el soporte formal de la Revisión por la Dirección en Seguridad y Salud en el Trabajo celebrada en 2020, _x000a__x000a_adicionalmente no se identificó las acciones requeridas para el mejoramiento del SGSST, incumpliendo lo esta"/>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Acción correctiva"/>
    <s v="Realizar monitoreo semestral al cumplimiento de las actividades en el Plan de Trabajo Anual (PTA)"/>
    <m/>
    <n v="2"/>
    <s v="No de seguimientos realizados/No de seguimientos programados*100"/>
    <x v="3"/>
    <s v="Responsable del SG-SST"/>
    <d v="2021-12-01T00:00:00"/>
    <d v="2022-06-30T00:00:00"/>
    <m/>
    <m/>
    <x v="20"/>
    <m/>
    <m/>
    <m/>
    <m/>
    <m/>
    <m/>
    <m/>
    <m/>
    <m/>
    <m/>
    <m/>
    <m/>
    <m/>
    <m/>
    <m/>
    <m/>
    <m/>
    <m/>
    <m/>
    <m/>
    <m/>
    <m/>
    <m/>
    <m/>
    <m/>
    <m/>
    <m/>
    <m/>
    <m/>
    <m/>
    <m/>
    <m/>
    <m/>
    <m/>
    <m/>
    <m/>
    <m/>
    <m/>
    <m/>
    <m/>
    <m/>
    <m/>
    <m/>
    <m/>
    <m/>
    <m/>
    <m/>
    <m/>
    <m/>
    <m/>
    <s v="Sin Seguimiento"/>
    <d v="2022-02-23T00:00:00"/>
    <s v="Ya formulada la documentacion se continua ejecutando plan de accion de acuerdo a cronograma_x000a_(Mesas de trabajo de GTH)"/>
    <n v="0.05"/>
    <d v="2022-02-24T00:00:00"/>
    <s v="Pendiente el seguimiento trimestral de acuerdo al plan de trabajo _x000a_Verificar 20/04/2022"/>
    <s v="Jhon Beltran - Carlos Vargas"/>
    <n v="0.05"/>
    <x v="0"/>
    <d v="2022-04-05T00:00:00"/>
    <s v="No se presenta evidencia, acció programada para junio 30."/>
    <s v="John Beltran _x000a_CarlosVargas"/>
    <n v="0.05"/>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s v="Se encontró que la Entidad no cuenta con el soporte formal de la Revisión por la Dirección en Seguridad y Salud en el Trabajo celebrada en 2020, _x000a__x000a_adicionalmente no se identificó las acciones requeridas para el mejoramiento del SGSST, incumpliendo lo esta"/>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Corrección"/>
    <s v="Realizar revisión por la alta dirección de la vigencia del 2021 "/>
    <m/>
    <n v="1"/>
    <s v="Acta de la revisión por parte de la alta dirección 2021"/>
    <x v="3"/>
    <s v="Responsable del SG-SST"/>
    <d v="2021-12-01T00:00:00"/>
    <d v="2021-12-31T00:00:00"/>
    <m/>
    <m/>
    <x v="18"/>
    <m/>
    <m/>
    <m/>
    <m/>
    <m/>
    <m/>
    <m/>
    <m/>
    <m/>
    <m/>
    <m/>
    <m/>
    <m/>
    <m/>
    <m/>
    <m/>
    <m/>
    <m/>
    <m/>
    <m/>
    <m/>
    <m/>
    <m/>
    <m/>
    <m/>
    <m/>
    <m/>
    <m/>
    <m/>
    <m/>
    <m/>
    <m/>
    <m/>
    <m/>
    <m/>
    <m/>
    <m/>
    <m/>
    <m/>
    <m/>
    <m/>
    <m/>
    <m/>
    <m/>
    <m/>
    <m/>
    <m/>
    <m/>
    <m/>
    <m/>
    <s v="Sin Seguimiento"/>
    <d v="2022-02-23T00:00:00"/>
    <s v="Pendiente recepcionar entrega de acta donde se evidencia revision por alta direccion_x000a__x000a_(Acta de revision por alta direccion)"/>
    <n v="0.5"/>
    <m/>
    <s v="Verificar la revisión por la dirección._x000a_Verificar 19/04/2022"/>
    <m/>
    <n v="0"/>
    <x v="0"/>
    <d v="2022-04-05T00:00:00"/>
    <s v="No se presenta evidencia, VERIFICAR CON CATALINA"/>
    <s v="John Beltran _x000a_CarlosVargas"/>
    <m/>
    <s v="En avance"/>
    <d v="2022-04-29T00:00:00"/>
    <s v="Se presenta acta de revisión por a dirección, sin embargo, se considera necesario ampliar la descipción de los elementos de entrada establecidos a traves del decreto 1072 de 2015, de forma tal que sirva de base para la toma de decisiones."/>
    <s v="John Beltran _x000a_CarlosVargas"/>
    <n v="100"/>
    <s v="Cumplida"/>
    <m/>
    <m/>
    <m/>
    <d v="2022-06-08T00:00:00"/>
    <s v="Acción cumplida "/>
    <s v="Si"/>
  </r>
  <r>
    <s v="Auditoria Interna al Sistema de Gestión en Seguridad y Salud en el Trabajo 2021"/>
    <d v="2021-11-10T00:00:00"/>
    <s v="Al verificar el avance en la ejecución de las acciones de mejora establecidas en el plan de mejoramiento del SGSST, se evidenció que no se han cumplido las acciones relacionadas con la inclusión de los criterios de SST en el Manual de Contratación, _x000a__x000a_form"/>
    <s v="No conformidad"/>
    <s v="1. No se hizo un adecuado seguimiento a las acciones del plan de mejoramiento del proceso en el año 2021"/>
    <s v="*No se hizo un adecuado seguimiento a las acciones del plan de mejoramiento del proceso en el año 2021"/>
    <s v="*Incumplimiento en la normatividad legal vigente en materia de SST "/>
    <s v="Acción correctiva"/>
    <s v="Incluir una acción de seguimiento en el PTA del SG-SST de 2022 a las acciones de mejora a cargo del Proceso de Talento Humano SG-SST"/>
    <m/>
    <n v="1"/>
    <s v="Número de seguimientos realizados/Número de seguimientos programados *100"/>
    <x v="3"/>
    <s v="Responsable del SG-SST"/>
    <d v="2021-12-01T00:00:00"/>
    <d v="2022-06-30T00:00:00"/>
    <m/>
    <m/>
    <x v="3"/>
    <m/>
    <m/>
    <m/>
    <m/>
    <m/>
    <m/>
    <m/>
    <m/>
    <m/>
    <m/>
    <m/>
    <m/>
    <m/>
    <m/>
    <m/>
    <m/>
    <m/>
    <m/>
    <m/>
    <m/>
    <m/>
    <m/>
    <m/>
    <m/>
    <m/>
    <m/>
    <m/>
    <m/>
    <m/>
    <m/>
    <m/>
    <m/>
    <m/>
    <m/>
    <m/>
    <m/>
    <m/>
    <m/>
    <m/>
    <m/>
    <m/>
    <m/>
    <m/>
    <m/>
    <m/>
    <m/>
    <m/>
    <m/>
    <m/>
    <m/>
    <s v="Sin Seguimiento"/>
    <d v="2022-02-23T00:00:00"/>
    <s v="Seguimiento trimestral de acuerdo al plan de accion; formalizacion manual de contratatacion_x000a_(Se evidencia en el Cumplimiento al cronograma regido al plan de acción)"/>
    <n v="1"/>
    <m/>
    <s v="Se incuyó la acción de seguimento o monitoreo de las acciones del plane de mejoramiento."/>
    <m/>
    <n v="1"/>
    <x v="1"/>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r>
  <r>
    <s v="Auditoria Interna al Sistema de Gestión en Seguridad y Salud en el Trabajo 2021"/>
    <d v="2021-11-10T00:00:00"/>
    <s v="Se evidenció que se cuenta con un documento borrador del plan estratégico de seguridad vial, sin embargo, a la fecha no se ha realizado el diagnostico de seguridad vial, así como la capacitación a los actores viales, incumpliendo lo establecido en la ley "/>
    <s v="No conformidad"/>
    <s v="1. Debido a que no se ha formalizado el plan de trabajo de PESV, no se ha realizado diagnostico inicial ni capacitación de seguridad vial _x000a__x000a_2. Priorizacion de otras actividades del  Plan de trabajo anual (PTA)."/>
    <s v="*Priorizacion de otras actividades del  Plan de trabajo anual (PTA)."/>
    <s v="*Incumplimiento en la normatividad "/>
    <s v="Acción correctiva"/>
    <s v="Formalizar el PESV  en el SIGE y realización de plan de trabajo para ejecución del mismo."/>
    <m/>
    <n v="1"/>
    <s v="Documento formalizado en le SIGE"/>
    <x v="3"/>
    <s v="Responsable del SG-SST"/>
    <d v="2022-01-01T00:00:00"/>
    <d v="2022-06-30T00:00:00"/>
    <s v=" Plazo"/>
    <m/>
    <x v="19"/>
    <m/>
    <m/>
    <m/>
    <m/>
    <m/>
    <m/>
    <m/>
    <m/>
    <m/>
    <m/>
    <m/>
    <m/>
    <m/>
    <m/>
    <m/>
    <m/>
    <m/>
    <m/>
    <m/>
    <m/>
    <m/>
    <m/>
    <m/>
    <m/>
    <m/>
    <m/>
    <m/>
    <m/>
    <m/>
    <m/>
    <m/>
    <m/>
    <m/>
    <m/>
    <m/>
    <m/>
    <m/>
    <m/>
    <m/>
    <m/>
    <m/>
    <m/>
    <m/>
    <m/>
    <m/>
    <m/>
    <m/>
    <m/>
    <m/>
    <m/>
    <s v="Sin Seguimiento"/>
    <d v="2022-03-01T00:00:00"/>
    <s v="Pendiente entrega y formalizacion de el PESV y asi proceder a su ejecucion del mismo."/>
    <n v="0.1"/>
    <m/>
    <s v="Verificar 19/04/2022"/>
    <m/>
    <n v="0"/>
    <x v="0"/>
    <d v="2022-04-05T00:00:00"/>
    <s v="No se presenta evidencia"/>
    <s v="John Beltran _x000a_CarlosVargas"/>
    <n v="0"/>
    <s v="En avance"/>
    <d v="2022-04-29T00:00:00"/>
    <s v="No se presenta evidencia"/>
    <s v="John Beltran _x000a_CarlosVargas"/>
    <n v="0"/>
    <s v="En avance"/>
    <m/>
    <m/>
    <m/>
    <d v="2022-06-08T00:00:00"/>
    <s v="El proceso no reporta evidencia de la ejecución de la acción "/>
    <s v="Aun se esta a tiempo de cumplir"/>
  </r>
  <r>
    <s v="Auditoria Interna al Sistema de Gestión en Seguridad y Salud en el Trabajo 2021"/>
    <d v="2021-11-10T00:00:00"/>
    <s v="Se evidenció que los recursos para el funcionamiento del Comité, que no se han gestionado de acuerdo a lo estipulado en el artículo 10 de la Resolución 652 de 2012."/>
    <s v="No conformidad"/>
    <s v="1. No se ha gestionado los recursos pertinentes para el funcionamiento del CONVILAB"/>
    <s v="*No se ha gestionado los recursos pertinentes para el funcionamiento del CONVILAB"/>
    <s v="*Incumplimiento normativo_x000a__x000a_*No funcionamiento adecuado del Comité de convivencia laboral "/>
    <s v="Acción correctiva"/>
    <s v="Incluir los recursos necesarios para el funcionamiento del comité en el presupuesto de SST anual del 2022"/>
    <m/>
    <n v="1"/>
    <s v="Recursos asignados al comité  de convivencia laboral de acuerdo con la necesidad"/>
    <x v="3"/>
    <s v="Responsable del SG-SST y miembros del comité de convivencia laboral"/>
    <d v="2021-12-01T00:00:00"/>
    <d v="2022-02-28T00:00:00"/>
    <m/>
    <m/>
    <x v="36"/>
    <m/>
    <m/>
    <m/>
    <m/>
    <m/>
    <m/>
    <m/>
    <m/>
    <m/>
    <m/>
    <m/>
    <m/>
    <m/>
    <m/>
    <m/>
    <m/>
    <m/>
    <m/>
    <m/>
    <m/>
    <m/>
    <m/>
    <m/>
    <m/>
    <m/>
    <m/>
    <m/>
    <m/>
    <m/>
    <m/>
    <m/>
    <m/>
    <m/>
    <m/>
    <m/>
    <m/>
    <m/>
    <m/>
    <m/>
    <m/>
    <m/>
    <m/>
    <m/>
    <m/>
    <m/>
    <m/>
    <m/>
    <m/>
    <m/>
    <m/>
    <s v="Sin Seguimiento"/>
    <d v="2022-02-23T00:00:00"/>
    <s v="Se adjunta base para validar presupuesto vigencia 2022 por  inversion"/>
    <n v="1"/>
    <d v="2022-03-01T00:00:00"/>
    <s v="Se levantará acta con asignacion de recursos tales como, el archivador, buzon y correo electronico asi como la asignacion de recursos economicos para actividades de prevencion y acoso laboral. _x000a_"/>
    <s v="Jhon Beltran - Carlos Vargas"/>
    <n v="1"/>
    <x v="1"/>
    <d v="2022-04-05T00:00:00"/>
    <s v="Cumplida en el primer seguimiento del plan de choque"/>
    <s v="John Beltran _x000a_CarlosVargas"/>
    <n v="1"/>
    <s v="Cumplida"/>
    <d v="2022-04-29T00:00:00"/>
    <s v="Se evidenció la asignación de recursos para el funcionamiento del Comité de Convivencia Laboral."/>
    <s v="John Beltran _x000a_CarlosVargas"/>
    <n v="100"/>
    <s v="Cumplida"/>
    <m/>
    <m/>
    <m/>
    <d v="2022-06-08T00:00:00"/>
    <s v="Acción cumplida "/>
    <s v="Si"/>
  </r>
  <r>
    <s v="Informe Seguimiento Austeridad Gasto IIl  Trimestre de 2021"/>
    <d v="2021-11-29T00:00:00"/>
    <s v="Se evidenció  incumpliendo a lo establecido en el Procedimiento de Control Interno Contable emitido por la Contaduría General de la Nación  numeral 2.2.1 Reconocimiento,debido a que no se está incorporando la totalidad de la información financiera, económ"/>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miento de las normas establecidas por la CGN y sobrestimación de los saldos contables,  hallazgo por parte de los entes de control de la CGN  "/>
    <s v="Acción correctiva"/>
    <s v="Realizar notificación mensual solicitando los saldos de incapacidades por cobrar por escrito de manera física al área de talento humano con anticipación de 15 días antes de la culminación del mes por parte de gestión financiera con el visto bueno de la Su"/>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9"/>
    <s v="Miguel angel Franco / Marisol Mora "/>
    <d v="2021-12-28T00:00:00"/>
    <d v="2022-03-30T00:00:00"/>
    <s v="Acción y Plazo"/>
    <m/>
    <x v="17"/>
    <m/>
    <m/>
    <m/>
    <m/>
    <m/>
    <m/>
    <m/>
    <m/>
    <m/>
    <m/>
    <m/>
    <m/>
    <m/>
    <m/>
    <m/>
    <m/>
    <m/>
    <m/>
    <m/>
    <m/>
    <m/>
    <m/>
    <m/>
    <m/>
    <m/>
    <m/>
    <m/>
    <m/>
    <m/>
    <m/>
    <m/>
    <m/>
    <m/>
    <m/>
    <m/>
    <m/>
    <m/>
    <m/>
    <m/>
    <m/>
    <m/>
    <m/>
    <m/>
    <m/>
    <m/>
    <m/>
    <m/>
    <m/>
    <m/>
    <m/>
    <s v="Sin Seguimiento"/>
    <m/>
    <m/>
    <m/>
    <d v="2022-03-07T00:00:00"/>
    <s v="Modificar la acción,  fecha de inicio,  finalización y meta con el fin de continuar con el seguimiento  constante como parte de la mejora continua:_x000a__x000a_Acción: Realizar notificación mensual solicitando realizar la conciliación mensual de los saldos de incapa"/>
    <s v="CLAUDIA QUINTERO-MERLE GALINDO"/>
    <n v="0"/>
    <x v="0"/>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realizó el envió del correo mensual solicitando la conciliación con el Proceso de Gestión del Talento Humano los primeros cinco(5) del mes. Es decir el 05 de abril de 2022"/>
    <m/>
    <d v="2022-06-08T00:00:00"/>
    <s v="El proceso no reporta evidencia de la ejecución de la acción"/>
    <s v="Aun se esta a tiempo de cumplir"/>
  </r>
  <r>
    <s v="Informe Seguimiento Austeridad Gasto IIl  Trimestre de 2021"/>
    <d v="2021-11-29T00:00:00"/>
    <s v="Se evidenció  incumpliendo a lo establecido en el Procedimiento de Control Interno Contable emitido por la Contaduría General de la Nación  numeral 2.2.1 Reconocimiento,debido a que no se está incorporando la totalidad de la información financiera, económ"/>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miento de las normas establecidas por la CGN y sobrestimación de los saldos contables,  hallazgo por parte de los entes de control de la CGN  "/>
    <s v="Acció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9"/>
    <s v="Miguel Angel Franco/ Maryory Diaz/ Viviana Gonzalez "/>
    <d v="2022-01-01T00:00:00"/>
    <d v="2022-12-31T00:00:00"/>
    <s v="Acción y Plazo"/>
    <m/>
    <x v="23"/>
    <m/>
    <m/>
    <m/>
    <m/>
    <m/>
    <m/>
    <m/>
    <m/>
    <m/>
    <m/>
    <m/>
    <m/>
    <m/>
    <m/>
    <m/>
    <m/>
    <m/>
    <m/>
    <m/>
    <m/>
    <m/>
    <m/>
    <m/>
    <m/>
    <m/>
    <m/>
    <m/>
    <m/>
    <m/>
    <m/>
    <m/>
    <m/>
    <m/>
    <m/>
    <m/>
    <m/>
    <m/>
    <m/>
    <m/>
    <m/>
    <m/>
    <m/>
    <m/>
    <m/>
    <m/>
    <m/>
    <m/>
    <m/>
    <m/>
    <m/>
    <s v="Sin Seguimiento"/>
    <m/>
    <m/>
    <m/>
    <d v="2022-03-07T00:00:00"/>
    <s v="Modificar la acción y la  fecha de finalización, con el fin de continuar con el seguimiento  constante como parte de la mejora continua:_x000a__x000a_Acción: Realizar mesas de trabajo entre el área de Gestión de talento humano y Gestión Financiera para realizar los c"/>
    <s v="CLAUDIA QUINTERO-MERLE GALINDO"/>
    <n v="0"/>
    <x v="0"/>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Mediante acta 02 del 07 de abril se realizo conciliación entre los procesos de gestión de talento humano y gestión del talento humano en relación a las licencias e incapacidades."/>
    <m/>
    <d v="2022-06-08T00:00:00"/>
    <s v="El proceso no reporta evidencia de la ejecución de la acción"/>
    <s v="Aun se esta a tiempo de cumplir"/>
  </r>
  <r>
    <s v="Informe Seguimiento Austeridad Gasto IIl  Trimestre de 2021"/>
    <d v="2021-11-29T00:00:00"/>
    <s v="Se evidenció  incumpliendo a lo establecido en el Procedimiento de Control Interno Contable emitido por la Contaduría General de la Nación  numeral 2.2.1 Reconocimiento,debido a que no se está incorporando la totalidad de la información financiera, económ"/>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miento de las normas establecidas por la CGN y sobrestimación de los saldos contables,  hallazgo por parte de los entes de control de la CGN  "/>
    <s v="Acció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9"/>
    <s v="Miguel Angel Franco"/>
    <d v="2022-01-01T00:00:00"/>
    <d v="2022-12-31T00:00:00"/>
    <m/>
    <m/>
    <x v="1"/>
    <m/>
    <m/>
    <m/>
    <m/>
    <m/>
    <m/>
    <m/>
    <m/>
    <m/>
    <m/>
    <m/>
    <m/>
    <m/>
    <m/>
    <m/>
    <m/>
    <m/>
    <m/>
    <m/>
    <m/>
    <m/>
    <m/>
    <m/>
    <m/>
    <m/>
    <m/>
    <m/>
    <m/>
    <m/>
    <m/>
    <m/>
    <m/>
    <m/>
    <m/>
    <m/>
    <m/>
    <m/>
    <m/>
    <m/>
    <m/>
    <m/>
    <m/>
    <m/>
    <m/>
    <m/>
    <m/>
    <m/>
    <m/>
    <m/>
    <m/>
    <s v="Sin Seguimiento"/>
    <m/>
    <m/>
    <m/>
    <d v="2022-03-07T00:00:00"/>
    <s v="Al Cierre de la vigencia 2021, el saldo de las cuentas por cobrar Incapacidades, fue conciliado y registrado con base en la información emitida por el Proceso de Gestión del Talento Humano y revisada y contabilizada por el Proceso de Gestión Financiera."/>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usteridad Gasto IIl  Trimestre de 2021"/>
    <d v="2021-11-29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Realizar una modificación al formato de solicitud de CDP, estableciendo el uso de afectación presupuestal lo cual es previo al registro de la obligación y orden de pago"/>
    <s v=" Realizar una verificación del uso presupuestal antes de ser registrado por parte de Presupuesto y Contabilidad, soportandose mediante los respectivos pantallazos de registro."/>
    <n v="1"/>
    <s v="Formato de solicitud de CDP"/>
    <x v="9"/>
    <s v="Andres Farfan "/>
    <d v="2021-12-28T00:00:00"/>
    <d v="2022-01-31T00:00:00"/>
    <s v="Acción y Plazo"/>
    <m/>
    <x v="17"/>
    <m/>
    <m/>
    <m/>
    <m/>
    <m/>
    <m/>
    <m/>
    <m/>
    <m/>
    <m/>
    <m/>
    <m/>
    <m/>
    <m/>
    <m/>
    <m/>
    <m/>
    <m/>
    <m/>
    <m/>
    <m/>
    <m/>
    <m/>
    <m/>
    <m/>
    <m/>
    <m/>
    <m/>
    <m/>
    <m/>
    <m/>
    <m/>
    <m/>
    <m/>
    <m/>
    <m/>
    <m/>
    <m/>
    <m/>
    <m/>
    <m/>
    <m/>
    <m/>
    <m/>
    <m/>
    <m/>
    <m/>
    <m/>
    <m/>
    <m/>
    <s v="Sin Seguimiento"/>
    <m/>
    <m/>
    <m/>
    <d v="2022-03-07T00:00:00"/>
    <s v="Modificación de la acción, fecha de inicio y  finalización y meta  con el fin de continuar con la mejora continua_x000a__x000a_Acción:  Realizar una verificación del uso presupuestal antes de ser registrado por parte de Presupuesto y Contabilidad, soportandose median"/>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r>
  <r>
    <s v="Informe Seguimiento Austeridad Gasto IIl  Trimestre de 2021"/>
    <d v="2021-11-29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9"/>
    <s v="Andres Farfan "/>
    <d v="2021-01-01T00:00:00"/>
    <d v="2022-12-31T00:00:00"/>
    <m/>
    <m/>
    <x v="1"/>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usteridad Gasto IIl  Trimestre de 202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
    <s v="No conformidad"/>
    <s v="1. Porque No hay un debido pr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ón correctiva"/>
    <s v="Actualizar  el procedimiento para la expedicion de tiquetes  con la inclusion de una politica de operación que comtemple que en el evento de requerir el  transporte aereo(avioneta), se deberá  justificar su  utilización, realizando un análisis de comparac"/>
    <m/>
    <n v="1"/>
    <s v="Procedimiento actualizado y enviado a mejora continua"/>
    <x v="3"/>
    <s v="Responsable de viaticos y tiquetes"/>
    <d v="2021-12-28T00:00:00"/>
    <d v="2022-03-01T00:00:00"/>
    <s v=" Plazo"/>
    <n v="91"/>
    <x v="3"/>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
    <s v="No conformidad"/>
    <s v="1. Porque No hay un debido p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ón correctiva"/>
    <s v="Actualizar  el procedimiento para la expedicion de tiquetes  con la inclusion de una politica de operación que comtemple la utilización de transporte áereo  con la respectiva justificación  de su utilización."/>
    <m/>
    <n v="1"/>
    <s v="Procedimiento actualizado y formalizado "/>
    <x v="6"/>
    <s v="Gestor de mejora continua"/>
    <d v="2021-12-28T00:00:00"/>
    <d v="2022-03-01T00:00:00"/>
    <m/>
    <m/>
    <x v="6"/>
    <m/>
    <m/>
    <m/>
    <m/>
    <m/>
    <m/>
    <m/>
    <m/>
    <m/>
    <m/>
    <m/>
    <m/>
    <m/>
    <m/>
    <m/>
    <m/>
    <m/>
    <m/>
    <m/>
    <m/>
    <m/>
    <m/>
    <m/>
    <m/>
    <m/>
    <m/>
    <m/>
    <m/>
    <m/>
    <m/>
    <m/>
    <m/>
    <m/>
    <m/>
    <m/>
    <m/>
    <m/>
    <m/>
    <m/>
    <m/>
    <m/>
    <m/>
    <m/>
    <m/>
    <m/>
    <m/>
    <m/>
    <m/>
    <m/>
    <m/>
    <s v="Sin Seguimiento"/>
    <d v="2022-03-07T00:00:00"/>
    <s v="El proceso de talento humano envio a mejora continua el procedimeinto de viaticos l dia XXXX el cual fue devuelto por mejora continua el 3 de marzo ya que no cumplia con aspectos relevantes de su cumplimiento"/>
    <n v="0.05"/>
    <d v="2022-03-10T00:00:00"/>
    <s v="Se verificará en abril 20 de 2022"/>
    <s v="Merle Galindo- Carlos Vargas"/>
    <n v="0.05"/>
    <x v="0"/>
    <d v="2022-04-11T00:00:00"/>
    <s v="El 3 de marzo Mejora Continua envío a Talento Humano mediane correo electronico las observaciones al procedimiento  para expedición de tiquetes, a la fecha no se ha recibido el procedimiento a justado para su formalización."/>
    <s v="Merle/Carlos"/>
    <n v="0.4"/>
    <s v="En avance"/>
    <d v="2022-05-02T00:00:00"/>
    <s v="El 3 de marzo Mejora Continua envío a Talento Humano mediante correo electronico las observaciones al procedimiento  para expedición de tiquetes, a la fecha no se ha recibido el procedimiento a justado para su formalización."/>
    <s v="Merle/Carlos"/>
    <n v="0.4"/>
    <s v="Vencida"/>
    <d v="2022-05-31T00:00:00"/>
    <s v="El 3 de marzo Mejora Continua envío a Talento Humano mediante correo electrónico las observaciones al procedimiento  para expedición de tiquetes, a la fecha no se ha recibido el procedimiento a justado para su formalización."/>
    <n v="0.4"/>
    <d v="2022-06-08T00:00:00"/>
    <s v="El 3 de marzo Mejora Continua envío a Talento Humano mediante correo electrónico las observaciones al procedimiento  para expedición de tiquetes, a la fecha no se ha recibido el procedimiento a justado para su formalización."/>
    <s v="No"/>
  </r>
  <r>
    <s v="Informe Seguimiento Austeridad Gasto IIl  Trimestre de 202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
    <s v="No conformidad"/>
    <s v="1. Porque: Debilidad en la ejecución de los  controles establecidos. _x000a__x000a_2. Porque: Desconocimiento de la normatividad legal vigente."/>
    <s v="2. Porque: Desconocimiento de la normatividad legal vigente."/>
    <s v="Hallazgos por parte de los Órganos de Control"/>
    <s v="Acción correctiva"/>
    <s v="Actualizar el procedimiento  para la expedicion de tiquetes  que comtemple la utilización de los tiquetes aéreos para  los Bomberos de Colombia en situaciones de emergencias, a los miembros de la JNB cuando se realice la Junta y a los Delegados y Coordina"/>
    <m/>
    <n v="1"/>
    <s v="Procedimiento actualizado y enviado a mejora continua"/>
    <x v="3"/>
    <s v="Responsable de viaticos y tiquetes"/>
    <d v="2021-12-28T00:00:00"/>
    <d v="2022-03-01T00:00:00"/>
    <s v=" Plazo"/>
    <n v="91"/>
    <x v="3"/>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
    <s v="No conformidad"/>
    <s v="1. Porque: Debilidad en la ejecución de los  controles establecidos. _x000a__x000a_2. Porque: Desconocimiento de la normatividad legal vigente."/>
    <s v="2. Porque: Desconocimiento de la normatividad legal vigente."/>
    <s v="Hallazgos por parte de los Órganos de Control"/>
    <s v="Acción correctiva"/>
    <s v="Actualizar  la resolución 060 para la expedicion de tiquetes  que comtemple la utilización de los tiquetes aéreos para  los Bomberos de Colombia en situaciones de emergencias, a los miembros de la JNB cuando se realice la Junta y a los Delegados y Coordin"/>
    <m/>
    <n v="1"/>
    <s v="Resolución 060 de 2021 actualizada"/>
    <x v="10"/>
    <s v="Carlos López"/>
    <d v="2021-12-27T00:00:00"/>
    <d v="2022-03-01T00:00:00"/>
    <m/>
    <m/>
    <x v="51"/>
    <m/>
    <m/>
    <m/>
    <m/>
    <m/>
    <m/>
    <m/>
    <m/>
    <m/>
    <m/>
    <m/>
    <m/>
    <m/>
    <m/>
    <m/>
    <m/>
    <m/>
    <m/>
    <m/>
    <m/>
    <m/>
    <m/>
    <m/>
    <m/>
    <m/>
    <m/>
    <m/>
    <m/>
    <m/>
    <m/>
    <m/>
    <m/>
    <m/>
    <m/>
    <m/>
    <m/>
    <m/>
    <m/>
    <m/>
    <m/>
    <m/>
    <m/>
    <m/>
    <m/>
    <m/>
    <m/>
    <m/>
    <m/>
    <m/>
    <m/>
    <s v="Sin Seguimiento"/>
    <m/>
    <m/>
    <m/>
    <s v="25 febrero-13 marzo"/>
    <s v="Se expidio la Resolucion 027 de 2022 de viaticos"/>
    <s v="Catalina Carranza-Jacqueline Rivera"/>
    <n v="1"/>
    <x v="1"/>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r>
  <r>
    <s v="Informe Seguimiento Austeridad Gasto IIl  Trimestre de 2021"/>
    <d v="2021-11-29T00:00:00"/>
    <s v="Se evidenció la falta de implementación de controles en el Procedimiento de liquidación de los viaticos y comisiones, conforme lo establece el MIPG en la  Dimensión 7 de Control Interno 1ª Línea de defensa (Gestión del Talento Humano), debido a:_x000a__x000a_Tiquetes"/>
    <s v="No conformidad"/>
    <s v="_x000a__x000a_1. Porque: Actividades simultaneas lo cual genera retraso en la elaboracion de resolucion_x000a__x000a_2.Debilidad en la ejecución de los  controles establecidos. _x000a__x000a_3. Porque: Desconocimiento de la normatividad legal vigente._x000a__x000a_4.Desactualizacion de procedimiento pa"/>
    <s v="_x000a_Debilidad en la ejecución de controles establecidos"/>
    <s v="Hallazgos por parte de los Órganos de Control"/>
    <s v="Acción correctiva"/>
    <s v="Actualizar el procedimiento de la expedicon de tiquetes con la inclusion de la descripcion de la siguiente actividad:_x000a_1.En el momento que ingresan las solicitudes de expedicon de tiquetes solicitar  el numero de resolucion y adelantar la elaboracion de la"/>
    <m/>
    <n v="1"/>
    <s v="Procedimiento actualizado y formalizado "/>
    <x v="3"/>
    <s v="Responsable de viaticos y tiquetes"/>
    <d v="2021-12-27T00:00:00"/>
    <d v="2022-03-01T00:00:00"/>
    <s v=" Plazo"/>
    <n v="91"/>
    <x v="3"/>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s v="Se evidenció legalización extempóranea de comisiones, incumpliendo lo señalado en la resolución  060 de 2021, artículo 4 literal (g), por cuanto las resoluciones 464 y 334 de 2021 fueron legalizadas de manera inoportuna (Matriz 4) y las 334,337,398,399,40"/>
    <s v="Observación"/>
    <s v="1. No se adelantan las acciones a que haya lugar para que los contratistas y funcionarios cumplan con la legalización oportuno de las comisiones y viáticos_x000a__x000a_2. Desconocimiento por parte de los funcionarios y contratistas de los lineamientos establecidos p"/>
    <s v="No se da cumplimiento a la resolución 60 de 2021. _x000a_  pese a los controles establecidos en el area los funcionarios y contratistas siguen incumpliendo"/>
    <s v="Hallazgos por parte de los Órganos de Control"/>
    <s v="Acción de mejora"/>
    <s v="Modificar el formato informes mensual y/o periodo de supervision de contratos convenios y certificacion de pago FO-GF-10-03, incluyendo un paragrafo donde se establezca el estar a Paz y Salvo con la legalización de las comisiones."/>
    <m/>
    <n v="1"/>
    <s v="actualizacion de formato informes mensual y/o periodo de supervision de contratos convenios y certificacion de pago FO-GF-10-03"/>
    <x v="3"/>
    <s v="Responsable de viaticos y tiquetes/ Gestor Gestion Financiera"/>
    <d v="2021-12-27T00:00:00"/>
    <d v="2022-03-31T00:00:00"/>
    <m/>
    <m/>
    <x v="52"/>
    <m/>
    <m/>
    <m/>
    <m/>
    <m/>
    <m/>
    <m/>
    <m/>
    <m/>
    <m/>
    <m/>
    <m/>
    <m/>
    <m/>
    <m/>
    <m/>
    <m/>
    <m/>
    <m/>
    <m/>
    <m/>
    <m/>
    <m/>
    <m/>
    <m/>
    <m/>
    <m/>
    <m/>
    <m/>
    <m/>
    <m/>
    <m/>
    <m/>
    <m/>
    <m/>
    <m/>
    <m/>
    <m/>
    <m/>
    <m/>
    <m/>
    <m/>
    <m/>
    <m/>
    <m/>
    <m/>
    <m/>
    <m/>
    <m/>
    <m/>
    <s v="Sin Seguimiento"/>
    <m/>
    <m/>
    <m/>
    <m/>
    <s v="Se verificó el  formato informes mensual y/o periodo de supervision de contratos convenios y certificacion de pago FO-GF-10-03, incluyendo un paragrafo donde se establezca el estar a Paz y Salvo con la legalización de las comisiones."/>
    <m/>
    <n v="100"/>
    <x v="1"/>
    <d v="2022-04-06T00:00:00"/>
    <s v="CUMPLIDA SEGUIMIENTO ANTERIOR"/>
    <s v="CLAUDIA QUINTERO-CATALINA ALVAREZ"/>
    <n v="1"/>
    <s v="Cumplida"/>
    <d v="2022-04-28T00:00:00"/>
    <s v="CUMPLIDA SEGUIMIENTO ANTERIOR"/>
    <m/>
    <n v="1"/>
    <s v="Cumplida"/>
    <m/>
    <m/>
    <m/>
    <d v="2022-06-08T00:00:00"/>
    <s v="Acción cumplida "/>
    <s v="Si"/>
  </r>
  <r>
    <s v="Informe Seguimiento Austeridad Gasto IIl  Trimestre de 2021"/>
    <d v="2021-11-29T00:00:00"/>
    <s v="Se evidenció legalización extempóranea de comisiones, incumpliendo lo señalado en la resolución  060 de 2021, artículo 4 literal (g), por cuanto las resoluciones 464 y 334 de 2021 fueron legalizadas de manera inoportuna (Matriz 4) y las 334,337,398,399,40"/>
    <s v="Observación"/>
    <s v="_x000a__x000a_1. No se adelantan las acciones a que haya lugar para que los contratistas y funcionarios cumplan con la legalización oportuno de las comisiones y viáticos_x000a__x000a_2. Desconocimiento por parte de los funcionarios y contratistas de los lineamientos establecidos"/>
    <s v="No se da cumplimiento a la resolución 60 de 2021. _x000a_  pese a los controles establecidos en el area los funcionarios y contratistas siguen incumpliendo"/>
    <s v="Hallazgos por parte de los Órganos de Control"/>
    <s v="Acción de mejora"/>
    <s v="Adelantar las acciones a que haya lugar por la falta de seguimiento por parte de los supervisores"/>
    <m/>
    <n v="1"/>
    <s v="Acciones Legales adelantadas"/>
    <x v="4"/>
    <s v="Jorge Amarillo"/>
    <d v="2021-12-27T00:00:00"/>
    <d v="2022-12-31T00:00:00"/>
    <m/>
    <m/>
    <x v="1"/>
    <m/>
    <m/>
    <m/>
    <m/>
    <m/>
    <m/>
    <m/>
    <m/>
    <m/>
    <m/>
    <m/>
    <m/>
    <m/>
    <m/>
    <m/>
    <m/>
    <m/>
    <m/>
    <m/>
    <m/>
    <m/>
    <m/>
    <m/>
    <m/>
    <m/>
    <m/>
    <m/>
    <m/>
    <m/>
    <m/>
    <m/>
    <m/>
    <m/>
    <m/>
    <m/>
    <m/>
    <m/>
    <m/>
    <m/>
    <m/>
    <m/>
    <m/>
    <m/>
    <m/>
    <m/>
    <m/>
    <m/>
    <m/>
    <m/>
    <m/>
    <s v="Sin Seguimiento"/>
    <m/>
    <m/>
    <m/>
    <s v="25 febrero-13 marzo"/>
    <s v="En términos"/>
    <s v="Catalina Carranza-Jacqueline Rivera"/>
    <m/>
    <x v="0"/>
    <d v="2022-04-08T00:00:00"/>
    <s v="En terminos"/>
    <s v="Catalina Carranza-Jacqueline Rivera"/>
    <n v="0.1"/>
    <s v="En avance"/>
    <d v="2022-04-29T00:00:00"/>
    <s v="Durante el respectivo perio o no se evidenció que se hayan Adelantado las acciones a que haya lugar por la falta de seguimiento por parte de los supervisores"/>
    <s v="CLAUDIA QUINTERO-CATALINA CARRANZA"/>
    <n v="0.1"/>
    <s v="En avance"/>
    <m/>
    <m/>
    <m/>
    <d v="2022-06-08T00:00:00"/>
    <s v="El proceso no reporta evidencia de la ejecución de la acción "/>
    <s v="Aun se esta a tiempo de cumplir "/>
  </r>
  <r>
    <s v="Informe Seguimiento Austeridad Gasto IIl  Trimestre de 2021"/>
    <d v="2021-11-29T00:00:00"/>
    <s v="Al verificar la documentación en el Sistema de Gestión, se constató que el Proceso de Gestión Administrativa, no está dando aplicabilidad a los procedimientos PC-GA-03 Mantenimiento Preventivo y/o correctivo de los Vehículos  y PC-GA-04 Suministro de Comb"/>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
    <s v="_x000a_4. Por que no se realizo un adecuado control y verificación del diligenciamiento  de las plantillas de uso de los vehículo"/>
    <s v="Hallazgos por parte de los Órganos de Control_x000a__x000a_Presuntas faltas disciplinarias  "/>
    <s v="Acción correctiva"/>
    <s v="Actualizar los lineamientos correspondientes (procedieminto y manual de uso y manejo de vehiculos)  a la regulación del uso de vehículos de la DNBC acorde al párrafo 3 del numeral 4 de la circular 9 de 2018 "/>
    <m/>
    <n v="1"/>
    <s v="Liniamientos actualizados/ liniamientos progrmados para actualizar * 100%"/>
    <x v="0"/>
    <s v="Arley coy / Katy Serpa "/>
    <d v="2021-12-27T00:00:00"/>
    <d v="2022-01-31T00:00:00"/>
    <m/>
    <m/>
    <x v="49"/>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Informe Seguimiento Austeridad Gasto IIl  Trimestre de 2021"/>
    <d v="2021-11-29T00:00:00"/>
    <s v="Se evidenció que fue utilizado el vehículo de Placas OKZ 951 los días sábados y festivos sin la debida jusitificación así:_x000a__x000a_25 de julio de 2021_x000a_22 de agosto de 2021_x000a_26 de septiembre de 202_x000a__x000a_Lo anterior incumple lo establecido en  el articulo 13 del Decret"/>
    <s v="No conformidad"/>
    <s v="_x000a_4. Por que no se realizo un adecuado control y verificación del diligenciamiento  de las plantillas de uso de los vehículo"/>
    <s v="Hallazgos por parte de los Órganos de Control_x000a__x000a_Presuntas faltas disciplinarias  "/>
    <s v="Hallazgos por parte de los Órganos de Control_x000a__x000a_Presuntas faltas disciplinarias  "/>
    <s v="Acción correctiva"/>
    <s v="_x000a_Actualizar el formato de salida de vehículos estableciendo la justificación en el evento de utilizar el vehículos los fines de semana y festivos, asi como la autorización por parte del Señor Director y de los Subdierctores conforme sea el caso"/>
    <m/>
    <n v="1"/>
    <s v="Formato Actualizado de salida de vehículos. "/>
    <x v="0"/>
    <s v="Arley coy "/>
    <d v="2021-12-27T00:00:00"/>
    <d v="2022-01-31T00:00:00"/>
    <m/>
    <m/>
    <x v="49"/>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Informe Seguimiento Austeridad Gasto IIl  Trimestre de 2021"/>
    <d v="2021-11-29T00:00:00"/>
    <s v="Se evidenció que fue utilizado el vehículo de Placas OKZ 951 los días sábados y festivos sin la debida jusitificación así:_x000a__x000a_25 de julio de 2021_x000a_22 de agosto de 2021_x000a_26 de septiembre de 202_x000a__x000a_Lo anterior incumple lo establecido en  el articulo 13 del Decret"/>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
    <s v="_x000a_4. Por que no se realizo un adecuado control y verificación del diligenciamiento  de las plantillas de uso de los vehículo"/>
    <s v="Hallazgos por parte de los Órganos de Control_x000a__x000a_Presuntas faltas disciplinarias  "/>
    <s v="Acción correctiva"/>
    <s v="Realizar la socializacion trimestral de la documentacion actualizada y/o liniamientos de uso y manejo de los vehiculos a los conductores y demas responsables "/>
    <m/>
    <n v="4"/>
    <s v="Socializaciones trimestrales realizadas/socializaciones programadas*100%"/>
    <x v="0"/>
    <s v="Arley coy "/>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Ó EL MANUAL DE VEHÍCULOS JUNTO CON LA SOCIALIZACIÓN DEL MISMO, ASI COMO TAMBIEN CAPACITACIONES A LOS CONDUCTORES SOBRE TEMAS "/>
    <n v="1"/>
    <d v="2022-06-08T00:00:00"/>
    <s v="Se evidencia mediante listado de asistencia de abril la socialización del manual de vehículos "/>
    <s v="Aun esta a tiempo de cumplir"/>
  </r>
  <r>
    <s v="Informe Seguimiento Austeridad Gasto IIl  Trimestre de 2021"/>
    <d v="2021-11-29T00:00:00"/>
    <s v="No se han tomado las acciones de mejora necesarias con el fin de subsanar las debilidades y falencias con respecto a la custodia del vehículo de placas IXX 308 las cuales fueron comunicadas en los Informes de Austeridad en el gasto de la vigencia 2021, si"/>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
    <s v="Porque, no se ejecuto el debido control y seguimiento al vehículo."/>
    <s v="Hallazgos por parte de los Órganos de Control_x000a__x000a_Falta disciplinaria  "/>
    <s v="Acción correctiva"/>
    <s v="Realizar cruces mensuales de los bienes existentes en la entidad conjuntamente con el proceso de gestión financiera "/>
    <m/>
    <n v="12"/>
    <s v=" Cruces mensuales "/>
    <x v="0"/>
    <s v="Arley coy - Jeison Lopez"/>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m/>
    <s v="No"/>
  </r>
  <r>
    <s v="Informe Seguimiento Austeridad Gasto IIl  Trimestre de 2021"/>
    <d v="2021-11-29T00:00:00"/>
    <s v="No se han tomado las acciones de mejora necesarias con el fin de subsanar las debilidades y falencias con respecto a la custodia del vehículo de placas IXX 308 las cuales fueron comunicadas en los Informes de Austeridad en el gasto de la vigencia 2021, si"/>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
    <s v="Porque, no se ejecuto el debido control y seguimiento al vehículo."/>
    <s v="Hallazgos por parte de los Órganos de Control_x000a__x000a_Falta disciplinaria  "/>
    <s v="Acción correctiva"/>
    <s v="Realizar un inventario físico semestral  de los bienes de la DNBC"/>
    <m/>
    <n v="2"/>
    <s v="Inventario físico semestral  actualizado"/>
    <x v="0"/>
    <s v="Arley coy - Jeison Lopez"/>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s v="El proceso no reporta evidencia de la realización del inventario físico de la DNBC "/>
    <s v="Aun se esta tiempo de cumplir"/>
  </r>
  <r>
    <s v="Informe Seguimiento Austeridad Gasto IIl  Trimestre de 2021"/>
    <d v="2021-11-29T00:00:00"/>
    <s v="No se han tomado las acciones de mejora necesarias con el fin de subsanar las debilidades y falencias con respecto a la custodia del vehículo de placas IXX 308 las cuales fueron comunicadas en los Informes de Austeridad en el gasto de la vigencia 2021, si"/>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
    <s v="Porque, no se ejecuto el debido control y seguimiento al vehículo."/>
    <s v="Hallazgos por parte de los Órganos de Control_x000a__x000a_Falta disciplinaria  "/>
    <s v="Acción correctiva"/>
    <s v="Socialización semestral  los roles y responsabilidades a los supervisores designados "/>
    <m/>
    <n v="2"/>
    <s v="Socialización semestral sobre roles y responsabilidades de los supervisores "/>
    <x v="1"/>
    <s v="Alvaro Perez "/>
    <d v="2021-12-27T00:00:00"/>
    <d v="2022-12-31T00:00:00"/>
    <m/>
    <m/>
    <x v="1"/>
    <m/>
    <m/>
    <m/>
    <m/>
    <m/>
    <m/>
    <m/>
    <m/>
    <m/>
    <m/>
    <m/>
    <m/>
    <m/>
    <m/>
    <m/>
    <m/>
    <m/>
    <m/>
    <m/>
    <m/>
    <m/>
    <m/>
    <m/>
    <m/>
    <m/>
    <m/>
    <m/>
    <m/>
    <m/>
    <m/>
    <m/>
    <m/>
    <m/>
    <m/>
    <m/>
    <m/>
    <m/>
    <m/>
    <m/>
    <m/>
    <m/>
    <m/>
    <m/>
    <m/>
    <m/>
    <m/>
    <m/>
    <m/>
    <m/>
    <m/>
    <s v="Sin Seguimiento"/>
    <m/>
    <m/>
    <m/>
    <s v="23  febrero -13 Marzo"/>
    <s v="Se evidencio la capacitacion del 4 de marzo de 2022"/>
    <s v="Catalina Carranza-Jacqueline Rivera"/>
    <n v="1"/>
    <x v="1"/>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Seguimiento Austeridad Gasto IIl  Trimestre de 2021"/>
    <d v="2021-11-29T00:00:00"/>
    <s v="Se evidenció que aun cuando, se elaboraron nueve (9) documentos denominados “ Designación de la SIM…” y se realizó la justificación de su utilización, los mismos no poseen firma del Director General y en la mayoría de estos documentos tampoco posee la fir"/>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Establecer los lineamientos del uso y designación de las líneas telefónicas pertenecientes a la DNBC, a través de la emisión de una Circular. "/>
    <m/>
    <n v="1"/>
    <s v="Circular "/>
    <x v="0"/>
    <s v="Arley coy "/>
    <d v="2021-12-20T00:00:00"/>
    <d v="2021-12-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r>
  <r>
    <s v="Informe Seguimiento Austeridad Gasto IIl  Trimestre de 2021"/>
    <d v="2021-11-29T00:00:00"/>
    <s v="Se evidenció que aun cuando, se elaboraron nueve (9) documentos denominados “ Designación de la SIM…” y se realizó la justificación de su utilización, los mismos no poseen firma del Director General y en la mayoría de estos documentos tampoco posee la fir"/>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Realizar la designación formal de las lineas y/o equipos unicamente a personal que posee vinculo laboral con la entidad y que ostenten cargos de Director General, Subdirector y que su labor principal sea la Atención y Prevención de emergencias. De igual f"/>
    <m/>
    <n v="1"/>
    <s v="Designación formal de lineas y/o equipos"/>
    <x v="0"/>
    <s v="Jeison Lopez"/>
    <d v="2021-12-27T00:00:00"/>
    <d v="2021-12-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presenta actas de entrega de las líneas telefónicas, no obstante se evidencia que se están asignando líneas telefónicas a personal que no tiene ningún vinculo laboral con la DNBC ni tampoco se presenta la justificación de porque un mismo cargo "/>
    <s v="Aun se esta a tiempo de cumplir "/>
  </r>
  <r>
    <s v="Informe Seguimiento Austeridad Gasto IIl  Trimestre de 2021"/>
    <d v="2021-11-29T00:00:00"/>
    <s v="Se evidenció que aun cuando, se elaboraron nueve (9) documentos denominados “ Designación de la SIM…” y se realizó la justificación de su utilización, los mismos no poseen firma del Director General y en la mayoría de estos documentos tampoco posee la fir"/>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Cancelar las 14 lineas telefonicas que se encuentran suspendidas "/>
    <m/>
    <n v="14"/>
    <s v="Cancelación de lineas "/>
    <x v="0"/>
    <s v="Arley coy "/>
    <d v="2021-12-27T00:00:00"/>
    <d v="2022-03-30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Il  Trimestre de 2021"/>
    <d v="2021-11-29T00:00:00"/>
    <s v="No se está dando cumplimiento al Artículo 11 del Decreto 371 de 2021, por cuanto, se está  cancelando costos altos por concepto de  alquiler de salones, transporte aereo, alojamiento,  sonido, luces, logistica entre otros sin priorizar el uso de las tecno"/>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Socializar los roles y responsabilidades a los  supervisores designados de los contratos de la entidad "/>
    <m/>
    <n v="1"/>
    <s v="Socialización sobre roles y responsabilidades de los supervisores "/>
    <x v="1"/>
    <s v="Alvaro Perez "/>
    <d v="2021-12-27T00:00:00"/>
    <d v="2022-06-30T00:00:00"/>
    <m/>
    <m/>
    <x v="3"/>
    <m/>
    <m/>
    <m/>
    <m/>
    <m/>
    <m/>
    <m/>
    <m/>
    <m/>
    <m/>
    <m/>
    <m/>
    <m/>
    <m/>
    <m/>
    <m/>
    <m/>
    <m/>
    <m/>
    <m/>
    <m/>
    <m/>
    <m/>
    <m/>
    <m/>
    <m/>
    <m/>
    <m/>
    <m/>
    <m/>
    <m/>
    <m/>
    <m/>
    <m/>
    <m/>
    <m/>
    <m/>
    <m/>
    <m/>
    <m/>
    <m/>
    <m/>
    <m/>
    <m/>
    <m/>
    <m/>
    <m/>
    <m/>
    <m/>
    <m/>
    <s v="Sin Seguimiento"/>
    <m/>
    <m/>
    <m/>
    <s v="23  febrero -13 Marzo"/>
    <s v="Capacitación 4 de mrazo de 2022"/>
    <s v="Catalina Carranza-Jacqueline Rivera"/>
    <n v="1"/>
    <x v="1"/>
    <d v="2022-04-07T00:00:00"/>
    <s v="Capacitación 4 de mrazo de 2022"/>
    <s v="Catalina Carranza-Jacqueline Rivera"/>
    <n v="1"/>
    <s v="Cumplida"/>
    <d v="2022-04-29T00:00:00"/>
    <s v="Capacitación 4 de mrazo de 2022"/>
    <s v="Catalina Carranza-Jacqueline Rivera"/>
    <n v="1"/>
    <s v="Cumplida"/>
    <m/>
    <m/>
    <m/>
    <d v="2022-06-08T00:00:00"/>
    <s v="Cumplida "/>
    <s v="Si"/>
  </r>
  <r>
    <s v="Informe Seguimiento Austeridad Gasto IIl  Trimestre de 2021"/>
    <d v="2021-11-29T00:00:00"/>
    <s v="No se está dando cumplimiento al Artículo 11 del Decreto 371 de 2021, por cuanto, se está  cancelando costos altos por concepto de  alquiler de salones, transporte aereo, alojamiento,  sonido, luces, logistica entre otros sin priorizar el uso de las tecno"/>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2-27T00:00:00"/>
    <d v="2021-12-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s v="No se está dando cumplimiento al Artículo 11 del Decreto 371 de 2021, por cuanto, se está  cancelando costos altos por concepto de  alquiler de salones, transporte aereo, alojamiento,  sonido, luces, logistica entre otros sin priorizar el uso de las tecno"/>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Realizar la discriminación de los impuestos a que haya lugar  en cada uno de los items. "/>
    <m/>
    <n v="1"/>
    <s v="Discriminación detallada de los impuestos"/>
    <x v="0"/>
    <s v="JORGE EDWIN AMARILLO/ALEX OBANDO"/>
    <d v="2021-12-27T00:00:00"/>
    <d v="2021-12-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s v="No se está dando cumplimiento al Artículo 11 del Decreto 371 de 2021, por cuanto, se está  cancelando costos altos por concepto de  alquiler de salones, transporte aereo, alojamiento,  sonido, luces, logistica entre otros sin priorizar el uso de las tecno"/>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Realizar la discriminación de los items en cada uno de los componentes "/>
    <m/>
    <n v="1"/>
    <s v="Discriminación detallada de los items"/>
    <x v="0"/>
    <s v="JORGE EDWIN AMARILLO/ALEX OBANDO"/>
    <d v="2021-12-27T00:00:00"/>
    <d v="2021-12-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s v="No se está dando cumplimiento al Artículo 11 del Decreto 371 de 2021, por cuanto, se está  cancelando costos altos por concepto de  alquiler de salones, transporte aereo, alojamiento,  sonido, luces, logistica entre otros sin priorizar el uso de las tecno"/>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Generar una relación detallada de los eventos realizados discriminando los servicios, items, y componentes al cual pertenece "/>
    <m/>
    <n v="1"/>
    <s v="Discriminación detallada de los eventos"/>
    <x v="0"/>
    <s v="JORGE EDWIN AMARILLO/ALEX OBANDO"/>
    <d v="2021-12-27T00:00:00"/>
    <d v="2021-12-31T00:00:00"/>
    <s v="Plazo"/>
    <m/>
    <x v="3"/>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s v="Para el presente seguimiento se evidenció que no existe un avance en las acciones planteadas, quedando el mismo resultado informado al corte 30 de octubre de 2021, vulnerando lo señalado en el MIPG, Dimensión 7 Control Interno Primera Linea de Defensa que"/>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ón correctiva"/>
    <s v="Seguimientos mensuales al cumplimiento de las acciones establecidas en los planes de mejoramiento, productos de los seguimientos y auditorias realizadas por el proceso de evaluación y seguimiento, dejando como evidencia  del seguimiento  el cuadro del pla"/>
    <m/>
    <n v="12"/>
    <s v="Seguimientos realizados al cumplimiento de las acciones establecidas en el plan de mejoramiento "/>
    <x v="0"/>
    <s v="Arley Coy / Katy Serpa "/>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r>
  <r>
    <s v="Informe Semestral del Estado de Control Interno de  DNBC por el periodo comprendido entre el 1 de Julio o  al  31 de Diciembre de 2021"/>
    <d v="2022-01-28T00:00:00"/>
    <s v="Ambiente 1.2 _x000a_La DNB, tiene implementado el Manual de Convivencia Laboral, pero en  el segundo semestre de la vigencia 2021,  no se realizó la respectiva socialización."/>
    <s v="No conformidad"/>
    <s v=" Desconocimiento de la periodicidad de la socializacion del Manual de Convivencia Laboral._x000a__x000a_La actividad de socializacion del Manual de Convivencia Laboral  no se incluyo en el plan de trabajo del comité de convivencia laboral._x000a__x000a_La actividad de socializac"/>
    <s v="_x000a_La actividad de socializacion del Manual de Convivencia Laboral  no se incluyo en el plan de trabajo del comité de SST. "/>
    <s v="*Incumplimiento  a la norma en SST_x000a__x000a_*Filtración de información privilegiada para el desarrollo del proceso"/>
    <s v="Acción correctiva"/>
    <s v="Incluir en el plan de trabajo de SST la socializacion del manual de Convivenica Laboral  y realizar la socializacion a los funcionarios y contratistas "/>
    <m/>
    <n v="3"/>
    <s v="Realizar tres socializaciones trimestrales sobre  el manual de convivencia laboral "/>
    <x v="3"/>
    <s v="Responsable de SSST "/>
    <d v="2022-04-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1.3_x000a_El Manual de seguridad y privacidad de la información se actualizó hasta el 23 de diciembre de 2021, por lo tanto no se ha dado aplicabilidad ni se ha socializado. De igual forma, no se evidencia en el mismo, una  la política  frente a la det"/>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ón correctiva"/>
    <s v="Actualizar la Política General de Seguridad y  privacidad de la información con la inclusion de un componente  frente a la detección y  el  uso inadecuado de la información priveligiada u otras situaciones que puedan implicar riesgos para la entidad."/>
    <m/>
    <n v="1"/>
    <s v="Documento actualizado"/>
    <x v="2"/>
    <s v="Oficial de seguridad de la informacion (Julio Alejandro Diaz Hoyos ) "/>
    <d v="2022-06-08T00:00:00"/>
    <d v="2022-06-20T00:00:00"/>
    <m/>
    <m/>
    <x v="53"/>
    <m/>
    <m/>
    <m/>
    <m/>
    <m/>
    <m/>
    <m/>
    <m/>
    <m/>
    <m/>
    <m/>
    <m/>
    <m/>
    <m/>
    <m/>
    <m/>
    <m/>
    <m/>
    <m/>
    <m/>
    <m/>
    <m/>
    <m/>
    <m/>
    <m/>
    <m/>
    <m/>
    <m/>
    <m/>
    <m/>
    <m/>
    <m/>
    <m/>
    <m/>
    <m/>
    <m/>
    <m/>
    <m/>
    <m/>
    <m/>
    <m/>
    <m/>
    <m/>
    <m/>
    <m/>
    <m/>
    <m/>
    <m/>
    <m/>
    <m/>
    <m/>
    <m/>
    <m/>
    <m/>
    <m/>
    <m/>
    <m/>
    <m/>
    <x v="3"/>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1.5_x000a_Aunque se actualizó el Manual de Gestión  de riesgos en el mes de junio de 2021,  las irregularidas o posibles incumplimientos al código de integridad serán tenidos en cuenta para la mejora de los mapas de riesgos, como un posible riesgo de c"/>
    <s v="No conformidad"/>
    <s v="Cambios en las directrices emitidas  por el DAFP con respecto a la Guía de Administración de Riesgos_x000a__x000a_La política se actualizó hasta el 30 de Junio de 2021,  su evaluación se realizará en el segundo semestre de 2021_x000a__x000a_Aunque se actualizo el codigo de integ"/>
    <s v="Aunque se actualizo el codigo de integridad en el mes de diciembre de 2021 , no se contemplo en el mapa de riesgos de corrupcion del proceso no se contemplo las irregularidas o posibles incumplimientos al código de integridad. "/>
    <s v="Manipulación de la información._x000a_Generación de actos de corrupción._x000a_Incumlimiento lineamientos DAFP"/>
    <s v="Acción correctiva"/>
    <s v="Actualizar el mapa de  de riesgos de corrupción por parte del proceso de Gestión de Talento Humano, con la identificación de irregularidas o posibles incumplimientos al código de integridad"/>
    <m/>
    <n v="1"/>
    <s v="Actualización del mapa de riesgos de corrupción del proceso"/>
    <x v="3"/>
    <s v="Carilyn Quintero Huepa "/>
    <d v="2022-02-25T00:00:00"/>
    <d v="2022-04-30T00:00:00"/>
    <m/>
    <m/>
    <x v="0"/>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
    <s v="No conformidad"/>
    <s v="Aunque se realiza un informe trimestral  de la gestion de la entidad y es presentado en los comites directivo, no se contemplaron la generacion de alertas sobre las necesidades de recursos y cambios en el entorno. "/>
    <s v="Aunque se realiza un informe trimestral  de la gestion de la entidad y es presentado en los comites directivo, no se contemplaron la generacion de alertas sobre las necsidades de recursos y cambios en el entorno"/>
    <s v="Incumplimientos de los productos  del plan de accion "/>
    <s v="Acción correctiva"/>
    <s v="Incluir en el informe  trimestral de gestion generacion de alertas sobre las necesidades de recursos y cambios en el entorno. "/>
    <m/>
    <n v="4"/>
    <s v="Informes trimestrales presentados"/>
    <x v="8"/>
    <s v="Adriana Moreno "/>
    <d v="2022-03-01T00:00:00"/>
    <d v="2023-02-28T00:00:00"/>
    <m/>
    <m/>
    <x v="54"/>
    <m/>
    <m/>
    <m/>
    <m/>
    <m/>
    <m/>
    <m/>
    <m/>
    <m/>
    <m/>
    <m/>
    <m/>
    <m/>
    <m/>
    <m/>
    <m/>
    <m/>
    <m/>
    <m/>
    <m/>
    <m/>
    <m/>
    <m/>
    <m/>
    <m/>
    <m/>
    <m/>
    <m/>
    <m/>
    <m/>
    <m/>
    <m/>
    <m/>
    <m/>
    <m/>
    <m/>
    <m/>
    <m/>
    <m/>
    <m/>
    <m/>
    <m/>
    <m/>
    <m/>
    <m/>
    <m/>
    <m/>
    <m/>
    <m/>
    <m/>
    <m/>
    <m/>
    <m/>
    <m/>
    <m/>
    <m/>
    <m/>
    <m/>
    <x v="3"/>
    <m/>
    <m/>
    <m/>
    <m/>
    <m/>
    <m/>
    <m/>
    <m/>
    <m/>
    <m/>
    <d v="2022-05-31T00:00:00"/>
    <s v="Se presenta  informe  I trimestre de gestión generación de alertas sobre las necesidades de recursos y cambios en el entorno. "/>
    <n v="0.25"/>
    <d v="2022-06-08T00:00:00"/>
    <s v="Se presenta  informe  I trimestre de gestión generación de alertas sobre las necesidades de recursos y cambios en el entorno. "/>
    <s v="Aun se esta a tiempo de cumplir "/>
  </r>
  <r>
    <s v="Informe Semestral del Estado de Control Interno de  DNBC por el periodo comprendido entre el 1 de Julio o  al  31 de Diciembre de 2021"/>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Corrección"/>
    <s v="Realizar las actas del Comité Directivo correspondientes a los meses de julio a diciembre del año 2021, indicando alertas alertas frente a los posibles incumplimientos, necesidades de recursos y cambios en el entorno."/>
    <m/>
    <n v="6"/>
    <s v="Actas de comité directivo realizadas/actas de comité Directivo programadas "/>
    <x v="8"/>
    <s v="Adriana Moreno "/>
    <d v="2022-03-01T00:00:00"/>
    <d v="2022-07-31T00:00:00"/>
    <m/>
    <m/>
    <x v="55"/>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Acción correctiva"/>
    <s v="Realizar las actas del Comité Directivo correspondientes a la vigencia 2022,  indicando alertas alertas frente a los posibles incumplimientos, necesidades de recursos y cambios en el entorno."/>
    <m/>
    <n v="12"/>
    <s v="Actas de comité directivo realizadas/actas de comité Directivo programadas "/>
    <x v="8"/>
    <s v="Adriana Moreno "/>
    <d v="2022-03-01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x v="19"/>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ó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4.4_x000a_No se evidencia socialización de la política  de Talento Humano en el segundo semestre  de 2021, por medio de Inducción y Reinducción."/>
    <s v="No conformidad"/>
    <s v="Aunque se actualizo el procedimiento  Plan deAnual de Capacitación Código PC-TH-03, no se contemplo una politica de operación que haga referencia a la socializacion de la politica de Talento Humano por medio de  Inducción y Reinducción._x000a__x000a_Desconocimeinto  "/>
    <s v="Desconocimeinto  de los liniamientos emitidos por el DAFP en materia de induccion y reinduccion ."/>
    <s v="Incumlimiento lineamientos DAFP"/>
    <s v="Acción correctiva"/>
    <s v="Socializar la Politica de Talento Humano por medio de Inducción y Reinducción."/>
    <m/>
    <n v="1"/>
    <s v="Socilizacion de la politica de Talento Humano "/>
    <x v="3"/>
    <s v="Carilyn Quintero- Vivian Lorena Ramirez "/>
    <d v="2022-07-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4.6_x000a_El procedimiento Plan deAnual de Capacitación Código PC-TH-03, vigente desde el 03-11-2021, incluyó la Evaluación Semestral del Impacto. No obstante,  al verificar el informe de capacitación y evaluación e Impacto, generado por el Proceso de "/>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x v="19"/>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4.6_x000a_El procedimiento Plan deAnual de Capacitación Código PC-TH-03, vigente desde el 03-11-2021, incluyó la Evaluación Semestral del Impacto. No obstante,  al verificar el informe de capacitación y evaluación e Impacto, generado por el Proceso de "/>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ó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32"/>
    <d v="2022-01-28T00:00:00"/>
    <s v="Ambiente 5.2_x000a_En el comité directivo del Mes de Agosto y septiembre de 2021 se realizó el análisis por  parte de la Alta Dirección a los reportes financieros teniendo en cuenta los seguimientos mensuales que se generan a los Proyectos de Inversión en la pl"/>
    <s v="No conformidad"/>
    <s v=" No se tiene contempado el desarrollo de dicho tema en las actas de comité, por cuanto estas son generadas de manera gerencial y no al detalle de los temas tratados. "/>
    <s v=" No se tiene contempado el desarrollo de dicho tema en las actas de comité, por cuanto estas son generadas de manera gerencial y no al detalle de los temas tratados. "/>
    <s v="Toma de decisiones  sin evidencias. "/>
    <s v="Acción correctiva"/>
    <s v="Dejar por escrito en las actas de comité el desarrollo de los reportes financieros teniendo en cuenta los seguimientos mensuales que se generan a los Proyectos de Inversión en la plataforma SPI del DNP, conforme a la ejecución presupuestal mensual, los PA"/>
    <m/>
    <n v="11"/>
    <s v="Actas de Comité Directivo "/>
    <x v="8"/>
    <s v="Adriana Moreno "/>
    <d v="2022-02-28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s v="Ambiente 5.4_x000a_Por parte  de la Oficina de Control Interno, se realizó la evaluación de los controles  por medio de  los seguimientos y auditorías generadas. Aunque se actualizó el  Manual de Gestión del Riesgo, Vigente Desde:30/06/2021,pero los procesos a "/>
    <s v="No conformidad"/>
    <s v="Por alta carga laboral de los gestores de cada uno de los procesos, no se realizo la actuliazacion de los procedimeintos. "/>
    <s v="Por alta carga laboral de los gestores de cada uno de los procesos, no se realizo la actuliazacion de los procedimeintos. "/>
    <s v="Posible materialización de riesgos_x000a__x000a_Incumplimiento a las directrices del DAFP"/>
    <s v="Acción correctiva"/>
    <s v="Actualización de los procedimientos y controles de cada uno de los procesos"/>
    <m/>
    <n v="19"/>
    <s v="Procedimientos y controles actualizados /número de procesos"/>
    <x v="6"/>
    <s v="Jhon Beltran "/>
    <d v="2021-10-01T00:00:00"/>
    <d v="2022-06-30T00:00:00"/>
    <m/>
    <m/>
    <x v="3"/>
    <m/>
    <m/>
    <m/>
    <m/>
    <m/>
    <m/>
    <m/>
    <m/>
    <m/>
    <m/>
    <m/>
    <m/>
    <m/>
    <m/>
    <m/>
    <m/>
    <m/>
    <m/>
    <m/>
    <m/>
    <m/>
    <m/>
    <m/>
    <m/>
    <m/>
    <m/>
    <m/>
    <m/>
    <m/>
    <m/>
    <m/>
    <m/>
    <m/>
    <m/>
    <m/>
    <m/>
    <m/>
    <m/>
    <m/>
    <m/>
    <m/>
    <m/>
    <m/>
    <m/>
    <m/>
    <m/>
    <m/>
    <m/>
    <m/>
    <m/>
    <m/>
    <m/>
    <m/>
    <m/>
    <m/>
    <m/>
    <m/>
    <m/>
    <x v="3"/>
    <m/>
    <m/>
    <m/>
    <m/>
    <m/>
    <m/>
    <m/>
    <m/>
    <m/>
    <m/>
    <d v="2022-05-31T00:00:00"/>
    <s v="Se han actualizado los procedimientos de acuerdo a la solicitud "/>
    <n v="0.3"/>
    <d v="2022-06-08T00:00:00"/>
    <s v="Se evidencia matriz del tramite documental "/>
    <s v="Aun se esta a tiempo de cumplir"/>
  </r>
  <r>
    <s v="Informe Semestral del Estado de Control Interno de  DNBC por el periodo comprendido entre el 1 de Julio o  al  31 de Diciembre de 2021"/>
    <d v="2022-01-28T00:00:00"/>
    <s v="Ambiente 6.2_x000a_Al realizar el seguimiento a los riesgos de gestión se evidenció falencia en objetivos de algunos procesos_x000a_"/>
    <s v="No conformidad"/>
    <s v="Por alta carga laboral de los gestores de cada uno de los procesos, no se realizo la actuliazacion de los procedimeintos. _x000a__x000a_Desconocimeinto de los lineamientos emitidos en la Guía de Administración del Riesgo"/>
    <s v="_x000a_Desconocimeinto de los lineamientos emitidos en la Guía de Administración del Riesgo"/>
    <s v="Posible materialización de riesgos_x000a__x000a_Incumplimiento a las directrices del DAFP"/>
    <s v="Acción correctiva"/>
    <s v="Actualizar las caracterizaciones de los procesos "/>
    <m/>
    <n v="19"/>
    <s v="Documento de caracterizacion de proceso actualizada / Numero de procesos en la DNBC "/>
    <x v="6"/>
    <s v="Merle Galindo "/>
    <d v="2022-03-01T00:00:00"/>
    <d v="2022-07-30T00:00:00"/>
    <m/>
    <m/>
    <x v="27"/>
    <m/>
    <m/>
    <m/>
    <m/>
    <m/>
    <m/>
    <m/>
    <m/>
    <m/>
    <m/>
    <m/>
    <m/>
    <m/>
    <m/>
    <m/>
    <m/>
    <m/>
    <m/>
    <m/>
    <m/>
    <m/>
    <m/>
    <m/>
    <m/>
    <m/>
    <m/>
    <m/>
    <m/>
    <m/>
    <m/>
    <m/>
    <m/>
    <m/>
    <m/>
    <m/>
    <m/>
    <m/>
    <m/>
    <m/>
    <m/>
    <m/>
    <m/>
    <m/>
    <m/>
    <m/>
    <m/>
    <m/>
    <m/>
    <m/>
    <m/>
    <m/>
    <m/>
    <m/>
    <m/>
    <m/>
    <m/>
    <m/>
    <m/>
    <x v="3"/>
    <m/>
    <m/>
    <m/>
    <m/>
    <m/>
    <m/>
    <m/>
    <m/>
    <m/>
    <m/>
    <d v="2022-05-31T00:00:00"/>
    <s v="Las caracterizaciones de los procesos se actualizaron el ano pasado "/>
    <n v="1"/>
    <d v="2022-06-08T00:00:00"/>
    <s v="Las caracterizaciones de los procesos se actualizaron el ano pasado "/>
    <s v="Si"/>
  </r>
  <r>
    <s v="Informe Semestral del Estado de Control Interno de  DNBC por el periodo comprendido entre el 1 de Julio o  al  31 de Diciembre de 2021"/>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ón correctiva"/>
    <s v="Realizar el acompañamiento a los procesos con el fin de revisar los controles de los mapas de riesgos de corrupción."/>
    <m/>
    <n v="19"/>
    <s v=" riesgos de corrupción revisados  revisados/total de riesgos de la DNBC"/>
    <x v="6"/>
    <s v="Merle Jhoana Galindo"/>
    <d v="2022-04-30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ón correctiva"/>
    <s v="Realizar informe de monitoreo de los riesgos de corrupción cada cuatrimestre de reporte., incluyendo la descripción de la totalidad de los controles con respecto a  la inclusión de las desviaciones"/>
    <m/>
    <n v="3"/>
    <s v="Informes de monitoreo de riesgos de corrupción"/>
    <x v="6"/>
    <s v="Merle Jhoana Galindo"/>
    <d v="2022-04-30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ón correctiva"/>
    <s v="Realizar en los comites directivos  la identificacion  de  los procesos, programas o proyectos, que son susceptibles de posibles actos de corrupción, teniendo en cuenta el entorno interno y externo."/>
    <m/>
    <n v="10"/>
    <s v="Actas de comité directivo "/>
    <x v="6"/>
    <s v="Merle Jhoana Galindo"/>
    <d v="2022-03-31T00:00:00"/>
    <d v="2022-12-31T00:00:00"/>
    <m/>
    <m/>
    <x v="1"/>
    <m/>
    <m/>
    <m/>
    <m/>
    <m/>
    <m/>
    <m/>
    <m/>
    <m/>
    <m/>
    <m/>
    <m/>
    <m/>
    <m/>
    <m/>
    <m/>
    <m/>
    <m/>
    <m/>
    <m/>
    <m/>
    <m/>
    <m/>
    <m/>
    <m/>
    <m/>
    <m/>
    <m/>
    <m/>
    <m/>
    <m/>
    <m/>
    <m/>
    <m/>
    <m/>
    <m/>
    <m/>
    <m/>
    <m/>
    <m/>
    <m/>
    <m/>
    <m/>
    <m/>
    <m/>
    <m/>
    <m/>
    <m/>
    <m/>
    <m/>
    <m/>
    <m/>
    <m/>
    <m/>
    <m/>
    <m/>
    <m/>
    <m/>
    <x v="3"/>
    <m/>
    <m/>
    <m/>
    <m/>
    <m/>
    <m/>
    <m/>
    <m/>
    <m/>
    <m/>
    <d v="2022-05-31T00:00:00"/>
    <s v="Se realiza presentación en comité directivo del mes de mayo "/>
    <n v="0.33"/>
    <d v="2022-06-08T00:00:00"/>
    <s v="Se realiza presentación en comité directivo del mes de mayo "/>
    <s v="Aun se esta a tiempo de cumplir"/>
  </r>
  <r>
    <s v="Informe Semestral del Estado de Control Interno de  DNBC por el periodo comprendido entre el 1 de Julio o  al  31 de Diciembre de 2021"/>
    <d v="2022-01-28T00:00:00"/>
    <s v="Ambiente 8.4_x000a_Los informes de resultados o monitoreo  emitidos por la segunda linea de defensa no poseen  la evaluación de fallas en diseño y ejecución; ni  evidencian la toma de acciones por parte de la alta dirección sobre las fallas de diseño y controle"/>
    <s v="No conformidad"/>
    <s v="_x000a_Desconocimiento de la totalidad de los requisitos a tener en cuenta en los seguimientos  a los mapas de riesgos. _x000a__x000a_"/>
    <s v="_x000a_Desconocimiento de la totalidad de los requisitos a tener en cuenta en los seguimientos  a los mapas de riesgos. "/>
    <s v="Incumplimiento de lineamientos sobre la evaluación del riesgos en la entidad_x000a_"/>
    <s v="Acción correctiva"/>
    <s v="Presentación de informes con la identificación de los temas críticos identificados al Comité Directivo y el CICI para que se tomen las decisiones pertinentes"/>
    <m/>
    <n v="4"/>
    <s v="Informes  con la identificación de los temas críticos identificados al Comité Directivo y el CICI para que se tomen las decisiones pertinentes"/>
    <x v="6"/>
    <s v="Merle Galindo"/>
    <d v="2021-03-31T00:00:00"/>
    <d v="2022-12-31T00:00:00"/>
    <m/>
    <m/>
    <x v="1"/>
    <m/>
    <m/>
    <m/>
    <m/>
    <m/>
    <m/>
    <m/>
    <m/>
    <m/>
    <m/>
    <m/>
    <m/>
    <m/>
    <m/>
    <m/>
    <m/>
    <m/>
    <m/>
    <m/>
    <m/>
    <m/>
    <m/>
    <m/>
    <m/>
    <m/>
    <m/>
    <m/>
    <m/>
    <m/>
    <m/>
    <m/>
    <m/>
    <m/>
    <m/>
    <m/>
    <m/>
    <m/>
    <m/>
    <m/>
    <m/>
    <m/>
    <m/>
    <m/>
    <m/>
    <m/>
    <m/>
    <m/>
    <m/>
    <m/>
    <m/>
    <m/>
    <m/>
    <m/>
    <m/>
    <m/>
    <m/>
    <m/>
    <m/>
    <x v="3"/>
    <m/>
    <m/>
    <m/>
    <m/>
    <m/>
    <m/>
    <m/>
    <m/>
    <m/>
    <m/>
    <d v="2022-05-31T00:00:00"/>
    <s v="Se realiza la presentación en los comités creados para ello "/>
    <n v="0.4"/>
    <d v="2022-06-08T00:00:00"/>
    <s v="Se realiza la presentación en los comités creados para ello"/>
    <s v="Aun se esta a tiempo de cumplir"/>
  </r>
  <r>
    <s v="Informe Semestral del Estado de Control Interno de  DNBC por el periodo comprendido entre el 1 de Julio o  al  31 de Diciembre de 2021"/>
    <d v="2022-01-28T00:00:00"/>
    <s v="Ambiente 9.1_x000a_El numeral 5. Identificación de Factores de Riesgos Tabla 6  del Manual de Gestión del Riesgo,  señala los factores internos y externos los cuales son generadoras de riesgos. Durante el segundo semestre no se realizó monitoreo al contexto int"/>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ón correctiva"/>
    <s v="Presentación de informes con el  monitoreo al contexto interno y externo para determinar nuevos riesgos o ajustes a los existentes._x000a_s al Comité Directivo y el CICI para que se tomen las decisiones pertinentes"/>
    <m/>
    <n v="6"/>
    <s v="Informes  con la identificación de los temas críticos identificados al Comité Directivo y el CICI para que se tomen las decisiones pertinentes"/>
    <x v="6"/>
    <s v="Merle Galindo"/>
    <d v="2021-03-31T00:00:00"/>
    <d v="2022-12-31T00:00:00"/>
    <m/>
    <m/>
    <x v="1"/>
    <m/>
    <m/>
    <m/>
    <m/>
    <m/>
    <m/>
    <m/>
    <m/>
    <m/>
    <m/>
    <m/>
    <m/>
    <m/>
    <m/>
    <m/>
    <m/>
    <m/>
    <m/>
    <m/>
    <m/>
    <m/>
    <m/>
    <m/>
    <m/>
    <m/>
    <m/>
    <m/>
    <m/>
    <m/>
    <m/>
    <m/>
    <m/>
    <m/>
    <m/>
    <m/>
    <m/>
    <m/>
    <m/>
    <m/>
    <m/>
    <m/>
    <m/>
    <m/>
    <m/>
    <m/>
    <m/>
    <m/>
    <m/>
    <m/>
    <m/>
    <m/>
    <m/>
    <m/>
    <m/>
    <m/>
    <m/>
    <m/>
    <m/>
    <x v="3"/>
    <m/>
    <m/>
    <m/>
    <m/>
    <m/>
    <m/>
    <m/>
    <m/>
    <m/>
    <m/>
    <d v="2022-05-31T00:00:00"/>
    <s v="Se  presenta informes con el  monitoreo al contexto interno y externo para determinar nuevos riesgos o ajustes a los existentes._x000a_s al Comité Directivo y el CICI para que se tomen las decisiones pertinentes"/>
    <n v="0.4"/>
    <d v="2022-06-08T00:00:00"/>
    <s v="Se  presenta informes con el  monitoreo al contexto interno y externo para determinar nuevos riesgos o ajustes a los existentes._x000a_s al Comité Directivo y el CICI para que se tomen las decisiones pertinentes"/>
    <s v="Aun se esta a tiempo de cumplir"/>
  </r>
  <r>
    <s v="Informe Semestral del Estado de Control Interno de  DNBC por el periodo comprendido entre el 1 de Julio o  al  31 de Diciembre de 2021"/>
    <d v="2022-01-28T00:00:00"/>
    <s v="Ambiente 9.2_x000a_La alta Dirección tercerizó las actividades de CITEL con el Cuerpo de Bomberos Voluntarios de Bogotá, pero no se ha analizado por parte de la alta Dirección los riesgos asociados a estas actividades tercerizadas."/>
    <s v="No conformidad"/>
    <s v="no se contemplo  la necesidad por parte de la Alta Direccion de analizar los riesgos asociados a actividades tercerizadas."/>
    <s v="no se contemplo  la necesidad por parte de la Alta Direccion de analizar los riesgos asociados a actividades tercerizadas."/>
    <s v="Incumplimiento de lineamientos establecidos en el Manual de Riesgos_x000a_"/>
    <s v="Acción correctiva"/>
    <s v="Analizar por parte de la Alta Direccion en los  CCI los  riesgos asociados a actividades tercerizadas"/>
    <m/>
    <n v="6"/>
    <s v="Actas de Comité de CCI "/>
    <x v="6"/>
    <s v="Merle Galindo"/>
    <d v="2022-02-01T00:00:00"/>
    <d v="2022-12-31T00:00:00"/>
    <m/>
    <m/>
    <x v="1"/>
    <m/>
    <m/>
    <m/>
    <m/>
    <m/>
    <m/>
    <m/>
    <m/>
    <m/>
    <m/>
    <m/>
    <m/>
    <m/>
    <m/>
    <m/>
    <m/>
    <m/>
    <m/>
    <m/>
    <m/>
    <m/>
    <m/>
    <m/>
    <m/>
    <m/>
    <m/>
    <m/>
    <m/>
    <m/>
    <m/>
    <m/>
    <m/>
    <m/>
    <m/>
    <m/>
    <m/>
    <m/>
    <m/>
    <m/>
    <m/>
    <m/>
    <m/>
    <m/>
    <m/>
    <m/>
    <m/>
    <m/>
    <m/>
    <m/>
    <m/>
    <m/>
    <m/>
    <m/>
    <m/>
    <m/>
    <m/>
    <m/>
    <m/>
    <x v="3"/>
    <m/>
    <m/>
    <m/>
    <m/>
    <m/>
    <m/>
    <m/>
    <m/>
    <m/>
    <m/>
    <d v="2022-05-31T00:00:00"/>
    <s v="Se han realizado las presentaciones en el cci "/>
    <n v="0.4"/>
    <d v="2022-06-08T00:00:00"/>
    <s v="Se han realizado las presentaciones en el cci "/>
    <s v="Aun se esta a tiempo de cumplir"/>
  </r>
  <r>
    <s v="Informe Semestral del Estado de Control Interno de  DNBC por el periodo comprendido entre el 1 de Julio o  al  31 de Diciembre de 2021"/>
    <d v="2022-01-28T00:00:00"/>
    <s v="Ambiente 9.3_x000a_Aun cuando, en el Comité Institucional de Contro Interno del mes de Noviembre de 2021, se realizó seguimiento a los riesgos de la entidad, la Alta Dirección no ha realizado el análisis de los riesgos aceptados, para definir sus condiciones o "/>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 general de la gestión del riesgo en la entidad con reporte sobre los riesgos aceptados"/>
    <m/>
    <n v="2"/>
    <s v="Informe presentado"/>
    <x v="6"/>
    <s v="Merle Galindo"/>
    <d v="2022-02-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9.3_x000a_Aun cuando, en el Comité Institucional de Contro Interno del mes de Noviembre de 2021, se realizó seguimiento a los riesgos de la entidad, la Alta Dirección no ha realizado el análisis de los riesgos aceptados, para definir sus condiciones o "/>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s de las acciones tomadas por parte de la Alta Dirección con respecto a la materialización o aceptación de los riesgos"/>
    <m/>
    <n v="2"/>
    <s v="Informes por parte del CICI"/>
    <x v="6"/>
    <s v="Merle Jhoana Galindo"/>
    <d v="2022-03-01T00:00:00"/>
    <d v="2022-07-30T00:00:00"/>
    <m/>
    <m/>
    <x v="27"/>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9.4_x000a_La entidad, realizó la Identificación de los Riesgos de gestión, conforme fue programado  por la Entidad, no obstante no se ha generado la la etapa de valoracion de los riesgos "/>
    <s v="No conformidad"/>
    <s v="Falta de aplicabildiad de la politica de Gestion de Riesgos  de la Entidad "/>
    <s v="Falta de aplicabildiad de la politica de Gestion de Riesgos  de la Entidad  "/>
    <s v="Incumplimiento de lineamientos sobre la evaluación del riesgos en la entidad_x000a_"/>
    <s v="Acción correctiva"/>
    <s v="Actualizar el mapa de riesgo de acuerdo al monitoreo que realizan los gestores de los procesos. "/>
    <m/>
    <n v="1"/>
    <s v="Mapa de Riesgos actualizado "/>
    <x v="6"/>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11.2_x000a_No se cuenta con actividades de control internas para los proveedores de tecnología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ón correctiva"/>
    <s v="Formular un procedimiento donde se definan actividades de control para la adquisición y prestación de servicios de tecnología."/>
    <m/>
    <n v="1"/>
    <s v="Procedimiento formulado"/>
    <x v="2"/>
    <s v="Ivan Gonzales  "/>
    <d v="2022-03-01T00:00:00"/>
    <d v="2022-06-30T00:00:00"/>
    <m/>
    <m/>
    <x v="3"/>
    <m/>
    <m/>
    <m/>
    <m/>
    <m/>
    <m/>
    <m/>
    <m/>
    <m/>
    <m/>
    <m/>
    <m/>
    <m/>
    <m/>
    <m/>
    <m/>
    <m/>
    <m/>
    <m/>
    <m/>
    <m/>
    <m/>
    <m/>
    <m/>
    <m/>
    <m/>
    <m/>
    <m/>
    <m/>
    <m/>
    <m/>
    <m/>
    <m/>
    <m/>
    <m/>
    <m/>
    <m/>
    <m/>
    <m/>
    <m/>
    <m/>
    <m/>
    <m/>
    <m/>
    <m/>
    <m/>
    <m/>
    <m/>
    <m/>
    <m/>
    <m/>
    <m/>
    <m/>
    <m/>
    <m/>
    <m/>
    <m/>
    <m/>
    <x v="3"/>
    <m/>
    <m/>
    <m/>
    <m/>
    <m/>
    <m/>
    <m/>
    <m/>
    <m/>
    <m/>
    <d v="2022-05-31T00:00:00"/>
    <s v="SE realizaron mesas de trabajo con las áreas con el fin de identificar las necesidad de TI"/>
    <n v="1"/>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10.1_x000a_Aunque la DNBC durante el primer semestre de 2020,  realizó la redistribución del personal con el perfil adecuado en las diferentes dependencias,  teniendo en cuenta su experiencia y perfil, a la fecha, aún existen dependencias para las cual"/>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ón correctiva"/>
    <s v="Remitir oficio al DAFP, para solicitar el acompañamiento con el  realizar  una ampliación de planta._x000a_"/>
    <m/>
    <n v="1"/>
    <s v="Solicitud al DAFP"/>
    <x v="3"/>
    <s v="Carilyn Quintero "/>
    <d v="2022-05-03T00:00:00"/>
    <d v="2022-06-30T00:00:00"/>
    <m/>
    <m/>
    <x v="3"/>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10.1_x000a_Aunque la DNBC durante el primer semestre de 2020,  realizó la redistribución del personal con el perfil adecuado en las diferentes dependencias,  teniendo en cuenta su experiencia y perfil, a la fecha, aún existen dependencias para las cual"/>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ón correctiva"/>
    <s v="Realizar una mesa de trabajo entre el proceso de Gestión de Talento Humano y la alta Dirección para evaluar una redistribución del personal de planta en los diferentes procesos de acuerdo con su competencia y a lo establecido en el Manual de Funciones y C"/>
    <m/>
    <n v="1"/>
    <s v="Mesa de trabajo "/>
    <x v="3"/>
    <s v="Carilyn Quintero "/>
    <d v="2022-05-03T00:00:00"/>
    <d v="2022-06-30T00:00:00"/>
    <m/>
    <m/>
    <x v="37"/>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10.2_x000a_La Oficina de Planeación, realizó una propuesta de segregación de funciones  con el personal de planta, en caso de no contar con Contratistas  , mediante una matriz con identificación de necesidades y perfiles requeridos para la ubicación de"/>
    <s v="No conformidad"/>
    <s v="La nueva metodología generada por  el DAFP en relación a la Evaluación del Sitema de Control Interno, con respecto a las necesidades y perfiles requeridos en relación al Componente Ambiente de Control"/>
    <s v="Planta de personal insuficiente para cubrir las diferentes áreas de la entidad de acuerdo con sus necesidades"/>
    <s v="Débil Gestión Institucional_x000a_Posible materialización de riesgos de gestión_x000a_Afectación en el servicio"/>
    <s v="Acción correctiva"/>
    <s v="Remitir oficio al DAFP, para solicitar el acompañamiento con el  realizar  una ampliación de planta._x000a__x000a_"/>
    <m/>
    <n v="1"/>
    <s v="Solicitud al DAFP"/>
    <x v="3"/>
    <s v="Carilyn Quintero "/>
    <d v="2022-05-03T00:00:00"/>
    <d v="2022-06-30T00:00:00"/>
    <m/>
    <m/>
    <x v="3"/>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10.3_x000a_El Sistema de Gestión de la entidad se diseñó de acuerdo con los requisitos del Modelo Integrado de Planeación y Gestión - MIPG, así como teniendo en cuenta requisitos de la norma ISO 9001:2015,al igual que con el Sistema de Gestión en Segur"/>
    <s v="No conformidad"/>
    <s v="1. El manual y los documentos anexos del SG-SST en los formatos establecidos por la DNBC no han sido remitidos a gestión de análisis y mejora continua para su aprobación._x000a__x000a_2. Priorizacion de otras actividades del  Plan de trabajo anual (PTA)."/>
    <s v="*Priorizacion de otras actividades del  Plan de trabajo anual (PTA)."/>
    <s v="*Incumplimiento de la normatividad Decreto 1072 de 2015 y lo referente al SIGE"/>
    <s v="Acción correctiva"/>
    <s v="Actualizar el manual del  SG-SST y sus documentos  anexos  de acuerdo a la normativiodad vigente en SST"/>
    <m/>
    <n v="1"/>
    <s v="Manual del SG-SST actualizado "/>
    <x v="3"/>
    <s v="Responsable del SG-SST"/>
    <d v="2021-12-01T00:00:00"/>
    <d v="2022-06-30T00:00:00"/>
    <m/>
    <m/>
    <x v="3"/>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11.1_x000a_La DNBC aunque cuenta con la Política General de Seguridad y Privacidad de la información, la misma no tiene inmerso el componente de infraestructura tecnologica y sus controles, asi como tampoco hace referencia a las  actividades que traten"/>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ón correctiva"/>
    <s v="Actualizar la Política General de Seguridad y  privacidad de la información con la inclusion de un componente de infraestructura tecnologica y sus controles, y hacer referencia a las  actividades que traten de los procesos de adquisición desarrollo y mant"/>
    <m/>
    <n v="1"/>
    <s v="Documento actualizado"/>
    <x v="2"/>
    <s v="Oficial de seguridad de la informacion (Julio Alejandro Diaz Hoyos ) "/>
    <d v="2022-06-08T00:00:00"/>
    <d v="2022-06-20T00:00:00"/>
    <m/>
    <m/>
    <x v="53"/>
    <m/>
    <m/>
    <m/>
    <m/>
    <m/>
    <m/>
    <m/>
    <m/>
    <m/>
    <m/>
    <m/>
    <m/>
    <m/>
    <m/>
    <m/>
    <m/>
    <m/>
    <m/>
    <m/>
    <m/>
    <m/>
    <m/>
    <m/>
    <m/>
    <m/>
    <m/>
    <m/>
    <m/>
    <m/>
    <m/>
    <m/>
    <m/>
    <m/>
    <m/>
    <m/>
    <m/>
    <m/>
    <m/>
    <m/>
    <m/>
    <m/>
    <m/>
    <m/>
    <m/>
    <m/>
    <m/>
    <m/>
    <m/>
    <m/>
    <m/>
    <m/>
    <m/>
    <m/>
    <m/>
    <m/>
    <m/>
    <m/>
    <m/>
    <x v="3"/>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11.1_x000a_La DNBC aunque cuenta con la Política General de Seguridad y Privacidad de la información, la misma no tiene inmerso el componente de infraestructura tecnologica y sus controles, asi como tampoco hace referencia a las  actividades que traten"/>
    <s v="No conformidad"/>
    <s v="Desconocimiento de las disposiciones existentes frente a la frente al mantenimiento preventivo del harware"/>
    <s v="Desconocimiento de las disposiciones existentes frente a la frente al mantenimiento preventivo del harware"/>
    <s v="Fallas en el sistema de control interno de la Entidad"/>
    <s v="Acción correctiva"/>
    <s v="Realizar  y ejecutar el plan  de mantenimiento preventivo y correctivo del harware de la Entidad "/>
    <m/>
    <n v="1"/>
    <s v="Documento  seguimiento Plan de Mantenimeinto Preventivo y Correctivo de Harware"/>
    <x v="2"/>
    <s v="Ivan Gonzales  "/>
    <d v="2022-03-01T00:00:00"/>
    <d v="2022-07-15T00:00:00"/>
    <m/>
    <m/>
    <x v="20"/>
    <m/>
    <m/>
    <m/>
    <m/>
    <m/>
    <m/>
    <m/>
    <m/>
    <m/>
    <m/>
    <m/>
    <m/>
    <m/>
    <m/>
    <m/>
    <m/>
    <m/>
    <m/>
    <m/>
    <m/>
    <m/>
    <m/>
    <m/>
    <m/>
    <m/>
    <m/>
    <m/>
    <m/>
    <m/>
    <m/>
    <m/>
    <m/>
    <m/>
    <m/>
    <m/>
    <m/>
    <m/>
    <m/>
    <m/>
    <m/>
    <m/>
    <m/>
    <m/>
    <m/>
    <m/>
    <m/>
    <m/>
    <m/>
    <m/>
    <m/>
    <m/>
    <m/>
    <m/>
    <m/>
    <m/>
    <m/>
    <m/>
    <m/>
    <x v="3"/>
    <m/>
    <m/>
    <m/>
    <m/>
    <m/>
    <m/>
    <m/>
    <m/>
    <m/>
    <m/>
    <d v="2022-05-31T00:00:00"/>
    <s v="Se realizó plan de renovación de equipos para la entidad vigencia 2022"/>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11.3_x000a_Se cuenta con la matriz de roles y usuarios donde se establecen segregación de funciones, donde se indica el escenario actual por el nivel organizacional  asi  como el Plan de Contigencia. Pero no están identificado claramente los principios"/>
    <s v="No conformidad"/>
    <s v="El proceso no ha generado documentación formal del desarrollo de sus actividades conforme lo define el SIGE y requisitos de normatividad y de lineamientos en la materia"/>
    <s v="El proceso no ha generado documentación formal del desarrollo de sus actividades conforme lo define el SIGE y requisitos de normatividad y de lineamientos en la materia"/>
    <s v="Incumplimiento de requisitos de norma definidos que afectan la evlaución de desempeño de la entidad"/>
    <s v="Acción correctiva"/>
    <s v="Documentar  la matriz de roles y usuarios siguiendo los principios de segregación de funciones "/>
    <m/>
    <n v="1"/>
    <s v="Matriz de roles y usuarios formulada"/>
    <x v="8"/>
    <s v="Adriana Moreno"/>
    <d v="2022-03-01T00:00:00"/>
    <d v="2022-06-30T00:00:00"/>
    <m/>
    <m/>
    <x v="3"/>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s v="Ambiente 12.1_x000a_La OCI, evalúa la actualización de procesos, procedimientos, Políticas de operación, instructivos, manuales entre otros, en los seguimientos y auditorías realizadas durante el primer y segundo semestre de 2021. No obstante la segunda linea d"/>
    <s v="No conformidad"/>
    <s v="No se habia contemplado realizar la evaluacion de la documentacion del sistema _x000a_"/>
    <s v="No se habia contemplado realizar la evaluacion de la documentacion del sistema _x000a_"/>
    <s v="Incumplimientos normativos _x000a_"/>
    <s v="Acción correctiva"/>
    <s v="Realizar la evaluacion de la documentacion del sistema, principalmente evaluar la aplicación adecuada de las principales actividades de control"/>
    <m/>
    <n v="1"/>
    <s v="Informe de resultado de la evaluacion de la documentacion del sistema "/>
    <x v="6"/>
    <s v="John  Beltran"/>
    <d v="2022-03-01T00:00:00"/>
    <d v="2022-06-30T00:00:00"/>
    <m/>
    <m/>
    <x v="3"/>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12.2_x000a_La tercera Linea de Defensa en  la vigencia 2021, realizó seguimiento a los Riesgos de Gestión únicamente  a la etapa de IDENTIFICACION, quedando pendiente la evaluación del diseño y ejecución de los respectivos controles. "/>
    <s v="No conformidad"/>
    <s v="A partir de que se encuentra en una etapa de maduracion y aplicabilidad de la entidad del Manual de Gestion del Riesgo de la Entidad , no se reakizo la evaluacion evaluación del diseño y ejecución de los respectivos controles. "/>
    <s v="A partir de que se encuentra en una etapa de maduracion y aplicabilidad de la entidad del Manual de Gestion del Riesgo de la Entidad , no se reakizo la evaluacion evaluación del diseño y ejecución de los respectivos controles. "/>
    <s v="Incumplimientos normativos _x000a_"/>
    <s v="Acción correctiva"/>
    <s v="Realizar por parte de la tercera linea de defensa la evaluación del diseño y ejecución de los respectivos controles de los riesgos identificados en la DNBC "/>
    <m/>
    <n v="1"/>
    <s v="No. De seguiminetos realizados/ No de seguimientos programados "/>
    <x v="6"/>
    <s v="Merle Jhoana Galindo"/>
    <d v="2022-03-01T00:00:00"/>
    <d v="2022-08-31T00:00:00"/>
    <m/>
    <m/>
    <x v="19"/>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12.4_x000a_La OCI realizó seguimiento en el tercer cuatrimestre de 2021,  a los controles  y responsables de los riesgos de corrupción. En  relación a los riesgos de Gestión se generó evaluación  a la etapa de Identificación de los Riesgos, conforme fu"/>
    <s v="No conformidad"/>
    <s v="Falta de aplicabildiad de la politica de Gestion de Riesgos  de la Entidad "/>
    <s v="Falta de aplicabildiad de la politica de Gestion de Riesgos  de la Entidad  "/>
    <s v="Incumplimiento de lineamientos sobre la evaluación del riesgos en la entidad_x000a_"/>
    <s v="Acción correctiva"/>
    <s v="Actualizar el mapa de riesgo de corrupción  verificando la etapa de identificación y valoración"/>
    <m/>
    <n v="1"/>
    <s v="Mapa de Riesgos actualizado "/>
    <x v="6"/>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12.5_x000a_La OCI realizó seguimiento en el tercer cuatrimestre de 2021,  a los controles  y responsables de los riesgos de corrupción. En  relación a los riesgos de Gestión se generó evaluación  a la etapa de Identificación de los Riesgos, conforme fu"/>
    <s v="No conformidad"/>
    <s v="Falta de aplicabildiad de la politica de Gestion de Riesgos  de la Entidad "/>
    <s v="Falta de aplicabildiad de la politica de Gestion de Riesgos  de la Entidad  "/>
    <s v="Incumplimiento de lineamientos sobre la evaluación del riesgos en la entidad_x000a_"/>
    <s v="Acción correctiva"/>
    <s v="Actualizar el mapa de riesgo de corrupción  verificando la etapa de identificación y valoración"/>
    <m/>
    <n v="1"/>
    <s v="Mapa de Riesgos actualizado "/>
    <x v="6"/>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12.5_x000a_La OCI realizó seguimiento en el tercer cuatrimestre de 2021,  a los controles  y responsables de los riesgos de corrupción. En  relación a los riesgos de Gestión se generó evaluación  a la etapa de Identificación de los Riesgos, conforme fu"/>
    <s v="No conformidad"/>
    <s v="Debilidad en el análisis de la información sobre la gestión del Riesgo en la entidad_x000a__x000a_Por desconocimiento en las nuevas  disposiciones definidas por el DAFP, con respecto a la evaluación en el Informe Semestral del Sistema de Control Interno de la DNBC."/>
    <s v="Debilidad en el análisis de la información sobre la gestión del Riesgo en la entidad_x000a__x000a_Por desconocimiento en las nuevas  disposiciones definidas por el DAFP, con respecto a la evaluación en el Informe Semestral del Sistema de Control Interno de la DNBC."/>
    <s v="Incumplimiento de lineamientos sobre la lo establecido en el Manual de riesgos de la Entidad._x000a_Inobservancia de lo establecido en  MIPG. "/>
    <s v="Acción correctiva"/>
    <s v="Realizar informes de monitoreo de los riegos de corrupción  presentando la  evaluación a los controles establecidos "/>
    <m/>
    <n v="2"/>
    <s v="Informes de monitoreo "/>
    <x v="6"/>
    <s v="Merle Galindo"/>
    <d v="2021-07-01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s v="Ambiente 15.4_x000a_En la Política de Comunicación Interna y Externa de la Dirección  Nacional de Bomberos se estableció &quot;El proceso de Gestión de la Comunicación debe realizar semestralmente la evaluación de los canales de comunicación externos de la entidad c"/>
    <s v="No conformidad"/>
    <s v="Desconocimeinto de la aplicabilidad de la politica de Comunicación Interna y Externa de la Dirección  Nacional de Bomberos _x000a__x000a_Por la alta carga laboral del profesional que tiene a cargo la responsabilidad de realizar la evaluacion de los canales externos  "/>
    <s v="Por la alta carga laboral del profesional que tiene a cargo la responsabilidad de realizar la evaluacion de los canales externos  de comunicación."/>
    <s v="Comunicación poco efectiva._x000a__x000a_Incumplimientos legales"/>
    <s v="Corrección"/>
    <s v="Realizar la evaluación de los canales de comunicación externos de la entidad con los Cuerpos de Bomberos del ultimo semestre de 2021"/>
    <m/>
    <n v="1"/>
    <s v="Informe de evaluacion de los canales externos"/>
    <x v="12"/>
    <s v="Pedro Manosalva "/>
    <d v="2022-03-01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s v="Ambiente 15.4_x000a_En la Política de Comunicación Interna y Externa de la Dirección  Nacional de Bomberos se estableció &quot;El proceso de Gestión de la Comunicación debe realizar semestralmente la evaluación de los canales de comunicación externos de la entidad c"/>
    <s v="No conformidad"/>
    <s v="Por la alta carga laboral del profesional que tiene a cargo la responsabilidad de realizar la evaluacion de los canales externos  de comunicación._x000a__x000a_Desconocimeinto de la aplicabilidad de la politica de Comunicación Interna y Externa de la Dirección  Nacio"/>
    <s v="Desconocimeinto de la aplicabilidad de la politica de Comunicación Interna y Externa de la Dirección  Nacional de Bomberos"/>
    <s v="Comunicación poco efectiva._x000a__x000a_Incumplimientos legales"/>
    <s v="Acción correctiva"/>
    <s v="Generar un procedimiento en el cual se  establezca los lineamientos y la metodolología para la evaluación de los canales de comunicación."/>
    <m/>
    <n v="1"/>
    <s v="Procedimiento generado y formalizado "/>
    <x v="12"/>
    <s v="Pedro Manosalva "/>
    <d v="2022-03-01T00:00:00"/>
    <d v="2022-06-30T00:00:00"/>
    <s v="Plazo"/>
    <n v="30"/>
    <x v="27"/>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s v="Ambiente 13.2_x000a_La  Entidad cuenta con  el registro de activos de la información, pero la misma se encuentra desactualizada, ya que al realizar la revisión  se evidencia que el &quot;Fundamento Constitucional o Jurídico&quot; estipulado en algunas categorias o tipos "/>
    <s v="No conformidad"/>
    <s v="Falta de seguimiento y control por parte del Proceso de Gestión de Tecnológia"/>
    <s v="Falta de seguimiento y control por parte del Proceso de Gestión de Tecnológia"/>
    <s v="Incumplimientos normativos"/>
    <s v="Acción correctiva"/>
    <s v="Actualización matriz de activos de información"/>
    <m/>
    <n v="1"/>
    <s v="Matriz actualizada"/>
    <x v="2"/>
    <s v="Oficial de seguridad de la informacion (Julio Alejandro Diaz Hoyos ) "/>
    <d v="2022-06-21T00:00:00"/>
    <d v="2022-06-30T00:00:00"/>
    <m/>
    <m/>
    <x v="3"/>
    <m/>
    <m/>
    <m/>
    <m/>
    <m/>
    <m/>
    <m/>
    <m/>
    <m/>
    <m/>
    <m/>
    <m/>
    <m/>
    <m/>
    <m/>
    <m/>
    <m/>
    <m/>
    <m/>
    <m/>
    <m/>
    <m/>
    <m/>
    <m/>
    <m/>
    <m/>
    <m/>
    <m/>
    <m/>
    <m/>
    <m/>
    <m/>
    <m/>
    <m/>
    <m/>
    <m/>
    <m/>
    <m/>
    <m/>
    <m/>
    <m/>
    <m/>
    <m/>
    <m/>
    <m/>
    <m/>
    <m/>
    <m/>
    <m/>
    <m/>
    <m/>
    <m/>
    <m/>
    <m/>
    <m/>
    <m/>
    <m/>
    <m/>
    <x v="3"/>
    <m/>
    <m/>
    <m/>
    <m/>
    <m/>
    <m/>
    <m/>
    <m/>
    <m/>
    <m/>
    <d v="2022-05-31T00:00:00"/>
    <s v="Esta actividad es del área de gestión documental"/>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13.2_x000a_La  Entidad cuenta con  el registro de activos de la información, pero la misma se encuentra desactualizada, ya que al realizar la revisión  se evidencia que el &quot;Fundamento Constitucional o Jurídico&quot; estipulado en algunas categorias o tipos "/>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
    <m/>
    <n v="1"/>
    <s v="No. De actualizaciones realizadas/No de requerimientos estipulados en el Anexo 2 de la Resolución 1519 de 2020 MINTIC "/>
    <x v="12"/>
    <s v="Edgardo Mandon "/>
    <d v="2022-03-01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s v="Ambiente 13.4_x000a_La entidad cuenta con  políticas para asegurar la integridad, confidencialidad y la disponibilidad d ela información condensadas en el Manual de Seguridad y Privacidad de la Información MN-TI-01, Versión: 1, vigente desde el 23/12/2021,la cu"/>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ón correctiva"/>
    <s v="Realizar la designacion formal del encargado como  Oficial de Seguridad de la Información"/>
    <m/>
    <n v="1"/>
    <s v="Documento con designacion "/>
    <x v="2"/>
    <s v="Ivan Gonzales  "/>
    <d v="2022-03-01T00:00:00"/>
    <d v="2022-03-30T00:00:00"/>
    <m/>
    <m/>
    <x v="5"/>
    <m/>
    <m/>
    <m/>
    <m/>
    <m/>
    <m/>
    <m/>
    <m/>
    <m/>
    <m/>
    <m/>
    <m/>
    <m/>
    <m/>
    <m/>
    <m/>
    <m/>
    <m/>
    <m/>
    <m/>
    <m/>
    <m/>
    <m/>
    <m/>
    <m/>
    <m/>
    <m/>
    <m/>
    <m/>
    <m/>
    <m/>
    <m/>
    <m/>
    <m/>
    <m/>
    <m/>
    <m/>
    <m/>
    <m/>
    <m/>
    <m/>
    <m/>
    <m/>
    <m/>
    <m/>
    <m/>
    <m/>
    <m/>
    <m/>
    <m/>
    <m/>
    <m/>
    <m/>
    <m/>
    <m/>
    <m/>
    <m/>
    <m/>
    <x v="3"/>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No"/>
  </r>
  <r>
    <s v="Informe Semestral del Estado de Control Interno de  DNBC por el periodo comprendido entre el 1 de Julio o  al  31 de Diciembre de 2021"/>
    <d v="2022-01-28T00:00:00"/>
    <s v="Ambiente 14.2_x000a_La entidad cuenta con  políticas para asegurar la integridad, confidencialidad y la disponibilidad d ela información condensadas en el Manual de Seguridad y Privacidad de la Información MN-TI-01, Versión: 1, vigente desde el 23/12/2021, sin "/>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ón correctiva"/>
    <s v="Realizar la designacion formal del encargado como  Oficial de Seguridad de la Información"/>
    <m/>
    <n v="1"/>
    <s v="Documento con designacion "/>
    <x v="2"/>
    <s v="Ivan Gonzales  "/>
    <d v="2022-03-01T00:00:00"/>
    <d v="2022-03-30T00:00:00"/>
    <m/>
    <m/>
    <x v="5"/>
    <m/>
    <m/>
    <m/>
    <m/>
    <m/>
    <m/>
    <m/>
    <m/>
    <m/>
    <m/>
    <m/>
    <m/>
    <m/>
    <m/>
    <m/>
    <m/>
    <m/>
    <m/>
    <m/>
    <m/>
    <m/>
    <m/>
    <m/>
    <m/>
    <m/>
    <m/>
    <m/>
    <m/>
    <m/>
    <m/>
    <m/>
    <m/>
    <m/>
    <m/>
    <m/>
    <m/>
    <m/>
    <m/>
    <m/>
    <m/>
    <m/>
    <m/>
    <m/>
    <m/>
    <m/>
    <m/>
    <m/>
    <m/>
    <m/>
    <m/>
    <m/>
    <m/>
    <m/>
    <m/>
    <m/>
    <m/>
    <m/>
    <m/>
    <x v="3"/>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No"/>
  </r>
  <r>
    <s v="Informe Semestral del Estado de Control Interno de  DNBC por el periodo comprendido entre el 1 de Julio o  al  31 de Diciembre de 2021"/>
    <d v="2022-01-28T00:00:00"/>
    <s v="Ambiente 15.1_x000a_Se actualizó la  política de comunicación interna y externa, que  facilita  la  relación con las partes interesadas externas incluyendo  controles que involucran a  contratistas y proveedores, sin embargo se evidencia debilidad en la aplicac"/>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ón correctiva"/>
    <s v="Realizar la designacion formal del encargado como  Oficial de Seguridad de la Información"/>
    <m/>
    <n v="1"/>
    <s v="Documento con designacion "/>
    <x v="2"/>
    <s v="Ivan Gonzales  "/>
    <d v="2022-03-01T00:00:00"/>
    <d v="2022-03-30T00:00:00"/>
    <m/>
    <m/>
    <x v="5"/>
    <m/>
    <m/>
    <m/>
    <m/>
    <m/>
    <m/>
    <m/>
    <m/>
    <m/>
    <m/>
    <m/>
    <m/>
    <m/>
    <m/>
    <m/>
    <m/>
    <m/>
    <m/>
    <m/>
    <m/>
    <m/>
    <m/>
    <m/>
    <m/>
    <m/>
    <m/>
    <m/>
    <m/>
    <m/>
    <m/>
    <m/>
    <m/>
    <m/>
    <m/>
    <m/>
    <m/>
    <m/>
    <m/>
    <m/>
    <m/>
    <m/>
    <m/>
    <m/>
    <m/>
    <m/>
    <m/>
    <m/>
    <m/>
    <m/>
    <m/>
    <m/>
    <m/>
    <m/>
    <m/>
    <m/>
    <m/>
    <m/>
    <m/>
    <x v="3"/>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No"/>
  </r>
  <r>
    <s v="Informe Semestral del Estado de Control Interno de  DNBC por el periodo comprendido entre el 1 de Julio o  al  31 de Diciembre de 2021"/>
    <d v="2022-01-28T00:00:00"/>
    <s v="Ambiente 15.3_x000a_Se cuenta con  el Procedimiento de recepción, distribución, seguimiento y salida de Peticiones, Quejas, Reclamos, Sugerencias y Denuncias, PC-AU-01, Versión: 2, Vigente Desde  16/11/2021, en el cual se tienen establecidas tanto las responsab"/>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ón correctiva"/>
    <s v="Informar mensualmente  a la Dirección General y a los supervisores de los contratistas, que PQRSD no han sido respondidas dentro de lso términos, con el fin que se inicien las acciones a que haya lugar por el incumplimiento del mismo."/>
    <m/>
    <n v="8"/>
    <s v="Informes mensuales"/>
    <x v="5"/>
    <s v="Faubricio Sánchez"/>
    <d v="2022-05-01T00:00:00"/>
    <d v="2022-12-31T00:00:00"/>
    <m/>
    <m/>
    <x v="1"/>
    <m/>
    <m/>
    <m/>
    <m/>
    <m/>
    <m/>
    <m/>
    <m/>
    <m/>
    <m/>
    <m/>
    <m/>
    <m/>
    <m/>
    <m/>
    <m/>
    <m/>
    <m/>
    <m/>
    <m/>
    <m/>
    <m/>
    <m/>
    <m/>
    <m/>
    <m/>
    <m/>
    <m/>
    <m/>
    <m/>
    <m/>
    <m/>
    <m/>
    <m/>
    <m/>
    <m/>
    <m/>
    <m/>
    <m/>
    <m/>
    <m/>
    <m/>
    <m/>
    <m/>
    <m/>
    <m/>
    <m/>
    <m/>
    <m/>
    <m/>
    <m/>
    <m/>
    <m/>
    <m/>
    <m/>
    <m/>
    <m/>
    <m/>
    <x v="3"/>
    <m/>
    <m/>
    <m/>
    <m/>
    <m/>
    <m/>
    <m/>
    <m/>
    <m/>
    <m/>
    <d v="2022-05-31T00:00:00"/>
    <s v="Se evidencio el envió mensual del correo a la alta dirección y a los supervisores de los contratistas sobre PQRSD que no han sido respondidas dentro de los términos, con el fin que se inicien las acciones a que haya lugar."/>
    <n v="0.125"/>
    <d v="2022-06-07T00:00:00"/>
    <s v="Se evidencia solo el envió del correo correspondiente al mes de junio "/>
    <s v="Aun se esta a tiempo de cumplir "/>
  </r>
  <r>
    <s v="Informe Semestral del Estado de Control Interno de  DNBC por el periodo comprendido entre el 1 de Julio o  al  31 de Diciembre de 2021"/>
    <d v="2022-01-28T00:00:00"/>
    <s v="Ambiente 15.6_x000a_Se realizó el Informe de encuesta de satisfacción del Usuario para el tercer cuatrimestre de 2021,con la aplicación de  38 encuestas  de 395 usuarios,  lo cual no es representativo para un nivel de confianza aceotable de las PQRSD atendidas "/>
    <s v="No conformidad"/>
    <s v="No se encuentra contemplado  en las poliiticas de operación del procedimiento Procedimiento de Recepción,_x000a_Distribución, Seguimiento y Salida_x000a_de Peticiones, Quejas, Reclamos,_x000a_Sugerencias y Denuncias, la descrippcion de como realizar el informe de las encue"/>
    <s v="No se encuentra contemplado  en las poliiticas de operación del procedimiento Procedimiento de Recepción,_x000a_Distribución, Seguimiento y Salida_x000a_de Peticiones, Quejas, Reclamos,_x000a_Sugerencias y Denuncias, la descrippcion de como realizar el informe de las encue"/>
    <s v="Incumplimientos normativos "/>
    <s v="Acción correctiva"/>
    <s v="Actualizar el procedimiento Procedimiento de Recepción,"/>
    <m/>
    <n v="1"/>
    <s v="Procedimiento actualizado y formalizado "/>
    <x v="5"/>
    <s v="Faubricio Sánchez"/>
    <d v="2022-03-01T00:00:00"/>
    <d v="2022-06-30T00:00:00"/>
    <m/>
    <m/>
    <x v="3"/>
    <m/>
    <m/>
    <m/>
    <m/>
    <m/>
    <m/>
    <m/>
    <m/>
    <m/>
    <m/>
    <m/>
    <m/>
    <m/>
    <m/>
    <m/>
    <m/>
    <m/>
    <m/>
    <m/>
    <m/>
    <m/>
    <m/>
    <m/>
    <m/>
    <m/>
    <m/>
    <m/>
    <m/>
    <m/>
    <m/>
    <m/>
    <m/>
    <m/>
    <m/>
    <m/>
    <m/>
    <m/>
    <m/>
    <m/>
    <m/>
    <m/>
    <m/>
    <m/>
    <m/>
    <m/>
    <m/>
    <m/>
    <m/>
    <m/>
    <m/>
    <m/>
    <m/>
    <m/>
    <m/>
    <m/>
    <m/>
    <m/>
    <m/>
    <x v="3"/>
    <m/>
    <m/>
    <m/>
    <m/>
    <m/>
    <m/>
    <m/>
    <m/>
    <m/>
    <m/>
    <d v="2022-05-31T00:00:00"/>
    <s v="Se Actualiza el Procedimiento de Recepción, Distribución, Seguimiento y Salida de PQRSD, con la inclusión de una política de operación de como realizar el informe de las encuestas de satisfacción de usuarios #5,56 "/>
    <n v="1"/>
    <d v="2022-06-07T00:00:00"/>
    <s v="El proceso evidencia la inclusión en el procesamiento de PQRSD de una política de operación de como realizar los informes de encuestas de satisfacción de usuarios"/>
    <s v="Si"/>
  </r>
  <r>
    <s v="Informe Semestral del Estado de Control Interno de  DNBC por el periodo comprendido entre el 1 de Julio o  al  31 de Diciembre de 2021"/>
    <d v="2022-01-28T00:00:00"/>
    <s v="Ambiente 17.5_x000a_La entidad a partir de la vigencia 2021, tiene tercerizado las actividades de la CITEL, con el CBV de Bogotá, para el segundo semestre de 2021 no se presentó la evaluación, conforme estaba programada"/>
    <s v="No conformidad"/>
    <s v="Desconocimiento de los liniamientos emitidos "/>
    <s v="Desconocimiento de los liniamientos emitidos "/>
    <s v="Incumplimientos normativos "/>
    <s v="Corrección"/>
    <s v="Realizar la evaluacion de la prestacion de los servicios tercerizados "/>
    <m/>
    <n v="2"/>
    <s v="Informes de evaluación"/>
    <x v="11"/>
    <s v="Carlos Cartagena "/>
    <d v="2022-03-01T00:00:00"/>
    <d v="2022-12-30T00:00:00"/>
    <m/>
    <m/>
    <x v="56"/>
    <m/>
    <m/>
    <m/>
    <m/>
    <m/>
    <m/>
    <m/>
    <m/>
    <m/>
    <m/>
    <m/>
    <m/>
    <m/>
    <m/>
    <m/>
    <m/>
    <m/>
    <m/>
    <m/>
    <m/>
    <m/>
    <m/>
    <m/>
    <m/>
    <m/>
    <m/>
    <m/>
    <m/>
    <m/>
    <m/>
    <m/>
    <m/>
    <m/>
    <m/>
    <m/>
    <m/>
    <m/>
    <m/>
    <m/>
    <m/>
    <m/>
    <m/>
    <m/>
    <m/>
    <m/>
    <m/>
    <m/>
    <m/>
    <m/>
    <m/>
    <m/>
    <m/>
    <m/>
    <m/>
    <m/>
    <m/>
    <m/>
    <m/>
    <x v="3"/>
    <m/>
    <m/>
    <m/>
    <m/>
    <m/>
    <m/>
    <m/>
    <m/>
    <m/>
    <m/>
    <d v="2022-05-31T00:00:00"/>
    <s v="Se carga la evaluación realizada desde enero hasta mayo, al contrato suscrito con el CBV de Bogotá, para la  tercerización de las actividades de la CITEL."/>
    <n v="1"/>
    <d v="2022-06-08T00:00:00"/>
    <s v="Se evidencian los informes de supervisión realizados desde enero a mayo "/>
    <s v="Aun se esta a tiempo de cumplir "/>
  </r>
  <r>
    <s v="Informe Semestral del Estado de Control Interno de  DNBC por el periodo comprendido entre el 1 de Julio o  al  31 de Diciembre de 2021"/>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s v="No conformidad"/>
    <s v="Desconocimiento de los liniamentos emitidos de como hacer el acta de comité directivo "/>
    <s v="Desconocimiento de los liniamentos emitidos de como hacer el acta de comité directivo "/>
    <s v="Toma de desiciones con base en datos no reales "/>
    <s v="Corrección"/>
    <s v="Realizar las actas del Comité Directivo correspondientes a los meses de julio a diciembre del año 2021"/>
    <m/>
    <n v="6"/>
    <s v="Actas de comité directivo "/>
    <x v="8"/>
    <s v="Adriana Moreno"/>
    <d v="2022-02-28T00:00:00"/>
    <d v="2022-07-30T00:00:00"/>
    <m/>
    <m/>
    <x v="27"/>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ón correctiva"/>
    <s v="Realizar las actas del Comité Directivo correspondientes a la vigencia 2022"/>
    <m/>
    <n v="12"/>
    <s v="Actas de comité directivo "/>
    <x v="8"/>
    <s v="Adriana Moreno"/>
    <d v="2022-02-28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ón correctiva"/>
    <s v="Consolidar la totalidad de los soportes documentales de la evaluación del informe semestral correspondiente a la vigencia 2022"/>
    <m/>
    <n v="1"/>
    <s v="Evidencias consolidadas por cada uno de los componentes del sistema de control interno "/>
    <x v="8"/>
    <s v="Adriana Moreno"/>
    <d v="2022-02-28T00:00:00"/>
    <d v="2023-02-28T00:00:00"/>
    <m/>
    <m/>
    <x v="57"/>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8"/>
    <s v="Adriana Moreno"/>
    <d v="2022-02-28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s v="Ambiente 17.1_x000a_La entidad de acuerdo con los informes  de las evaluaciones independientes, formula los Planes mejoramiento respectivos, en donde se analizan causas y se establecen acciones de mejora para fortalecer el Sistema de Control Interno para alcanz"/>
    <s v="No conformidad"/>
    <s v="Debilidad en el seguimiento y control del cumplimiento de las acciones estbalecidas "/>
    <s v="Debilidad en el seguimiento y control del cumplimiento de las acciones estbalecidas "/>
    <s v="Incumplimientos normativos "/>
    <s v="Acción correctiva"/>
    <s v="Monitoreos mensuales al cumplimiento de las aciones establecidas "/>
    <m/>
    <n v="11"/>
    <s v="Informes de monitoreos "/>
    <x v="6"/>
    <s v="Catalina Carranza"/>
    <d v="2022-02-28T00:00:00"/>
    <d v="2022-12-31T00:00:00"/>
    <m/>
    <m/>
    <x v="1"/>
    <m/>
    <m/>
    <m/>
    <m/>
    <m/>
    <m/>
    <m/>
    <m/>
    <m/>
    <m/>
    <m/>
    <m/>
    <m/>
    <m/>
    <m/>
    <m/>
    <m/>
    <m/>
    <m/>
    <m/>
    <m/>
    <m/>
    <m/>
    <m/>
    <m/>
    <m/>
    <m/>
    <m/>
    <m/>
    <m/>
    <m/>
    <m/>
    <m/>
    <m/>
    <m/>
    <m/>
    <m/>
    <m/>
    <m/>
    <m/>
    <m/>
    <m/>
    <m/>
    <m/>
    <m/>
    <m/>
    <m/>
    <m/>
    <m/>
    <m/>
    <m/>
    <m/>
    <m/>
    <m/>
    <m/>
    <m/>
    <m/>
    <m/>
    <x v="3"/>
    <m/>
    <m/>
    <m/>
    <m/>
    <m/>
    <m/>
    <m/>
    <m/>
    <m/>
    <m/>
    <d v="2022-05-31T00:00:00"/>
    <s v="En el primer semestre se realizo plan de choque y los mismos se presentaron "/>
    <n v="0.25"/>
    <d v="2022-06-08T00:00:00"/>
    <s v="En el primer semestre se realizo plan de choque y los mismos se presentaron"/>
    <s v="Aun se esta a tiempo de cumplir"/>
  </r>
  <r>
    <s v="Informe Semestral del Estado de Control Interno de  DNBC por el periodo comprendido entre el 1 de Julio o  al  31 de Diciembre de 2073"/>
    <d v="2022-01-28T00:00:00"/>
    <s v="Ambiente  17.3_x000a_Se evidencia en la viñeta 9 del numeral 6.6.POLITICAS DE OPERACIÓN, del proceso Acciones Correctivas, Preventivas y de Mejora versión 2 Código: PC-MC-02, que Cualquier  servidor  público  o  contratista  de  la  Entidad,  podrá  identific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ón correctiva"/>
    <s v="Realizar un Taller sobre  las Políticas de operación del procedimiento de ACPM para implementación acorde con procesos de autoevaluación"/>
    <m/>
    <n v="1"/>
    <s v="Taller realizado "/>
    <x v="6"/>
    <s v="Catalina Carranza"/>
    <d v="2022-03-01T00:00:00"/>
    <d v="2022-06-30T00:00:00"/>
    <m/>
    <m/>
    <x v="3"/>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8T00:00:00"/>
    <s v="Ambiente  17.3_x000a_Se evidencia en la viñeta 9 del numeral 6.6.POLITICAS DE OPERACIÓN, del proceso Acciones Correctivas, Preventivas y de Mejora versión 2 Código: PC-MC-02, que Cualquier  servidor  público  o  contratista  de  la  Entidad,  podrá  identific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ón correctiva"/>
    <s v="Verificación del cumplimiento del procedimiento Acciones Correctivas, Preventivas y de Mejora versión 2 Código: PC-MC-02"/>
    <m/>
    <n v="2"/>
    <s v="Informes de Verificación"/>
    <x v="6"/>
    <s v="Catalina Carranza"/>
    <d v="2022-03-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8T00:00:00"/>
    <s v="Ambiente  17.4_x000a_La Oficina de Control Interno en el Comite Institucional de Coordinación de Control Interno de noviembre, presentó el resultado del  seguimiento y verificación del estado de los Planes de  Mejoramiento  establecidos  por  los  diferentes  p"/>
    <s v="No conformidad"/>
    <s v="Debilidad en el seguimiento y control del cumplimiento de las acciones estbalecidas "/>
    <s v="Debilidad en el seguimiento y control del cumplimiento de las acciones estbalecidas "/>
    <s v="Incumplimientos normativos "/>
    <s v="Acción correctiva"/>
    <s v="Monitoreos mensuales al cumplimiento de las aciones establecidas "/>
    <m/>
    <n v="11"/>
    <s v="Informes de monitoreos "/>
    <x v="6"/>
    <s v="Catalina Carranza"/>
    <d v="2022-02-28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ón correctiva"/>
    <s v="Generar planes de mejoramiento producto de las autoevaluaciones realizadas por los lideres del proceso "/>
    <m/>
    <n v="1"/>
    <s v="Planes de mejoramiento"/>
    <x v="6"/>
    <s v="Catalina Carranza Alvarez"/>
    <d v="2021-10-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9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ón correctiva"/>
    <s v="Realizar la verificación y avance del respectivo cumplimiento."/>
    <m/>
    <n v="1"/>
    <s v="Monitorear avance de acciones de mejora formuladas por los procesos"/>
    <x v="6"/>
    <s v="Catalina Carranza Alvarez"/>
    <d v="2021-10-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3-30T00:00:00"/>
    <s v="No se entregó por parte de la subdirección administrativa los   requerimientos documentales solicitados por la Oficina de Control Interno, Inobservando que un seguimiento de auditoria se asimila al desarrollo de una auditoría y por ende se estaría incumpl"/>
    <s v="No conformidad"/>
    <s v="Porque no se contaba con la informacion solicitada por la Oficina de Control Interno._x000a__x000a_Porque desconocimeinto de la normatividad aplicable a la gestion de bienes._x000a__x000a_Porque debilidad en el seguimiento de la ejecucion de las actividades inherentes al proceso"/>
    <s v="_x000a_Porque debilidad en el seguimiento de la ejecucion de las actividades inherentes al proceso  "/>
    <s v="Incumplimientos normativos._x000a__x000a_"/>
    <s v="Acción correctiva"/>
    <s v="Realizar seguimiento mensual de la ejecución de las actividades programadas en el desarrollo del proceso de Gestión Administrativa "/>
    <m/>
    <n v="9"/>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A MONITOREO MENSUAL DE LAS ACTIVIDADES DEL PROCESO ADMINISTRATIVO CON CRONOGRAMA DE ACTIVIDADES EN EXCEL"/>
    <n v="1"/>
    <d v="2022-06-08T00:00:00"/>
    <s v="El proceso no reporta evidencia de la ejecución de la acción "/>
    <s v="Aun se esta a tiempo de cumplir "/>
  </r>
  <r>
    <s v="Informe seguimiento al grado de cumplimiento de las normas de austeridad y eficiencia del gasto público a 31/12/2021"/>
    <d v="2022-03-30T00:00:00"/>
    <s v="A la fecha existen funcionarios que no han realizado la respectiva programación de vacaciones (3 funcionarios), lo cual podría conllevar a incumplir Artículo 4. Horas Extras y Vacaciones de la Ley 1009 de 2020, que establece “Por regla general, las vacaci"/>
    <s v="Observación"/>
    <s v="Porque a pesar que se programan y pagan las vacaciones los directivos por necesidad del servicio realizan aplazamiento de vacaciones._x000a__x000a_Porque a los funcionarios que les aplazan las vacaciones no programan nueva decha de disfrute de las mismas_x000a_"/>
    <s v="Porque a los funcionarios que les aplazan las vacaciones no programan nueva decha de disfrute de las mismas._x000a_"/>
    <s v="Incumplimineto de la normatividad vigente."/>
    <s v="Acción preventiva "/>
    <s v="Generar un lineamiento (Memorando) por parte de la Direccion, contemplando el deber y derecho del disfrute de las vacaciones de los funcionarios Decreto 1085 de 1978 Articulo 8. Decreto 1009 de 2020 articulo 4."/>
    <m/>
    <n v="1"/>
    <s v="No. de vacaciones programadas / total de vacaciones con derecho a disfrutar_x000a_"/>
    <x v="3"/>
    <s v="MARYOLY DIAZ/ CARILYN QUINTERO"/>
    <d v="2022-04-25T00:00:00"/>
    <d v="2022-05-31T00:00:00"/>
    <m/>
    <m/>
    <x v="50"/>
    <m/>
    <m/>
    <m/>
    <m/>
    <m/>
    <m/>
    <m/>
    <m/>
    <m/>
    <m/>
    <m/>
    <m/>
    <m/>
    <m/>
    <m/>
    <m/>
    <m/>
    <m/>
    <m/>
    <m/>
    <m/>
    <m/>
    <m/>
    <m/>
    <m/>
    <m/>
    <m/>
    <m/>
    <m/>
    <m/>
    <m/>
    <m/>
    <m/>
    <m/>
    <m/>
    <m/>
    <m/>
    <m/>
    <m/>
    <m/>
    <m/>
    <m/>
    <m/>
    <m/>
    <m/>
    <m/>
    <m/>
    <m/>
    <m/>
    <m/>
    <m/>
    <m/>
    <m/>
    <m/>
    <m/>
    <m/>
    <m/>
    <m/>
    <x v="3"/>
    <m/>
    <m/>
    <m/>
    <m/>
    <m/>
    <m/>
    <m/>
    <m/>
    <m/>
    <m/>
    <m/>
    <m/>
    <m/>
    <d v="2022-06-08T00:00:00"/>
    <s v="El proceso no reporta evidencia de la ejecución de la acción "/>
    <s v="No"/>
  </r>
  <r>
    <s v="Informe seguimiento al grado de cumplimiento de las normas de austeridad y eficiencia del gasto público a 31/12/2021"/>
    <d v="2022-03-30T00:00:00"/>
    <s v="Se evidencian con corte al 31/12/2021, 32 incapacidades que no han sido pagadas por las entidades, las cuales ascienden a $32.743.368, lo que denota que las gestiones de recobro no han tenido éxito, dado que aprecia un saldo considerable por cobrar especi"/>
    <s v="Observación"/>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preventiva "/>
    <s v="Adelantar las acciones externas para el recobro de las incapacidades adeudas a la Entidad. "/>
    <m/>
    <n v="1"/>
    <s v="No. de recobros adelantados / Total de recobros detectados en la DNBC "/>
    <x v="10"/>
    <s v="CARLOS LOPEZ"/>
    <d v="2022-04-25T00:00:00"/>
    <d v="2023-03-30T00:00:00"/>
    <m/>
    <m/>
    <x v="17"/>
    <m/>
    <m/>
    <m/>
    <m/>
    <m/>
    <m/>
    <m/>
    <m/>
    <m/>
    <m/>
    <m/>
    <m/>
    <m/>
    <m/>
    <m/>
    <m/>
    <m/>
    <m/>
    <m/>
    <m/>
    <m/>
    <m/>
    <m/>
    <m/>
    <m/>
    <m/>
    <m/>
    <m/>
    <m/>
    <m/>
    <m/>
    <m/>
    <m/>
    <m/>
    <m/>
    <m/>
    <m/>
    <m/>
    <m/>
    <m/>
    <m/>
    <m/>
    <m/>
    <m/>
    <m/>
    <m/>
    <m/>
    <m/>
    <m/>
    <m/>
    <m/>
    <m/>
    <m/>
    <m/>
    <m/>
    <m/>
    <m/>
    <m/>
    <x v="3"/>
    <m/>
    <m/>
    <m/>
    <m/>
    <m/>
    <m/>
    <m/>
    <m/>
    <m/>
    <m/>
    <m/>
    <m/>
    <m/>
    <d v="2022-06-08T00:00:00"/>
    <s v="El proceso no reporto evidencia de la ejecucion de la accion "/>
    <s v="Aun se esta a tiempo de cumplir "/>
  </r>
  <r>
    <s v="Informe seguimiento al grado de cumplimiento de las normas de austeridad y eficiencia del gasto público a 31/12/2021"/>
    <d v="2022-03-30T00:00:00"/>
    <s v="Se evidencio que el proceso de gestión jurídica no adelantado las acciones legales adelantadas para el cobro coactivo de estos los valores adeudados por las EPS y ARL, porque antes se deben adelantar acciones administrativas previas al inicio del cobro po"/>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correctiva"/>
    <s v="Adelantar las acciones externas para el cobro coactivo de las incapacidades adeudas a la Entidad. "/>
    <m/>
    <n v="1"/>
    <s v="No. de cobros coactivos adelantados / Total de cobros coactivos Detectados en la DNBC"/>
    <x v="10"/>
    <s v="CARLOS LOPEZ"/>
    <d v="2022-04-25T00:00:00"/>
    <d v="2023-03-30T00:00:00"/>
    <m/>
    <m/>
    <x v="17"/>
    <m/>
    <m/>
    <m/>
    <m/>
    <m/>
    <m/>
    <m/>
    <m/>
    <m/>
    <m/>
    <m/>
    <m/>
    <m/>
    <m/>
    <m/>
    <m/>
    <m/>
    <m/>
    <m/>
    <m/>
    <m/>
    <m/>
    <m/>
    <m/>
    <m/>
    <m/>
    <m/>
    <m/>
    <m/>
    <m/>
    <m/>
    <m/>
    <m/>
    <m/>
    <m/>
    <m/>
    <m/>
    <m/>
    <m/>
    <m/>
    <m/>
    <m/>
    <m/>
    <m/>
    <m/>
    <m/>
    <m/>
    <m/>
    <m/>
    <m/>
    <m/>
    <m/>
    <m/>
    <m/>
    <m/>
    <m/>
    <m/>
    <m/>
    <x v="3"/>
    <m/>
    <m/>
    <m/>
    <m/>
    <m/>
    <m/>
    <m/>
    <m/>
    <m/>
    <m/>
    <m/>
    <m/>
    <m/>
    <d v="2022-06-08T00:00:00"/>
    <s v="El proceso no reporto evidencia de la ejecucion de la accion "/>
    <s v="Aun se esta a tiempo de cumplir "/>
  </r>
  <r>
    <s v="Informe seguimiento al grado de cumplimiento de las normas de austeridad y eficiencia del gasto público a 31/12/2021"/>
    <d v="2022-03-30T00:00:00"/>
    <s v="Se tienen registros de 31 comisiones que no se legalizaron de manera oportuna, lo que  conlleva al incumplimiento del Artículo  2.2.5.5.29 del  Decreto 648 de 2017 que señala “Informe de la comisión de servicios. Los servidores públicos, con excepción de "/>
    <s v="No conformidad"/>
    <s v="Porque; para los funcionarios y contratistas tres (3) días no son suficientes para legalizar _x000a__x000a_Porque; a pesar de la socialización del procedimiento de viáticos muchos desconocen los tiempo de legalización_x000a__x000a_por qué los funcionarios y contratistas hacen ca"/>
    <s v="Los funcionarios y contratistas hacen caso omiso al correo de &quot;legalización de comisión&quot;"/>
    <s v="Materialización de riesgo del proceso _x000a_Incumplimiento del procedimiento vigente._x000a__x000a_Incumplimiento a la resolución 265_x000a_Imposibilidad de liquidar futuros viáticos y/o gastos de viaje y desplazamiento"/>
    <s v="Acción correctiva"/>
    <s v="Modificar la resolucion de comisiones, con la inclusion de un articulo en el cual se espefiifique las sanciones disciplinarias a que haya lugar de no legalizar a tiempo las mismas, asi mismo especificando el tiempo que se tienen para la legalizacion de la"/>
    <m/>
    <n v="1"/>
    <s v="Nº comisiones que se legalizan de manera oportuna / total de comisiones por legalizar *100"/>
    <x v="3"/>
    <s v="VICKY ORDOÑEZ/CARILYN QUINTERO"/>
    <d v="2022-04-25T00:00:00"/>
    <d v="2022-05-31T00:00:00"/>
    <m/>
    <m/>
    <x v="50"/>
    <m/>
    <m/>
    <m/>
    <m/>
    <m/>
    <m/>
    <m/>
    <m/>
    <m/>
    <m/>
    <m/>
    <m/>
    <m/>
    <m/>
    <m/>
    <m/>
    <m/>
    <m/>
    <m/>
    <m/>
    <m/>
    <m/>
    <m/>
    <m/>
    <m/>
    <m/>
    <m/>
    <m/>
    <m/>
    <m/>
    <m/>
    <m/>
    <m/>
    <m/>
    <m/>
    <m/>
    <m/>
    <m/>
    <m/>
    <m/>
    <m/>
    <m/>
    <m/>
    <m/>
    <m/>
    <m/>
    <m/>
    <m/>
    <m/>
    <m/>
    <m/>
    <m/>
    <m/>
    <m/>
    <m/>
    <m/>
    <m/>
    <m/>
    <x v="3"/>
    <m/>
    <m/>
    <m/>
    <m/>
    <m/>
    <m/>
    <m/>
    <m/>
    <m/>
    <m/>
    <m/>
    <m/>
    <m/>
    <d v="2022-06-08T00:00:00"/>
    <s v="El proceso no reporta evidencia de la ejecución de la acción "/>
    <s v="No"/>
  </r>
  <r>
    <s v="Informe seguimiento al grado de cumplimiento de las normas de austeridad y eficiencia del gasto público a 31/12/2021"/>
    <d v="2022-03-30T00:00:00"/>
    <s v="En los registros del RUNT, se evidencio que el automóvil ZXW532, no tiene renovación del Certificado de revisión técnico-mecánica el cual venció el 27/10/2021, incumpliendo el artículo 46 de la Ley 769 de 2002 que señala “Todo vehículo automotor registrad"/>
    <s v="No conformidad"/>
    <s v="Debilidad en los controles y seguimientos del parque automotor asignado a la DNBC"/>
    <s v="Debilidad en los controles y seguimientos del parque automotor asignado a la DNBC "/>
    <s v="Incumplimientos normativos._x000a__x000a_"/>
    <s v="Acción correctiva"/>
    <s v="Realizar seguimientos mensuales de tipo documental como son a las obligaciones (SOAT, Impuestos, Revisiones Tecno mecánica de cada uno de los vehículos asignados a la DNBC "/>
    <m/>
    <n v="9"/>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A SEGUIMIENTO CONSTANTE DE POLIZAS TODO RIESGO A LOS VEHICULOS ADJUDICADOS, REVISIONES TECNICO MECANICAS A LOS VEHÍCULOS EN COMODATO, ASI COMO TAMBIEN EL SEGUIMIENTO DE LOS SOAT MENSUALES"/>
    <n v="1"/>
    <d v="2022-06-08T00:00:00"/>
    <s v="Se evidencian correos mensuales dirigidos al proceso de fortalecimiento bomberillo con los  seguimientos mensuales de tipo documental como son a las obligaciones (SOAT, Impuestos, Revisiones Tecno mecánica de cada uno de los vehículos asignados a la DNBC "/>
    <s v="Aun se esta a tiempo de cumplir "/>
  </r>
  <r>
    <s v="Informe seguimiento al grado de cumplimiento de las normas de austeridad y eficiencia del gasto público a 31/12/2021"/>
    <d v="2022-03-30T00:00:00"/>
    <s v="No se aportó documentación sobre el estado de la camioneta IXX308, la cual según informaron esta en reparación, esta situación demuestra que se incumple Dimensión 3 de MIPG Gestión con Valores para resultados del MIPG en relación a los “Lineamientos gener"/>
    <s v="No conformidad"/>
    <s v="Porque no se cuenta con la documentacion solicitada por la Oficina de Control Interno ._x000a__x000a_Porque. Desconicimiento de la normatiivdad aplicable en la gestion de los bienes publicos. _x000a__x000a_Debilidad en la identiifcacion de controles para la gestion d elos recurs"/>
    <s v="Debilidad en la identificacion de controles para la gestion delos recursos fisicos y servicios de la entidad. "/>
    <s v="Incumplimientos normativos, "/>
    <s v="Acción correctiva"/>
    <s v="Realizar seguimientos mensuales por parte del gestor del proceso  sobre el estado de los  vehículos a cargo de la entidad "/>
    <m/>
    <n v="9"/>
    <s v="Numero de seguimeintos realizados del estado de los vehiculos de la entidad/Numero de de seguimientos progrmados delestado de los vehiculos de la entidad "/>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Informe seguimiento al grado de cumplimiento de las normas de austeridad y eficiencia del gasto público a 31/12/2021"/>
    <d v="2022-03-30T00:00:00"/>
    <s v="Los formatos de la planillas de desplazamiento, no se están diligenciando como debe ser pues se evidencio:_x000a_• Vehículo IXX308, No se aportaron Planillas de desplazamientos del cuarto trimestre de 2021._x000a_• Vehículo OKZ951, se sigue diligenciando el “FORMATO "/>
    <s v="No conformidad"/>
    <s v="Por que, no existe un procedimiento en el cual este establecido los usos y manejo de los vehículos de la DNBC ._x000a__x000a__x000a_La planilla de pre inspección y desplazamiento para los vehículos de desplazamiento de la DNBC no permite evidenciar la justificación de las "/>
    <s v="Por que no se realizo un adecuado control y verificación del diligenciamiento  de las plantillas de uso de los vehículo"/>
    <s v="Hallazgos por parte de los Órganos de Control_x000a__x000a_Presuntas faltas disciplinarias  "/>
    <s v="Acción correctiva"/>
    <s v="Actualizar el formato de desplazamiento de vehículos estableciendo la justificación en el evento de utilizar el vehículos los fines de semana y festivos, así como la autorización por parte del Señor Director y de los Subdirectores conforme sea el caso, co"/>
    <m/>
    <n v="1"/>
    <s v="Formato Actualizado de salida de vehículos. "/>
    <x v="0"/>
    <s v="Margarita Arias "/>
    <d v="2022-04-25T00:00:00"/>
    <d v="2022-05-31T00:00:00"/>
    <m/>
    <m/>
    <x v="50"/>
    <m/>
    <m/>
    <m/>
    <m/>
    <m/>
    <m/>
    <m/>
    <m/>
    <m/>
    <m/>
    <m/>
    <m/>
    <m/>
    <m/>
    <m/>
    <m/>
    <m/>
    <m/>
    <m/>
    <m/>
    <m/>
    <m/>
    <m/>
    <m/>
    <m/>
    <m/>
    <m/>
    <m/>
    <m/>
    <m/>
    <m/>
    <m/>
    <m/>
    <m/>
    <m/>
    <m/>
    <m/>
    <m/>
    <m/>
    <m/>
    <m/>
    <m/>
    <m/>
    <m/>
    <m/>
    <m/>
    <m/>
    <m/>
    <m/>
    <m/>
    <m/>
    <m/>
    <m/>
    <m/>
    <m/>
    <m/>
    <m/>
    <m/>
    <x v="3"/>
    <m/>
    <m/>
    <m/>
    <m/>
    <m/>
    <m/>
    <m/>
    <m/>
    <m/>
    <m/>
    <d v="2022-05-31T00:00:00"/>
    <s v="SE REALIZÓ EL MANUAL DE VEHÍCULOS JUNTO CON LA SOCIALIZACIÓN DEL MISMO, ASI COMO TAMBIEN CAPACITACIONES A LOS CONDUCTORES SOBRE TEMAS VIALES Y PLANILLAS DE DESPLAZAMIENTO"/>
    <n v="1"/>
    <d v="2022-06-08T00:00:00"/>
    <s v="Se actualizo formato el 11 de marzo 2022"/>
    <s v="Si"/>
  </r>
  <r>
    <s v="Informe seguimiento al grado de cumplimiento de las normas de austeridad y eficiencia del gasto público a 31/12/2021"/>
    <d v="2022-03-30T00:00:00"/>
    <s v="Se encontraron en las Planillas Pre operacionales inconsistencias en el diligenciamiento de los formatos, pues se encontró que:_x000a_• Para el vehículo OKZ951, En el diligenciamiento de los formatos de Inspección Pre operacional se evidenció, que estos no se e"/>
    <s v="No conformidad"/>
    <s v="Desconocimeinto por parte d elos conductores de como diliginciar las plantillas Pre operacionales._x000a_Desconocimeinto por parte d elos conductores de como diliginciar las plantillas Pre operacionales."/>
    <s v="Desconocimeinto por parte de los conductores de como diliginciar las plantillas Pre operacionales."/>
    <s v="Hallazgos por parte de los Órganos de Control_x000a__x000a_Presuntas faltas disciplinarias  "/>
    <s v="Acción correctiva"/>
    <s v="Realizar capacitaciones   a los conductores sobre la aplicabilidad del manual de uso y manejo de vehículos,  cada vez que se requiera "/>
    <m/>
    <n v="1"/>
    <s v="Numero de capacitaciones realizadas/ Numero de capacitaciones programadas "/>
    <x v="0"/>
    <s v="Margarita Arias "/>
    <d v="2022-04-25T00:00:00"/>
    <d v="2022-12-31T00:00:00"/>
    <m/>
    <m/>
    <x v="1"/>
    <m/>
    <m/>
    <m/>
    <m/>
    <m/>
    <m/>
    <m/>
    <m/>
    <m/>
    <m/>
    <m/>
    <m/>
    <m/>
    <m/>
    <m/>
    <m/>
    <m/>
    <m/>
    <m/>
    <m/>
    <m/>
    <m/>
    <m/>
    <m/>
    <m/>
    <m/>
    <m/>
    <m/>
    <m/>
    <m/>
    <m/>
    <m/>
    <m/>
    <m/>
    <m/>
    <m/>
    <m/>
    <m/>
    <m/>
    <m/>
    <m/>
    <m/>
    <m/>
    <m/>
    <m/>
    <m/>
    <m/>
    <m/>
    <m/>
    <m/>
    <m/>
    <m/>
    <m/>
    <m/>
    <m/>
    <m/>
    <m/>
    <m/>
    <x v="3"/>
    <m/>
    <m/>
    <m/>
    <m/>
    <m/>
    <m/>
    <m/>
    <m/>
    <m/>
    <m/>
    <d v="2022-05-31T00:00:00"/>
    <s v="SE REALIZÓ EL MANUAL DE VEHÍCULOS JUNTO CON LA SOCIALIZACIÓN DEL MISMO, ASI COMO TAMBIEN CAPACITACIONES A LOS CONDUCTORES SOBRE TEMAS VIALES Y PLANILLAS DE DESPLAZAMIENTO"/>
    <n v="1"/>
    <d v="2022-06-08T00:00:00"/>
    <s v="Se han realizado las capacitaciones a los conductores sobre la socialización del manual y uso manejo de los vehículos "/>
    <s v="Aun se esta a tiempo de cumplir "/>
  </r>
  <r>
    <s v="Informe seguimiento al grado de cumplimiento de las normas de austeridad y eficiencia del gasto público a 31/12/2021"/>
    <d v="2022-03-30T00:00:00"/>
    <s v="En archivo enviado por Subdirección Administrativa relacionan un directorio con 9 celulares y sim cards institucionales,  asignadas a funcionarios de la DNBC, así mismo en las facturación remitida se observó:_x000a_• No se ha actualizado la Dirección de la Enti"/>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
    <s v="Acció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O EL PROCESO PARA CANCELAR 26 LÍNEAS TELEFONICAS Y ASI CONTRIBUIR A LA DISMINUCIÓN EL EN PROCESO DE AUSTERIDAD DEL GASTO"/>
    <n v="1"/>
    <d v="2022-06-08T00:00:00"/>
    <s v="No se evidencia matriz de seguimiento "/>
    <s v="Aun se esta a tiempo de cumplir "/>
  </r>
  <r>
    <s v="Informe seguimiento al grado de cumplimiento de las normas de austeridad y eficiencia del gasto público a 31/12/2021"/>
    <d v="2022-03-30T00:00:00"/>
    <s v="La Entidad en los meses de noviembre y diciembre tuvo un deficiente servicio de impresoras, lo cual conduce a que no estamos teniendo en cuenta directrices de la  Dimensión 3, Gestión con Valores para Resultados del MIPG que señala “Lineamientos generales"/>
    <s v="Observación"/>
    <s v="No se lleva  acabo un adecuado control y segimiento de los insumos de papeleria que se requiere para el funcionamiento de la entidad. "/>
    <s v="No se lleva  acabo un adecuado control y segimiento de los insumos de papeleria que se requiere para el funcionamiento de la entidad"/>
    <s v="Hallazgos por parte de los Órganos de Control"/>
    <s v="Acción preventiva "/>
    <s v="Realizar seguimiento trimestral de  la gestión en la administración de bienes y recursos ( Servicio de aseo y cafetería, insumos de cafetería, vigilancia, seguros de bienes de la entidad, Papelería, funcionamiento de recursos tecnológicos, vehículos entre"/>
    <m/>
    <n v="3"/>
    <s v="Informe Trimestral elaborado y presentado a Comité sobre la gestión en la administración de bienes y recursos"/>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Informe seguimiento al grado de cumplimiento de las normas de austeridad y eficiencia del gasto público a 31/12/2021"/>
    <d v="2022-03-30T00:00:00"/>
    <s v="Se presentan inconsistencias en la información reportada por Subdirección Administrativa en el rubro de energía, con lo cual se aprecia que no están observando lineamientos de la Dimensión 2 direccionamiento estratégico y Planeación del MIPG, en los contr"/>
    <s v="Observación"/>
    <s v="Debilidad en los controles y seguimientos al consumo de serviisos publicos en la Entidad "/>
    <s v="Debilidad en los controles y seguimientos al consumo de serviisos publicos en la Entidad "/>
    <s v="Hallazgos por parte de los Órganos de Control"/>
    <s v="Acción preventiva "/>
    <s v="Realizar monitoreo mensual de la variación de las cifras  relacionadas con el pago de los servicios de agua, energía y teléfono, una vez culmine el respectivo mes."/>
    <m/>
    <n v="1"/>
    <s v="Nº de monitoreos realizados/ Nº total de monitoreos programados *100 "/>
    <x v="0"/>
    <s v="Margarita Arias "/>
    <d v="2022-04-25T00:00:00"/>
    <d v="2022-12-31T00:00:00"/>
    <m/>
    <m/>
    <x v="1"/>
    <m/>
    <m/>
    <m/>
    <m/>
    <m/>
    <m/>
    <m/>
    <m/>
    <m/>
    <m/>
    <m/>
    <m/>
    <m/>
    <m/>
    <m/>
    <m/>
    <m/>
    <m/>
    <m/>
    <m/>
    <m/>
    <m/>
    <m/>
    <m/>
    <m/>
    <m/>
    <m/>
    <m/>
    <m/>
    <m/>
    <m/>
    <m/>
    <m/>
    <m/>
    <m/>
    <m/>
    <m/>
    <m/>
    <m/>
    <m/>
    <m/>
    <m/>
    <m/>
    <m/>
    <m/>
    <m/>
    <m/>
    <m/>
    <m/>
    <m/>
    <m/>
    <m/>
    <m/>
    <m/>
    <m/>
    <m/>
    <m/>
    <m/>
    <x v="3"/>
    <m/>
    <m/>
    <m/>
    <m/>
    <m/>
    <m/>
    <m/>
    <m/>
    <m/>
    <m/>
    <d v="2022-05-31T00:00:00"/>
    <s v="SE EVIDENCIA EL SEGUIMIENTO MENSUAL DE LOS SERVICIOS PUBLICOS EN EL INFORME DE AUSTERIDAD TRIMESTRALES Y EN LOS INDICADORES DE GESTIÓN"/>
    <n v="1"/>
    <d v="2022-06-08T00:00:00"/>
    <s v="Se evidencia monitoreo mensual de los servicios públicos así: Agua correspondiente del periodo 15 de dic 2021-febrero 2022, Luz de los meses enero, febrero y marzo y telefonía fija enero, febrero y marzo, no obstante no se presentan los monitoreos de los "/>
    <s v="Aun se esta a tiempo de cumplir "/>
  </r>
  <r>
    <s v="Informe seguimiento al grado de cumplimiento de las normas de austeridad y eficiencia del gasto público a 31/12/2021"/>
    <d v="2022-03-30T00:00:00"/>
    <s v="Se presentan diferencias en la información reportada por Subdirección Administrativa en el rubro de combustible, lo cual evidencia que no se está observando la Dimensión 2 direccionamiento Estratégico y Planeación del MIPG, en lo relacionado con los contr"/>
    <s v="Observación"/>
    <s v="Porque no se cuenta con la documentacion solicitada por la Oficina de Control Interno ._x000a__x000a_Porque. Desconicimiento de la normatiivdad aplicable en la gestion de los bienes publicos. _x000a__x000a_Debilidad en la identiifcacion de controles para la gestion d elos recurs"/>
    <s v="Debilidad en la identificacion de controles para la gestion delos recursos fisicos y servicios de la entidad. "/>
    <s v="Incumplimientos normativos, "/>
    <s v="Acción preventiva "/>
    <s v="Realizar conciliaciones mensuales por parte de los Procesos de Gestión Administrativa  y Gestión Financiera,  con relación a los  rubros de manejo de vehiculos. "/>
    <m/>
    <n v="9"/>
    <s v="Numero de conciliaciones realizadas/ Numero de conciliaciones programadas "/>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Seguimiento a la atención de Peticiones, Quejas, Reclamos, Solicitudes y Denuncias II semestre de 2021"/>
    <d v="2022-03-31T00:00:00"/>
    <s v="Se observó que, aunque la DNBC, dio cumplimiento a los lineamientos del Gobierno Nacional y las   recomendaciones   del Ministerio de Salud y Protección Social en relación a la emergencia sanitaria nacional, atendiendo a que tomo medidas para la atención "/>
    <s v="Observación"/>
    <s v="Desactualización del  PROTOCOLO  DE ATENCION AL USUARIO EN EL MARCO DE LA EMERGENCIA SANITARIA DEL COVID 19. "/>
    <s v="Desactualización del  PROTOCOLO  DE ATENCION AL USUARIO EN EL MARCO DE LA EMERGENCIA SANITARIA DEL COVID 19."/>
    <s v="Incumplimientos normativos._x000a__x000a_Desinformación a los grupos de interés"/>
    <s v="Corrección"/>
    <s v="Actualizar la dirección y teléfono  en el PROTOCOLO  DE ATENCION AL USUARIO EN EL MARCO DE LA EMERGENCIA SANITARIA DEL COVID 19. "/>
    <m/>
    <n v="1"/>
    <s v="Documento PROTOCOLO  DE ATENCION AL USUARIO EN EL MARCO DE LA EMERGENCIA SANITARIA DEL COVID 19, actualizado"/>
    <x v="5"/>
    <s v="Faubricio Sanchez"/>
    <d v="2022-04-22T00:00:00"/>
    <d v="2022-04-30T00:00:00"/>
    <m/>
    <m/>
    <x v="0"/>
    <m/>
    <m/>
    <m/>
    <m/>
    <m/>
    <m/>
    <m/>
    <m/>
    <m/>
    <m/>
    <m/>
    <m/>
    <m/>
    <m/>
    <m/>
    <m/>
    <m/>
    <m/>
    <m/>
    <m/>
    <m/>
    <m/>
    <m/>
    <m/>
    <m/>
    <m/>
    <m/>
    <m/>
    <m/>
    <m/>
    <m/>
    <m/>
    <m/>
    <m/>
    <m/>
    <m/>
    <m/>
    <m/>
    <m/>
    <m/>
    <m/>
    <m/>
    <m/>
    <m/>
    <m/>
    <m/>
    <m/>
    <m/>
    <m/>
    <m/>
    <m/>
    <m/>
    <m/>
    <m/>
    <m/>
    <m/>
    <m/>
    <m/>
    <x v="3"/>
    <m/>
    <m/>
    <m/>
    <m/>
    <m/>
    <m/>
    <m/>
    <m/>
    <m/>
    <m/>
    <d v="2022-05-31T00:00:00"/>
    <s v="Se evidencio la Actualización de la dirección y teléfono en el PROTOCOLO  DE ATENCION AL USUARIO EN EL MARCO DE LA EMERGENCIA SANITARIA DEL COVID 19. "/>
    <n v="1"/>
    <d v="2022-06-07T00:00:00"/>
    <s v="Se evidencio la Actualización de la dirección y teléfono en el PROTOCOLO  DE ATENCION AL USUARIO EN EL MARCO DE LA EMERGENCIA SANITARIA DEL COVID 19. "/>
    <s v="Si"/>
  </r>
  <r>
    <s v="Seguimiento a la atención de Peticiones, Quejas, Reclamos, Solicitudes y Denuncias II semestre de 2021"/>
    <d v="2022-03-31T00:00:00"/>
    <s v="El protocolo de Atención al Usuario se encuentra desactualizado en relación al numeral 5.9 Prestación de la Atención Los canales de atención que ofrece la Dirección Nacional de Bomberos son: el presencial, de correspondencia, telefónico y virtual, ya que "/>
    <s v="Observación"/>
    <s v="Desactualización del PROTOCOLO  DE ATENCION AL USUARIO 2021"/>
    <s v="Desactualización del PROTOCOLO  DE ATENCION AL USUARIO 2021"/>
    <s v="Incumplimientos normativos._x000a__x000a_Desinformación a los grupos de interés"/>
    <s v="Corrección"/>
    <s v="Actualizar la dirección en el PROTOCOLO  DE ATENCION AL USUARIO"/>
    <m/>
    <n v="1"/>
    <s v="Documento PROTOCOLO  DE ATENCION AL USUARIO 2021, actualizado y formalizado "/>
    <x v="5"/>
    <s v="Faubricio Sanchez"/>
    <d v="2022-04-22T00:00:00"/>
    <d v="2022-04-30T00:00:00"/>
    <m/>
    <m/>
    <x v="0"/>
    <m/>
    <m/>
    <m/>
    <m/>
    <m/>
    <m/>
    <m/>
    <m/>
    <m/>
    <m/>
    <m/>
    <m/>
    <m/>
    <m/>
    <m/>
    <m/>
    <m/>
    <m/>
    <m/>
    <m/>
    <m/>
    <m/>
    <m/>
    <m/>
    <m/>
    <m/>
    <m/>
    <m/>
    <m/>
    <m/>
    <m/>
    <m/>
    <m/>
    <m/>
    <m/>
    <m/>
    <m/>
    <m/>
    <m/>
    <m/>
    <m/>
    <m/>
    <m/>
    <m/>
    <m/>
    <m/>
    <m/>
    <m/>
    <m/>
    <m/>
    <m/>
    <m/>
    <m/>
    <m/>
    <m/>
    <m/>
    <m/>
    <m/>
    <x v="3"/>
    <m/>
    <m/>
    <m/>
    <m/>
    <m/>
    <m/>
    <m/>
    <m/>
    <m/>
    <m/>
    <d v="2022-05-31T00:00:00"/>
    <s v="Se evidencio la Actualización de la dirección en el PROTOCOLO  DE ATENCION AL USUARIO"/>
    <n v="1"/>
    <d v="2022-06-07T00:00:00"/>
    <s v="Se evidencio la Actualización de la dirección en el PROTOCOLO  DE ATENCION AL USUARIO"/>
    <s v="Si"/>
  </r>
  <r>
    <s v="Seguimiento a la atención de Peticiones, Quejas, Reclamos, Solicitudes y Denuncias II semestre de 2021"/>
    <d v="2022-03-31T00:00:00"/>
    <s v="Se evidenció que no se está dando cumplimiento a la Resolución 245 de 2021, articulo 3 con relación a los canales que posee la DNBC, para recibir las PQRSD que hacen referencia al buzón de Sugerencias, ya que este medio de atención no funcionó durante el "/>
    <s v="No conformidad"/>
    <s v="Falta de recursos_x000a_Desconocimiento de la normatividad aplicable al proceso de GAU _x000a_"/>
    <s v="Desconocimiento de la normatividad aplicable al proceso de GAU _x000a_"/>
    <s v="Incumplimientos normativos "/>
    <s v="Corrección"/>
    <s v="Implementar el buzón de Sugerencias, dando cumplimiento Resolución 245 de 2021, articulo 3  "/>
    <m/>
    <n v="1"/>
    <s v="Buzón de sugerencias implementado"/>
    <x v="5"/>
    <s v="Faubricio Sanchez"/>
    <d v="2022-04-26T00:00:00"/>
    <d v="2022-05-30T00:00:00"/>
    <m/>
    <m/>
    <x v="39"/>
    <m/>
    <m/>
    <m/>
    <m/>
    <m/>
    <m/>
    <m/>
    <m/>
    <m/>
    <m/>
    <m/>
    <m/>
    <m/>
    <m/>
    <m/>
    <m/>
    <m/>
    <m/>
    <m/>
    <m/>
    <m/>
    <m/>
    <m/>
    <m/>
    <m/>
    <m/>
    <m/>
    <m/>
    <m/>
    <m/>
    <m/>
    <m/>
    <m/>
    <m/>
    <m/>
    <m/>
    <m/>
    <m/>
    <m/>
    <m/>
    <m/>
    <m/>
    <m/>
    <m/>
    <m/>
    <m/>
    <m/>
    <m/>
    <m/>
    <m/>
    <m/>
    <m/>
    <m/>
    <m/>
    <m/>
    <m/>
    <m/>
    <m/>
    <x v="3"/>
    <m/>
    <m/>
    <m/>
    <m/>
    <m/>
    <m/>
    <m/>
    <m/>
    <m/>
    <m/>
    <d v="2022-05-31T00:00:00"/>
    <s v="Se Evidencio la Implementación del buzón de Sugerencias, dando cumplimiento Resolución 245 de 2021, articulo 3  "/>
    <n v="1"/>
    <d v="2022-06-07T00:00:00"/>
    <s v="Se Evidencio la Implementación del buzón de Sugerencias, dando cumplimiento Resolución 245 de 2021, articulo 3"/>
    <s v="Si"/>
  </r>
  <r>
    <s v="Seguimiento a la atención de Peticiones, Quejas, Reclamos, Solicitudes y Denuncias II semestre de 2021"/>
    <d v="2022-03-31T00:00:00"/>
    <s v="En la matriz diligenciada y entregada por GAU, que hace referencia al Listado de PQRSD correspondiente al segundo semestre de 2021, se evidenció que del total de 694 radicados 187 están sin radicado de salida, es decir el 5.42.%, una cifra considerable._x000a__x000a_"/>
    <s v="No conformidad"/>
    <s v="Debilidad en la identificación de controles y seguimiento de los informes mensuales de PQRSD que  presenta el proceso de GAU _x000a__x000a_"/>
    <s v="Debilidad en identificación de controles y seguimiento de los informes mensuales de PQRSD que  presenta el proceso de GAU"/>
    <s v="Información inexacta frente a las estadísticas de las PQRDS de la DNBC. "/>
    <s v="Acción correctiva"/>
    <s v="Verificar por parte del gestor del proceso, mensualmente la información contenida en el informe de PQRS antes de presentarlo a la alta dirección."/>
    <m/>
    <n v="8"/>
    <s v="Numero de veriifcaciones realizadas/Numero de  verificaciones programadas"/>
    <x v="5"/>
    <s v="Faubricio Sanchez"/>
    <d v="2022-05-01T00:00:00"/>
    <d v="2022-12-31T00:00:00"/>
    <m/>
    <m/>
    <x v="1"/>
    <m/>
    <m/>
    <m/>
    <m/>
    <m/>
    <m/>
    <m/>
    <m/>
    <m/>
    <m/>
    <m/>
    <m/>
    <m/>
    <m/>
    <m/>
    <m/>
    <m/>
    <m/>
    <m/>
    <m/>
    <m/>
    <m/>
    <m/>
    <m/>
    <m/>
    <m/>
    <m/>
    <m/>
    <m/>
    <m/>
    <m/>
    <m/>
    <m/>
    <m/>
    <m/>
    <m/>
    <m/>
    <m/>
    <m/>
    <m/>
    <m/>
    <m/>
    <m/>
    <m/>
    <m/>
    <m/>
    <m/>
    <m/>
    <m/>
    <m/>
    <m/>
    <m/>
    <m/>
    <m/>
    <m/>
    <m/>
    <m/>
    <m/>
    <x v="3"/>
    <m/>
    <m/>
    <m/>
    <m/>
    <m/>
    <m/>
    <m/>
    <m/>
    <m/>
    <m/>
    <d v="2022-05-31T00:00:00"/>
    <s v="Se Verifica por parte del gestor del proceso, mensualmente la información contenida en el informe de PQRS antes de presentarlo a la alta dirección."/>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s v="Falta de atención a las PQRSD dentro de los términos legales. Se encontró que en 146 PQRSD de los 694 radicados del segundo semestre de acuerdo con la base de datos suministrada por GAU, se respondieron de forma extemporánea, sin que haya evidencia, que d"/>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ón correctiva"/>
    <s v="Capacitar a los procesos responsables de dar la maayora de  las respuestas a PQRSD en politcias de operación del procedimiento de PQRSD  "/>
    <m/>
    <n v="100"/>
    <s v="Numero de capacitaciones realizadas/ Numero de capacitaciones programadas (6 procesos criticos) *100"/>
    <x v="5"/>
    <s v="Faubricio Sanchez"/>
    <d v="2022-05-01T00:00:00"/>
    <d v="2022-12-31T00:00:00"/>
    <m/>
    <m/>
    <x v="1"/>
    <m/>
    <m/>
    <m/>
    <m/>
    <m/>
    <m/>
    <m/>
    <m/>
    <m/>
    <m/>
    <m/>
    <m/>
    <m/>
    <m/>
    <m/>
    <m/>
    <m/>
    <m/>
    <m/>
    <m/>
    <m/>
    <m/>
    <m/>
    <m/>
    <m/>
    <m/>
    <m/>
    <m/>
    <m/>
    <m/>
    <m/>
    <m/>
    <m/>
    <m/>
    <m/>
    <m/>
    <m/>
    <m/>
    <m/>
    <m/>
    <m/>
    <m/>
    <m/>
    <m/>
    <m/>
    <m/>
    <m/>
    <m/>
    <m/>
    <m/>
    <m/>
    <m/>
    <m/>
    <m/>
    <m/>
    <m/>
    <m/>
    <m/>
    <x v="3"/>
    <m/>
    <m/>
    <m/>
    <m/>
    <m/>
    <m/>
    <m/>
    <m/>
    <m/>
    <m/>
    <d v="2022-05-31T00:00:00"/>
    <s v="No se evidencia aun capacitación a los procesos responsables de dar la mayoría de  las respuestas a PQRSD en políticas de operación del procedimiento de PQRSD"/>
    <n v="0"/>
    <d v="2022-06-07T00:00:00"/>
    <s v="El proceso no presenta evidencia d DE la ejecución de la acción "/>
    <s v="Aun se esta a tiempo de cumplir "/>
  </r>
  <r>
    <s v="Seguimiento a la atención de Peticiones, Quejas, Reclamos, Solicitudes y Denuncias II semestre de 2021"/>
    <d v="2022-03-31T00:00:00"/>
    <s v="De acuerdo con la base de datos de GAU, se encontró que 113 PQRSD de las 694 peticiones radicadas en el segundo semestre de 2021 en la DNBC, se encuentran relacionadas como venciadas, de la muestra se encontraron 16 de la 69 peticiones como vencidas, evid"/>
    <s v="No conformidad"/>
    <s v="Debilidad en el monitoreo y seguimiento de la entrada y salida de las PQRSD "/>
    <s v="Debilidad en el monitoreo y seguimiento de la entrada y salida de las PQRSD "/>
    <s v="Incumplimientos normativos "/>
    <s v="Acció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5"/>
    <s v="Faubricio Sanchez"/>
    <d v="2022-05-01T00:00:00"/>
    <d v="2022-12-31T00:00:00"/>
    <m/>
    <m/>
    <x v="1"/>
    <m/>
    <m/>
    <m/>
    <m/>
    <m/>
    <m/>
    <m/>
    <m/>
    <m/>
    <m/>
    <m/>
    <m/>
    <m/>
    <m/>
    <m/>
    <m/>
    <m/>
    <m/>
    <m/>
    <m/>
    <m/>
    <m/>
    <m/>
    <m/>
    <m/>
    <m/>
    <m/>
    <m/>
    <m/>
    <m/>
    <m/>
    <m/>
    <m/>
    <m/>
    <m/>
    <m/>
    <m/>
    <m/>
    <m/>
    <m/>
    <m/>
    <m/>
    <m/>
    <m/>
    <m/>
    <m/>
    <m/>
    <m/>
    <m/>
    <m/>
    <m/>
    <m/>
    <m/>
    <m/>
    <m/>
    <m/>
    <m/>
    <m/>
    <x v="3"/>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s v="Al verificar el aplicativo ORFEO se encontró que para 4 de las peticiones identificadas como vencidas  en la base de datos de GAU,se generó la respuesta, así: 20213800106152, 20211140108392, 20211140115322, 20211140116012 y 20211140116592, además se encon"/>
    <s v="No conformidad"/>
    <s v="Debilidad en el monitoreo y seguimiento de la entrada y salida de las PQRSD "/>
    <s v="Debilidad en el monitoreo y seguimiento de la entrada y salida de las PQRSD "/>
    <s v="Incumplimientos normativos "/>
    <s v="Acció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5"/>
    <s v="Faubricio Sanchez"/>
    <d v="2022-05-01T00:00:00"/>
    <d v="2022-12-31T00:00:00"/>
    <m/>
    <m/>
    <x v="1"/>
    <m/>
    <m/>
    <m/>
    <m/>
    <m/>
    <m/>
    <m/>
    <m/>
    <m/>
    <m/>
    <m/>
    <m/>
    <m/>
    <m/>
    <m/>
    <m/>
    <m/>
    <m/>
    <m/>
    <m/>
    <m/>
    <m/>
    <m/>
    <m/>
    <m/>
    <m/>
    <m/>
    <m/>
    <m/>
    <m/>
    <m/>
    <m/>
    <m/>
    <m/>
    <m/>
    <m/>
    <m/>
    <m/>
    <m/>
    <m/>
    <m/>
    <m/>
    <m/>
    <m/>
    <m/>
    <m/>
    <m/>
    <m/>
    <m/>
    <m/>
    <m/>
    <m/>
    <m/>
    <m/>
    <m/>
    <m/>
    <m/>
    <m/>
    <x v="3"/>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s v="Se evidenció que la Oficina de Control Interno Disciplinario no ha dado cumplimiento a lo establecido en la Guía Estrategias para la Construcción del PAAC en cuanto a “adelantar las investigaciones en caso de: (i) incumplimiento a la Respuesta de peticion"/>
    <s v="No conformidad"/>
    <s v="Falta de implmentacion de la nueva normatividad "/>
    <s v="Falta de implmentacion de la nueva normatividad "/>
    <s v="Incumplimientos normativos "/>
    <s v="Acción correctiva"/>
    <s v="Adelantar las investigaciones por incumplimiento a la Respuesta de PQRSD en los términos contemplados en la ley ."/>
    <m/>
    <n v="100"/>
    <s v="(Investigaciones realizadas/ Investigaciones programadas)*100"/>
    <x v="4"/>
    <s v="Viviana Gonzalez"/>
    <d v="2022-05-01T00:00:00"/>
    <d v="2022-12-31T00:00:00"/>
    <m/>
    <m/>
    <x v="1"/>
    <m/>
    <m/>
    <m/>
    <m/>
    <m/>
    <m/>
    <m/>
    <m/>
    <m/>
    <m/>
    <m/>
    <m/>
    <m/>
    <m/>
    <m/>
    <m/>
    <m/>
    <m/>
    <m/>
    <m/>
    <m/>
    <m/>
    <m/>
    <m/>
    <m/>
    <m/>
    <m/>
    <m/>
    <m/>
    <m/>
    <m/>
    <m/>
    <m/>
    <m/>
    <m/>
    <m/>
    <m/>
    <m/>
    <m/>
    <m/>
    <m/>
    <m/>
    <m/>
    <m/>
    <m/>
    <m/>
    <m/>
    <m/>
    <m/>
    <m/>
    <m/>
    <m/>
    <m/>
    <m/>
    <m/>
    <m/>
    <m/>
    <m/>
    <x v="3"/>
    <m/>
    <m/>
    <m/>
    <m/>
    <m/>
    <m/>
    <m/>
    <m/>
    <m/>
    <m/>
    <m/>
    <m/>
    <m/>
    <d v="2022-06-08T00:00:00"/>
    <s v="El proceso no reporta evidencia de la ejecucion de la accion "/>
    <s v="Aun se esta a tiempo de cumplir "/>
  </r>
  <r>
    <s v="Seguimiento a la atención de Peticiones, Quejas, Reclamos, Solicitudes y Denuncias II semestre de 2021"/>
    <d v="2022-05-27T00:00:00"/>
    <s v="Al realizar el análisis de las variaciones y al comparar los saldos al 31 de marzo de 2021 frente al mes de marzo de 2022, no se evidencia la recuperación en el saldo adeudado por concepto de Cuentas por Cobrar  Incapacidades”; por parte de las EPS y ARL "/>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mientoeto de las normas establecidas por la CGN y sobrestimación de los saldos contables,  hallazgo por parte de los entes de control de la CGN  "/>
    <s v="Acció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9"/>
    <s v="Miguel angel Franco / Marisol Mora "/>
    <d v="2022-06-30T00:00:00"/>
    <d v="2023-03-30T00:00:00"/>
    <m/>
    <m/>
    <x v="17"/>
    <m/>
    <m/>
    <m/>
    <m/>
    <m/>
    <m/>
    <m/>
    <m/>
    <m/>
    <m/>
    <m/>
    <m/>
    <m/>
    <m/>
    <m/>
    <m/>
    <m/>
    <m/>
    <m/>
    <m/>
    <m/>
    <m/>
    <m/>
    <m/>
    <m/>
    <m/>
    <m/>
    <m/>
    <m/>
    <m/>
    <m/>
    <m/>
    <m/>
    <m/>
    <m/>
    <m/>
    <m/>
    <m/>
    <m/>
    <m/>
    <m/>
    <m/>
    <m/>
    <m/>
    <m/>
    <m/>
    <m/>
    <m/>
    <m/>
    <m/>
    <m/>
    <m/>
    <m/>
    <m/>
    <m/>
    <m/>
    <m/>
    <m/>
    <x v="3"/>
    <m/>
    <m/>
    <m/>
    <m/>
    <m/>
    <m/>
    <m/>
    <m/>
    <m/>
    <m/>
    <m/>
    <m/>
    <m/>
    <m/>
    <m/>
    <m/>
  </r>
  <r>
    <s v="Informe Seguimiento Austeridad Gasto I  Trimestre de 2022"/>
    <d v="2022-05-27T00:00:00"/>
    <s v="Al realizar el análisis de las variaciones y al comparar los saldos al 31 de marzo de 2021 frente al mes de marzo de 2022, no se evidencia la recuperación en el saldo adeudado por concepto de Cuentas por Cobrar  Incapacidades”; por parte de las EPS y ARL "/>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neto de las normas establecidas por la CGN y sobrestimación de los saldos contables,  hallazgo por parte de los entes de control de la CGN  "/>
    <s v="Acción correctiva"/>
    <s v="Realizar mesas de trabajo entre el área de Gestión de talento humano y Gestión Financiera para realizar los cruces pertinentes con respecto a los saldos de las incapacidades, revisando los saldos contables, y generando las respectivas actas"/>
    <m/>
    <n v="10"/>
    <s v="Mesas de trabajo realizadas "/>
    <x v="9"/>
    <s v="Miguel Angel Franco/ Maryory Diaz/ Viviana Gonzalez "/>
    <d v="2022-06-30T00:00:00"/>
    <d v="2023-03-30T00:00:00"/>
    <m/>
    <m/>
    <x v="58"/>
    <m/>
    <m/>
    <m/>
    <m/>
    <m/>
    <m/>
    <m/>
    <m/>
    <m/>
    <m/>
    <m/>
    <m/>
    <m/>
    <m/>
    <m/>
    <m/>
    <m/>
    <m/>
    <m/>
    <m/>
    <m/>
    <m/>
    <m/>
    <m/>
    <m/>
    <m/>
    <m/>
    <m/>
    <m/>
    <m/>
    <m/>
    <m/>
    <m/>
    <m/>
    <m/>
    <m/>
    <m/>
    <m/>
    <m/>
    <m/>
    <m/>
    <m/>
    <m/>
    <m/>
    <m/>
    <m/>
    <m/>
    <m/>
    <m/>
    <m/>
    <m/>
    <m/>
    <m/>
    <m/>
    <m/>
    <m/>
    <m/>
    <m/>
    <x v="3"/>
    <m/>
    <m/>
    <m/>
    <m/>
    <m/>
    <m/>
    <m/>
    <m/>
    <m/>
    <m/>
    <m/>
    <m/>
    <m/>
    <m/>
    <m/>
    <m/>
  </r>
  <r>
    <s v="Informe Seguimiento Austeridad Gasto I  Trimestre de 2022"/>
    <d v="2022-05-27T00:00:00"/>
    <s v="Al realizar el análisis de las variaciones y al comparar los saldos al 31 de marzo de 2021 frente al mes de marzo de 2022, no se evidencia la recuperación en el saldo adeudado por concepto de Cuentas por Cobrar  Incapacidades”; por parte de las EPS y ARL "/>
    <s v="No conformidad"/>
    <s v="1. Los incrementos obedecen a las incapacidades que de manera mensual se generan por parte de los funcionarios._x000a__x000a_2. Falta de Seguimiento permanente en la Gestión de cobro_x000a__x000a_3..Aunque se siguen enviado comunicaciones de recobro las EPS no han realizado el p"/>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correctiva"/>
    <s v="Adelantar acciones administrativas a que haya lugar, con el fin que las EPS y ARL, cancele lo adeudado por incapacidades."/>
    <m/>
    <n v="1"/>
    <s v="Acciones administrativas adelantadas"/>
    <x v="10"/>
    <s v="Carlos Lopez"/>
    <d v="2022-07-01T00:00:00"/>
    <d v="2023-06-30T00:00:00"/>
    <m/>
    <m/>
    <x v="58"/>
    <m/>
    <m/>
    <m/>
    <m/>
    <m/>
    <m/>
    <m/>
    <m/>
    <m/>
    <m/>
    <m/>
    <m/>
    <m/>
    <m/>
    <m/>
    <m/>
    <m/>
    <m/>
    <m/>
    <m/>
    <m/>
    <m/>
    <m/>
    <m/>
    <m/>
    <m/>
    <m/>
    <m/>
    <m/>
    <m/>
    <m/>
    <m/>
    <m/>
    <m/>
    <m/>
    <m/>
    <m/>
    <m/>
    <m/>
    <m/>
    <m/>
    <m/>
    <m/>
    <m/>
    <m/>
    <m/>
    <m/>
    <m/>
    <m/>
    <m/>
    <m/>
    <m/>
    <m/>
    <m/>
    <m/>
    <m/>
    <m/>
    <m/>
    <x v="3"/>
    <m/>
    <m/>
    <m/>
    <m/>
    <m/>
    <m/>
    <m/>
    <m/>
    <m/>
    <m/>
    <m/>
    <m/>
    <m/>
    <m/>
    <m/>
    <m/>
  </r>
  <r>
    <s v="Informe Seguimiento Austeridad Gasto I  Trimestre de 2022"/>
    <d v="2022-05-27T00:00:00"/>
    <s v="Al realizar el análisis de las variaciones y al comparar los saldos al 31 de marzo de 2021 frente al mes de marzo de 2022, no se evidencia la recuperación en el saldo adeudado por concepto de Cuentas por Cobrar  Incapacidades”; por parte de las EPS y ARL "/>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correctiva"/>
    <s v="Adelantar las acciones externas para el recobro de las incapacidades adeudas a la Entidad. "/>
    <m/>
    <n v="1"/>
    <s v="No. de recobros adelantados / Total de recobros detectados en la DNBC"/>
    <x v="3"/>
    <s v="Carilym Quintero"/>
    <d v="2022-07-01T00:00:00"/>
    <d v="2023-06-30T00:00:00"/>
    <m/>
    <m/>
    <x v="1"/>
    <m/>
    <m/>
    <m/>
    <m/>
    <m/>
    <m/>
    <m/>
    <m/>
    <m/>
    <m/>
    <m/>
    <m/>
    <m/>
    <m/>
    <m/>
    <m/>
    <m/>
    <m/>
    <m/>
    <m/>
    <m/>
    <m/>
    <m/>
    <m/>
    <m/>
    <m/>
    <m/>
    <m/>
    <m/>
    <m/>
    <m/>
    <m/>
    <m/>
    <m/>
    <m/>
    <m/>
    <m/>
    <m/>
    <m/>
    <m/>
    <m/>
    <m/>
    <m/>
    <m/>
    <m/>
    <m/>
    <m/>
    <m/>
    <m/>
    <m/>
    <m/>
    <m/>
    <m/>
    <m/>
    <m/>
    <m/>
    <m/>
    <m/>
    <x v="3"/>
    <m/>
    <m/>
    <m/>
    <m/>
    <m/>
    <m/>
    <m/>
    <m/>
    <m/>
    <m/>
    <m/>
    <m/>
    <m/>
    <m/>
    <m/>
    <m/>
  </r>
  <r>
    <s v="Informe Seguimiento Austeridad Gasto I  Trimestre de 2022"/>
    <d v="2022-05-27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s v="Error en el momento de realizar el compromiso por lo tanto se tomó de manera incorrecta el uso presupuestal "/>
    <s v="Desgaste administrativo en el proceso de Gestión financiera "/>
    <s v="Acción correctiva"/>
    <s v="Realizar una verificación del uso presupuestal antes de ser registrado por parte de Presupuesto y Contabilidad, soportandose mediante los respectivos pantallazos de registro."/>
    <m/>
    <n v="1"/>
    <s v="Registros "/>
    <x v="9"/>
    <s v="Marisol Mora/ Andres Farfan "/>
    <d v="2022-06-30T00:00:00"/>
    <d v="2023-03-30T00:00:00"/>
    <m/>
    <m/>
    <x v="17"/>
    <m/>
    <m/>
    <m/>
    <m/>
    <m/>
    <m/>
    <m/>
    <m/>
    <m/>
    <m/>
    <m/>
    <m/>
    <m/>
    <m/>
    <m/>
    <m/>
    <m/>
    <m/>
    <m/>
    <m/>
    <m/>
    <m/>
    <m/>
    <m/>
    <m/>
    <m/>
    <m/>
    <m/>
    <m/>
    <m/>
    <m/>
    <m/>
    <m/>
    <m/>
    <m/>
    <m/>
    <m/>
    <m/>
    <m/>
    <m/>
    <m/>
    <m/>
    <m/>
    <m/>
    <m/>
    <m/>
    <m/>
    <m/>
    <m/>
    <m/>
    <m/>
    <m/>
    <m/>
    <m/>
    <m/>
    <m/>
    <m/>
    <m/>
    <x v="3"/>
    <m/>
    <m/>
    <m/>
    <m/>
    <m/>
    <m/>
    <m/>
    <m/>
    <m/>
    <m/>
    <m/>
    <m/>
    <m/>
    <m/>
    <m/>
    <m/>
  </r>
  <r>
    <s v="Informe Seguimiento Austeridad Gasto I  Trimestre de 2022"/>
    <d v="2022-05-27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9"/>
    <s v="Andres Farfan "/>
    <d v="2022-06-30T00:00:00"/>
    <d v="2023-03-30T00:00:00"/>
    <m/>
    <m/>
    <x v="58"/>
    <m/>
    <m/>
    <m/>
    <m/>
    <m/>
    <m/>
    <m/>
    <m/>
    <m/>
    <m/>
    <m/>
    <m/>
    <m/>
    <m/>
    <m/>
    <m/>
    <m/>
    <m/>
    <m/>
    <m/>
    <m/>
    <m/>
    <m/>
    <m/>
    <m/>
    <m/>
    <m/>
    <m/>
    <m/>
    <m/>
    <m/>
    <m/>
    <m/>
    <m/>
    <m/>
    <m/>
    <m/>
    <m/>
    <m/>
    <m/>
    <m/>
    <m/>
    <m/>
    <m/>
    <m/>
    <m/>
    <m/>
    <m/>
    <m/>
    <m/>
    <m/>
    <m/>
    <m/>
    <m/>
    <m/>
    <m/>
    <m/>
    <m/>
    <x v="3"/>
    <m/>
    <m/>
    <m/>
    <m/>
    <m/>
    <m/>
    <m/>
    <m/>
    <m/>
    <m/>
    <m/>
    <m/>
    <m/>
    <m/>
    <m/>
    <m/>
  </r>
  <r>
    <s v="Informe Seguimiento Austeridad Gasto I  Trimestre de 2022"/>
    <d v="2022-05-27T00:00:00"/>
    <s v="No se está acatando lo  señalado en el MIPG Dimensión 3 “Gestión con Valores para el Resultado”, lineamiento “Trabajar por procesos” ya que no se están definiendo de manera secuencial cada una de las diferentes actividades del proceso, desagregándolo en p"/>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
    <s v="4. Por que no se realizo un adecuado control y verificación del diligenciamiento  de las plantillas de uso de los vehículo"/>
    <s v="Hallazgos por parte de los Órganos de Control_x000a__x000a_Presuntas faltas disciplinarias  "/>
    <s v="Acción correctiva"/>
    <s v="Realizar la socializacion trimestral de la documentacion actualizada y/o liniamientos de uso y manejo de los vehiculos a los conductores y demas responsables "/>
    <m/>
    <n v="3"/>
    <s v="Socializaciones trimestrales realizadas/socializaciones programadas*100%"/>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s v="No se está acatando lo  señalado en el MIPG Dimensión 3 “Gestión con Valores para el Resultado”, lineamiento “Trabajar por procesos” ya que no se están definiendo de manera secuencial cada una de las diferentes actividades del proceso, desagregándolo en p"/>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
    <s v="4. Por que no se realizo un adecuado control y verificación del diligenciamiento  de las plantillas de uso de los vehículo"/>
    <s v="Hallazgos por parte de los Órganos de Control_x000a__x000a_Presuntas faltas disciplinarias  "/>
    <s v="Acción correctiva"/>
    <s v="Establecer  en la Hoja de vida de los vehiculos que estan a cargo de la entidad, en donde se especifique los siguientes aspectos: Informacion general del vehiculo, documentos del vehiculo, revision tecnomecanica y de gases, incidentes y accidentes, manten"/>
    <m/>
    <n v="1"/>
    <s v="Formato Hoja de vida del vehiculo "/>
    <x v="0"/>
    <s v="Margarita Arias "/>
    <d v="2022-06-30T00:00:00"/>
    <d v="2022-08-31T00:00:00"/>
    <m/>
    <m/>
    <x v="1"/>
    <m/>
    <m/>
    <m/>
    <m/>
    <m/>
    <m/>
    <m/>
    <m/>
    <m/>
    <m/>
    <m/>
    <m/>
    <m/>
    <m/>
    <m/>
    <m/>
    <m/>
    <m/>
    <m/>
    <m/>
    <m/>
    <m/>
    <m/>
    <m/>
    <m/>
    <m/>
    <m/>
    <m/>
    <m/>
    <m/>
    <m/>
    <m/>
    <m/>
    <m/>
    <m/>
    <m/>
    <m/>
    <m/>
    <m/>
    <m/>
    <m/>
    <m/>
    <m/>
    <m/>
    <m/>
    <m/>
    <m/>
    <m/>
    <m/>
    <m/>
    <m/>
    <m/>
    <m/>
    <m/>
    <m/>
    <m/>
    <m/>
    <m/>
    <x v="3"/>
    <m/>
    <m/>
    <m/>
    <m/>
    <m/>
    <m/>
    <m/>
    <m/>
    <m/>
    <m/>
    <m/>
    <m/>
    <m/>
    <m/>
    <m/>
    <m/>
  </r>
  <r>
    <s v="Informe Seguimiento Austeridad Gasto I  Trimestre de 2022"/>
    <d v="2022-05-27T00:00:00"/>
    <s v="No se está acatando lo  señalado en el MIPG Dimensión 3 “Gestión con Valores para el Resultado”, lineamiento “Trabajar por procesos” ya que no se están definiendo de manera secuencial cada una de las diferentes actividades del proceso, desagregándolo en p"/>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
    <s v="4. Por que no se realizo un adecuado control y verificación del diligenciamiento  de las plantillas de uso de los vehículo"/>
    <s v="Hallazgos por parte de los Órganos de Control_x000a__x000a_Presuntas faltas disciplinarias  "/>
    <s v="Acción correctiva"/>
    <s v="Seguimientos mensuales al diligenciamiento de la planilla de Preinspección y Desplazamientos y el dormato de  Inspección Preoperacional Vehículos"/>
    <m/>
    <n v="1"/>
    <s v="Seguimiento mensuales"/>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
    <s v="Porque, no se ejecuto el debido control y seguimiento al vehículo."/>
    <s v="Hallazgos por parte de los Órganos de Control"/>
    <s v="Acción correctiva"/>
    <s v="Realizar cruces mensuales de los bienes existentes en la entidad conjuntamente con el proceso de gestión financiera "/>
    <m/>
    <n v="7"/>
    <s v="Cruces mensuales"/>
    <x v="0"/>
    <s v="Margarita Arias "/>
    <d v="2022-07-01T00:00:00"/>
    <d v="2023-01-30T00:00:00"/>
    <m/>
    <m/>
    <x v="1"/>
    <m/>
    <m/>
    <m/>
    <m/>
    <m/>
    <m/>
    <m/>
    <m/>
    <m/>
    <m/>
    <m/>
    <m/>
    <m/>
    <m/>
    <m/>
    <m/>
    <m/>
    <m/>
    <m/>
    <m/>
    <m/>
    <m/>
    <m/>
    <m/>
    <m/>
    <m/>
    <m/>
    <m/>
    <m/>
    <m/>
    <m/>
    <m/>
    <m/>
    <m/>
    <m/>
    <m/>
    <m/>
    <m/>
    <m/>
    <m/>
    <m/>
    <m/>
    <m/>
    <m/>
    <m/>
    <m/>
    <m/>
    <m/>
    <m/>
    <m/>
    <m/>
    <m/>
    <m/>
    <m/>
    <m/>
    <m/>
    <m/>
    <m/>
    <x v="3"/>
    <m/>
    <m/>
    <m/>
    <m/>
    <m/>
    <m/>
    <m/>
    <m/>
    <m/>
    <m/>
    <m/>
    <m/>
    <m/>
    <m/>
    <m/>
    <m/>
  </r>
  <r>
    <s v="Informe Seguimiento Austeridad Gasto I  Trimestre de 2022"/>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
    <s v="Porque, no se ejecuto el debido control y seguimiento al vehículo."/>
    <s v="Hallazgos por parte de los Órganos de Control"/>
    <s v="Acción correctiva"/>
    <s v="Realizar informe estableciendo las razones de la devolución del vehículo IXX-308  y  las decisiones tomadas por la entidad en relación a esta devolución"/>
    <m/>
    <n v="1"/>
    <s v="Informe "/>
    <x v="0"/>
    <s v="Margarita Arias "/>
    <d v="2022-07-01T00:00:00"/>
    <d v="2022-09-30T00:00:00"/>
    <m/>
    <m/>
    <x v="1"/>
    <m/>
    <m/>
    <m/>
    <m/>
    <m/>
    <m/>
    <m/>
    <m/>
    <m/>
    <m/>
    <m/>
    <m/>
    <m/>
    <m/>
    <m/>
    <m/>
    <m/>
    <m/>
    <m/>
    <m/>
    <m/>
    <m/>
    <m/>
    <m/>
    <m/>
    <m/>
    <m/>
    <m/>
    <m/>
    <m/>
    <m/>
    <m/>
    <m/>
    <m/>
    <m/>
    <m/>
    <m/>
    <m/>
    <m/>
    <m/>
    <m/>
    <m/>
    <m/>
    <m/>
    <m/>
    <m/>
    <m/>
    <m/>
    <m/>
    <m/>
    <m/>
    <m/>
    <m/>
    <m/>
    <m/>
    <m/>
    <m/>
    <m/>
    <x v="3"/>
    <m/>
    <m/>
    <m/>
    <m/>
    <m/>
    <m/>
    <m/>
    <m/>
    <m/>
    <m/>
    <m/>
    <m/>
    <m/>
    <m/>
    <m/>
    <m/>
  </r>
  <r>
    <s v="Informe Seguimiento Austeridad Gasto I  Trimestre de 2022"/>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
    <s v="Porque, no se ejecuto el debido control y seguimiento al vehículo."/>
    <s v="Hallazgos por parte de los Órganos de Control"/>
    <s v="Acción correctiva"/>
    <s v="Establecer un lineamiento específico con relación a los bienes entregados en comodato"/>
    <m/>
    <n v="1"/>
    <s v="Lineamientos"/>
    <x v="0"/>
    <s v="Margarita Arias "/>
    <d v="2022-07-01T00:00:00"/>
    <d v="2022-09-30T00:00:00"/>
    <m/>
    <m/>
    <x v="1"/>
    <m/>
    <m/>
    <m/>
    <m/>
    <m/>
    <m/>
    <m/>
    <m/>
    <m/>
    <m/>
    <m/>
    <m/>
    <m/>
    <m/>
    <m/>
    <m/>
    <m/>
    <m/>
    <m/>
    <m/>
    <m/>
    <m/>
    <m/>
    <m/>
    <m/>
    <m/>
    <m/>
    <m/>
    <m/>
    <m/>
    <m/>
    <m/>
    <m/>
    <m/>
    <m/>
    <m/>
    <m/>
    <m/>
    <m/>
    <m/>
    <m/>
    <m/>
    <m/>
    <m/>
    <m/>
    <m/>
    <m/>
    <m/>
    <m/>
    <m/>
    <m/>
    <m/>
    <m/>
    <m/>
    <m/>
    <m/>
    <m/>
    <m/>
    <x v="3"/>
    <m/>
    <m/>
    <m/>
    <m/>
    <m/>
    <m/>
    <m/>
    <m/>
    <m/>
    <m/>
    <m/>
    <m/>
    <m/>
    <m/>
    <m/>
    <m/>
  </r>
  <r>
    <s v="Informe Seguimiento Austeridad Gasto I  Trimestre de 2022"/>
    <d v="2022-05-27T00:00:00"/>
    <s v="Aunque se implementó el Manual para el Manejo de Vehiculos de la Dirección Nacional de Bomberos Código MN-AD-02 Versión 1 Vigente a partir del 11 de marzo de 2022, y socializado el 15 de marzo de 2022 con los Conductores de la DNBC, al verificar la docume"/>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ón correctiva"/>
    <s v="Verificar y actualizar los procedimientos No. PC-GA-03 Mantenimiento Preventivo y/o correctivo de los Vehículos  y PC-GA-04 Suministro de Combustible, e incluirlo en el Manual de Vehiculos"/>
    <m/>
    <n v="1"/>
    <s v="Actualizar Procedimientos y manual"/>
    <x v="0"/>
    <s v="Margarita Arias "/>
    <d v="2022-07-01T00:00:00"/>
    <d v="2022-12-31T00:00:00"/>
    <m/>
    <m/>
    <x v="1"/>
    <m/>
    <m/>
    <m/>
    <m/>
    <m/>
    <m/>
    <m/>
    <m/>
    <m/>
    <m/>
    <m/>
    <m/>
    <m/>
    <m/>
    <m/>
    <m/>
    <m/>
    <m/>
    <m/>
    <m/>
    <m/>
    <m/>
    <m/>
    <m/>
    <m/>
    <m/>
    <m/>
    <m/>
    <m/>
    <m/>
    <m/>
    <m/>
    <m/>
    <m/>
    <m/>
    <m/>
    <m/>
    <m/>
    <m/>
    <m/>
    <m/>
    <m/>
    <m/>
    <m/>
    <m/>
    <m/>
    <m/>
    <m/>
    <m/>
    <m/>
    <m/>
    <m/>
    <m/>
    <m/>
    <m/>
    <m/>
    <m/>
    <m/>
    <x v="3"/>
    <m/>
    <m/>
    <m/>
    <m/>
    <m/>
    <m/>
    <m/>
    <m/>
    <m/>
    <m/>
    <m/>
    <m/>
    <m/>
    <m/>
    <m/>
    <m/>
  </r>
  <r>
    <s v="Informe Seguimiento Austeridad Gasto I  Trimestre de 2022"/>
    <d v="2022-05-27T00:00:00"/>
    <s v="Al realizar el seguimiento por parte de la Oficina de Control Interno, se evidenció el  incumplimiento a lo establecido en el Plan de Eficiencia Administrativa y Cero Papel de la  DNBC, conforme al numeral 5.6 “las Estrategias y metas a  implementar en la"/>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ón correctiva"/>
    <s v="Realizar actividad  (sensibilizacion) de concientizacion con la alta direccion sobre los roles de la  alta direccion en e cumplimeinto y apoyo en la ejecucion del plan de eficienica administrativa y cero papel "/>
    <m/>
    <n v="1"/>
    <s v="No. De participantes en la actividad que son parte de la alta direccion/ No. De miembos de a alta direccion "/>
    <x v="0"/>
    <s v="Margarita Arias, Jairo Salazar"/>
    <d v="2022-06-30T00:00:00"/>
    <d v="2022-08-13T00:00:00"/>
    <m/>
    <m/>
    <x v="1"/>
    <m/>
    <m/>
    <m/>
    <m/>
    <m/>
    <m/>
    <m/>
    <m/>
    <m/>
    <m/>
    <m/>
    <m/>
    <m/>
    <m/>
    <m/>
    <m/>
    <m/>
    <m/>
    <m/>
    <m/>
    <m/>
    <m/>
    <m/>
    <m/>
    <m/>
    <m/>
    <m/>
    <m/>
    <m/>
    <m/>
    <m/>
    <m/>
    <m/>
    <m/>
    <m/>
    <m/>
    <m/>
    <m/>
    <m/>
    <m/>
    <m/>
    <m/>
    <m/>
    <m/>
    <m/>
    <m/>
    <m/>
    <m/>
    <m/>
    <m/>
    <m/>
    <m/>
    <m/>
    <m/>
    <m/>
    <m/>
    <m/>
    <m/>
    <x v="3"/>
    <m/>
    <m/>
    <m/>
    <m/>
    <m/>
    <m/>
    <m/>
    <m/>
    <m/>
    <m/>
    <m/>
    <m/>
    <m/>
    <m/>
    <m/>
    <m/>
  </r>
  <r>
    <s v="Informe Seguimiento Austeridad Gasto I  Trimestre de 2022"/>
    <d v="2022-05-27T00:00:00"/>
    <s v="Al realizar el seguimiento por parte de la Oficina de Control Interno, se evidenció el  incumplimiento a lo establecido en el Plan de Eficiencia Administrativa y Cero Papel de la  DNBC, conforme al numeral 5.6 “las Estrategias y metas a  implementar en la"/>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ón correctiva"/>
    <s v="Seguimiento mensual a las actividades programadas para la ejecución del Plan  de Eficiencia administrativa y cero papel   "/>
    <m/>
    <n v="6"/>
    <s v="Seguimiento Mensual"/>
    <x v="0"/>
    <s v="Margarita Arias, Jairo Salazar"/>
    <d v="2022-07-01T00:00:00"/>
    <d v="2022-12-31T00:00:00"/>
    <m/>
    <m/>
    <x v="1"/>
    <m/>
    <m/>
    <m/>
    <m/>
    <m/>
    <m/>
    <m/>
    <m/>
    <m/>
    <m/>
    <m/>
    <m/>
    <m/>
    <m/>
    <m/>
    <m/>
    <m/>
    <m/>
    <m/>
    <m/>
    <m/>
    <m/>
    <m/>
    <m/>
    <m/>
    <m/>
    <m/>
    <m/>
    <m/>
    <m/>
    <m/>
    <m/>
    <m/>
    <m/>
    <m/>
    <m/>
    <m/>
    <m/>
    <m/>
    <m/>
    <m/>
    <m/>
    <m/>
    <m/>
    <m/>
    <m/>
    <m/>
    <m/>
    <m/>
    <m/>
    <m/>
    <m/>
    <m/>
    <m/>
    <m/>
    <m/>
    <m/>
    <m/>
    <x v="3"/>
    <m/>
    <m/>
    <m/>
    <m/>
    <m/>
    <m/>
    <m/>
    <m/>
    <m/>
    <m/>
    <m/>
    <m/>
    <m/>
    <m/>
    <m/>
    <m/>
  </r>
  <r>
    <s v="Informe Seguimiento Austeridad Gasto I  Trimestre de 2022"/>
    <d v="2022-05-27T00:00:00"/>
    <s v="Al realizar el seguimiento por parte de la Oficina de Control Interno, se evidenció el  incumplimiento a lo establecido en el Plan de Eficiencia Administrativa y Cero Papel de la  DNBC, conforme al numeral 5.6 “las Estrategias y metas a  implementar en l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ón correctiva"/>
    <s v="Adelantar el proceso contractual para la adquisicion de un software de gestion de impresión "/>
    <m/>
    <n v="1"/>
    <s v="software de gestion de impresión Adquirido "/>
    <x v="2"/>
    <s v="Ivan Gonzale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s v="Al realizar el seguimiento por parte de la Oficina de Control Interno, se evidenció el  incumplimiento a lo establecido en el Plan de Eficiencia Administrativa y Cero Papel de la  DNBC, conforme al numeral 5.6 “las Estrategias y metas a  implementar en l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ón correctiva"/>
    <s v="Implementación de claves de  impresión  para la  totalidad de  los usuarios de la DNBC"/>
    <m/>
    <n v="1"/>
    <s v="Claves asignadas"/>
    <x v="2"/>
    <s v="Ivan Gonzales "/>
    <d v="2022-07-01T00:00:00"/>
    <d v="2022-07-30T00:00:00"/>
    <m/>
    <m/>
    <x v="1"/>
    <m/>
    <m/>
    <m/>
    <m/>
    <m/>
    <m/>
    <m/>
    <m/>
    <m/>
    <m/>
    <m/>
    <m/>
    <m/>
    <m/>
    <m/>
    <m/>
    <m/>
    <m/>
    <m/>
    <m/>
    <m/>
    <m/>
    <m/>
    <m/>
    <m/>
    <m/>
    <m/>
    <m/>
    <m/>
    <m/>
    <m/>
    <m/>
    <m/>
    <m/>
    <m/>
    <m/>
    <m/>
    <m/>
    <m/>
    <m/>
    <m/>
    <m/>
    <m/>
    <m/>
    <m/>
    <m/>
    <m/>
    <m/>
    <m/>
    <m/>
    <m/>
    <m/>
    <m/>
    <m/>
    <m/>
    <m/>
    <m/>
    <m/>
    <x v="3"/>
    <m/>
    <m/>
    <m/>
    <m/>
    <m/>
    <m/>
    <m/>
    <m/>
    <m/>
    <m/>
    <m/>
    <m/>
    <m/>
    <m/>
    <m/>
    <m/>
  </r>
  <r>
    <s v="Informe Seguimiento Austeridad Gasto I  Trimestre de 2022"/>
    <d v="2022-05-27T00:00:00"/>
    <s v="Al realizar el seguimiento por parte de la Oficina de Control Interno, se evidenció el  incumplimiento a lo establecido en el Plan de Eficiencia Administrativa y Cero Papel de la  DNBC, conforme al numeral 5.6 “las Estrategias y metas a  implementar en l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ón correctiva"/>
    <s v="Seguimiento trimestral a la apliación de controles de impresión"/>
    <m/>
    <n v="2"/>
    <s v="Seguimiento trimestral"/>
    <x v="0"/>
    <s v="Margarita Arias, Jairo Salazar"/>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s v="No se está dando cumplimiento a lo indicado en el artículo 15 del Decreto 397 de 2022, que trata del Plan de Austeridad del Gasto 2022 para los órganos que hacen parte del Presupuesto General literal e); ni lo establecido en el Decreto 1598 de 2011 que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ó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s v="No se está dando cumplimiento a lo indicado en el artículo 15 del Decreto 397 de 2022, que trata del Plan de Austeridad del Gasto 2022 para los órganos que hacen parte del Presupuesto General literal e); ni lo establecido en el Decreto 1598 de 2011 que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ón correctiva"/>
    <s v="Cancelación de 16  lineas telefónicas"/>
    <m/>
    <n v="16"/>
    <s v="Cancelación de lineas"/>
    <x v="0"/>
    <s v="Margarita Arias "/>
    <d v="2022-06-30T00:00:00"/>
    <d v="2022-07-30T00:00:00"/>
    <m/>
    <m/>
    <x v="1"/>
    <m/>
    <m/>
    <m/>
    <m/>
    <m/>
    <m/>
    <m/>
    <m/>
    <m/>
    <m/>
    <m/>
    <m/>
    <m/>
    <m/>
    <m/>
    <m/>
    <m/>
    <m/>
    <m/>
    <m/>
    <m/>
    <m/>
    <m/>
    <m/>
    <m/>
    <m/>
    <m/>
    <m/>
    <m/>
    <m/>
    <m/>
    <m/>
    <m/>
    <m/>
    <m/>
    <m/>
    <m/>
    <m/>
    <m/>
    <m/>
    <m/>
    <m/>
    <m/>
    <m/>
    <m/>
    <m/>
    <m/>
    <m/>
    <m/>
    <m/>
    <m/>
    <m/>
    <m/>
    <m/>
    <m/>
    <m/>
    <m/>
    <m/>
    <x v="3"/>
    <m/>
    <m/>
    <m/>
    <m/>
    <m/>
    <m/>
    <m/>
    <m/>
    <m/>
    <m/>
    <m/>
    <m/>
    <m/>
    <m/>
    <m/>
    <m/>
  </r>
  <r>
    <s v="Informe Seguimiento Austeridad Gasto I  Trimestre de 2022"/>
    <d v="2022-05-27T00:00:00"/>
    <s v="No se está dando cumplimiento a lo indicado en el artículo 15 del Decreto 397 de 2022, que trata del Plan de Austeridad del Gasto 2022 para los órganos que hacen parte del Presupuesto General literal e); ni lo establecido en el Decreto 1598 de 2011 que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ón correctiva"/>
    <s v="Modificación de planes de consumo"/>
    <m/>
    <n v="1"/>
    <s v="Planes de consumo modificados"/>
    <x v="0"/>
    <s v="Margarita Arias "/>
    <d v="2022-06-30T00:00:00"/>
    <d v="2022-08-30T00:00:00"/>
    <m/>
    <m/>
    <x v="1"/>
    <m/>
    <m/>
    <m/>
    <m/>
    <m/>
    <m/>
    <m/>
    <m/>
    <m/>
    <m/>
    <m/>
    <m/>
    <m/>
    <m/>
    <m/>
    <m/>
    <m/>
    <m/>
    <m/>
    <m/>
    <m/>
    <m/>
    <m/>
    <m/>
    <m/>
    <m/>
    <m/>
    <m/>
    <m/>
    <m/>
    <m/>
    <m/>
    <m/>
    <m/>
    <m/>
    <m/>
    <m/>
    <m/>
    <m/>
    <m/>
    <m/>
    <m/>
    <m/>
    <m/>
    <m/>
    <m/>
    <m/>
    <m/>
    <m/>
    <m/>
    <m/>
    <m/>
    <m/>
    <m/>
    <m/>
    <m/>
    <m/>
    <m/>
    <x v="3"/>
    <m/>
    <m/>
    <m/>
    <m/>
    <m/>
    <m/>
    <m/>
    <m/>
    <m/>
    <m/>
    <m/>
    <m/>
    <m/>
    <m/>
    <m/>
    <m/>
  </r>
  <r>
    <s v="Informe Seguimiento Austeridad Gasto I  Trimestre de 2022"/>
    <d v="2022-05-27T00:00:00"/>
    <s v="No se está dando cumplimiento a lo indicado en el artículo 15 del Decreto 397 de 2022, que trata del Plan de Austeridad del Gasto 2022 para los órganos que hacen parte del Presupuesto General literal e); ni lo establecido en el Decreto 1598 de 2011 que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s v="Acción correctiva"/>
    <s v="Realizar la designación formal de las lineas y/o equipos unicamente a personal que posee vinculo laboral con la entidad y que ostenten cargos de Director General, Subdirector y que su labor principal sea la Atención y Prevención de emergencias. De igual f"/>
    <m/>
    <n v="1"/>
    <s v="Designación formal de lineas y/o equipos"/>
    <x v="0"/>
    <s v="Margarita Arias "/>
    <d v="2022-06-30T00:00:00"/>
    <d v="2022-08-31T00:00:00"/>
    <m/>
    <m/>
    <x v="1"/>
    <m/>
    <m/>
    <m/>
    <m/>
    <m/>
    <m/>
    <m/>
    <m/>
    <m/>
    <m/>
    <m/>
    <m/>
    <m/>
    <m/>
    <m/>
    <m/>
    <m/>
    <m/>
    <m/>
    <m/>
    <m/>
    <m/>
    <m/>
    <m/>
    <m/>
    <m/>
    <m/>
    <m/>
    <m/>
    <m/>
    <m/>
    <m/>
    <m/>
    <m/>
    <m/>
    <m/>
    <m/>
    <m/>
    <m/>
    <m/>
    <m/>
    <m/>
    <m/>
    <m/>
    <m/>
    <m/>
    <m/>
    <m/>
    <m/>
    <m/>
    <m/>
    <m/>
    <m/>
    <m/>
    <m/>
    <m/>
    <m/>
    <m/>
    <x v="3"/>
    <m/>
    <m/>
    <m/>
    <m/>
    <m/>
    <m/>
    <m/>
    <m/>
    <m/>
    <m/>
    <m/>
    <m/>
    <m/>
    <m/>
    <m/>
    <m/>
  </r>
  <r>
    <s v="Informe Seguimiento Austeridad Gasto I  Trimestre de 2022"/>
    <d v="2022-05-27T00:00:00"/>
    <s v="Se evidenció que se no se dió cumplimiento a seis (6) de las nueve (9) actividades programadas en el numeral 15 del Programa de Gestión Ambiental del PIGA 2020-2024 de la DNBC así:_x000a_Programa Gestión Integral de los Residuos_x000a_*Monitoreo y control de la gener"/>
    <s v="No conformidad"/>
    <s v="1. por qué: Desconocimiento de los roles y responsabilidades de la primera línea de defensa de acuerdo a lo estipulado en la resolución 547 de 2021._x000a__x000a_2, Ausencia de autocontrol, control y seguimiento   a la ejecución del proceso. "/>
    <s v="2, Ausencia de autocontrol, control y seguimiento   a la ejecución del proceso. "/>
    <s v="*Incumplimiento en las acciones ambientales de la DNBC"/>
    <s v="Acción correctiva"/>
    <s v="Realizar seguimientos mensuales  al PIGA identificando las actividades criticas a ejecutar "/>
    <m/>
    <n v="6"/>
    <s v="No de seguimientos realizados/No de seguimientos programados*100"/>
    <x v="0"/>
    <s v="Margarita Arias /Jairo Zalasar "/>
    <d v="2022-06-30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s v="INFORMACION REPORTADA_x000a_Se  reitera la situación evidenciada en el seguimiento a la información del  SIGEPI de la vigencia 2020, respecto a las diferencias en la cantidad de registros entre el SIGEPII y la base de datos suministrada por el Grupo de Gestión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Problemas de fiabilidad de la información SIGEP por fallas técnicas del mismo y activación y desactivación por parte de la entidad. "/>
    <s v="Incumplimiento de normativa de bajo riesgo jurídico. "/>
    <s v="Acción correctiva"/>
    <s v="Realizar el seguimiento de la informacion de contractual registrada en sigep de tal forma que coincida con la informacion de la base de datos de los contratistas de la entidad."/>
    <m/>
    <n v="1"/>
    <s v="_x000a__x000a_Numero de contratistas registrados en el Sigep/Total de contratistas de la base de dato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Debilidad en la identiifcacion de controles sobre las hojas de vida de los contratistas de prestacion de servicio.   "/>
    <s v="Incumplimiento de normativa de bajo riesgo jurídico. "/>
    <s v="Acción correctiva"/>
    <s v="Realizar el seguimiento de la informacion de contractual registrada en sigep de tal forma que coincida con la informacion de las hojas de vida de los contratistas de la entidad.."/>
    <m/>
    <n v="1"/>
    <s v="Numero de hojas de vida cargadas en el sigep de contratistas /Total de hojas de vida de contratista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3.Debilidad en la identiifcacion de controles sobre las hojas de vida de los contratistas de prestacion de servicio.  "/>
    <s v="Incumplimiento de normativa de bajo riesgo jurídico. "/>
    <s v="Acción correctiva"/>
    <s v="Realizar el seguimiento de la informacion de contractual registrada en sigep de tal forma que coincida con la informacion de los contratos de la entidad."/>
    <m/>
    <n v="1"/>
    <s v="Numero de hojas de contratos en el sigep /Total de contrato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error en la creacion de roles en el sistema SIGEP"/>
    <s v="Incumplimiento de normativa de bajo riesgo jurídico. "/>
    <s v="Corrección"/>
    <s v="Depurar los roles registrados en el sigep."/>
    <m/>
    <n v="1"/>
    <s v="Numero de roles registrados en el sigep/Total de Roles asignados en la entidad "/>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error al digitar las fechas que no corresponden con las de posesión de los servidores de  en el sistema SIGEP"/>
    <s v="Incumplimiento de normativa de bajo riesgo jurídico. "/>
    <s v="Corrección"/>
    <s v="Fortalecer el seguimiento a la informacion cargada en sigep con respecto a los funcionarios."/>
    <m/>
    <n v="1"/>
    <s v="Numero informacion verificada en registro sigep / Total de la informacion de funcionarios de la entidad"/>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error al digitar las fechas que no corresponden con las de posesión de los contratistas de  en el sistema SIGEP"/>
    <s v="Incumplimiento de normativa de bajo riesgo jurídico. "/>
    <s v="Corrección"/>
    <s v="Fortalecer el seguimiento a la informacion cargada en sigep con respecto a los contratistas."/>
    <m/>
    <n v="1"/>
    <s v="Numero informacion verificada en registro sigep / Total de la informacion de contratistas de la entidad"/>
    <x v="3"/>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s v="MODULO VINCULACIÓN / DESVINCULACIÓN_x000a_En vinculación se aprecian 30 registros y los servidores de la DNBC son 29, la diferencia obedece a que se tiene doble registro del Subdirector Administrativo y Financiero"/>
    <s v="Observación"/>
    <s v="Debilidad en  la aplicación de los controles existentes "/>
    <s v="Debilidad en  la aplicación de los controles existentes "/>
    <s v="Incumplimiento de normativa de bajo riesgo jurídico. "/>
    <s v="Acción preventiva "/>
    <s v="Fortalecer el seguimiento a la informacion cargada en sigep con respecto a los funcionarios."/>
    <m/>
    <n v="1"/>
    <s v="Numero informacion verificada en registro sigep / Total de la informacion de funcionrios de la entidad"/>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s v="SIN REGISTRO_x000a_•Se evidenció tres catálogos: Reporte de personas expuestas políticamente; Reporte de situaciones administrativas e Información institucional representantes legales, sin registros. Incumpliéndose lo establecido en el aparte SISTEMA DE INFORMA"/>
    <s v="No conformidad"/>
    <s v="Debilidad en el seguimiento de la informacion reportada en el SIGEP _x000a_"/>
    <s v="Debilidad en el seguimiento de la informacion reportada en el SIGEP _x000a_"/>
    <s v="Incumplimiento de normativa de bajo riesgo jurídico. "/>
    <s v="Acción correctiva"/>
    <s v="Realizar seguimiento con corte 30 de junio y 31 de diciembre de cada vigencia, verificando la informacion reportada en el sigep de los 29 funcionarios de entidad "/>
    <m/>
    <n v="2"/>
    <s v="Numero de seguimientos realizados en la vigencia/Dos"/>
    <x v="3"/>
    <s v="Carilyn Quintero / Maryoly Diaz  "/>
    <d v="2022-07-01T00:00:00"/>
    <d v="2022-12-31T00:00:00"/>
    <m/>
    <m/>
    <x v="1"/>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r>
    <m/>
    <m/>
    <m/>
    <m/>
    <m/>
    <m/>
    <m/>
    <m/>
    <m/>
    <m/>
    <m/>
    <m/>
    <x v="13"/>
    <m/>
    <m/>
    <m/>
    <m/>
    <m/>
    <x v="58"/>
    <m/>
    <m/>
    <m/>
    <m/>
    <m/>
    <m/>
    <m/>
    <m/>
    <m/>
    <m/>
    <m/>
    <m/>
    <m/>
    <m/>
    <m/>
    <m/>
    <m/>
    <m/>
    <m/>
    <m/>
    <m/>
    <m/>
    <m/>
    <m/>
    <m/>
    <m/>
    <m/>
    <m/>
    <m/>
    <m/>
    <m/>
    <m/>
    <m/>
    <m/>
    <m/>
    <m/>
    <m/>
    <m/>
    <m/>
    <m/>
    <m/>
    <m/>
    <m/>
    <m/>
    <m/>
    <m/>
    <m/>
    <m/>
    <m/>
    <m/>
    <m/>
    <m/>
    <m/>
    <m/>
    <m/>
    <m/>
    <m/>
    <m/>
    <x v="3"/>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1">
  <r>
    <n v="24"/>
    <n v="1"/>
    <s v="Auditoría interna"/>
    <n v="2018"/>
    <s v="Gestión Administrativa"/>
    <m/>
    <s v="A pesar de establecer un sistema de control en la información de los inventarios a través del Excel, se encontró que no se cuenta con mecanismos de control necesario como es (Software de inventarios) que garanticen la contabilización y confiabilidad de la"/>
    <s v="No conformidad"/>
    <s v="1er Por qué: Por el tiempo que lleva de creada la institución no se requería de un software para este tipo de control._x000a_2do Por qué: No se tenía una gran cantidad de inventarios para administrar._x000a_3er Por qué: No se habían asignado recursos para la adquisic"/>
    <s v="La institución era pequeña y no se había evidenciado la necesidad de esta adquisición."/>
    <s v="Se pueden materializar acciones indebidas en el proceso que pueden desencadenar procesos  disciplinarios."/>
    <s v="Corrección"/>
    <s v="Adquisición y puesta en marcha del Software de inventarios "/>
    <m/>
    <n v="1"/>
    <s v="Software de inventarios adquirido y puesta en funcionamiento."/>
    <x v="0"/>
    <s v="Jorge Amarillo "/>
    <d v="2016-11-16T00:00:00"/>
    <d v="2018-12-31T00:00:00"/>
    <s v="Plazo"/>
    <m/>
    <d v="2022-04-30T00:00:00"/>
    <d v="2019-06-30T00:00:00"/>
    <s v="Se están generando informes mensuales de ingreso y salida de  almacen con sus respectivos soportes y se concilia la base de almacen con la base del área financiera y se levanta acta entre estas áreas (Acta de conciliación).    _x000a__x000a__x000a_"/>
    <n v="0"/>
    <d v="2019-07-16T00:00:00"/>
    <s v="Se evidenció que la entidad con los recursos entregados aun continua gestionando el almacen bajo herramientas de excel .    _x000a_Se están generando informes mensuales de ingreso y salida de  almacen con sus respectivos soportes y se concilia la base de almace"/>
    <s v="Claudia Quintero"/>
    <n v="0"/>
    <s v="Vencida"/>
    <d v="2019-11-30T00:00:00"/>
    <m/>
    <m/>
    <d v="2019-12-10T00:00:00"/>
    <s v="A la fecha no se ha adquirido el software de inventarios."/>
    <s v="Claudia Quintero"/>
    <n v="0"/>
    <s v="Vencida"/>
    <d v="2020-07-31T00:00:00"/>
    <s v="Se encuentra en proceso de compra, se han venido realizando cotizaciones y el 23 de julio se trabajo mesa de trabajo con un proveedor que garantiza la interfaz con los procesos de Gestión financiera, almacén Y Gestión del recurso humano."/>
    <n v="0.3"/>
    <d v="2020-08-24T00:00:00"/>
    <s v="No se evidencia soporte de los avances para la adquisición del software de inventario"/>
    <s v="Claudia Quintero Franklin"/>
    <n v="0"/>
    <s v="Vencida"/>
    <m/>
    <m/>
    <m/>
    <d v="2020-12-17T00:00:00"/>
    <s v="No se desarrolló la acción Adquisición y puesta en marcha del Software de inventarios, ni fue solicitada ampliación de fecha o modificación de acción"/>
    <s v="Claudia Quintero Franklin"/>
    <n v="0"/>
    <s v="Vencida"/>
    <d v="2021-03-31T00:00:00"/>
    <s v="En el mes de diciembre del año 2020 empezamos con la capcitacion del personal de almacen para implementacion del sotfware "/>
    <n v="0.15"/>
    <d v="2021-05-19T00:00:00"/>
    <s v="Se adquirió ERP con módulos de talento humano, financiero, almacén "/>
    <s v="Carlos Andrés Vargas"/>
    <n v="0.7"/>
    <s v="Vencida"/>
    <d v="2021-10-31T00:00:00"/>
    <s v="se adquiere software de inventarios el cual se encuentra en etapa final para puesta en marcha "/>
    <n v="0.9"/>
    <d v="2021-11-08T00:00:00"/>
    <s v="Se realiza la adquisición del software de inventarios, no obstante no se ha puesto en marcha.  "/>
    <s v="No"/>
    <d v="2021-11-19T00:00:00"/>
    <s v="Se evidencia pantallazo de Software Business Central, en seguimiento anterior se señala la adquisición de Enterprise Resource Planning (sistema de planificación de recursos empresariales) ERP, el cual esta en fase de desarrollo."/>
    <s v="Luis Guillermo"/>
    <n v="0.7"/>
    <s v="vencida"/>
    <d v="2022-02-18T00:00:00"/>
    <s v="A  pesar de haber adquirido el software para inventarios, al momento de digitar los valores, se presentan inconsistencias que no dejan avazar en el proceso, ya que no se tiene contrato con el proveedor "/>
    <n v="0.5"/>
    <d v="2022-03-02T00:00:00"/>
    <s v="El software se adquirió y esta en etapa de pruebas y migración de la información, el proceso de compromete a gestionar con el equipo de trabajo de Almacén el cargue de la información de inventarios a la fecha y  realizar las pruebas al aplicativo antes de"/>
    <s v="Luis Guillermo / Merle Galindo"/>
    <n v="0.7"/>
    <s v="En avance"/>
    <d v="2022-04-07T00:00:00"/>
    <s v="Se esta alimentando el software de inventatios con la información de los activos de la entidad"/>
    <s v="Merle/Carlos"/>
    <n v="0.7"/>
    <s v="En avance"/>
    <d v="2022-04-29T00:00:00"/>
    <s v="El proceso no se reunió con el equipo ni presentó evidencias de avance de la acción planteada. "/>
    <s v="Merle/Carlos"/>
    <n v="0.7"/>
    <s v="Vencida"/>
    <d v="2022-05-31T00:00:00"/>
    <s v="SE HA AVANZADO EN LA IMPLEMENTACIÓN DE ERP, Y SE HAN REALIZADO LAS CORRECCIONES A QUE HAYA LUGAR"/>
    <n v="0.8"/>
    <d v="2022-06-08T00:00:00"/>
    <s v="El proceso presenta un informe d DE la ejecución d DE la implementación del software, no obstante no se identifica la fecha ni quien lo elaboro "/>
    <s v="Si"/>
    <d v="2022-06-19T00:00:00"/>
    <s v="El proceso ya está utilizando el ERP, se estima culminar toda su migración para el 31 de dicimbre de 2022. El proceso adjunta informe del 17 de junio de 2022 con las acciones realizadas"/>
    <s v="Si"/>
    <d v="2022-07-25T00:00:00"/>
    <s v="Se evidencia el documento &quot;INFORME DE IMPLEMENTACIONY CARGUE DE INFORMACIONDEL SISTEMA ERP DYNAMICS 365 BUSINESS CENTRAL&quot;  del 17 de junio de 2022 con las acciones realizadas, se adquirio, se puso en en marcha el Software de inventarios y se está migrnado"/>
    <s v="Luis Guillermo"/>
    <n v="0.8"/>
    <s v="VENCIDA"/>
    <m/>
    <m/>
    <s v="Abierto"/>
    <m/>
    <m/>
    <m/>
    <m/>
    <m/>
  </r>
  <r>
    <n v="33"/>
    <n v="15"/>
    <s v="Auditoría interna"/>
    <n v="2019"/>
    <s v="Auditoría al sistema de Gestión en Seguridad y Salud en el Trabajo"/>
    <d v="2019-11-08T00:00:00"/>
    <s v="Aunque se han diseñado programas de mantenimiento preventivo para instalaciones, equipos y vehículos, éstos no se han ejecutado a la fecha, incumpliendo lo establecido en el ítem Mantenimiento periódico de instalaciones, equipos, máquinas, herramientas, d"/>
    <s v="No conformidad"/>
    <s v="Dificultades en el establecimiento oportuno de contratación de los programas de mantenimiento y personal para ejecución de los mismos. Pues estos dependen de la aprobación de recursos y programas en JNB, para su posterior ejecución presupuestal y contrata"/>
    <s v="Dificultades en el establecimiento oportuno de contratación de los programas de mantenimiento y personal para ejecución de los mismos. Pues estos dependen de la aprobación de recursos y programas en JNB, para su posterior ejecución presupuestal y contrata"/>
    <s v="Posibilidad de generación de riesgos que conllevan a accidentes laborales y enfermedad laboral._x000a_Daños en la propiedad, planta y equipos, derivados de la no ejecución de programas de mantenimiento._x000a_Sobrecostos de mantenimiento, reperación y renovación de l"/>
    <s v="Acción correctiva"/>
    <s v="Elaboración y Ejecución oportuna del programa de mantenimiento exigidos por la norma."/>
    <m/>
    <n v="1"/>
    <s v="% de avance en la implementación del Programa de Mantenimiento de la DNBC."/>
    <x v="0"/>
    <s v="Wilson Sanchez / Subdirector Administrativo y Financiero - Rainer Narval Naranjo"/>
    <d v="2019-12-01T00:00:00"/>
    <d v="2020-12-31T00:00:00"/>
    <s v="Plazo"/>
    <m/>
    <d v="2022-12-31T00:00:00"/>
    <m/>
    <m/>
    <m/>
    <m/>
    <m/>
    <m/>
    <m/>
    <m/>
    <d v="2019-11-30T00:00:00"/>
    <m/>
    <m/>
    <d v="2019-12-10T00:00:00"/>
    <s v="A la fecha del seguimiento la acción no había empezado"/>
    <s v="Claudia Quintero"/>
    <n v="0"/>
    <s v="Sin iniciar"/>
    <d v="2020-07-31T00:00:00"/>
    <s v="El proceso no reportó acciones"/>
    <m/>
    <d v="2020-08-24T00:00:00"/>
    <s v="No se ha realizado un programa de mantenimiento para la vigencia 2020"/>
    <s v="Claudia Quintero Franklin"/>
    <n v="0"/>
    <s v="En avance"/>
    <d v="2020-12-04T00:00:00"/>
    <s v="Se adjunta como evidencia el Excel de la planeación de mantenimiento de los vehículos y la elaboración de los mismos "/>
    <n v="1"/>
    <d v="2020-12-17T00:00:00"/>
    <s v="Se adjuntó un archivo de Excel donde se encuentran relacionadas unas actividades para el mantenimiento de los vehículos, las mismas solo están estipuladas en fechas pero no describe la actividad detallada ni el vehículo al cual le realizaron el mantenimie"/>
    <s v="Claudia Quintero Franklin"/>
    <n v="0"/>
    <s v="Vencida"/>
    <d v="2021-03-31T00:00:00"/>
    <s v="El mantenimiento de la sede esta cargo de MODERLINE SA quienes son los administradores elllos cuentan con un persona adisposicion del mantenimeinto que se requiera."/>
    <n v="0"/>
    <d v="2021-05-19T00:00:00"/>
    <s v="Se cuenta con plan de mantenimiento de instalaciones a cargo de MODERLINE, sin embargo no se aporta evidencia de su ejecución, así como tampoco el se presenta el programa de mantenimiento de vehículos"/>
    <s v="Carlos Andrés Vargas"/>
    <n v="0.6"/>
    <s v="Vencida"/>
    <d v="2021-10-31T00:00:00"/>
    <s v="Se cuenta con el nuevo plan de mantenimineto de las instalaciones por parte del porveedor multipack, mas sin embargo no hay soportes fisicos de las visitas realizadas"/>
    <n v="0.6"/>
    <d v="2021-11-08T00:00:00"/>
    <s v="Se evidencia el programa de mantenimiento  de las instalaciones físicas, es de anotar que este presentado por la inmobiliaria que tiene a cargo el inmueble, no obstante no hay un seguimiento realizado por el gestor del proceso ni tampoco se presenta el pr"/>
    <s v="No"/>
    <d v="2021-11-20T00:00:00"/>
    <s v="Se evidencia el CRONOGRAMA DE MANTENIMIENTO PREVENTIVO / PREDICTIVO  2021 del EDIFICIO: ELEMENTO, (presentado por la inmobiliaria)  y un borrador del procedimiento mantenimiento de los vehículos. La ctividad tiene fecha de termianción 31/12/2020"/>
    <s v="Luis Guillermo"/>
    <n v="0.6"/>
    <s v="vencida"/>
    <d v="2022-02-18T00:00:00"/>
    <s v="Se han realizado los respectivos mantenimientos de parte de Multipack, pero no se cuenta con los soportes respectivos; asi como tampoco contamos con el plan de mantenimiento de equipos no de las instalaciones"/>
    <n v="0.4"/>
    <d v="2022-03-02T00:00:00"/>
    <s v="El Gestor solicita modificación de la fecha de terminación de la acción, en virtud que hasta el 30 de abril de 2022 se contará con el programa de mantenimiento._x000a__x000a_Fecha de Terminación: 31/12/2022_x000a_Meta: 9 _x000a_Evidencia: Seguimientos mensuales al programa de ma"/>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un documento borrador del plan de mantenimiento de la DNBC, no obstante el mismo no se encuentra formalizado. "/>
    <s v="Aun se esta a tiempo de cumplir "/>
    <d v="2022-06-19T00:00:00"/>
    <s v="La última gestión del proceso data del 12 de mayo, fecha en la cual Mejora Continua realizó la devolución del documento al encontrarse incompleto.  Si bien está en los tiempos definidos se alerta el posible incumplimiento ya que la acción formulada esta e"/>
    <s v="A tiempo"/>
    <d v="2022-07-25T00:00:00"/>
    <s v="Se aprecian el correo de  12/05/2022 en el cual se hacen observaciones por parte de Mejora continua al Progrma de mantenimineto prestnado por Admininstrativa; Propuesta del Plan de Mantenimiento Institucional."/>
    <s v="Luis Guillermo"/>
    <n v="0.6"/>
    <s v="EN AVANCE"/>
    <m/>
    <m/>
    <s v="Abierto"/>
    <m/>
    <m/>
    <m/>
    <m/>
    <m/>
  </r>
  <r>
    <n v="51"/>
    <n v="17"/>
    <s v="Auditoría interna"/>
    <n v="2018"/>
    <s v="Gestión Contractual"/>
    <m/>
    <s v="Manual de Contratación y Supervisión. El procedimiento del PAA se encuentra en etapa de revisión por parte del líder del Proceso por lo cual  es necesario que se tomen las acciones correspondientes para que  se continúe  con la revisión y aprobación de es"/>
    <s v="Oportunidad de Mejora"/>
    <s v="Falta de claridad en los lineamientos para la definición de las adquisiciones de la entidad"/>
    <s v="N/A"/>
    <s v="N/A"/>
    <s v="Acción de mejora"/>
    <s v="Revisar y aprobar el procedimiento del PAA"/>
    <m/>
    <n v="1"/>
    <s v="Procedimiento PAA aprobado de acuerdo a lo señalado en el Procedimiento de Control de Documentos y Registros"/>
    <x v="1"/>
    <s v="Jorge Amarillo "/>
    <d v="2018-06-18T00:00:00"/>
    <d v="2018-09-17T00:00:00"/>
    <s v="Plazo"/>
    <n v="925"/>
    <d v="2022-04-18T00:00:00"/>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Se evidenció que la acción sigue vencida. Se reiteró la solicitud de ampliación del plazo de entrega de esta acción hasta el 31 de marzo de 2020,  la cual ya había sido contestada mediante correo motivado del 2-12-19,  señalando que no es procedente pues "/>
    <s v="Eliana López "/>
    <n v="1"/>
    <s v="Vencida"/>
    <d v="2020-07-31T00:00:00"/>
    <s v="Actualmente se encuentra en borrador el procedimiento, por otro lado se desarrollaron mesas de trabajo con; Planeacion, Contratación y Financiera, para la modificación del PAA "/>
    <n v="0.1"/>
    <d v="2020-08-24T00:00:00"/>
    <s v="Se observa un documento en borrador del proyecto del Procedimiento para la Elaboración del Plan Anual de Adquisiciones para la Contratación de Bienes y Servicios de la DNBC.  No se anexan soportes de las reuniones de las mesas de trabajo"/>
    <s v="Nallivy Consuelo Noy"/>
    <n v="0.1"/>
    <s v="Vencida"/>
    <d v="2020-12-04T00:00:00"/>
    <s v="Se reanuda las mesas de trabajo con mejora continua para aprobación del PAA, se presentara la propuesta a planeacion y el área financiera, se carga la evidencia de la reunión."/>
    <n v="0.5"/>
    <d v="2020-12-18T00:00:00"/>
    <s v="Se verifica  la solicitud  de Contratación de mesa de trabajo  a  la Oficina de Planeación del 10 de diciembre  de 2020,  para elaborar, revisar y aprobar el  procedimiento de modificación y actualización del  PAA, igualmente se cuenta con una prorroga de"/>
    <s v="Jacqueline Rivera"/>
    <n v="0.5"/>
    <s v="En avance"/>
    <d v="2021-03-31T00:00:00"/>
    <s v="Se esta en avance  tiene previsto que para el día 30  de abril   de 2021 se realizara la modificacion y actualizacion al plan anual de adquisiciones, se actualizará el mismo en el momento, que la junta o la alta dirección lo modifiquen.se presentará a pla"/>
    <n v="0"/>
    <d v="2021-05-21T00:00:00"/>
    <s v="Se tiene previsto para el mes e abril realizar la elaboración del procedimiento del Plan Anual de Adquisiciones PAA."/>
    <s v="Carlos Andrés Vargas"/>
    <n v="0"/>
    <s v="Vencida"/>
    <d v="2021-10-31T00:00:00"/>
    <s v=" se esta trabajando en el procedimiento con mejora continua "/>
    <n v="0.5"/>
    <d v="2021-11-08T00:00:00"/>
    <s v="Con corte a 15 de nov el proceso no reporta evidencia de la informacion "/>
    <s v="No"/>
    <d v="2021-11-22T00:00:00"/>
    <s v="No obstante su reprogramación para marzo de la vigencia 2021, no se allego seguimiento, ni evidencia de avance de la acción &quot; Revisar y aprobar el procedimiento del PAA&quot;"/>
    <s v="Jacqueline "/>
    <n v="0"/>
    <s v="vencida"/>
    <d v="2022-02-18T00:00:00"/>
    <s v="El grupo de Gestion contractual esta trabjando en la elaboracion y formalizacion de el PAA."/>
    <n v="0.33"/>
    <d v="2022-02-23T00:00:00"/>
    <s v="La acción se solicita unificar con el plan de mejoramiento de auditoria 2020, cuya fecha quedo para el 18 deabril de 2022"/>
    <s v="Catalina Carranza-Jacqueline Rivera"/>
    <n v="0.1"/>
    <s v="En avance"/>
    <d v="2022-04-07T00:00:00"/>
    <s v="Se adelantaran  mesas de trabajo con Planeacion estrategica,para la revision del  procedimiento "/>
    <s v="Catalina Carranza-Jacqueline Rivera"/>
    <n v="0.2"/>
    <s v="En avance"/>
    <d v="2022-04-29T00:00:00"/>
    <s v="No se adjunto evidencia para realizar la respectiva revisiòn. Por lo tanto, para el presente seguimiento no hubo avance."/>
    <s v="CLAUDIA QUINTERO-CATALINA CARRANZA"/>
    <n v="0.2"/>
    <s v="Vencida"/>
    <d v="2022-05-31T00:00:00"/>
    <s v="Se adelantaran  mesas de trabajo con Planeación estrategica,para la revisión del  procedimiento "/>
    <n v="0.3"/>
    <d v="2022-06-08T00:00:00"/>
    <s v="El proceso no presenta evidencia de la ejecución de la acción"/>
    <s v="No "/>
    <d v="2022-07-19T00:00:00"/>
    <s v="Se evidencia que se  formalizo  el procedimiento PC-PE-01 Versión 1 &quot;formulación y Seguimiento  Plan Anual de Adquisiciones&quot; así como el formato FO-PE-01, vigente desde el 30 de marzo de 2022"/>
    <s v="Si"/>
    <d v="2022-07-25T00:00:00"/>
    <s v="Se observa como evidencia el procedimiento formuloación y seguimiento plan anual de adquisiciones Código PC-PE-01 vigente desde el 30/03/2022"/>
    <s v="Jacqueline"/>
    <n v="1"/>
    <s v="CUMPLIDA"/>
    <s v="SI"/>
    <s v="SI"/>
    <s v="Cerrado"/>
    <s v="Se expidió el procedimiento de PAA, "/>
    <s v="Jacquelin"/>
    <d v="2022-07-29T00:00:00"/>
    <s v="NO"/>
    <s v="Es importante se empiece aplicar para formular el plan ya que el actual no se ajusta a los lineamientos de Colombia compra eficiente "/>
  </r>
  <r>
    <n v="60"/>
    <n v="18"/>
    <s v="Auditoría interna"/>
    <n v="2019"/>
    <s v="Auditoría Gestión Contractual"/>
    <m/>
    <s v="El proceso de Gestión Contractual presenta incumplimiento en los tiempos y debilidades en los controles establecidos actualmente, lo cual va en contravía a lo establecido en el actual Manual de Contratación institucional el cual determina que: “5. PLANEAC"/>
    <s v="No conformidad"/>
    <s v="Incumplimiento de los procesos de la entidad en la presentación oportuna de los estudios previos, análisis del sector, estudios de mercado y demás soportes requeridos para la contratación que se solicite._x000a_Falta de atención por parte de las áreas usuarias "/>
    <s v="Falta de atención por parte de las áreas usuarias en la presentación integral y oportuna de la información soporte del proceso contractual."/>
    <s v="Retrazos en la contratación de los bienes y servicios planeados para la vigencia."/>
    <s v="Acción correctiva"/>
    <s v="Generar alertas oportunas  de acuerdo a la modalidad de contratación a las Áreas usuarias, para que se radiquen al Proceso de Gestión Contractual los documentos precontractuales con la suficiente antelación a la fecha establecida en el Plan Anual de Adqui"/>
    <m/>
    <n v="1"/>
    <s v="N° de Alertas generadas en el período / N° de alertas programadas en el período basadas en el PAA de la vigencia  "/>
    <x v="1"/>
    <s v="Luz Helena Giraldo Correal"/>
    <d v="2020-01-02T00:00:00"/>
    <d v="2020-06-30T00:00:00"/>
    <s v="Plazo"/>
    <n v="273"/>
    <d v="2022-06-30T00:00:00"/>
    <m/>
    <m/>
    <m/>
    <m/>
    <m/>
    <m/>
    <m/>
    <m/>
    <m/>
    <m/>
    <m/>
    <m/>
    <m/>
    <m/>
    <m/>
    <m/>
    <d v="2020-07-31T00:00:00"/>
    <s v="El día 13 de mayo del 2020 se desarrollo un memorando emitido por el director, determinando los lineamientos en materia de contratación en donde se evidencia lo relacionado con los procesos precontractuales y contractuales de la entidad, por otro lado se "/>
    <n v="0.3"/>
    <d v="2020-08-24T00:00:00"/>
    <s v="El Proceso de Gestión Contractual, anexa como evidencia, el memorando de fecha  13 de mayo de 2020, mediante el cual el Director General de la DNBC, a través de correo electrónico da a conocer a todos los funcionarios y contratistas de la Entidad, los &quot;Li"/>
    <s v="Nallivy Consuelo Noy"/>
    <n v="0.3"/>
    <s v="Vencida"/>
    <d v="2020-12-07T00:00:00"/>
    <s v="se anexa correo enviado alas diferentes areas de la direccion donde el Diretcor de la DNBC el dia 26 de noviembre reitera &quot;Lineamientos en materia de Contratación, para la suscripción, perfeccionamiento, supervisión y legalización de los contratos y conve"/>
    <n v="0.5"/>
    <d v="2020-12-18T00:00:00"/>
    <s v="Teniendo en cuenta la prorroga de plazo aprobado hasta marzo 2021, se debe trabajar respecto de la acción como quedo definida Generar alertas oportunas  de acuerdo a la modalidad de contratación a las Áreas usuarias, para que se radiquen al Proceso de Ges"/>
    <s v="Jacqueline Rivera"/>
    <n v="0.2"/>
    <s v="En avance"/>
    <d v="2021-03-31T00:00:00"/>
    <s v="Con la modificación y adopcion del manual de contratacion y adopcion del mismo se modifican los procedimentos donde se incluirá como factor el plan anual de adquisiciones "/>
    <n v="0.8"/>
    <d v="2021-05-21T00:00:00"/>
    <s v="La entidad se encuentra actualizando el Manual de Contratación en el cual se incluirán los controles para la radicación oportuna de los documentos precontractuales  por parte de los diferentes procesos."/>
    <s v="Carlos Andrés Vargas"/>
    <n v="0.7"/>
    <s v="Vencida"/>
    <d v="2021-10-31T00:00:00"/>
    <s v="Se esta trabajando  en esta implementacion de alertas "/>
    <n v="0.5"/>
    <d v="2021-11-08T00:00:00"/>
    <s v="Con corte a 15 de nov el proceso no reporta evidencia de la informacion "/>
    <s v="No"/>
    <s v="22/11/201"/>
    <s v="No se allega evidencia de la estructuración del  PAA, que tambien es una acción del plan de mejoramiento y por supuesto menos aún de la acción que nos ocupa &quot; Generar alertas oportunas  de acuerdo a la modalidad de contratación a las Áreas usuarias, para "/>
    <s v="Jacqueline"/>
    <n v="0"/>
    <s v="vencida"/>
    <d v="2022-02-18T00:00:00"/>
    <s v="El grupo de Gestion contractual esta trabAjando la planeacion de las alerta de la contratacion."/>
    <n v="0.4"/>
    <d v="2022-02-23T00:00:00"/>
    <s v="No hay evidencia se reprograma fecha_x000a_"/>
    <s v="Catalina Carranza-Jacqueline Rivera"/>
    <n v="0"/>
    <s v="En avance"/>
    <d v="2022-04-07T00:00:00"/>
    <s v="En terminos"/>
    <s v="Catalina Carranza-Jacqueline Rivera"/>
    <n v="0.1"/>
    <s v="En avance"/>
    <d v="2022-04-29T00:00:00"/>
    <s v="No se adjunto evidencia de alertas de acuerdo a la modalidad de contratación a las Áreas usuarias, para que se radiquen al Proceso de Gestión Contractual los documentos precontractuales con la suficiente antelación a la fecha establecida en el Plan Anual "/>
    <s v="CLAUDIA QUINTERO-CATALINA CARRANZA"/>
    <n v="0.1"/>
    <s v="En avance"/>
    <d v="2022-05-31T00:00:00"/>
    <s v="Se adjunta  evidencia de alertas de acuerdo a la modalidad de contratación a las Áreas usuarias, para que se radiquen al Proceso de Gestión Contractual los documentos precontractuales con la suficiente antelación a la fecha establecida en el Plan Anual de"/>
    <n v="0.2"/>
    <d v="2022-06-08T00:00:00"/>
    <s v="El proceso no presenta evidencia de la ejecución de la acción"/>
    <s v="No "/>
    <d v="2022-07-19T00:00:00"/>
    <s v="El proceso de gestion contractual presenta las actas del comité de contratacion realizados  el 7 de marzo y 10 de mayo del 20222, no obstante las mismas no estan plenamente suscritas, y tampoco relacionan las alertas de acuerdo a la modalidad de contratac"/>
    <s v="No"/>
    <d v="2022-07-22T00:00:00"/>
    <s v="No obstante la modificación del plazo hasta junio 30 de 2022, el proceso de gestión contractual  allega como evidencia de la acción las Actas del comité de contratación No.01 y 02 del 7 de marzo de 2021 y 10 de mayo respectivamente SIN FIRMAS , las cuales"/>
    <s v="Jacqueline"/>
    <n v="0.1"/>
    <s v="VENCIDA"/>
    <m/>
    <m/>
    <s v="Abierto"/>
    <m/>
    <m/>
    <m/>
    <m/>
    <m/>
  </r>
  <r>
    <n v="61"/>
    <n v="19"/>
    <s v="Auditoría interna"/>
    <n v="2019"/>
    <s v="Auditoría Gestión Contractual"/>
    <m/>
    <s v="Se evidenció que el Proceso de Gestión Contractual, cuenta con el “Procedimiento para desarrollar las modalidades de selección de la contratación de bienes y servicios contenidos en el PAA acorde con el régimen de contratación pública 2016 V.00”, el cual "/>
    <s v="No conformidad"/>
    <s v="Debilidades en el Proceso de Gestión de Análisis y Mejora Continua en la revisión metodológica de los documentos en el SIGEC._x000a_Falta de articulación entre los Procesos de Gestión contractual y Gestión de Análisis y Mejora Continua para la aprobación defini"/>
    <s v="Falta de articulación entre los Procesos de Gestión contractual y Gestión de Análisis y Mejora Continua para la aprobación definitiva del Procedimiento de PAA"/>
    <s v="Falta de políticas de operación que definen la línea de funcionamiento del proceso de Gestión Contractual."/>
    <s v="Acción correctiva"/>
    <s v="1. Elaborar el procedimiento de Plan Anual de Adquisiciones. 15/01/2020_x000a_2. Realizar mesas de trabajo con los procesos de Gestión Financiera y Planeación Estratégica para la revisión y aprobación del Procedimiento. 07/02/2020_x000a_3. Elaborar formato de solicit"/>
    <m/>
    <n v="6"/>
    <s v="N° de actividades realizadas."/>
    <x v="1"/>
    <s v="Luz Helena Giraldo Correal"/>
    <d v="2019-12-09T00:00:00"/>
    <d v="2020-03-27T00:00:00"/>
    <s v="Plazo"/>
    <n v="368"/>
    <d v="2022-04-18T00:00:00"/>
    <m/>
    <m/>
    <m/>
    <m/>
    <m/>
    <m/>
    <m/>
    <m/>
    <m/>
    <s v="3, El equpipo de Gestion contractual no encuentra procedente generar un formato de solicitud modificacion del PAA toda vez que se realiza esa accion cuando existe un necesidad inminente de la entidad estatal aprobada por la alta direccion 4. el grupo de G"/>
    <m/>
    <m/>
    <m/>
    <m/>
    <m/>
    <m/>
    <d v="2020-07-31T00:00:00"/>
    <s v="Actualmente se encuentra en borrador el procedimiento y se  desarrollados mesas de trabajo con; Planeacion, Contratacion y Financiera, para la modificacion del PAA _x000a__x000a_Se ejecutaron mesass de trabajo  para el desarrollo del PAA "/>
    <n v="0.3"/>
    <d v="2020-08-24T00:00:00"/>
    <s v="Se observa un documento en borrador del proyecto del Procedimiento para la Elaboración del Plan Anual de Adquisiciones para la Contratación de Bienes y Servicios de la DNBC.  No se anexan soportes de las reuniones de las mesas de trabajo"/>
    <s v="Nallivy Consuelo Noy"/>
    <n v="0.1"/>
    <s v="Vencida"/>
    <d v="2020-12-07T00:00:00"/>
    <s v="Se reanuda las mesas de trabajo con mejora continua para aprobación del PAA, se presentara la propuesta a planeacion y el área financiera, se carga la evidencia de la reunión."/>
    <n v="0.5"/>
    <d v="2020-12-18T00:00:00"/>
    <s v="Se verifica  la solicitud  de Contratación de mesa de trabajo  a  la Oficina de Planeación del 10 de diciembre  de 2020,  para elaborar, revisar y aprobar el  procedimiento de modificación y actualización del  PAA, igualmente se cuenta con una prorroga de"/>
    <s v="Jacqueline Rivera"/>
    <n v="0.5"/>
    <s v="En avance"/>
    <d v="2021-03-31T00:00:00"/>
    <s v="se tiene previsto que para el día 30  de abril   de 2021 se realizara la modificacion y actualizacion al plan anual de adquisiciones, se actualizará el mismo en el momento, que la junta o la alta dirección lo modifiquen.se presentará a planeación procedim"/>
    <n v="0"/>
    <d v="2021-05-21T00:00:00"/>
    <s v="Se tiene previsto para el mes e abril realizar la elaboración del procedimiento del Plan Anual de Adquisiciones PAA."/>
    <s v="Carlos Andrés Vargas"/>
    <n v="0"/>
    <s v="Vencida"/>
    <d v="2021-10-31T00:00:00"/>
    <s v=" se esta trabajando en el procedimiento con mejora continua "/>
    <n v="0.5"/>
    <d v="2021-11-08T00:00:00"/>
    <s v="Con corte a 15 de nov el proceso no reporta evidencia de la informacion "/>
    <s v="No"/>
    <s v="22/11/201"/>
    <s v="De las 6 actividades porpuestas en la acción, relacionadas con el PAA, no se allego avance  de seguimiento ni de gestión adelantada"/>
    <s v="Jacqueline"/>
    <n v="0"/>
    <s v="vencida"/>
    <d v="2022-02-18T00:00:00"/>
    <s v="El grupo de Gestion contractual esta trabajando en    el PAA."/>
    <n v="0.3"/>
    <d v="2022-02-23T00:00:00"/>
    <s v="Reprogramar para el 18 de abril de 2022"/>
    <s v="Catalina Carranza-Jacqueline Rivera"/>
    <n v="0"/>
    <s v="En avance"/>
    <d v="2022-04-07T00:00:00"/>
    <s v="Se adelantaran  mesas de trabajo con Planeacion estrategica,para la revision del  procedimiento "/>
    <s v="Catalina Carranza-Jacqueline Rivera"/>
    <n v="0.2"/>
    <s v="En avance"/>
    <d v="2022-04-29T00:00:00"/>
    <s v="No se adjunto evidencia para realizar la respectiva revisiòn. La acciòn se cumpliò el 18 de abril de 2022 y quedo vencida.Por lo tanto, para el presente seguimiento no hubo avance."/>
    <s v="CLAUDIA QUINTERO-CATALINA CARRANZA"/>
    <n v="0.2"/>
    <s v="Vencida"/>
    <d v="2022-05-31T00:00:00"/>
    <s v="Se adelantaran  mesas de trabajo con Planeación estrategica,para la revisión del  procedimiento "/>
    <n v="0.3"/>
    <d v="2022-06-08T00:00:00"/>
    <s v="El proceso evidencia el procedimiento de PAA PC PE 01 con fecha del 30 de marzo de 2022"/>
    <s v="Si"/>
    <d v="2022-07-19T00:00:00"/>
    <s v="Se evidencia que se  formalizo  el procedimiento PC-PE-01 Versión 1 &quot;formulación y Seguimiento  Plan Anual de Adquisiciones&quot; así como el formato FO-PE-01, vigente desde el 30 de marzo de 2022"/>
    <s v="Si"/>
    <d v="2022-07-25T00:00:00"/>
    <s v="Se observa como evidencia el procedimiento formuloación y seguimiento plan anual de adquisiciones Código PC-PE-01 vigente desde el 30/03/2022"/>
    <s v="Jacqueline"/>
    <n v="1"/>
    <s v="CUMPLIDA"/>
    <s v="SI"/>
    <s v="SI"/>
    <s v="Cerrado"/>
    <s v="Se expidió el procedimiento de PAA, "/>
    <s v="Jacquelin"/>
    <d v="2022-07-29T00:00:00"/>
    <s v="NO"/>
    <s v="Es importante se empiece aplicar para formular el plan ya que el actual no se ajusta a los lineamientos de Colombia compra eficiente "/>
  </r>
  <r>
    <n v="63"/>
    <n v="20"/>
    <s v="Auditoría interna"/>
    <n v="2019"/>
    <s v="Auditoría Gestión Contractual"/>
    <m/>
    <s v="Se evidenció que la “Constancia de idoneidad y experiencia” en los contratós de Prestación de servicios profesionales No.  014, 022, 087 y 089 del 2018, y en  el documento “Verificación de los documentos de la propuesta” de los contratós de prestación de "/>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ón correctiva"/>
    <s v="Realizar la revisión de los documentos &quot;Constancia de idoneidad y experiencia&quot; y &quot;verificación de los documentos de la propuesta&quot; por parte de un profesional diferente al profesional que proyectó el respectivo documento a fin de verificar la consistencia "/>
    <m/>
    <n v="1"/>
    <s v="N° de documentos con revisión / N° de documentos expedidos (Constancia de idoneidad y experiencia y verificación de los documentos de la propuesta)"/>
    <x v="1"/>
    <s v="Luz Helena Giraldo Correal"/>
    <d v="2020-01-02T00:00:00"/>
    <d v="2020-06-30T00:00:00"/>
    <m/>
    <m/>
    <d v="2020-06-30T00:00:00"/>
    <m/>
    <m/>
    <m/>
    <m/>
    <m/>
    <m/>
    <m/>
    <m/>
    <m/>
    <m/>
    <m/>
    <m/>
    <m/>
    <m/>
    <m/>
    <m/>
    <d v="2020-07-31T00:00:00"/>
    <s v="Se realiza la verificación de los documentos mencionados en esta acción por parte de los profesionales del grupo de Gestión contractual, con el fin de revisar la consistencia de la información emitida por el área que general la necesidad. Se anexa como ev"/>
    <n v="1"/>
    <d v="2020-08-24T00:00:00"/>
    <s v="Al verificar la información de los soportes aportados, se observa que estos no guardan relación con la acción establecida, dado que en los pantallazos del SECOP, no se puede establecer la idoneidad del contratista"/>
    <s v="Nallivy Consuelo Noy"/>
    <n v="0"/>
    <s v="Vencida"/>
    <d v="2020-12-07T00:00:00"/>
    <s v="Se anexa evidencia de una muestra de los contratos de la vigencia 2020 con cuadro de verificación, donde se evidencia que los expedientes cuentan con lista de verificación y la certificación de idoneidad es verificada y aprobada por profesional diferente "/>
    <n v="1"/>
    <d v="2020-12-18T00:00:00"/>
    <s v="La OCI, encuentra que del  seguimiento del área responsable de la acción frente a la evidencia allegada no se puede verificar en un 100% la acción, ya que en el cuadro aportado no se relaciona quien elaboro y quien revisó a fin de verificar la consistenci"/>
    <s v="Jacqueline Rivera"/>
    <n v="0.7"/>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 la verificación de los documentos &quot;Constancia de idoneidad y experiencia&quot; y &quot;verificación de los documentos de la propuesta&quot; por parte de un profesional diferente al profesional que proyectó el respectivo documento a fin de ver"/>
    <s v="Carlos Andrés Vargas"/>
    <n v="0"/>
    <s v="Vencida"/>
    <d v="2021-10-31T00:00:00"/>
    <s v="se realizo la revision y aprobacion de las constanacias de indoneidad y experiencia de 55 solicitudes "/>
    <n v="1"/>
    <d v="2021-11-08T00:00:00"/>
    <s v="Con corte a 15 de nov el proceso reporta las evidencias las cuales no se pueden visualizar"/>
    <s v="No"/>
    <s v="22/11/201"/>
    <s v="No se  ha dado  cumplimiento  a la acción Realizar la revisión de los documentos &quot;Constancia de idoneidad y experiencia&quot; y &quot;verificación de los documentos de la propuesta&quot; por parte de un profesional diferente al profesional que proyectó el respectivo doc"/>
    <s v="Jacqueline"/>
    <n v="0"/>
    <s v="vencida"/>
    <d v="2022-02-18T00:00:00"/>
    <s v="Se esta realizano en cada proceso de congtratacion en la verificacion de idoneidad y experiencia la cual reposa en el expediente contractual "/>
    <n v="1"/>
    <s v="23  febrero -13 Marzo"/>
    <s v="1er acompañamiento Compromiso: adjuntar  formato de idoneidad y experiencia y lista de chequeo  de propuesta con el elaboro y  reviso identificado para el 4-03-2022. Se verifica la evidencia de cumplimiento de quien proyecto y  reviso  tanto en el formato"/>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Se evidenció cumplimiento en seguimiento anterior"/>
    <s v="Jacqueline"/>
    <n v="1"/>
    <s v="CUMPLIDA"/>
    <m/>
    <m/>
    <s v="Abierto"/>
    <m/>
    <m/>
    <m/>
    <m/>
    <m/>
  </r>
  <r>
    <n v="0"/>
    <n v="21"/>
    <s v="Auditoría interna"/>
    <n v="2019"/>
    <s v="Auditoría Gestión Contractual"/>
    <m/>
    <s v="Se evidenció que la “Constancia de idoneidad y experiencia” en los contratós de Prestación de servicios profesionales No.  014, 022, 087 y 089 del 2018, y en  el documento “Verificación de los documentos de la propuesta” de los contratós de prestación de "/>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ón correctiva"/>
    <s v="Incluir en el Procedimiento Gestión Contractual el control para la revisión de los documentos &quot;Hoja de vida DAFP&quot;, &quot;Constancia de idoneidad y experiencia&quot; y &quot;verificación de los documentos de la propuesta&quot;."/>
    <m/>
    <n v="1"/>
    <s v="Procedimiento Gestión Contractual actualizado con controles para la revisión de los documentos &quot;Hoja de Vida DAFP&quot;, &quot;Constancia de idoneidad y experiencia&quot; y &quot;verificación de los documentos de la propuesta&quot;, publicados en la carpeta del SIGEC"/>
    <x v="1"/>
    <s v="Luz Helena Giraldo Correal"/>
    <d v="2019-12-09T00:00:00"/>
    <d v="2020-03-27T00:00:00"/>
    <s v="Plazo"/>
    <m/>
    <d v="2022-06-30T00:00:00"/>
    <m/>
    <m/>
    <m/>
    <m/>
    <m/>
    <m/>
    <m/>
    <m/>
    <m/>
    <m/>
    <m/>
    <m/>
    <m/>
    <m/>
    <m/>
    <m/>
    <d v="2020-07-31T00:00:00"/>
    <s v="El profesional que trabaja en la actualización en el manual de contratación de la entidad tendrá en cuenta este lineamiento que se adaptara dentro del proceso de Gestión contractual. Sin embargo, como una buena acción el GGC en la actualidad se verifican "/>
    <n v="1"/>
    <d v="2020-08-24T00:00:00"/>
    <s v="Al verificar la información de los soportes aportados, se observa que estos no guardan relación con la acción establecida, dado que en los pantallazos del SECOP, no se puede establecer la idoneidad del contratista.  Específicamente no se aporta el Manual "/>
    <s v="Nallivy Consuelo Noy"/>
    <n v="0"/>
    <s v="Vencida"/>
    <d v="2020-12-07T00:00:00"/>
    <s v="Se incluyo dentro de la lista de chequeo la verificaicon de la hoja de vida DAFF se anexa muestra de lo que reposa ahora en los expedientes contractuales, esto incluye, lista de chequeo actualizada."/>
    <n v="1"/>
    <d v="2020-12-18T00:00:00"/>
    <s v="Del seguimiento y evidencia aportada, no se verifica el avance de la gestión, puesto que la acción corresponde a Incluir en el Procedimiento Gestión Contractual el control para la revisión de los documentos &quot;Hoja de vida DAFP&quot;, &quot;Constancia de idoneidad y "/>
    <s v="Jacqueline Rivera"/>
    <n v="0.5"/>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l Procedimiento Gestión Contractual el control para la revisión de los documentos &quot;Hoja de vida DAFP&quot;, &quot;Constancia de idoneidad y experiencia&quot; y &quot;verificación de los documentos de la propuesta&quot;."/>
    <s v="Carlos Andrés Vargas"/>
    <n v="0"/>
    <s v="Vencida"/>
    <d v="2021-10-31T00:00:00"/>
    <s v="Se esta trabajando en el tema"/>
    <n v="0.2"/>
    <d v="2021-11-08T00:00:00"/>
    <s v="Con corte a 15 de nov el proceso no reporta evidencia de la informacion "/>
    <s v="No"/>
    <s v="22/11/201"/>
    <s v="No se allego evidencía que en el borrador del  manual de contratación se haya incluido el control para la revisión de los documentos &quot;Hoja de vida DAFP&quot;, &quot;Constancia de idoneidad y experiencia&quot; y &quot;verificación de los documentos de la propuesta&quot;."/>
    <s v="Jacqueline"/>
    <n v="0"/>
    <s v="vencida"/>
    <d v="2022-02-18T00:00:00"/>
    <s v="se esta trabajando en el tema "/>
    <n v="0.2"/>
    <s v="23  febrero -13 Marzo"/>
    <s v="Quedan pendientes los procedimientos para junio"/>
    <s v="Catalina Carranza-Jacqueline Rivera"/>
    <n v="0"/>
    <s v="En avance"/>
    <d v="2022-04-07T00:00:00"/>
    <s v="Se esta en proceso de formalizacion del manual de contratacion, para posterior  expedicion de los procedimientos "/>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esta en proceso de formalización del manual de contratación, para posterior  expedición de los procedimientos "/>
    <n v="0.2"/>
    <d v="2022-06-08T00:00:00"/>
    <s v="El proceso no presenta evidencia de la ejecución de la acción "/>
    <s v="Aun se esta a tiempo de cumplir "/>
    <d v="2022-07-19T00:00:00"/>
    <s v="La DNBC, adopto por medio de la Resolución 345 del 13 de junio de 2022 el Manual de Contratación MN-CO.01 Versión 2, se tenia previsto luego de formalizar el manual expedir  Procedimiento Gestión Contractual el control para la revisión de los documentos &quot;"/>
    <s v="No "/>
    <d v="2022-07-22T00:00:00"/>
    <s v="No obstante la modificación del plazo hasta junio 30 de 2022,no se allega evidencia de incluir en un procedimiento contractual el control de revisión de los docuemntos &quot;Hoja de vida DAFP&quot; "/>
    <s v="Jacqueline"/>
    <n v="0.3"/>
    <s v="VENCIDA"/>
    <m/>
    <m/>
    <s v="Abierto"/>
    <m/>
    <m/>
    <m/>
    <m/>
    <m/>
  </r>
  <r>
    <n v="65"/>
    <n v="26"/>
    <s v="Auditoría interna"/>
    <n v="2019"/>
    <s v="Auditoría Gestión Contractual"/>
    <m/>
    <s v="Se observó en el contrató de comodato No. 112 de 2018   y en la orden de compra No 26112 - 2018 el registro de información inconsistente en el formato de salida de almacén de los bienes entregados (kit para la extinción de incendios forestales) al Cuerpo "/>
    <s v="No conformidad"/>
    <s v="Desarticulación entre los Procesos de Gestión Administrativa (Almacén), Gestión Contractual y Fortalecimiento Bomberil para la Respuesta._x000a_Informalidad en la comunicación entre los Procesos de Gestión Administrativa (Almacén) y Gestión Contractual._x000a_Informa"/>
    <s v="Desarticulación entre los Procesos de Gestión Administrativa (Almacén), Gestión Contractual y Fortalecimiento Bomberil para la Respuesta."/>
    <s v="Inconsistencias en la documentación generada por los procesos de Gestión Administrativa, Gestión Contractual y fortalecimiento bomberil para la Respuesta.  "/>
    <s v="Acción correctiva"/>
    <s v="Remitir mediante correo electrónico a los Procesos de Gestión administrativa (Almacén) y Fortalecimiento Bomberil para la respuesta la ficha técnica y el costo unitario definitivo de los respectivos bienes de acuerdo al contrató de adquisición, una vez se"/>
    <s v="Cuadro de viabilidad "/>
    <n v="1"/>
    <s v="N° de Remisiones de la ficha técnica y costo unitario definitivo de los respectivos bienes de acuerdo al contrató de adquisición/ "/>
    <x v="1"/>
    <s v="Luz Helena Giraldo Correal"/>
    <d v="2019-12-02T00:00:00"/>
    <d v="2020-06-30T00:00:00"/>
    <s v="Plazo"/>
    <m/>
    <d v="2022-06-30T00:00:00"/>
    <m/>
    <m/>
    <m/>
    <m/>
    <m/>
    <m/>
    <m/>
    <m/>
    <m/>
    <m/>
    <m/>
    <m/>
    <m/>
    <m/>
    <m/>
    <m/>
    <d v="2020-07-31T00:00:00"/>
    <s v="Se solicitara cambio de accion debdio que no es pertinente para que el area lo desarrollo porque no esta dentro de su competencia "/>
    <m/>
    <d v="2020-08-24T00:00:00"/>
    <s v="No se presentaron soportes de avance de la acción"/>
    <s v="Nallivy Consuelo Noy"/>
    <n v="0"/>
    <s v="Vencida"/>
    <d v="2020-12-07T00:00:00"/>
    <s v="Se anexan correos de remisión de ficha tecnica al almacén"/>
    <n v="1"/>
    <d v="2020-12-18T00:00:00"/>
    <s v="No se allego evidencia de la remisión mediante correo electrónico a los Procesos de Gestión administrativa (Almacén) y Fortalecimiento Bomberil de la  ficha técnica y el costo unitario definitivo de los respectivos bienes de acuerdo al contrató de adquisi"/>
    <s v="Jacqueline Rivera"/>
    <n v="0"/>
    <s v="Vencida"/>
    <d v="2021-03-31T00:00:00"/>
    <s v="Para los procesos de comodatos y adjudicación realizados en la vigencia se presenta una base dedatos en carpeta compartida donde se acredita la gestion administrativa de almacen y la subdirección técnica se adjunta correo "/>
    <n v="1"/>
    <d v="2021-05-21T00:00:00"/>
    <s v="No se presenta de la remisión mediante correo electrónico a los Procesos de Gestión administrativa (Almacén) y Fortalecimiento Bomberil para la respuesta la ficha técnica y el costo unitario definitivo de los respectivos bienes de acuerdo al contrató de a"/>
    <s v="Carlos Andrés Vargas"/>
    <n v="0"/>
    <s v="Vencida"/>
    <d v="2021-10-31T00:00:00"/>
    <s v="Para los procesos de comodatos y adjudicación realizados en la vigencia se presenta una base dedatos en carpeta compartida donde se acredita la gestion administrativa de almacen y la subdirección técnica se adjunta correo "/>
    <m/>
    <d v="2021-11-08T00:00:00"/>
    <s v="Con corte a 15 de nov el proceso no reporta evidencia de la informacion "/>
    <s v="No"/>
    <s v="22/11/201"/>
    <s v="No se allegó evidencia  de la remisión mediante correo electrónico a los Procesos de Gestión administrativa (Almacén) y Fortalecimiento Bomberil para la respuesta la ficha técnica y el costo unitario definitivo de los respectivos bienes de acuerdo al cont"/>
    <s v="Jacqueline"/>
    <n v="0"/>
    <s v="vencida"/>
    <m/>
    <m/>
    <m/>
    <s v="23  febrero -13 Marzo"/>
    <s v="Sin avance"/>
    <s v="Catalina Carranza-Jacqueline Rivera"/>
    <n v="0"/>
    <s v="En avance"/>
    <d v="2022-04-07T00:00:00"/>
    <s v="Los  contratos  suscritos en la vigencia 2022, se remitiran a  almacen y fortalecimientos bomberil , la ficha tecnica y costos unitarios"/>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adjunta  evidencia de la remisión mediante correo electrónico a los Procesos de Gestión administrativa (Almacén) y Fortalecimiento Bomberil de la  ficha técnica y el costo unitario definitivo de los respectivos bienes de acuerdo al contrató de adquisic"/>
    <n v="1"/>
    <d v="2022-06-08T00:00:00"/>
    <s v="La evidencia aportada por el proceso no presenta la ejecución de la acción."/>
    <s v="Aun se esta a tiempo de cumplir "/>
    <d v="2022-07-19T00:00:00"/>
    <s v="El proceso no reporta evidencia del evio  de la remisión mediante correo electrónico a los Procesos de Gestión administrativa (Almacén) y Fortalecimiento Bomberil de la  ficha técnica y el costo unitario definitivo de los respectivos bienes de acuerdo al "/>
    <s v="No"/>
    <d v="2022-07-22T00:00:00"/>
    <s v="No obstante la modificación del plazo hasta junio 30 de 2022, no se reporta  evidencia del evio  de la remisión mediante correo electrónico a los Procesos de Gestión administrativa (Almacén) y Fortalecimiento Bomberil de la  ficha técnica y el costo unita"/>
    <s v="Jacqueline"/>
    <n v="0.1"/>
    <s v="VENCIDA"/>
    <m/>
    <m/>
    <s v="Abierto"/>
    <m/>
    <m/>
    <m/>
    <m/>
    <m/>
  </r>
  <r>
    <n v="0"/>
    <n v="27"/>
    <s v="Auditoría interna"/>
    <n v="2019"/>
    <s v="Auditoría Gestión Contractual"/>
    <m/>
    <s v="Se observó en el contrató de comodato No. 112 de 2018   y en la orden de compra No 26112 - 2018 el registro de información inconsistente en el formato de salida de almacén de los bienes entregados (kit para la extinción de incendios forestales) al Cuerpo "/>
    <s v="No conformidad"/>
    <s v="Desarticulación entre los Procesos de Gestión Administrativa (Almacén), Gestión Contractual y Fortalecimiento Bomberil para la Respuesta._x000a_Informalidad en la comunicación entre los Procesos de Gestión Administrativa (Almacén) y Gestión Contractual._x000a_Informa"/>
    <s v="Desarticulación entre los Procesos de Gestión Administrativa (Almacén), Gestión Contractual y Fortalecimiento Bomberil para la Respuesta._x000a_Informalidad en la comunicación entre los Procesos de Gestión Administrativa (Almacén) y Gestión Contractual._x000a_Informa"/>
    <s v="Inconsistencias en la documentación generada por los procesos de Gestión Administrativa, Gestión Contractual y fortalecimiento bomberil para la Respuesta.  "/>
    <s v="Acción correctiva"/>
    <s v="1. Actualizar el Procedimiento de Ingreso, entrega de bienes y actualización de inventarios._x000a_2. Actualizar formatos asociados al Procedimiento de Ingreso, entrega de bienes y actualización de inventarios._x000a_3. Aprobación del Procedimiento y formatos por par"/>
    <m/>
    <n v="6"/>
    <s v="N° de actividades realizadas."/>
    <x v="0"/>
    <s v="Jeison López Ruiz_x000a_Leonardo solorzano Posada"/>
    <d v="2019-12-02T00:00:00"/>
    <d v="2020-03-30T00:00:00"/>
    <s v="Plazo"/>
    <m/>
    <d v="2022-04-30T00:00:00"/>
    <m/>
    <m/>
    <m/>
    <m/>
    <m/>
    <m/>
    <m/>
    <m/>
    <m/>
    <m/>
    <m/>
    <m/>
    <m/>
    <m/>
    <m/>
    <m/>
    <d v="2020-07-31T00:00:00"/>
    <s v="El procedimiento se encuentra en estado de borrador para revisión"/>
    <n v="0.16666666666666666"/>
    <d v="2020-08-19T00:00:00"/>
    <s v="De las seis (6) acciones de mejora establecidas únicamente se realizó una (1) que es la de &quot;Actualizar el Procedimiento de Ingreso, entrega de bienes y actualización de inventarios&quot;. De igual forma la fecha de cumplimiento de la totalidad de las acciones "/>
    <s v="Claudia Quintero Franklin"/>
    <n v="0.17"/>
    <s v="Vencida"/>
    <d v="2020-12-04T00:00:00"/>
    <s v="El procedimiento de bienes se encuentra en proceso de actualización el borrador, adicionalmente se adjunta los formatos de solicitud de bienes, verificación de especificaciones exigidas por el contrato u orden y un bosquejo de como es el procedimiento "/>
    <n v="0.4"/>
    <d v="2020-12-17T00:00:00"/>
    <s v="De las seis (6) acciones de mejora establecidas únicamente se realizó una (1) que es la de &quot;Actualizar el Procedimiento de Ingreso, entrega de bienes y actualización de inventarios&quot;. Pero el mismo se encuentra desde comienzo de año en revisión  por parte "/>
    <s v="Claudia Quintero Franklin"/>
    <n v="0.17"/>
    <s v="Vencida"/>
    <d v="2021-03-31T00:00:00"/>
    <s v="se cuentan con los formatos en borrador, de la entrada y salida ( entrega) de almacèn que son  parte integral del procedimeinto de ingreso entrega de bienes y actualización de inventarios."/>
    <n v="0.5"/>
    <d v="2021-05-19T00:00:00"/>
    <s v="Se evidencio formato en borrador de entrada y salida de almacén._x000a_Se cuenta con el procedimiento de gestión de bienes."/>
    <s v="Carlos Andrés Vargas"/>
    <n v="0.6"/>
    <s v="Vencida"/>
    <d v="2021-10-31T00:00:00"/>
    <s v="Esta el procedimiento de gestión de bienes en proceso de actualización de acuerdo a los ajustes sugeridos por el porceso de mejora continua."/>
    <n v="0.9"/>
    <d v="2021-11-08T00:00:00"/>
    <s v="Se evidencia borrador del Procedimiento de Ingreso, entrega de bienes y actualización de inventarios, no obstante no se han formalizado los documentos, ni socializado "/>
    <s v="No"/>
    <d v="2021-11-19T00:00:00"/>
    <s v="Se evidencia  el Procedimiento Gestión de Bienes. Código: PC-AD-01, Version 3 de fecha 14/09/2020, esta pendiente de acualizar la actividad relacionada con la realización del inventario genral de la DNBC y no se aprecia su legalización. La actividad tiene"/>
    <s v="Luis Guillermo"/>
    <n v="0.7"/>
    <s v="vencida"/>
    <d v="2022-02-18T00:00:00"/>
    <s v="Esta el procedimiento de gestión de bienes en proceso de actualización de acuerdo a los ajustes sugeridos por el porceso de mejora continua."/>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6"/>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documento borrador del procedimiento, no obstante este no se encuentra formalizado "/>
    <s v="No"/>
    <d v="2022-06-19T00:00:00"/>
    <s v="A 28 de junio de 2022 el proceso de Gestión de Análisis y Mejora Continua aprobó el procedimiento y formatos respectivos para la gestión de bienes, los cuales ya están publicados en la carpeta SIGE"/>
    <s v="Si"/>
    <d v="2022-07-26T00:00:00"/>
    <s v="Se evidencia en el drive el PT Gestión de Bienes actualizado junto con los documentos: Formato de Entrada al Almacén, Formato de Salida Del Almacén, Acta de Entrega de Equipos, Solicitud de Elementos de Papelería, Formato Devolución de Elementos de Oficin"/>
    <s v="Luis Guillermo"/>
    <n v="0.83"/>
    <s v="VENCIDA"/>
    <s v="NO"/>
    <s v="NO"/>
    <s v="Abierto"/>
    <m/>
    <m/>
    <m/>
    <m/>
    <m/>
  </r>
  <r>
    <n v="118"/>
    <n v="29"/>
    <s v="Auditoría interna"/>
    <n v="2019"/>
    <s v="Segumiento a la Gestión de Tecnología e Informática"/>
    <d v="2019-12-20T00:00:00"/>
    <s v="Se evidencia que a la fecha no se cuenta con el nivel de adopción de los lineamientos de planeación estratégica que permitan la implementación de la política de Gobierno Digital de acuerdo con lo establecido en MANUAL DE_x000a_GOBIERNO DIGITAL, Implementación d"/>
    <s v="No conformidad"/>
    <s v="1. Por qué: Desconocimiento de los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ón correctiva"/>
    <s v="Implementar el proyecto de estabilizacion de Servicios Tecnológicos que pretende habilitar los elementos transversales de Seguridad de la Información y Servicios Ciudadanos Digitales._x000a__x000a_"/>
    <m/>
    <n v="1"/>
    <s v="N.º de actividades programadas / N.º de actividades realizadas"/>
    <x v="2"/>
    <s v="Edwin Zamora "/>
    <d v="2020-06-16T00:00:00"/>
    <d v="2020-10-15T00:00:00"/>
    <s v="Plazo"/>
    <n v="197"/>
    <d v="2022-04-30T00:00:00"/>
    <m/>
    <m/>
    <m/>
    <m/>
    <m/>
    <m/>
    <m/>
    <m/>
    <m/>
    <m/>
    <m/>
    <m/>
    <m/>
    <m/>
    <m/>
    <m/>
    <d v="2020-07-31T00:00:00"/>
    <s v="Se definio el plan de adquisición necesaria para el cumplimiento de la seguriad de la informacion "/>
    <n v="0.6"/>
    <d v="2020-08-23T00:00:00"/>
    <s v="Se realizó la identificación de los elementos requeridos para la estabilización de Servicios Tecnológicos de la Entidad"/>
    <s v="Carlos Vargas"/>
    <n v="0.4"/>
    <s v="En avance"/>
    <d v="2020-12-04T00:00:00"/>
    <s v="Sigue en ejecución el plan de compras para la estabilización de Servicios Tecnológicos de la Entidad"/>
    <n v="0.8"/>
    <d v="2020-12-17T00:00:00"/>
    <s v="Se encuentra en ejecución la modernización de la infraestructura tecnológica."/>
    <s v="Carlos Andrés Vargas"/>
    <n v="80"/>
    <s v="En avance"/>
    <d v="2021-03-31T00:00:00"/>
    <s v="Se encuentra en construcción, se espera concluirlo según la fecha establecida."/>
    <n v="0.8"/>
    <d v="2021-05-26T00:00:00"/>
    <s v="Se encuentra en ejecución la modernización de la infraestructura tecnológica."/>
    <s v="Carlos Andrés Vargas"/>
    <n v="80"/>
    <s v="En avance"/>
    <d v="2021-10-31T00:00:00"/>
    <s v="Se encuentra publicado, el proceso de renovación tecnológica, en espera de ser adjudicado para su implementación."/>
    <n v="0.8"/>
    <d v="2021-11-08T00:00:00"/>
    <s v="Se esta llevando el proceso de adjudicación "/>
    <s v="No "/>
    <d v="2021-11-18T00:00:00"/>
    <s v="En el One Drive se observa correo del 5 de octubre de 2021, pero no no avance de las acciones establecidas, la actividad tiene fecha de termianción 21/04/2021"/>
    <s v="Luis Guillermo"/>
    <n v="0.8"/>
    <s v="vencida"/>
    <d v="2022-02-18T00:00:00"/>
    <s v="Se estan realizando las ultimas modificaciones y revisiones del manual de coontratacion para de este modo formalizar los procedimientos de GGC ."/>
    <n v="0.62"/>
    <d v="2022-03-08T00:00:00"/>
    <s v="El gestor se compromete a cumplir la acción antes del 30/04/2022"/>
    <s v="Luis Guillermo / Merle Galindo"/>
    <n v="0.62"/>
    <s v="En avance"/>
    <d v="2022-04-06T00:00:00"/>
    <s v="A la fecha se ha realizado:_x000a_- La instalación de los AP_x000a_- Configuración Firewall_x000a_- Afinamiento configuración WAF_x000a_- Se realizó prueba Ethical Hacking_x000a_Cargar evidencia en carpeta 118-29"/>
    <s v="Carlos/Merle"/>
    <n v="0.9"/>
    <s v="En avance"/>
    <d v="2022-05-03T00:00:00"/>
    <s v="A la fecha se ha realizado:_x000a_- La instalación de los AP_x000a_- Configuración Firewall_x000a_- Afinamiento configuración WAF_x000a_- Se realizó prueba Ethical Hacking_x000a_Resultado de ese ejercicio se diseñarán los planes de mejor para subsanar observaciones, siguiente prueba d"/>
    <s v="Carlos Vargas - Merle Galindo"/>
    <n v="0.95"/>
    <s v="Vencida"/>
    <d v="2022-05-31T00:00:00"/>
    <s v="A la fecha se ha realizado:_x000a_- La instalación de los AP_x000a_- Configuración Firewall_x000a_- Afinamiento configuración WAF_x000a_- Se realizó prueba Ética Hacking_x000a_Resultado de ese ejercicio se diseñarán los planes de mejor para subsanar observaciones, siguiente prueba de "/>
    <n v="0.95"/>
    <d v="2022-06-08T00:00:00"/>
    <s v="El proceso no reporta evidencia de la ejecución de la acción "/>
    <s v="No"/>
    <d v="2022-07-19T00:00:00"/>
    <s v="El proceso remite los resultados de las pruebas de Ética Hacking, sin embargo, en el último monitoreo realizado se indicó que como resultado de ese ejercicio se diseñarían los planes de mejora para subsanar observaciones, situación que no se evidencia."/>
    <s v="No"/>
    <d v="2022-07-25T00:00:00"/>
    <s v="Se obervan los archivos &quot;Hacking-Etico-DNBC3&quot; y &quot;Hacking-Etico-Orfeo y RUE2&quot; pero no se pueden abrir."/>
    <s v="Luis Guillermo"/>
    <n v="0.95"/>
    <s v="VENCIDA"/>
    <m/>
    <m/>
    <s v="Abierto"/>
    <m/>
    <m/>
    <m/>
    <m/>
    <m/>
  </r>
  <r>
    <n v="0"/>
    <n v="30"/>
    <s v="Auditoría interna"/>
    <n v="2019"/>
    <s v="Segumiento a la Gestión de Tecnología e Informática"/>
    <d v="2019-12-20T00:00:00"/>
    <s v="Se evidencia que a la fecha no se cuenta con el nivel de adopción de los lineamientos de planeación estratégica que permitan la implementación de la política de Gobierno Digital de acuerdo con lo establecido en MANUAL DE_x000a_GOBIERNO DIGITAL, Implementación d"/>
    <s v="No conformidad"/>
    <s v="1º Por qué: Desconocimiento de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ón correctiva"/>
    <s v="Implementación del protocolo de internet IPv6 de acuerdo a la Resolución 2710 de 2017."/>
    <m/>
    <n v="1"/>
    <s v="Implementacion del protocolo de internet IPV6"/>
    <x v="2"/>
    <s v="Edwin Zamora "/>
    <d v="2020-06-16T00:00:00"/>
    <d v="2020-11-15T00:00:00"/>
    <s v="Plazo"/>
    <m/>
    <d v="2022-04-30T00:00:00"/>
    <m/>
    <m/>
    <m/>
    <m/>
    <m/>
    <m/>
    <m/>
    <m/>
    <m/>
    <m/>
    <m/>
    <m/>
    <m/>
    <m/>
    <m/>
    <m/>
    <d v="2020-07-31T00:00:00"/>
    <s v="se encuentra implementado por el área de Gestion de TI"/>
    <n v="1"/>
    <d v="2020-08-23T00:00:00"/>
    <s v="Se implementó el protocolo IPV6"/>
    <s v="Carlos Vargas"/>
    <n v="1"/>
    <s v="Cumplida"/>
    <d v="2020-12-04T00:00:00"/>
    <s v="El IPV6 sigue implementado"/>
    <n v="1"/>
    <d v="2020-12-17T00:00:00"/>
    <s v="Se implementó IPV6"/>
    <s v="Carlos Andrés Vargas"/>
    <n v="100"/>
    <s v="Cumplida"/>
    <m/>
    <m/>
    <m/>
    <d v="2021-05-26T00:00:00"/>
    <s v="Se implementó IPV6"/>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pero se colige que se dio la Implementación del protocolo de internet IPv6 de acuerdo a la Resolución 2710 de 2017."/>
    <s v="Luis Guillermo"/>
    <n v="1"/>
    <s v="Cumplida"/>
    <d v="2022-02-18T00:00:00"/>
    <s v="Se esta trabajando en la actualizacion y formalizacion del manual de supervision y contratacion. "/>
    <n v="0.62"/>
    <d v="2022-03-08T00:00:00"/>
    <s v="El gestor se compromete a cumplir la acción antes del 30/04/2022"/>
    <s v="Luis Guillermo / Merle Galindo"/>
    <n v="1"/>
    <s v="Cumplida"/>
    <d v="2022-04-06T00:00:00"/>
    <s v="El Equipo de Trabajo indica que la acción cumple a nivel LAN, pero a nivel de internet aún no opera, debido que hay un cambio de operador de internet. Se evaluará la efectividad de la acción, para el 29 de abril."/>
    <s v="Carlos/Merle"/>
    <n v="1"/>
    <s v="Cumplida"/>
    <d v="2022-05-03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SI"/>
    <m/>
    <s v="Abierto"/>
    <m/>
    <m/>
    <m/>
    <m/>
    <m/>
  </r>
  <r>
    <n v="120"/>
    <n v="31"/>
    <s v="Auditoría interna"/>
    <n v="2019"/>
    <s v="Segumiento a la Gestión de Tecnología e Informática"/>
    <d v="2019-12-20T00:00:00"/>
    <s v="Se evidencia debilidad en la documentación (Caracterización del proceso) y ejecución del proceso por cuanto no se han implementado los procedimientos requeridos para ejecutar de manera estandarizada y soportada las actividades propias de proceso, incumpli"/>
    <s v="No conformidad"/>
    <s v="1. Por qué; El grupo de gestión tecnológica no cuenta con el personal suficiente que permita realizar verificación o actualización de los procesos de la Gestión de TI_x000a__x000a_2. Por qué: El área de Gestión Tecnológica no tiene metodologías definidas para atender"/>
    <s v="No se tienen claramente identificados los factores críticos o de éxito del proceso."/>
    <s v="Suspensión de los procesos misionales y perdida de los activos de información."/>
    <s v="Acción correctiva"/>
    <s v="Realizar la caracterización del proceso definiendo los factores críticos y de exitico del proceso. _x000a_"/>
    <m/>
    <n v="1"/>
    <s v="Metodologias definidas en el proceso de Gestión de Tecnología "/>
    <x v="2"/>
    <s v="Edwin Zamora "/>
    <d v="2020-06-16T00:00:00"/>
    <d v="2020-09-27T00:00:00"/>
    <s v="Plazo"/>
    <m/>
    <d v="2022-12-31T00:00:00"/>
    <m/>
    <m/>
    <m/>
    <m/>
    <m/>
    <m/>
    <m/>
    <m/>
    <m/>
    <m/>
    <m/>
    <m/>
    <m/>
    <m/>
    <m/>
    <m/>
    <d v="2020-07-31T00:00:00"/>
    <s v="Se encuentra en socialización con el área de GTI."/>
    <n v="0.1"/>
    <d v="2020-08-23T00:00:00"/>
    <s v="La caracterización del proceso Gestión TI, se encuentra en proceso de actualización, se evidencia correo electrónico del 12 de julio de 2020 en donde se remite al interior del grupo Ti."/>
    <s v="Carlos Vargas"/>
    <n v="0.1"/>
    <s v="En avance"/>
    <d v="2020-12-04T00:00:00"/>
    <s v="Se están adelantando las mejoras a los sistemas con el fin de estandarizarlos y adelantar la caracterización definiendo los factores críticos y de éxito del proceso."/>
    <n v="0.2"/>
    <d v="2020-12-17T00:00:00"/>
    <s v="Se encuentra en construcción"/>
    <s v="Carlos Andrés Vargas"/>
    <n v="20"/>
    <s v="Vencida"/>
    <d v="2021-03-31T00:00:00"/>
    <s v="No se dio avance de este por falta de personas de apoyo para su desarrollo. "/>
    <n v="0.2"/>
    <d v="2021-05-26T00:00:00"/>
    <s v="La caracterización del proceso se encuentra en proceso de actualización "/>
    <s v="Carlos Andrés Vargas"/>
    <n v="20"/>
    <s v="Vencida"/>
    <d v="2021-10-31T00:00:00"/>
    <s v="Se elaboró la actualizacion  caracterización del proceso, en espera de revisión para su publicación."/>
    <n v="0.9"/>
    <d v="2021-11-08T00:00:00"/>
    <s v="Se realizo la actualización de la caracterización del poseso , no obstante no se encuentra formalizada "/>
    <s v="No "/>
    <d v="2021-11-18T00:00:00"/>
    <s v="Se evidencia el documento CARACTERIZACIÓN GESTIÓN DE TECNOLOGÍA E INFORMÁTICA, sin oficializar,se aprecia que el indicador nada que ver con la acción. La actividad tiene fecha de terminación 27/09/2020  "/>
    <s v="Luis Guillermo"/>
    <n v="0.3"/>
    <s v="vencida"/>
    <m/>
    <m/>
    <m/>
    <d v="2022-03-08T00:00:00"/>
    <s v="El Gestor solicita ampliación de fecha de finalización de acuerdo con el Plan de Acción 2022 del proceso, se definió la actualización y construcción de los procedimientos en el transcurso de la vigencia 2022. Fecha de finalización: 31/12/2022 "/>
    <s v="Luis Guillermo / Merle Galindo"/>
    <n v="0.3"/>
    <s v="En avance"/>
    <d v="2022-04-06T00:00:00"/>
    <s v="El Gestor solicita ampliación de fecha de finalización de acuerdo con el Plan de Acción 2022 del proceso, se definió la actualización y construcción de los procedimientos en el transcurso de la vigencia 2022. Fecha de finalización: 31/12/2022 "/>
    <s v="Carlos/Merle"/>
    <n v="0.3"/>
    <s v="En avance"/>
    <d v="2022-05-03T00:00:00"/>
    <s v="La actividad se encuentra dentro de los tiempos de ejecución definidos."/>
    <s v="Carlos/Merle"/>
    <n v="0.3"/>
    <s v="En avance"/>
    <d v="2022-05-31T00:00:00"/>
    <s v="La actividad se encuentra dentro de los tiempos de ejecución definidos"/>
    <n v="0.35"/>
    <d v="2022-06-08T00:00:00"/>
    <s v="El proceso no reporta evidencia de la ejecución de la acción "/>
    <s v="Aun se esta a tiempo de cumplir"/>
    <d v="2022-07-19T00:00:00"/>
    <s v="A la fecha el proceso no adjunta soporte de avance de la acción propuesta en en Plan de Mejoramiento"/>
    <s v="A tiempo"/>
    <d v="2022-07-25T00:00:00"/>
    <s v="No hay evidencia en el One Drive de este item."/>
    <s v="Luis Guillermo"/>
    <n v="0.3"/>
    <s v="EN AVANCE"/>
    <m/>
    <m/>
    <s v="Abierto"/>
    <m/>
    <m/>
    <m/>
    <m/>
    <m/>
  </r>
  <r>
    <n v="121"/>
    <n v="32"/>
    <s v="Auditoría interna"/>
    <n v="2019"/>
    <s v="Segumiento a la Gestión de Tecnología e Informática"/>
    <d v="2019-12-20T00:00:00"/>
    <s v="Se deben generar los documentos en el SIGEC, necesarios para la puesta en marcha del Sistema de Gestión Documental ORFEO actualizado, en desarrollo del contrato 078 de 2019, de igual forma realizar las respectivas jornadas de capacitación al personal de l"/>
    <s v="Observación"/>
    <s v="1º Por qué; Los servidores públicos que recibieron a satisfacción el resultado esperado de la ejecución del contrato 078 de 2019 no continua en la entidad, lo que no permitió garantizar la seguridad de  la información para la puesta en marcha del sistema "/>
    <s v="Los servidores públicos que recibieron a satisfacción el resultado esperado de la ejecución del contrato 078 de 2019 no continúan en la entidad, lo que genero que no se lograra garantizar. La seguridad de la información para la puesta en marcha del sistem"/>
    <s v="Retraso en la implementación de la versión actualizada del sistema de Gestión Documental ORFEO "/>
    <s v="Acción correctiva"/>
    <s v="Realizar cronograma de mesas de trabajo y definir las actividades pendientes de ejecución._x000a__x000a_"/>
    <m/>
    <n v="1"/>
    <s v="N.º de mesas de trabajo programadas / Nº de mesas de trabajo realizadas *100"/>
    <x v="2"/>
    <s v="Edwin Zamora "/>
    <d v="2020-06-16T00:00:00"/>
    <d v="2020-09-27T00:00:00"/>
    <s v="Plazo"/>
    <m/>
    <d v="2022-04-30T00:00:00"/>
    <m/>
    <m/>
    <m/>
    <m/>
    <m/>
    <m/>
    <m/>
    <m/>
    <m/>
    <m/>
    <m/>
    <m/>
    <m/>
    <m/>
    <m/>
    <m/>
    <d v="2020-07-31T00:00:00"/>
    <s v="Se estan definiendo los requerimientos del área con el fin de programar y realizar el cronograma "/>
    <n v="1"/>
    <d v="2020-08-23T00:00:00"/>
    <s v="No se reportó avance en la ejecución de la acción."/>
    <s v="Carlos Vargas"/>
    <n v="0"/>
    <s v="En avance"/>
    <d v="2020-12-04T00:00:00"/>
    <s v="Se están haciendo las integraciones respectivas, al finalizar estas mejoras se realizara capacitación al personal sobre el manejo del sistema con las actualizaciones realizadas._x000a_"/>
    <n v="0.7"/>
    <d v="2020-12-17T00:00:00"/>
    <s v="Se están haciendo las integraciones respectivas, al finalizar estas mejoras se realizara capacitación al personal sobre el manejo del sistema con las actualizaciones realizadas._x000a_"/>
    <s v="Carlos Andrés Vargas"/>
    <n v="70"/>
    <s v="Vencida"/>
    <d v="2021-03-31T00:00:00"/>
    <s v="No se dio avance de este por falta de personas de apoyo para su desarrollo. "/>
    <n v="0.7"/>
    <d v="2021-05-26T00:00:00"/>
    <s v="En el periodo no se avanzó en el fortalecimiento de la documentación del proceso."/>
    <s v="Carlos Andrés Vargas"/>
    <n v="70"/>
    <s v="Vencida"/>
    <d v="2021-10-31T00:00:00"/>
    <s v="Se realizó una mesa de trabajo con el proceso  de gestión al usuario para definir las mejoras al sistema Orfeo, para lo para lo cual se contrató al desarrollador para darle alcance a esta solicitud."/>
    <n v="0.8"/>
    <d v="2021-11-08T00:00:00"/>
    <s v="No se avanzo en la documentación del proceso "/>
    <s v="No "/>
    <d v="2021-11-18T00:00:00"/>
    <s v="Se evidencia  una mesa de trabajo con el proceso  de gestión al usuario para definir las mejoras al sistema Orfeo, pero no se avanzo en la documentacion del proceso, ni se tiene un cronograma de actividades. La acción tiene fecha de terminación 27/09/2020"/>
    <s v="Luis Guillermo"/>
    <n v="0.7"/>
    <s v="vencida"/>
    <d v="2022-02-18T00:00:00"/>
    <s v="El grupo de Gestion contractual esta trabajando en    el PAA."/>
    <n v="0.3"/>
    <d v="2022-03-08T00:00:00"/>
    <s v="El gestor se compromete a cumplir la acción antes del 30/04/2022"/>
    <s v="Luis Guillermo / Merle Galindo"/>
    <n v="0.7"/>
    <s v="En avance"/>
    <d v="2022-04-06T00:00:00"/>
    <s v="En virtud que el contrato mencionado en el hallazgo está en proceso de contraloria, se ajusta las acciones ,asi:_x000a_1. Socializacion del funcionamiento del ORFEO_x000a_2. Ejecución del Plan de trabajo del mantenimiento preventivo del ORFEO _x000a_Al corte se cuenta con "/>
    <s v="Carlos/Merle"/>
    <n v="0.85"/>
    <s v="En avance"/>
    <d v="2022-05-03T00:00:00"/>
    <s v="La actividad se encuentra dentro de los tiempos de ejecución definidos."/>
    <s v="Carlos/Merle"/>
    <n v="0.85"/>
    <s v="En avance"/>
    <d v="2022-05-31T00:00:00"/>
    <s v="Se realizó el plan de trabajo y el cronograma para la vigencia de 30 junio en referencia de plan de mantenimiento de ORFEO"/>
    <n v="1"/>
    <d v="2022-06-08T00:00:00"/>
    <s v="El proceso no reporta evidencia de la ejecución de la acción "/>
    <s v="No"/>
    <d v="2022-07-19T00:00:00"/>
    <s v="Desde el monitoreo con corte a mayo se reportó el plan de trabajo y el cronograma para la vigencia de 30 junio en referencia de plan de mantenimiento de ORFEO"/>
    <s v="Si"/>
    <d v="2022-07-25T00:00:00"/>
    <s v="Las evidencias cargadas en el Drive no se pueden ver"/>
    <s v="Luis Guillermo"/>
    <n v="0.85"/>
    <s v="VENCIDA"/>
    <m/>
    <m/>
    <s v="Abierto"/>
    <m/>
    <m/>
    <m/>
    <m/>
    <m/>
  </r>
  <r>
    <n v="122"/>
    <n v="33"/>
    <s v="Auditoría interna"/>
    <n v="2016"/>
    <s v="Seguridad y Salud en el Trabajo"/>
    <n v="2016"/>
    <s v="Se evidenció que no se han incorporado los criterios de SST en el manual de contratación tanto de personal (Conductores) como compras de productos, tales como los productos químicos en los que no se está exigiendo el envío de la hoja de seguridad de los p"/>
    <s v="No conformidad"/>
    <s v="N/A"/>
    <s v="N/A"/>
    <s v="Incumplimiento en normativa legal vigente, desconocimiento en documentación requerida con respecto a contratistas y adquisiciones  "/>
    <s v="Corrección"/>
    <s v="Incluir en el manual de contratación los criterios de SST para las compras de la entidad."/>
    <s v="Enviar al proceso de Gestion contractual los criterios de la normatividad vigente en cuanto al SGSST, con el fin de que ellos realicen la actualizacion al manual de contratación"/>
    <n v="1"/>
    <s v="Cristerios enviados a contratación "/>
    <x v="3"/>
    <s v="Encargado de SST"/>
    <d v="2017-01-02T00:00:00"/>
    <d v="2019-11-30T00:00:00"/>
    <s v="Accion y Plazo "/>
    <n v="578"/>
    <d v="2022-03-30T00:00:00"/>
    <d v="2019-06-30T00:00:00"/>
    <s v="La persona encargada de SGSST realizó borrador manual para contratistas con aspectos SST"/>
    <n v="0.5"/>
    <d v="2019-07-19T00:00:00"/>
    <s v="Se encuentra el programa de mantenimiento para la vigencia 2018 implementado y ejecutado. Para la vigencia 2019 falta la aprobación "/>
    <s v="Carlos Vargas"/>
    <n v="0.5"/>
    <s v="En avance"/>
    <d v="2019-11-30T00:00:00"/>
    <s v="Se encuentra en etapa de verificación, para que le área de Gestión Contractiual lo comience a aplicar"/>
    <n v="0.5"/>
    <d v="2019-12-06T00:00:00"/>
    <s v="Anqué se cuenta con un borrador de los requisitos en materia de SST, aun no se ha formalizado su inclusión en el  Manual de Contratación."/>
    <s v="Carlos Vargas"/>
    <n v="0.5"/>
    <s v="Vencida"/>
    <d v="2020-07-31T00:00:00"/>
    <s v="Se realizo actualizacion del manual de proveedores y contratistas con todos los lineamientos acordes a la normatividad vigente en materia de SST, el cual se enviara el proximo 14 de agosto al area de gestion de contractual para que sea incluido en la prox"/>
    <n v="1"/>
    <d v="2020-08-20T00:00:00"/>
    <s v="Se realizó la actualización del Manual de Seguridad y salud en el trabajo para Contratistas, Proveedores y Subcontratistas y se elaboraron listas de chequeo en SST para Contratistas. Sin embargo no se ha incluido en el manual de contratación de la entidad"/>
    <s v="Carlos Vargas"/>
    <n v="0.7"/>
    <s v="Vencida"/>
    <m/>
    <s v="Ya se cumplio con el manual y los criterios de sst para que sean incluidos en el manual de contratacion de la entidad. Toda vez que por parte de sst ya se cumplio y fue socializado en correo adjunto como evidencia, solicitamos que este hallazgo sea cerrad"/>
    <m/>
    <d v="2020-12-18T00:00:00"/>
    <s v="La socialización de los criterios de SST con Gestión Contractual se realizó en meses anteriores, sin embargo, a la fecha no se han formalizado dichos criterios"/>
    <s v="Carlos Andrés Vargas"/>
    <n v="70"/>
    <s v="En avance"/>
    <d v="2021-03-31T00:00:00"/>
    <s v="Se indagó por medio de correo electronico al área de contratación sobre el particular e informan que en este momento el Manual de Contratación de la DNBC se encuentra en proceso de revisión para aprobación incluyendo los criterios de Seguridad y Salud en "/>
    <n v="0"/>
    <d v="2021-05-25T00:00:00"/>
    <s v="Se informa que el Manual de Contratación de la DNBC se encuentra en proceso de revisión para aprobación incluyendo los criterios de Seguridad y Salud en el Trabajo requeridos"/>
    <s v="Carlos Andrés Vargas"/>
    <n v="70"/>
    <s v="En avance"/>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70"/>
    <s v="venc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d v="2022-07-19T00:00:00"/>
    <s v="Acción cumplida, verificada en monitoreos anteriores."/>
    <s v="Si"/>
    <d v="2022-07-28T00:00:00"/>
    <s v="Cumplida en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127"/>
    <n v="34"/>
    <s v="Auditoría interna"/>
    <n v="2016"/>
    <s v="Seguridad y Salud en el Trabajo"/>
    <m/>
    <s v="Se encontró que no se esta realizando selección  y evaluación de contratistas desde lo concerniente  a SST."/>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Desconocimiento de aspectos en SST por parte de contratistas"/>
    <s v="Acción correctiva"/>
    <s v="Incluir en el manual de contratación aspectos selección y evaluación e contratistas en aspectos de SST  "/>
    <s v="Enviar al proceso de Gestion contractual los criterios de la normatividad vigente en cuanto al SGSST, con el fin de que ellos realicen la actualizacion al manual de contratación"/>
    <n v="1"/>
    <s v="Manual de contratación actualizado"/>
    <x v="3"/>
    <s v="Encargado de SST"/>
    <d v="2017-01-03T00:00:00"/>
    <d v="2019-11-30T00:00:00"/>
    <s v="Accion y Plazo "/>
    <n v="578"/>
    <d v="2022-03-30T00:00:00"/>
    <d v="2019-06-30T00:00:00"/>
    <s v="La persona encargada de SGSST realizó borrador manual para contratistas con aspectos SST"/>
    <n v="0.5"/>
    <d v="2019-07-19T00:00:00"/>
    <s v="Se evidencia la elaboración de  un manual de seguridad y salud en el trabajo para contratistas y subcontratistas, sin embargo, este no se ha formalizado"/>
    <s v="Carlos Vargas"/>
    <n v="0.5"/>
    <s v="En avance"/>
    <d v="2019-11-30T00:00:00"/>
    <s v="Se encuentra en etapa de verificación, para que le área de Gestión Contractiual lo comience a aplicar"/>
    <n v="0.5"/>
    <d v="2019-12-06T00:00:00"/>
    <s v="Anqué se cuenta con un borrador de los requisitos en materia de SST, aun no se ha formalizado su inclusión en el  Manual de Contratación."/>
    <s v="Carlos Vargas"/>
    <n v="0.5"/>
    <s v="Vencida"/>
    <d v="2020-07-31T00:00:00"/>
    <s v="En la actualizacion del manual de proveedores y contratistas 2020 acorde a todos los lineamientos de la normatividad vigente en materia de SST, se incluyeron los aspectos de selección y evaluación de contratistas en aspectos de SST , el cual se enviara el"/>
    <n v="1"/>
    <d v="2020-08-20T00:00:00"/>
    <s v="Se realizó la actualización del Manual de Seguridad y salud en el trabajo para Contratistas, Proveedores y Subcontratistas y se elaboraron listas de chequeo en SST para Contratistas. Sin embargo no se ha incluido en el manual de contratación de la entidad"/>
    <s v="Carlos Vargas"/>
    <n v="0.7"/>
    <s v="Vencida"/>
    <m/>
    <s v="Ya se cumplio con el manual y los criterios de sst para que sean incluidos en el manual de contratacion de la entidad. Toda vez que por parte de sst ya se cumplio y fue socializado en correo adjunto como evidencia, solicitamos que este hallazgo sea cerrad"/>
    <m/>
    <d v="2020-12-18T00:00:00"/>
    <s v="La socialización de los criterios de SST con Gestión Contractual se realizó en meses anteriores, sin embargo, a la fecha no se han formalizado dichos criterios"/>
    <s v="Carlos Andrés Vargas"/>
    <n v="70"/>
    <s v="En avance"/>
    <d v="2021-03-31T00:00:00"/>
    <s v="Se indagó por medio de correo electronico al área de contratación sobre el particular e informan que en este momento el Manual de Contratación de la DNBC se encuentra en proceso de revisión para aprobación incluyendo los criterios de Seguridad y Salud en "/>
    <n v="0"/>
    <d v="2021-05-25T00:00:00"/>
    <s v="Se informa que el Manual de Contratación de la DNBC se encuentra en proceso de revisión para aprobación incluyendo los criterios de Seguridad y Salud en el Trabajo requeridos"/>
    <s v="Carlos Andrés Vargas"/>
    <n v="70"/>
    <s v="En avance"/>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70"/>
    <s v="venc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d v="2022-07-19T00:00:00"/>
    <s v="Acción cumplida, verificada en monitoreos anteriores."/>
    <s v="Si"/>
    <d v="2022-07-28T00:00:00"/>
    <s v="Cumplida en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129"/>
    <n v="35"/>
    <s v="Auditoría interna"/>
    <n v="2018"/>
    <s v="Seguridad y Salud en el Trabajo"/>
    <n v="2018"/>
    <s v="SEGURIDAD Y SALUD EN EL TRABAJO_x000a_Se evidenció incumplimiento del Reglamento de Seguridad para protección contra caídas en trabajo en alturas en la actividad de mantenimiento de la facha de las instalaciones de la Entidad por parte de un Subcontratista, por"/>
    <s v="No conformidad"/>
    <s v="No se tiene ajustado el manual de contratación con los puntos de seguridad y salud en el trabajo para contratistas y subcontratistas."/>
    <s v="No se tiene ajustado el manual de contratación con los puntos de seguridad y salud en el trabajo para contratistas y subcontratistas."/>
    <s v="Al incumplir con lo establecido en la Resolución 1409 de 2012, Resolución 3368 de 2014, la entidad se puede ver involucrada en sanciones económicas."/>
    <s v="Corrección"/>
    <s v="Incluir los criterios de SST en el Manual de Contratación"/>
    <s v="Enviar al proceso de Gestion contractual los criterios de la normatividad vigente en cuanto al SGSST, con el fin de que ellos realicen la actualizacion al manual de contratación"/>
    <n v="1"/>
    <s v="manual establecido y ajustado según la norma vigente."/>
    <x v="3"/>
    <s v="Subdirector Administrativo y Financiero - Rainer Narval Naranjo"/>
    <d v="2019-02-01T00:00:00"/>
    <d v="2019-07-31T00:00:00"/>
    <s v="Accion y Plazo "/>
    <n v="700"/>
    <d v="2022-03-30T00:00:00"/>
    <d v="2019-06-30T00:00:00"/>
    <s v="Hasta el mes de julio se realizò la contrataciòn del Especialista en SST para ejecutar las actividades del plan detrabajo de seguridad y salud en el trabajo"/>
    <n v="0"/>
    <d v="2019-07-19T00:00:00"/>
    <s v="Se evidencia la elaboración de  un manual de seguridad y salud en el trabajo para contratistas y subcontratistas, sin embargo, este no se ha formalizado"/>
    <s v="Carlos Vargas"/>
    <n v="0"/>
    <s v="En avance"/>
    <d v="2019-11-30T00:00:00"/>
    <s v="Se encuentra en etapa de verificación, para que le área de Gestión Contractiual lo comience a aplicar"/>
    <n v="0.5"/>
    <d v="2019-12-10T00:00:00"/>
    <s v="A la fecha no se han formalizado los criterios de Seguridad y Salud en el Trabajo para la contratación"/>
    <s v="Carlos Vargas"/>
    <n v="0.5"/>
    <s v="Vencida"/>
    <d v="2020-07-31T00:00:00"/>
    <s v="En la actualizacion del manual de proveedores y contratistas 2020 acorde a todos los lineamientos de la normatividad vigente en materia de SST, se incluyeron los aspectos relacionados a la seguridad industrial de contratistas, el cual se enviara el proxim"/>
    <n v="1"/>
    <d v="2020-08-20T00:00:00"/>
    <s v="Se realizó la actualización del Manual de Seguridad y salud en el trabajo para Contratistas, Proveedores y Subcontratistas y se elaboraron listas de chequeo en SST para Contratistas. Sin embargo no se ha incluido en el manual de contratación de la entidad"/>
    <s v="Carlos Vargas"/>
    <n v="0.7"/>
    <s v="Vencida"/>
    <m/>
    <s v="Ya se cumplio con el manual y los criterios de sst para que sean incluidos en el manual de contratacion de la entidad. Toda vez que por parte de sst ya se cumplio y fue socializado en correo adjunto como evidencia, solicitamos que este hallazgo sea cerrad"/>
    <n v="1"/>
    <d v="2020-12-18T00:00:00"/>
    <s v="La socialización de los criterios de SST con Gestión Contractual se realizó en meses anteriores, sin embargo, a la fecha no se han formalizado dichos criterios"/>
    <s v="Carlos Andrés Vargas"/>
    <n v="70"/>
    <s v="En avance"/>
    <d v="2021-03-31T00:00:00"/>
    <s v="Se esta trabajando en el cumplimeinto de la accion "/>
    <n v="0"/>
    <d v="2021-05-25T00:00:00"/>
    <s v="Se informa que el Manual de Contratación de la DNBC se encuentra en proceso de revisión para aprobación incluyendo los criterios de Seguridad y Salud en el Trabajo requeridos"/>
    <s v="Carlos Andrés Vargas"/>
    <n v="70"/>
    <s v="En avance"/>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70"/>
    <s v="venc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0.7"/>
    <s v="En avance"/>
    <d v="2022-04-29T00:00:00"/>
    <s v="El envío de la información de SST para el manual de contratación se realizó el 18/02/2022._x000a_Pediente la formalización del manual de contratación por parte de Gestión Contractual."/>
    <m/>
    <n v="70"/>
    <s v="Vencida"/>
    <m/>
    <m/>
    <m/>
    <d v="2022-06-08T00:00:00"/>
    <s v="El proceso no reporta evidencia d DE la ejecución de la acción "/>
    <s v="No"/>
    <d v="2022-07-19T00:00:00"/>
    <s v="Se valida manual de contratacion el cual quedo formalizado y publicado el dia 13 de junio de 2022, donde se evidencia en pagina 6 y 20 nos da a cnocer los criterios de SST, direccionandolos al manual de SST._x000a_Evidencia: Manual de contratacion y pantallazo "/>
    <s v="Si"/>
    <d v="2022-07-28T00:00:00"/>
    <s v="Se observa en el drive &quot;CRITERIOS SST MANUAL DE CONTRATACION&quot; y  el &quot;MN-CO-01 Manual de Contratación V2&quot; Versión: 2, Código: MN-CO-01 Vigente Desde el 13/06/2022,   donde se evidencia en página 6 y 20  los criterios de SST"/>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131"/>
    <n v="36"/>
    <s v="Auditoría interna"/>
    <n v="2016"/>
    <s v="Talento Humano"/>
    <m/>
    <s v="COMPOSICIÓN PLANTA DE PERSONAL      Se evidencia que no se han realizado proyecciones ni estudios tendientes a modificar la composición de la planta y su distribución, toda vez que la Entidad se está complejizando, de igual manera no se reflejan estudios "/>
    <s v="No conformidad"/>
    <s v="1er Por qué: Se identificó la necesidad_x000a_2do Por qué: Se solicito acompañamiento al DAFP para realizar este proceso_x000a_3er Por qué: El proceso de Planeación Estratégica de la entidad esta a cargo de esta actividad, la cual informo que no se podría realizar ha"/>
    <s v="El proceso de Planeación Estratégica de la entidad esta a cargo de esta actividad, la cual informo que no se podría realizar hasta que no se tuviera estructurado la parte misional"/>
    <s v="Mas Carga Laboral para los funcionarios de planta, atraso en lo estipulado por la Ley"/>
    <s v="Acción correctiva"/>
    <s v="Establecer estudios que soporten la modificación de la planta de empleos, teniendo en cuenta los procesos de la Dirección y la evaluación de las funciones, perfiles y carga laboral de los funcionarios de la Entidad."/>
    <m/>
    <n v="1"/>
    <s v="Ampliación de Planta de Personal"/>
    <x v="3"/>
    <s v="Subdirector Administrativo y Financiero y Responsable Proceso de Planeación"/>
    <d v="2017-01-02T00:00:00"/>
    <d v="2018-07-30T00:00:00"/>
    <s v="Plazo"/>
    <n v="1005"/>
    <d v="2022-03-30T00:00:00"/>
    <d v="2019-06-30T00:00:00"/>
    <s v="No se logró realizar ampliación de la planta de personal."/>
    <n v="0.3"/>
    <d v="2019-07-19T00:00:00"/>
    <m/>
    <s v="Claudia Quintero"/>
    <n v="0.3"/>
    <s v="Vencida"/>
    <d v="2019-11-30T00:00:00"/>
    <s v="Según DIRECTIVA PRESIDENCIAL 009 09-11-2018, emitida por la Presidencia de la Republica, quedan congeladas las ampliaciones de peronal."/>
    <n v="1"/>
    <d v="2019-12-10T00:00:00"/>
    <s v="Se evidenció que teniendo en cuenta los lineamientos de la Directiva presidencial y los recursos con que cuenta la Dirección el proceso de ampliación de planta no se ha podido materializar.  "/>
    <s v="Eliana López "/>
    <n v="0"/>
    <s v="Vencida"/>
    <d v="2020-07-31T00:00:00"/>
    <s v="Según lineamientos de la Directiva presidencial y los recursos con que cuenta la Dirección, el proceso de ampliación de planta no se puede realizar"/>
    <n v="1"/>
    <d v="2020-08-20T00:00:00"/>
    <s v="Se evidenció que teniendo en cuenta los lineamientos de la Directiva presidencial y los recursos con que cuenta la Dirección el proceso de ampliación de planta no se ha podido materializar.  "/>
    <s v="Carlos Vargas"/>
    <n v="0"/>
    <s v="Vencida"/>
    <m/>
    <s v="Se solicito concepto juridico para ampliacion de planta._x000a__x000a_Se realiza modelo de carta para solicitar acompañamiento al Dafp_x000a__x000a_Se evidenció que teniendo en cuenta los lineamientos de la Directiva _x000a_presidencial y los recursos con que cuenta la Dirección el pr"/>
    <n v="0.8"/>
    <d v="2020-12-17T00:00:00"/>
    <s v="Se solicito concepto jurídico para ampliación de planta. Se realiza modelo de carta para solicitar acompañamiento al Dafp_x000a__x000a_"/>
    <s v="Claudia Quintero Franklin"/>
    <n v="0.05"/>
    <s v="En avance"/>
    <d v="2021-03-31T00:00:00"/>
    <m/>
    <m/>
    <d v="2021-05-25T00:00:00"/>
    <s v="No se ha avanzado en la elaboración de estudios para la modificación de la planta de personal de la DNBC."/>
    <s v="Carlos Andrés Vargas"/>
    <n v="0"/>
    <s v="En avance"/>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No se evidencia estudios de ampliacion de la planta de personal "/>
    <s v="No"/>
    <d v="2021-11-16T00:00:00"/>
    <s v="No se presenta avance en la elaboración de estudios para la modificación de la planta de personal de la DNBC."/>
    <s v="Carlos Andrés Vargas"/>
    <n v="0"/>
    <s v="vencida"/>
    <d v="2022-03-01T00:00:00"/>
    <s v="Validar con comité"/>
    <n v="0.5"/>
    <d v="2022-03-01T00:00:00"/>
    <s v="El proceso manifiesta que no cuenta con los recursos para realizar estudios de modificación de planta.Validar con comité CICCI."/>
    <s v="Jhon Beltran - Carlos Vargas"/>
    <n v="0.5"/>
    <s v="En avance"/>
    <d v="2022-04-06T00:00:00"/>
    <s v="Con base en lo dispuesto en el CICCI del mes de Marzo de 2022, se acordó modificar la acción de mejora establecida, indicador,fecha final, por lo tanto en el seguimiento realizo al Proceso se modificó asi:_x000a__x000a_Remitir oificio al DAFP, para solicitar el acomp"/>
    <s v="CLAUDIA QUINTERO-CATALINA ALVAREZ"/>
    <n v="0"/>
    <s v="En avance"/>
    <d v="2022-04-27T00:00:00"/>
    <s v="Mediante el oficio 20223100052961 se remitió oficio al DAFP solicitando acompañamiento para la reestructuración administrativa de la DNBC"/>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s v="Abierto"/>
    <m/>
    <m/>
    <m/>
    <m/>
    <m/>
  </r>
  <r>
    <n v="139"/>
    <n v="37"/>
    <s v="Auditoría interna"/>
    <n v="2018"/>
    <s v="Talento Humano"/>
    <m/>
    <s v="De los incumplimientos evidenciados en el horario de trabajo, registro de biométrico, inconsistencia de novedades, etc, no se evidencian acciones disciplinarias que conlleven al cumplimiento de los compromisos laborales, cumplimientos de los objetivos ins"/>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Corrección"/>
    <s v="Se elaborará una directriz en la que se incluyan los horarios y las jornadas de trabajo, la trazabilidad de las novedades, manejo del Biométrico, la responsabilidad de cada funcionario frente a su cumplimiento y las acciones disciplinarias a que haya luga"/>
    <m/>
    <n v="1"/>
    <s v="Directriz frente al horario laboral, novedades y biométrico"/>
    <x v="3"/>
    <s v="Maryoly Díaz "/>
    <d v="2019-01-02T00:00:00"/>
    <d v="2019-02-28T00:00:00"/>
    <m/>
    <m/>
    <d v="2022-04-20T00:00:00"/>
    <d v="2019-06-30T00:00:00"/>
    <s v="Se elabora Directriz Genreal, y se da a conocer en reunión a los funcionarios de la Dirección Genral."/>
    <n v="1"/>
    <d v="2019-07-19T00:00:00"/>
    <m/>
    <s v="Claudia Quintero"/>
    <n v="1"/>
    <s v="Cumplida"/>
    <d v="2019-11-30T00:00:00"/>
    <s v="Acción cumplida en trimestre anterior"/>
    <n v="1"/>
    <d v="2019-12-10T00:00:00"/>
    <s v="Se evidenció que la Dirección expidió a través del memorando de fecha  4/01/2019, los lineamientos sobre las medidas de ingresos, salidas, permisos y vacaciones, "/>
    <s v="Eliana López "/>
    <n v="1"/>
    <s v="Cumplida"/>
    <m/>
    <m/>
    <m/>
    <d v="2020-08-20T00:00:00"/>
    <s v="Acción cumplida en seguimientos anteriores."/>
    <s v="Carlos Vargas"/>
    <n v="1"/>
    <s v="Cumplida"/>
    <m/>
    <s v="accion cumplida en el seguimiento anterior"/>
    <n v="1"/>
    <d v="2020-12-17T00:00:00"/>
    <s v="Cerrada en el trimestre anterior"/>
    <s v="Claudia Quintero Franklin"/>
    <n v="1"/>
    <s v="Cumplida"/>
    <m/>
    <m/>
    <m/>
    <d v="2021-05-25T00:00:00"/>
    <s v="Se emitió directriz frente al horario laboral, novedades y biométrico."/>
    <s v="Carlos Andrés Vargas"/>
    <n v="1"/>
    <s v="Cumplida"/>
    <d v="2021-10-31T00:00:00"/>
    <s v="Accion cumplida en el seguimiento anterior"/>
    <n v="0"/>
    <d v="2021-11-08T00:00:00"/>
    <s v="Acción cumplida en el seguimiento anterior "/>
    <s v="Si"/>
    <d v="2021-11-16T00:00:00"/>
    <s v="Se presenta evidencia de la emisión de la directriz frente al cumplimiento del horario laboral, sin embargo, no se presentan los reportes de control de horario desde julio de 2021"/>
    <s v="Carlos Andrés Vargas"/>
    <n v="100"/>
    <s v="Cumplida"/>
    <d v="2022-03-01T00:00:00"/>
    <s v="BIOMETRICO"/>
    <n v="0"/>
    <d v="2022-03-01T00:00:00"/>
    <s v="Actualmente la entidad no cuenta con dispositivo de control biometrico._x000a_Se realizará compra del biometrico  el 20/04/2022"/>
    <s v="Jhon Beltran - Carlos Vargas"/>
    <n v="0"/>
    <s v="En avance"/>
    <d v="2022-04-08T00:00:00"/>
    <s v="EL 14 de marzo de 2022, se solicito por correo electrónico la adquisición de una herramienta biometrica y se adjunto la respectiva cotizacion._x000a__x000a_De igual forma, el día 08 de abril de 2022 se emitio memorando informando los horarios y las jornadas de trabaj"/>
    <s v="CLAUDIA QUINTERO-CATALINA ALVAREZ"/>
    <n v="1"/>
    <s v="Cumplida"/>
    <d v="2022-04-27T00:00:00"/>
    <s v="CUMPLIDA TRIMESTRE ANTERIOR"/>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s v="Abierto"/>
    <m/>
    <m/>
    <m/>
    <m/>
    <m/>
  </r>
  <r>
    <n v="0"/>
    <n v="38"/>
    <s v="Auditoría interna"/>
    <n v="2018"/>
    <s v="Talento Humano"/>
    <m/>
    <s v="De los incumplimientos evidenciados en el horario de trabajo, registro de biométrico, inconsistencia de novedades, etc, no se evidencian acciones disciplinarias que conlleven al cumplimiento de los compromisos laborales, cumplimientos de los objetivos ins"/>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ón correctiva"/>
    <s v="Adelantar las acciones disciplinarias a que haya lugar por el incumplimiento de la directriz en cuanto a horario laboral."/>
    <m/>
    <n v="1"/>
    <s v="(# Procesos disciplinarios iniciados a los funcionarios de planta de la DNBC/# Procesos disciplinarios identificados relacionados por el incumplimiento de la directriz en cuanto a horario laboral"/>
    <x v="4"/>
    <s v="Subdirector Administrativo y Financiero - Rainer Narval Naranjo"/>
    <d v="2019-03-01T00:00:00"/>
    <d v="2021-06-06T00:00:00"/>
    <m/>
    <m/>
    <d v="2021-06-06T00:00:00"/>
    <d v="2019-06-30T00:00:00"/>
    <s v="No se han adelantado acciones disciplinarias"/>
    <n v="0"/>
    <d v="2019-07-19T00:00:00"/>
    <m/>
    <s v="Claudia Quintero"/>
    <n v="0"/>
    <s v="Sin iniciar"/>
    <d v="2019-11-30T00:00:00"/>
    <s v="A la fecha n o se han elaborado o abierto procesos disciplinarios por este incumplimiento."/>
    <n v="0"/>
    <d v="2019-12-10T00:00:00"/>
    <s v="Se registra por correo las novedades del biométrico al Subdirector administrativo y financiero, a la fecha  no se han adelantado procesos disciplinarios frente a las novedades entregadas.  "/>
    <s v="Eliana López "/>
    <n v="0"/>
    <s v="Vencida"/>
    <d v="2020-07-31T00:00:00"/>
    <s v="Se envìa reporte al subdirector administrativo y financiera hasta el mes de junio del presente._x000a_Por instrucciones del subdirector administrativo y financiero se divulga lo siguiente: &quot;Suspensión y retiro del sistema de ingreso de los funcionarios biométri"/>
    <n v="1"/>
    <d v="2020-08-20T00:00:00"/>
    <s v="Se evidenció el envió mensual de los informes del control biométrico al Subdirector Administrativo y Financiero, sin embargo, no se tomaron medidas con la información. No se encontró información o análisis sobre si es necesario tomar medidas disciplinaria"/>
    <s v="Carlos Vargas"/>
    <n v="0"/>
    <s v="Vencida"/>
    <m/>
    <s v="a la fecha se ha cumplido enviando el reporte de biometrico al subdirector administrativo y financiero."/>
    <n v="1"/>
    <d v="2020-12-17T00:00:00"/>
    <s v="Se solicitó ampliación del plazo al 30 de junio de 2021"/>
    <s v="Claudia Quintero Franklin"/>
    <n v="0"/>
    <s v="En avance"/>
    <d v="2021-03-31T00:00:00"/>
    <s v="a la fecha se ha cumplido enviando el reporte de biometrico al subdirector administrativo y financiero."/>
    <n v="1"/>
    <d v="2021-05-24T00:00:00"/>
    <s v="Durante el primer trimestre de 2021 no se tomó decisiones frente al análisis del cumplimiento del horario laboral a través del control biométrico."/>
    <s v="Carlos Andrés Vargas"/>
    <n v="0"/>
    <s v="En avance"/>
    <d v="2021-10-31T00:00:00"/>
    <s v="a la fecha se ha cumplido enviando el reporte de biometrico al subdirector administrativo y financiero."/>
    <n v="0"/>
    <d v="2021-11-08T00:00:00"/>
    <s v="Durante los meses abril -octubre no se  llevaron acabo acciones disciplinarios por el incumplimiento del horario. "/>
    <s v="No "/>
    <d v="2021-11-12T00:00:00"/>
    <s v="Se observa en seguimiento  de la Oficina de Control Interno, la evidencia de la reunión llevada a cabo entre Disciplinarios y el Subdirector Administrativo y Financiero del 27 de octubre en la que se relaciona la orden para iniciar las investigaciones pre"/>
    <s v="Jacqueline"/>
    <n v="0.2"/>
    <s v="vencida"/>
    <m/>
    <m/>
    <m/>
    <s v="25 febrero-13 marzo"/>
    <s v="Se evidencia en acompanamiento el auto de apertura  por incumplimiento al horario laboral para determinar los funcionarios  que incurran en la falta, identificado con el numero 30"/>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s v="SI"/>
    <s v="SI"/>
    <s v="Abierto"/>
    <m/>
    <m/>
    <m/>
    <m/>
    <m/>
  </r>
  <r>
    <n v="0"/>
    <s v="FILA  47"/>
    <s v="Auditoría interna"/>
    <n v="2018"/>
    <s v="Talento Humano"/>
    <m/>
    <s v="De los incumplimientos evidenciados en el horario de trabajo, registro de biométrico, inconsistencia de novedades, etc, no se evidencian acciones disciplinarias que conlleven al cumplimiento de los compromisos laborales, cumplimientos de los objetivos ins"/>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ón correctiva"/>
    <s v="Realizar informe mensual de los funcionarios que incumplen las directrises en cuanto a horario laboral. _x000a_"/>
    <m/>
    <n v="100"/>
    <m/>
    <x v="3"/>
    <s v="Maryory Diaz"/>
    <d v="2020-11-10T00:00:00"/>
    <d v="2021-06-06T00:00:00"/>
    <m/>
    <m/>
    <d v="2023-04-30T00:00:00"/>
    <m/>
    <m/>
    <m/>
    <m/>
    <m/>
    <m/>
    <m/>
    <m/>
    <m/>
    <m/>
    <m/>
    <m/>
    <m/>
    <m/>
    <m/>
    <m/>
    <m/>
    <m/>
    <m/>
    <m/>
    <m/>
    <m/>
    <m/>
    <m/>
    <m/>
    <s v="Se trabajo en la actualización del manual de Gestión del Riesgo, MN-MC-02, con el propósito de incluir las otras Instancias que podrían afectar la prestación del servicio por parte de la DNBC, como es el caso de la Pandemia originada por el Covid 19. _x000a__x000a_No"/>
    <n v="1"/>
    <d v="2020-12-17T00:00:00"/>
    <s v="Se solicitó ampliación de la fecha al 30 de junio de 2020, sin embargo de manera mensual Gestión del Talento Humano realiza el informe del personal que incumple el horario laboral"/>
    <s v="Claudia Quintero Franklin"/>
    <n v="0.25"/>
    <s v="En avance"/>
    <d v="2021-03-31T00:00:00"/>
    <s v="Se realizo  informe biometrico de los meses de enero, febrero y marzo, asi mismo se presenta por medio de correo al subdirector administrativo. ."/>
    <n v="1"/>
    <d v="2021-05-25T00:00:00"/>
    <s v="Se presentan los informes del control de horario a través del biométrico al subdirector Administrativo y Financiero, quien dio la instrucción a la Abogada de Asuntos Disciplinarios de realizar el análisis del cumplimiento del horario para la toma de decis"/>
    <s v="Carlos Andrés Vargas"/>
    <n v="1"/>
    <s v="Cumplida"/>
    <d v="2021-10-31T00:00:00"/>
    <s v="Se realizo  informe biometrico de los meses de enero a julio, asi mismo se presenta por medio de correo al subdirector administrativo. Despues de esta fecha cambiamos de sede y ya no contamos con un biometrico para el registro de horario de los funcionari"/>
    <n v="0.7"/>
    <s v="08//11/2021"/>
    <s v="Se evidencia el envió por correo electrónico de los informes del cumplimiento del horario laboral de los funcionarios correspondientes a los meses de enero a julio, no obstante no se han tomado las acciones disciplinarias a que haya lugar "/>
    <s v="No"/>
    <d v="2021-11-16T00:00:00"/>
    <s v="Se presenta un documento denominado &quot;Lineamientos para algunas situaciones administrativas&quot; en donde se establece una tolerancia de 15 minutos para el ingreso dentro del horario establecido de 8:00 am a 5:00 pm, sin embargo, el documento referenciado no s"/>
    <s v="Carlos Andrés Vargas"/>
    <n v="70"/>
    <s v="vencida"/>
    <d v="2022-03-01T00:00:00"/>
    <s v="INFORME DE BIOMETRICO"/>
    <n v="0"/>
    <d v="2022-03-01T00:00:00"/>
    <s v="Actualmente la entidad no cuenta con dispositivo de control biometrico._x000a_Se realizará compra del biometrico  el 20/04/2022"/>
    <s v="Jhon Beltran - Carlos Vargas"/>
    <n v="0"/>
    <s v="En avance"/>
    <d v="2022-04-06T00:00:00"/>
    <s v="Solicitar ampliación de plazo, ya que es un seguimiento mensual hasta el 30-04-23, indicador 12_x000a__x000a_Se está realizando actualmente el informe  del mes de marzo para ser entregado en el mes de abril de 2022_x000a_"/>
    <s v="CLAUDIA QUINTERO-CATALINA ALVAREZ"/>
    <n v="0"/>
    <s v="En avance"/>
    <d v="2022-04-27T00:00:00"/>
    <s v="Se realizó informe de control con el personal que compensó tiempo para el descanso de Semana Santa."/>
    <s v="CLAUDIA QUINTERO-CATALINA CARRANZA"/>
    <n v="0.01"/>
    <s v="En avance"/>
    <d v="2022-05-26T00:00:00"/>
    <s v="Se realiza informe del mes de marzo soporte de los funcionarios que salieron al disfrute de días en semana santa; también se realiza informe de abril. Los primeros 15 días de cada mes se valida la trazabilidad del mismo."/>
    <n v="0.05"/>
    <d v="2022-06-08T00:00:00"/>
    <s v="Se realiza informe del mes de marzo soporte de los funcionarios que salieron al disfrute de días en semana santa; también se realiza informe de abril. Los primeros 15 días de cada mes se valida la trazabilidad del mismo."/>
    <s v="Aun se esta a tiempo de cumplir "/>
    <d v="2022-07-19T00:00:00"/>
    <s v="Se realiza infome de los meses de abril, mayo y junio por medio de plantillas (fisicas), enviando correo al subdirector adminitrativo y financiero. En el mes de julio de 2022 se implementa herramienta biometrico. _x000a_Evidencia: Pantallazo de correos, lista d"/>
    <s v="A tiempo"/>
    <d v="2022-07-28T00:00:00"/>
    <s v="Se obervan planillas de control de horario de los meses de abril, mayo y junio, enviando correo al subdirector adminitrativo y financiero para los fines a que haya lugar, tambien se observa memorando recordando el horario de ingreso y salida de los funcio"/>
    <s v="Luis Guillermo"/>
    <n v="0.25"/>
    <s v="EN AVANCE"/>
    <m/>
    <m/>
    <s v="Abierto"/>
    <m/>
    <m/>
    <m/>
    <m/>
    <m/>
  </r>
  <r>
    <n v="142"/>
    <n v="39"/>
    <s v="Auditoría interna"/>
    <n v="2018"/>
    <s v="Talento Humano"/>
    <m/>
    <s v="• Aun cuando la oficina de Talento Humano, elabora oficio escrito a las entidades prestadoras de Salud, solicitando los reintegros por concepto de incapacidades, a la fecha de la presente auditoría, el Proceso de Gestión de Talento Humano y el Proceso de "/>
    <s v="No conformidad"/>
    <s v="No realizar cruce de información con el proceso de financiera para los reintegros efectuados por las EPS, para la novedad en el oficio de cobro por parte de la Entidad."/>
    <s v="No realizar cruce de información con el proceso de financiera para los reintegros efectuados por las EPS, para la novedad en el oficio de cobro por parte de la Entidad."/>
    <s v="Desgaste administrativo por no descargar el pago realizado a la EPS al Tesoro Nacional."/>
    <s v="Acción correctiva"/>
    <s v="Una vez recibidos los reintegros de la unidad ejecutora 370900 del código institucional 440, Gestión Financiera enviará copia a Gestión del Talento Humano para que finalice el cobro y asimismo informe a financiera el nombre del funcionario al cual le fue "/>
    <m/>
    <n v="1"/>
    <s v="Total de aplicación de reintegros por licencias e incapacidades/ Total de reintegros identificados por talento humano"/>
    <x v="3"/>
    <s v="Miguel Ángel/ Maryoly Díaz"/>
    <d v="2019-01-02T00:00:00"/>
    <d v="2019-12-31T00:00:00"/>
    <s v="Plazo"/>
    <m/>
    <d v="2022-12-31T00:00:00"/>
    <d v="2019-06-30T00:00:00"/>
    <s v="En la vigencia 2019 no se han realizado"/>
    <n v="0"/>
    <d v="2019-07-19T00:00:00"/>
    <m/>
    <s v="Claudia Quintero"/>
    <n v="0"/>
    <s v="Sin iniciar"/>
    <d v="2019-11-30T00:00:00"/>
    <s v="Se han estado enviando las cartas de recobros a las diferentes EPS y las mismas han remitido sus respuestas."/>
    <n v="0.5"/>
    <d v="2019-12-10T00:00:00"/>
    <s v="Se registro el envió de las cartas  de los recobros a las EPS, pero falta el cruce de información con financiera para   hacer el cruce contable.    "/>
    <s v="Eliana López "/>
    <n v="0.5"/>
    <s v="Vencida"/>
    <d v="2020-07-31T00:00:00"/>
    <s v="Se han estado enviando Cartas de Recobro a la diferntes EPS y se han recibido algunas respuestas satisfactorias de algunas EPS. Igualmente el subdirector administrativo y financiera designo a Viviana Gonzalez para apoyo y realizacion del cobro coactivo_x000a_Ig"/>
    <n v="0.6"/>
    <d v="2020-08-20T00:00:00"/>
    <s v="Se evidenció oficios de solicitud de reintegro a: _x000a_- Arl positiva, 06/08/2020._x000a_- Compensar EPS 06/08/2020._x000a_- Coomeva EPS 06/08/2020._x000a_- Famisanar EPS 11/08/2020._x000a_- EPS Sanitas 06/08/2020._x000a_- Salud Total EPS 06/08/2020._x000a_De otro lado, se encontró con: _x000a_- Soli"/>
    <s v="Carlos Vargas"/>
    <n v="0.5"/>
    <s v="Vencida"/>
    <m/>
    <s v="se solicitaron usuarios como empresa a famisanar y sanitas para corroborar las incapacidades, famisanar accedio y nos dio usuario sin embargo Sanitas aun esta en confirmación. las incapacidades con famisanar ya salen pagas por lo tanto se solicito al equi"/>
    <n v="0.8"/>
    <d v="2020-12-17T00:00:00"/>
    <s v="No solicitaron ampliación de la fecha ni reprogramación de la acción usuarios, sin embargo actualmente se están desarrollando las siguientes actividades: Con las EPS famisanar y sanitas se corrobora las incapacidades, famisanar accedió y nos dio usuario s"/>
    <s v="Claudia Quintero Franklin"/>
    <n v="0.5"/>
    <s v="Vencida"/>
    <d v="2021-03-31T00:00:00"/>
    <s v="De acuerdo a la conciliación, realizada con el área de financiera las eps han realizado los pagos correspondietnes a las incpacidades vencidas._x000a_Se adjunta acta de conciliación."/>
    <n v="1"/>
    <d v="2021-05-25T00:00:00"/>
    <s v="Se evidenció a través de acta de reunión la verificación del estado de los reintegros por parte de las EPS y así como las cartas de reintegro de las EPS Compensar, Coomeva y Sanitas al igual que la ARL Positiva."/>
    <s v="Carlos Andrés Vargas"/>
    <n v="1"/>
    <s v="Cumplida"/>
    <d v="2021-10-31T00:00:00"/>
    <s v="De acuerdo a la conciliación, realizada con el área de financiera las eps han realizado los pagos correspondietnes a las incpacidades vencidas. Sin embargo falta eps sanitas, ya que no dan respuesta frente al saldo pendiente"/>
    <n v="0.9"/>
    <d v="2021-11-08T00:00:00"/>
    <s v="Acción cumplida en el seguimiento anterior "/>
    <s v="Si"/>
    <d v="2021-11-16T00:00:00"/>
    <s v="No se ha logrado realizar el recobro de la EPS sanitas"/>
    <s v="Carlos Andrés Vargas"/>
    <n v="80"/>
    <s v="vencida"/>
    <d v="2022-03-01T00:00:00"/>
    <s v="AMPLIACION DE FECHA AL 31/12/2022, SE ESCALO A AREA JURIDICA (VALIDAR CON EL COMITÉ)"/>
    <m/>
    <d v="2022-03-01T00:00:00"/>
    <s v="Aunque desde Gestión del Talento humano se ha adelantado la ejecución de la acción, la Eps Sanitas no ha realizado los reintegros a la Entidad._x000a_Se escaló a Gestión Juridica._x000a_Solicitar ampliación de fecha hasta 31/12/2022"/>
    <s v="Jhon Beltran - Carlos Vargas"/>
    <n v="80"/>
    <s v="En avance"/>
    <d v="2022-04-06T00:00:00"/>
    <s v="Aunque desde Gestión del Talento humano se ha adelantado la ejecución de la acción, la Eps Sanitas no ha realizado los reintegros a la Entidad._x000a_Se escaló a Gestión Juridica._x000a_"/>
    <s v="CLAUDIA QUINTERO-CATALINA ALVAREZ"/>
    <n v="80"/>
    <s v="En avance"/>
    <d v="2022-04-27T00:00:00"/>
    <s v="En las conciliaciones mensuales se verifica el nombre y valor del reintegro por concepto de las incapacidades."/>
    <s v="CLAUDIA QUINTERO-CATALINA CARRANZA"/>
    <n v="0.82"/>
    <s v="En avance"/>
    <d v="2022-05-26T00:00:00"/>
    <s v="Conciliaciones de incapacidades"/>
    <n v="0.85"/>
    <d v="2022-06-08T00:00:00"/>
    <s v="En las conciliaciones mensuales se verifica el nombre y valor del reintegro por concepto de las incapacidades."/>
    <s v="Aun se esta a tiempo de cumplir "/>
    <d v="2022-07-19T00:00:00"/>
    <s v="Se envia correo a positiva en marzo de pqrd por recobro de incapacidades, con respuesta de numero de radicado ENT-2022 01 002 059224. Se envia correo en mayo de reintegros de eps sanitas. Se realizan conciliaciones mensuales desde el mes de febrero. (5 ac"/>
    <s v="A tiempo"/>
    <d v="2022-07-28T00:00:00"/>
    <s v="Se evidencian &quot;05- ACTA CONCILIACION INCAPACIDADES&quot;, &quot;05-2022- INCAPACIDADES&quot; y &quot;CORREO REINTEGROS SANITAS&quot; para los meses de febrero a junio de 2022."/>
    <s v="Luis Guillermo"/>
    <n v="0.82"/>
    <s v="EN AVANCE"/>
    <m/>
    <m/>
    <s v="Abierto"/>
    <m/>
    <m/>
    <m/>
    <m/>
    <m/>
  </r>
  <r>
    <n v="169"/>
    <n v="42"/>
    <s v="Auditoría interna"/>
    <n v="2020"/>
    <s v="Decreto 491 de 2020"/>
    <d v="2020-08-14T00:00:00"/>
    <s v="Al verificar el numeral 5 del Decreto 491 de 2020 que se relaciona con la ampliación de términos para atender las peticiones, se observó que mediante memorando 20203320000073 del 29 de abril de 2020 por parte de la Dirección se emitieron directrices para "/>
    <s v="No conformidad"/>
    <s v="1. Por que; Se asumió por parte del área de GAU que la realizacion de una pizza gráfica socializada en las diferentes àreas de la DNBC, era suficiente para dar cumplimiento al decreto. _x000a_ _x000a_2. Por que; Se conto con un documento oficial de acuerdo a la ley 1"/>
    <s v="No se vio necesario por parte de GAU la realizacion de un documento formal que especificara la actualizacion de los términos PQRSD."/>
    <s v="Vencimiento de PQRSD por falta de lineamiento de acuerdo al decreto 491 del 2020 "/>
    <s v="Acción correctiva"/>
    <s v="Formalizar documento que establezca los lineamientos de acuerdo  al decreto 491 del 2020, con respecto a las respuestas a las PQRSD"/>
    <m/>
    <n v="1"/>
    <s v="Documento  Formalizado y socializado  "/>
    <x v="5"/>
    <s v="Andres Garcia "/>
    <d v="2020-09-01T00:00:00"/>
    <d v="2020-09-15T00:00:00"/>
    <s v="Plazo"/>
    <n v="227"/>
    <d v="2021-04-30T00:00:00"/>
    <m/>
    <m/>
    <m/>
    <m/>
    <m/>
    <m/>
    <m/>
    <m/>
    <m/>
    <m/>
    <m/>
    <m/>
    <m/>
    <m/>
    <m/>
    <m/>
    <m/>
    <m/>
    <m/>
    <m/>
    <m/>
    <m/>
    <m/>
    <m/>
    <d v="2020-12-03T00:00:00"/>
    <s v="Se adjunta los procedimientos en borrador de el proceso de GAU "/>
    <n v="0.8"/>
    <d v="2020-12-16T00:00:00"/>
    <s v="La evidencia  allegada corresponde al  borrador de los procedimientos GAU  donde toman  los lineamientos de acuerdo  al decreto 491 del 2020.Igualmente, se debe tener en cuenta que hay una modificación del plazo hasta abril de 2021 "/>
    <s v="Jacqueline Rivera"/>
    <n v="0.8"/>
    <s v="En avance"/>
    <d v="2021-03-31T00:00:00"/>
    <s v="no se evidencia Documento Formalizado y socializado, es pertinente aclarar que se cuenta con plazo hasta el mes de abril de 2021"/>
    <n v="0"/>
    <d v="2021-05-24T00:00:00"/>
    <s v="No se presenta evidencia del documento que establezca los lineamientos de acuerdo  al decreto 491 del 2020, con respecto a las respuestas a las PQRSD"/>
    <s v="Carlos Andrés Vargas"/>
    <n v="0"/>
    <s v="En avance"/>
    <d v="2021-10-31T00:00:00"/>
    <s v="Se elaboro memorando No. 20213320000863 &quot;LINEAMIENTOS FRENTE AL TRÁMITE DE LAS RESPUESTAS A LAS PQRSD DE CONFORMIDAD A LO ESTIPULADO EN EL DECRETO 491 DEL 2020&quot; emitido por  correo electronico el dia 30/6/21"/>
    <n v="1"/>
    <d v="2021-11-08T00:00:00"/>
    <s v="Se evidencia la emision de un memorando ene el cual se imparten lineamientos de acuerdo  al decreto 491 del 2020, con respecto a las respuestas a las PQRSD"/>
    <s v="Si"/>
    <d v="2021-11-18T00:00:00"/>
    <s v="De la evidencia allegada se observa, que a través de memorando  20213320000863 del 28 de junio de 2021  se formalizó  los lineamientos  del  Decreto 491 del 2020 en la DNBC, con respecto a las respuestas a las PQRSD, memorando que igualmente fue socializa"/>
    <s v="Jacqueline"/>
    <n v="1"/>
    <s v="Cumplida"/>
    <m/>
    <m/>
    <m/>
    <s v="25 febrero -13 de marzo"/>
    <s v="Cumplida acción pero consta de dos acciones por ello no se puede cerrar"/>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s v="SI"/>
    <s v="SI"/>
    <s v="Cerrado"/>
    <s v="Se expidió memorando con los lineamientos del decreto 491 de 2020"/>
    <s v="Jacqueline"/>
    <d v="2022-07-29T00:00:00"/>
    <s v="NO"/>
    <m/>
  </r>
  <r>
    <n v="0"/>
    <n v="96"/>
    <s v="Auditoría interna"/>
    <n v="2020"/>
    <s v="Decreto 491 de 2020"/>
    <d v="2020-08-14T00:00:00"/>
    <s v="Al verificar el numeral 5 del Decreto 491 de 2020 que se relaciona con la ampliación de términos para atender las peticiones, se observó que mediante memorando 20203320000073 del 29 de abril de 2020 por parte de la Dirección se emitieron directrices para "/>
    <s v="No conformidad"/>
    <s v="1.Por que; Existe falta de verificación a los correos electrónicos   y a los usuarios ORFEO correspondiente a cada contratista._x000a__x000a_2. Por que; Existe desconocimiento de la ley en cuanto a los términos y conceptos de derechos. _x000a__x000a_3. Por que; Falta de control "/>
    <s v="Falta de control por parte de los lideres en cuanto a las peticiones asignadas en cada una de las áreas.  _x000a_ "/>
    <s v="Vencimiento de PQRSD por falta de lineamiento de acuerdo al decreto 491 del 2020 "/>
    <s v="Acción correctiva"/>
    <s v="Solicitud de informe mensual a los lideres del proceso sobre los cierre de PQRSD asignada de manera semanal  "/>
    <s v="Envió de correo mensual a los líderes informando las PQRSD vencidas y asignadas reflejadas en el informe mensual para que sean tramitadas o reportadas por que no se dio respuesta en los tiempos establecidos. Así mismo, para que informen el porqué de las e"/>
    <n v="5"/>
    <s v="Nº correos enviados/No cvorreos programados por 100%"/>
    <x v="5"/>
    <s v="Andres Garcia "/>
    <d v="2020-09-01T00:00:00"/>
    <d v="2020-12-30T00:00:00"/>
    <s v="Acción y Plazo"/>
    <m/>
    <d v="2022-06-30T00:00:00"/>
    <m/>
    <m/>
    <m/>
    <m/>
    <m/>
    <m/>
    <m/>
    <m/>
    <m/>
    <m/>
    <m/>
    <m/>
    <m/>
    <m/>
    <m/>
    <m/>
    <m/>
    <m/>
    <m/>
    <m/>
    <m/>
    <m/>
    <m/>
    <m/>
    <d v="2020-12-03T00:00:00"/>
    <s v="Correo de solicitud al area de TI y correo a FANO de solicitud de estado de las PQRSD, La acción se comienza a realizar a apartar del 26 de Noviembre, debido a que el sistema ORFEO ya genera el reporte de los estados de ORFEOS "/>
    <n v="0.8"/>
    <d v="2020-12-16T00:00:00"/>
    <s v="Con la evidencia allegada , no se puede determinar cumplimiento de la  acción, o un avance significativos de la misma, ya que la solicitud de informe mensual era  para todos los lideres del proceso sobre los cierre de PQRSD asignada de manera semanal  y  "/>
    <s v="Jacqueline Rivera"/>
    <n v="0.1"/>
    <s v="En avance"/>
    <d v="2021-03-31T00:00:00"/>
    <s v="No se evidencia informes mensuales presentados por los lideres de los procesos"/>
    <n v="0"/>
    <d v="2021-05-24T00:00:00"/>
    <s v="No se presenta evidencia de la solicitud de informes mensuales de pqrsd a los lideres de proceso."/>
    <s v="Carlos Andrés Vargas"/>
    <n v="0"/>
    <s v="Vencida"/>
    <d v="2021-10-31T00:00:00"/>
    <s v="Se realiza la solicitud de cierre de PQRSD asignadas"/>
    <n v="0.6"/>
    <d v="2021-11-08T00:00:00"/>
    <s v="Se evidencia la solicitud del informe del proceso sobre los cierre de PQRSD  a los lideres de los procesos correspondiente al mes de Junio 2021, sin embargo no se presentan las solicitudes de los demas meses "/>
    <s v="No"/>
    <d v="2021-11-18T00:00:00"/>
    <s v="La OCI, observa que la evidencia allegada corresponde a  una solicitud de Atención al Ciudadano, AHORA SI  a todos los lideres de los procesos del mes  de junio, para que informen de manera mensual los  cierres de PQRSD asignada de manera semanal, sin que"/>
    <s v="Jacqueline"/>
    <s v="8.5%"/>
    <s v="vencida"/>
    <m/>
    <m/>
    <m/>
    <s v="25 febrero -13 de marzo"/>
    <s v="Reformular la acción asi: Envio  de correo mensual a los lideres informando las PQRSD vencidas y asignadas reflejadas en el informe mensual  para que sean tramitadas o reportadas por que no se dio respuesta en los tiempos establecidos. Asi mismo, para que"/>
    <s v="Catalina Carranza -Jacqueline Rivera"/>
    <n v="0.1"/>
    <s v="En avance"/>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l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d v="2022-06-30T00:00:00"/>
    <s v="Se evidenció el envio de correo alertando a los líderes de procesos correspondiente a los meses de enero, febrero, marzo, abril y mayo."/>
    <s v="Si"/>
    <d v="2022-07-26T00:00:00"/>
    <s v="Se verificó en seguimiento el envió de 5 correos desde el proceso de atención al usuario a las dependencias con PQRSD vencidas de acuerdo a lo determinado en la acción formulada  "/>
    <s v="Jacqueline"/>
    <n v="1"/>
    <s v="CUMPLIDA"/>
    <s v="SI"/>
    <s v="SI"/>
    <s v="Cerrado"/>
    <s v="Se dan informes de PQRSD de forma semanala"/>
    <s v="Jacqueline"/>
    <d v="2022-07-29T00:00:00"/>
    <s v="NO"/>
    <m/>
  </r>
  <r>
    <n v="265"/>
    <n v="51"/>
    <s v="Auditoría interna"/>
    <n v="2020"/>
    <s v="Informe Semestral del Estado de Control Interno de  DNBC por el periodo comprendido entre el 1 de Julio al  31 de diciembre 2020"/>
    <d v="2021-01-29T00:00:00"/>
    <s v="Ambiente de Control. 4.6_x000a_La entidad actualizó el procedimiento PC-TH-03 el 11 de agosto de 2020 que hace mención al  Programa de Capacitación anual  y se incorporaron Políticas de Operación,  sin embargo no  está incluida la actividad que determine el  Im"/>
    <s v="No conformidad"/>
    <s v="Débil identificación en la documentación de actividades que hacen parte del procedimiento Plan Anual de Capacitación._x000a_Por multiplicidad de tareas no se realizó la inclusión de la actividad en el procedimiento."/>
    <s v="Débil identificación en la documentación de actividades que hacen parte del procedimiento Plan Anual de Capacitación._x000a_Por multiplicidad de tareas no se realizó la inclusión de la actividad en el procedimiento."/>
    <s v="No se ejecuten acciones de retroalimentación del procedimiento que permitan generar mejora continua en el proceso._x000a_Incumplimiento de acciones del proceso._x000a_"/>
    <s v="Acción correctiva"/>
    <s v="Revisión y actualización del procedimiento Plan Anual de Capacitación."/>
    <m/>
    <n v="1"/>
    <s v="Procedimiento revisado y actualizado"/>
    <x v="3"/>
    <s v="Maryoly Díaz"/>
    <d v="2021-03-15T00:00:00"/>
    <d v="2021-06-30T00:00:00"/>
    <s v="Plazo"/>
    <m/>
    <d v="2022-12-31T00:00:00"/>
    <m/>
    <m/>
    <m/>
    <m/>
    <m/>
    <m/>
    <m/>
    <m/>
    <m/>
    <m/>
    <m/>
    <m/>
    <m/>
    <m/>
    <m/>
    <m/>
    <m/>
    <m/>
    <m/>
    <m/>
    <m/>
    <m/>
    <m/>
    <m/>
    <m/>
    <m/>
    <m/>
    <m/>
    <m/>
    <m/>
    <m/>
    <m/>
    <d v="2021-03-31T00:00:00"/>
    <m/>
    <m/>
    <d v="2021-05-25T00:00:00"/>
    <s v="La revisión y actualización del procedimiento Plan Anual de Capacitación se encuentra en ejecución.."/>
    <s v="Carlos Andrés Vargas"/>
    <n v="0"/>
    <s v="En avance"/>
    <d v="2021-10-31T00:00:00"/>
    <s v="Procedimiento revisado y actualizado"/>
    <n v="1"/>
    <d v="2021-11-08T00:00:00"/>
    <s v="Se evidencia la actualización del procedimiento de Capacitación , así mismos se incluyo el concepto de evaluación del impacto de las capacitaciones como también se incluyo una actividad en este aspecto. "/>
    <s v="Si"/>
    <d v="2021-11-16T00:00:00"/>
    <s v="Se realizó la actualización del procedimiento Plan Anual de Capacitación, PC-TH-03 V 2 del 03/11/2021,  asi como el formato  Evaluaciòn de Capacitación FO-TH-03-03, V 1,  del  11/08/2020, la cual se aplica de manera semestral."/>
    <s v="Carlos Andrés Vargas"/>
    <n v="100"/>
    <s v="Cumplida"/>
    <d v="2021-03-07T00:00:00"/>
    <s v="VALIDAR GUIA DEL DAF, PARA PROCEDIMIENTO"/>
    <m/>
    <d v="2021-03-07T00:00:00"/>
    <s v="Modificar terminación; debido a que es necesario realizar la evaluación del PIC, como parte del seguimiento a las actividades planteadas en el Informe Semestral de CI así:_x000a__x000a_Fecha  de Terminación: 31-12-2022_x000a_Meta: 2"/>
    <s v="Jhon Beltran - Carlos Vargas"/>
    <n v="100"/>
    <s v="En avance"/>
    <d v="2022-04-06T00:00:00"/>
    <s v="Se realizó la actualización del procedimiento  Revisión y actualización del procedimiento Plan Anual de Capacitación."/>
    <s v="CLAUDIA QUINTERO-CATALINA ALVAREZ"/>
    <n v="1"/>
    <s v="Cumplida"/>
    <d v="2022-04-27T00:00:00"/>
    <s v="CUMPLIDA TRIMESTRE ANTERIOR"/>
    <m/>
    <n v="1"/>
    <s v="Cumplida"/>
    <m/>
    <m/>
    <m/>
    <d v="2022-06-08T00:00:00"/>
    <s v="Acción Cumplida "/>
    <s v="Si"/>
    <d v="2022-07-19T00:00:00"/>
    <s v="Acción cumplida, verificada en monitoreos anteriores."/>
    <s v="Si"/>
    <d v="2022-07-28T00:00:00"/>
    <s v="Cumplida en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25"/>
    <n v="53"/>
    <s v="Auditoría interna"/>
    <n v="2018"/>
    <s v="Gestión Administrativa"/>
    <m/>
    <s v="Se evidenció que no se han establecido los requisitos ambientales para la compra de productos y servicios._x000a__x000a_Aunque Gestión Administrativa, ha identificado los requisitos ambientales para la adquisición de insumos y servicios al interior de la entidad, dic"/>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Acción correctiva"/>
    <s v="Contratar una persona que tuviera conocimientos amplios en gestión ambiental"/>
    <m/>
    <n v="1"/>
    <s v="Persona contratadas"/>
    <x v="0"/>
    <s v="Jorge Amarillo "/>
    <d v="2016-11-16T00:00:00"/>
    <d v="2018-01-26T00:00:00"/>
    <m/>
    <m/>
    <d v="2018-01-26T00:00:00"/>
    <d v="2019-06-30T00:00:00"/>
    <s v="Se continua con la aplicación de los requisitos ambientales a los contratós en los cuales es necesario. De igual forma desde Gestión Contractual se continua socializando dichos temas ."/>
    <n v="1"/>
    <d v="2019-07-16T00:00:00"/>
    <s v="Se contrató al ingeniero ambiental para apoyar las actividades  relacionadas con su competencia."/>
    <s v="Claudia Quintero"/>
    <n v="1"/>
    <s v="Cumplida"/>
    <d v="2019-11-30T00:00:00"/>
    <s v="Acción cumplida en trimestre anterior"/>
    <n v="1"/>
    <d v="2019-12-10T00:00:00"/>
    <s v="Acción cumplida con anterioridad, el ingeniero ambiental, realiza capacitaciones en el tema ambienta."/>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el estudio previo de Nicolás Zarate Rodrigue como profesional en Administración ambiental "/>
    <n v="1"/>
    <d v="2020-12-17T00:00:00"/>
    <s v="Se realizó la contratación de dos ingenieros ambientales"/>
    <s v="Claudia Quintero Franklin"/>
    <n v="1"/>
    <s v="Cumplida"/>
    <d v="2021-03-31T00:00:00"/>
    <s v="Esta accion se dio cumplimiento el trimestre anterior."/>
    <n v="0"/>
    <d v="2021-05-19T00:00:00"/>
    <s v="Se tiene contratado a un Ingeniero ambiental para la gestión ambiental de la Entidad"/>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pero se colige que se contrató al Ingeniero ambiental."/>
    <s v="Luis Guillermo"/>
    <n v="1"/>
    <s v="Cumplida"/>
    <d v="2022-02-18T00:00:00"/>
    <s v="se cuenta con Jairo Salazar que realiza todo el seguimiento a la gestión ambiental"/>
    <n v="1"/>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s v="SI"/>
    <s v="SI"/>
    <s v="Abierto"/>
    <m/>
    <m/>
    <m/>
    <m/>
    <m/>
  </r>
  <r>
    <n v="0"/>
    <n v="54"/>
    <s v="Auditoría interna"/>
    <n v="2018"/>
    <s v="Gestión Administrativa"/>
    <m/>
    <s v="Se evidenció que no se han establecido los requisitos ambientales para la compra de productos y servicios._x000a__x000a_Aunque Gestión Administrativa, ha identificado los requisitos ambientales para la adquisición de insumos y servicios al interior de la entidad, dic"/>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Establecer los requisitos ambientales para la compra de productos y servicios para entregarlos al proceso de gestión de contractual."/>
    <s v=" Realizar estrategias de corrección y mitigación para el cierre del ciclo y disposición final de aquellos bienes y servicios adquiridos que genera un alto impacto ambiental en la DNBC. _x000a_"/>
    <n v="1"/>
    <s v="Documento con los requisitos ambientales para la compra de productos y servicios entregado al proceso de gestión de contractual enviado a gestión de contratación con el fin de que modificación el manual de contratación."/>
    <x v="0"/>
    <s v="Wilson Sanchez"/>
    <d v="2016-11-16T00:00:00"/>
    <d v="2018-07-30T00:00:00"/>
    <s v="Accion y Plazo "/>
    <n v="885"/>
    <d v="2020-12-31T00:00:00"/>
    <d v="2019-06-30T00:00:00"/>
    <s v="Se continua con la aplicación de los requisitos ambientales a los contratós en los cuales es necesario. De igual forma desde Gestión Contractual se continua socializando dichos temas ."/>
    <n v="1"/>
    <d v="2019-07-16T00:00:00"/>
    <s v="Se estableció los requisitos ambientales para la  incluisión de los contratós. "/>
    <s v="Claudia Quintero"/>
    <n v="1"/>
    <s v="Cumplida"/>
    <d v="2019-11-30T00:00:00"/>
    <s v="Acción cumplida en trimestre anterior"/>
    <n v="1"/>
    <d v="2019-12-10T00:00:00"/>
    <s v="Se envío a contratación la inclusión de las compras verdes o requisitos ambientales a tener en cuenta en el proceso de contratación"/>
    <s v="Claudia Quintero"/>
    <n v="1"/>
    <s v="Cumplida"/>
    <m/>
    <m/>
    <m/>
    <d v="2020-08-24T00:00:00"/>
    <s v="Aunque estaba cumplida en el seguimiento anterior a la fecha no se han desarrollado actividades que hagan referencia a la gestión ambiental"/>
    <s v="Claudia Quintero Franklin"/>
    <n v="0"/>
    <s v="Vencida"/>
    <d v="2020-12-04T00:00:00"/>
    <s v="El Documento de los criterios ambientales para las compras publicas sostenible en borrador. "/>
    <n v="0.6"/>
    <d v="2020-12-17T00:00:00"/>
    <s v="Se generó el procedimiento y formatos de Disposición de Residuos."/>
    <s v="Claudia Quintero Franklin"/>
    <n v="1"/>
    <s v="Cumplida"/>
    <d v="2021-03-31T00:00:00"/>
    <s v="Esta accion se dio cumplimiento el trimestre anterior."/>
    <n v="0"/>
    <d v="2021-05-19T00:00:00"/>
    <s v="Se generó el procedimiento y formatos de Disposición de Residuos."/>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
    <s v="Luis Guillermo"/>
    <n v="1"/>
    <s v="Cumplida"/>
    <d v="2022-02-18T00:00:00"/>
    <s v="accion cumplida"/>
    <n v="1"/>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s v="SI"/>
    <s v="SI"/>
    <s v="Abierto"/>
    <m/>
    <m/>
    <m/>
    <m/>
    <m/>
  </r>
  <r>
    <n v="0"/>
    <n v="55"/>
    <s v="Auditoría interna"/>
    <n v="2018"/>
    <s v="Gestión Administrativa"/>
    <m/>
    <s v="Se evidenció que no se han establecido los requisitos ambientales para la compra de productos y servicios._x000a__x000a_Aunque Gestión Administrativa, ha identificado los requisitos ambientales para la adquisición de insumos y servicios al interior de la entidad, dic"/>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Manual de Contratación actualizado con la inclusión de requisitos ambientales para los procesos para compras verdes"/>
    <s v="Aplicar los lineamientos que se requieran de la guía de comprar publicas sostenible con el ambiente, en los procesos del grupo de contratación, de forma transitoria teniendo en cuenta las actividades que se desarrollan en la entidad y sus directrices "/>
    <n v="1"/>
    <s v="Actualizacion de los lineamientos de compras verdes en el manual de contratación "/>
    <x v="0"/>
    <s v="Jorge Amarillo /_x000a_Carolina Pulido_x000a_"/>
    <d v="2018-07-17T00:00:00"/>
    <d v="2018-09-17T00:00:00"/>
    <s v="Plazo"/>
    <n v="1017"/>
    <d v="2022-04-30T00:00:00"/>
    <d v="2019-06-30T00:00:00"/>
    <s v="Se envío al proceso de gestión contractual  los requisitos de compras verdes para incluirlos en el Manual de Contratación.  "/>
    <n v="1"/>
    <d v="2019-07-16T00:00:00"/>
    <s v="Se evidenció que la actualización del  Manual de Contratación de la DNBC, para registrar los lineamientos  de compras verdes como politica ambiental, no depende de este proceso sino del proceso de gestión contractual, pero no se cierra debido a que no est"/>
    <s v="Claudia Quintero"/>
    <n v="1"/>
    <s v="Cumplida"/>
    <d v="2019-11-30T00:00:00"/>
    <s v="Acción cumplida en trimestre anterior"/>
    <n v="1"/>
    <d v="2019-12-10T00:00:00"/>
    <s v="Aunque se envío a contratación la inclusión de las compras verdes a la fecha no se ha incluido en el Manual de Contratación de la Entidad."/>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la proyección del manual de contratación y supervisión incluyendo los lineamientos que se requieran de la guía de comprar publicas sostenible con el ambiente"/>
    <n v="0.9"/>
    <d v="2020-12-17T00:00:00"/>
    <s v="Se anexo un bosquejo de  Manual de Contratación pero el mismo no contiene los  lineamientos de compras verdes "/>
    <s v="Claudia Quintero Franklin"/>
    <n v="0"/>
    <s v="En avance"/>
    <d v="2021-03-31T00:00:00"/>
    <s v="El manual de contratacion aun no se encuentra en firme, y el area de gestion administrativa brindara la asesoria correspodiente para que dentro del manual queden implementadas las compras verdes"/>
    <n v="0"/>
    <d v="2021-05-19T00:00:00"/>
    <s v="Aun no se han establecido  formalmente los requisitos ambientales para compras verdes."/>
    <s v="Carlos Andrés Vargas"/>
    <n v="0"/>
    <s v="En avance"/>
    <d v="2021-10-31T00:00:00"/>
    <s v="Se entrega los lineaminetos ambientales al area de contratacion para su inclusion en el manual de contratacion "/>
    <n v="0.5"/>
    <d v="2021-11-08T00:00:00"/>
    <s v="Se evidencia listado de asistencia de la socialización del proyecto del Manual de Contratación, no obstante este documento no se encuentra formalizado "/>
    <s v="No"/>
    <d v="2021-11-19T00:00:00"/>
    <s v="Se evidencia listado de asistencia de la socialización del proyecto del Manual de Contratación, el cual no tiene fecha de realización._x000a_No se evidencia que se hayan establecido los requisitos ambientales para la compra de productos y servicios (compras ver"/>
    <s v="Luis Guillermo"/>
    <n v="0.1"/>
    <s v="vencida"/>
    <d v="2022-02-18T00:00:00"/>
    <s v="accion cumplida"/>
    <n v="1"/>
    <d v="2022-03-02T00:00:00"/>
    <s v="El Gestor solicita ampliación de la terminación de la acción para el 30 de abril de 2022, ya que se está buscando el concepto por al cual se sustenta que no es aplicable esta accion para la entidad."/>
    <s v="Luis Guillermo / Merle Galindo"/>
    <n v="0.1"/>
    <s v="En avance"/>
    <d v="2022-04-07T00:00:00"/>
    <s v="No se presentó evidencia"/>
    <s v="Merle/Carlos"/>
    <n v="0.1"/>
    <s v="En avance"/>
    <d v="2022-04-29T00:00:00"/>
    <s v="El proceso no se reunió con el equipo ni presentó evidencias de avance de la acción planteada. "/>
    <s v="Merle/Carlos"/>
    <n v="0.1"/>
    <s v="Vencida"/>
    <d v="2022-05-31T00:00:00"/>
    <s v="SE HA AVANZADO CON LA GUIA DE COMPRAS VERDES COMO ANEXO AL MANUAL DE CONTRATACIÓN, SE ESTA ESPERANDO LA REVISIÓ POR PARTE DE GESTIÓN CONTRACTUAL PARA PROCEDER A REALIZAR LAS OBSERVACIONES A QUE HAYA LUGAR"/>
    <n v="0.7"/>
    <d v="2022-06-08T00:00:00"/>
    <s v="El proceso presenta un borrador de la guía de compras verdes, no obstante esta no se encuentra formalizado "/>
    <s v="No "/>
    <d v="2022-06-19T00:00:00"/>
    <s v="La última gestión del proceso data del 1 de junio, fecha en la cual Mejora Continua realizó la devolución del documento al encontrarse incompleto. "/>
    <s v="No"/>
    <d v="2022-07-26T00:00:00"/>
    <s v="Se evidencia el documento propuesta &quot;GUIA DE COMPRAS VERDES &quot; y dos correos relacionados con la revisíon POR PARTE DE GESTIÓN CONTRACTUAL PARA PROCEDER A REALIZAR LAS OBSERVACIONES A QUE HAYA LUGAR. No hay evidencia que en el Manual de Contratación se hay"/>
    <s v="Luis Guillermo"/>
    <n v="0.4"/>
    <s v="VENCIDA"/>
    <m/>
    <m/>
    <s v="Abierto"/>
    <m/>
    <m/>
    <m/>
    <m/>
    <m/>
  </r>
  <r>
    <n v="37"/>
    <n v="56"/>
    <s v="Auditoría interna"/>
    <n v="2019"/>
    <s v="Auditoría Gestión Contractual"/>
    <m/>
    <s v="Se evidenció a través de los informes de  supervisión realizados en los contratós de comodato No. 026, 102, 112 y 123 y los contratós de compraventa 79, 83 y 84 de 2018, que  los elementos entregados a los Cuerpos de Bomberos Voluntarios y recibidos por l"/>
    <s v="No conformidad"/>
    <s v="No se cuenta con herramientas tecnológicas apropiadas para la realización de un debido plaqueteo de los bienes adquiridos por la DNBC y con las carácteristicas de seguridad requeridas que garanticen el seguimiento al bien en el transcurso del tiempo._x000a_Falt"/>
    <s v="No se cuenta con herramientas tecnológicas apropiadas para la realización de un debido plaqueteo de los bienes adquiridos por la DNBC y con las carácteristicas de seguridad requeridas que garanticen el seguimiento al bien en el transcurso del tiempo."/>
    <s v="Debilidades en el control de los bienes adquiridos por la DNBC a nivel nacional._x000a_Riesgo de pérdida de los bienes adquiridos por la DNBC."/>
    <s v="Acción correctiva"/>
    <s v="1. Actualizar el formato salida de almacén incluyendo el Número de referencia de la plaqueta, el respectivo consecutivo, el número del contrató, la fecha de la entrega  y la descripción de todos los bienes entregados a los Cuerpos de Bomberos._x000a_2. Remitir "/>
    <m/>
    <n v="3"/>
    <s v="N° de actividades realizadas."/>
    <x v="0"/>
    <s v="Jeison López Ruiz_x000a_Leonardo solorzano Posada"/>
    <d v="2019-12-02T00:00:00"/>
    <d v="2019-12-31T00:00:00"/>
    <s v="Plazo"/>
    <m/>
    <d v="2022-04-30T00:00:00"/>
    <m/>
    <m/>
    <m/>
    <m/>
    <m/>
    <m/>
    <m/>
    <m/>
    <m/>
    <m/>
    <m/>
    <m/>
    <m/>
    <m/>
    <m/>
    <m/>
    <d v="2020-07-31T00:00:00"/>
    <s v="El formato de salida del almacén se encuentra en proceso de codificación por el área de planeación"/>
    <n v="0.33333333333333331"/>
    <d v="2020-08-19T00:00:00"/>
    <s v="Se actualizó el formato de salida incluyendo el Número de referencia de la plaqueta, el  consecutivo, el número del contrato, la fecha de la entrega  y la descripción de todos los bienes entregados a los Cuerpos de Bomberos, se remitió al Gestor del Proce"/>
    <s v="Claudia Quintero Franklin"/>
    <n v="0.66"/>
    <s v="Vencida"/>
    <d v="2020-12-04T00:00:00"/>
    <s v="Se adjunta los formatos actualizados pendientes enviar a mejora continua. "/>
    <n v="0.8"/>
    <d v="2020-12-17T00:00:00"/>
    <s v="Se actualizó el formato de salida incluyendo el Número de referencia de la plaqueta, el  consecutivo, el número del contrato, la fecha de la entrega  y la descripción de todos los bienes entregados a los Cuerpos de Bomberos, se remitió al Gestor del Proce"/>
    <s v="Claudia Quintero Franklin"/>
    <n v="0.66"/>
    <s v="Vencida"/>
    <d v="2021-03-31T00:00:00"/>
    <s v="Se cuentan con los formatos en borrador, de la entrada y salida ( entrega) de almacèn que son  parte integral del procedimeinto de ingreso entrega de bienes y actualización de inventarios"/>
    <n v="0.5"/>
    <d v="2021-05-19T00:00:00"/>
    <s v="Se cuentan el borrador de los formatos de entrada y salida de almacén "/>
    <s v="Carlos Andrés Vargas"/>
    <n v="0.33"/>
    <s v="Vencida"/>
    <d v="2021-10-31T00:00:00"/>
    <s v="El formato actualizado, se envío al proceso  de mejora continua el 12 de octubre de 2021 "/>
    <n v="0.9"/>
    <d v="2021-11-08T00:00:00"/>
    <s v="Se evidencia borrador de la  actualización del formato de salida de almacén, no obstante este no se encuentra formalizado "/>
    <s v="No"/>
    <d v="2021-11-19T00:00:00"/>
    <s v="Se evidencia  el Procedimiento Gestión de Bienes. Código: PC-AD-01, Version 3 de fecha 14/09/2020 y un FORMATO SALIDA DE ALMACÉN debidamente ajustado, pero no se aprecia su legalización. La actividad tiene fecha de terminación el 31/12/2019"/>
    <s v="Luis Guillermo"/>
    <n v="0.9"/>
    <s v="vencida"/>
    <d v="2022-02-18T00:00:00"/>
    <s v="El formato actualizado, se envío al proceso  de mejora continua el 12 de octubre de 2021 "/>
    <n v="0.9"/>
    <d v="2022-03-02T00:00:00"/>
    <s v="El gestor se compromete a cumplir la acción antes del 30/04/2022"/>
    <s v="Luis Guillermo / Merle Galindo"/>
    <n v="0.9"/>
    <s v="En avance"/>
    <d v="2022-04-07T00:00:00"/>
    <s v="El procedimiento para gestión de bienes se encuentra en ajusto luego de la revisión por parte de Mejora continua"/>
    <s v="Merle/Carlos"/>
    <n v="0.9"/>
    <s v="En avance"/>
    <d v="2022-04-29T00:00:00"/>
    <s v="El proceso no se reunió con el equipo ni presentó evidencias de avance de la acción planteada. _x000a_El procedimiento fue devuelto al proceso y a la fecha no se ha recibido ajustado."/>
    <s v="Merle/Carlos"/>
    <n v="0.1"/>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borrador del procedimiento, no obstante no se evidencia borrador del formato de salida. "/>
    <s v="No"/>
    <d v="2022-06-19T00:00:00"/>
    <s v="A 28 de junio de 2022 el proceso de Gestión de Análisis y Mejora Continua aprobó el procedimiento y formatos respectivos para la gestión de bienes, los cuales ya están publicados en la carpeta SIGE"/>
    <s v="Si"/>
    <d v="2022-07-26T00:00:00"/>
    <s v="Se evidencia en el drive el PT Gestión de Bienes actualizado junto con los documentos: Formato de Entrada al Almacén, Formato de Salida Del Almacén, Acta de Entrega de Equipos, Solicitud de Elementos de Papelería, Acta de Entrega de Elementos de Oficina, "/>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42"/>
    <n v="57"/>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
    <s v="La obsolescencia en la plataforma tecnológica de la entidad ocasiona el aumento del número de incidencias tecnológicas._x000a__x000a_"/>
    <s v="Suspensión de los procesos misionales de la DNBC, también perdidas en los activos de la información, gastos adicionales, multas y sanciones "/>
    <s v="Acción correctiva"/>
    <s v="Adquirir el licenciamiento de las aplicaciones antivirus y firewall, contando con la configuración y soporte del dispositivo. "/>
    <m/>
    <n v="1"/>
    <s v="Compra del Licenciamiento de antivirus y Firewall "/>
    <x v="0"/>
    <s v="Dr. Jorge Amarillo "/>
    <d v="2020-06-16T00:00:00"/>
    <d v="2020-09-27T00:00:00"/>
    <s v="Plazo"/>
    <m/>
    <d v="2022-12-31T00:00:00"/>
    <m/>
    <m/>
    <m/>
    <m/>
    <m/>
    <m/>
    <m/>
    <m/>
    <m/>
    <m/>
    <m/>
    <m/>
    <m/>
    <m/>
    <m/>
    <m/>
    <d v="2020-07-31T00:00:00"/>
    <s v="Actualmete se encuentra en proceso de estudio tecnico y financiero. Se esta adelantando el proceso de cotización para la adquisición de los mismos. "/>
    <n v="0.2"/>
    <d v="2020-08-24T00:00:00"/>
    <s v="No se evidencia soporte del estudio técnico y financiero del licenciamiento de las aplicaciones antivirus y firewall."/>
    <s v="Claudia Quintero Franklin"/>
    <n v="0"/>
    <s v="En avance"/>
    <d v="2020-12-04T00:00:00"/>
    <s v="Se adjunta el estudio de mercado del sector "/>
    <n v="1"/>
    <d v="2020-12-17T00:00:00"/>
    <s v="Aunque se anexo el estudio previo a la fecha no se ha generado la Compra del Licenciamiento de antivirus y Firewall "/>
    <s v="Claudia Quintero Franklin"/>
    <n v="0"/>
    <s v="Vencida"/>
    <d v="2021-03-31T00:00:00"/>
    <s v="Se esta trabajando para el cumplimiento de la accion. "/>
    <n v="0"/>
    <d v="2021-05-19T00:00:00"/>
    <s v="No se ha realizado la compra del Licenciamiento de antivirus y Firewall "/>
    <s v="Carlos Andrés Vargas"/>
    <n v="0"/>
    <s v="Vencida"/>
    <d v="2021-10-31T00:00:00"/>
    <s v="Se encuentra en proceso de compra "/>
    <n v="0.3"/>
    <s v="0811/2021"/>
    <s v="No se evidencia la adquisición del licenciamiento de las aplicaciones antivirus y firewall, contando con la configuración y soporte del dispositivo."/>
    <s v="No"/>
    <d v="2021-11-19T00:00:00"/>
    <s v="Se evidencia en One Drive una imagen de colombia compra eficiente en la cual se observa un proceso para contratar la adquisición e implementación de una solución  de conectividad  LAN, pero No se evidencia la adquisición del licenciamiento de las aplicaci"/>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1"/>
    <s v="En avance"/>
    <m/>
    <m/>
    <m/>
    <d v="2022-06-08T00:00:00"/>
    <s v="El proceso no reporta evidencia d DE la ejecución de la acción "/>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1"/>
    <s v="EN AVANCE"/>
    <s v="NO"/>
    <s v="NO"/>
    <s v="Abierto"/>
    <m/>
    <m/>
    <m/>
    <m/>
    <m/>
  </r>
  <r>
    <n v="0"/>
    <n v="58"/>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
    <s v="La obsolescencia en la plataforma tecnológica de la entidad ocasiona el aumento del numero de incidencias tecnológicas._x000a__x000a_"/>
    <s v="Suspensión de los procesos misionales de la DNBC, también perdidas en los activos de la información, gastos adicionales, multas y sanciones "/>
    <s v="Acción correctiva"/>
    <s v="Adquisición de la herramienta centralizada de seguridad Software que permite administrar, supervisar, controlar la infraestructura de seguridad de los equipos y sistemas que conforman la red de la DNBC."/>
    <m/>
    <n v="1"/>
    <s v="Herramienta de seguridad centralizada en funcionamiento "/>
    <x v="0"/>
    <s v="Dr Jorge Amarillo "/>
    <d v="2020-06-16T00:00:00"/>
    <d v="2020-09-27T00:00:00"/>
    <s v="Plazo"/>
    <m/>
    <d v="2022-12-31T00:00:00"/>
    <m/>
    <m/>
    <m/>
    <m/>
    <m/>
    <m/>
    <m/>
    <m/>
    <m/>
    <m/>
    <m/>
    <m/>
    <m/>
    <m/>
    <m/>
    <m/>
    <d v="2020-07-31T00:00:00"/>
    <s v="Actualmete se encuentra en proceso de estudio tecnico y financiero. _x000a_Se esta adelantando el proceso de cotización para la adquisición de los mismos. "/>
    <n v="0.2"/>
    <d v="2020-08-24T00:00:00"/>
    <s v="No se evidencia soporte del estudio técnico y financiero para la adquisición de una herramienta centralizada de seguridad Software."/>
    <s v="Claudia Quintero Franklin"/>
    <n v="0"/>
    <s v="En avance"/>
    <d v="2020-12-04T00:00:00"/>
    <s v="Se adjunta el estudio de soporte  técnico y financiero para la adquisición de una herramienta centralizada de seguridad Software."/>
    <n v="1"/>
    <d v="2020-12-17T00:00:00"/>
    <s v="Se adjunta el estudio de soporte  técnico y financiero para la adquisición de una herramienta centralizada de seguridad Software, sin embargo  a la fecha no se ha realizado la contratación"/>
    <s v="Claudia Quintero Franklin"/>
    <n v="0"/>
    <s v="Vencida"/>
    <d v="2021-03-31T00:00:00"/>
    <s v="Se esta trabajando para el cumplimiento de la accion. "/>
    <n v="0"/>
    <d v="2021-05-19T00:00:00"/>
    <s v="No se cuenta con la  herramienta centralizada de seguridad Software que permite administrar, supervisar, controlar la infraestructura de seguridad de los equipos y sistemas que conforman la red de la DNBC."/>
    <s v="Carlos Andrés Vargas"/>
    <n v="0"/>
    <s v="Vencida"/>
    <d v="2021-10-31T00:00:00"/>
    <s v="Se encuentra en proceso de compra "/>
    <n v="0.3"/>
    <d v="2021-11-08T00:00:00"/>
    <s v="No se evidencia la adquisición de una herramienta centralizada de seguridad Software que permite administrar, supervisar, controlar la infraestructura de seguridad de los equipos y sistemas que conforman la red de la DNBC."/>
    <s v="No"/>
    <d v="2021-11-19T00:00:00"/>
    <s v="Se evidencia en One Drive una imagen de colombia compra eficiente en la cual se observa un proceso para contratar la adquisición e implementación de una solución  de conectividad  LAN.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3"/>
    <s v="En avance"/>
    <m/>
    <m/>
    <m/>
    <d v="2022-06-08T00:00:00"/>
    <s v="El proceso no presenta evidencia de la ejecución de la acción"/>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3"/>
    <s v="EN AVANCE"/>
    <s v="NO"/>
    <s v="NO"/>
    <s v="Abierto"/>
    <m/>
    <m/>
    <m/>
    <m/>
    <m/>
  </r>
  <r>
    <n v="0"/>
    <n v="59"/>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
    <s v="Fallas técnicas de los servidores donde están instalados los sistemas de información."/>
    <s v="Suspensión de los procesos misionales de la DNBC, también perdidas en los activos de la información, gastos adicionales, multas y sanciones "/>
    <s v="Acción correctiva"/>
    <s v="Elaborar programa de mantenimiento preventivo y correctivo a los sistemas de información anual de la DNBC."/>
    <m/>
    <n v="1"/>
    <s v="N.º de equipos de  mantenimiento correctivo y preventivos programadas/ N.º Total de mantenimientos correctivos y preventivos realizados  DNBC * 100  "/>
    <x v="2"/>
    <s v="Edwin Zamora "/>
    <d v="2020-06-16T00:00:00"/>
    <d v="2020-09-27T00:00:00"/>
    <s v="Plazo"/>
    <m/>
    <d v="2022-04-30T00:00:00"/>
    <m/>
    <m/>
    <m/>
    <m/>
    <m/>
    <m/>
    <m/>
    <m/>
    <m/>
    <m/>
    <m/>
    <m/>
    <m/>
    <m/>
    <m/>
    <m/>
    <d v="2020-07-31T00:00:00"/>
    <s v="Mes de Septiembre se tiene planeado la elaboracion "/>
    <n v="0"/>
    <d v="2020-08-23T00:00:00"/>
    <s v="A la fecha no se cuenta con el programa de mantenimiento correctivo y preventivo"/>
    <s v="Carlos Vargas"/>
    <n v="0"/>
    <s v="En avance"/>
    <d v="2020-12-04T00:00:00"/>
    <s v="Se está adelantando el programa de mantenimiento correctivo y preventivo en estado borrador."/>
    <n v="0.3"/>
    <d v="2020-12-17T00:00:00"/>
    <s v="Se está adelantando el programa de mantenimiento correctivo y preventivo en estado borrador."/>
    <s v="Carlos Andrés Vargas"/>
    <n v="100"/>
    <s v="Vencida"/>
    <d v="2021-03-31T00:00:00"/>
    <s v="Se encuentra el proceso en actualización de estudio de mercado para proceder a su publicación."/>
    <n v="0.7"/>
    <d v="2021-05-26T00:00:00"/>
    <s v="Se encuentra el proceso en actualización de estudio de mercado para proceder a su publicación, a la fecha no se ha realizado el mantenimiento a los equipos de computo de la entidad."/>
    <s v="Carlos Andrés Vargas"/>
    <n v="0"/>
    <s v="Vencida"/>
    <d v="2021-10-31T00:00:00"/>
    <s v="Para el cumplimiento a este hallazgo sí realizó la adquisición de servicios de la nube para el sistema Orfeo, al igual se realizaron 2 mantenimientos y mejoras al sistema."/>
    <n v="1"/>
    <d v="2021-11-08T00:00:00"/>
    <s v="No se ha realizado mantenimiento preventivo ni correctivo a los equipos "/>
    <s v="No "/>
    <d v="2021-11-18T00:00:00"/>
    <s v="Cargaron 2 archivos: _x000a_1. Uno con la ORDEN DE COMPRA 56818 en Colombia compra eficiente, para &quot;la implementación de una solución tecnológica que soporte el sistema de información ORFEO, requiere contratar los servicios de infraestructura de servidor en la "/>
    <s v="Luis Guillermo"/>
    <n v="0.5"/>
    <s v="vencida"/>
    <d v="2022-02-18T00:00:00"/>
    <s v="se vienen realizando los informes de seguimineto al  PIGA   y ya se encuentran los informes"/>
    <n v="1"/>
    <d v="2022-03-08T00:00:00"/>
    <s v="El equipo de trabajo solicita el cambio de la acción, en virtud que desde este año se incluyerón en el Plan de Accion anual el mantenimiento de los sistemas de informacion Orfeo y RUE, así mismo definir las accciones para el mantenimiento de OFFICE y hace"/>
    <s v="Luis Guillermo / Merle Galindo"/>
    <n v="0.5"/>
    <s v="En avance"/>
    <d v="2022-04-06T00:00:00"/>
    <s v="De acuerdo a las fechas definidas por el proceso se encuentra en avance la acción"/>
    <s v="Carlos/Merle"/>
    <n v="0.5"/>
    <s v="En avance"/>
    <d v="2022-05-03T00:00:00"/>
    <s v="Se evidencia el cronograma de  mantenimiento preventivo y correctivo a los sistemas de información anual de la DNBC, so tomó aleatoramente una acción del cronograma y se verifica el seguimiento realizado por el proceso de IT, se realizará seguimiento para"/>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m/>
    <m/>
    <s v="Abierto"/>
    <m/>
    <m/>
    <m/>
    <m/>
    <m/>
  </r>
  <r>
    <n v="48"/>
    <n v="60"/>
    <s v="Auditoría interna"/>
    <n v="2020"/>
    <s v="I Seguimiento al Plan Anticorrupción y de Atención al Ciudadano vigencia 2020 en cumplimiento Artículo 73 de la Ley 1474 de 2011"/>
    <d v="2020-05-14T00:00:00"/>
    <s v="Se evidenció debilidad en la formulación de controles por cuanto el 63.64% de los controles (7 de 11) no fueron efectivos. Incumpliendo lo establecido en la Dimensión Direccionamiento estratégico - Política de Planeación institucional - Manual de Gestión "/>
    <s v="No conformidad"/>
    <s v="1º por que: no se siguieron los lineamientos establecidos en el Manual de Gestión de Riesgos por la DNBC  y las Directrices del DAFP_x000a_"/>
    <s v="Por que no se siguieron los lineamientos establecidos en el Manual de Gestión de Riesgos por la DNBC  y las DIrectrices del DAFP"/>
    <s v="Posible materializacion de los riesgos de corrupciónpor no tenerlos identificados conforme a las indicaciones del DAFP."/>
    <s v="Acción correctiva"/>
    <s v="Reformulación  del Mapa de Riesgos de Corrupción conforme a los lineamientos establecidos en el Manual de Gestión de Riesgo de la DNBC y el DAFP."/>
    <m/>
    <n v="1"/>
    <s v="Mapa de Riesgos de Corrupción   actualizados"/>
    <x v="6"/>
    <s v="Adriana Moreno"/>
    <d v="2020-06-15T00:00:00"/>
    <d v="2020-10-31T00:00:00"/>
    <m/>
    <m/>
    <d v="2022-04-12T00:00:00"/>
    <m/>
    <m/>
    <m/>
    <m/>
    <m/>
    <m/>
    <m/>
    <m/>
    <m/>
    <m/>
    <m/>
    <m/>
    <m/>
    <m/>
    <m/>
    <m/>
    <d v="2020-07-31T00:00:00"/>
    <s v="Actualmente se tienen un adelanto del 80% en el mapa de riesgo de la entidad de las diferentes áreas, para el 15 de agosto se realizara la entrega final . Se presentó demora en la ejecución dela actividad dado que la contratación de apoyo para la ejecució"/>
    <n v="0.8"/>
    <d v="2020-08-19T00:00:00"/>
    <s v="Se evidenció la realización de las mesas de trabajo con los procesos Educación, Gestión financiera, Inspección, Vigilancia y Control, Cooperación Internacional, Gestión, Análisis y Mejora Continua, Coordinación Operativa, Gestión Contractual, FANO, Planea"/>
    <s v="Carlos Vargas"/>
    <n v="80"/>
    <s v="En avance"/>
    <d v="2020-12-04T00:00:00"/>
    <s v="Se actualiza el mapa de riesgos de corrupción de la entidad, bajo la misma metodología e instrumento, adoptada por la entidad en el segundo semestre de la vigencia 2019. Como resultado de este ejercicio se generara un mapa de riesgos de corrupción institu"/>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s v="Abierto"/>
    <m/>
    <m/>
    <m/>
    <m/>
    <m/>
  </r>
  <r>
    <n v="52"/>
    <n v="61"/>
    <s v="Auditoría interna"/>
    <n v="2018"/>
    <s v="Gestión Contractual"/>
    <m/>
    <s v="Manual de Contratación y Supervisión.  Frente a la estructuración de los estudios previos,  se evidenció que el Manual señala los puntos que debe contener, no obstante cuando se discriminan los procedimientos de cada una de las modalidades de selección se"/>
    <s v="Oportunidad de Mejora"/>
    <s v="Falta de claridad y desalineación entre el Manual de Contratación, la Guía del Supervisor y el procedimiento de Gestión Contractual en cuanto a los responsables de cada proceso, supervisión de los contratós, comunicaciones entre la entidad y los oferentes"/>
    <s v="N/A"/>
    <s v="N/A"/>
    <s v="Acción de mejora"/>
    <s v="Modificar y actualizar el Manual de Contratación y Guía del Supervisor, articulándolos con el procedimiento de Gestión Contractual"/>
    <m/>
    <n v="1"/>
    <s v="Manual de Contratación y Guía del Supervisor actualizados y alineados con el procedimiento de Gestión Contractual"/>
    <x v="1"/>
    <s v="Jorge Amarillo "/>
    <d v="2018-06-18T00:00:00"/>
    <d v="2018-09-17T00:00:00"/>
    <s v="Plazo"/>
    <n v="925"/>
    <d v="2022-06-30T00:00:00"/>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Se evidenció que la acción sigue vencida. Se reiteró la solicitud de ampliación del plazo de entrega de esta acción hasta el 31 de marzo de 2020,  la cual ya había sido contestada mediante correo motivado del 2-12-19,  señalando que no es procedente pues "/>
    <s v="Eliana López "/>
    <n v="1"/>
    <s v="Vencida"/>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unicamente hace falta apropbacion del mismo por las areas competentes."/>
    <n v="0.8"/>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_x000a_Antes del dia 31 mayo de 2021 se publicara el manual de contratacion de la entidad y la guia de supervisor se adjunta evidencia. Del proyecto en cual está en revisiön para su adopcion antes del 30 de mayo_x000a_"/>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d v="2021-11-22T00:00:00"/>
    <s v="En el presente seguimiento la OCI, da cuenta de los borradores de modificación  del Manual de Contratación y  de la  Guía del Supervisor,  los cuales ya han sido objeto de socialización para su concreción, sin que los mismos se hayan oficializado "/>
    <s v="Jacqueline "/>
    <n v="0.8"/>
    <s v="vencida"/>
    <d v="2022-02-18T00:00:00"/>
    <s v="se realiza monitoreo mensual de los servicios publicos con indicadores"/>
    <n v="1"/>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n v="0.7"/>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mediante  Resolución 364 del 21 de junio de 2022 el Manual de supervisión e interventoría de la DNBC  MN-CO.02 Versión 2"/>
    <s v="Si"/>
    <d v="2022-07-22T00:00:00"/>
    <s v="Se evidencia la expedición del manual de contratación con vigencia desde 13/06/2022 y adoptado mediante  Resolución 345 del 13 de junio de 2022; asi como el manual de supervisión, con vigencia desde el 21/06/ 2022e igualmente expedido mediante Resolución "/>
    <s v="Jacqueline"/>
    <n v="1"/>
    <s v="CUMPLIDA"/>
    <s v="SI"/>
    <s v="SI"/>
    <s v="Cerrado"/>
    <s v="Se expidió el manual de contratación y supervisión"/>
    <s v="Jacqueline"/>
    <d v="2022-07-29T00:00:00"/>
    <s v="NO"/>
    <s v="Es importante dejar constancia que la expedición de los manuales, para ser efectivos deben ir acopañados de procedimientos, lños cuales se vana a empezar a diseñar   "/>
  </r>
  <r>
    <n v="53"/>
    <n v="62"/>
    <s v="Auditoría interna"/>
    <n v="2018"/>
    <s v="Gestión Contractual"/>
    <m/>
    <s v="Manual de Contratación y Supervisión.  En relación a la supervisión de los contratós se observó que la Entidad cuenta con un Manual de Supervisión el cual señala como se debe realizar el seguimiento a la contratación, sin embargo este Manual debe estar me"/>
    <s v="Oportunidad de Mejora"/>
    <s v="Falta de claridad y desalineación entre el Manual de Contratación, la Guía del Supervisor y el procedimiento de Gestión Contractual en cuanto a los responsables de cada proceso, supervisión de los contratós, comunicaciones entre la entidad y los oferentes"/>
    <s v="N/A"/>
    <s v="N/A"/>
    <s v="Acción de mejora"/>
    <s v="Modificar y actualizar el Manual de Contratación y Guía del Supervisor, articulándolos con el procedimiento de Gestión Contractual"/>
    <m/>
    <n v="1"/>
    <s v="Manual de Contratación y Guía del Supervisor actualizados y alineados con el procedimiento de Gestión Contractual"/>
    <x v="1"/>
    <s v="Jorge Amarillo "/>
    <d v="2018-06-18T00:00:00"/>
    <d v="2018-09-17T00:00:00"/>
    <s v="Plazo"/>
    <n v="925"/>
    <d v="2022-06-30T00:00:00"/>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Nota: Se recomienda realizar en el menor tiempo posible mesas de trabajo conjuntas para revisar y construir los documentos respectivos que viabilizan la operatividad del proceso,  integrando todas las observaciones presentadas en los seguimientos. "/>
    <s v="Eliana López "/>
    <n v="1"/>
    <s v="Vencida"/>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articulandolo con el proceso de contratacion, unicamente hace falta apropbacion del mismo por las areas competentes."/>
    <n v="0.8"/>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d v="2021-11-22T00:00:00"/>
    <s v="En el presente seguimiento la OCI, da cuenta de los borradores de modificación  del Manual de Contratación y  de la  Guía del Supervisor,  los cuales ya han sido objeto de socialización para su concreción, sin que se hayan oficializado"/>
    <s v="Jacqueline "/>
    <n v="0.8"/>
    <s v="vencida"/>
    <d v="2022-02-18T00:00:00"/>
    <s v="Se tiene un cronograma de capacitación y se realizan las capacitaciones adecuadas de gestión ambiental"/>
    <n v="1"/>
    <s v="23  febrero -13 Marzo"/>
    <s v="Reprogramación de fecha, el manual se esta modificando"/>
    <s v="Catalina Carranza-Jacqueline Rivera"/>
    <n v="0.1"/>
    <s v="En avance"/>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mediante  Resolución 364 del 21 de junio de 2022 el Manual de supervisión e interventoría de la DNBC  MN-CO.02 Versión 2"/>
    <s v="Si"/>
    <d v="2022-07-22T00:00:00"/>
    <s v="Se evidencia la expedición del manual de contratación con vigencia desde 13/06/2022 y adoptado mediante  Resolución 345 del 13 de junio de 2022; asi como el manual de supervisión, con vigencia desde el 21/06/ 2022e igualmente expedido mediante Resolución "/>
    <s v="Jacqueline"/>
    <n v="1"/>
    <s v="CUMPLIDA"/>
    <s v="SI"/>
    <s v="SI"/>
    <s v="Cerrado"/>
    <s v="Se expidió el manual de contratación y supervisión"/>
    <s v="Jacqueline"/>
    <d v="2022-07-29T00:00:00"/>
    <s v="NO"/>
    <s v="Es importante dejar constancia que la expedición de los manuales, para ser efectivos deben ir acopañados de procedimientos, lños cuales se vana a empezar a diseñar   "/>
  </r>
  <r>
    <n v="54"/>
    <n v="63"/>
    <s v="Auditoría interna"/>
    <n v="2018"/>
    <s v="Gestión Contractual"/>
    <m/>
    <s v="Manual de Contratación y Supervisión.  En lo referente al desarrollo de la comunicación con los oferentes y contratistas, si bien el manual de contratación describe las etapas de cada una de las modalidades de selección que lleva a cabo la entidad, en don"/>
    <s v="Oportunidad de Mejora"/>
    <s v="Falta de claridad y desalineación entre el Manual de Contratación, la Guía del Supervisor y el procedimiento de Gestión Contractual en cuanto a los responsables de cada proceso, supervisión de los contratós, comunicaciones entre la entidad y los oferentes"/>
    <s v="N/A"/>
    <s v="N/A"/>
    <s v="Acción de mejora"/>
    <s v="Modificar y actualizar el Manual de Contratación y Guía del Supervisor, articulándolos con el procedimiento de Gestión Contractual"/>
    <m/>
    <n v="1"/>
    <s v="Manual de Contratación y Guía del Supervisor actualizados y alineados con el procedimiento de Gestión Contractual"/>
    <x v="1"/>
    <s v="Jorge Amarillo "/>
    <d v="2018-06-18T00:00:00"/>
    <d v="2018-09-17T00:00:00"/>
    <s v="Plazo"/>
    <n v="925"/>
    <d v="2022-06-30T00:00:00"/>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Se evidenció que la acción sigue vencida. Se reiteró la solicitud de ampliación del plazo de entrega de esta acción hasta el 31 de marzo de 2020,  la cual ya había sido contestada mediante correo motivado del 2-12-19,  señalando que no es procedente pues "/>
    <s v="Eliana López "/>
    <n v="1"/>
    <s v="Vencida"/>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articulandolo con el proceso de contratacion, unicamente hace falta apropbacion del mismo por las areas competentes."/>
    <n v="0.8"/>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d v="2021-11-22T00:00:00"/>
    <s v="En el presente seguimiento la OCI, da cuenta de los borradores de modificación  del Manual de Contratación y  de la  Guía del Supervisor,  los cuales ya han sido objeto de socialización para su concreción, sin que se hayan oficializado"/>
    <s v="Jacqueline "/>
    <n v="0.8"/>
    <s v="vencida"/>
    <d v="2022-02-18T00:00:00"/>
    <s v="Se actualizó el procedimiento de gestión de bines y se envío al proceso de mejora continua para su aprobación"/>
    <n v="0.8"/>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mediante  Resolución 364 del 21 de junio de 2022 el Manual de supervisión e interventoría de la DNBC  MN-CO.02 Versión 2"/>
    <s v="Si"/>
    <d v="2022-07-22T00:00:00"/>
    <s v="Se evidencia la expedición del manual de contratación con vigencia desde 13/06/2022 y adoptado mediante  Resolución 345 del 13 de junio de 2022; asi como el manual de supervisión, con vigencia desde el 21/06/ 2022e igualmente expedido mediante Resolución "/>
    <s v="Jacqueline"/>
    <n v="1"/>
    <s v="CUMPLIDA"/>
    <s v="SI"/>
    <s v="SI"/>
    <s v="Cerrado"/>
    <s v="Se expidió el manual de contratación y supervisión"/>
    <s v="Jacqueline"/>
    <d v="2022-07-29T00:00:00"/>
    <s v="NO"/>
    <s v="Es importante dejar constancia que la expedición de los manuales, para ser efectivos deben ir acopañados de procedimientos, lños cuales se vana a empezar a diseñar   "/>
  </r>
  <r>
    <n v="55"/>
    <n v="64"/>
    <s v="Auditoría interna"/>
    <n v="2018"/>
    <s v="Gestión Contractual"/>
    <m/>
    <s v="Manual de Contratación y Supervisión.  Respecto al seguimiento de las actividades posteriores a la liquidación, se debe referir en el manual de contratación lo dispuesto en el manual de supervisión respecto a las liquidaciones y así mismo ampliar los crit"/>
    <s v="Oportunidad de Mejora"/>
    <s v="Falta de claridad y desalineación entre el Manual de Contratación, la Guía del Supervisor y el procedimiento de Gestión Contractual en cuanto a los responsables de cada proceso, supervisión de los contratós, comunicaciones entre la entidad y los oferentes"/>
    <s v="N/A"/>
    <s v="N/A"/>
    <s v="Acción de mejora"/>
    <s v="Modificar y actualizar el Manual de Contratación y Guía del Supervisor, articulándolos con el procedimiento de Gestión Contractual"/>
    <m/>
    <n v="1"/>
    <s v="Manual de Contratación y Guía del Supervisor actualizados y alineados con el procedimiento de Gestión Contractual"/>
    <x v="1"/>
    <s v="Jorge Amarillo "/>
    <d v="2018-06-18T00:00:00"/>
    <d v="2018-09-17T00:00:00"/>
    <s v="Plazo"/>
    <n v="925"/>
    <d v="2022-06-30T00:00:00"/>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Se evidenció que la acción sigue vencida. Se reiteró la solicitud de ampliación del plazo de entrega de esta acción hasta el 31 de marzo de 2020,  la cual ya había sido contestada mediante correo motivado del 2-12-19,  señalando que no es procedente pues "/>
    <s v="Eliana López "/>
    <n v="1"/>
    <s v="Vencida"/>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articulandolo con el proceso de contratacion, unicamente hace falta apropbacion del mismo por las areas competentes."/>
    <n v="0.8"/>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d v="2021-11-22T00:00:00"/>
    <s v="En el presente seguimiento la OCI, da cuenta de los borradores de modificación  del Manual de Contratación y  de la  Guía del Supervisor,  los cuales ya han sido objeto de socialización para su concreción, sin que se hayan oficializado"/>
    <s v="Jacqueline "/>
    <n v="0.8"/>
    <s v="vencida"/>
    <d v="2022-02-18T00:00:00"/>
    <s v="se esta actualizando el procedimiento de gestión de bienes, respecto a la definición del responsable de la verificación y aprobación del inventario de bienes."/>
    <n v="0.9"/>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mediante  Resolución 364 del 21 de junio de 2022 el Manual de supervisión e interventoría de la DNBC  MN-CO.02 Versión 2"/>
    <s v="Si"/>
    <d v="2022-07-22T00:00:00"/>
    <s v="Se evidencia la expedición del manual de contratación con vigencia desde 13/06/2022 y adoptado mediante  Resolución 345 del 13 de junio de 2022; asi como el manual de supervisión, con vigencia desde el 21/06/ 2022e igualmente expedido mediante Resolución "/>
    <s v="Jacqueline"/>
    <n v="1"/>
    <s v="CUMPLIDA"/>
    <s v="SI"/>
    <s v="SI"/>
    <s v="Cerrado"/>
    <s v="Se expidió el manual de contratación y supervisión"/>
    <s v="Jacqueline"/>
    <d v="2022-07-29T00:00:00"/>
    <s v="NO"/>
    <s v="Es importante dejar constancia que la expedición de los manuales, para ser efectivos deben ir acopañados de procedimientos, lños cuales se vana a empezar a diseñar   "/>
  </r>
  <r>
    <n v="56"/>
    <n v="65"/>
    <s v="Auditoría interna"/>
    <n v="2018"/>
    <s v="Gestión Contractual"/>
    <m/>
    <s v="Manual de Contratación y Supervisión.  Se evidenció que en el Manual de Contratación todavía se mencionan normas como el Decreto 1510 de 2015, el cual fue derogado y compilado por el Decreto 1082 de 2015 por lo que es necesario actualizar el manual de con"/>
    <s v="Observación"/>
    <s v="Falta de claridad y desalineación entre el Manual de Contratación, la Guía del Supervisor y el procedimiento de Gestión Contractual en cuanto a los responsables de cada proceso, supervisión de los contratós, comunicaciones entre la entidad y los oferentes"/>
    <s v="N/A"/>
    <s v="N/A"/>
    <s v="Corrección"/>
    <s v="Modificar y actualizar el Manual de Contratación y Guía del Supervisor, articulándolos con el procedimiento de Gestión Contractual"/>
    <m/>
    <n v="1"/>
    <s v="Manual de Contratación y Guía del Supervisor actualizados y alineados con el procedimiento de Gestión Contractual"/>
    <x v="1"/>
    <s v="Jorge Amarillo "/>
    <d v="2018-06-18T00:00:00"/>
    <d v="2018-09-17T00:00:00"/>
    <s v="Plazo"/>
    <n v="925"/>
    <d v="2022-06-30T00:00:00"/>
    <d v="2019-06-30T00:00:00"/>
    <s v="Teniendo en cuenta que la actualización del Manual de Contratación y Guía del Supervisor están alineados con el procedimiento de Gestión Contractual, y que aún se encuentra en revisión del proceso de mejora para validación desde el 19 de octubre de 2018, "/>
    <n v="1"/>
    <d v="2019-07-17T00:00:00"/>
    <s v="Se evidenció  que el proceso de gestión contractual en atención a  las observaciones realizadas,  entregó para revisión y aprobación de la Oficina de Planeación  el procedimiento del PAA,  procedimiento de Gestión Contractual y la caracterización con firm"/>
    <s v="Eliana López"/>
    <n v="1"/>
    <s v="Vencida"/>
    <d v="2019-11-30T00:00:00"/>
    <s v="Teniendo en cuenta que la actualización del Manual de Contratación y Guía del Supervisor están alineados con el procedimiento de Gestión Contractual, y que este aún se encuentra en etapa revisión del proceso de mejora para validación desde el 19 de agosto"/>
    <n v="1"/>
    <d v="2019-12-09T00:00:00"/>
    <s v="Se evidenció que la acción sigue vencida. Se reiteró la solicitud de ampliación del plazo de entrega de esta acción hasta el 31 de marzo de 2020,  la cual ya había sido contestada mediante correo motivado del 2-12-19,  señalando que no es procedente pues "/>
    <s v="Eliana López "/>
    <n v="1"/>
    <s v="Vencida"/>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articulandolo con el proceso de contratacion, unicamente hace falta apropbacion del mismo por las areas competentes."/>
    <n v="0.8"/>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d v="2021-11-22T00:00:00"/>
    <s v="En el presente seguimiento la OCI, da cuenta de los borradores de modificación  del Manual de Contratación y  de la  Guía del Supervisor,  los cuales ya han sido objeto de socialización para su concreción, sin que se hayan oficializado"/>
    <s v="Jacqueline "/>
    <n v="0.8"/>
    <s v="vencida"/>
    <d v="2022-02-18T00:00:00"/>
    <s v="Se realizó el inventario de acuerdo a los lineamientos establecidos."/>
    <n v="1"/>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mediante  Resolución 364 del 21 de junio de 2022 el Manual de supervisión e interventoría de la DNBC  MN-CO.02 Versión 2"/>
    <s v="Si"/>
    <d v="2022-07-22T00:00:00"/>
    <s v="Se evidencia la expedición del manual de contratación con vigencia desde 13/06/2022 y adoptado mediante  Resolución 345 del 13 de junio de 2022; asi como el manual de supervisión, con vigencia desde el 21/06/ 2022e igualmente expedido mediante Resolución "/>
    <s v="Jacqueline"/>
    <n v="1"/>
    <s v="CUMPLIDA"/>
    <s v="SI"/>
    <s v="SI"/>
    <s v="Cerrado"/>
    <s v="Se expidió el manual de contratación y supervisión"/>
    <s v="Jacqueline"/>
    <d v="2022-07-29T00:00:00"/>
    <s v="NO"/>
    <s v="Es importante dejar constancia que la expedición de los manuales, para ser efectivos deben ir acopañados de procedimientos, lños cuales se vana a empezar a diseñar   "/>
  </r>
  <r>
    <n v="58"/>
    <n v="66"/>
    <s v="Auditoría interna"/>
    <n v="2019"/>
    <s v="Auditoría al sistema de Gestión en Seguridad y Salud en el Trabajo"/>
    <d v="2019-11-08T00:00:00"/>
    <s v="Se tomó como muestra la contratación de los servicios de aseo y cafetería para verificar la aplicación de los requisitos de Seguridad y Salud en el trabajo para la selección y evaluación de proveedores y contratistas, aunque el Supervisor de dichos contra"/>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ón correctiva"/>
    <s v="1. Actualización del Manual de Contratación de la DNBC con los requisitos de Seguridad y Salud en el Trabajo para selección y evaluación de contratistas. _x000a_2. Aprobación del Manual de Contratación por parte de los Gestores de los Proceso de Contratación y "/>
    <m/>
    <n v="4"/>
    <s v="N° de Actividades realizadas "/>
    <x v="1"/>
    <s v="Luz Helena Giraldo"/>
    <d v="2019-12-01T00:00:00"/>
    <d v="2020-03-30T00:00:00"/>
    <s v="Plazo"/>
    <n v="365"/>
    <d v="2022-06-30T00:00:00"/>
    <m/>
    <m/>
    <m/>
    <m/>
    <m/>
    <m/>
    <m/>
    <m/>
    <d v="2019-11-30T00:00:00"/>
    <m/>
    <m/>
    <d v="2019-12-09T00:00:00"/>
    <s v="Como evidencia de la acción se presentó el documento  &quot; Manual de Seguridad y Salud en el Trabajo para contratistas y Subcontratistas, construido por la   Subdirección Administrativa y Financiera_x000a_Gestión de Talento Humano - 2019, sin embargo la acción est"/>
    <s v="Eliana López "/>
    <n v="0.1"/>
    <s v="En avance"/>
    <d v="2020-07-31T00:00:00"/>
    <s v="Se contrato a la Doctora Lina Maria Chacón quien se encuentra en desarrollo del proceso contractual teniendo en cuenta las especificaciones necesarias."/>
    <n v="0.4"/>
    <d v="2020-08-24T00:00:00"/>
    <s v="Dentro de los soportes, se evidencio que se encuentra en desarrollo el Manual de Contratación, para lo cual se contrató a una Profesional, quien envió al Proceso de Gestión Contractual un avance hasta el capítulo 2 para revisión."/>
    <s v="Nallivy Consuelo Noy"/>
    <n v="0.4"/>
    <s v="Vencida"/>
    <d v="2020-12-07T00:00:00"/>
    <s v="se anexa el manual de contratacion y de supervision actualizado articulandolo con el proceso de contratacion, con los requisitos de seguridad y salud en el trabajo unicamente hace falta apropbacion del mismo por las areas competentes"/>
    <n v="0.5"/>
    <d v="2020-12-18T00:00:00"/>
    <s v="Se allega como evidencia el borrador del Manual de Contratación y Guía del Supervisor actualizados y alineados con el procedimiento de Gestión Contractual, acción que se encuentra vigente gracias a la prorroga solicitada hasta marzo de 2021"/>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se esta trabajando en el tema de la implementacion del manual de contratacion y manual de supervision "/>
    <n v="0.82"/>
    <d v="2021-11-08T00:00:00"/>
    <s v="Se evidencia documento borrdaor con del Manual de Contratacion "/>
    <s v="No"/>
    <s v="22/11/201"/>
    <s v="De las 4 actividades de la acción solo falta respecto del manual de contratación la  Remisión del Manual de Contratación al Proceso de Mejora Continua para revisión, codificación y publicación en la carpeta del SIGEC de la DNBC."/>
    <s v="Jacqueline"/>
    <n v="0.8"/>
    <s v="vencida"/>
    <d v="2022-02-18T00:00:00"/>
    <s v="Se realiza el inventario fisico con corte a diciembre 2020"/>
    <n v="1"/>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stan  en revision de mejora continua"/>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mediante  Resolución 364 del 21 de junio de 2022 el Manual de supervisión e interventoría de la DNBC  MN-CO.02 Versión 2"/>
    <s v="Si"/>
    <d v="2022-07-22T00:00:00"/>
    <s v="Se evidencia la expedición del manual de contratación con vigencia desde 13/06/2022 y adoptado mediante  Resolución 345 del 13 de junio de 2022; asi como el manual de supervisión, con vigencia desde el 21/06/ 2022e igualmente expedido mediante Resolución "/>
    <s v="Jacqueline"/>
    <n v="1"/>
    <s v="CUMPLIDA"/>
    <s v="SI"/>
    <s v="SI"/>
    <s v="Cerrado"/>
    <s v="Se expidió el manual de contratación y supervisión"/>
    <s v="Jacqueline"/>
    <d v="2022-07-29T00:00:00"/>
    <s v="NO"/>
    <s v="Es importante dejar constancia que la expedición de los manuales, para ser efectivos deben ir acopañados de procedimientos, lños cuales se vana a empezar a diseñar   "/>
  </r>
  <r>
    <n v="0"/>
    <n v="67"/>
    <s v="Auditoría interna"/>
    <n v="2019"/>
    <s v="Auditoría al sistema de Gestión en Seguridad y Salud en el Trabajo"/>
    <d v="2019-11-08T00:00:00"/>
    <s v="Se tomó como muestra la contratación de los servicios de aseo y cafetería para verificar la aplicación de los requisitos de Seguridad y Salud en el trabajo para la selección y evaluación de proveedores y contratistas, aunque el Supervisor de dichos contra"/>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ón correctiva"/>
    <s v="1. Elaborar propuesta de requisitos de Seguridad y Salud en el Trabajo para selección y evaluación de contratistas para incluirlo en el  manual de contratación de la DNBC._x000a_2. Remisión de la propuesta de requisitos de Seguridad y Salud en el Trabajo para s"/>
    <m/>
    <n v="2"/>
    <s v="N° de Actividades realizadas "/>
    <x v="3"/>
    <s v="Maryoly  Diaz Muñoz /_x000a_Especialista Seguridad y Salud en el Trabajo"/>
    <d v="2019-12-01T00:00:00"/>
    <d v="2019-12-31T00:00:00"/>
    <m/>
    <m/>
    <d v="2022-03-30T00:00:00"/>
    <m/>
    <m/>
    <m/>
    <m/>
    <m/>
    <m/>
    <m/>
    <m/>
    <d v="2019-11-30T00:00:00"/>
    <s v="N/A"/>
    <m/>
    <d v="2019-12-10T00:00:00"/>
    <s v="Acción programada para iniciar ejecución posterior a la fecha de corte del seguimiento."/>
    <s v="Carlos Vargas"/>
    <n v="0"/>
    <s v="Sin iniciar"/>
    <d v="2020-07-31T00:00:00"/>
    <s v="Se realizo la actualizacion del manual de proveedores y contratistas 2020 acorde a todos los lineamientos de la normatividad vigente en materia de SST, se incluyeron los aspectos relacionados a la seguridad industrial para contratistas, el cual se enviara"/>
    <n v="1"/>
    <d v="2020-08-20T00:00:00"/>
    <s v="Se realizó la actualización del Manual de Seguridad y salud en el trabajo para Contratistas, Proveedores y Subcontratistas y se elaboraron listas de chequeo en SST para Contratistas. Sin embargo no se ha incluido en el manual de contratación de la entidad"/>
    <s v="Carlos Vargas"/>
    <n v="0.7"/>
    <s v="Vencida"/>
    <m/>
    <s v="Ya se cumplió con el manual y los criterios de sst para que sean incluidos en el manual de contratacion de la entidad. Toda vez que por parte de sst ya se cumplió y fue socializado en correo adjunto como evidencia, solicitamos que este hallazgo sea cerrad"/>
    <n v="1"/>
    <d v="2020-12-18T00:00:00"/>
    <s v="Se establecieron los criterios de SST  y se remitieron a Gestión Contractual se realizó en meses anteriores, sin embargo, a la fecha no se han formalizado dichos criterios"/>
    <s v="Carlos Andrés Vargas"/>
    <n v="100"/>
    <s v="Cumplida"/>
    <m/>
    <m/>
    <m/>
    <d v="2021-05-25T00:00:00"/>
    <s v="Se establecieron los criterios de SST  y se remitieron a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100"/>
    <s v="Cumpl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d v="2022-07-19T00:00:00"/>
    <s v="Acción cumplida, verificada en monitoreos anteriores."/>
    <s v="Si"/>
    <d v="2022-07-28T00:00:00"/>
    <s v="Cumplida en seguimiento anterior"/>
    <s v="Luis Guillermo"/>
    <n v="1"/>
    <s v="CUMPLIDA"/>
    <m/>
    <m/>
    <s v="Abierto"/>
    <m/>
    <m/>
    <m/>
    <m/>
    <m/>
  </r>
  <r>
    <n v="59"/>
    <n v="68"/>
    <s v="Auditoría interna"/>
    <n v="2019"/>
    <s v="Auditoría Gestión Contractual"/>
    <m/>
    <s v="Se evidenció modificaciones del Plan Anual de Adquisiciones no controladas (ver comparativo cuantitativo Anexo 2) lo cual va en contravía de lo establecido en la Ley 152 de 1994 en el artículo 26 “…En la elaboración del plan de acción y en la programación"/>
    <s v="No conformidad"/>
    <s v="El Plan Anual de Adquisiciones  se modifica de conformidad con las directrices establecidas por Colombia Compra Eficiente y las dispuestas en la Ley.  _x000a_El proceso de Planeación de las necesidades de la DNBC es dinámico y se encuentra sujeto a las disposic"/>
    <s v="La DNBC no cuenta actualmente con procedimientos y formatos estandarizados para la formulación y modificación del Plan Anual de adquisiciones."/>
    <s v="Desarticulación en la ejcución de los recursos._x000a_Debilidad Institucional en la implementación del principio de planeación."/>
    <s v="Acción correctiva"/>
    <s v="1. Elaborar el procedimiento de Plan Anual de Adquisiciones. 15/01/2020._x000a_2. Realizar mesas de trabajo con los procesos de Gestión Financiera y Planeación Estratégica para la revisión y aprobación del Procedimiento. 07/02/2020_x000a_3. Elaborar formato de solici"/>
    <m/>
    <n v="6"/>
    <s v="N° de actividades realizadas."/>
    <x v="1"/>
    <s v="Luz Helena Giraldo Correal"/>
    <d v="2019-12-09T00:00:00"/>
    <d v="2020-03-27T00:00:00"/>
    <s v="Plazo"/>
    <n v="368"/>
    <d v="2022-04-18T00:00:00"/>
    <m/>
    <m/>
    <m/>
    <m/>
    <m/>
    <m/>
    <m/>
    <m/>
    <m/>
    <m/>
    <m/>
    <m/>
    <m/>
    <m/>
    <m/>
    <m/>
    <d v="2020-07-31T00:00:00"/>
    <s v="Actualmente se encuentra en borrador el procedimiento, por otro lado se desarrollaron mesas de trabajo con; Planeacion, Contratación y Financiera, para la modificación del PAA "/>
    <n v="0.3"/>
    <d v="2020-08-24T00:00:00"/>
    <s v="Se observa un documento en borrador del proyecto del Procedimiento para la Elaboración del Plan Anual de Adquisiciones para la Contratación de Bienes y Servicios de la DNBC.  No se anexan soportes de las reuniones de las mesas de trabajo"/>
    <s v="Nallivy Consuelo Noy"/>
    <n v="0.1"/>
    <s v="Vencida"/>
    <d v="2020-12-07T00:00:00"/>
    <s v="Se reanuda las mesas de trabajo con mejora continua para aprobación del PAA, se presentara la propuesta a planeacion y el área financiera, se carga la evidencia de la reunión."/>
    <n v="0.7"/>
    <d v="2020-12-18T00:00:00"/>
    <s v="Se verifica  la solicitud  de Contratación de mesa de trabajo  a  la Oficina de Planeación del 10 de diciembre  de 2020,  para elaborar, revisar y aprobar el  procedimiento de modificación y actualización del  PAA, procedimiento con el cual se expedirán t"/>
    <s v="Jacqueline Rivera"/>
    <n v="0.8"/>
    <s v="En avance"/>
    <d v="2021-03-31T00:00:00"/>
    <s v="Antes del dia 31 mayo de 2021 se publicara el manual de contratacion de la entidad y la guia de supervisor se adjunta evidencia. Del proyecto en cual está en revisiön para su adopcion antes del 30 de mayo"/>
    <n v="0.8"/>
    <d v="2021-05-21T00:00:00"/>
    <s v="Se evidencio el avance en la actualización del manual de contratación"/>
    <s v="Carlos Andrés Vargas"/>
    <n v="0.8"/>
    <s v="Vencida"/>
    <d v="2021-10-31T00:00:00"/>
    <s v=" se esta trabajando en el procedimiento con mejora continua "/>
    <n v="0.5"/>
    <d v="2021-11-08T00:00:00"/>
    <s v="Con corte a 15 de nov el proceso no reporta evidencia de la informacion "/>
    <s v="No"/>
    <s v="22/11/201"/>
    <s v="No se allegó evidencia, ni seguimiento de las activiades relacionadas con el PAA  "/>
    <s v="Jacqueline"/>
    <n v="0"/>
    <s v="vencida"/>
    <d v="2022-02-18T00:00:00"/>
    <s v="Se actualizó el procedimiento de gestión de bines y se envío al proceso de mejora continua para su aprobación"/>
    <n v="0.9"/>
    <d v="2022-02-23T00:00:00"/>
    <s v="Se reprograma la accion para dar cumplimiento el 18 de abril de 2022"/>
    <s v="Catalina Carranza-Jacqueline Rivera"/>
    <n v="0.1"/>
    <s v="En avance"/>
    <d v="2022-04-07T00:00:00"/>
    <s v="Se adelantaran  mesas de trabajo con Planeacion estrategica,para la revision del  procedimiento "/>
    <s v="Catalina Carranza-Jacqueline Rivera"/>
    <n v="0.2"/>
    <s v="En avance"/>
    <d v="2022-04-29T00:00:00"/>
    <s v="No se adjunto evidencia para realizar la respectiva revisiòn. La acciòn se cumpliò el 18 de abril de 2022 y quedo vencida.Por lo tanto, para el presente seguimiento no hubo avance."/>
    <s v="CLAUDIA QUINTERO-CATALINA CARRANZA"/>
    <n v="0.2"/>
    <s v="Vencida"/>
    <d v="2022-05-31T00:00:00"/>
    <s v="Se adelantaran  mesas de trabajo con Planeación estrategica,para la revisión del  procedimiento "/>
    <n v="0.3"/>
    <d v="2022-06-08T00:00:00"/>
    <s v="El proceso evidencia el procedimiento de PAA PC PE 01 con fecha del 30 de marzo de 2022"/>
    <s v="Si"/>
    <d v="2022-07-19T00:00:00"/>
    <s v="Se elaboró el procedimiento PC-PE-01 Versión 1 &quot;formulación y Seguimiento  Plan Anual de Adquisiciones&quot; así como el formato FO-PE-01"/>
    <s v="Si"/>
    <d v="2022-07-25T00:00:00"/>
    <s v="Se evidencia la expedición del procedimiento PAA, oficializado y publicado desde marzo de 2022"/>
    <s v="Jacqueline"/>
    <n v="1"/>
    <s v="CUMPLIDA"/>
    <s v="SI"/>
    <s v="SI"/>
    <s v="Cerrado"/>
    <s v="Se expidió el procedimiento de PAA, "/>
    <s v="Jacquelin"/>
    <d v="2022-07-29T00:00:00"/>
    <s v="NO"/>
    <s v="Es importante se empiece aplicar para formular el plan ya que el actual no se ajusta a los lineamientos de Colombia compra eficiente "/>
  </r>
  <r>
    <n v="79"/>
    <n v="70"/>
    <s v="Auditoría interna"/>
    <n v="2019"/>
    <s v="Seguimiento a la atención de Peticiones, Quejas, Reclamos, Solicitudes y Denuncias II semestre de 2019 "/>
    <d v="2020-04-13T00:00:00"/>
    <s v="Se evidenció 210 PQRDS con respuesta extemporánea y vencidas equivalentes al 21.34% del total de las 984 PQRSD, incumpliendo lo dispuesto en la Ley 1755 de 2015 que establece en el Artículo 14 y 21 los términos para resolver y trasladar  las  peticiones p"/>
    <s v="No conformidad"/>
    <s v="1º por que; retrasó  en la contratación del personal contratista de apoyo a la gestión de atención al ciudadano. _x000a__x000a_2º por que: No se generaron las alertas de PQRSD por parte de la oficina de atención al ciudadano, debido que no se contaba con el personal "/>
    <s v="Se identifica bajo nivel de compromiso en la gestión oportuna para dar respuesta a la solicitud de PQRSD"/>
    <s v="Vencimiento de Términos en respuestas a PQRDS,"/>
    <s v="Acción correctiva"/>
    <s v="Informe mensual a la alta Dirección sobre PQRSD con respuesta extemporánea y vencidas para la toma de decisiones."/>
    <m/>
    <n v="4"/>
    <s v="Nº de informes Realizados  / Nº de informes programados * 100 "/>
    <x v="5"/>
    <s v="Andres Garcia "/>
    <d v="2020-05-18T00:00:00"/>
    <d v="2020-08-31T00:00:00"/>
    <s v="Plazo"/>
    <m/>
    <d v="2022-06-30T00:00:00"/>
    <m/>
    <m/>
    <m/>
    <m/>
    <m/>
    <m/>
    <m/>
    <m/>
    <m/>
    <m/>
    <m/>
    <m/>
    <m/>
    <m/>
    <m/>
    <m/>
    <d v="2020-07-31T00:00:00"/>
    <s v="Se realizo informe para los meses de mayo y junio sobre las PQRSD."/>
    <n v="0.8"/>
    <d v="2020-08-24T00:00:00"/>
    <s v="Al verificar la información suministrada por el Proceso de Gestión de Atención al Usuario, se evidencia que se aportan los informes consolidados de PQRSD de los meses de mayo y junio de 2020.  Sin embargo lo contemplado en la acción corresponde a que se d"/>
    <s v="Nallivy Consuelo Noy"/>
    <n v="0"/>
    <s v="En avance"/>
    <d v="2020-12-03T00:00:00"/>
    <s v="Por medio de correo eléctrico en las fechas 10 de agosto 19 de octubre y 3 de diciembre, donde se les adjunta el informe de PQRSD y se identifican las PQRSD extemporáneas. "/>
    <n v="0.9"/>
    <d v="2020-12-16T00:00:00"/>
    <s v="Se reitera por parte de la OCI,  que  no se ha allegado evidencia  del cumplimiento de la acción , respecto a realizar un informe mensual a la alta Dirección sobre PQRSD con respuesta extemporánea y vencidas para la toma de decisiones, toda  vez que  la e"/>
    <s v="Jacqueline Rivera"/>
    <n v="0"/>
    <s v="Vencida"/>
    <d v="2021-03-31T00:00:00"/>
    <s v="no se evidencia un informe mensual a la alta Dirección sobre PQRSD con respuesta extemporánea y vencidas para la toma de decisiones"/>
    <n v="0"/>
    <d v="2021-05-24T00:00:00"/>
    <s v="No se presenta se evidencia del envió de un informe mensual a la alta Dirección sobre PQRSD con respuesta extemporánea y vencidas para la toma de decisiones"/>
    <s v="Carlos Andrés Vargas"/>
    <n v="0"/>
    <s v="Vencida"/>
    <d v="2021-10-31T00:00:00"/>
    <s v="Se presento informe de PQRSD con respuesta extemporánea y vencidas para la toma de decisiones ante comité directivo el 30/09/21."/>
    <n v="0.9"/>
    <d v="2021-11-08T00:00:00"/>
    <s v="Sevidencia la presentacion del informe consolidado del I semestre del 2021, ante comité Directivo de septiembre "/>
    <s v="Si"/>
    <d v="2021-11-18T00:00:00"/>
    <s v="Atendendiendo a que la evidencia allegada corresponde a una presentanción  que se realizó para informarla  en Comité Directivo;  al  respecto la OCI, no la puede tener como evidencia de cumplimiento; pues no obstante no allegarse la respectiva acta del Co"/>
    <s v="Jacqueline"/>
    <n v="0"/>
    <s v="vencida"/>
    <m/>
    <m/>
    <m/>
    <s v="25 febrero -13 de marzo"/>
    <s v="Se  solicita modificacion de  la fecha de inicio y terminacion atendiendo al vencimiento de la misma, la cual  inicia en  marzo y termina en hasta julio"/>
    <s v="Catalina Carranza -Jacqueline Rivera"/>
    <n v="0.1"/>
    <s v="En avance"/>
    <d v="2021-04-05T00:00:00"/>
    <s v="A la fecha se cuenta con informe borrador del mes de febrero."/>
    <s v="John Beltran _x000a_CarlosVargas"/>
    <n v="0"/>
    <s v="En avance"/>
    <d v="2022-04-27T00:00:00"/>
    <s v="Se evidencio el envio de correo a la alta direccion sobre PQRSD con respuesta extemporánea y vencidas para la toma de decisiones"/>
    <s v="Jhon Beltran/ Carlos Vargas"/>
    <n v="0.25"/>
    <s v="En avance"/>
    <d v="2022-05-31T00:00:00"/>
    <s v="Se evidencio el envió de correo a la alta dirección sobre PQRSD con respuesta extemporánea y vencidas para la toma de decisiones de los meses de febrero, marzo y abril."/>
    <n v="0.75"/>
    <d v="2022-06-07T00:00:00"/>
    <s v="El proceso reporta solo los correos correspondientes a los informes de febrero y marzo, faltando los correos con los informes de los meses de enero, abril y mayo "/>
    <s v="No "/>
    <d v="2022-06-30T00:00:00"/>
    <s v="Se evidenció el envío de correo a la alta dirección sobre PQRSD con respuesta extemporánea y vencidas para la toma de decisiones de los meses de febrero, marzo, abril y mayo."/>
    <s v="Si"/>
    <d v="2022-07-26T00:00:00"/>
    <s v="En seguimiento se verificaron 4 informes remitidos  a la Alta Dirección, respecto de las PQRSD extemporaneas y vencidas para la toma de desiciones"/>
    <s v="Jacqueline"/>
    <n v="1"/>
    <s v="CUMPLIDA"/>
    <s v="SI"/>
    <s v="SI"/>
    <s v="Cerrado"/>
    <s v="Se cumplió con el envió de los informes a ñla alata dirección para la toma de decisiones"/>
    <s v="Jacquelin"/>
    <d v="2022-07-29T00:00:00"/>
    <s v="NO"/>
    <s v="Con base en el informe ya corresponde a la alta dirección tomar medidas para evitar que las PQRSD no dejen de ser contestadas oqueden vencidas"/>
  </r>
  <r>
    <n v="83"/>
    <n v="71"/>
    <s v="Auditoría interna"/>
    <n v="2019"/>
    <s v="Seguimiento a la atención de Peticiones, Quejas, Reclamos, Solicitudes y Denuncias II semestre de 2019 "/>
    <d v="2020-04-13T00:00:00"/>
    <s v="Al verificar los documentos de respuesta registrados con los números de radicado 2019100000133 -3, 2019100000137-3 y 2019100000102-3, se encontró lo siguiente:_x000a__x000a_ Los radicados terminados en “3” corresponden a circulares o memorandos internos de acuerdo c"/>
    <s v="No conformidad"/>
    <s v="1º por que: los funcionarios y/o contratistas generaban respuestas sin verificación del número de salida_x000a__x000a_2º por que: al momento de generar una respuesta el funcionario y/o contratista no seguía los pasos de salidas determinados en ORFEO, asignándolas a r"/>
    <s v="Falta de conocimiento de los funcionarios y/o contratistas para la  generacion de respuesta  según la clasificación de ORFEO "/>
    <s v="Desgaste administrativo por la mala clasificación según ORFEO"/>
    <s v="Acción correctiva"/>
    <s v="Capacitación obligatoria a todo el personal de la DNBC usuarios de ORFEO en el uso y manejo de la herramienta."/>
    <m/>
    <n v="1"/>
    <s v="Nº de servidores públicos capacitados / Nº total de servidores públicos con usuario de ORFEO asignado * 100"/>
    <x v="5"/>
    <s v="Andres Garcia "/>
    <d v="2020-03-27T00:00:00"/>
    <d v="2020-08-31T00:00:00"/>
    <m/>
    <m/>
    <d v="2020-08-31T00:00:00"/>
    <m/>
    <m/>
    <m/>
    <m/>
    <m/>
    <m/>
    <m/>
    <m/>
    <m/>
    <m/>
    <m/>
    <m/>
    <m/>
    <m/>
    <m/>
    <m/>
    <d v="2020-07-31T00:00:00"/>
    <s v="Se  realizado capacitacion individual con los procesos de Contratacion,  Subdireccion Administrativa, Archivo y Fano, adicionalmente se envio capacitcion para el dia 06 de agosto 2020 a todo el personal  DNBC, con isntructivo del manejo de ORFEO"/>
    <n v="0.5"/>
    <d v="2020-08-24T00:00:00"/>
    <s v="Se evidenció que se iniciaron las capacitaciónes básicas en el manejo de ORFEO a la Subdirección Administrativa, Contratación, Archivo y FANO.  Así mismo, Atención al Ciudadano emitió el memorando 20203800000203 de fecha 11 de junio de 2020 informando que"/>
    <s v="Nallivy Consuelo Noy"/>
    <n v="0.5"/>
    <s v="En avance"/>
    <d v="2020-12-03T00:00:00"/>
    <s v="Se realizo capacitación de sensibilización de ORFEO identificado la importancia de atención de las PQRSD dirigida a los funcionarios y contratistas en 29 de septiembre del 2020._x000a__x000a_De igual manera se realizaron correos de sensibilización del buen uso de ORF"/>
    <n v="1"/>
    <d v="2020-12-16T00:00:00"/>
    <s v="De la evidencia  allegada , no se  puede reportar  un cumplimiento de la acción  definida, ya que  contrario al seguimiento del área no se completaron las capacitaciones, el registro  hace  relación a  una capacitación sobre funciones del GAU"/>
    <s v="Jacqueline Rivera"/>
    <n v="0.5"/>
    <s v="Vencida"/>
    <d v="2021-03-31T00:00:00"/>
    <s v="no se evidencia capacitacion al personal de la DNBC en el tema de uso y manejo de la herramienta ORFEO"/>
    <n v="0"/>
    <d v="2021-05-24T00:00:00"/>
    <s v="No se presenta evidencia de la capacitación sobre uso y manejo de ORFEO a todo el personal."/>
    <s v="Carlos Andrés Vargas"/>
    <n v="0"/>
    <s v="Vencida"/>
    <d v="2021-10-31T00:00:00"/>
    <s v="Se realiza Capacitación dirigida a todo el personal de la DNBC usuarios de ORFEO en el uso y manejo de la herramienta el 11/06/21"/>
    <n v="1"/>
    <d v="2021-11-08T00:00:00"/>
    <s v="Se evidencia la realizacion de Capacitación obligatoria a todo el personal de la DNBC usuarios de ORFEO en el uso y manejo de la herramienta."/>
    <s v="Si"/>
    <d v="2021-11-18T00:00:00"/>
    <s v="La OCI observa que se allega como eviudencia de la Capacitación obligatoria a todo el personal de la DNBC usuarios de ORFEO en el uso y manejo de la herramienta, un enlace sin que este haga referencia  al tema ni asistentes"/>
    <s v="Jacqueline"/>
    <n v="1"/>
    <s v="Cumplida"/>
    <m/>
    <m/>
    <m/>
    <s v="25 febrero -13 de marzo"/>
    <s v="Esta accion ya se cumplio, y para el cierre del hallazgo quedan pendientes"/>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5-31T00:00:00"/>
    <s v="Se evidenció el envío de correo a la alta dirección sobre PQRSD con respuesta extemporánea y vencidas para la toma de decisiones de los meses de febrero, marzo, abril y mayo."/>
    <s v="Si"/>
    <d v="2022-07-25T00:00:00"/>
    <s v="Acción cumplida en seguimiento anterior"/>
    <s v="Jacqueline"/>
    <n v="1"/>
    <s v="CUMPLIDA"/>
    <s v="SI"/>
    <s v="SI"/>
    <s v="Cerrado"/>
    <s v="La acción se cerro en seguimiento anterior , ya en este se cumplieron todas las acciones"/>
    <s v="Jacquelin"/>
    <d v="2022-07-29T00:00:00"/>
    <s v="NO"/>
    <s v="Se cerro en seguimiento anterior"/>
  </r>
  <r>
    <n v="0"/>
    <n v="72"/>
    <s v="Auditoría interna"/>
    <n v="2019"/>
    <s v="Seguimiento a la atención de Peticiones, Quejas, Reclamos, Solicitudes y Denuncias II semestre de 2019 "/>
    <d v="2020-04-13T00:00:00"/>
    <s v="Al verificar los documentos de respuesta registrados con los números de radicado 2019100000133 -3, 2019100000137-3 y 2019100000102-3, se encontró lo siguiente:_x000a__x000a_ Los radicados terminados en “3” corresponden a circulares o memorandos internos de acuerdo c"/>
    <s v="No conformidad"/>
    <s v="1º por que: los funcionarios y/o contratistas generaban respuestas sin verificación del número de salida_x000a__x000a_2º por que: al momento de generar una respuesta el funcionario y/o contratista no seguía los pasos de salidas determinados en ORFEO, asignándolas a r"/>
    <s v="Falta de conocimiento de los funcionarios y/o contratistas para la  generacion de respuesta  según la clasificación de ORFEO "/>
    <s v="Desgaste administrativo por la mala clasificación según ORFEO"/>
    <s v="Acción correctiva"/>
    <s v="Notificar mediante comunicación escrita las responsabilidades sobre el buen uso de la herramienta de ORFEO "/>
    <m/>
    <n v="1"/>
    <s v="Nºde servidores públicos notificados/ Nº total de servidores públicos con asignación de usuario de ORFEO Asignado *100"/>
    <x v="5"/>
    <s v="Andres Garcia "/>
    <d v="2020-05-04T00:00:00"/>
    <d v="2020-08-31T00:00:00"/>
    <m/>
    <m/>
    <d v="2020-08-31T00:00:00"/>
    <m/>
    <m/>
    <m/>
    <m/>
    <m/>
    <m/>
    <m/>
    <m/>
    <m/>
    <m/>
    <m/>
    <m/>
    <m/>
    <m/>
    <m/>
    <m/>
    <d v="2020-07-31T00:00:00"/>
    <s v="Se realizo envió a todos los funcionarios responsables de dar respuestas a los diferentes requerimientos de la DNBC, adicionalmente trabaja en un documento para realizar el envió a todos los funcionarios de la DNBC que cuenten con correo institucional."/>
    <s v="80%%"/>
    <d v="2020-08-24T00:00:00"/>
    <s v="Se observó que mediante correo electrónico de fecha 07 de junio de 2020, a través del correo de atención al ciudadano, se socializó con algunos colaboradores los términos para dar respuesta a los PQRSD, así mismo se les notificó los documentos quien tiene"/>
    <s v="Nallivy Consuelo Noy"/>
    <n v="0.8"/>
    <s v="En avance"/>
    <d v="2020-12-03T00:00:00"/>
    <s v="Se realizo capacitación de sensibilización de ORFEO identificado la importancia de atención de las PQRSD dirigida a los funcionarios y contratistas en 29 de septiembre del 2020._x000a_"/>
    <n v="1"/>
    <d v="2020-12-16T00:00:00"/>
    <s v="De la evidencia allegada, no se  observa  la notificación  sobre las responsabilidades sobre el buen uso de la herramienta de ORFEO "/>
    <s v="Jacqueline Rivera"/>
    <n v="0.8"/>
    <s v="Vencida"/>
    <d v="2021-03-31T00:00:00"/>
    <s v="No se evidencia la notificacion  a los funcionarios de la DNBC sobre las responsabilidades del buen uso de la herramienta de ORFEO "/>
    <n v="0"/>
    <d v="2021-05-24T00:00:00"/>
    <s v="No se presenta evidencia de la notificación  a los funcionarios de la DNBC sobre las responsabilidades del buen uso de la herramienta de ORFEO "/>
    <s v="Carlos Andrés Vargas"/>
    <n v="0"/>
    <s v="Vencida"/>
    <d v="2021-10-31T00:00:00"/>
    <s v="Se notifica por correo electronico a los funcionarios de la DNBC sobre las responsabilidades del buen uso de la herramienta de ORFEO el 22/06/2021"/>
    <n v="1"/>
    <d v="2021-11-08T00:00:00"/>
    <s v="Se evidencia el envio de un correo a todos los funcionarios, recordandoles la verificacion del Sistema Orfeo, sin embargo no se evidencia  comunicación escrita de  las responsabilidades sobre el buen uso de la herramienta de ORFEO "/>
    <s v="No"/>
    <d v="2021-11-18T00:00:00"/>
    <s v="Se observa como evidencia del cumplimiento, un correo con una especifica responsabilidad  del ORFEO, pero se debe ampliar el tema a todas las responsabilidades sobre el buen uso de la herramienta de ORFEO "/>
    <s v="Jacqueline"/>
    <n v="0.3"/>
    <s v="vencida"/>
    <m/>
    <m/>
    <m/>
    <s v="25 febrero -13 de marzo"/>
    <s v="Compromiso: Desde GAU de acuerdo a la lista de responsabilidades sobre el buen uso del ORFEO evidenciada, se realizara comunicación a través de correo a todos los funcionarios y contratistas para su socilización, lo cual se realizara con fecha limite 4 de"/>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5-31T00:00:00"/>
    <s v="Se evidenció el envio de correo alertando a los líderes de procesos correspondiente a los meses de enero, febrero, marzo, abril y mayo."/>
    <s v="Si"/>
    <d v="2022-07-25T00:00:00"/>
    <s v="Acción cumplida en seguimiento anterior"/>
    <s v="Jacqueline"/>
    <n v="1"/>
    <s v="CUMPLIDA"/>
    <s v="SI"/>
    <s v="SI"/>
    <s v="Cerrado"/>
    <s v="La acción se cerro en seguimiento anterior , ya en este se cumplieron todas las acciones"/>
    <s v="Jacquelin"/>
    <d v="2022-07-29T00:00:00"/>
    <s v="NO"/>
    <s v="Se cerro en seguimiento anterior"/>
  </r>
  <r>
    <n v="0"/>
    <n v="73"/>
    <s v="Auditoría interna"/>
    <n v="2019"/>
    <s v="Seguimiento a la atención de Peticiones, Quejas, Reclamos, Solicitudes y Denuncias II semestre de 2019 "/>
    <d v="2020-04-13T00:00:00"/>
    <s v="Al verificar los documentos de respuesta registrados con los números de radicado 2019100000133 -3, 2019100000137-3 y 2019100000102-3, se encontró lo siguiente:_x000a__x000a_ Los radicados terminados en “3” corresponden a circulares o memorandos internos de acuerdo c"/>
    <s v="No conformidad"/>
    <s v="1º por que: los funcionarios y/o contratistas generaban respuestas sin verificación del número de salida_x000a__x000a_2º por que: al momento de generar una respuesta el funcionario y/o contratista no seguía los pasos de salidas determinados en ORFEO, asignándolas a r"/>
    <s v="Falta de conocimiento de los funcionarios y/o contratistas para la  generacion de respuesta  según la clasificación de ORFEO "/>
    <s v="Desgaste administrativo por la mala clasificación según ORFEO"/>
    <s v="Acción correctiva"/>
    <s v="Capacitar al personal encargado de generar respuestas sobre el manejo de del sistema ORFEO "/>
    <m/>
    <n v="1"/>
    <s v="_x000a_Nº de funcionarios capacitados/ N° Total de Funcionarios *100"/>
    <x v="5"/>
    <s v="Andres Garcia "/>
    <s v="01/06/202"/>
    <d v="2020-12-30T00:00:00"/>
    <m/>
    <m/>
    <d v="2020-12-30T00:00:00"/>
    <m/>
    <m/>
    <m/>
    <m/>
    <m/>
    <m/>
    <m/>
    <m/>
    <m/>
    <m/>
    <m/>
    <m/>
    <m/>
    <m/>
    <m/>
    <m/>
    <d v="2020-07-31T00:00:00"/>
    <s v="Se realizo capitación el día 06 de agosto 2020 a todo el personal DNBC, sobre el instructivo de manejo de ORFEO "/>
    <n v="1"/>
    <d v="2020-08-24T00:00:00"/>
    <s v="Se evidenció que se iniciaron las capacitaciónes básicas en el manejo de ORFEO a la Subdirección Administrativa, Contratación, Archivo y FANO.  Así mismo, Atención al Ciudadano emitió el memorando 20203800000203 de fecha 11 de junio de 2020 informando que"/>
    <s v="Nallivy Consuelo Noy"/>
    <n v="0.5"/>
    <s v="En avance"/>
    <d v="2020-12-03T00:00:00"/>
    <s v="Se realizo capacitación al personal sobre las funciones y otro en las fechas 30/08/2020,  23/07/2020, 30/06/2020, 29/05/2020, 29/04/2020, "/>
    <n v="1"/>
    <d v="2020-12-16T00:00:00"/>
    <s v="De la  evidencia allegada no se puede determinar el cumplimiento de la capacitación al personal encargado de generar respuestas sobre el manejo de del sistema ORFEO "/>
    <s v="Jacqueline Rivera"/>
    <n v="0.5"/>
    <s v="En avance"/>
    <d v="2021-03-31T00:00:00"/>
    <s v="no se evidencia el cumplimiento de la capacitacion al personal encargado de generar respuestas sobre el manejo de del sistema ORFEO "/>
    <n v="0"/>
    <d v="2021-05-24T00:00:00"/>
    <s v="No se presenta evidencia de la capacitación al personal encargado de generar respuestas sobre el manejo de ORFEO"/>
    <s v="Carlos Andrés Vargas"/>
    <n v="0"/>
    <s v="Vencida"/>
    <d v="2021-10-31T00:00:00"/>
    <s v="Se realiza Capacitación dirigida al personal encargado de generar respuestas el 18/6/21"/>
    <n v="1"/>
    <d v="2021-11-08T00:00:00"/>
    <s v="Se evidencia la realizacion de una capacitacion  al personal encargado de generar respuestas sobre el manejo de del sistema ORFEO "/>
    <s v="Si"/>
    <d v="2021-11-18T00:00:00"/>
    <s v="Respecto de la  acción Capacitar al personal encargado de generar respuestas sobre el manejo de del sistema ORFEO, el área  allega invitación a la capacitación, la cual se programo para el 18 de junio de 2021 "/>
    <s v="Jacqueline"/>
    <n v="1"/>
    <s v="Cumplida"/>
    <m/>
    <m/>
    <m/>
    <s v="25 febrero -13 de marzo"/>
    <s v="Se verifica el cumplimiento de la acción,esta pendiente de cerrar hasta el cumplimiento del item 72, el cual queda pendiente proximo seguimiento"/>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5-31T00:00:00"/>
    <s v="Se cuenta con informe del mes de enero en el cual no se presentaron reiterativas, el del mes de febrero con 49 reiterativas, el del mes de marzo con 47 reiterativas, el del mes de abril con 28 reiterativas y el  informe de mayo se encuentra en borrador."/>
    <s v="Si"/>
    <d v="2022-07-25T00:00:00"/>
    <s v="Acción cumplida en seguimiento anterior"/>
    <s v="Jacqueline"/>
    <n v="1"/>
    <s v="CUMPLIDA"/>
    <s v="SI"/>
    <s v="SI"/>
    <s v="Cerrado"/>
    <s v="La acción se cerro en seguimiento anterior , ya en este se cumplieron todas las acciones"/>
    <s v="Jacquelin"/>
    <d v="2022-07-29T00:00:00"/>
    <s v="NO"/>
    <s v="Se cerro en seguimiento anterior"/>
  </r>
  <r>
    <n v="114"/>
    <n v="74"/>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en la  ejecucion del  soporte técnico de los equipos de la entidad._x000a__x000a_2º Por qué; No se tienen los recursos económicos necesarios para el cumplimiento del "/>
    <s v="No se aplican las políticas, procedimientos y seguimiento de atención de soporte Técnico. "/>
    <s v="Incumplimiento de los planes y resultados esperados por parte de la Entidad"/>
    <s v="Acción correctiva"/>
    <s v="Implementar el procedimiento de Gestión de Tecnología Informática PC-TI-01 Gestión y Atención de Soporte Técnico._x000a_"/>
    <m/>
    <n v="1"/>
    <s v="Programa establecido de Gestión de Tecnología informática PC- TI Gestión atención de soporte Técnico "/>
    <x v="2"/>
    <s v="Edwin Zamora "/>
    <d v="2020-06-16T00:00:00"/>
    <d v="2020-09-27T00:00:00"/>
    <s v="Plazo"/>
    <n v="215"/>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7"/>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El documento se encuentra en ajustes "/>
    <n v="0.7"/>
    <d v="2021-11-08T00:00:00"/>
    <s v="No se ha finalizado con la construcción del documento "/>
    <s v="No "/>
    <d v="2021-11-18T00:00:00"/>
    <s v="No se evidencian soportes en el One Drive. La actividad tiene fecha de termianción 30/04/2021"/>
    <s v="Luis Guillermo"/>
    <n v="0.7"/>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so de majora continua."/>
    <s v="Luis Guillermo"/>
    <n v="0.8"/>
    <s v="VENCIDA"/>
    <m/>
    <m/>
    <s v="Abierto"/>
    <m/>
    <m/>
    <m/>
    <m/>
    <m/>
  </r>
  <r>
    <n v="0"/>
    <n v="75"/>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en la  ejecucion del  soporte técnico de los equipos de la entidad._x000a__x000a_2º Por qué; No se tienen los recursos económicos necesarios para el cumplimiento del "/>
    <s v="No se aplican las políticas, procedimientos y seguimiento de atención de soporte Técnico. "/>
    <s v="Incumplimiento de los planes y resultados esperados por parte de la Entidad"/>
    <s v="Acción correctiva"/>
    <s v="Realizar e implementar un formulario en linea que permita medir la oportunidad en tiempo real del soporte técnico, para la realización de los indicadores de gestión. "/>
    <m/>
    <n v="1"/>
    <s v="Formato ejecutado de control de mantenimiento a los equipos de computo de la DNBC."/>
    <x v="2"/>
    <s v="Edwin Zamora "/>
    <d v="2020-06-16T00:00:00"/>
    <d v="2020-09-27T00:00:00"/>
    <s v="Plazo"/>
    <m/>
    <d v="2022-04-30T00:00:00"/>
    <m/>
    <m/>
    <m/>
    <m/>
    <m/>
    <m/>
    <m/>
    <m/>
    <m/>
    <m/>
    <m/>
    <m/>
    <m/>
    <m/>
    <m/>
    <m/>
    <d v="2020-07-31T00:00:00"/>
    <s v="El formulario ya se encuentra elaborado por el área de GTI, se espera enviar a planeacion en el mes de agosto para su aprobación y codificación. https://forms.gle/Hf7FEbHj2KKhGdgS7"/>
    <n v="0.5"/>
    <d v="2020-08-23T00:00:00"/>
    <s v="Se evidenció formulario google para medir la efectividad del mantenimiento/soporte realizado por TI, pendiente su ejecución."/>
    <s v="Carlos Vargas"/>
    <n v="0.5"/>
    <s v="En avance"/>
    <d v="2020-12-04T00:00:00"/>
    <s v="Esta el formulario en línea, sigue pendiente de la ejecución, por mejoras del mismo. "/>
    <n v="0.5"/>
    <d v="2020-12-17T00:00:00"/>
    <s v="Esta el formulario en línea, sigue pendiente de la ejecución, por mejoras del mismo. "/>
    <s v="Carlos Andrés Vargas"/>
    <n v="50"/>
    <s v="Vencida"/>
    <d v="2021-03-31T00:00:00"/>
    <s v="No se dio avance de este por falta de personas de apoyo para su desarrollo. "/>
    <n v="0.5"/>
    <d v="2021-05-26T00:00:00"/>
    <s v="Realizar e implementar un formulario en línea que permita medir la oportunidad en tiempo real del soporte técnico, para la realización de los indicadores de gestión. "/>
    <s v="Carlos Andrés Vargas"/>
    <n v="50"/>
    <s v="Vencida"/>
    <d v="2021-10-31T00:00:00"/>
    <s v="En revisión por cambio de indicadores."/>
    <n v="0.5"/>
    <d v="2021-11-08T00:00:00"/>
    <s v="No se presenta  formulario en línea que permita medir la oportunidad en tiempo real del soporte técnico, para la realización de los indicadores de gestión. "/>
    <s v="No "/>
    <d v="2021-11-18T00:00:00"/>
    <s v="No se evidencian soportes en el One Drive. La actividad tiene fecha de termianción 27/09/2020"/>
    <s v="Luis Guillermo"/>
    <n v="0.5"/>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5"/>
    <s v="En avance"/>
    <d v="2022-04-06T00:00:00"/>
    <s v="El formato ya se tiene, sin embargo este se articula con el procedimiento, por lo que saldra en circulacion la aprobación de la acción anterior. La acción se conluiria antes del 30/04/2022"/>
    <s v="Carlos/Merle"/>
    <n v="0.8"/>
    <s v="En avance"/>
    <d v="2022-05-03T00:00:00"/>
    <s v="Se evidencia el formato de encuesta de satisfacción y el formulario de solucitud de servicios. Se cumple la acción, queda pendiente verificacion de efectividad de la acción."/>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m/>
    <m/>
    <s v="Abierto"/>
    <m/>
    <m/>
    <m/>
    <m/>
    <m/>
  </r>
  <r>
    <n v="0"/>
    <n v="77"/>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soporte técnico y capacitación al personal en el manejo del Google Drive. _x000a__x000a__x000a_2º Por qué; No se cuenta con las herramientas tecnológicas necesarias para b"/>
    <s v="Falta de personal y recursos economicos para el seguimiento y verificación del cumplimiento de los indicadores."/>
    <s v="Incumplimiento de los planes y resultados esperados por parte de la Entidad"/>
    <s v="Acción correctiva"/>
    <s v="Verificar la validez de los indicadores que permiten realizar seguimiento y evaluación periódica de los procesos de TI _x000a_"/>
    <m/>
    <n v="1"/>
    <s v="&quot;N.º Total de indicadores / N.º total de indicadores Verificados * 100 _x000a__x000a_"/>
    <x v="2"/>
    <s v="Edwin Zamora "/>
    <d v="2020-06-16T00:00:00"/>
    <d v="2020-09-27T00:00:00"/>
    <s v="Plazo"/>
    <m/>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5"/>
    <d v="2020-12-17T00:00:00"/>
    <s v="El proceso cuenta con dos indicadores de eficacia."/>
    <s v="Carlos Andrés Vargas"/>
    <n v="50"/>
    <s v="Vencida"/>
    <d v="2021-03-31T00:00:00"/>
    <s v="No se dio avance de este por falta de personas de apoyo para su desarrollo. "/>
    <n v="0.5"/>
    <d v="2021-05-26T00:00:00"/>
    <s v="El proceso cuenta con dos indicadores de eficacia, sin embargo, falta verificar la validez de los indicadores frente al objetivo del proceso para realizar seguimiento y evaluación periódica de los procesos de TI "/>
    <s v="Carlos Andrés Vargas"/>
    <n v="50"/>
    <s v="Vencida"/>
    <d v="2021-10-31T00:00:00"/>
    <s v="Se realiza actualización y modificación de los indicadores."/>
    <n v="0.5"/>
    <d v="2021-11-08T00:00:00"/>
    <s v="No se presenta la verificación del cumplimiento de los indicadores "/>
    <s v="No "/>
    <d v="2021-11-18T00:00:00"/>
    <s v="Se evidencian el tablero de indicadores y  2 fichas tecnicas con fecha del 16/06/2021, pero no se aprecia la verificación de la validez de los indicadores que permitan realizar seguimiento y evaluación periódica de los procesos de TI. La actividad tiene f"/>
    <s v="Luis Guillermo"/>
    <n v="0.5"/>
    <s v="vencida"/>
    <d v="2022-02-18T00:00:00"/>
    <s v="Se realizan meses de trabajo e información con correos electronicos de informes soliictados"/>
    <n v="1"/>
    <d v="2022-03-08T00:00:00"/>
    <s v="El gestor se compromete a cumplir la acción antes del 30/04/2022"/>
    <s v="Luis Guillermo / Merle Galindo"/>
    <n v="0.5"/>
    <s v="En avance"/>
    <d v="2022-04-06T00:00:00"/>
    <s v="El proceso presenta las fichas de riesgos del año 2019,sin embargo no se evidencia seguimiento a los indicadores en el año 2020 y 2021"/>
    <s v="Carlos Vargas - Merle Galindo"/>
    <n v="0.5"/>
    <s v="En avance"/>
    <d v="2022-05-03T00:00:00"/>
    <s v="Acción cumplida en el seguimiento anterior, pendiente verificar efectividad."/>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m/>
    <m/>
    <s v="Abierto"/>
    <m/>
    <m/>
    <m/>
    <m/>
    <m/>
  </r>
  <r>
    <n v="115"/>
    <n v="78"/>
    <s v="Auditoría interna"/>
    <n v="2019"/>
    <s v="Segumiento a la Gestión de Tecnología e Informática"/>
    <d v="2019-12-20T00:00:00"/>
    <s v="Se evidencia que la construcción del Plan Estratégico de Tecnologías de la información y las comunicaciones,  no se ajustan a las necesidades de la entidad en materia de TI, lo cual dificulta la realización de la planificación de mediano y largo plazo en "/>
    <s v="No conformidad"/>
    <s v="1. Por qué: Porque no se identificaron adecuadamente los  factores internos y externos que permitieran identificar las necesidades de la DNBC_x000a__x000a_2. Por qué:  Desconocimiento de la adecuada aplicación del PETI con base a los lineamientos de la entidad, tenie"/>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ón correctiva"/>
    <s v="Actualizar el Plan Estratégico de Tecnologías de la Información y Comunicaciones de la DNBC periodo 2019-2022 con el proyecto actual de estabilización de Servicios Tecnológicos y definición del marco de seguridad y privacidad de la información y de los si"/>
    <s v="Actualizar el Plan Estratégico de Tecnologías de la Información y Comunicaciones de la DNBC (PETIC 2023- 2025)” con fecha de finalización diciembre 2022"/>
    <n v="1"/>
    <s v="Proceso de PETIC actualizado y verificado."/>
    <x v="2"/>
    <s v="Edwin Zamora "/>
    <d v="2020-06-16T00:00:00"/>
    <d v="2020-10-15T00:00:00"/>
    <s v="Acción y Plazo"/>
    <n v="197"/>
    <d v="2022-12-31T00:00:00"/>
    <m/>
    <m/>
    <m/>
    <m/>
    <m/>
    <m/>
    <m/>
    <m/>
    <m/>
    <m/>
    <m/>
    <m/>
    <m/>
    <m/>
    <m/>
    <m/>
    <d v="2020-07-31T00:00:00"/>
    <s v="Se encuentra en socialización con el área directiva y desarrollo del mismo. Se sube como evidencia las diapositivas presentadas a los directivos de los cambios y consideraxiones del PETI"/>
    <n v="0.4"/>
    <d v="2020-08-23T00:00:00"/>
    <s v="El Plan Estratégico de Tecnologías de la Información y Comunicaciones, se encuentra en proceso de actualización."/>
    <s v="Carlos Vargas"/>
    <n v="0.4"/>
    <s v="En avance"/>
    <d v="2020-12-04T00:00:00"/>
    <m/>
    <m/>
    <d v="2020-12-17T00:00:00"/>
    <s v="Se encuentra en construcción"/>
    <s v="Carlos Andrés Vargas"/>
    <n v="40"/>
    <s v="En avance"/>
    <d v="2021-03-31T00:00:00"/>
    <s v="Se encuentra en construcción, se espera concluirlo según la fecha establecida."/>
    <n v="0.4"/>
    <d v="2021-05-26T00:00:00"/>
    <s v="El Plan Estratégico de Tecnologías de la Información y Comunicaciones de la DNBC se encuentra en construcción."/>
    <s v="Carlos Andrés Vargas"/>
    <n v="40"/>
    <s v="En avance"/>
    <d v="2021-10-31T00:00:00"/>
    <s v="Documento en ejuste para su publicación."/>
    <n v="0.4"/>
    <d v="2021-11-08T00:00:00"/>
    <s v="No se presenta avances de la ejecución de la acción "/>
    <s v="No "/>
    <d v="2021-11-18T00:00:00"/>
    <s v="No se evidencian soportes en el One Drive. La actividad tiene fecha de terminación 30/04/2021"/>
    <s v="Luis Guillermo"/>
    <n v="0.4"/>
    <s v="vencida"/>
    <d v="2022-02-18T00:00:00"/>
    <s v="Se generaron los correos emitidos por parte de presidencia de la republica donde se visualizan los 2 envios correspondientes al inoforme de austeridad del gasto II semestre año 2020 y primer semestre 2021 "/>
    <n v="1"/>
    <d v="2022-03-08T00:00:00"/>
    <s v="El gestor se compromete a cumplir la acción antes del 30/04/2022"/>
    <s v="Luis Guillermo / Merle Galindo"/>
    <n v="0.4"/>
    <s v="En avance"/>
    <d v="2022-04-06T00:00:00"/>
    <s v="El proceso indica que se encuentra tabajando en las acciones definidas en la mesa de trabajo inicial"/>
    <s v="Carlos/Merle"/>
    <n v="0.4"/>
    <s v="En avance"/>
    <d v="2022-05-03T00:00:00"/>
    <s v="Se presenta informe del diagnóstico del PETI 2019 - 2022 , como base para la preparación del nuevo PETIC. Sin embargo se requiere ajustar la acción indicando que es la actualización del PETI y no la estabilización que ya esta cumplida y fecha de finalizac"/>
    <s v="Carlos Vargas - Merle Galindo"/>
    <n v="0.4"/>
    <s v="Vencida"/>
    <d v="2022-05-31T00:00:00"/>
    <s v="Se solicitó ajustar de acuerdo al último seguimiento, se anexa el correo de dicha solicitud"/>
    <n v="0.5"/>
    <d v="2022-06-08T00:00:00"/>
    <s v="El proceso no reporta evidencia de la ejecución de la acción "/>
    <s v="No"/>
    <d v="2022-07-19T00:00:00"/>
    <s v="El proceso solicitó cambio de la acción y fecha. Con mejora Continua se han establecido reuniones donde se ha presentado el diagnóstico inicial para la elaboración del PETIC, sin embargo no se adjunto evidencia. "/>
    <s v="A tiempo"/>
    <d v="2022-07-25T00:00:00"/>
    <s v="Se evidencia correo solicitando la modificación de la acción."/>
    <s v="Luis Guillermo"/>
    <n v="0.4"/>
    <s v="EN AVANCE"/>
    <m/>
    <m/>
    <s v="Abierto"/>
    <m/>
    <m/>
    <m/>
    <m/>
    <m/>
  </r>
  <r>
    <n v="116"/>
    <n v="79"/>
    <s v="Auditoría interna"/>
    <n v="2019"/>
    <s v="Segumiento a la Gestión de Tecnología e Informática"/>
    <d v="2019-12-20T00:00:00"/>
    <s v="Se evidencia un bajo nivel de avance en la implementación de los lineamientos en el marco del Plan Estratégico de Tecnologías de la Información y las Comunicaciones - PETIC de acuerdo con los componentes: TIC para Servicios, TIC para Gobierno Abierto y TI"/>
    <s v="No conformidad"/>
    <s v="1. Por qué: Desconocimiento de la adecuada aplicación del PETI con base a los lineamientos de la entidad, teniendo en cuenta la guía y soporte emitido por el ministerio de las TICs._x000a__x000a_2. Por qué: Falta de seguimiento al proceso de adecuación e implementaci"/>
    <s v="Ausencia de recurso humano dedicado a la planeación y ejecución del plan. "/>
    <s v="Desarticulación del área de Gestión de Tecnología con los objetivos estratégicos de la entidad."/>
    <s v="Acción correctiva"/>
    <s v="Realizar indicadores de seguimiento y control con el fin de medir y evaluar el avance del PETI"/>
    <m/>
    <n v="1"/>
    <s v="Indicadores del PETI "/>
    <x v="2"/>
    <s v="Edwin Zamora "/>
    <d v="2020-06-16T00:00:00"/>
    <d v="2020-10-15T00:00:00"/>
    <s v="Plazo"/>
    <n v="197"/>
    <d v="2022-04-30T00:00:00"/>
    <m/>
    <m/>
    <m/>
    <m/>
    <m/>
    <m/>
    <m/>
    <m/>
    <m/>
    <m/>
    <m/>
    <m/>
    <m/>
    <m/>
    <m/>
    <m/>
    <d v="2020-07-31T00:00:00"/>
    <s v="Se tienen listo el formato de seguimiento de mantenimiento, se enviara a planeacion para su aprobación y codificación "/>
    <n v="0.6"/>
    <d v="2020-08-23T00:00:00"/>
    <s v="Se cuenta con los mecanismos para la captura de información para  la formulación y medición de los indicadores"/>
    <s v="Carlos Vargas"/>
    <n v="0.4"/>
    <s v="En avance"/>
    <d v="2020-12-04T00:00:00"/>
    <s v="Se avanzo en la ejecución del plan petic, conforme al plan de compras"/>
    <n v="0.9"/>
    <d v="2020-12-17T00:00:00"/>
    <s v="Se encuentra en construcción"/>
    <s v="Carlos Andrés Vargas"/>
    <n v="40"/>
    <s v="En avance"/>
    <d v="2021-03-31T00:00:00"/>
    <s v="Se encuentra en construcción, se espera concluirlo según la fecha establecida"/>
    <n v="0.4"/>
    <d v="2021-05-26T00:00:00"/>
    <s v="Se encuentra en construcción los indicadores del PETI"/>
    <s v="Carlos Andrés Vargas"/>
    <n v="40"/>
    <s v="En avance"/>
    <d v="2021-10-31T00:00:00"/>
    <s v="Se realiza actualización y modificación de los indicadores."/>
    <n v="1"/>
    <d v="2021-11-08T00:00:00"/>
    <s v="Se presenta la actualización de los indicadores "/>
    <s v="Si"/>
    <d v="2021-11-18T00:00:00"/>
    <s v="Se evidencian el tablero de indicadores y la ficha tecnica del indicador con fecha del 16/06/2021. pero no es claro el nivel de avance en la implementación de los lineamientos PETI"/>
    <s v="Luis Guillermo"/>
    <n v="0.7"/>
    <s v="vencida"/>
    <d v="2022-02-18T00:00:00"/>
    <s v="igual que hallazgo 33"/>
    <n v="0.4"/>
    <d v="2022-03-08T00:00:00"/>
    <s v="El gestor se compromete a cumplir la acción antes del 30/04/2022"/>
    <s v="Luis Guillermo / Merle Galindo"/>
    <n v="0.7"/>
    <s v="En avance"/>
    <d v="2022-04-06T00:00:00"/>
    <s v="El proceso presenta las fichas de riesgos del año 2019,sin embargo no se evidencia seguimiento a los indicadores en el año 2020 y 2021"/>
    <s v="Carlos Vargas - Merle Galindo"/>
    <n v="0.5"/>
    <s v="En avance"/>
    <d v="2022-05-03T00:00:00"/>
    <s v="Se presenta informe del diagnóstico del PETI 2019 - 2022 , como base para la preparación del nuevo PETIC"/>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117"/>
    <n v="80"/>
    <s v="Auditoría interna"/>
    <n v="2019"/>
    <s v="Segumiento a la Gestión de Tecnología e Informática"/>
    <d v="2019-12-20T00:00:00"/>
    <s v="Se evidencia que la entidad no ha aplicado el instrumento de autodiagnóstico en materia de gobierno digital por tal razón no se puede determinar el nivel de madurez alcanzado y tampoco se puede determinar una priorización de las acciones contempladas por "/>
    <s v="No conformidad"/>
    <s v="Por qué: Desconocimiento de los lineamientos, estándares y acciones a ejecutar que conforman la política de Gobierno Digital."/>
    <s v="Desconocimiento de los lineamientos, estándares y acciones a ejecutar que conforman la política de Gobierno_x000a_Digital."/>
    <s v="Incumplimiento de los plazos de adopción de las acciones definidas en materia de gobierno en línea (ahora Gobierno Digital)"/>
    <s v="Acción correctiva"/>
    <s v="Identificar los elementos de la politica de gobierno digital existentes en la entidad._x000a__x000a_"/>
    <m/>
    <n v="1"/>
    <s v="Realizacion de la politica de Gobierno  "/>
    <x v="2"/>
    <s v="Edwin Zamora "/>
    <d v="2020-06-16T00:00:00"/>
    <d v="2020-10-15T00:00:00"/>
    <s v="Plazo"/>
    <m/>
    <d v="2022-04-30T00:00:00"/>
    <m/>
    <m/>
    <m/>
    <m/>
    <m/>
    <m/>
    <m/>
    <m/>
    <m/>
    <m/>
    <m/>
    <m/>
    <m/>
    <m/>
    <m/>
    <m/>
    <d v="2020-07-31T00:00:00"/>
    <s v="Se realizo presentación  al la subdirección administrativa y financiera  en donde se socializaba los elementos identificados de política del gobierno digital "/>
    <n v="0.4"/>
    <d v="2020-08-23T00:00:00"/>
    <s v="Se realizó la identificación de los  elementos de la política del gobierno digital "/>
    <s v="Carlos Vargas"/>
    <n v="0.4"/>
    <s v="En avance"/>
    <d v="2020-12-04T00:00:00"/>
    <s v="Se ejecutó el plan de compras según lo establecido en el diagnóstico"/>
    <n v="0.9"/>
    <d v="2020-12-17T00:00:00"/>
    <s v="Se encuentra en construcción"/>
    <s v="Carlos Andrés Vargas"/>
    <n v="40"/>
    <s v="Vencida"/>
    <d v="2021-03-31T00:00:00"/>
    <s v="No se dio avance de este por falta de personas de apoyo para su desarrollo. "/>
    <n v="0.4"/>
    <d v="2021-05-26T00:00:00"/>
    <s v="La política de gobierno digital se encuentra en construcción."/>
    <s v="Carlos Andrés Vargas"/>
    <n v="40"/>
    <s v="Vencida"/>
    <d v="2021-10-31T00:00:00"/>
    <s v="Se realiza autodiagnostico para implementar la politica de gobierno digital  "/>
    <n v="0.5"/>
    <d v="2021-11-08T00:00:00"/>
    <s v="No se presenta la política de gobierno digital, sin embargo se realizo autodiagnóstico para su construcción "/>
    <s v="No "/>
    <d v="2021-11-18T00:00:00"/>
    <s v="Se evidencia en One Drive el Autodiagnostico de la política de Gobierno Digital. La actividad tien fecha de terminación 15/10/2020"/>
    <s v="Luis Guillermo"/>
    <n v="0.5"/>
    <s v="vencida"/>
    <d v="2022-02-18T00:00:00"/>
    <s v="esta en proceso"/>
    <n v="0.5"/>
    <d v="2022-03-08T00:00:00"/>
    <s v="El gestor se compromete a cumplir la acción antes del 30/04/2022"/>
    <s v="Luis Guillermo / Merle Galindo"/>
    <n v="0.5"/>
    <s v="En avance"/>
    <d v="2022-04-06T00:00:00"/>
    <s v="El proceso carga el autodiagnóstico realizado en 2021 paea identificar el estado actual de la DNBC "/>
    <s v="Carlos Vargas - Merle Galindo"/>
    <n v="1"/>
    <s v="Cumplida"/>
    <d v="2022-05-03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0"/>
    <n v="81"/>
    <s v="Auditoría interna"/>
    <n v="2019"/>
    <s v="Segumiento a la Gestión de Tecnología e Informática"/>
    <d v="2019-12-20T00:00:00"/>
    <s v="Se evidencia que la entidad no ha aplicado el instrumento de autodiagnóstico en materia de gobierno digital por tal razón no se puede determinar el nivel de madurez alcanzado y tampoco se puede determinar una priorización de las acciones contempladas por "/>
    <s v="No conformidad"/>
    <s v="1º Por qué: Desconocimiento de los lineamientos, estándares y acciones a ejecutar que conforman la política de Gobierno Digital."/>
    <s v="Desconocimiento de los lineamientos, estándares y acciones a ejecutar que conforman la política de Gobierno_x000a_Digital."/>
    <s v="Incumplimiento de los plazos de adopción de las acciones definidas en materia de gobierno en línea (ahora Gobierno Digital)"/>
    <s v="Acción correctiva"/>
    <s v="Aplicar el instrumento de autodiagnóstico establecido en el Decreto 1008 de 2018 para establecer el estado de avance en la implementación de la política._x000a_"/>
    <m/>
    <n v="1"/>
    <s v="Intrumento de autodiagnosticó aplicado a la DNBC"/>
    <x v="2"/>
    <s v="Edwin Zamora "/>
    <d v="2020-06-16T00:00:00"/>
    <d v="2020-10-15T00:00:00"/>
    <s v="Plazo"/>
    <m/>
    <d v="2022-04-30T00:00:00"/>
    <m/>
    <m/>
    <m/>
    <m/>
    <m/>
    <m/>
    <m/>
    <m/>
    <m/>
    <m/>
    <m/>
    <m/>
    <m/>
    <m/>
    <m/>
    <m/>
    <d v="2020-07-31T00:00:00"/>
    <s v="Se realizo presentación  al la subdireccion administrativa y financiera por medio de una presentación de Power Point en donde se socializaba la autoevaluación del gobierno digita"/>
    <n v="0.6"/>
    <d v="2020-08-23T00:00:00"/>
    <s v="Se realizó la identificación de los  elementos de la política del gobierno digital "/>
    <s v="Carlos Vargas"/>
    <n v="0.6"/>
    <s v="En avance"/>
    <d v="2020-12-04T00:00:00"/>
    <s v="Se ejecutó el plan de compras según lo establecido en el diagnóstico"/>
    <n v="0.9"/>
    <d v="2020-12-17T00:00:00"/>
    <s v="Se aplico el autodiagnóstico de TI"/>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s v="esta aprobado el  presupuesto"/>
    <n v="1"/>
    <d v="2022-03-08T00:00:00"/>
    <s v="El gestor se compromete a cumplir la acción antes del 30/04/2022"/>
    <s v="Luis Guillermo / Merle Galindo"/>
    <n v="1"/>
    <s v="Cumplida"/>
    <d v="2022-04-06T00:00:00"/>
    <s v="Acción cumplida en el seguimiento anterior"/>
    <s v="Carlos Vargas - Merle Galindo"/>
    <n v="1"/>
    <s v="Cumplida"/>
    <d v="2022-05-03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119"/>
    <n v="82"/>
    <s v="Auditoría interna"/>
    <n v="2019"/>
    <s v="Segumiento a la Gestión de Tecnología e Informática"/>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
    <s v="No conformidad"/>
    <s v="1. Por qué: Porque no se identificaron adecuadamente los  factores internos y externos que permitieran identificar las necesidades de la DNBC_x000a__x000a_2. Por qué: Desconocimiento de la adecuada aplicación del PETI con base a los lineamientos de la entidad, tenien"/>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ón correctiva"/>
    <s v="Implementar el procedimiento de Gestión de Tecnología Informática  PC-TI-01 Gestión y Atención de Soporte Técnico._x000a__x000a_"/>
    <m/>
    <n v="1"/>
    <s v="Implementación del proceso de Gestión de Tecnología informática y Atención de soporte técnico "/>
    <x v="2"/>
    <s v="Edwin Zamora "/>
    <d v="2020-06-16T00:00:00"/>
    <d v="2020-11-15T00:00:00"/>
    <s v="Plazo"/>
    <m/>
    <d v="2022-04-30T00:00:00"/>
    <m/>
    <m/>
    <m/>
    <m/>
    <m/>
    <m/>
    <m/>
    <m/>
    <m/>
    <m/>
    <m/>
    <m/>
    <m/>
    <m/>
    <m/>
    <m/>
    <d v="2020-07-31T00:00:00"/>
    <s v="Actualmente esta accion no tiene ningun avance."/>
    <n v="0"/>
    <d v="2020-08-23T00:00:00"/>
    <s v="No se reportó avance en la ejecución de la acción."/>
    <s v="Carlos Vargas"/>
    <n v="0"/>
    <s v="En avance"/>
    <d v="2020-12-04T00:00:00"/>
    <s v="Como acción para garantizar el cumplimiento, se establecen copias de seguridad de la información mediante la plataforma Drive, al igual con la migración del sistema de gestión documental ORFEO, a servidores a la nube el backup es automático y con retencio"/>
    <n v="1"/>
    <d v="2020-12-17T00:00:00"/>
    <s v="Se encuentra en construcción"/>
    <s v="Carlos Andrés Vargas"/>
    <n v="70"/>
    <s v="Vencida"/>
    <d v="2021-03-31T00:00:00"/>
    <s v="No se dio avance de este por falta de personas de apoyo para su desarrollo. "/>
    <n v="0.7"/>
    <d v="2021-05-26T00:00:00"/>
    <s v="El procedimiento gestión de tecnología se encuentra en construcción."/>
    <s v="Carlos Andrés Vargas"/>
    <n v="70"/>
    <s v="Vencida"/>
    <d v="2021-10-31T00:00:00"/>
    <s v="No se dio avance de este por falta de personas de apoyo para su desarrollo. "/>
    <n v="0"/>
    <d v="2021-11-08T00:00:00"/>
    <s v="No se da cumplimiento con la acción, ni se presentan avances"/>
    <s v="No "/>
    <d v="2021-11-18T00:00:00"/>
    <s v="No se evidencian soportes en el One Drive. La actividad tiene fecha de terminación 15/11/2020"/>
    <s v="Luis Guillermo"/>
    <n v="0.7"/>
    <s v="vencida"/>
    <d v="2022-02-18T00:00:00"/>
    <s v="Se Actualizó el formato de salida de vehículos estableciendo el control por el Gestor del proceso, se envio a mejora continua para su revisión "/>
    <n v="0.9"/>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m/>
    <m/>
    <s v="Abierto"/>
    <m/>
    <m/>
    <m/>
    <m/>
    <m/>
  </r>
  <r>
    <n v="0"/>
    <n v="83"/>
    <s v="Auditoría interna"/>
    <n v="2019"/>
    <s v="Segumiento a la Gestión de Tecnología e Informática"/>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
    <s v="No conformidad"/>
    <s v="1. Por qué: No se identificaron adecuadamente los  factores internos y externos que permitieran identificar las necesidades de la DNBC_x000a__x000a_2. Por qué: Desconocimiento de la adecuada aplicación del PETI con base a los lineamientos de la entidad, teniendo en c"/>
    <s v="Desconocimiento de la adecuada aplicación del PETI con base a los lineamientos de la entidad, teniendo en cuenta la guía y soporte emitido por el ministerio de las TICs "/>
    <s v="Desarticulación del área de Gestión de Tecnología con los objetivos estrategicos de la entidad."/>
    <s v="Acción correctiva"/>
    <s v="Verificar y ajustar el flujo de la ejecucion del procedimiento PC-TI-01 Gestión y Atención de Soporte Técnico al estado actual de la entidad._x000a_"/>
    <m/>
    <n v="1"/>
    <s v="Actualización del flujo de la ejecución de Gestión de Tecnología informática y Gestión y atención de soporte Técnico."/>
    <x v="2"/>
    <s v="Edwin Zamora "/>
    <d v="2020-06-16T00:00:00"/>
    <d v="2020-11-15T00:00:00"/>
    <s v="Plazo"/>
    <n v="166"/>
    <d v="2022-06-15T00:00:00"/>
    <m/>
    <m/>
    <m/>
    <m/>
    <m/>
    <m/>
    <m/>
    <m/>
    <m/>
    <m/>
    <m/>
    <m/>
    <m/>
    <m/>
    <m/>
    <m/>
    <d v="2020-07-31T00:00:00"/>
    <s v="Actualmente esta accion no tiene ningun avance."/>
    <s v="0%%"/>
    <d v="2020-08-23T00:00:00"/>
    <s v="No se reportó avance en la ejecución de la acción."/>
    <s v="Carlos Vargas"/>
    <n v="0"/>
    <s v="En avance"/>
    <d v="2020-12-04T00:00:00"/>
    <s v="Como acción para garantizar el cumplimiento, se establecen copias de seguridad de la información mediante la plataforma Drive, al igual con la migración del sistema de gestión documental ORFEO, a servidores a la nube el backup es automático y con retencio"/>
    <n v="1"/>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No se dio avance de este por falta de personas de apoyo para su desarrollo. "/>
    <n v="0.7"/>
    <d v="2021-11-08T00:00:00"/>
    <s v="No se da cumplimiento con la acción, ni se presentan avances"/>
    <s v="No "/>
    <d v="2021-11-18T00:00:00"/>
    <s v="No se evidencian soportes en el One Drive. La actividad tiene fecha de terminación 30/04/2021"/>
    <s v="Luis Guillermo"/>
    <n v="0.7"/>
    <s v="vencida"/>
    <d v="2022-02-18T00:00:00"/>
    <s v="Se actualizaron  las planillas de pre inspección y desplazamiento, con el fin de mejorar los controles establecidos "/>
    <n v="1"/>
    <d v="2022-03-08T00:00:00"/>
    <s v="Se solicita cambio de fecha de terminación de la acción, debido a que es necesario realizar un análisis del tema y reuniones interna para su actualización. Así mismo articularlo con las actividades definidas en el Plan de Acción del Proceso. Fecha de term"/>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Merle"/>
    <n v="0.8"/>
    <s v="Vencida"/>
    <d v="2022-05-31T00:00:00"/>
    <s v="Se encuentra en revisión por parte de mejora continua"/>
    <n v="0.8"/>
    <d v="2022-06-08T00:00:00"/>
    <s v="El proceso no reporta evidencia de la ejecución de la acción "/>
    <s v="Aun se esta a tiempo de cumplir"/>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m/>
    <m/>
    <s v="Abierto"/>
    <m/>
    <m/>
    <m/>
    <m/>
    <m/>
  </r>
  <r>
    <n v="0"/>
    <n v="85"/>
    <s v="Auditoría interna"/>
    <n v="2019"/>
    <s v="Segumiento a la Gestión de Tecnología e Informática"/>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
    <s v="No conformidad"/>
    <s v="1. Por qué: No se identificaron adecuadamente los  factores internos y externos que permitieran identificar las necesidades de la DNBC_x000a__x000a_2. Por qué: Desconocimiento de la adecuada aplicación del PETI con base a los lineamientos de la entidad, teniendo en c"/>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ón correctiva"/>
    <s v="Promover  por medio de campañas el uso de Google Drive, como herramienta de respaldo de la información._x000a_"/>
    <m/>
    <n v="1"/>
    <s v="Nº Total de actividades programada / N.º  de actividades Realizadas * 100"/>
    <x v="2"/>
    <s v="Edwin Zamora "/>
    <d v="2020-06-16T00:00:00"/>
    <d v="2020-11-15T00:00:00"/>
    <m/>
    <m/>
    <d v="2020-11-15T00:00:00"/>
    <m/>
    <m/>
    <m/>
    <m/>
    <m/>
    <m/>
    <m/>
    <m/>
    <m/>
    <m/>
    <m/>
    <m/>
    <m/>
    <m/>
    <m/>
    <m/>
    <d v="2020-07-31T00:00:00"/>
    <s v="Se realizo la capacitación el día 10 de julio del 2020 a el personal de la DNBC."/>
    <n v="1"/>
    <d v="2020-08-23T00:00:00"/>
    <s v="Se evidenció la capacitación (campaña) sobre el uso de drive el día 10 de julio del 2020 a el personal de la DNBC."/>
    <s v="Carlos Vargas"/>
    <n v="0.5"/>
    <s v="Cumplida"/>
    <d v="2020-12-04T00:00:00"/>
    <s v="Se realizó capacitación de manejo de drive el 29 de septiembre de 2020."/>
    <n v="1"/>
    <d v="2020-12-17T00:00:00"/>
    <s v="Se realizó capacitación de manejo de drive el 29 de septiembre de 2020."/>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s v="Se Incluiyeron las acciones disciplinarias a que haya lugar por el incumplimiento de la circular 09 de 2018 , en los lineamientos correspondientes a la regulación del uso de vehículos de la DNBC y en las planillas de pre inspección y desplazamiento , se e"/>
    <n v="0.9"/>
    <d v="2021-03-14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Merle Galindo"/>
    <n v="1"/>
    <s v="Cumplida"/>
    <d v="2022-04-06T00:00:00"/>
    <s v="Acción cumplida en el seguimiento anterior"/>
    <s v="Carlos Vargas - Merle Galindo"/>
    <n v="1"/>
    <s v="Cumplida"/>
    <d v="2022-05-03T00:00:00"/>
    <s v="Se esta aplicando encuesta para identificar necesidades para fortalecer el uso de la herramiento Office 365"/>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SI"/>
    <s v="SI"/>
    <s v="Abierto"/>
    <m/>
    <m/>
    <m/>
    <m/>
    <m/>
  </r>
  <r>
    <n v="123"/>
    <n v="86"/>
    <s v="Auditoría interna"/>
    <n v="2018"/>
    <s v="Gestión Financiera"/>
    <m/>
    <s v="GESTIÓN CONTABLE Y DE TESORERÍA: Falta de seguimiento y control por cuanto no se realizan cruces con respecto a los  Reintegros del 66.66% que deben efectuar las Entidades Promotoras de Salud a la DNBC, por el pago de las incapacidades de los funcionarios"/>
    <s v="No conformidad"/>
    <s v="Falta de seguimiento y control por parte de las dependencias. Por que no se realiza cruces de información entre las areas. Por que no se concilia con el Tesoro Naciona"/>
    <s v="Porque el Ministerio de Hacienda y Crédito público, emitió un oficio a las Entidades del presupuesto Nacional, en donde indicaban la anulación de las cuentas por pagar de la vigencia 2017 y se constituyeran las reservas"/>
    <s v="Detrimento patrominial por el no reintegro de los valores del 66,66%"/>
    <s v="Acción correctiva"/>
    <s v="Enviar el listado mensual a talento humano de los reintegros objeto de identificación"/>
    <s v="Suministrar la informacion al area juridica de manera mensual con el fin de que la Gestion juridica realice los recobros coactivos a que halla lugar._x000a_Realizar conciliaciones mensuales con el proceso de Gestión Financiera, con el fin de verificar los recob"/>
    <n v="12"/>
    <s v="Actas mensuales"/>
    <x v="3"/>
    <s v="viviana Gonzales "/>
    <d v="2018-12-15T00:00:00"/>
    <d v="2019-12-31T00:00:00"/>
    <s v="Accion y Plazo "/>
    <n v="547"/>
    <d v="2023-03-30T00:00:00"/>
    <d v="2019-06-30T00:00:00"/>
    <s v="Identificar los ingresos por imputar en el SIIF de los Reintegros por concepto de Licencias e Incapacidadesl. "/>
    <n v="0"/>
    <d v="2019-07-19T00:00:00"/>
    <s v="No se evidencio la identificación de enero a junio de 2019"/>
    <s v="Claudia Quintero"/>
    <n v="0"/>
    <s v="Sin iniciar"/>
    <d v="2019-11-30T00:00:00"/>
    <s v="Se han estado enviando Cartas de Recobro a la diferntes EPS y se han recibido respuestas satisgactorias de algunas EPS."/>
    <n v="4"/>
    <d v="2019-12-10T00:00:00"/>
    <s v="Se evidenció el listado de los recobros de incapacidades de la vigencia 2019 a partir del mes de agosto, sin embargo falta verificar la respuesta de los recobros de años anterior ( 2018 - 2019), para efectuar el cruce de información con financiera.  "/>
    <s v="Eliana López "/>
    <n v="0.33333333333333331"/>
    <s v="Vencida"/>
    <d v="2020-07-31T00:00:00"/>
    <s v="Se han estado enviando Cartas de Recobro a la diferntes EPS y se han recibido algunas respuestas satisfactorias de algunas EPS. Igualmente el subdirector administrativo y financiera designo a Viviana Gonzalez para apoyo y realizacion del cobro coactivo_x000a_Ig"/>
    <n v="0.8"/>
    <d v="2020-08-20T00:00:00"/>
    <s v="Se evidenció oficios de solicitud de reintegro a: _x000a_- Arl positiva, 06/08/2020._x000a_- Compensar EPS 06/08/2020._x000a_- Coomeva EPS 06/08/2020._x000a_- Famisanar EPS 11/08/2020._x000a_- EPS Sanitas 06/08/2020._x000a_- Salud Total EPS 06/08/2020._x000a_De otro lado, se encontró con: _x000a_- Soli"/>
    <s v="Carlos Vargas"/>
    <n v="0.5"/>
    <s v="Vencida"/>
    <m/>
    <s v="se solicitaron usuarios como empresa a famisanar y sanitas para corroborar las incapacidades, famisanar accedio y nos dio usuario sin embargo Sanitas aun esta en confirmación. las incapacidades con famisanar ya salen pagas por lo tanto se solicito al equi"/>
    <m/>
    <d v="2020-12-17T00:00:00"/>
    <s v="Se han realizado cartas de recobro, se solicitaron usuarios como empresa a famisanar y sanitas para corroborar las incapacidades, famisanar accedió y nos dio usuario sin embargo Sanitas aun esta en confirmación. Las incapacidades con famisanar ya salen pa"/>
    <s v="Claudia Quintero Franklin"/>
    <n v="0.9"/>
    <s v="En avance"/>
    <d v="2021-03-31T00:00:00"/>
    <s v="las eps han pagado de acuerdo lo solicitado, de igual forma la esp sanitas nos autorizó el usuario que habiamos solicitado para hacer los recobros y radicar incapacidades._x000a_Se presenta como evidencia:_x000a_1.acta de consolidación de pagos emitida por financiera"/>
    <n v="1"/>
    <d v="2021-05-25T00:00:00"/>
    <s v="Se evidenció a través de acta de reunión la verificación del estado de los reintegros por parte de las EPS y así como las cartas de reintegro de las EPS Compensar, Coomeva y Sanitas al igual que la ARL Positiva."/>
    <s v="Carlos Andrés Vargas"/>
    <n v="0.9"/>
    <s v="En avance"/>
    <d v="2021-10-31T00:00:00"/>
    <s v="De acuerdo a la conciliación, realizada con el área de financiera las eps han realizado los pagos correspondietnes a las incpacidades vencidas. Sin embargo falta eps sanitas, ya que no dan respuesta frente al saldo pendiente"/>
    <n v="0.9"/>
    <d v="2021-11-08T00:00:00"/>
    <s v="No se evidencia el suministro de la informacion al proceso de Gestion Juridica, de manera mensual con el fin de que la Gestion juridica realice los recobros coactivos a que halla lugar "/>
    <s v="No"/>
    <d v="2021-11-16T00:00:00"/>
    <s v="No se presenta la evidencia de la  realización de cobros coactivos desde Gestión Jurídica"/>
    <s v="Carlos Andrés Vargas"/>
    <n v="0"/>
    <s v="vencida"/>
    <m/>
    <m/>
    <m/>
    <d v="2022-03-11T00:00:00"/>
    <s v="Modificar la acción, indicador y fecha, por cuanto el enviar un listado no asegura el seguimiento y control por parte del Proceso así:_x000a__x000a_Realizar conciliaciones mensuales con el Proceso de Gestión Financiera, con el fin de verificar los recobros por concep"/>
    <s v="Claudia Quintero /Catalina Carranza"/>
    <m/>
    <s v="En avance"/>
    <d v="2022-04-06T00:00:00"/>
    <s v="Se realizó conciliación entre Talento Humano y Gestión financiera, Se evidencia actas de marzo y abril de 2022"/>
    <s v="CLAUDIA QUINTERO-CATALINA ALVAREZ"/>
    <n v="0.02"/>
    <s v="En avance"/>
    <d v="2022-04-27T00:00:00"/>
    <s v="Se generó la conciliación de los saldos con el Proceso de Gestión Financiera y Talento Humano, correspondiente al mes de marzo de 2022."/>
    <m/>
    <n v="0.03"/>
    <s v="En avance"/>
    <m/>
    <m/>
    <m/>
    <d v="2022-06-08T00:00:00"/>
    <s v="el proceso no reporta evidencia de la ejecución de la acción  "/>
    <s v="Aun se esta a tiempo de cumplir "/>
    <d v="2022-07-19T00:00:00"/>
    <s v="Se realiza conciliaciones mesuales, a al fecha se evidencian 5 actas. "/>
    <s v="A tiempo"/>
    <d v="2022-07-28T00:00:00"/>
    <s v="Se evidencian &quot;05- ACTA CONCILIACION INCAPACIDADES&quot;, &quot;05-2022- INCAPACIDADES&quot; y &quot;CORREO REINTEGROS SANITAS&quot; para los meses de febrero a junio de 2022, pero no se observa listado mensual al area juridica de los reintegros."/>
    <s v="Luis Guillermo"/>
    <n v="0.03"/>
    <s v="EN AVANCE"/>
    <m/>
    <m/>
    <s v="Abierto"/>
    <m/>
    <m/>
    <m/>
    <m/>
    <m/>
  </r>
  <r>
    <n v="126"/>
    <n v="88"/>
    <s v="Auditoría interna"/>
    <n v="2016"/>
    <s v="Seguridad y Salud en el Trabajo"/>
    <m/>
    <s v="Se evidenció que no se han incorporado los criterios de SST en el manual de contratación tanto de personal (Conductores) como compras de productos, tales como los productos químicos en los que no se está exigiendo el envío de la hoja de seguridad de los p"/>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Incumplimiento en normativa legal vigente, desconocimiento en documentación requerida con respecto a contratistas y adquisiciones  "/>
    <s v="Acción correctiva"/>
    <s v="Socializar con el área de contratación las exigencia del Decreto 1072 del 2015."/>
    <m/>
    <n v="1"/>
    <s v="Socialización realizada"/>
    <x v="3"/>
    <s v="Maryoly Díaz"/>
    <d v="2017-07-19T00:00:00"/>
    <d v="2018-09-30T00:00:00"/>
    <m/>
    <m/>
    <d v="2022-03-30T00:00:00"/>
    <d v="2019-06-30T00:00:00"/>
    <s v="Se realizó borrador manual de contratacíon"/>
    <n v="0.5"/>
    <d v="2019-07-19T00:00:00"/>
    <s v="Acción cumplida en seguimientos anteriores"/>
    <s v="Carlos Vargas"/>
    <n v="0.5"/>
    <s v="Cumplida"/>
    <d v="2019-11-30T00:00:00"/>
    <s v="Acción cumplida en trimestre anterior"/>
    <n v="1"/>
    <d v="2019-12-06T00:00:00"/>
    <s v="Acción cumplida en trimestre anterior"/>
    <s v="Carlos Vargas"/>
    <n v="1"/>
    <s v="Cumplida"/>
    <m/>
    <m/>
    <m/>
    <d v="2020-08-20T00:00:00"/>
    <s v="Acción cumplida en trimestre anterior"/>
    <s v="Carlos Vargas"/>
    <n v="1"/>
    <s v="Cumplida"/>
    <m/>
    <s v="Esta accion se cumplió en el trimestres anterior."/>
    <m/>
    <d v="2020-12-18T00:00:00"/>
    <s v="La socialización de los criterios de SST con Gestión Contractual se realizó en meses anteriores, sin embargo, a la fecha no se han formalizado dichos criterios"/>
    <s v="Carlos Andrés Vargas"/>
    <n v="100"/>
    <s v="Cumplida"/>
    <m/>
    <m/>
    <m/>
    <d v="2021-05-25T00:00:00"/>
    <s v="La socialización de los criterios de SST con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a socialización de los criterios de SST con Gestión Contractual, sin embargo, a la fecha no se han formalizado dichos criterios"/>
    <s v="No"/>
    <d v="2021-11-16T00:00:00"/>
    <s v="Se evidencia listados de asistencias de las mesas de trabajo para la inclusion de los lineamientos de SST, sin embargo, estos no se han vinculado al Manual de Contratacion."/>
    <s v="Carlos Andrés Vargas"/>
    <n v="100"/>
    <s v="Cumpl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0.8"/>
    <s v="En avance"/>
    <d v="2022-04-29T00:00:00"/>
    <s v="Se envío a gestión contractual documento con los criterios de SST para vincularse al Manual de Contratación de la Entidad._x000a_La acción se ejecutará en el primer trimestre 2022."/>
    <s v="John Beltran _x000a_CarlosVargas"/>
    <n v="70"/>
    <s v="Vencida"/>
    <m/>
    <m/>
    <m/>
    <d v="2022-06-08T00:00:00"/>
    <s v="el proceso no reporta evidencia de la ejecución de la acción  "/>
    <s v="No"/>
    <d v="2022-07-19T00:00:00"/>
    <s v="Se valida manual de contratación el cual quedó formalizado y publicado el dia 13 de junio de 2022, donde se evidencia en página 6 y 20 nos da a conocer los criterios de SST, direccionándolos al manual de SST._x000a_Evidencia: Manual de contratación y pantallazo"/>
    <s v="Si"/>
    <d v="2022-07-28T00:00:00"/>
    <s v="Se observa en el drive &quot;CRITERIOS SST MANUAL DE CONTRATACION&quot; y  el &quot;MN-CO-01 Manual de Contratación V2&quot; Versión: 2, Código: MN-CO-01 Vigente Desde el 13/06/2022,   pero no se observa la Socializacion con el área de contratación las exigencia del Decreto "/>
    <s v="Luis Guillermo"/>
    <n v="0.7"/>
    <s v="VENCIDA"/>
    <m/>
    <m/>
    <s v="Abierto"/>
    <m/>
    <m/>
    <m/>
    <m/>
    <m/>
  </r>
  <r>
    <n v="145"/>
    <n v="89"/>
    <s v="Auditoría interna"/>
    <n v="2019"/>
    <s v="Auditoría al sistema de Gestión en Seguridad y Salud en el Trabajo"/>
    <d v="2019-11-08T00:00:00"/>
    <s v="Se evidencia que los documentos que componen el Sistema de Gestión en Seguridad y Salud en el Trabajo no se han formalizado en el SIGEC, incumpliendo los principios de identificación y acceso establecidos en el ítem Conservación de la documentación, del A"/>
    <s v="No conformidad"/>
    <s v="En el último trimestre de la vigencia 2018 se remitieron para revisión al Proceso de Mejora Continua los siguientes documentos de Seguridad y Salud en el Trabajo:_x000a_a. Procedimiento de Inspecciones_x000a_b. Procedimiento de Investigación de Accidentes._x000a_c. Program"/>
    <s v="En el primer semestre de la vigencia 2019 la DNBC no realizó contratación de personal para la continuidad de las actividades de documentación del SIGEC, razón por la cual a la fecha la documentación del Sistema de Gestión en Seguridad y Salud en el Trabaj"/>
    <s v="Incumplimineto de la normatividad vigente."/>
    <s v="Acción correctiva"/>
    <s v="1. Actualización de Procedimientos de Seguridad y Salud en el Trabajo._x000a_2. Aprobación de los Procedimientos por parte del Gestor del Proceso._x000a_3. Aprobación de los Procedimientos por parte del Subdirector Administrativo y Financiero. _x000a_4. Remisión de Procedi"/>
    <m/>
    <n v="4"/>
    <s v="N° de Actividades realizadas "/>
    <x v="3"/>
    <s v="Maryoly  Diaz Muñoz /_x000a_Especialista Seguridad y Salud en el Trabajo"/>
    <d v="2019-12-02T00:00:00"/>
    <d v="2020-03-30T00:00:00"/>
    <m/>
    <m/>
    <d v="2022-04-19T00:00:00"/>
    <m/>
    <m/>
    <m/>
    <m/>
    <m/>
    <m/>
    <m/>
    <m/>
    <d v="2019-11-30T00:00:00"/>
    <s v="N/A"/>
    <m/>
    <d v="2019-12-10T00:00:00"/>
    <s v="Acción programada para iniciar ejecución posterior a la fecha de corte del seguimiento."/>
    <s v="Carlos Vargas"/>
    <n v="0"/>
    <s v="Sin iniciar"/>
    <d v="2020-07-31T00:00:00"/>
    <s v="Los documentos en la vigencia 2020 se han actualizado, falta enviarlos a planeacion para la codificacion"/>
    <n v="0.7"/>
    <d v="2020-08-20T00:00:00"/>
    <s v="Se evidenció que a la fecha no se han formalizado los documentos que componen el Sistema de Gestión en Seguridad y Salud en el Trabajo."/>
    <s v="Carlos Vargas"/>
    <n v="0"/>
    <s v="Vencida"/>
    <m/>
    <s v="Ya se realizo la actualizacion de los programas y procedimientos de Seguridad y Salud en el Trabajo._x000a_2. Ya se encuentran en el Proceso de Mejora Continua para revisión, codificación y publicación en la carpeta del SIGEC de la DNBC. esto segun el area esta"/>
    <n v="1"/>
    <d v="2020-12-18T00:00:00"/>
    <s v="Se evidenció la remisión a Gestión Análisis y Mejora Continua de los documentos: Manual de SST, Programa de gestión de riesgo de emergencias y desastres del SGSST, Programa de gestión en medicina preventiva y del trabajo y programa de gestión de riesgo es"/>
    <s v="Carlos Andrés Vargas"/>
    <n v="90"/>
    <s v="Vencida"/>
    <d v="2021-03-31T00:00:00"/>
    <s v="Se indagó al área de mejora continua sobre el proceso de formalización de los documentos del Sistema de Gestión de la Seguridad y Salud en el Trabajo que fueron enviados con anterioridad para su revisión y aprobación, a lo que mencionan que debido a la mi"/>
    <n v="0"/>
    <d v="2021-05-25T00:00:00"/>
    <s v="Se informa que los documentos fueron  enviados con anterioridad al proceso de mejora continua para su formalización de los documentos del Sistema de Gestión de la Seguridad y Salud en el Trabajo, a lo que mencionan que debido a la migración que hizo la DN"/>
    <s v="Carlos Andrés Vargas"/>
    <n v="0"/>
    <s v="Vencida"/>
    <d v="2021-10-31T00:00:00"/>
    <s v="Se envio a mejora continua algunos documentos del sistema, de donde nos refieren que deben ir ligados a un procedimiento o manual"/>
    <n v="0"/>
    <d v="2021-11-08T00:00:00"/>
    <s v="Se evidencia el envió de algunos documentos de SST al proceso de mejora continua, pero se informa que son devueltos ya que no hay un manual de sst para su respectiva codificación. "/>
    <s v="No"/>
    <d v="2021-11-16T00:00:00"/>
    <s v="A la fecha no se ha realizado la documentación y formalización de la documentación del Sistema de Gestión en Seguridad y Salud en el Trabajo."/>
    <s v="Carlos Andrés Vargas"/>
    <n v="0"/>
    <s v="vencida"/>
    <d v="2022-01-14T00:00:00"/>
    <s v="Se inicia formalizacion de documentos de SST, los cuales se encuentran registrados desde el 14/01/2022 en la carpeta compartida sigep. Se continua en la formulacion de los mismos según lineamientos vigencia 2022 &quot;50&quot;. Entrega 13 mayo_x000a_(Manual de sst)_x000a_(Poli"/>
    <n v="0.1"/>
    <d v="2022-02-23T00:00:00"/>
    <s v="Se enviarán los documentos a Gestión Analisis y Mejora continua para su aprobación._x000a_Verificar el 19 de abril"/>
    <s v="Jhon Beltran - Carlos Vargas"/>
    <n v="0.1"/>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
    <s v="John Beltran _x000a_CarlosVargas"/>
    <n v="80"/>
    <s v="Vencida"/>
    <m/>
    <m/>
    <m/>
    <d v="2022-06-08T00:00:00"/>
    <s v="el proceso no reporta evidencia de la ejecución de la acción  "/>
    <s v="No"/>
    <d v="2022-07-19T00:00:00"/>
    <s v="Formatos formalizados:_x000a_A. Procedimiento de Gestión del Cambio -Abril._x000a_B. Procedimiento de Investigación de Accidentes - Marzo._x000a_Enviados para su formalizacion:_x000a_C. Programa Examenes Médicos Ocupacionales - EMO - Julio_x000a_D.Procedimiento de Inspecciones - Julio"/>
    <s v="Si"/>
    <d v="2022-07-28T00:00:00"/>
    <s v="Se evidencia en el drive los procedimientos &quot;PC-TH-10 Investigación Accidente Trabajo&quot; Versión 1, Código: PC-TH-10, Vigente Desde: 30/03/2022  y &quot;PC-TH-13 Gestión del Cambio SG-SST&quot;, Versión 1, Código: PC-TH-13, Vigente Desde: 11/04/2022;  Se encuentra en"/>
    <s v="Luis Guillermo"/>
    <n v="0.8"/>
    <s v="VENCIDA"/>
    <m/>
    <m/>
    <s v="Abierto"/>
    <m/>
    <m/>
    <m/>
    <m/>
    <m/>
  </r>
  <r>
    <n v="150"/>
    <n v="90"/>
    <s v="Auditoría interna"/>
    <n v="2019"/>
    <s v="Auditoría al sistema de Gestión en Seguridad y Salud en el Trabajo"/>
    <d v="2019-11-08T00:00:00"/>
    <s v="En recorrido por las instalaciones de la Entidad se evidencio que no se cuenta con los controles requeridos de acuerdo con la matriz de peligros para prevenir la ocurrencia de accidentes de trabajo y/o enfermedades laborales, incumpliendo lo establecido e"/>
    <s v="No conformidad"/>
    <s v="No se realizó seguimiento de los controles que se establecieron en la martiz de peligros, con el fin de prevenir accidentes laborales y enfermedad laboral dado que durante el primer semestre de la vigencia no se contrató personal de apoyo ala gestión para"/>
    <s v="No se realizó seguimiento de los controles que se establecieron en la martiz de peligros, con el fin de prevenir accidentes laborales y enfermedad laboral dado que durante el primer semestre de la vigencia no se contrató personal de apoyo ala gestión para"/>
    <s v="Al no existir control en los peligros encontrados, se puede generar una accidente laboral o enfermedad laboral."/>
    <s v="Acción correctiva"/>
    <s v="Ejecutar los controles establecidos en la matriz de peligros. "/>
    <m/>
    <n v="1"/>
    <s v="(N° de controles ejecutados / N° de contrales establecidos en la matriz de peligros.)*100"/>
    <x v="3"/>
    <s v="Maryoly  Diaz Muñoz /_x000a_Especialista Seguridad y Salud en el Trabajo"/>
    <d v="2019-12-01T00:00:00"/>
    <d v="2020-06-30T00:00:00"/>
    <s v="Plazo "/>
    <n v="61"/>
    <d v="2022-08-31T00:00:00"/>
    <m/>
    <m/>
    <m/>
    <m/>
    <m/>
    <m/>
    <m/>
    <m/>
    <d v="2019-11-30T00:00:00"/>
    <s v="N/A"/>
    <m/>
    <d v="2019-12-10T00:00:00"/>
    <s v="Acción programada para iniciar ejecución posterior a la fecha de corte del seguimiento."/>
    <s v="Carlos Vargas"/>
    <n v="0"/>
    <s v="Sin iniciar"/>
    <d v="2020-07-31T00:00:00"/>
    <s v="En la presente vigencia 2020 se esta actualizando la matriz de peligros de la entidad, a la fecha se han implementado los controles para los peligros por COVID-19"/>
    <n v="0.7"/>
    <d v="2020-08-20T00:00:00"/>
    <s v="Se presenta evidencia de la aplicación de los controles relacionados con covid-19, la matriz de peligros se encuentra en actualización."/>
    <s v="Carlos Vargas"/>
    <n v="0.6"/>
    <s v="Vencida"/>
    <m/>
    <s v="Con el cambio de sede de la DNBC, se cuenta con los controles requeridos de acuerdo con la matriz de peligros para prevenir la ocurrencia de accidentes de trabajo. eliminamos los riesgos electricos, los riesgos ergonomicos, ambietales, spicosociales. De S"/>
    <n v="0.8"/>
    <d v="2020-12-18T00:00:00"/>
    <s v="En las nuevas instalaciones de la entidad se redujeron los peligros locativos, eléctricos, físicos y biomecánicos, sin embargo, aun hace falta la ejecución de controles como las bases, teclados y mouse para quienes laboran en computador portátil y los apo"/>
    <s v="Carlos Andrés Vargas"/>
    <n v="80"/>
    <s v="En avance"/>
    <d v="2021-03-31T00:00:00"/>
    <s v="Debido a la falta de contratación del Profesional en SST en los meses de enero, febrero y marzo no se había actualizado la matriz de peligros, unido al cambio de sede de la DNBC, lo que exige la elaboración de una nueva matriz ajustada a las nuevas instal"/>
    <n v="0"/>
    <d v="2021-05-25T00:00:00"/>
    <s v="En las nuevas instalaciones de la entidad se redujeron los peligros locativos, eléctricos, físicos y biomecánicos, sin embargo, aun hace falta la ejecución de controles como las bases, teclados y mouse para quienes laboran en computador portátil y los apo"/>
    <s v="Carlos Andrés Vargas"/>
    <n v="80"/>
    <s v="En avance"/>
    <d v="2021-10-31T00:00:00"/>
    <s v="En las nuevas instalaciones de la entidad se redujeron los peligros locativos, eléctricos, físicos y biomecánicos, se compraron  bases, teclados y mouse para quienes laboran en computador portátil."/>
    <n v="1"/>
    <d v="2021-11-08T00:00:00"/>
    <s v="No se evidencia la ejecucion de todos los  controles definidos en la matriz de peligros. "/>
    <s v="No"/>
    <d v="2021-11-16T00:00:00"/>
    <s v="Se desarrollo de la auditoria al SGSST se evidenció que aún no se esta aplicando la totalidad de los controles identificados en la matriz de peligros."/>
    <s v="Carlos Andrés Vargas"/>
    <n v="80"/>
    <s v="vencida"/>
    <d v="2022-02-18T00:00:00"/>
    <s v="Se continua con la implementacion de los controles establecidos en la matriz de peligros vigencia 2022._x000a_(Listados de asistencia y fotografías)_x000a_(Matriz de riesgos)"/>
    <n v="0.9"/>
    <d v="2022-02-23T00:00:00"/>
    <s v="Se avanzó en la ejecucion de los controles contemplados en la matriz de peligros_x000a_Solicitar ampliación de fecha a 30 de junio de 2022"/>
    <s v="Jhon Beltran - Carlos Vargas"/>
    <n v="0.9"/>
    <s v="En avance"/>
    <d v="2022-04-05T00:00:00"/>
    <s v="No se presentó evidencia"/>
    <s v="John Beltran _x000a_CarlosVargas"/>
    <n v="0.9"/>
    <s v="En avance"/>
    <d v="2022-04-29T00:00:00"/>
    <s v="Se evidenció la ejecución de los controles establecidos en la matriz de peligros de acuerdo con la programación en la sede administrativa. sin embargo los controles relacionados con las vacunas del personal que se desplaza a comisiones no ha entregado el "/>
    <s v="John Beltran _x000a_CarlosVargas"/>
    <n v="90"/>
    <s v="En avance"/>
    <m/>
    <m/>
    <m/>
    <d v="2022-06-08T00:00:00"/>
    <s v="el proceso no reporta evidencia de la ejecución de la acción  "/>
    <s v="No"/>
    <d v="2022-07-19T00:00:00"/>
    <s v="Se evidenció la ejecución de los controles establecidos en la matriz de peligros de acuerdo con la programación en la sede administrativa. sin embargo los controles relacionados con las vacunas del personal que se desplaza a comisiones no ha entregado el "/>
    <s v="A tiempo"/>
    <d v="2022-07-28T00:00:00"/>
    <s v="Se evidenció la aplicación de los controles  de la &quot;Matriz de Peligros DNBC- 2022&quot;, y se lleva el control de &quot;ESQUEMA DE VACUNACIÓN COVID-19 DNBC (1-97)&quot;, sin embargo en el control de vacunas del personal que se desplaza a comisiones hay solo 16 servidore"/>
    <s v="Luis Guillermo"/>
    <n v="0.9"/>
    <s v="EN AVANCE"/>
    <m/>
    <m/>
    <s v="Abierto"/>
    <m/>
    <m/>
    <m/>
    <m/>
    <m/>
  </r>
  <r>
    <n v="151"/>
    <n v="91"/>
    <s v="Auditoría interna"/>
    <n v="2016"/>
    <s v="MECI"/>
    <m/>
    <s v="No cuenta con un mecanismo establecido para los riesgos de perdida de información en soporte físico"/>
    <s v="No conformidad"/>
    <s v="N/A"/>
    <s v="N/A"/>
    <s v="Posible pérdida o alteración de documentos"/>
    <s v="Corrección"/>
    <s v="Digitalizar los documentos de la DNBC De acuerdo a lo establecido por el FUID"/>
    <s v="1. Generar el inventario de información del archivo central a la fecha (28/02/2022), detallando carpetas y número de folios de las cajas del archivo._x000a_2. Mesas de trabajo con los procesos para el levantamiento del inventario de gestión. (física y electróni"/>
    <n v="1"/>
    <s v="N° de Procesos inventariados / N° de Procesos de la DNBC"/>
    <x v="7"/>
    <s v="Luis Eduardo Zamora"/>
    <d v="2017-07-17T00:00:00"/>
    <d v="2018-11-30T00:00:00"/>
    <s v="Accion y Plazo "/>
    <n v="943"/>
    <d v="2022-07-15T00:00:00"/>
    <d v="2019-06-30T00:00:00"/>
    <s v="Tal como se informó en seguimiento anterior se adquirió el escáner; sin embargo las características técnicas del mismo no cumplieron con la capacidad requerida por el proceso; es así como se solicita ante Comité Directivo la aprobación de nuevos recursos "/>
    <n v="0"/>
    <d v="2019-07-18T00:00:00"/>
    <s v="La digitalización depende de la compra del escáner, frente a lo que ya el proceso de gestión documental avanzó en el envío de ficha técnica y estudios previos al proceso de gestión contractual para adelantar la adquisición del bien."/>
    <s v="Carlos Vargas"/>
    <n v="0"/>
    <s v="Vencida"/>
    <d v="2019-11-30T00:00:00"/>
    <s v="Se envío un correo al Subdirector Administrativo y Financiero informando: 1.    Se requiere previamente contar con las tablas de retención documental las cuales deben ser aprobadas por el Comité del SIGEC, actividad que se tiene previos finalizar en junio"/>
    <n v="0"/>
    <d v="2019-12-11T00:00:00"/>
    <s v="Se encuentran en avance: _x000a_1.    Se requiere previamente contar con las tablas de retención documental las cuales deben ser aprobadas por el Comité del SIGEC, actividad que se tiene previos finalizar en junio de 2020._x000a_2.    Se requiere la reorganización de"/>
    <s v="Giovanny Montenegro"/>
    <n v="0.15"/>
    <s v="En avance"/>
    <d v="2020-07-31T00:00:00"/>
    <s v="Se han realizado cuatro reuniones con las áreas con el fin de levantar el inventario en estado natural; para ello se cargaron las asistencias y fotos como evidencia del trabajo realizado._x000a_Se tiene planeado solicitar una reeevaluación del riesgo, ya que la"/>
    <n v="0.2"/>
    <d v="2020-08-23T00:00:00"/>
    <s v="Se ha avanzado en mesas de trabajo de valoración documental y levantamiento de información de las TRD con los procesos Gestión de Atención al Usuario, Educación Bomberil y Gestión del Talento Humano._x000a_ No se reporta avance en la digitalización de documento"/>
    <s v="Carlos Vargas"/>
    <n v="0.15"/>
    <s v="En avance"/>
    <d v="2020-12-04T00:00:00"/>
    <s v="Se solicito escáner por medio de merando al doctor Jorge amarillo."/>
    <n v="0.3"/>
    <d v="2020-12-18T00:00:00"/>
    <s v="Se solicitó la adquisición del escáner apropiado para el volumen documental de la entidad."/>
    <s v="Carlos Andrés Vargas"/>
    <n v="30"/>
    <s v="En avance"/>
    <d v="2021-03-31T00:00:00"/>
    <s v="S realizó reunión con los 18 procesos -excepetuando el de nosotros &quot;Gestión Documental&quot;-, en la cuál se ralizó el levantamiento y la explicación acerca del estado natural de los inventarios con cada proceso; Como evidencia se encuentra la lista de asisten"/>
    <n v="0.6"/>
    <d v="2021-05-24T00:00:00"/>
    <s v="Se evidenció mediante listado de asistencia, la realización de las mesas de trabajo para el levantamiento y la explicación acerca del estado natural de los inventarios con cada uno de los procesos de la entidad"/>
    <s v="Carlos Andrés Vargas"/>
    <n v="60"/>
    <s v="En avance"/>
    <d v="2021-10-31T00:00:00"/>
    <s v="Se cuenta con el FUID de 11 procesos  de los 22  procesos que se deben inventariar "/>
    <n v="0.25"/>
    <d v="2021-11-08T00:00:00"/>
    <s v="Se presenta el FUID  de 11 procesos  de los 22 proceso, no obstante no se presenta el FUID de los documentos en su estado natural. "/>
    <s v="No "/>
    <d v="2021-11-16T00:00:00"/>
    <s v="Teniendo en cuenta la modificación de la acción inicial, por la de realizar  el levantamiento de los inventarios documentales en estado natural dentro del Formato Único de Inventario, a la fecha se cuenta con el levantamiento de 11 de los 22 procesos, fal"/>
    <s v="Jacqueline"/>
    <n v="0.25"/>
    <s v="vencida"/>
    <m/>
    <s v="No se ah recibido por parte de los gestores estos inventarios de sus archivos de gestión "/>
    <m/>
    <d v="2022-03-14T00:00:00"/>
    <s v="Se solicita reformulación de la acción y ajuste en la fecha de terminación la misma, así:_x000a__x000a_1. Generar el inventario de información del archivo central a la fecha (28/02/2022), detallando carpetas y número de folios de las cajas del archivo._x000a__x000a_2. Mesas de t"/>
    <s v="Claudia Quintero /Merle Galindo"/>
    <n v="0.25"/>
    <s v="En avance"/>
    <d v="2022-04-07T00:00:00"/>
    <s v="1- El proceso notifica que ya se generó el inventario de información del archivo central._x000a_2. El proceso notifica que ya se han realizado mesas trabajo con 4 proceso_x000a_3. El proceso de digitalización del archivo ya se inicio, se indica que hay un avance en 3"/>
    <s v="Claudia Quintero /Merle Galindo"/>
    <n v="0.4"/>
    <s v="En avance"/>
    <d v="2022-04-29T00:00:00"/>
    <s v="El proceso no se reunió con el equipo ni presentó evidencias de avance de la acción planteada."/>
    <s v="Claudia Quintero /Merle Galindo"/>
    <n v="0"/>
    <s v="En avance"/>
    <d v="2022-05-31T00:00:00"/>
    <s v="Se esta trabajando en la digitalización de los expedientes transferidos al Archivo Central se a intervenido los siguientes fondos : Gestión Financiera, Gestión del Talento Humano; aproximadamente 23 cajas , 111 carpetas , 22.535 folios "/>
    <n v="0.25"/>
    <d v="2022-06-08T00:00:00"/>
    <s v="Se evidencia FUID de los proceso financiera y talento humano"/>
    <s v="Aun se esta  a tiempo de cumplir"/>
    <d v="2022-07-15T00:00:00"/>
    <s v="Se describe así:_x000a_1. Físicamente se ha recibido de dos procesos (GTH y Financiera) se evidencia el registro FUID por vigencias. _x000a_2. Mesas de trabajo: A la fecha se realizaron 5 mesas de trabajo _x000a_3. Se crearon las carpetas con acceso restringido para cada u"/>
    <s v="No"/>
    <d v="2022-07-26T00:00:00"/>
    <s v="Desde  la digitalización de los expedientes transferidos al Archivo Central : Gestión Financiera y Gestión del Talento Humano; no se evidencia avance de la acción"/>
    <s v="Jacqueline"/>
    <n v="0.2"/>
    <s v="EN AVANCE"/>
    <m/>
    <m/>
    <s v="Abierto"/>
    <m/>
    <m/>
    <m/>
    <m/>
    <m/>
  </r>
  <r>
    <n v="158"/>
    <n v="92"/>
    <s v="Auditoría interna"/>
    <n v="2019"/>
    <s v="Seguimiento PQRDS"/>
    <d v="2019-08-30T00:00:00"/>
    <s v="Teniendo en cuenta que a través de ORFEO se registra la trazabilidad de los trámites, en el caso de las tutelas se observó que no se carga toda la información como es el caso de los fallos, los registros de entrega al peticionario como al juzgado de conoc"/>
    <s v="Observación"/>
    <s v="N/A"/>
    <s v="N/A"/>
    <s v="N/A"/>
    <s v="Acción de mejora"/>
    <s v="1. Realizar mesas de trabajo con todos los procesos de la DNBC para la definición de los flujos de trabajo de los Expedientes Electrónicos en el Sistema de Gestión Documental ORFEO. (30/10/2020)_x000a_2. Realizar la parametrización de los Expedientes Electrónic"/>
    <s v="1 Por parte de IT: se apoyará en la construcción matriz de perfiles usuarios. 30/06/22._x000a__x000a_2. Por parte de GAU:  Para el caso de las tutelas se realizará verificación semestral de la documentación allegada. Fecha: 31/12/2022_x000a_Meta: 2"/>
    <n v="2"/>
    <s v="Matriz de Roles y Usuarios_x000a_2 Informes semestrales GAU"/>
    <x v="7"/>
    <s v="Luis Eduardo Zamora"/>
    <d v="2020-07-01T00:00:00"/>
    <d v="2020-12-31T00:00:00"/>
    <s v="Accion y Plazo "/>
    <n v="90"/>
    <d v="2022-12-31T00:00:00"/>
    <m/>
    <m/>
    <m/>
    <m/>
    <m/>
    <m/>
    <m/>
    <m/>
    <d v="2019-11-30T00:00:00"/>
    <s v="Se esta trabajando de la mano de TI en la actualización del sistema ORFEO que a la fecha se llevan 3 mesas de trabajo, para establecer perfiles, creación de expedientes y revisiones de los módulos de orfeo"/>
    <n v="1"/>
    <d v="2019-12-11T00:00:00"/>
    <s v="Se evidencia la realización de las mesas de levantamiento de los flujos de los expedientes electrónicos con los demás procesos dentro de las evidencias aportadas por gestión documental. Se puede evidenciar el envío de las TRD para el inicio de la parametr"/>
    <s v="Giovanny Montenegro"/>
    <n v="0.5"/>
    <s v="En avance"/>
    <d v="2020-07-31T00:00:00"/>
    <s v="Aún no se tienen evidencias pero se tiene planeado solicitar una reeevaluación del riesgo, ya que la descripción del riesgo no hace referencia al área encargada llevar a cabo las actividades -el riesgo hace referencia a las PQRDS-"/>
    <n v="0"/>
    <d v="2020-08-23T00:00:00"/>
    <s v="No se registra avance en la ejecución de la acción, para el presente seguimiento."/>
    <s v="Carlos Vargas"/>
    <n v="0.33"/>
    <s v="En avance"/>
    <d v="2020-12-04T00:00:00"/>
    <s v="Se realizo mesas de trabajo con los siguentes procesos de la DNBC;_x000a_* Fortalecimiento bomberil_x000a_* Educación nacional para bomberos_x000a_* Evaluación y seguimiento_x000a_* Planeación estratégica y evaluación y seguimiento van en una sola_x000a_* cooperación internacional_x000a_* a"/>
    <n v="0.9"/>
    <d v="2020-12-18T00:00:00"/>
    <s v="Se evidenció la realización de mesas de trabajo con 13 de los 19 procesos de la entidad"/>
    <s v="Carlos Andrés Vargas"/>
    <n v="45"/>
    <s v="En avance"/>
    <d v="2021-03-31T00:00:00"/>
    <s v="Se adjunta la evidencia de las mesas de trabajo de los 19 procesos de la entidad acerca de documentos electrónicos y manejo de Orfeo."/>
    <n v="0.8"/>
    <d v="2021-05-24T00:00:00"/>
    <s v="Se evidenció la realización de sensibilizaciones a los procesos sobre transferencias documentales, sin embargo, falta Realizar la parametrización de los Expedientes Electrónicos en el Sistema de Gestión Documental ORFEO una vez el mismo cuente con el desa"/>
    <s v="Carlos Andrés Vargas"/>
    <n v="60"/>
    <s v="Vencida"/>
    <d v="2021-10-31T00:00:00"/>
    <s v="1. Se realizaron mesas de trabajo con cada proceso para definir y socializar los flujos de expedientes electrónicos._x000a_2. Se realizó la parametrización de las TRD en el Sitema de Gestión Documental ORFEO._x000a_3. Se tiene programado junto con el proceso de Gesti"/>
    <n v="0.6"/>
    <d v="2021-11-08T00:00:00"/>
    <s v="De las 3 actividades programadas, solo se realizo una (. Realizar mesas de trabajo con todos los procesos de la DNBC para la definición de los flujos de trabajo de los Expedientes Electrónicos en el Sistema de Gestión Documental ORFEO. ("/>
    <s v="No "/>
    <d v="2021-11-16T00:00:00"/>
    <s v="De las evidencias allegadas  observa  la OCI, una lista de asistencia del 19 de abril cuyo tema fue Capacitación manejo de documentos electonicos y ORFEO y parametrización de las TRD, sin que se observe gestión de las demás actividades programadas en la p"/>
    <s v="Jacqueline"/>
    <n v="0.33"/>
    <s v="vencida"/>
    <m/>
    <s v="En el mes de diciembre se realizaron capacitaciones del manejo de S.G.D Orfeo a algunos proceso de la entidad , pero la falta de tiempo de los gestores no se pudo realizar al 100% a pesar que se planificaron con tiempo."/>
    <m/>
    <d v="2022-03-14T00:00:00"/>
    <s v="Si bien la responsabilidad es de cada proceso, GAU actualmente realiza seguimiento a todas las salidas por PQRD por ORFEO, bajo ese parámetro se analiza las acciones puedan replantear las acciones:_x000a__x000a_1.  Por parte de IT: se apoyará en la construcción matri"/>
    <s v="Claudia Quintero /Merle Galindo"/>
    <n v="0.33"/>
    <s v="En avance"/>
    <d v="2022-04-07T00:00:00"/>
    <s v="La actividad propuesta esta dentro de los tiempos de ejecución por parte del proceso."/>
    <s v="Claudia Quintero /Merle Galindo"/>
    <n v="0.33"/>
    <s v="En avance"/>
    <d v="2022-04-29T00:00:00"/>
    <s v="El proceso no se reunió con el equipo ni presentó evidencias de avance de la acción planteada."/>
    <s v="Claudia Quintero /Merle Galindo"/>
    <n v="0"/>
    <s v="En avance"/>
    <d v="2022-05-31T00:00:00"/>
    <s v="Esta acción esta compartida entre los Procesos de Gestión TI y Gestión de Atención al Ciudadano"/>
    <m/>
    <d v="2022-06-08T00:00:00"/>
    <s v="El proceso no reporta evidencia de la ejecución de la acción "/>
    <s v="Aun se esta  a tiempo de cumplir"/>
    <d v="2022-07-15T00:00:00"/>
    <s v="El proceso realizo seguimiento a las actividades que los procesos de GTI y GAU se comprometieron para atender el hallazgo, identificando:_x000a__x000a_1. A la fecha el proceso de TI no ha realizado acompañamiento a los procesos en la construcción matriz de perfiles u"/>
    <s v="A tiempo"/>
    <d v="2022-07-26T00:00:00"/>
    <s v="Acción compartida  con Gau y GTI, los cuales no reportran avance respecto de la matriz de perfiles usuarios y la verificación semestral de la documentación allegada por las tutelas   "/>
    <s v="Jacqueline"/>
    <n v="0"/>
    <s v="EN AVANCE"/>
    <m/>
    <m/>
    <s v="Abierto"/>
    <m/>
    <m/>
    <m/>
    <m/>
    <m/>
  </r>
  <r>
    <n v="171"/>
    <n v="93"/>
    <s v="Auditoría interna"/>
    <n v="2020"/>
    <s v="Decreto 491 de 2020"/>
    <d v="2020-08-14T00:00:00"/>
    <s v="No se están siguiendo los linemientos conforme lo  establece el capitulo VI. Seguimiento a la ejecución contractual En el SECOP II, de la Guia para Hacer la Gestión Contractual en el SECOP II; por cuanto,  se evidenció que en los contratos 116,124,126,131"/>
    <s v="Observación"/>
    <s v="1º Por que;  Falta de  desconocimiento de la guia para Hacer la Gestión Contractual en el SECOP II_x000a__x000a_2ºPor que; No se realiza la aplicación de la Guia. _x000a__x000a_3. Por que; Falta de seguimiento de los supervisores a los contratos de presunción de servicios. "/>
    <s v="Falta de seguimiento de los supervisores a los contratos de presunción de servicios. "/>
    <s v="Se genera una mala ejecución de los contratos. _x000a__x000a_Pago inapropiado al contratista "/>
    <s v="Acción correctiva"/>
    <s v="Realizar las modificaciones a que hubiere lugar en el  Secop II, a fin de dar cumplimiento a los  lineamientos de Colombia compra eficiente, con respecto a la confirmación de las entregas por parte de los Supervisores de los contratos de  prestación de se"/>
    <m/>
    <n v="1"/>
    <s v="Actualizacion  conforme a los Lineamientos colombia compra eficiente "/>
    <x v="1"/>
    <s v="Dr Carolina Pulido"/>
    <d v="2021-01-01T00:00:00"/>
    <d v="2021-03-01T00:00:00"/>
    <s v="Plazo"/>
    <m/>
    <d v="2022-06-30T00:00:00"/>
    <m/>
    <m/>
    <m/>
    <m/>
    <m/>
    <m/>
    <m/>
    <m/>
    <m/>
    <m/>
    <m/>
    <m/>
    <m/>
    <m/>
    <m/>
    <m/>
    <m/>
    <m/>
    <m/>
    <m/>
    <m/>
    <m/>
    <m/>
    <m/>
    <m/>
    <m/>
    <m/>
    <d v="2020-12-18T00:00:00"/>
    <s v="Acción que se solicito, ampliación de plazo hasta 2021"/>
    <s v="Jacqueline Rivera"/>
    <n v="0"/>
    <s v="En avance"/>
    <d v="2021-03-31T00:00:00"/>
    <s v="Se esta tabajando en  la actividad para dar cumplimiento a la accion propuesta. "/>
    <n v="0"/>
    <d v="2021-05-21T00:00:00"/>
    <s v="No se presentó evidencia de la  modificaciones a que hubiere lugar en el  Secop II, a fin de dar cumplimiento a los  lineamientos de Colombia compra eficiente, con respecto a la confirmación de las entregas por parte de los Supervisores de los contratos d"/>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d v="2022-02-18T00:00:00"/>
    <s v="se vienen realizando los informes de seguimineto a PIGA Y a la politica de cero papel  y ya se encuentran los informes que no se habian hecho en su momento"/>
    <n v="1"/>
    <d v="2022-02-23T00:00:00"/>
    <s v="Reprogramación por no cumplimineto"/>
    <s v="Catalina Carranza-Jacqueline Rivera"/>
    <n v="0.1"/>
    <s v="En avance"/>
    <d v="2022-04-07T00:00:00"/>
    <s v="Se dara  ingreso a los supervisores  al SECOP para  ejercer su rol"/>
    <s v="Catalina Carranza-Jacqueline Rivera"/>
    <n v="0.1"/>
    <s v="En avance"/>
    <d v="2022-04-29T00:00:00"/>
    <s v="No se adjunto evidencia para realizar la respectiva revisiòn. Por lo tanto, para el presente seguimiento no hubo avance."/>
    <s v="CLAUDIA QUINTERO-CATALINA CARRANZA"/>
    <n v="0.1"/>
    <s v="En avance"/>
    <d v="2022-05-31T00:00:00"/>
    <s v="En términos"/>
    <n v="0.1"/>
    <d v="2022-06-08T00:00:00"/>
    <s v="El proceso no presenta evidencia de la ejecución de la acción "/>
    <s v="Aun se esta a tiempo de cumplir"/>
    <d v="2022-07-19T00:00:00"/>
    <s v="El proceso no reporto evidencia de la ejecucion de la accion, por lo tanto no hubo avance de la ejecucion de la accion."/>
    <s v="No"/>
    <d v="2022-07-22T00:00:00"/>
    <s v="No obstante la modificación del plazo hasta junio 30 el proceso no allego evidencia respecto a la confirmación de los supervisores de las entregas por parte de los supervisores en los contratos de prestación de servicios "/>
    <s v="Jacqueline"/>
    <n v="0.1"/>
    <s v="VENCIDA"/>
    <m/>
    <m/>
    <s v="Abierto"/>
    <m/>
    <m/>
    <m/>
    <m/>
    <m/>
  </r>
  <r>
    <n v="178"/>
    <n v="94"/>
    <s v="Auditoría interna"/>
    <n v="2020"/>
    <s v="Informe Semestral del Estado de Control Interno de  DNBC por el periodo comprendido entre el 1 de enero al  30 de Junio de 2020"/>
    <d v="2020-08-01T00:00:00"/>
    <s v="Ambiente de Control. 4.6_x000a_La entidad no realizó la evaluación de Impacto del Plan Institucional de Capacitación de la Vigencia 2019"/>
    <s v="No conformidad"/>
    <s v="El procedimiento Plan anual de capacitación no cuenta con una actividad explicita de evaluación del PIC, que genere un informe util para la toma de decisiones_x000a__x000a_Inobservancia a lo establecido en el Manual del MIPG_x000a_"/>
    <s v="El procedimiento Plan anual de capacitación no cuenta con una actividad explicita de evaluación del PIC, que genere un informe util para la toma de desiciones._x000a_"/>
    <s v="Formulacion de PIC no efectivo_x000a_Inadecuada utilización de recursos_x000a_Debilidad en el compromiso del Recurso humano de la entidad"/>
    <s v="Acción correctiva"/>
    <s v="Actualización del  procedimiento del PIC, donde se incluya la actividad de evaluación de impacto al Plan"/>
    <m/>
    <n v="1"/>
    <s v="Procedimiento actualizado"/>
    <x v="3"/>
    <s v="Maryoly Díaz"/>
    <d v="2020-09-01T00:00:00"/>
    <d v="2020-10-15T00:00:00"/>
    <m/>
    <m/>
    <d v="2020-10-15T00:00:00"/>
    <m/>
    <m/>
    <m/>
    <m/>
    <m/>
    <m/>
    <m/>
    <m/>
    <m/>
    <m/>
    <m/>
    <m/>
    <m/>
    <m/>
    <m/>
    <m/>
    <m/>
    <m/>
    <m/>
    <m/>
    <m/>
    <m/>
    <m/>
    <m/>
    <m/>
    <s v="Se actualizo el procedimiento y se socializo "/>
    <n v="1"/>
    <d v="2020-12-17T00:00:00"/>
    <s v="Aunque se actualizó el formato PC-TH-03 del 11 de agosto de 2020, Programa de Capacitación anual  y se incorporó en Políticas de Operación  el Impacto de las capacitaciones, en el procedimiento no se estableció la actividad como tal para poder realizarse."/>
    <s v="Claudia Quintero Franklin"/>
    <n v="0.9"/>
    <s v="Vencida"/>
    <d v="2021-03-31T00:00:00"/>
    <s v="De acuerdo con los planes de mejora y observaciones realizadas por control interno para la vigencia 2021 se realizó plan de capacitación en diciembre de 2020, aprobada por el comité directivo de acuerdo con las necesidades de cada área._x000a_Adjunto plan de ca"/>
    <n v="0.9"/>
    <d v="2021-05-25T00:00:00"/>
    <s v="Se evidenció el plan de capacitación para 2021, sin embargo no se presenta medición del impacto del PIC"/>
    <s v="Carlos Andrés Vargas"/>
    <n v="0.9"/>
    <s v="Vencida"/>
    <d v="2021-10-31T00:00:00"/>
    <s v="Procedimiento revisado y actualizado"/>
    <n v="1"/>
    <d v="2021-11-08T00:00:00"/>
    <s v="Se evidencia la actualización del procedimiento de Capacitación , así mismos se incluyo el concepto de evaluación del impacto de las capacitaciones como también se incluyo una actividad en este aspecto. "/>
    <s v="Si"/>
    <d v="2021-11-16T00:00:00"/>
    <s v="Se realizó la actualización del procedimiento Plan Anual de Capacitación, PC-TH-03 V 2 del 03/11/2021,  asi como el formato  Evaluaciòn de Capacitación FO-TH-03-03, V 1,  del  11/08/2020, la cual se aplica de manera semestral."/>
    <s v="Carlos Andrés Vargas"/>
    <n v="100"/>
    <s v="Cumplida"/>
    <m/>
    <m/>
    <m/>
    <d v="2022-03-11T00:00:00"/>
    <s v="Se actualizó el procedimiento PC-TH-03 del 03-11-21 Versión 2 denominado Plan Anual de Capacitación incluyendo la Actividad 13. Realizar evaluación de las capacitaciones."/>
    <s v="Claudia Quintero /Catalina Carranza"/>
    <n v="1"/>
    <s v="Cumplida"/>
    <d v="2022-04-06T00:00:00"/>
    <s v="CUMPLIDA SEGUIMIENTO ANTERIOR"/>
    <s v="CLAUDIA QUINTERO-CATALINA ALVAREZ"/>
    <n v="1"/>
    <s v="Cumplida"/>
    <d v="2022-04-27T00:00:00"/>
    <s v="CUMPLIDA TRIMESTRE ANTERIOR"/>
    <m/>
    <n v="1"/>
    <s v="Cumplida"/>
    <m/>
    <m/>
    <m/>
    <d v="2022-06-08T00:00:00"/>
    <s v="Acción Cumplida "/>
    <s v="Si"/>
    <d v="2022-07-19T00:00:00"/>
    <s v="Acción cumplida, verificada en monitoreos anteriores."/>
    <s v="Si"/>
    <d v="2022-07-28T00:00:00"/>
    <s v="Cumplida en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182"/>
    <n v="95"/>
    <s v="Auditoría interna"/>
    <n v="2020"/>
    <s v="Informe Semestral del Estado de Control Interno de  DNBC por el periodo comprendido entre el 1 de enero al  30 de Junio de 2020"/>
    <d v="2020-08-10T00:00:00"/>
    <s v="Ambiente de Control. 1.4_x000a_Contemplar la totalidad de los riesgos de corrupción y atención al ciudadano ya que con corte al 30 de abril la Oficina de Control Interno evidenció esta falencia."/>
    <s v="No conformidad"/>
    <s v="Debil identificación de riesgos de corrupción por parte de los procesos de la entidad y de la aplicación de los numerales 7.1 y 7.2 del Manual de Riesgos asi como las directrices emanadas del DAFP_x000a_El proceso de Gestión de Análisis y Mejora Continua no con"/>
    <s v="Debil identificación de riesgos de corrupción por parte de los procesos de la entidad y de la aplicación de los numerales 7.1 y 7.2 del Manual de Riesgos, asi como las directrices emanadas del DAFP"/>
    <s v="Posible materialización de riesgos de corrupción._x000a_"/>
    <s v="Acción correctiva"/>
    <s v="Reformulación  del Mapa de Riesgos de Corrupción conforme a los lineamientos establecidos en el Manual de Gestión de Riesgo de la DNBC y el DAFP."/>
    <m/>
    <n v="1"/>
    <s v="Mapa de riesgos de corrupción actualizado"/>
    <x v="6"/>
    <s v="Adriana Moreno"/>
    <d v="2020-09-01T00:00:00"/>
    <d v="2020-10-31T00:00:00"/>
    <m/>
    <m/>
    <d v="2022-04-12T00:00:00"/>
    <m/>
    <m/>
    <m/>
    <m/>
    <m/>
    <m/>
    <m/>
    <m/>
    <m/>
    <m/>
    <m/>
    <m/>
    <m/>
    <m/>
    <m/>
    <m/>
    <m/>
    <m/>
    <m/>
    <m/>
    <m/>
    <m/>
    <m/>
    <m/>
    <d v="2020-12-04T00:00:00"/>
    <s v="Se actualiza el mapa de riesgos de corrupción de la entidad, bajo la misma metodología e instrumento, adoptada por la entidad en el segundo semestre de la vigencia 2019. Como resultado de este ejercicio se generara un mapa de riesgos de corrupción institu"/>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Cumplida"/>
    <d v="2021-03-31T00:00:00"/>
    <s v="Se dio cumplimiento en el trimestre anterior "/>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s v="Abierto"/>
    <m/>
    <m/>
    <m/>
    <m/>
    <m/>
  </r>
  <r>
    <n v="185"/>
    <n v="96"/>
    <s v="Auditoría interna"/>
    <n v="2020"/>
    <s v="Informe Semestral del Estado de Control Interno de  DNBC por el periodo comprendido entre el 1 de enero al  30 de Junio de 2020"/>
    <d v="2020-08-10T00:00:00"/>
    <s v="Ambiente de Control 3.1._x000a_La entidad cuenta con el Manual de Gestión del Riesgo , MN-MC-02, vigente desde el 30/09/2019, basado en la guía de administración del riesgo emitida por el DAPF, donde se estableció la Política de Administración de Riesgo en el n"/>
    <s v="No conformidad"/>
    <s v="En el manual no se contemplaron los cambios en el entorno que pueden definir, ajustes y dificultades para su desarrollo._x000a_Debil identificación de riesgos de corrupción por parte de los procesos de la entidad y de la aplicación de los numerales 7.1 y 7.2 de"/>
    <s v="Debil identificación de riesgos de corrupción por parte de los procesos de la entidad y de la aplicación de los numerales 7.1 y 7.2 del Manual de Riesgos."/>
    <s v="Materialización de riesgos no identificados"/>
    <s v="Acción correctiva"/>
    <s v="Reformulación  del Mapa de Riesgos de Corrupción conforme a los lineamientos establecidos en el Manual de Gestión de Riesgo de la DNBC y el DAFP. Teniendo en cuenta la situacion de contingencia presentada fruto a la pandemia, se hacen los ajustes pertinen"/>
    <m/>
    <n v="1"/>
    <s v="Mapa de riesgos actualizado"/>
    <x v="6"/>
    <s v="Adriana Moreno"/>
    <d v="2020-09-01T00:00:00"/>
    <d v="2020-10-31T00:00:00"/>
    <m/>
    <m/>
    <d v="2022-04-12T00:00:00"/>
    <m/>
    <m/>
    <m/>
    <m/>
    <m/>
    <m/>
    <m/>
    <m/>
    <m/>
    <m/>
    <m/>
    <m/>
    <m/>
    <m/>
    <m/>
    <m/>
    <m/>
    <m/>
    <m/>
    <m/>
    <m/>
    <m/>
    <m/>
    <m/>
    <d v="2020-12-04T00:00:00"/>
    <s v="Se actualiza el mapa de riesgos de corrupción de la entidad, bajo la misma metodología e instrumento, adoptada por la entidad en el segundo semestre de la vigencia 2019. Como resultado de este ejercicio se generara un mapa de riesgos de corrupción institu"/>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ó la reformulación  del Mapa de Riesgos de Corrupción conforme a los lineamientos establecidos en el Manual de Gestión de Riesgo de la DNBC y 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s v="Abierto"/>
    <m/>
    <m/>
    <m/>
    <m/>
    <m/>
  </r>
  <r>
    <n v="193"/>
    <n v="97"/>
    <s v="Auditoría interna"/>
    <n v="2020"/>
    <s v="Informe Semestral del Estado de Control Interno de  DNBC por el periodo comprendido entre el 1 de enero al  30 de Junio de 2020"/>
    <d v="2020-08-10T00:00:00"/>
    <s v="Evaluación de Riesgos 8.1_x000a_Para el primer semestre se realizó la consolidación del PAAC correspondiente a los meses de enero a abril de 2020; sin embargo, aunque fueron consolidados por la segunda línea de defensa, se presentó debilidad en la identificació"/>
    <s v="No conformidad"/>
    <s v="No se adaptó a la herramienta de riesgos de corrupción la totalidad de item de identificación de riesgos de corrupción no siendo clara la aplicación de los numerales 6 y del manual de Riesgos"/>
    <s v="No se adaptó a la herramienta de riesgos de corrupción la totalidad de item de identificación de riesgos de corrupción no siendo clara la aplicación de los numerales 6 y del manual de Riesgos"/>
    <s v="Inadecuada identificación de riesgos de corrupción _x000a_Posible materialización de riesgos sin documentar"/>
    <s v="Acción correctiva"/>
    <s v="Actualización de la matriz FO-MC-05-01 Herramienta Matriz de Riesgo DNBC, con la inlcusion de la matriz de riesgos definida en el numeral 6.1.2. del Manual de Gestión de Riesgo, MN-MC-02 y la inclusion de manera literal de los criterios para calificar el "/>
    <m/>
    <n v="1"/>
    <s v="Herramienta de riesgos actualizada"/>
    <x v="6"/>
    <s v="Adriana Moreno"/>
    <d v="2020-09-01T00:00:00"/>
    <d v="2020-10-31T00:00:00"/>
    <m/>
    <m/>
    <d v="2022-04-12T00:00:00"/>
    <m/>
    <m/>
    <m/>
    <m/>
    <m/>
    <m/>
    <m/>
    <m/>
    <m/>
    <m/>
    <m/>
    <m/>
    <m/>
    <m/>
    <m/>
    <m/>
    <m/>
    <m/>
    <m/>
    <m/>
    <m/>
    <m/>
    <m/>
    <m/>
    <d v="2020-12-04T00:00:00"/>
    <s v="Se actualizo el instrumento para la consolidación de los riesgos de la entidad. Teniendo en cuenta que el análisis tanto en la identificación como en el análisis de impacto es diferente para los riesgos de corrupción y gestión, se procedió a dividir el in"/>
    <n v="1"/>
    <d v="2020-12-18T00:00:00"/>
    <s v="Se evidenció el formato mapa de riesgos de  FO-MC-05-01 versión 3 del 6 de julio de 2020"/>
    <s v="Carlos Andrés Vargas"/>
    <n v="100"/>
    <s v="Cumplida"/>
    <d v="2021-03-31T00:00:00"/>
    <s v="Se dio cumplimiento en el trimestre anterior "/>
    <n v="0"/>
    <d v="2021-05-21T00:00:00"/>
    <s v="Se evidenció el formato mapa de riesgos de  FO-MC-05-01 versión 3 del 6 de julio de 2020, Sin embargo, La entidad se encuentra actualizando el manual de gestión del riesgo  de acuerdo con los lineamientos establecidos por el DAFP  a través de la Guía para"/>
    <s v="Carlos Andrés Vargas"/>
    <n v="100"/>
    <s v="Cumplida"/>
    <d v="2021-10-31T00:00:00"/>
    <s v="A partir de la actualizacion de la politica de riesgos, se formaliza nuevo formato de Mapa de Riesgos de gestion y corrupcion "/>
    <n v="1"/>
    <d v="2021-11-08T00:00:00"/>
    <s v="Se evidencia los formatos de riesgos de gestión y de corrupción "/>
    <s v="Si "/>
    <d v="2021-11-19T00:00:00"/>
    <s v="Actualización de la matriz FO-MC-05-01 Herramienta Matriz de Riesgo DNBC, con la inlcusion de la matriz de riesgos definida en el numeral 6.1.2. del Manual de Gestión de Riesgo, MN-MC-02 y la inclusion de manera literal de los criterios para calificar el "/>
    <s v="Carlos Andrés Vargas"/>
    <n v="100"/>
    <s v="Cumplida"/>
    <d v="2022-03-07T00:00:00"/>
    <s v="Se actualiza la matriz de identiifcacion de riesgos de corrupcion, en la cual se identifica  el impacto que generaria la materializacion del riesgo.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s v="Abierto"/>
    <m/>
    <m/>
    <m/>
    <m/>
    <m/>
  </r>
  <r>
    <n v="0"/>
    <n v="98"/>
    <s v="Auditoría interna"/>
    <n v="2020"/>
    <s v="Informe Semestral del Estado de Control Interno de  DNBC por el periodo comprendido entre el 1 de enero al  30 de Junio de 2020"/>
    <d v="2020-08-10T00:00:00"/>
    <s v="Evaluación de Riesgos 8.1_x000a_Para el primer semestre se realizó la consolidación del PAAC correspondiente a los meses de enero a abril de 2020; sin embargo, aunque fueron consolidados por la segunda línea de defensa, se presentó debilidad en la identificació"/>
    <s v="No conformidad"/>
    <s v="Aunque se formulo el mapa de riesgos de corrupción conforme a la guia, no se adaptó a la herramienta de riesgos de corrupción la totalidad de item de identificación en la misma, afectrando la identificación adecuada de losposibles riesgos de corrupción po"/>
    <s v="Aunque se formulo el mapa de riesgos de corrupción conforme a la guia, no se adaptó a la herramienta de riesgos de corrupción la totalidad de item de identificación en la misma, afectrando la identificación adecuada de losposibles riesgos de corrupción po"/>
    <s v="Inadecuada identificación de riesgos de corrupción _x000a_Posible materialización de riesgos sin documentar"/>
    <s v="Acción correctiva"/>
    <s v="Reformular con cada uno de los 19 procesos los posibles riesgos de corrupción que se puedan presentar, haciendo énfasis en aquellos que por su naturaleza son susceptibles de presentar riesgos de corrupción. (3. Política Integral de Riesgos MN-MC-02). "/>
    <m/>
    <n v="1"/>
    <s v="Mapa de Riesgos de Corrupción actualizado"/>
    <x v="6"/>
    <s v="Adriana Moreno"/>
    <d v="2020-09-01T00:00:00"/>
    <d v="2020-10-31T00:00:00"/>
    <m/>
    <m/>
    <d v="2022-04-12T00:00:00"/>
    <m/>
    <m/>
    <m/>
    <m/>
    <m/>
    <m/>
    <m/>
    <m/>
    <m/>
    <m/>
    <m/>
    <m/>
    <m/>
    <m/>
    <m/>
    <m/>
    <m/>
    <m/>
    <m/>
    <m/>
    <m/>
    <m/>
    <m/>
    <m/>
    <d v="2020-12-04T00:00:00"/>
    <s v="Se realizan mesas de trabajo con los gestores de cada proceso, donde se analizo la definición e identificación de los riesgos de corrupción, donde se evaluó con cada proceso si se encontraban expuestos a la materialización de riesgos de corrupción._x000a_Como r"/>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o la actualización de las matrices de riesgos tanto de gestión como de corrupción  de acuerdo con los lineamientos estabecidos e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s v="Abierto"/>
    <m/>
    <m/>
    <m/>
    <m/>
    <m/>
  </r>
  <r>
    <n v="204"/>
    <n v="104"/>
    <s v="Auditoría interna"/>
    <n v="2020"/>
    <s v="Informe Semestral del Estado de Control Interno de  DNBC por el periodo comprendido entre el 1 de enero al  30 de Junio de 2020"/>
    <d v="2020-08-10T00:00:00"/>
    <s v="Actividades de control 11.2_x000a_La DNBC, no tiene documentado dentro de la entidad el desarrollo de actividades de control para la adquisición y prestación de servicios de tecnología."/>
    <s v="No conformidad"/>
    <s v="El proceso no ha generado documentación formal del desarrollo de sus actividades conforme lo define el SIGEC"/>
    <s v="El proceso no ha generado documentación formal del desarrollo de sus actividades conforme lo define el SIGEC"/>
    <s v="Incumplimiento en los servicios tecnológicos de la entidad_x000a_baja ejecución de recursos"/>
    <s v="Acción correctiva"/>
    <s v="Formular un procedimiento donde se definan actividades de control para la adquisición y prestación de servicios de tecnología."/>
    <m/>
    <n v="1"/>
    <s v="Procedimiento formulado"/>
    <x v="2"/>
    <s v="Edwin Zamora"/>
    <d v="2020-09-01T00:00:00"/>
    <d v="2020-10-15T00:00:00"/>
    <s v="Plazo"/>
    <m/>
    <d v="2022-06-15T00:00:00"/>
    <m/>
    <m/>
    <m/>
    <m/>
    <m/>
    <m/>
    <m/>
    <m/>
    <m/>
    <m/>
    <m/>
    <m/>
    <m/>
    <m/>
    <m/>
    <m/>
    <m/>
    <m/>
    <m/>
    <m/>
    <m/>
    <m/>
    <m/>
    <m/>
    <d v="2020-12-04T00:00:00"/>
    <s v="Se encuentra en elaboración el procedimiento"/>
    <n v="0.4"/>
    <d v="2020-12-17T00:00:00"/>
    <s v="Se encuentra en construcción"/>
    <s v="Carlos Andrés Vargas"/>
    <n v="40"/>
    <s v="Vencida"/>
    <d v="2021-03-31T00:00:00"/>
    <s v="No se dio avance de este por falta de personas de apoyo para su desarrollo. "/>
    <n v="0.4"/>
    <d v="2021-05-26T00:00:00"/>
    <s v="El procedimiento  para la adquisición y prestación de servicios de tecnología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15/10/2020"/>
    <s v="Luis Guillermo"/>
    <n v="0.4"/>
    <s v="vencida"/>
    <m/>
    <m/>
    <m/>
    <d v="2022-03-08T00:00:00"/>
    <s v="Se solicita cambio de fecha de terminación de la acción, debido a que es necesario realizar un análisis del tema y reuniones interna para su actualización. Así mismo articularlo con las actividades definidas en el Plan de Acción del Proceso. Fecha de term"/>
    <s v="Luis Guillermo / Merle Galindo"/>
    <n v="0.4"/>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m/>
    <m/>
    <s v="Abierto"/>
    <m/>
    <m/>
    <m/>
    <m/>
    <m/>
  </r>
  <r>
    <n v="205"/>
    <n v="105"/>
    <s v="Auditoría interna"/>
    <n v="2020"/>
    <s v="Informe Semestral del Estado de Control Interno de  DNBC por el periodo comprendido entre el 1 de enero al  30 de Junio de 2020"/>
    <d v="2020-08-10T00:00:00"/>
    <s v="Actividades de control 11.3_x000a_Aunque la DNBC, cuenta con contratistas que apoyan la ejecución de los procesos, al interior de la entidad no se posee la matriz de roles y usuarios, siguiendo los principios de segregación de funciones."/>
    <s v="No conformidad"/>
    <s v="El proceso no ha generado documentación formal del desarrollo de sus actividades conforme lo define el SIGEC y requisitos de normatividad y de lineamientos en la materia"/>
    <s v="El proceso no ha generado documentación formal del desarrollo de sus actividades conforme lo define el SIGEC y requisitos de normatividad y de lineamientos en la materia"/>
    <s v="Incumplimiento de requisitos de norma definidos que afectan la evlaución de desempeño de la entidad"/>
    <s v="Acción correctiva"/>
    <s v="Documentar  la matriz de roles y usuarios siguiendo los principios de segregación de funciones "/>
    <s v=" Realizar mesas de trabajo con los adminsitradores operativos de los Sistemas de Información para entrenarlos en la construcción de la matriz de roles de usuarios y generación de compromisos de la fecha de elaboración de la matriz de roles de usuarios, as"/>
    <n v="1"/>
    <s v="-Mesas de trabajo para pa creacion de las matrices de roles de usuarios_x000a_- herramienta centralizada para el cargue de la información."/>
    <x v="2"/>
    <s v="Edwin Zamora"/>
    <d v="2020-09-01T00:00:00"/>
    <d v="2020-10-31T00:00:00"/>
    <s v="Acción y Plazo"/>
    <m/>
    <d v="2022-04-30T00:00:00"/>
    <m/>
    <m/>
    <m/>
    <m/>
    <m/>
    <m/>
    <m/>
    <m/>
    <m/>
    <m/>
    <m/>
    <m/>
    <m/>
    <m/>
    <m/>
    <m/>
    <m/>
    <m/>
    <m/>
    <m/>
    <m/>
    <m/>
    <m/>
    <m/>
    <d v="2020-12-04T00:00:00"/>
    <s v="Se encuentra en elaboración la matriz de roles"/>
    <n v="0.4"/>
    <d v="2020-12-17T00:00:00"/>
    <s v="Se encuentra en construcción"/>
    <s v="Carlos Andrés Vargas"/>
    <n v="40"/>
    <s v="Vencida"/>
    <d v="2021-03-31T00:00:00"/>
    <s v="No se dio avance de este por falta de personas de apoyo para su desarrollo. "/>
    <n v="0.4"/>
    <d v="2021-05-26T00:00:00"/>
    <s v="La Matriz de roles y usuarios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31/10/2020"/>
    <s v="Luis Guillermo"/>
    <n v="0.4"/>
    <s v="vencida"/>
    <m/>
    <m/>
    <m/>
    <d v="2022-03-08T00:00:00"/>
    <s v="Se solicita cambio de fecha y cambio de las actividades en virtud de Tecnologia  Informática no es responsable de la elaboración de las matrices de roles y usuarios. Son los administradores  operativos de los Sistemas de Información los responsables de es"/>
    <s v="Luis Guillermo / Merle Galindo"/>
    <n v="0.4"/>
    <s v="En avance"/>
    <d v="2022-04-06T00:00:00"/>
    <s v="Se esta trabajando en la acción según lo acordado en la mesa de trabajo anterior. Se han adelantado mesas de trabajo con Oracle y Coordinación Operativa."/>
    <s v="Carlos/Merle"/>
    <n v="0.4"/>
    <s v="En avance"/>
    <d v="2022-05-03T00:00:00"/>
    <s v="Esta dentro de las fechas, el proceso indica que se esta trabajando en la acción según lo acordado en la mesa de trabajo anterior"/>
    <s v="Carlos Vargas - Merle Galindo"/>
    <n v="0.4"/>
    <s v="En avance"/>
    <d v="2022-05-31T00:00:00"/>
    <s v="Se encuentra en borrador"/>
    <m/>
    <d v="2022-06-08T00:00:00"/>
    <s v="El proceso no reporta evidencia de la ejecución de la acción "/>
    <s v="No"/>
    <d v="2022-07-19T00:00:00"/>
    <s v="Se adjunta una evidencia que no está relacionada con la accionplanteada, de acuerdo con la última sesión realizada con el proceso de Tecnología Informática, aun no se habia realizado las mesas de trabajo para la actualizacion de la matriz de roles y usuar"/>
    <s v="No"/>
    <d v="2022-07-25T00:00:00"/>
    <s v="Se evidencia Documento borrador Gestion de aplicaciones, pero no se observan mesas de trabajo con los adminsitradores operativos de los Sistemas de Información para entrenarlos en la construcción de la matriz de roles de usuarios"/>
    <s v="Luis Guillermo"/>
    <n v="0.4"/>
    <s v="VENCIDA"/>
    <m/>
    <m/>
    <s v="Abierto"/>
    <m/>
    <m/>
    <m/>
    <m/>
    <m/>
  </r>
  <r>
    <n v="207"/>
    <n v="106"/>
    <s v="Auditoría interna"/>
    <n v="2020"/>
    <s v="Informe Semestral del Estado de Control Interno de  DNBC por el periodo comprendido entre el 1 de enero al  30 de Junio de 2020"/>
    <d v="2020-08-10T00:00:00"/>
    <s v="Actividades de control 12.4_x000a_La oficina de Control Interno de la DNBC, ha informado de manera reiterativa al Comité Institucional de Coordinación de Control Interno, por medio de los seguimientos y auditorías que los responsables de los procesos no están e"/>
    <s v="No conformidad"/>
    <s v="Debil monitoreo a los procedimientos por parte de lideres y gestores de procesos"/>
    <s v="Debil monitoreo a los procedimientos por parte de lideres y gestores de procesos"/>
    <s v="Nivel de desempeño con baja calificación_x000a_pérdida de credibilidad institucional_x000a_procesos ineficientes"/>
    <s v="Acción correctiva"/>
    <s v="Efectuar por parte de la primera y segunda  linea defensa la  verificación del diseño de controles, en los procedimientos."/>
    <m/>
    <n v="1"/>
    <s v="Mesas de trabajo para validación de procedimientos"/>
    <x v="6"/>
    <s v="Adriana Moreno"/>
    <d v="2020-09-01T00:00:00"/>
    <d v="2020-12-31T00:00:00"/>
    <s v="Plazo"/>
    <m/>
    <d v="2022-12-31T00:00:00"/>
    <m/>
    <m/>
    <m/>
    <m/>
    <m/>
    <m/>
    <m/>
    <m/>
    <m/>
    <m/>
    <m/>
    <m/>
    <m/>
    <m/>
    <m/>
    <m/>
    <m/>
    <m/>
    <m/>
    <m/>
    <m/>
    <m/>
    <m/>
    <m/>
    <d v="2020-12-04T00:00:00"/>
    <s v="Se realizan mesas de trabajo par validación de procedimientos sean en estado de actualización y elaboración"/>
    <n v="1"/>
    <d v="2020-12-18T00:00:00"/>
    <s v="Se realizaron mesas de trabajo con los procesos para validación de procedimientos."/>
    <s v="Carlos Andrés Vargas"/>
    <n v="100"/>
    <s v="Cumplida"/>
    <d v="2021-03-31T00:00:00"/>
    <s v="Se dio cumplimiento en el trimestre anterior "/>
    <n v="0"/>
    <d v="2021-05-21T00:00:00"/>
    <s v="Se realizaron mesas de trabajo con los procesos para validación de procedimientos."/>
    <s v="Carlos Andrés Vargas"/>
    <n v="100"/>
    <s v="Cumplida"/>
    <d v="2021-10-31T00:00:00"/>
    <s v="Se realizaron mesas de trabajo para la validacion de los cnontroles "/>
    <n v="1"/>
    <d v="2021-11-08T00:00:00"/>
    <s v="Se evidencia la realización  mesas de trabajo con los gestores de proceso, con el propósito de validar los controles "/>
    <s v="Si"/>
    <d v="2021-11-19T00:00:00"/>
    <s v="Actividad pendiente de ejecutar"/>
    <s v="Carlos Andrés Vargas"/>
    <n v="0"/>
    <s v="vencida"/>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Esta accion se encuentra en avance "/>
    <s v="Merle/Carlos"/>
    <n v="0"/>
    <s v="En avance"/>
    <d v="2022-05-31T00:00:00"/>
    <s v="Se ha venido trabajando con los gestores de los procesos de talento humano, admion y tic, con el fin de actualizar lis controles de los procedimeintos, se adjunta matriz de la relacion de los documentos tramitados "/>
    <n v="0.4"/>
    <d v="2022-06-08T00:00:00"/>
    <s v="Se evidencia matriz con el estado del tramite de los documentos de la Entidad "/>
    <s v="Aun se esta a tiempo de cumplir"/>
    <d v="2022-07-19T00:00:00"/>
    <s v="En mesa de trabajo realizada con la gestora del proceso, manifiesta que se ha estado trabajando con los diferentes gestores de los procesos de talento humano, tic y administrativa, con el fin de realizar el acompanamiento metodologico en la actualizacion "/>
    <s v="A tiempo"/>
    <d v="2022-07-22T00:00:00"/>
    <s v="No se evidencia soporte de las mesas de trabajo realizadas con gestores de los procesos de talento humano, tic y administrativa, pero se carga en One Drive matriz &quot;SEGUIMIENTO TRÁMITE CONTROL DE DOCUMENTOS&quot; donde aprecia el seguimiento a 48 solicitudes de"/>
    <s v="Luis Guillermo"/>
    <n v="0.4"/>
    <s v="EN AVANCE"/>
    <m/>
    <m/>
    <s v="Abierto"/>
    <m/>
    <m/>
    <m/>
    <m/>
    <m/>
  </r>
  <r>
    <n v="210"/>
    <n v="107"/>
    <s v="Auditoría interna"/>
    <n v="2020"/>
    <s v="Informe Semestral del Estado de Control Interno de  DNBC por el periodo comprendido entre el 1 de enero al  30 de Junio de 2020"/>
    <d v="2020-08-10T00:00:00"/>
    <s v="Actividades de control 11.1_x000a_La DNBC cuenta con la Política General de Seguridad y Privacidad de la información; sin embargo, la misma no cuenta con la totalidad de las actividades como son los procesos de adquisición, desarrollo y mantenimiento de tecnolo"/>
    <s v="No conformidad"/>
    <s v="El personal asignado a Gestión de T.I.,  se encuentra en proceso de ajuste de la documentación acorde con la situación real de la entidad y los recursos asignados para la implementación de la estratgeia de Gobierno en línea._x000a_No se contemplaron todos los r"/>
    <s v="El personal asignado a Gestión de T.I.,  se encuentra en proceso de ajuste de la documentación acorde con la situación real de la entidad y los recursos asignados para la implementación de la estratgeia de Gobierno en línea._x000a_No se contemplaron todos los r"/>
    <s v="Rezago en el cumplimiento de las disposiciones y lineaientos de TICs_x000a_Proceso de gestión lentos"/>
    <s v="Acción correctiva"/>
    <s v="Incluir en la  Politica General de Seguridad y Privacidad  de la información la totalidad de las actividades de control en los  procesos de adquisición, desarrollo y mantenimiento de tecnologías de la información."/>
    <m/>
    <n v="1"/>
    <s v="Política de seguridad de la Información actualizada"/>
    <x v="2"/>
    <s v="Edwin Zamora"/>
    <d v="2020-09-01T00:00:00"/>
    <d v="2020-11-15T00:00:00"/>
    <s v="Plazo"/>
    <m/>
    <d v="2022-06-30T00:00:00"/>
    <m/>
    <m/>
    <m/>
    <m/>
    <m/>
    <m/>
    <m/>
    <m/>
    <m/>
    <m/>
    <m/>
    <m/>
    <m/>
    <m/>
    <m/>
    <m/>
    <m/>
    <m/>
    <m/>
    <m/>
    <m/>
    <m/>
    <m/>
    <m/>
    <d v="2020-12-04T00:00:00"/>
    <s v="Se está adelantando la actualización de la política para hacer la inclusión de actividades en los procesos de adquisición, desarrollo y mantenimiento de tecnologías de la información."/>
    <n v="0.5"/>
    <d v="2020-12-17T00:00:00"/>
    <s v="Se encuentra en construcción"/>
    <s v="Carlos Andrés Vargas"/>
    <n v="50"/>
    <s v="Vencida"/>
    <d v="2021-03-31T00:00:00"/>
    <s v="No se dio avance de este por falta de personas de apoyo para su desarrollo"/>
    <n v="0.5"/>
    <d v="2021-05-26T00:00:00"/>
    <s v="La   Política General de Seguridad y Privacidad  de la información se encuentra en construcción"/>
    <s v="Carlos Andrés Vargas"/>
    <n v="50"/>
    <s v="Vencida"/>
    <d v="2021-10-31T00:00:00"/>
    <s v="La politica de seguridad de la informacion se encuentra en construccion "/>
    <n v="0.5"/>
    <d v="2021-11-08T00:00:00"/>
    <s v="No se da cumplimiento con la acción puesto que  el documento de la política de seguridad de la información se encuentra en proceso de actualización "/>
    <s v="No "/>
    <d v="2021-11-18T00:00:00"/>
    <s v="Se evidencia un borrador denominado &quot;POLÍTICA DE SEGURIDAD DE  INFORMACIÓN&quot;, pero en el mismo no se aprecian las actividades de control en los  procesos de adquisición, desarrollo y mantenimiento de tecnologías de la información, tiene fecha de terminació"/>
    <s v="Luis Guillermo"/>
    <n v="0.5"/>
    <s v="vencida"/>
    <m/>
    <m/>
    <m/>
    <d v="2022-03-08T00:00:00"/>
    <s v="Se solicita ampliación de plazo debido que se contrató para la vigencia 2022 a un profesional especializado en Seguridad de la Información para adelantar la politica del MSPI. El profesional presentó Cronograma de Actividades donde indica que presentará l"/>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la cual incluye en el articulo 5.14 los LINEAMIENTOS DE SEGURIDAD PARA LA ADQUISICIÓN, DESARROLLO Y MANTENIMIENTO "/>
    <s v="Luis Guillermo"/>
    <n v="0.75"/>
    <s v="EN AVANCE"/>
    <m/>
    <m/>
    <s v="Abierto"/>
    <m/>
    <m/>
    <m/>
    <m/>
    <m/>
  </r>
  <r>
    <n v="211"/>
    <n v="108"/>
    <s v="Auditoría interna"/>
    <n v="2020"/>
    <s v="Informe Semestral del Estado de Control Interno de  DNBC por el periodo comprendido entre el 1 de enero al  30 de Junio de 2020"/>
    <d v="2020-08-10T00:00:00"/>
    <s v="Actividades de control 12.2_x000a_En el seguimiento realizado por parte de la Oficina de Control Interno del primer cuatrimestre de la vigencia 2020, se evidenció que los riesgos de corrupción no fueron generados conforme a la matriz FO-MC-05-01 Herramienta Mat"/>
    <s v="No conformidad"/>
    <s v="Los riesgos de corrupción presentados fueron los identificados y avalados por gestores y lideres de proceso en su momento bajo el acompañamiento profesional acordado y designado en la vigencia anterior, con el material diseñado y socializado en la vigenci"/>
    <s v="Los riesgos de corrupción presentados fueron los identificados y avalados por gestores y lideres de proceso en su momento bajo el acompañamiento profesional acordado y designado en la vigencia anterior, con el material diseñado y socializado en la vigenci"/>
    <s v="Posible materialización de riesgos de corrupción._x000a_"/>
    <s v="Acción correctiva"/>
    <s v="Reformulan los controles de los riesgos identificados dentro de los procesos, acorde a los numerales 8.3 y 8.5 del Manual de Gestión del Riesgo MN-MC-02."/>
    <m/>
    <n v="1"/>
    <s v="Mapa de riesgos con reformulación de controles"/>
    <x v="6"/>
    <s v="Adriana Moreno"/>
    <d v="2020-09-01T00:00:00"/>
    <d v="2020-10-31T00:00:00"/>
    <m/>
    <m/>
    <d v="2022-04-12T00:00:00"/>
    <m/>
    <m/>
    <m/>
    <m/>
    <m/>
    <m/>
    <m/>
    <m/>
    <m/>
    <m/>
    <m/>
    <m/>
    <m/>
    <m/>
    <m/>
    <m/>
    <m/>
    <m/>
    <m/>
    <m/>
    <m/>
    <m/>
    <m/>
    <m/>
    <d v="2020-12-04T00:00:00"/>
    <s v="Se realizarón mesas de trabajo con los gestores de cada proceso, en donde ademas de desarrollar actividades de actualizacion sobre los riesgos de cada proceso, se analizarón y reformularón los controles respectivos de cada uno de los riegos definidos por "/>
    <n v="1"/>
    <d v="2020-12-18T00:00:00"/>
    <s v="Se han reportado los avances en la ejecución de los controles de forma periódica, sin embargo, en el seguimiento realizado por la Oficina de Control Interno se encontró debilidad en la aplicación de la metodología de administración de riesgos, encontrando"/>
    <s v="Carlos Andrés Vargas"/>
    <n v="60"/>
    <s v="Vencida"/>
    <d v="2021-03-31T00:00:00"/>
    <s v="Actualmente se está trabajando en la actualización de la política, metodología y herramientas del Sistema de Gestión del Riesgo, que incluye la reformulacion de las actividades de monitoero. A junio el proceso quedará aprobado y su ejecución se evidenciar"/>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Conforme al nuevo manual de riesgos se trabajó en mesas de trabajo para actualizar los controles en las matrices de riesgos de gestión y corrupción "/>
    <n v="1"/>
    <d v="2021-11-08T00:00:00"/>
    <s v="Se evidencia las matrices con los controles establecidos "/>
    <s v="Si"/>
    <d v="2021-11-19T00:00:00"/>
    <s v="La entidad adelanto la identificación y  valoración de los riesgos de gestión y de corrupción de los procesos de la entidad."/>
    <s v="Carlos Andrés Vargas"/>
    <n v="100"/>
    <s v="Cumplida"/>
    <d v="2022-03-07T00:00:00"/>
    <s v="Se realizo la reformulacion de los controles rtanto de los riesgos de gestion como de corrupcion. "/>
    <n v="1"/>
    <d v="2022-03-10T00:00:00"/>
    <s v="Se evidenció  la reformualción de los riesgos de gestión y de corrupción._x000a_Se verificará la efectividad de la acción  el 12 de abril."/>
    <s v="Merle Galindo- Carlos Vargas"/>
    <n v="1"/>
    <s v="Cumplida"/>
    <d v="2022-04-11T00:00:00"/>
    <s v="Se evidenció  la reformualción de los riesgos de gestión y de corrupción.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s v="Abierto"/>
    <m/>
    <m/>
    <m/>
    <m/>
    <m/>
  </r>
  <r>
    <n v="215"/>
    <n v="110"/>
    <s v="Auditoría interna"/>
    <n v="2020"/>
    <s v="Informe Semestral del Estado de Control Interno de  DNBC por el periodo comprendido entre el 1 de enero al  30 de Junio de 2020"/>
    <d v="2020-08-10T00:00:00"/>
    <s v="Infor y Comunicación  13.4_x000a_La DNBC, estableció la política de protección de datos Personales PO-AU-01 y la Política General de Seguridad y privacidad de la información donde se contempla: _x000a__x000a_Para los contratos de prestación de servicios la entidad conforme"/>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ón correctiva"/>
    <s v="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0-09-01T00:00:00"/>
    <d v="2020-10-31T00:00:00"/>
    <s v="Plazo"/>
    <m/>
    <d v="2022-06-30T00:00:00"/>
    <m/>
    <m/>
    <m/>
    <m/>
    <m/>
    <m/>
    <m/>
    <m/>
    <m/>
    <m/>
    <m/>
    <m/>
    <m/>
    <m/>
    <m/>
    <m/>
    <m/>
    <m/>
    <m/>
    <m/>
    <m/>
    <m/>
    <m/>
    <m/>
    <d v="2020-12-04T00:00:00"/>
    <s v="Se está revisando y actualizando la Políticas de protección de datos y de seguridad y privacidad de la información con el fin de ser actualizada."/>
    <n v="0.3"/>
    <d v="2020-12-17T00:00:00"/>
    <s v="Se encuentra en construcción"/>
    <s v="Carlos Andrés Vargas"/>
    <n v="30"/>
    <s v="Vencida"/>
    <d v="2021-03-31T00:00:00"/>
    <s v="No se dio avance de este por falta de personas de apoyo para su desarrollo"/>
    <n v="0.3"/>
    <d v="2021-05-26T00:00:00"/>
    <s v=" la  Política General de Seguridad y Privacidad  de la información"/>
    <s v="Carlos Andrés Vargas"/>
    <n v="30"/>
    <s v="Vencida"/>
    <d v="2021-10-31T00:00:00"/>
    <s v="Se realiza modificación de la política, pendiente de revisión final para su publicación y divulgación."/>
    <n v="0.5"/>
    <d v="2021-11-08T00:00:00"/>
    <s v="No se da cumplimiento con la accion puesto que  el documento de la politica de seguridad de la informacion y proteccion de datos  se encuentra en proceso de actualizacion "/>
    <s v="No "/>
    <d v="2021-11-18T00:00:00"/>
    <s v="Se evidencia un borrador denominado &quot;POLÍTICA DE SEGURIDAD DE  INFORMACIÓN&quot;, el contempla el númeral &quot;6.13 POLITICA DE PROTECCIÓN Y TRATAMIENTO DE DATOS PERSONALES&quot;.  La actividad tiene fecha de termianción el 31/10/2021, tiene fecha de terminación 30/10/"/>
    <s v="Luis Guillermo"/>
    <n v="0.5"/>
    <s v="vencida"/>
    <m/>
    <m/>
    <m/>
    <d v="2022-03-08T00:00:00"/>
    <s v="Se solicita cambio de fecha de inicio y terminación de la acción, debido a que  la actividad de reprogramó en el Plan de Acción del Proceso. Fecha de terminación: 30/06/2022_x000a_ "/>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d v="2022-07-19T00:00:00"/>
    <s v="El proceso de planeación estratégica presenta un documento con el Análisis de impacto sobre el Control Interno por cambios organizacionales en laDNBC, no obstante no se ha documentado el impacto del Sistema  del  Control Interno cuando la entidad ha sido "/>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
    <s v="Luis Guillermo"/>
    <n v="0.5"/>
    <s v="EN AVANCE"/>
    <m/>
    <m/>
    <s v="Abierto"/>
    <m/>
    <m/>
    <m/>
    <m/>
    <m/>
  </r>
  <r>
    <n v="22"/>
    <n v="112"/>
    <s v="Auditoría interna"/>
    <n v="2020"/>
    <s v="Informe Semestral del Estado de Control Interno de  DNBC por el periodo comprendido entre el 1 de enero al  30 de Junio de 2020"/>
    <d v="2020-08-10T00:00:00"/>
    <s v="Monitoreo y Supervisión  17.2_x000a_Una vez la Contraloría General de la República emitió el Informe Final de la Auditoría Financiera realizada en el 2019 correspondiente a la vigencia 2018, la Oficina de Control Interno de la DNBC, socializó los resultados en "/>
    <s v="No conformidad"/>
    <s v="No se tenía claridad frente al desarrollo en su totalidad de esta actividad específica por parte de la segunda línea de defensa, sin embargo se acompaña el monitoreo y reporte de las acciones de mejora resultado de las auditorias."/>
    <s v="No se tenía claridad frente al desarrollo en su totalidad de esta actividad específica por parte de la segunda línea de defensa, sin embargo se acompaña el monitoreo y reporte de las acciones de mejora resultado de las auditorias."/>
    <s v="Inoportunidad en la aplicación de acciones de mejora"/>
    <s v="Acción correctiva"/>
    <s v="Documentar el impacto del Sistema  del  Control Interno cuando la entidad ha sido evaluada por un ente externo."/>
    <m/>
    <n v="1"/>
    <s v="Impacto del sistema de control Interno documentado cuando la entidad sea evaluada por ente externo"/>
    <x v="8"/>
    <s v="Adriana Moreno"/>
    <d v="2020-09-01T00:00:00"/>
    <d v="2020-12-31T00:00:00"/>
    <s v="Acción y Plazo"/>
    <m/>
    <d v="2022-06-30T00:00:00"/>
    <m/>
    <m/>
    <m/>
    <m/>
    <m/>
    <m/>
    <m/>
    <m/>
    <m/>
    <m/>
    <m/>
    <m/>
    <m/>
    <m/>
    <m/>
    <m/>
    <m/>
    <m/>
    <m/>
    <m/>
    <m/>
    <m/>
    <m/>
    <m/>
    <d v="2020-12-04T00:00:00"/>
    <s v="No se tiene aún acción desarrollada"/>
    <n v="0"/>
    <d v="2020-12-17T00:00:00"/>
    <s v="No fueron ejecutadas por el Proceso"/>
    <s v="Claudia Quintero Franklin"/>
    <n v="0"/>
    <s v="Vencida"/>
    <d v="2021-03-31T00:00:00"/>
    <s v="En el mes de mayo se presentará plantilla con los diferentes parametros para documentar  un informe de control interno realizado por un ente externo "/>
    <n v="0"/>
    <d v="2021-05-20T00:00:00"/>
    <s v="El documento del impacto sobre el control interno por cambios en los diferentes niveles organizacionales, se encuentra en construcción."/>
    <s v="Carlos Andrés Vargas"/>
    <n v="0"/>
    <s v="Vencida"/>
    <d v="2021-10-31T00:00:00"/>
    <s v="S esta trabajando en el tema"/>
    <n v="0"/>
    <d v="2021-11-08T00:00:00"/>
    <s v="Se esta trabando en la accion "/>
    <s v="No "/>
    <d v="2021-11-22T00:00:00"/>
    <s v="No se llega evidencia, ni avance de la  gestión de la acción"/>
    <s v="Jacqueline"/>
    <n v="0"/>
    <s v="vencida"/>
    <m/>
    <m/>
    <m/>
    <d v="2022-03-07T00:00:00"/>
    <s v="Modificación de la Fecha de terminación;  por cuanto se hace necesario documentar el Impacto del Sistema de Control Interno, como parte de la mejora continua así:_x000a__x000a_ Meta:1_x000a_Fecha de Terminación: 30 de junio de 2022"/>
    <s v="Claudia Quintero/Catalina Alvarez"/>
    <n v="0"/>
    <s v="En avance"/>
    <d v="2022-04-07T00:00:00"/>
    <s v="El proceso de Planeación estratégica se encuentra realizando la documentación para Documentar el impacto del Sistema  del  Control Interno cuando la entidad ha sido evaluada por un ente externo."/>
    <s v="Claudia Quintero/Catalina Alvarez"/>
    <n v="0"/>
    <s v="En avance"/>
    <d v="2022-04-28T00:00:00"/>
    <s v="El proceso de planeacion estrategica presenta un documento con el Analisis de impacto sobre el Control Interno por cambios organizacionales en laDNBC, no obstante no se ha documentado el impacto del Sistema  del  Control Interno cuando la entidad ha sido "/>
    <s v="Claudia Quintero/Catalina Alvarez"/>
    <n v="0.1"/>
    <s v="En avance"/>
    <d v="2022-05-31T00:00:00"/>
    <s v="Se presenta documento con el Análisis de impacto sobre el Control Interno por cambios organizacionales en laDNBC"/>
    <n v="0.2"/>
    <d v="2022-06-08T00:00:00"/>
    <s v="El proceso de planeación estratégica presenta un documento con el Análisis de impacto sobre el Control Interno por cambios organizacionales en laDNBC, no obstante no se ha documentado el impacto del Sistema  del  Control Interno cuando la entidad ha sido "/>
    <s v="Aun se esta a tiempo de cumplir "/>
    <d v="2022-07-19T00:00:00"/>
    <s v="El proceso de planeación estratégica presenta un documento con el Análisis de impacto sobre el Control Interno por cambios organizacionales en laDNBC, no obstante no se ha documentado el impacto del Sistema  del  Control Interno cuando la entidad ha sido "/>
    <s v="Si"/>
    <d v="2022-07-28T00:00:00"/>
    <s v="No se allego evidencia de la documentación del impacto del sistema de control interno cuando la entidad fue evaluada por un ente externo "/>
    <s v="Jacqueline"/>
    <n v="0"/>
    <s v="VENCIDA"/>
    <m/>
    <m/>
    <s v="Abierto"/>
    <m/>
    <m/>
    <m/>
    <m/>
    <m/>
  </r>
  <r>
    <n v="225"/>
    <n v="114"/>
    <s v="Auditoría interna"/>
    <n v="2020"/>
    <s v="Informe Semestral del Estado de Control Interno de  DNBC por el periodo comprendido entre el 1 de enero al  30 de Junio de 2020"/>
    <d v="2020-08-10T00:00:00"/>
    <s v="Monitoreo y Supervisión  17.3_x000a_Los responsables de los procesos, Funcionarios y Contratistas de acuerdo con lo establecido en las políticas de operación del Procedimiento Accciones correctivas, preventivas y de mejora, tienen la posibilidad de reportar al "/>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ón correctiva"/>
    <s v="Socializar Políticas de operación del procedimiento de ACPM para implementación acorde con procesos de autoevaluación"/>
    <m/>
    <n v="1"/>
    <s v="Socialización del procedimiento de ACPM"/>
    <x v="6"/>
    <s v="Adriana Moreno"/>
    <d v="2020-09-01T00:00:00"/>
    <d v="2020-10-15T00:00:00"/>
    <s v="Plazo"/>
    <m/>
    <d v="2022-06-30T00:00:00"/>
    <m/>
    <m/>
    <m/>
    <m/>
    <m/>
    <m/>
    <m/>
    <m/>
    <m/>
    <m/>
    <m/>
    <m/>
    <m/>
    <m/>
    <m/>
    <m/>
    <m/>
    <m/>
    <m/>
    <m/>
    <m/>
    <m/>
    <m/>
    <m/>
    <d v="2020-12-04T00:00:00"/>
    <s v="Se realizo la socialización del procedimiento con funcionarios y contratistas"/>
    <n v="1"/>
    <d v="2020-12-18T00:00:00"/>
    <s v="El procedimiento acciones correctivas, preventivas y de mejora fue compartido a través de correo electrónico"/>
    <s v="Carlos Andrés Vargas"/>
    <n v="100"/>
    <s v="Cumplida"/>
    <d v="2021-03-31T00:00:00"/>
    <s v="Se dio cumplimiento en el trimestre anterior "/>
    <n v="0"/>
    <d v="2021-05-21T00:00:00"/>
    <s v="El procedimiento acciones correctivas, preventivas y de mejora fue compartido a través de correo electrónico"/>
    <s v="Carlos Andrés Vargas"/>
    <n v="100"/>
    <s v="Cumplida"/>
    <d v="2021-10-31T00:00:00"/>
    <s v="Se dio Cumplimiento en seguimiento anterior "/>
    <n v="0"/>
    <d v="2021-11-08T00:00:00"/>
    <s v="Se dio cumplimineto en el seguimiento anterior"/>
    <s v="Si"/>
    <d v="2021-11-19T00:00:00"/>
    <s v="No se han formulado acciones producto de autoevaluación de procesos."/>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Se solicítará ampliacion de la fecha final, por cuanto manifiesta el proceso se ha tenido una alta carga laboral y no se ha podido ejecutar, sin embargo ya se cuenta con una guía metodológica de autoevaluacion de la gestion la cual contribuye  a la identi"/>
    <s v="Merle/Carlos"/>
    <n v="0.5"/>
    <s v="En avance"/>
    <d v="2022-05-31T00:00:00"/>
    <s v="Acción en avance"/>
    <n v="0"/>
    <d v="2022-06-08T00:00:00"/>
    <s v="Acción avance "/>
    <s v="Aun se esta a tiempo de cumplir"/>
    <d v="2022-07-19T00:00:00"/>
    <s v="En mesa de trabajo realizada con la gestora del proceso, manifiesta que no se ha podido dar cumplimiento a la accion de mejora debido a la alta carga laboral del priimer semestre del ano, por lo tanto se solicitara reprogrmara la fecha de cumplimiento de "/>
    <s v="No"/>
    <d v="2022-07-22T00:00:00"/>
    <s v="No hay soportes cargado en One Drive, de que se haya realizado la socialización de Políticas de operación del procedimiento de ACPM"/>
    <s v="Luis Guillermo"/>
    <n v="0"/>
    <s v="EN AVANCE"/>
    <m/>
    <m/>
    <s v="Abierto"/>
    <m/>
    <m/>
    <m/>
    <m/>
    <m/>
  </r>
  <r>
    <n v="0"/>
    <n v="115"/>
    <s v="Auditoría interna"/>
    <n v="2020"/>
    <s v="Informe Semestral del Estado de Control Interno de  DNBC por el periodo comprendido entre el 1 de enero al  30 de Junio de 2020"/>
    <d v="2020-08-10T00:00:00"/>
    <s v="Monitoreo y Supervisión  17.3_x000a_Los responsables de los procesos, Funcionarios y Contratistas de acuerdo con lo establecido en las políticas de operación del Procedimiento Accciones correctivas, preventivas y de mejora, tienen la posibilidad de reportar al "/>
    <s v="No conformidad"/>
    <s v="No se realiza monitoreo a los resultados de las autoevaluaciones realizadas por los lideres de proce"/>
    <s v="No se realiza monitoreo a los resultados de las autoevaluaciones realizadas por los lideres de proce"/>
    <s v="Deficiente sistema de control interno"/>
    <s v="Acción correctiva"/>
    <s v="Formular planes de mejora resultado de las evaluaciones que se generen en cada proceso"/>
    <m/>
    <n v="1"/>
    <s v="Planes de mejora formulados de acuerdo a evaluaciones que se realicen"/>
    <x v="6"/>
    <s v="Lideres de proceso"/>
    <d v="2020-09-15T00:00:00"/>
    <d v="2020-12-31T00:00:00"/>
    <s v="Plazo"/>
    <m/>
    <d v="2022-12-31T00:00:00"/>
    <m/>
    <m/>
    <m/>
    <m/>
    <m/>
    <m/>
    <m/>
    <m/>
    <m/>
    <m/>
    <m/>
    <m/>
    <m/>
    <m/>
    <m/>
    <m/>
    <m/>
    <m/>
    <m/>
    <m/>
    <m/>
    <m/>
    <m/>
    <m/>
    <d v="2020-12-04T00:00:00"/>
    <s v="Se trabaja de la mano de cada uno de los procesos en la formulación de los planes de mejoramiento"/>
    <n v="1"/>
    <d v="2020-12-18T00:00:00"/>
    <s v="Desde el proceso Gestión  Análisis y Mejora Continua se realiza acompañamiento en el formulación de planes de mejoramiento, sin embargo, a la fecha los planes de mejoramiento vigentes son identificados por la Oficina de Control Interno en desarrollo de la"/>
    <s v="Carlos Andrés Vargas"/>
    <n v="0"/>
    <s v="En avance"/>
    <d v="2021-03-31T00:00:00"/>
    <s v="Conjuntamente con los gestores y lideres de procesos se ha realizado el acompanamiento en la construccion de los planes de mejoramiento "/>
    <n v="1"/>
    <d v="2021-05-21T00:00:00"/>
    <s v="El proceso Gestión  Análisis y Mejora Continua se realiza acompañamiento en el formulación de planes de mejoramiento"/>
    <s v="Carlos Andrés Vargas"/>
    <n v="100"/>
    <s v="Cumplida"/>
    <d v="2021-10-31T00:00:00"/>
    <s v="Se dio Cumplimiento en seguimiento anterior "/>
    <n v="0"/>
    <d v="2021-11-08T00:00:00"/>
    <s v="Se dio cumplimineto en el seguimiento anterior"/>
    <s v="Si"/>
    <d v="2021-11-19T00:00:00"/>
    <s v="El proceso Gestión  Análisis y Mejora Continua se realiza acompañamiento en el formulación de planes de mejoramiento, sin embargo, no se han formulado planes de mejoramiento producto de las autoevaluacione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Se realizo la divulgación de la guía metodológica de autoevaluación de la Gestión, mediante correo enviado el 22 de mayo de 2022"/>
    <n v="0.5"/>
    <d v="2022-06-08T00:00:00"/>
    <s v="Se evidencia correo e divulgación de la guía metodológica de autoevaluación de la Gestión, mediante correo enviado el 22 de mayo de 2022"/>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
    <s v="A tiempo"/>
    <d v="2022-07-22T00:00:00"/>
    <s v="No hay soportes cargado en One Drive, No obstante se evidencia la formulación de planes de mejora resultado de las evaluaciones que se generan en cada proceso."/>
    <s v="Luis Guillermo"/>
    <n v="0.5"/>
    <s v="EN AVANCE"/>
    <m/>
    <m/>
    <s v="Abierto"/>
    <m/>
    <m/>
    <m/>
    <m/>
    <m/>
  </r>
  <r>
    <n v="226"/>
    <n v="116"/>
    <s v="Auditoría interna"/>
    <n v="2020"/>
    <s v="Informe Semestral del Estado de Control Interno de  DNBC por el periodo comprendido entre el 1 de enero al  30 de Junio de 2020"/>
    <d v="2020-08-10T00:00:00"/>
    <s v="Monitoreo y Supervisión  17.7_x000a_Debido a la no existencia de Planes de Mejoramiento producto de las autoevaluaciones realizadas por los líderes del proceso, no se ha realizado la verificación y avance del respectivo cumplimiento."/>
    <s v="No conformidad"/>
    <s v="No se han formulado planes de mejora resultado de ejercicios de autoevaluación"/>
    <s v="No se han formmulado planes de mejora resultado de ejercicios de autoevaluación"/>
    <s v="Inoportunidad en la aplicación de acciones de mejora"/>
    <s v="Acción correctiva"/>
    <s v="Una vez se formulen los planes de mejoramiento producto de las autoevaluaciones realizadas por los lideres del proceso, realizar la verificación y avance del respectivo cumplimiento."/>
    <m/>
    <n v="1"/>
    <s v="Monitorear avance de acciones de mejora formuladas por los procesos"/>
    <x v="6"/>
    <s v="Adriana Moreno"/>
    <d v="2020-09-01T00:00:00"/>
    <d v="2020-12-31T00:00:00"/>
    <s v="Plazo"/>
    <m/>
    <d v="2022-12-31T00:00:00"/>
    <m/>
    <m/>
    <m/>
    <m/>
    <m/>
    <m/>
    <m/>
    <m/>
    <m/>
    <m/>
    <m/>
    <m/>
    <m/>
    <m/>
    <m/>
    <m/>
    <m/>
    <m/>
    <m/>
    <m/>
    <m/>
    <m/>
    <m/>
    <m/>
    <d v="2020-12-04T00:00:00"/>
    <s v="Se realizan mesas de trabajo con cada uno de los procesos a fin de monitorear las acciones de cada uno de sus planes de mejoramiento"/>
    <n v="1"/>
    <d v="2020-12-18T00:00:00"/>
    <s v="Desde el proceso Gestión  Análisis y Mejora Continua se realiza acompañamiento en el formulación de planes de mejoramiento, sin embargo, a la fecha los planes de mejoramiento vigentes son identificados por la Oficina de Control Interno en desarrollo de la"/>
    <s v="Carlos Andrés Vargas"/>
    <n v="0"/>
    <s v="En avance"/>
    <d v="2021-03-31T00:00:00"/>
    <s v="Se realiza el monitoreo de las acciones contempladas en el plan de mejorameinto por cada uno de los lideres de procesos "/>
    <n v="1"/>
    <d v="2021-05-21T00:00:00"/>
    <s v="Se realiza el monitoreo de las acciones establecidas en el plan de mejoramiento por cada uno de los gestores de proceso, sin embargo, no se han formulado acciones producto de autoevaluaciones."/>
    <s v="Carlos Andrés Vargas"/>
    <n v="0"/>
    <s v="Vencida"/>
    <d v="2021-10-31T00:00:00"/>
    <s v="Se realiza monitoreo trimestral del cumplimieinto de las acciones establecidas"/>
    <n v="0.7"/>
    <d v="2021-11-08T00:00:00"/>
    <s v="Se evidencia listados de asistencia del monitoreo del cumplimiento de las acciones establecidas "/>
    <s v="Si "/>
    <d v="2021-11-19T00:00:00"/>
    <s v="No se han formulado acciones producto de autoevaluación de proceso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Esta acción se encuentra en avance "/>
    <n v="0.2"/>
    <d v="2022-06-08T00:00:00"/>
    <s v="Acció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
    <s v="A tiempo"/>
    <d v="2022-07-22T00:00:00"/>
    <s v="No hay soportes cargados en One Drive, de que se haya realizado la verificación y avance del cumplimiento de los planes de mejoramiento producto de las autoevaluaciones"/>
    <s v="Luis Guillermo"/>
    <n v="0"/>
    <s v="EN AVANCE"/>
    <m/>
    <m/>
    <s v="Abierto"/>
    <m/>
    <m/>
    <m/>
    <m/>
    <m/>
  </r>
  <r>
    <n v="233"/>
    <n v="124"/>
    <s v="Auditoría interna"/>
    <n v="2020"/>
    <s v="Seguimiento a la contratación efectuada por la Dirección Nacional de Bomberos de Colombia en virtud del estado de emergencia económica, social y ecológica por causa del COVID-19"/>
    <d v="2020-08-04T00:00:00"/>
    <s v="Revisados los expedientes 151, 152, 153, 154, 160, 166, 174, 183, 184, 188 y 189 de 2020 se evidencio que la información fue remitida de forma extemporanea a la CGR.  Lo anterior genera incumplimiento a lo establecido en el acápite de Información Específi"/>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ón correctiva"/>
    <s v="En el evento de generarse un proceso contractual por urgencia manifiesta, se reportara el mismo a la Contraloría General de la República dentro de los términos establecidos para ello."/>
    <m/>
    <n v="1"/>
    <s v="Reportes "/>
    <x v="1"/>
    <s v="Carolina Pulido Moyeton"/>
    <d v="2020-09-03T00:00:00"/>
    <d v="2020-11-30T00:00:00"/>
    <m/>
    <m/>
    <d v="2020-11-30T00:00:00"/>
    <m/>
    <m/>
    <m/>
    <m/>
    <m/>
    <m/>
    <m/>
    <m/>
    <m/>
    <m/>
    <m/>
    <m/>
    <m/>
    <m/>
    <m/>
    <m/>
    <m/>
    <m/>
    <m/>
    <m/>
    <m/>
    <m/>
    <m/>
    <m/>
    <d v="2020-12-07T00:00:00"/>
    <s v="A la fecha no se ha presentado la situación de algún proceso por urgencia manifiesta, por tal razón no se tuvo que enviar correo a al controlaría, adjunto cuadro de contratos y procesos."/>
    <n v="1"/>
    <d v="2020-12-18T00:00:00"/>
    <s v="A la fecha no se han realizado contratos con ocasión de urgencia manifiesta, no hay que informar o publicar"/>
    <s v="Jacqueline Rivera"/>
    <n v="1"/>
    <s v="Cumplida"/>
    <m/>
    <m/>
    <m/>
    <d v="2021-05-21T00:00:00"/>
    <s v="Acción cumplida en el seguimiento anterior."/>
    <s v="Carlos Andrés Vargas"/>
    <n v="1"/>
    <s v="Cumplida"/>
    <d v="2021-10-31T00:00:00"/>
    <m/>
    <m/>
    <d v="2021-11-08T00:00:00"/>
    <s v="Con corte a 15 de nov el proceso no reporta   informacion "/>
    <s v="No"/>
    <d v="2021-11-22T00:00:00"/>
    <s v="Cumplida desde seguimiento anterior"/>
    <s v="Jacqueline"/>
    <n v="1"/>
    <s v="Cumplida"/>
    <m/>
    <m/>
    <m/>
    <d v="2022-02-23T00:00:00"/>
    <s v="Cumplida seguimiento anterior"/>
    <s v="Catalina Carranza-Jacqueline Rivera"/>
    <n v="1"/>
    <s v="Cumplida"/>
    <d v="2022-04-07T00:00:00"/>
    <s v="Cumplida seguimiento anterior"/>
    <s v="Catalina Carranza-Jacqueline Rivera"/>
    <n v="1"/>
    <s v="Cumplida"/>
    <d v="2022-04-29T00:00:00"/>
    <s v="CUMPLIDA EN EL SEGUIMIENTO ANTERIOR"/>
    <s v="CLAUDIA QUINTERO-CATALINA CARRANZA"/>
    <n v="1"/>
    <s v="Cumplida"/>
    <m/>
    <s v="4- Política de tratamiento de datos personales"/>
    <m/>
    <d v="2022-06-08T00:00:00"/>
    <s v="CUMPLIDA EN EL SEGUIMIENTO ANTERIOR"/>
    <s v="Si"/>
    <d v="2022-07-19T00:00:00"/>
    <s v="CUMPLIDA EN EL SEGUIMIENTO ANTERIOR"/>
    <s v="Si"/>
    <d v="2022-07-22T00:00:00"/>
    <s v="Cumplida en seguimiento anterior "/>
    <s v="Jacqueline"/>
    <n v="1"/>
    <s v="CUMPLIDA"/>
    <m/>
    <m/>
    <s v="Abierto"/>
    <m/>
    <m/>
    <m/>
    <m/>
    <m/>
  </r>
  <r>
    <n v="0"/>
    <n v="125"/>
    <s v="Auditoría interna"/>
    <n v="2020"/>
    <s v="Seguimiento a la contratación efectuada por la Dirección Nacional de Bomberos de Colombia en virtud del estado de emergencia económica, social y ecológica por causa del COVID-19"/>
    <d v="2020-08-04T00:00:00"/>
    <s v="Revisados los expedientes 151, 152, 153, 154, 160, 166, 174, 183, 184, 188 y 189 de 2020 se evidenció que la información fue remitida de forma extemporanea a la CGR.  Lo anterior genera incumplimiento a lo establecido en el acápite de Información Específi"/>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ón correctiva"/>
    <s v="Verificar de manera semanal la normatividad legal que en materia de contrataciòn sea expedida por el Gobierno Nacional, en caso de duda, preguntar a la Contraloría General de la República."/>
    <s v="Verificar de manera mensual la normatividad legal que en materia de contrataciòn sea expedida por el Gobierno Nacional, en caso de duda, preguntar a la Contraloría General de la República."/>
    <n v="1"/>
    <s v="Pantallazos de consulta"/>
    <x v="1"/>
    <s v="Carolina Pulido Moyeton"/>
    <d v="2020-09-03T00:00:00"/>
    <d v="2020-12-31T00:00:00"/>
    <s v="Acción y Plazo"/>
    <m/>
    <d v="2022-06-30T00:00:00"/>
    <m/>
    <m/>
    <m/>
    <m/>
    <m/>
    <m/>
    <m/>
    <m/>
    <m/>
    <m/>
    <m/>
    <m/>
    <m/>
    <m/>
    <m/>
    <m/>
    <m/>
    <m/>
    <m/>
    <m/>
    <m/>
    <m/>
    <m/>
    <m/>
    <d v="2020-12-07T00:00:00"/>
    <s v="Todos los procesos adelantados en la vigencia, han sido soportados con la normatividad vigente, anexo estudios previos para verificación de algunos procesos"/>
    <n v="1"/>
    <d v="2020-12-18T00:00:00"/>
    <s v="No obstante el seguimiento  y evidencia presentada, la acción es Verificar de manera semanal la normatividad legal que en materia de contratación sea expedida por el Gobierno Nacional, en caso de duda, preguntar a la Contraloría General de la República., "/>
    <s v="Jacqueline Rivera"/>
    <n v="0"/>
    <s v="En avance"/>
    <d v="2021-03-31T00:00:00"/>
    <s v="Se esta tabajando en  la actividad para dar cumplimiento a la accion propuesta. "/>
    <n v="0"/>
    <d v="2021-05-21T00:00:00"/>
    <s v="No se presenta evidencia de la ejecución de la acción"/>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m/>
    <m/>
    <m/>
    <s v="23  febrero -13 Marzo"/>
    <s v="Reformular acción"/>
    <s v="Catalina Carranza-Jacqueline Rivera"/>
    <n v="0"/>
    <s v="En avance"/>
    <d v="2022-04-07T00:00:00"/>
    <s v="No se presenta ejecucion de la accion "/>
    <s v="Catalina Carranza-Jacqueline Rivera"/>
    <n v="0"/>
    <s v="En avance"/>
    <d v="2022-04-29T00:00:00"/>
    <s v="Se realizò verificaciòn de a normatividad los dìas 05 de abril, 04 de abril, 1 d abril, 21,31,28, 25,23,18 y  29 de marzo."/>
    <s v="CLAUDIA QUINTERO-CATALINA CARRANZA"/>
    <n v="0.6"/>
    <s v="En avance"/>
    <d v="2022-05-31T00:00:00"/>
    <s v="5- Formato autorización expresa datos personales"/>
    <n v="1"/>
    <d v="2022-06-08T00:00:00"/>
    <s v="El proceso presenta evidencia de los pantallazos de la normatividad correspondientes a los meses de abril y marzo, no obstante quedarían faltando los meses de enero, febrero y mayo. "/>
    <s v="Aun se esta a tiempo de cumplir "/>
    <d v="2022-07-19T00:00:00"/>
    <s v="El proceso no reporto evidencia de la ejecucion de la accion, por lo tanto no hubo avance de la ejecucion de la accion."/>
    <s v="A tiempo"/>
    <d v="2022-07-22T00:00:00"/>
    <s v="No obstante la modificación de la acción(semanal por mensual) y plazo de cumplimiento, falto allegar los pantallazos de la normatividad expedida en mayo y  junio expedida por el Gobierno en materia contractual "/>
    <s v="Jacqueline"/>
    <n v="0.8"/>
    <s v="VENCIDA"/>
    <m/>
    <m/>
    <s v="Abierto"/>
    <m/>
    <m/>
    <m/>
    <m/>
    <m/>
  </r>
  <r>
    <n v="237"/>
    <n v="127"/>
    <s v="Auditoría interna"/>
    <n v="2020"/>
    <s v="Seguimiento a la contratación efectuada por la Dirección Nacional de Bomberos de Colombia en virtud del estado de emergencia económica, social y ecológica por causa del COVID-19"/>
    <d v="2020-08-04T00:00:00"/>
    <s v="Revisados los expedientes, se evidenció que para los dieciséis (16) contratos objeto del presente seguimiento, la entidad no contemplo los riesgos en que hubiera podido incurrir la Entidad y que estuvieran enmarcados dentro de la emergencia del Covid-19. "/>
    <s v="No conformidad"/>
    <s v="1º Por que; No cuenta  la  matriz de riesgos el item de situación de emergencia con ocasiòn al Covid-19_x000a__x000a_2: Por que: No se habia presentado una emergencia sanitaria que requiriera la implementaciòn de una matriz de riesgos especifica_x000a_"/>
    <s v="No se habia presentado una emergencia sanitaria que requiriera la implementaciòn de una matriz de riesgos especifica_x000a__x000a_"/>
    <s v="Posibles hallazgos por parte de los Organos de control"/>
    <s v="Acción correctiva"/>
    <s v="Actualizar la matriz de riesgos incluido el item contemplando los riesgos en el caso de una emergencia sanitaria."/>
    <m/>
    <n v="1"/>
    <s v="Matriz de Riesgos"/>
    <x v="1"/>
    <s v="Carolina Pulido Moyeton"/>
    <d v="2020-08-21T00:00:00"/>
    <d v="2020-11-30T00:00:00"/>
    <s v="Plazo"/>
    <m/>
    <d v="2022-04-18T00:00:00"/>
    <m/>
    <m/>
    <m/>
    <m/>
    <m/>
    <m/>
    <m/>
    <m/>
    <m/>
    <m/>
    <m/>
    <m/>
    <m/>
    <m/>
    <m/>
    <m/>
    <m/>
    <m/>
    <m/>
    <m/>
    <m/>
    <m/>
    <m/>
    <m/>
    <d v="2020-12-07T00:00:00"/>
    <s v="Anexo matriz de riesgo actualizada, de ahora en adelante fue incluida en los estudios previos._x000a_"/>
    <n v="1"/>
    <d v="2020-12-18T00:00:00"/>
    <s v="No se allego la matriz de riesgos donde se debía Actualizar la matriz de riesgos incluido el ítem contemplando los riesgos en el caso de una emergencia sanitaria. Para que con ella verificada se procedería al cierre de la acción"/>
    <s v="Jacqueline Rivera"/>
    <n v="0"/>
    <s v="Vencida"/>
    <d v="2021-03-31T00:00:00"/>
    <s v="Se esta tabajando en  la actividad para dar cumplimiento a la accion propuesta. "/>
    <n v="0"/>
    <d v="2021-05-21T00:00:00"/>
    <s v="No se presenta evidencia de la ejecución de la acción"/>
    <s v="Carlos Andrés Vargas"/>
    <n v="0"/>
    <s v="Vencida"/>
    <d v="2021-10-31T00:00:00"/>
    <s v="Se envia la ultima actualizacion de el mapa de riesgos "/>
    <n v="1"/>
    <d v="2021-11-08T00:00:00"/>
    <s v="Se evidencia mapa de riesgos actualizado "/>
    <s v="Si"/>
    <d v="2021-11-22T00:00:00"/>
    <s v="En la eviencia allegada respecto de la Actualización de  la matriz de riesgos no se incluto  el item  riesgos en el caso de una emergencia sanitaria."/>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
    <s v="En avance"/>
    <d v="2022-04-07T00:00:00"/>
    <s v="No se evidenica ejecucion de la accion "/>
    <s v="Catalina Carranza-Jacqueline Rivera"/>
    <n v="0"/>
    <s v="En avance"/>
    <d v="2022-04-29T00:00:00"/>
    <s v="En la minuta del estudio previo numeral 7 se incluyò el anàlisis del riesgo y forma de mitigarlo"/>
    <s v="CLAUDIA QUINTERO-CATALINA CARRANZA"/>
    <n v="1"/>
    <s v="Cumplida"/>
    <m/>
    <s v="6- Memorando y resoluciones"/>
    <m/>
    <d v="2022-06-08T00:00:00"/>
    <s v="CUMPLIDA EN EL SEGUIMIENTO ANTERIOR"/>
    <s v="Si"/>
    <d v="2022-07-19T00:00:00"/>
    <s v="CUMPLIDA EN EL SEGUIMIENTO ANTERIOR"/>
    <s v="Si"/>
    <d v="2022-07-22T00:00:00"/>
    <s v="Cumplida en seguimiento anterior "/>
    <s v="Jacqueline"/>
    <n v="1"/>
    <s v="CUMPLIDA"/>
    <s v="SI"/>
    <s v="SI"/>
    <s v="Cerrado"/>
    <s v="Se cerro en seguimiento anterior"/>
    <s v="Jacqueline"/>
    <d v="2022-07-30T00:00:00"/>
    <s v="NO"/>
    <s v="Se cerro en seguimiento anterior"/>
  </r>
  <r>
    <n v="238"/>
    <n v="128"/>
    <s v="Auditoría interna"/>
    <n v="2020"/>
    <s v="INFORME SEGUIMIENTO AL GRADO DE CUMPLIMIENTO DE LAS NORMAS DE AUSTERIDAD Y EFICIENCIA DEL GASTO PÚBLICO A 30 DE JUNIO DE 2020"/>
    <d v="2020-09-01T00:00:00"/>
    <s v="Desactualización de los saldos reflejados en el Rubro “Cuentas por Cobrar Incapacidades” por valor de $32.678.407 ya que este valor no fue actualizado con las incapacidades registradas en el primer y segundo trimestre de 2020, ni se realizaron los respect"/>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neto de las normas establecidas por la CGN y sobrestimación de los saldos contables,  hallazgo por parte de los entes de control de la CGN  "/>
    <s v="Acción correctiva"/>
    <s v="Realizar notificación mensual solicitando los saldos de incapacidades por cobrar por escrito de manera física al área de talento humano con anticipación de 15 días antes de la culminación del mes por parte de gestión financiera con el visto bueno de la Su"/>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9"/>
    <s v="Miguel angel Franco / Marisol Mora "/>
    <d v="2020-12-01T00:00:00"/>
    <d v="2021-06-30T00:00:00"/>
    <s v="Acción y Plazo"/>
    <m/>
    <d v="2023-03-30T00:00:00"/>
    <m/>
    <m/>
    <m/>
    <m/>
    <m/>
    <m/>
    <m/>
    <m/>
    <m/>
    <m/>
    <m/>
    <m/>
    <m/>
    <m/>
    <m/>
    <m/>
    <m/>
    <m/>
    <m/>
    <m/>
    <m/>
    <m/>
    <m/>
    <m/>
    <m/>
    <m/>
    <m/>
    <d v="2020-12-14T00:00:00"/>
    <s v="Se anexó la solicitud donde el proceso de Gestión Financiera solicita a Talento Humano la información de las cxc por incapacidades para ser incorporados en los estados contables"/>
    <s v="Claudia Quintero Franklin"/>
    <n v="1"/>
    <s v="En avance"/>
    <d v="2021-03-31T00:00:00"/>
    <s v="Entre Talento Humano y Financiera, se acordaron mesas de trabajo mensuales para revisar el cruce de informacion sobre Licencias e Incapacidades. "/>
    <n v="0.25"/>
    <d v="2021-05-20T00:00:00"/>
    <s v="Se presentan la notificación solicitando los saldos de incapacidades por cobrar por escrito de manera física al área de talento humano correspondiente al mes de diciembre"/>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
    <d v="2021-11-08T00:00:00"/>
    <s v="No se evidencia la  notificación mensual solicitando los saldos de incapacidades por cobrar por escrito de manera física al área de talento humano con anticipación de 15 días antes de la culminación del mes por parte de gestión financiera con el visto bue"/>
    <s v="No "/>
    <d v="2021-11-18T00:00:00"/>
    <s v="Aunque la fecha final de la acción es Junio de 2021, No se evidencia la  notificación mensual solicitando los saldos de Incapacidades por cobrar del mes de junio. Ni los respectivos soportes de los meses de julio a octubre con el fin de verificar que se c"/>
    <s v="Claudia Quintero"/>
    <n v="0.42857142857142855"/>
    <s v="vencida"/>
    <m/>
    <m/>
    <m/>
    <d v="2022-03-07T00:00:00"/>
    <s v="Modificar la acción,  fecha de inicio,  finalización y meta con el fin de continuar con el seguimiento  constante como parte de la mejora continua:_x000a__x000a_Acción: Realizar notificación mensual solicitando realizar la conciliación mensual de los saldos de incapa"/>
    <s v="CLAUDIA QUINTERO-MERLE GALINDO"/>
    <n v="0.43"/>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envía correo mensual a Talento Humano, solicitando la conciliación con Financiera dentro de los primeros cinco(5) del mes. Fechas correos Febrero 02, Marzo 02, Abril 06,  Mayo 04 y Junio 01 de 2022."/>
    <m/>
    <d v="2022-06-08T00:00:00"/>
    <s v="El proceso no reporta evidencia de la ejecución de la acción "/>
    <s v="Aun se esta a tiempo de cumplir"/>
    <d v="2022-07-14T00:00:00"/>
    <s v="Se envía correo mensual al Proceso de Talento Humano, solicitando la conciliación con Financiera dentro de los primeros cinco(5) del mes. Fechas correos Febrero 02, Marzo 02, Abril 06,  Mayo 04,  Junio 01 de 2022, Julio_x000a__x000a_El proceso viene atendiendo la acc"/>
    <s v="A tiempo"/>
    <d v="2022-07-27T00:00:00"/>
    <s v="Modificada la acción como el plazo, se verifica evidencia por  medio de la cual el responsable solicita los saldos de incapacidades por cobrar al proceso de gestión de talento humano, mensualmente y por todo el primer semestre  "/>
    <s v="Jacqueline"/>
    <n v="0.5"/>
    <s v="EN AVANCE"/>
    <m/>
    <m/>
    <s v="Abierto"/>
    <m/>
    <m/>
    <m/>
    <m/>
    <m/>
  </r>
  <r>
    <n v="0"/>
    <n v="129"/>
    <s v="Auditoría interna"/>
    <n v="2020"/>
    <s v="INFORME SEGUIMIENTO AL GRADO DE CUMPLIMIENTO DE LAS NORMAS DE AUSTERIDAD Y EFICIENCIA DEL GASTO PÚBLICO A 30 DE JUNIO DE 2020"/>
    <d v="2020-09-01T00:00:00"/>
    <s v="Desactualización de los saldos reflejados en el Rubro “Cuentas por Cobrar Incapacidades” por valor de $32.678.407 ya que este valor no fue actualizado con las incapacidades registradas en el primer y segundo trimestre de 2020, ni se realizaron los respect"/>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neto de las normas establecidas por la CGN y sobrestimación de los saldos contables,  hallazgo por parte de los entes de control de la CGN  "/>
    <s v="Acció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9"/>
    <s v="Miguel Angel Franco/ Maryory Diaz/ Viviana Gonzalez "/>
    <d v="2020-12-01T00:00:00"/>
    <d v="2021-06-30T00:00:00"/>
    <s v="Acción y Plazo"/>
    <m/>
    <d v="2023-02-28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o la mesa de trabajo  entre el área de Gestión de talento humano y Gestión Financiera para realizar los cruces pertinentes con respecto a los saldos de las incapacidades correspondiente a los meses de diciembre, febrero y marzo. "/>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25"/>
    <d v="2021-11-08T00:00:00"/>
    <s v="No se evidencia las mesas de trabajo  entre el proceso de  Gestión de talento humano y Gestión Financiera para realizar los cruces pertinentes con respecto a los saldos de las incapacidades"/>
    <s v="No "/>
    <d v="2021-11-18T00:00:00"/>
    <s v="No se cargaron evidencias de las mesas de trabajo realizadas entre los procesos de Gestión del Talento Humano y  Gestión Financiera de Abril a Junio de 2021. De igual forma en el tercer trimestre de 2021 no se han realizado las conciliaciones"/>
    <s v="Claudia Quintero"/>
    <n v="0.42857142857142855"/>
    <s v="vencida"/>
    <m/>
    <m/>
    <m/>
    <d v="2022-03-07T00:00:00"/>
    <s v="Modificar la acción, meta  y la  fecha de finalización, con el fin de continuar con el seguimiento  constante como parte de la mejora continua:_x000a__x000a_Acción: Realizar mesas de trabajo entre el área de Gestión de talento humano y Gestión Financiera para realiza"/>
    <s v="CLAUDIA QUINTERO-MERLE GALINDO"/>
    <n v="0.43"/>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Se han realizado 3 conciliaciones entre los procesos de gestión de talento humano y gestión financiera en relación a las licencias e incapacidades así:_x000a_Marzo - Acta 1 (Abr/2022)_x000a_Abril - Acta 2 (Mayo/2022)_x000a_Mayo - Acta 3 (Jun/2022)"/>
    <m/>
    <d v="2022-06-08T00:00:00"/>
    <s v="El proceso no reporta evidencia de la ejecución de la acción "/>
    <s v="Aun se esta a tiempo de cumplir"/>
    <d v="2022-07-14T00:00:00"/>
    <s v="Se evidencia acta de Licencia e Incapacidades de junio y julio realizada entre el proces de Gestión Financiera y Gestión del Talento Humano"/>
    <s v="Si"/>
    <d v="2022-07-27T00:00:00"/>
    <s v="Revisada la evidencia de acuerdo a la acción reformulada y ampliación de plazo, se verifican 4 actas de conciliación y una lista de asistencia correspondientes   a las conciliaciones de incapacidades adelantadas en las mesas de trabajo   "/>
    <s v="Jacqueline"/>
    <n v="0.4"/>
    <s v="EN AVANCE"/>
    <m/>
    <m/>
    <s v="Abierto"/>
    <m/>
    <m/>
    <m/>
    <m/>
    <m/>
  </r>
  <r>
    <n v="0"/>
    <n v="130"/>
    <s v="Auditoría interna"/>
    <n v="2020"/>
    <s v="INFORME SEGUIMIENTO AL GRADO DE CUMPLIMIENTO DE LAS NORMAS DE AUSTERIDAD Y EFICIENCIA DEL GASTO PÚBLICO A 30 DE JUNIO DE 2020"/>
    <d v="2020-09-01T00:00:00"/>
    <s v="Desactualización de los saldos reflejados en el Rubro “Cuentas por Cobrar Incapacidades” por valor de $32.678.407 ya que este valor no fue actualizado con las incapacidades registradas en el primer y segundo trimestre de 2020, ni se realizaron los respect"/>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neto de las normas establecidas por la CGN y sobrestimación de los saldos contables,  hallazgo por parte de los entes de control de la CGN  "/>
    <s v="Acció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9"/>
    <s v="Miguel Angel Franco"/>
    <d v="2020-12-01T00:00:00"/>
    <d v="2021-06-30T00:00:00"/>
    <m/>
    <m/>
    <d v="2021-06-30T00:00:00"/>
    <m/>
    <m/>
    <m/>
    <m/>
    <m/>
    <m/>
    <m/>
    <m/>
    <m/>
    <m/>
    <m/>
    <m/>
    <m/>
    <m/>
    <m/>
    <m/>
    <m/>
    <m/>
    <m/>
    <m/>
    <m/>
    <m/>
    <m/>
    <m/>
    <m/>
    <m/>
    <m/>
    <d v="2020-12-14T00:00:00"/>
    <s v="Se evidenció que en los EF con corte al 30 de septiembre de 2020, el saldo de la cuenta CXC incapacidades fue conciliados con Talento Humano"/>
    <s v="Claudia Quintero Franklin"/>
    <n v="0.25"/>
    <s v="En avance"/>
    <d v="2021-03-31T00:00:00"/>
    <s v="A Marzo 31 de 2021, se ha venido actualizando el saldo de las Cuentas por Cobrar a las EPS, por concepto de Licencias e Incapacidades"/>
    <n v="0.25"/>
    <d v="2021-05-20T00:00:00"/>
    <s v="Se evidenció los estados financieros A Marzo 31 de 2021, con la actualización del saldo de las Cuentas por Cobrar a las EPS, por concepto de Licencias e Incapacidades"/>
    <s v="Carlos Andrés Vargas"/>
    <n v="0.66"/>
    <s v="En avance"/>
    <d v="2021-10-31T00:00:00"/>
    <s v="Al 31 de Octubre de 2021, se ha venido actualizando el saldos de las Cuentas por Cobrar a las EPS, por concepto de Licencias e Incapacidades"/>
    <n v="0.25"/>
    <d v="2021-11-08T00:00:00"/>
    <s v="Se evidenció los estados financieros de Juio a septiembre de 2021 , con la actualización del saldo de las Cuentas por Cobrar a las EPS, por concepto de Licencias e Incapacidades, no obstante no se presentaron los estados financieros del segundo trimestre "/>
    <s v="No"/>
    <d v="2021-11-18T00:00:00"/>
    <s v="Los saldos de las cuentas por cobrar Incapacidades fueron actualizados al corte 30 de Junio de 2021. Sin embargo, durante el tercer trimestre no se ha realizado conciliación ni actualización de sald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d v="2022-05-31T00:00:00"/>
    <s v="Gestión Financiera, ha actualizado los saldos de las cuentas por cobrar por concepto de Licencias e Incapacidades; producto de las conciliaciones realizadas entre Talento Humano y Financiera."/>
    <m/>
    <d v="2022-06-08T00:00:00"/>
    <s v="CUMPLIDA SEGUIMIENTO ANTERIOR"/>
    <s v="Si"/>
    <d v="2022-07-14T00:00:00"/>
    <s v="Acccion cumplida en revisiones anteriores, no obstente se adjunta evidencia que demuestra que se continua ejecutando la actividad"/>
    <s v="Si"/>
    <d v="2022-07-26T00:00:00"/>
    <s v="Acción cumplida en revisión anterior"/>
    <s v="Jacqueline"/>
    <n v="1"/>
    <s v="CUMPLIDA"/>
    <m/>
    <m/>
    <s v="Abierto"/>
    <m/>
    <m/>
    <m/>
    <m/>
    <m/>
  </r>
  <r>
    <n v="239"/>
    <n v="131"/>
    <s v="Auditoría interna"/>
    <n v="2020"/>
    <s v="INFORME SEGUIMIENTO AL GRADO DE CUMPLIMIENTO DE LAS NORMAS DE AUSTERIDAD Y EFICIENCIA DEL GASTO PÚBLICO A 30 DE JUNIO DE 2020"/>
    <d v="2020-09-01T00:00:00"/>
    <s v="Incumplimiento a lo señalado en el parágrafo 3° del Art. 2° de la Ley 901 de 2004, numeral 5° del Art. 2° de la Ley 1066 de 2006 y la Resolución 037 del 5 de Febrero de 2018 de la Contaduría General de la Nación - CGN; con respecto a la transmisión del Bo"/>
    <s v="No conformidad"/>
    <s v="1. Porque; No se tiene actualizada las cifras de manera mensual por parte del proceso de Gestion de talento humano _x000a__x000a_2. Porque; No se tenia la persona idonea del proceso para realizar el seguimiento de las novedades de incapacidades y el cobro de las mism"/>
    <s v=" No se tenia la persona idonea del proceso para realizar el seguimiento de las novedades de incapacidades y el cobro de las mismas"/>
    <s v="Incumplimiento de las directrices emanadas por parte de la CGN, con base en el Boletín de Deudores Morosos "/>
    <s v="Acción correctiva"/>
    <s v="Realizar los cruces de información mensual por parte del Proceso de Gestión del Talento Humano y Gestión Financiera, con el fin de verificar los saldos y de ser necesario reportar en el Boletín de Deudores Morosos"/>
    <s v="Reportar a Gestión Financiera los saldos de deudores morosos, que cumplen con el Art. 2° de la Ley 901/2004, numeral 5° del Art. 2° de la Ley 1066 de 2006 y la Res. 037 del 5 de Febrero de 2018 de la CGN . (Correo electrónico)"/>
    <n v="2"/>
    <s v="Reporte Boletin deudor moroso"/>
    <x v="9"/>
    <s v="Miguel Angel Franco/ Maryory Diaz/ Viviana Gonzalez "/>
    <d v="2020-12-01T00:00:00"/>
    <d v="2021-06-30T00:00:00"/>
    <s v="Acción y Plazo"/>
    <m/>
    <d v="2022-12-31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ó el cruce de información entre las áreas Financiera y Talento Humano."/>
    <s v="Carlos Andrés Vargas"/>
    <n v="0.42857142857142855"/>
    <s v="En avance"/>
    <d v="2021-10-31T00:00:00"/>
    <s v="Al 31 de Octubre de 2021, se ha venido actualizando el saldos de las Cuentas por Cobrar a las EPS, por concepto de Licencias e Incapacidades; los cuales podrán ser reportados en el Boletín de Deudores Morosos en el mes de Noviembre de 2021."/>
    <n v="0.25"/>
    <d v="2021-11-08T00:00:00"/>
    <s v="No se evidencia los cruces mensuales de informacion enre el proceso de Gestion del Talento Humano y Gestion Financiera con el fin de verificar los saldos y de ser necesario reportar en el Boletín de Deudores Morosos"/>
    <s v="No"/>
    <d v="2021-11-18T00:00:00"/>
    <s v="No se cargaron evidencias de los cruces de información realizados entre los procesos de Gestión del Talento Humano y  Gestión Financiera de Abril a Junio de 2021. De igual forma en el tercer trimestre de 2021 no se han realizado las conciliaciones"/>
    <s v="Claudia Quintero"/>
    <n v="0.42857142857142855"/>
    <s v="vencida"/>
    <m/>
    <m/>
    <m/>
    <d v="2022-03-07T00:00:00"/>
    <s v="Modificación de la acción discriminando una nueva, cambiar la meta, responsable y fecha de cumplimiento e indicador_x000a__x000a_Acción actual: Realizar los cruces de información mensual por parte del Proceso de Gestión del Talento Humano y Gestión Financiera, con el"/>
    <s v="CLAUDIA QUINTERO-MERLE GALINDO"/>
    <n v="0.43"/>
    <s v="En avance"/>
    <d v="2022-04-04T00:00:00"/>
    <s v="A la fecha del seguimiento no se habia realizo el primer reporte a la contaduria ya que los plazos a reportar  por talento humano es abril y octubre de 2022"/>
    <s v="CLAUDIA QUINTERO-MERLE GALINDO"/>
    <n v="0"/>
    <s v="En avance"/>
    <d v="2022-04-28T00:00:00"/>
    <s v="A la fecha del seguimiento no se habia realizo el primer reporte a la contaduria ya que los plazos a reportar  por talento humano es abril y octubre de 2022"/>
    <s v="CLAUDIA QUINTERO-MERLE GALINDO"/>
    <n v="0"/>
    <s v="En avance"/>
    <d v="2022-05-31T00:00:00"/>
    <s v="El día 16 de Mayo de 2022, Talento Humano (Maryoly Diaz), informó que con corte Abril 30 de 2022 NO había información a reportar en el Boletín de Deudores Morosos del Estado (BDME) "/>
    <m/>
    <d v="2022-06-08T00:00:00"/>
    <s v="El proceso no reporta evidencia de la ejecución de la acción "/>
    <s v="Aun se esta a tiempo de cumplir"/>
    <d v="2022-07-14T00:00:00"/>
    <s v="Analizando la acción si bien Gestion Financiera solicitó el reporte en el Boletín e Deudores Morosos, el responsable del seguimiento de las cuentas por cobrar por incapacidades es el proceso de Talento Humano quien el 16 de mayo indicó que no hay informac"/>
    <s v="No"/>
    <d v="2022-07-27T00:00:00"/>
    <s v="Replanteada la acción y término para reportar deudores morosos, se evidencia que talento humano reporto de acuerdo a lo estipulado en el Art.2  de la  Ley 901 de 2004,numeral 5 del artículo 2 de la Ley 1066 de 2006,tal y como quedo estipulado en la acción"/>
    <s v="Jacqueline"/>
    <n v="0.5"/>
    <s v="EN AVANCE"/>
    <m/>
    <m/>
    <s v="Abierto"/>
    <m/>
    <m/>
    <m/>
    <m/>
    <m/>
  </r>
  <r>
    <n v="0"/>
    <n v="132"/>
    <s v="Auditoría interna"/>
    <n v="2020"/>
    <s v="INFORME SEGUIMIENTO AL GRADO DE CUMPLIMIENTO DE LAS NORMAS DE AUSTERIDAD Y EFICIENCIA DEL GASTO PÚBLICO A 30 DE JUNIO DE 2020"/>
    <d v="2020-09-01T00:00:00"/>
    <s v="Incumplimiento a lo señalado en el parágrafo 3° del Art. 2° de la Ley 901 de 2004, numeral 5° del Art. 2° de la Ley 1066 de 2006 y la Resolución 037 del 5 de Febrero de 2018 de la Contaduría General de la Nación - CGN; con respecto a la transmisión del Bo"/>
    <s v="No conformidad"/>
    <s v="1. Porque; No se tiene actualizada las cifras de manera mensual por parte del proceso de Gestion de talento humano _x000a__x000a_2. Porque; No se tenia la persona idonea del proceso para realizar el seguimiento de las novedades de incapacidades y el cobro de las mism"/>
    <s v=" No se tenia la persona idonea del proceso para realizar el seguimiento de las novedades de incapacidades y el cobro de las mismas"/>
    <s v="Incumplimiento de las directrices emanadas por parte de la CGN, con base en el Boletín de Deudores Morosos "/>
    <s v="Acción correctiva"/>
    <s v="Reportar En el Boletín de Deudores Morosos, los saldos por Cobrar por concepto de Incapacidades dentro de los plazos establecidos por la CGN"/>
    <m/>
    <n v="1"/>
    <s v="Boletín de Deudores morosos "/>
    <x v="9"/>
    <s v="Miguel Angel Franco"/>
    <d v="2020-12-01T00:00:00"/>
    <d v="2021-06-30T00:00:00"/>
    <m/>
    <m/>
    <d v="2021-06-30T00:00:00"/>
    <m/>
    <m/>
    <m/>
    <m/>
    <m/>
    <m/>
    <m/>
    <m/>
    <m/>
    <m/>
    <m/>
    <m/>
    <m/>
    <m/>
    <m/>
    <m/>
    <m/>
    <m/>
    <m/>
    <m/>
    <m/>
    <m/>
    <m/>
    <m/>
    <m/>
    <m/>
    <m/>
    <d v="2020-12-14T00:00:00"/>
    <s v="A la fecha no se han generado reportes al Boletín de Deudores Morosos del Estado"/>
    <s v="Claudia Quintero Franklin"/>
    <n v="0"/>
    <s v="En avance"/>
    <d v="2021-03-31T00:00:00"/>
    <s v="A Marzo 31 de 2021, la entidad no debe reportar en el BDME, toda vez que la Contaduría tiene establecido como fechas de reporte Mayo 31 y Noviembre 30 de cada vigencia"/>
    <n v="0"/>
    <d v="2021-05-20T00:00:00"/>
    <s v="La entidad no debe reportar en el BDME, toda vez que la Contaduría tiene establecido como fechas de reporte Mayo 31 y Noviembre 30 de cada vigencia"/>
    <s v="Carlos Andrés Vargas"/>
    <n v="0"/>
    <s v="En avance"/>
    <d v="2021-10-31T00:00:00"/>
    <s v="En el mes de Mayo de 2021, la entidad transmitió, en el Boletin de Deudores Morosos a través del CHIP los saldos reportados por el grupo de Gestión de Talento Humano, las cuentas por cobrar superiores a 6 meses. "/>
    <n v="1"/>
    <d v="2021-11-08T00:00:00"/>
    <s v="Se evidencia el reporte al  Boletín de Deudores Morosos, los saldos por Cobrar por concepto de Incapacidades dentro de los plazos establecidos por la CGN"/>
    <s v="Si"/>
    <d v="2021-11-18T00:00:00"/>
    <s v="Se evidencia el reporte al  Boletín de Deudores Morosos, los saldos por Cobrar por concepto de Incapacidades al 30 de junio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nalizando la acción si bien Gestion Financiera solicitó el reporte en el Boletín e Deudores Morosos, el responsable del seguimiento de las cuentas por cobrar por incapacidades es el proceso de Talento Humano quien el 16 de mayo indicó que no hay informac"/>
    <s v="No"/>
    <d v="2022-07-27T00:00:00"/>
    <s v="Cumplida la acción se reportaron los  deudores morosos., se evidencia que talento humano reporto de acuerdo a lo estipulado en el Art.2  de la  Ley 901 de 2004,numeral 5 del artículo 2 de la Ley 1066 de 2006,tal y como quedo estipulado en la acción   "/>
    <s v="Jacqueline"/>
    <n v="1"/>
    <s v="CUMPLIDA"/>
    <m/>
    <m/>
    <s v="Abierto"/>
    <m/>
    <m/>
    <m/>
    <m/>
    <m/>
  </r>
  <r>
    <n v="242"/>
    <n v="133"/>
    <s v="Auditoría interna"/>
    <n v="2020"/>
    <s v="INFORME SEGUIMIENTO AL GRADO DE CUMPLIMIENTO DE LAS NORMAS DE AUSTERIDAD Y EFICIENCIA DEL GASTO PÚBLICO A 30 DE JUNIO DE 2020"/>
    <d v="2020-09-01T00:00:00"/>
    <s v="Se evidenció incumplimiento a lo señalado en la resolución 265 de 2018, artículo 4 literal (g) con respecto a la legalización de las comisiones dentro de los tres (3) hábiles siguientes al término de la de la misma, ya que en las resoluciones de comisión "/>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
    <s v="Los funcionarios y contratistas hacen caso omiso al correo de &quot;legalización de comisión&quot;"/>
    <s v="materialización de riesgo del proceso _x000a_Incumplimiento del procedimiento vigente._x000a_incumplimiento a la resolución 265_x000a_Imposibilidad de liquidar futuros viáticos y/o gastos de viaje y desplazamiento"/>
    <s v="Corrección"/>
    <s v="Realizar envio de correo electrónico una vez finalizada los viáticos o gastos de viaje y desplazamiento indicado en el plazo máximo a legalizar "/>
    <m/>
    <n v="1"/>
    <s v="Nº total de correos electrónicos enviados / Nº total de comisiones liquidadas *100"/>
    <x v="3"/>
    <s v="Maryory Diaz "/>
    <d v="2020-10-15T00:00:00"/>
    <d v="2021-04-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
    <n v="1"/>
    <d v="2020-12-17T00:00:00"/>
    <s v="Se vienen realizando correos informando a los funcionarios y contratistas la fecha máxima de legalización  de las comisiones"/>
    <s v="Claudia Quintero Franklin"/>
    <n v="0.43"/>
    <s v="En avance"/>
    <d v="2021-03-31T00:00:00"/>
    <s v="un vez finalizada la comisión se envia a cada comisionado el ultimo día de la fecha maxima para legalizar la comsión, además que se realizó modificaciónd a la resolución 126 de 2020 y se estableció que los pagos de las comsiones se realizaran una vez lega"/>
    <n v="1"/>
    <d v="2021-05-25T00:00:00"/>
    <s v="Se evidenció la modificación de a la resolución 126 de 2020 con la resolución 060 de5 de marzo de 2021, sin embargo, no se presentan los correos a los comisionados en el último día de su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presenta evidencia  del envío de correo electronico informando la fecha maxima de legalización  solo de 4 de las comisiones."/>
    <s v="Carlos Andrés Vargas"/>
    <n v="2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Se realizó conciliación entre Talento Humano y Gestión financiera, Se evidencia actas de marzo y abril de 2022"/>
    <s v="CLAUDIA QUINTERO-CATALINA ALVAREZ"/>
    <n v="20"/>
    <s v="En avance"/>
    <d v="2022-04-27T00:00:00"/>
    <s v="Se generó correos electronicos informando al contratista que el término para legalizar la comisión"/>
    <s v="CLAUDIA QUINTERO-CATALINA CARRANZA"/>
    <n v="0.3"/>
    <s v="En avance"/>
    <d v="2022-05-25T00:00:00"/>
    <s v="Se envían correos electrónicos a los funcionarios y contratistas informando tiempos para la legalización de la comisión a ejecutar."/>
    <n v="0.4"/>
    <d v="2022-06-08T00:00:00"/>
    <s v="El proceso evidencio el envió de correos "/>
    <s v="Aun se esta a tiempo de cumplir "/>
    <d v="2022-07-19T00:00:00"/>
    <s v="Se envían correos electrónicos a los funcionarios y contratistas informando tiempos para la legalización de la comisión a ejecutar._x000a__x000a_Enero y febrero (14 legalizaciones)_x000a_Marzo (33 legalizaciones)_x000a_Abril (43 legalizaciones)_x000a_Mayo (38 legalizaciones)_x000a_Junio (50"/>
    <s v="A tiempo"/>
    <d v="2022-07-28T00:00:00"/>
    <s v="Se observan 150 correos enviados, sobre comisiones de enero a julio 2022, recordandoles el plazo máximo a legalizarla, una vez finalizada la comisión."/>
    <s v="Luis Guillermo"/>
    <n v="0.4"/>
    <s v="EN AVANCE"/>
    <m/>
    <m/>
    <s v="Abierto"/>
    <m/>
    <m/>
    <m/>
    <m/>
    <m/>
  </r>
  <r>
    <n v="0"/>
    <n v="134"/>
    <s v="Auditoría interna"/>
    <n v="2020"/>
    <s v="INFORME SEGUIMIENTO AL GRADO DE CUMPLIMIENTO DE LAS NORMAS DE AUSTERIDAD Y EFICIENCIA DEL GASTO PÚBLICO A 30 DE JUNIO DE 2020"/>
    <d v="2020-09-01T00:00:00"/>
    <s v="Se evidenció incumplimiento a lo señalado en la resolución 265 de 2018, artículo 4 literal (g) con respecto a la legalización de las comisiones dentro de los tres (3) hábiles siguientes al término de la de la misma, ya que en las resoluciones de comisión "/>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
    <s v="Los funcionarios y contratistas hacen caso omiso al correo de &quot;legalización de comisión&quot;"/>
    <s v="Materialización de los riesgos del proceso _x000a_Incumplimiento del procedimiento vigente._x000a_incumplimiento a la resolución 265_x000a_Imposibilidad de liquidar futuros viáticos y/o gastos de viaje y desplazamiento"/>
    <s v="Acción correctiva"/>
    <s v="Informar mediante correo electrónico al jefe directo o supervisor del contrato el incumplimiento del procedimiento vigente para la toma de decisiones "/>
    <m/>
    <n v="1"/>
    <s v="Nº total de incuplimientos / Nº total de incumplimientos reportados * 100 "/>
    <x v="3"/>
    <s v="Maryory Diaz "/>
    <d v="2020-10-15T00:00:00"/>
    <d v="2021-04-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
    <n v="1"/>
    <d v="2020-12-17T00:00:00"/>
    <s v="Se vienen realizando correos informando al jefe o supervisor que el funcionario y/o contratista no está legalizando las comisiones dentro del plazo establecido."/>
    <s v="Claudia Quintero Franklin"/>
    <n v="0.43"/>
    <s v="En avance"/>
    <d v="2021-03-31T00:00:00"/>
    <s v="durante la vigencia 2021 los pagos de las comisiones se han realizado conforme a lo establecido en la resolución 60 de 2021 la cual adjunto, con la implementación de esta resolución se previene el incumpliento de los plazos de legalización"/>
    <n v="1"/>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El proceso evidencio el envió de correos "/>
    <s v="Aun se esta a tiempo de cumplir "/>
    <d v="2022-07-19T00:00:00"/>
    <s v="Se informa mediante correo electrónico a Directivos  si se presenta incumplimiento del procedimiento vigente para la toma de decisiones (legalizaciones de comisiones extemporaneas) a corte 30 de junio de 2022, no se han presentado._x000a__x000a_Evidencia: 2 CORREO; m"/>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m/>
    <m/>
    <s v="Abierto"/>
    <m/>
    <m/>
    <m/>
    <m/>
    <m/>
  </r>
  <r>
    <n v="243"/>
    <n v="135"/>
    <s v="Auditoría interna"/>
    <n v="2020"/>
    <s v="INFORME SEGUIMIENTO AL GRADO DE CUMPLIMIENTO DE LAS NORMAS DE AUSTERIDAD Y EFICIENCIA DEL GASTO PÚBLICO A 30 DE JUNIO DE 2020"/>
    <d v="2020-09-01T00:00:00"/>
    <s v="Incumplimiento al literal ( e ) del artículo 4 de la resolución 265 de 2018 que establece: “Ningún funcionario o contratista podrá salir a comisión o será autorizado para desplazarse, mientras tenga comisiones o gastos de desplazamiento y permanencia pend"/>
    <s v="No conformidad"/>
    <s v="1. Porque; Los funcionarios y contratistas hacen caso omiso de la legalización de comision _x000a__x000a_2. Porque; existe desconocimiento del tiempo de legalización por parte de los contratistas o funcionarios. _x000a__x000a_3. Porque; No se toman las acciones a que haya a luga"/>
    <s v="No se toman las acciones a que haya a lugar por parte  los Responsables de los procesos así como de los supervisores"/>
    <s v="Incumplimiento del Procedimiento vigente y hallazgos por parte de los órganos de control._x000a_Incumplimiento a la resolución 126 de 26 de junio del 2020 "/>
    <s v="Acción correctiva"/>
    <s v="Informar mediante correo electrónico al funcionario o contratista y al  jefe directo o supervisor del contrato el incumplimiento en la legalización de las resoluciones de viáticos."/>
    <m/>
    <n v="1"/>
    <s v="Nº total de incuplimientos / Nº total de incumplimientos reportados * 100 "/>
    <x v="3"/>
    <s v="Maryory Diaz "/>
    <d v="2020-10-15T00:00:00"/>
    <d v="2021-06-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
    <n v="1"/>
    <d v="2020-12-17T00:00:00"/>
    <s v="Se vienen realizando correos informando al jefe o supervisor que el funcionario y/o contratista no está legalizando las comisiones dentro del plazo establecido."/>
    <s v="Claudia Quintero Franklin"/>
    <n v="0.43"/>
    <s v="En avance"/>
    <d v="2021-03-31T00:00:00"/>
    <s v="de acuerdo a la resolución 60 de 2021 los comsionados que tengas almenos una legalización pendiente no podran solicitar nuevas comisiones. _x000a_evidencia: resolución 60 de 2021"/>
    <n v="0"/>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de finalización.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Se reporta  evidencia del envió de correo del 7 de junio dirigido a los directivos informándoles que  ala fecha no se han presentado legalización de comisiones extemporáneas "/>
    <s v="Aun se esta a tiempo de cumplir "/>
    <d v="2022-07-19T00:00:00"/>
    <s v="Se informa mediante correo electrónico a Directivos  si se presenta incumplimiento del procedimiento vigente para la toma de decisiones (legalizaciones de comisiones extemporaneas) a corte 30 de junio de 2022, no se han presentado._x000a__x000a_Evidencia: 2 CORREO; m"/>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m/>
    <m/>
    <s v="Abierto"/>
    <m/>
    <m/>
    <m/>
    <m/>
    <m/>
  </r>
  <r>
    <n v="244"/>
    <n v="136"/>
    <s v="Auditoría interna"/>
    <n v="2020"/>
    <s v="INFORME SEGUIMIENTO AL GRADO DE CUMPLIMIENTO DE LAS NORMAS DE AUSTERIDAD Y EFICIENCIA DEL GASTO PÚBLICO A 30 DE JUNIO DE 2020"/>
    <d v="2020-09-01T00:00:00"/>
    <s v="Se evidenció falta de cruces de información y de seguimiento, por parte de los Procesos Gestión Administrativa, Gestión del T alento Humano y Gestión Financiera; en cuanto a que no se registraron $47, en las resoluciones de viáticos del siguiente per"/>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
    <s v="Falta de cruces de información dentro del Proceso de Gestión Financiera así como con el Proceso de Gestión del Talento Humano."/>
    <s v="Hallazgo por parte de los Órganos de Control y Vigilancia"/>
    <s v="Acción correctiva"/>
    <s v="Realizar cruces de información mensuales entre Presupuesto, Contabilidad y Tesorería con el fin de verificar los movimientos en el Rubro de Viaticos, Gastos de Viaje y Gastos de Desplazamiento."/>
    <m/>
    <n v="7"/>
    <s v="Solicitud de cambio de letra formato y presentación en físico _x000a__x000a__x000a_Indicador: Cruces Mensuales entre Presupuesto, Contabilidad y Tesorería"/>
    <x v="9"/>
    <s v="Marisol Mora/ Andres Farfan "/>
    <d v="2020-12-01T00:00:00"/>
    <d v="2021-06-30T00:00:00"/>
    <m/>
    <m/>
    <d v="2021-06-30T00:00:00"/>
    <m/>
    <m/>
    <m/>
    <m/>
    <m/>
    <m/>
    <m/>
    <m/>
    <m/>
    <m/>
    <m/>
    <m/>
    <m/>
    <m/>
    <m/>
    <m/>
    <m/>
    <m/>
    <m/>
    <m/>
    <m/>
    <m/>
    <m/>
    <m/>
    <m/>
    <m/>
    <m/>
    <d v="2020-12-14T00:00:00"/>
    <s v="Se evidencia la conciliación de saldos del rubro de comisiones y viáticos entre Presupuesto, Contabilidad y Tesorería"/>
    <s v="Claudia Quintero Franklin"/>
    <n v="1"/>
    <s v="En avance"/>
    <d v="2021-03-31T00:00:00"/>
    <s v="Se evidenció la conciliación de saldos de comisiones y viaticos entre Talento Humano y Financiera"/>
    <n v="0.25"/>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s v="De acuerdo a lo reportado en el informe de Austeridad de Gasto, se hizo necesario cambiar el cruce de informacion entre Talento Humano y Financiera ya que existia dispariedad con respecto a los saldos de balance. Por lo anterior, Gestión Financiera realiz"/>
    <n v="0.25"/>
    <d v="2021-11-08T00:00:00"/>
    <s v="Se evidencia las conciliaciones  mensuales entre Presupuesto, Contabilidad y Tesorería con la  verificacion de los movimientos en el Rubro de Viaticos, Gastos de Viaje y Gastos de Desplazamiento, de los meses de julio, agosto y septiembre, no obstante no "/>
    <s v="No "/>
    <d v="2021-11-18T00:00:00"/>
    <s v="Se evidencia las conciliaciones  mensuales entre Presupuesto, Contabilidad y Tesorería con la  verificación de los movimientos en el Rubro de Viáticos, Gastos de Viaje y Gastos de Desplazamiento, de los meses de Diciembre de 2020 y del primer semestre de "/>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De acuerdo con el seguimiento anterior, la acción ya fue cumplida. No obstante el proceso reporta la evidencia de la ejecución de la conciliación de tiquetes y viaticos con Gestión de Talento Humano."/>
    <s v="Si"/>
    <d v="2022-07-27T00:00:00"/>
    <s v="Acción cumplida en revisión anterior"/>
    <s v="Jacqueline"/>
    <n v="1"/>
    <s v="CUMPLIDA"/>
    <m/>
    <m/>
    <s v="Abierto"/>
    <s v="Se realizó conciliaciones entre Presupuesto, Contabilidad y Tesoeria verificando las Obligaciones y Pagos en relación a los viaticos y gastos de desplamiento"/>
    <s v="Claudia Quintero"/>
    <d v="2022-03-17T00:00:00"/>
    <s v="NO"/>
    <m/>
  </r>
  <r>
    <n v="0"/>
    <n v="137"/>
    <s v="Auditoría interna"/>
    <n v="2020"/>
    <s v="INFORME SEGUIMIENTO AL GRADO DE CUMPLIMIENTO DE LAS NORMAS DE AUSTERIDAD Y EFICIENCIA DEL GASTO PÚBLICO A 30 DE JUNIO DE 2020"/>
    <d v="2020-09-01T00:00:00"/>
    <s v="Se evidenció falta de cruces de información y de seguimiento, por parte de los Procesos Gestión Administrativa, Gestión del T alento Humano y Gestión Financiera; en cuanto a que no se registraron $47, en las resoluciones de viáticos del siguiente per"/>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
    <s v="Falta de cruces de información dentro del Proceso de Gestión Financiera así como con el Proceso de Gestión del Talento Humano."/>
    <s v="Hallazgo por parte de los Órganos de Control y Vigilancia"/>
    <s v="Acción correctiva"/>
    <s v="Realizar conciliación mensual entre los procesos de Gestion de talento humano y Gestión Financiera, con respecto a la liquidación y giro de las resoluciones de viáticos"/>
    <s v="Realizar conciliación mensual entre los procesos de Gestion de talento humano y Gestión Financiera, con respecto a la liquidación y giro de las resoluciones de viáticos y comisiones, con base en la información suministrada por el Proceso de Gestión FInanc"/>
    <n v="12"/>
    <s v="Cruces Mensuales"/>
    <x v="9"/>
    <s v="Maryoly Diaz/ Miguel Franco"/>
    <d v="2020-10-15T00:00:00"/>
    <d v="2021-06-30T00:00:00"/>
    <s v="Acción y Plazo"/>
    <m/>
    <d v="2023-03-30T00:00:00"/>
    <m/>
    <m/>
    <m/>
    <m/>
    <m/>
    <m/>
    <m/>
    <m/>
    <m/>
    <m/>
    <m/>
    <m/>
    <m/>
    <m/>
    <m/>
    <m/>
    <m/>
    <m/>
    <m/>
    <m/>
    <m/>
    <m/>
    <m/>
    <m/>
    <m/>
    <m/>
    <m/>
    <d v="2020-12-14T00:00:00"/>
    <s v="El proceso de Talento Humano reporta a Gestión Financiera la información referente a Viáticos y Comisiones con el fin de realizar la conciliación del respectivo rubro. Se anexa octubre y noviembre de 2020"/>
    <s v="Claudia Quintero Franklin"/>
    <n v="2"/>
    <s v="En avance"/>
    <d v="2021-03-31T00:00:00"/>
    <s v="De Enero a Marzo de 2021, se han realizado conciliaciones entre Talento Humano y Financiera, respecto a la liquidacion de Viaticos y Gastos de Desplazamiento."/>
    <n v="0.03"/>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s v="De acuerdo a lo reportado en el informe de Austeridad de Gasto, se hizo necesario cambiar el cruce de informacion entre Talento Humano y Financiera ya que existia dispariedad con respecto a los saldos de balance. Por lo anterior, Gestión Financiera realiz"/>
    <n v="0.25"/>
    <d v="2021-11-08T00:00:00"/>
    <s v="Se evidencia las conciliaciones mensuales  de los viaticos de los meses de julio, agosto y septiembre, faltando los meses de abril, mayo y junio. "/>
    <s v="No "/>
    <d v="2021-11-18T00:00:00"/>
    <s v="No se evidencia las conciliaciones del segundo  ni tercer trimestre de 2021 entre Gestión del Talento Humano y Gestión Financiera. "/>
    <s v="Claudia Quintero"/>
    <n v="0.42857142857142855"/>
    <s v="vencida"/>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
    <s v="CLAUDIA QUINTERO-MERLE GALINDO"/>
    <n v="0.43"/>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
    <m/>
    <d v="2022-06-08T00:00:00"/>
    <s v="El proceso no reporta evidencia de la ejecución de la acción "/>
    <s v="Aun se esta a tiempo de cumplir"/>
    <d v="2022-07-14T00:00:00"/>
    <s v="El proceso reporta la evidencia de la ejecución de la conciliación de tiquetes y viaticos con Gestión de Talento Humano para los meses de mayo y junio (actas de junio y julio)"/>
    <s v="Si"/>
    <d v="2022-07-27T00:00:00"/>
    <s v="Se pudo establecer en este seguimiento la conciliación mensual de mayo y junio entre los procesos de gestión de talento humano y gestión financiera, con respecto a la liquidación y giro de las resoluciones de viatico, gastos de viaje y desplazamiento "/>
    <s v="Jacqueline"/>
    <n v="0.25"/>
    <s v="EN AVANCE"/>
    <m/>
    <m/>
    <s v="Abierto"/>
    <m/>
    <m/>
    <m/>
    <m/>
    <m/>
  </r>
  <r>
    <n v="248"/>
    <n v="140"/>
    <s v="Auditoría interna"/>
    <n v="2020"/>
    <s v="INFORME SEGUIMIENTO AL GRADO DE CUMPLIMIENTO DE LAS NORMAS DE AUSTERIDAD Y EFICIENCIA DEL GASTO PÚBLICO A 30 DE JUNIO DE 2020"/>
    <d v="2020-09-01T00:00:00"/>
    <s v="En la revisión realizada a los usos presupuestales se evidenció, que no se tomaron los usos adecuados conforme al Manual de Clasificación Presupuestal, Anexo Técnico para el Aplicativo de medición de la Austeridad en el Gasto, y Proyecto PFM 2018, así com"/>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s v="Error en el momento de realizar el compromiso por lo tanto se tomó de manera incorrecta el uso presupuestal "/>
    <s v="Desgaste administrativo en el proceso de Gestión financiera "/>
    <s v="Acción correctiva"/>
    <s v="Realizar una verificación del uso presupuestal antes de ser registrado por parte de Presupuesto y Contabilidad "/>
    <s v="Realizar una verificación del uso presupuestal antes de ser registrado por parte de Presupuesto y Contabilidad, soportandose mediante los respectivos pantallazos de registro."/>
    <n v="1"/>
    <s v="Registros "/>
    <x v="9"/>
    <s v="Marisol Mora/ Andres Farfan "/>
    <d v="2020-12-01T00:00:00"/>
    <d v="2021-06-30T00:00:00"/>
    <s v="Acción y Plazo"/>
    <m/>
    <d v="2023-03-30T00:00:00"/>
    <m/>
    <m/>
    <m/>
    <m/>
    <m/>
    <m/>
    <m/>
    <m/>
    <m/>
    <m/>
    <m/>
    <m/>
    <m/>
    <m/>
    <m/>
    <m/>
    <m/>
    <m/>
    <m/>
    <m/>
    <m/>
    <m/>
    <m/>
    <m/>
    <m/>
    <m/>
    <m/>
    <d v="2020-12-14T00:00:00"/>
    <s v="No se anexaron soportes de verificación del uso presupuestal"/>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
    <s v="A tiempo"/>
    <d v="2022-07-27T00:00:00"/>
    <s v="En verificación de evidencias, se establece avance de la acción, toda vez que se allegaron los pantallazos de los usos presupuestales de mayo y junio   "/>
    <s v="Jacqueline"/>
    <n v="0.25"/>
    <s v="EN AVANCE"/>
    <m/>
    <m/>
    <s v="Abierto"/>
    <m/>
    <m/>
    <m/>
    <m/>
    <m/>
  </r>
  <r>
    <n v="0"/>
    <n v="141"/>
    <s v="Auditoría interna"/>
    <n v="2020"/>
    <s v="INFORME SEGUIMIENTO AL GRADO DE CUMPLIMIENTO DE LAS NORMAS DE AUSTERIDAD Y EFICIENCIA DEL GASTO PÚBLICO A 30 DE JUNIO DE 2020"/>
    <d v="2020-09-01T00:00:00"/>
    <s v="En la revisión realizada a los usos presupuestales se evidenció, que no se tomaron los usos adecuados conforme al Manual de Clasificación Presupuestal, Anexo Técnico para el Aplicativo de medición de la Austeridad en el Gasto, y Proyecto PFM 2018, así com"/>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s v="Error en el momento de realizar el compromiso por lo tanto se tomó de manera incorrecta el uso presupuestal "/>
    <s v="Desgaste administrativo en el proceso de Gestión financiera "/>
    <s v="Acció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9"/>
    <s v="Andres Farfan "/>
    <d v="2020-12-01T00:00:00"/>
    <d v="2021-06-30T00:00:00"/>
    <m/>
    <m/>
    <d v="2021-06-30T00:00:00"/>
    <m/>
    <m/>
    <m/>
    <m/>
    <m/>
    <m/>
    <m/>
    <m/>
    <m/>
    <m/>
    <m/>
    <m/>
    <m/>
    <m/>
    <m/>
    <m/>
    <m/>
    <m/>
    <m/>
    <m/>
    <m/>
    <m/>
    <m/>
    <m/>
    <m/>
    <m/>
    <m/>
    <d v="2020-12-14T00:00:00"/>
    <s v="No se anexaron soportes que determinen que en el evento que el uso presupuestal no exista solicitar con anterioridad al registro del mismo la creación en el Manual  de Clasificación Presupuestal, para registrarlo de manera adecuada"/>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es de anotar que no hubo la necesidad de realizar al registro del mismo la creación en el Manual  de Clasificación Presupuestal, para registr"/>
    <s v="Si"/>
    <d v="2021-11-18T00:00:00"/>
    <s v="Para el presente trimestre no hubo la necesidad de realizar la solicitud de  creación en el Manual  de Clasificación Presupuestal de los us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Se evidenció los pantallazos de verificación de los  usos presupuestales de los rubros de viaticos, otros servicios profesionales y tecnicos, servicios de alojamiento para estancias cortas y servicios de limpieza para los meses de mayo y junio._x000a__x000a_La acción"/>
    <s v="A tiempo"/>
    <d v="2022-07-27T00:00:00"/>
    <s v="Acción cumplida en revisión anterior"/>
    <s v="Jacqueline"/>
    <n v="1"/>
    <s v="CUMPLIDA"/>
    <m/>
    <m/>
    <s v="Abierto"/>
    <m/>
    <m/>
    <m/>
    <m/>
    <m/>
  </r>
  <r>
    <n v="247"/>
    <n v="142"/>
    <s v="Auditoría interna"/>
    <n v="2020"/>
    <s v="Informe de Seguimiento al Plan Anticorrupción y de Atención al CiudadanoPAAC- Segundo Cuatrimestre 2020"/>
    <d v="2020-10-13T00:00:00"/>
    <s v="Se evidenció un gran  avance en la Generación de los Mapas de Riesgos de Corrupción,sin embargo,  aun se presenta debilidades con respecto a la ejecución de Controles por parte de la Primera Iinea de defensa, asi como el Monitoreo que no fue realizado por"/>
    <s v="No conformidad"/>
    <s v="Insuficiencia en la evidencia de los acompañamientos realizados en cuanto a la formulación de los riesgos"/>
    <s v="Insuficiencia en la evidencia de los acompañamientos realizados en cuanto a la formulación de los riesgos"/>
    <s v="Materialización de Riesgos"/>
    <s v="Acción correctiva"/>
    <s v="Generar alertas mensuales a los procesos  de la DNBC sobre la ejecucion de sus controles con respecto a su mapa de riesgo _x000a__x000a_"/>
    <m/>
    <n v="1"/>
    <s v="No de alertas Generadas"/>
    <x v="6"/>
    <s v="Ingrid Mariño/Adriana Moreno"/>
    <d v="2020-11-23T00:00:00"/>
    <d v="2021-04-30T00:00:00"/>
    <m/>
    <m/>
    <d v="2022-04-12T00:00:00"/>
    <m/>
    <m/>
    <m/>
    <m/>
    <m/>
    <m/>
    <m/>
    <m/>
    <m/>
    <m/>
    <m/>
    <m/>
    <m/>
    <m/>
    <m/>
    <m/>
    <m/>
    <m/>
    <m/>
    <m/>
    <m/>
    <m/>
    <m/>
    <m/>
    <m/>
    <s v="Se envia una alerta a cada proceso y su respectivo gestor para la ejeción de controles de sus riesgos "/>
    <n v="1"/>
    <d v="2020-12-18T00:00:00"/>
    <s v="Se evidenció informe de monitoreo de los riesgos  por parte de la segunda línea de defensa en octubre, sin embargo, no se encontró las alertas mensuales sobre los controles."/>
    <s v="Carlos Andrés Vargas"/>
    <n v="0"/>
    <s v="En avance"/>
    <d v="2021-03-31T00:00:00"/>
    <s v="Con la generación de la política se evaluará la generacion a alertas mensuales para los riesgos de corrupción. Sin embargo esta actividad aun no rtienen fecha definida."/>
    <n v="0"/>
    <d v="2021-05-21T00:00:00"/>
    <s v="A la fecha, no se han generado alertas sobre la ejecución de los controles de los procesos._x000a_La entidad se encuentra actualizando el manual de gestión del riesgo  de acuerdo con los lineamientos establecidos por el DAFP  a través de la Guía para la adminis"/>
    <s v="Carlos Andrés Vargas"/>
    <n v="0"/>
    <s v="En avance"/>
    <d v="2021-10-31T00:00:00"/>
    <s v="Con la actualización de los mapas de riesgos, se implementó la herramienta de autoevaluación que es diligenciada de manera mensual por los gestores de proceso."/>
    <n v="1"/>
    <d v="2021-11-08T00:00:00"/>
    <s v="Se evidencia formato con la herramienta de autoevaluacion que es diligenciada de manera mensual por los gestores, la cual se comenzo a dar aplicabilidad en el mes de octubre 2021"/>
    <s v="Si"/>
    <d v="2021-11-19T00:00:00"/>
    <s v="Se evidencia formato con la herramienta de autoevaluacion, sin embargo no es diligenciada para todos los procesos."/>
    <s v="Carlos Andrés Vargas"/>
    <n v="50"/>
    <s v="vencida"/>
    <d v="2022-03-07T00:00:00"/>
    <s v="Se diligencia por parte de los procesos la herramienta de autoevaluacion "/>
    <n v="1"/>
    <d v="2022-03-10T00:00:00"/>
    <s v="El proceso se encuentra verificando la generación de alertas a los procesos sobre la ejecución de los controles._x000a_Se verificará la efectividad de la acción  el 12 de abril."/>
    <s v="Merle Galindo- Carlos Vargas"/>
    <m/>
    <s v="En avance"/>
    <d v="2022-04-11T00:00:00"/>
    <s v="Se envío correo electronico REPORTES REFERENTES ESTRATEGICOS 2022"/>
    <s v="Merle/Carlos"/>
    <n v="1"/>
    <s v="Cumplida"/>
    <d v="2022-05-02T00:00:00"/>
    <s v="Se envío correo electronico REPORTES REFERENTES ESTRATEGICOS 2022"/>
    <s v="Merle/Carlos"/>
    <n v="1"/>
    <s v="Cumplida"/>
    <d v="2022-05-31T00:00:00"/>
    <s v="Acción cumplida en el seguimiento anterior"/>
    <n v="1"/>
    <d v="2022-06-08T00:00:00"/>
    <s v="Acción cumplida en el seguimiento anterior"/>
    <s v="Si"/>
    <d v="2022-07-19T00:00:00"/>
    <s v="CUMPLIDA EN EL SEGUIMIENTO ANTERIOR"/>
    <s v="Si"/>
    <d v="2022-07-22T00:00:00"/>
    <s v="Acción cumplida en el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250"/>
    <n v="143"/>
    <s v="Auditoría interna"/>
    <n v="2020"/>
    <s v="Informe Semestral del Estado de Control Interno de  DNBC por el periodo comprendido entre el 1 de Julio al  31 de diciembre 2020"/>
    <d v="2021-01-29T00:00:00"/>
    <s v="Actividades de control 11.1_x000a_La DNBC aunque cuenta con la Política General de Seguridad y Privacidad de la información, la misma no tiene inmersa actividades que traten de los procesos de adquisición desarrollo y mantenimiento de tecnologías._x000a_"/>
    <s v="No conformidad"/>
    <s v="En el segundo semestre de la vigencia 2020, se dio inició a la renovación tecnológica de la entidad  afectando su infraestructura, la renovación incide  en la actualización del alcance general de la política de seguridad y privacidad de la información,que"/>
    <s v="En el segundo semestre de la vigencia 2020, se dio inició a la renovación tecnológica de la entidad  afectando su infraestructura, la renovación incide  en la actualización del alcance general de la política de seguridad y privacidad de la información,que"/>
    <s v="Rezago en el cumplimiento de las disposiciones y lineamientos de TICs_x000a_Retraso en el desarrollo del PETI"/>
    <s v="Acción correctiva"/>
    <s v="Incluir en la  Política General de Seguridad y Privacidad  de la información la totalidad de las actividades de control en los  procesos de adquisición, desarrollo y mantenimiento de tecnologías de la información."/>
    <m/>
    <n v="1"/>
    <s v="Política actualizada"/>
    <x v="2"/>
    <s v="Edwin Zamora"/>
    <d v="2021-03-08T00:00:00"/>
    <m/>
    <s v="Plazo"/>
    <m/>
    <d v="2022-06-30T00:00:00"/>
    <m/>
    <m/>
    <m/>
    <m/>
    <m/>
    <m/>
    <m/>
    <m/>
    <m/>
    <m/>
    <m/>
    <m/>
    <m/>
    <m/>
    <m/>
    <m/>
    <m/>
    <m/>
    <m/>
    <m/>
    <m/>
    <m/>
    <m/>
    <m/>
    <m/>
    <m/>
    <m/>
    <m/>
    <m/>
    <m/>
    <m/>
    <m/>
    <d v="2021-03-31T00:00:00"/>
    <s v="No se dio avance de este por falta de personas de apoyo para su desarrollo"/>
    <n v="0"/>
    <d v="2021-05-26T00:00:00"/>
    <s v="La   Política General de Seguridad y Privacidad  de la información se encuentra en construcción"/>
    <s v="Carlos Andrés Vargas"/>
    <n v="50"/>
    <s v="En avance"/>
    <d v="2021-10-31T00:00:00"/>
    <s v="Se realiza modificación de la política, pendiente de revisión final para su publicación y divulgación"/>
    <n v="0.6"/>
    <d v="2021-11-08T00:00:00"/>
    <s v="No se da cumplimiento con la accion puesto que  el documento de la politica de seguridad de la informacion y proteccion de datos  se encuentra en proceso de actualizacion "/>
    <s v="No "/>
    <d v="2021-11-17T00:00:00"/>
    <s v="Se evidencia un borrador denominado &quot;POLÍTICA DE SEGURIDAD DE  INFORMACIÓN&quot;, pero en el mismo no se aprecian las actividades de control en los  procesos de adquisición, desarrollo y mantenimiento de tecnologías de la información, tiene fecha de terminació"/>
    <s v="Luis Guillermo"/>
    <n v="0.3"/>
    <s v="vencida"/>
    <m/>
    <m/>
    <m/>
    <d v="2022-03-08T00:00:00"/>
    <s v="Se solicita ampliación de plazo debido que se contrató para la vigencia 2022 a un profesional especializado en Seguridad de la Información para adelantar la politica del MSPI. El profesional presentó Cronograma de Actividades donde indica que presentará l"/>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la cual incluye en el articulo 5.14 los LINEAMIENTOS DE SEGURIDAD PARA LA ADQUISICIÓN, DESARROLLO Y MANTENIMIENTO "/>
    <s v="Luis Guillermo"/>
    <n v="0.75"/>
    <s v="EN AVANCE"/>
    <m/>
    <m/>
    <s v="Abierto"/>
    <m/>
    <m/>
    <m/>
    <m/>
    <m/>
  </r>
  <r>
    <n v="251"/>
    <n v="144"/>
    <s v="Auditoría interna"/>
    <n v="2020"/>
    <s v="Informe Semestral del Estado de Control Interno de  DNBC por el periodo comprendido entre el 1 de Julio al  31 de diciembre 2020"/>
    <d v="2021-01-29T00:00:00"/>
    <s v="Actividades de control 11.2_x000a_La entidad, no tiene documentado dentro de la entidad el desarrollo de actividades de control sobre las actividades realizadas por el proveedor de servicios de tecnología._x000a__x000a_"/>
    <s v="No conformidad"/>
    <s v="Teniendo en cuenta que es un númeral nuevo dentro de la norma, no se tenia contemplado dentro del proceso y no se  generó documentación formal para el desarrollo de esta actividad."/>
    <s v="Teniendo en cuenta que es un númeral nuevo dentro de la norma, no se tenia contemplado dentro del proceso y no se  generó documentación formal para el desarrollo de esta actividad."/>
    <s v="Incumplimiento en los servicios tecnológicos de la entidad_x000a_baja ejecución de recursos"/>
    <s v="Acción correctiva"/>
    <s v="Formular un procedimiento donde se definan actividades de control para la adquisición y prestación de servicios de tecnología."/>
    <m/>
    <n v="1"/>
    <s v="Procedimiento formulado"/>
    <x v="2"/>
    <s v="Edwin Zamora"/>
    <d v="2021-03-08T00:00:00"/>
    <d v="2021-06-30T00:00:00"/>
    <s v="Plazo"/>
    <m/>
    <d v="2022-06-15T00:00:00"/>
    <m/>
    <m/>
    <m/>
    <m/>
    <m/>
    <m/>
    <m/>
    <m/>
    <m/>
    <m/>
    <m/>
    <m/>
    <m/>
    <m/>
    <m/>
    <m/>
    <m/>
    <m/>
    <m/>
    <m/>
    <m/>
    <m/>
    <m/>
    <m/>
    <m/>
    <m/>
    <m/>
    <m/>
    <m/>
    <m/>
    <m/>
    <m/>
    <d v="2021-03-31T00:00:00"/>
    <s v="No se dio avance de este por falta de personas de apoyo para su desarrollo"/>
    <n v="0"/>
    <d v="2021-05-26T00:00:00"/>
    <s v="El procedimiento  para la adquisición y prestación de servicios de tecnología se encuentra en construcción"/>
    <s v="Carlos Andrés Vargas"/>
    <n v="40"/>
    <s v="En avance"/>
    <d v="2021-10-31T00:00:00"/>
    <s v="El procedimiento de para la adquisición y prestación de servicios de tecnología se encuentra en construcción"/>
    <n v="0.4"/>
    <d v="2021-11-08T00:00:00"/>
    <s v="No se da cumplimiento con la accion, ni se presentan avances"/>
    <s v="No "/>
    <d v="2021-11-17T00:00:00"/>
    <s v="No se evidencian soportes del avance, tiene fecha de terminación 30/06/2021"/>
    <s v="Luis Guillermo"/>
    <n v="0"/>
    <s v="vencida"/>
    <m/>
    <m/>
    <m/>
    <d v="2022-03-08T00:00:00"/>
    <s v="Se solicita cambio de fecha de terminación de la acción, debido a que es necesario realizar un análisis del tema y reuniones interna para su actualización. Así mismo articularlo con las actidideades definidas en el Plan de Acción del Proceso._x000a__x000a_Fecha de te"/>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m/>
    <m/>
    <s v="Abierto"/>
    <m/>
    <m/>
    <m/>
    <m/>
    <m/>
  </r>
  <r>
    <n v="257"/>
    <n v="148"/>
    <s v="Auditoría interna"/>
    <n v="2020"/>
    <s v="Informe Semestral del Estado de Control Interno de  DNBC por el periodo comprendido entre el 1 de Julio al  31 de diciembre 2020"/>
    <d v="2021-01-29T00:00:00"/>
    <s v="Actividades de control 12.4_x000a_La oficina de Control Interno de la DNBC, ha evidenciado debilidad en la ejecución de controles, en los seguimientos y auditorías realizados, por cuanto los responsables de los procesos no están ejecutando los controles tal y c"/>
    <s v="No conformidad"/>
    <s v="No se está realizando un seguimiento en la aplicabilidad de los controles por parte del Gestor del Proceso."/>
    <s v="No se está realizando un seguimiento en la aplicabilidad de los controles por parte del Gestor del Proceso."/>
    <s v="Materialización de riesgos._x000a_Incumplimiento de Productos formulados."/>
    <s v="Acción correctiva"/>
    <s v="Realizar seguimiento trimestral por parte de los Gestores a los controles establecidos en el mapa de riesgos, Plan de Acción y Planes de Mejoramiento de cada proceso._x000a__x000a_"/>
    <m/>
    <n v="3"/>
    <s v="_x000a_No. De seguimientos  realizados"/>
    <x v="6"/>
    <s v="Gestores de Procesos"/>
    <d v="2021-04-01T00:00:00"/>
    <d v="2021-12-31T00:00:00"/>
    <m/>
    <m/>
    <d v="2022-04-12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En virtud que en octubre se terminaron con  las mesas de trabajo y se actualizaron los controles de los riesgos identificados, este ejercicio se dió inicio a las actividades de autoevaluación por parte de los procesos. "/>
    <n v="0.5"/>
    <d v="2021-11-08T00:00:00"/>
    <s v="se evidencia que se actualizo el manual de Gestion del riesgo  y  a su vez la herramientas de autoevaluacion la cual los gestores estan implelemntando "/>
    <s v="Si"/>
    <d v="2021-11-19T00:00:00"/>
    <s v="Se esta realizando seguimiento a planes de mejoramiento por parte de mejora cotinua._x000a_Se realiza seguimiento trimestral al plan de acción desde planeación."/>
    <s v="Carlos Andrés Vargas"/>
    <n v="70"/>
    <s v="vencida"/>
    <d v="2022-03-07T00:00:00"/>
    <m/>
    <m/>
    <d v="2022-03-10T00:00:00"/>
    <s v="Se verificará el 12 de abril."/>
    <s v="Merle Galindo- Carlos Vargas"/>
    <m/>
    <s v="En avance"/>
    <d v="2022-04-11T00:00:00"/>
    <s v="Acción en avance"/>
    <s v="Merle/Carlos"/>
    <n v="0"/>
    <s v="En avance"/>
    <d v="2022-05-02T00:00:00"/>
    <s v="Se evidencia actas de los comites de seguimiento  realizado por los siguientes procesos: Fortalecimiento, Mejora Continua, Comunicaciones, Alianzas Estrategicas, Talento Humano, Finnaciera e IVC"/>
    <s v="Merle/Carlos"/>
    <n v="0.32"/>
    <s v="Vencida"/>
    <d v="2022-05-31T00:00:00"/>
    <s v="Se evidencia actas de los comités de seguimiento  realizado por los siguientes procesos: Fortalecimiento, Mejora Continua, Comunicaciones, Alianzas Estratégicas, Talento Humano, Financiera e IVC, por cuanto no se ha terminado el segundo trimestre "/>
    <n v="0.32"/>
    <d v="2022-06-08T00:00:00"/>
    <s v="Se evidencia actas de los comités de seguimiento  realizado por los siguientes procesos: Fortalecimiento, Mejora Continua, Comunicaciones, Alianzas Estratégicas, Talento Humano, Financiera e IVC, por cuanto no se ha terminado el segundo trimestre "/>
    <s v="No"/>
    <d v="2022-07-19T00:00:00"/>
    <s v="Se evidencia que algunos procesos estan relizando los comites de seguimiento con el fin de realizar monitpreo  al cumplimeinto de los referentes estraetegicos de cada uno de los procesos de la entidad asi: Talento Humano presenta actas de seguimiento de l"/>
    <s v="No"/>
    <d v="2022-07-22T00:00:00"/>
    <s v="Se evidencian actas mensuales de los comités de seguimiento  realizado por los procesos: Fortalecimiento, Coordinación Operativa y Talento Humano, pero no observa el seguimiento trimestral por parte de los Gestores, se apreciam seguimentos anteriores de l"/>
    <s v="Luis Guillermo"/>
    <n v="0.32"/>
    <s v="VENCIDA"/>
    <m/>
    <m/>
    <s v="Abierto"/>
    <m/>
    <m/>
    <m/>
    <m/>
    <m/>
  </r>
  <r>
    <n v="262"/>
    <n v="150"/>
    <s v="Auditoría interna"/>
    <n v="2020"/>
    <s v="Informe Semestral del Estado de Control Interno de  DNBC por el periodo comprendido entre el 1 de Julio al  31 de diciembre 2020"/>
    <d v="2021-01-29T00:00:00"/>
    <s v="Ambiente de Control. 1.5_x000a_El Mapa de Riesgos de Corrupción no contempla el posible incumplimiento de la recepción formal de las quejas de los funcionarios."/>
    <s v="No conformidad"/>
    <s v="Por desconocimiento de la disposición definida por el DAFP en el informe semestral"/>
    <s v="Por desconocimiento de la disposición definida por el DAFP en el informe semestral"/>
    <s v="Manipulación de la información._x000a_Generación de actos de corrupción._x000a_Incumlimiento lineamientos DAFP"/>
    <s v="Acción correctiva"/>
    <s v="Formulación de riesgos de corrupción por parte del proceso de Gestión de Talento Humano, para controlar el manejo de quejas que presenten los funcionarios."/>
    <m/>
    <n v="1"/>
    <s v="Actualización del mapa de riesgos de corrupción del proceso"/>
    <x v="3"/>
    <s v="Maryoly Díaz"/>
    <d v="2021-07-01T00:00:00"/>
    <d v="2021-08-30T00:00:00"/>
    <m/>
    <m/>
    <d v="2021-08-30T00:00:00"/>
    <m/>
    <m/>
    <m/>
    <m/>
    <m/>
    <m/>
    <m/>
    <m/>
    <m/>
    <m/>
    <m/>
    <m/>
    <m/>
    <m/>
    <m/>
    <m/>
    <m/>
    <m/>
    <m/>
    <m/>
    <m/>
    <m/>
    <m/>
    <m/>
    <m/>
    <m/>
    <m/>
    <m/>
    <m/>
    <m/>
    <m/>
    <m/>
    <d v="2021-03-31T00:00:00"/>
    <s v="Accion no programada para el periodo. "/>
    <m/>
    <d v="2021-05-25T00:00:00"/>
    <s v="Actividad programada para iniciar en julio"/>
    <s v="Carlos Andrés Vargas"/>
    <n v="0"/>
    <s v="Sin iniciar"/>
    <d v="2021-10-31T00:00:00"/>
    <s v="Se actualizaron los mapas de riesgos de gestion y corrupcion del proceso en acompañamiento de mejora continua"/>
    <n v="1"/>
    <d v="2021-11-08T00:00:00"/>
    <s v="Se evidencia la actualización de los riesgos de corrupción del proceso "/>
    <s v="Si"/>
    <d v="2021-11-16T00:00:00"/>
    <s v="No se realizó la formulacion de riesgo en concordancia con la acción definida"/>
    <s v="Carlos Andrés Vargas"/>
    <n v="0"/>
    <s v="vencida"/>
    <m/>
    <m/>
    <m/>
    <m/>
    <s v="Se realizó la refomulación de los riesgos de corrupción con la asesoría de Gestión Analisis y Mejora Continua."/>
    <s v="Jhon Beltran - Carlos Vargas"/>
    <n v="100"/>
    <s v="Cumplida"/>
    <d v="2022-04-06T00:00:00"/>
    <s v="CUMPLIDA SEGUIMIENTO ANTERIOR"/>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275"/>
    <n v="156"/>
    <s v="Auditoría interna"/>
    <n v="2020"/>
    <s v="Informe Semestral del Estado de Control Interno de  DNBC por el periodo comprendido entre el 1 de Julio al  31 de diciembre 2020"/>
    <d v="2021-01-29T00:00:00"/>
    <s v="Evaluación de Riesgos 9.4_x000a_La Alta dirección no ha evaluado las  fallas en los controles diseñados en la Gestión del Riesgo con base en los informes y/o monitoreo  realizado por la segunda línea de defensa."/>
    <s v="No conformidad"/>
    <s v="No se generaron espacios por parte de la alta dirección para evaluar las fallas informadas con base en los informes presentados_x000a__x000a__x000a_Desconocimiento de la totalidad de los requisitos a tener en cuenta en la formulación de los mapas de riesgos."/>
    <s v="No se generaron espacios por pate d ela alta dirección para evaluar las fallas informadas con base en los informes presentados"/>
    <s v="Posible materialización de riesgos"/>
    <s v="Acción correctiva"/>
    <s v="Generar mesas de trabajo por parte de la alta dirección para evaluar detalladamente los informes de riesgos presentados producto de los seguimientos y monitoreos."/>
    <m/>
    <n v="1"/>
    <s v="Mesas de trabajo con la alta dirección para evaluación de resultados"/>
    <x v="6"/>
    <s v="Merle Galindo"/>
    <d v="2021-10-01T00:00:00"/>
    <d v="2021-06-30T00:00:00"/>
    <m/>
    <m/>
    <d v="2022-04-12T00:00:00"/>
    <m/>
    <m/>
    <m/>
    <m/>
    <m/>
    <m/>
    <m/>
    <m/>
    <m/>
    <m/>
    <m/>
    <m/>
    <m/>
    <m/>
    <m/>
    <m/>
    <m/>
    <m/>
    <m/>
    <m/>
    <m/>
    <m/>
    <m/>
    <m/>
    <m/>
    <m/>
    <m/>
    <m/>
    <m/>
    <m/>
    <m/>
    <m/>
    <d v="2021-03-31T00:00:00"/>
    <s v="Accion no programada para el periodo "/>
    <n v="0"/>
    <d v="2021-05-21T00:00:00"/>
    <s v="Actividad programada para iniciar en el mes de octubre de 2021"/>
    <s v="Carlos Andrés Vargas"/>
    <n v="0"/>
    <s v="Sin iniciar"/>
    <d v="2021-10-31T00:00:00"/>
    <s v="En los comités directivos y de Coordinación Institucional de Control Interno se han reportado los avances de la gestion realizada para la implementación de las nueva metodologia de riesgos."/>
    <n v="1"/>
    <d v="2021-10-08T00:00:00"/>
    <s v="Se evidencia las presentaciones realizadas en los diferentes comites directivos que se han realizado "/>
    <s v="Si"/>
    <d v="2021-11-19T00:00:00"/>
    <s v="Se presenta en el Comité Directivo y Comité Institucional de Coordinación de Control Interno, la informacíón referente al Manual de Gestión del Riesgo, Mapas de Riesgo y politica Integral de Riesgos, sin embargo, no se ha presentado  información referente"/>
    <s v="Carlos Andrés Vargas"/>
    <n v="80"/>
    <s v="En avance"/>
    <d v="2022-03-07T00:00:00"/>
    <s v="Se realiza informe de monitoreo en el cual se revisa la efctividad de los controles establecidos por los procesos"/>
    <n v="1"/>
    <d v="2022-03-10T00:00:00"/>
    <s v="Se evidenció mesa de trabajo para evaluar los riesgos en el comité institucional de coordinación de control interno celebrada en enero 31 de 2022."/>
    <s v="Merle Galindo- Carlos Vargas"/>
    <n v="1"/>
    <s v="Cumplida"/>
    <d v="2022-04-11T00:00:00"/>
    <s v="Se evidenció mesa de trabajo para evaluar los riesgos en el comité institucional de coordinación de control interno celebrada en enero 31 de 2022."/>
    <s v="Merle/Carlos"/>
    <n v="1"/>
    <s v="Cumplida"/>
    <d v="2022-05-02T00:00:00"/>
    <s v="Se evidenció mesa de trabajo para evaluar los riesgos en el comité institucional de coordinación de control interno celebrada en enero 31 de 2022."/>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276"/>
    <n v="157"/>
    <s v="Auditoría interna"/>
    <n v="2020"/>
    <s v="Informe Semestral del Estado de Control Interno de  DNBC por el periodo comprendido entre el 1 de Julio al  31 de diciembre 2020"/>
    <d v="2021-01-29T00:00:00"/>
    <s v="Infor y Comunicación  13.2_x000a_La entidad posee el registro de activos de la información, el cual se encuentra desactualizado desde el 2019. "/>
    <s v="No conformidad"/>
    <s v="Con el proceso de renovación tecnológica se hace necesaria la actualización de la información contenida en los activos de información, por lo cual se espero a culminar el proceso para dar inicio a la actualización de la información y debido a la multiplic"/>
    <s v="Con el proceso de renovación tecnológica se hace necesaria la actualización de la información contenida en los activos de información, por lo cual se espero a culminar el proceso para dar inicio a la actualización de la información y debido a la multiplic"/>
    <s v="Incumplimientos normativos"/>
    <s v="Acción correctiva"/>
    <s v="Actualización matriz de activos de información"/>
    <m/>
    <n v="1"/>
    <s v="Matriz actualizada"/>
    <x v="2"/>
    <s v="Edwin Zamora"/>
    <d v="2021-03-08T00:00:00"/>
    <d v="2021-06-30T00:00:00"/>
    <s v="Plazo"/>
    <m/>
    <d v="2022-06-30T00:00:00"/>
    <m/>
    <m/>
    <m/>
    <m/>
    <m/>
    <m/>
    <m/>
    <m/>
    <m/>
    <m/>
    <m/>
    <m/>
    <m/>
    <m/>
    <m/>
    <m/>
    <m/>
    <m/>
    <m/>
    <m/>
    <m/>
    <m/>
    <m/>
    <m/>
    <m/>
    <m/>
    <m/>
    <m/>
    <m/>
    <m/>
    <m/>
    <m/>
    <d v="2021-03-31T00:00:00"/>
    <s v="No se dio avance de este por falta de personas de apoyo para su desarrollo"/>
    <n v="0"/>
    <d v="2021-05-26T00:00:00"/>
    <s v="No se avanzó en la matriz de activos de información"/>
    <s v="Carlos Andrés Vargas"/>
    <n v="0"/>
    <s v="En avance"/>
    <d v="2021-10-31T00:00:00"/>
    <s v="Se actualizo la matriz, por el área encargada."/>
    <n v="1"/>
    <d v="2021-11-08T00:00:00"/>
    <s v="Se presenta matriz de activos de informacion actualizada "/>
    <s v="Si"/>
    <d v="2021-11-17T00:00:00"/>
    <s v="Cargan en One Drive una matriz &quot;Registro de activos de información&quot;, se aprecia desactualizada pues aun se aprecian los documentos referenciados en el hallazgo como derogaados, verificando con Jhon Paz, él aduce que se debe a que algunos proceos no actual"/>
    <s v="Luis Guillermo"/>
    <n v="0.8"/>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8"/>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EN AVANCE"/>
    <m/>
    <m/>
    <s v="Abierto"/>
    <m/>
    <m/>
    <m/>
    <m/>
    <m/>
  </r>
  <r>
    <n v="281"/>
    <n v="160"/>
    <s v="Auditoría interna"/>
    <n v="2020"/>
    <s v="Informe Semestral del Estado de Control Interno de  DNBC por el periodo comprendido entre el 1 de Julio al  31 de diciembre 2020"/>
    <d v="2021-01-29T00:00:00"/>
    <s v="Infor y Comunicación  15.3_x000a_La DNBC, posee el Procedimiento de recepción, distribución, seguimiento y salida de Peticiones, Quejas, Reclamos, Sugerencias y Denuncias; sin embargo, se presentan respuestas extemporáneas  con base en la información publicada "/>
    <s v="No conformidad"/>
    <s v="No se inician las acciones a que haya lugar por el incumplimiento"/>
    <s v="No se inician las acciones a que haya lugar por el incumplimiento_x000a_Falta de seguimiento y control en los procesos"/>
    <s v="Sanciones legales"/>
    <s v="Acción correctiva"/>
    <s v="Generar alertas en la aplicación ORFEO con el fin de informar el vencimiento de los terminos de PQRS"/>
    <m/>
    <n v="1"/>
    <s v="Alertas generadas "/>
    <x v="5"/>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El aplicativo ORFEO ya esta generando las alertas"/>
    <n v="1"/>
    <d v="2021-11-08T00:00:00"/>
    <s v="Con corte al 15 de nov, no se ha llega la evidencia de la generacion de alertas por parte del sistema ORFEO "/>
    <s v="No"/>
    <d v="2021-11-18T00:00:00"/>
    <s v=" No se allegó  evidencia de la generacion de alertas por parte del sistema ORFEO "/>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s v="Abierto"/>
    <m/>
    <m/>
    <m/>
    <m/>
    <m/>
  </r>
  <r>
    <n v="0"/>
    <n v="161"/>
    <s v="Auditoría interna"/>
    <n v="2020"/>
    <s v="Informe Semestral del Estado de Control Interno de  DNBC por el periodo comprendido entre el 1 de Julio al  31 de diciembre 2020"/>
    <d v="2021-01-29T00:00:00"/>
    <s v="Infor y Comunicación  15.3_x000a_La DNBC, posee el Procedimiento de recepción, distribución, seguimiento y salida de Peticiones, Quejas, Reclamos, Sugerencias y Denuncias; sin embargo, se presentan respuestas extemporáneas  con base en la información publicada "/>
    <s v="No conformidad"/>
    <s v="Falta de seguimiento y control en los procesos"/>
    <s v="No se inician las acciones a que haya lugar por el incumplimiento_x000a_Falta de seguimiento y control en los procesos_x000a_"/>
    <s v="Sanciones legales"/>
    <s v="Acción correctiva"/>
    <s v="Realizar seguimiento y control de manera mensual de las PQRS recibidas y respondidas identificando el estado de la solicitud y la causa en el evento de que se presente la extemporaneidad"/>
    <s v="Envió de correo mensual a los líderes informando las PQRSD vencidas y asignadas reflejadas en el informe mensual para que sean tramitadas o reportadas por que no se dio respuesta en los tiempos establecidos. Así mismo, para que informen el porqué de las e"/>
    <n v="5"/>
    <s v="Nº correos enviados/No cvorreos programados por 100%"/>
    <x v="5"/>
    <s v="Faubricio Sanchez"/>
    <d v="2021-04-01T00:00:00"/>
    <d v="2021-12-30T00:00:00"/>
    <s v="Acción y Plazo"/>
    <m/>
    <d v="2022-06-30T00:00:00"/>
    <m/>
    <m/>
    <m/>
    <m/>
    <m/>
    <m/>
    <m/>
    <m/>
    <m/>
    <m/>
    <m/>
    <m/>
    <m/>
    <m/>
    <m/>
    <m/>
    <m/>
    <m/>
    <m/>
    <m/>
    <m/>
    <m/>
    <m/>
    <m/>
    <m/>
    <m/>
    <m/>
    <m/>
    <m/>
    <m/>
    <m/>
    <m/>
    <m/>
    <m/>
    <m/>
    <d v="2021-05-24T00:00:00"/>
    <s v="Acción programada para iniciar  a partir de abril de 2021"/>
    <s v="Carlos Andrés Vargas"/>
    <n v="0"/>
    <s v="Sin iniciar"/>
    <d v="2021-10-31T00:00:00"/>
    <m/>
    <m/>
    <d v="2021-11-08T00:00:00"/>
    <s v="Con corte al 15 de nov, no se ha llega la evidencia de la ejecucion de la accion"/>
    <s v="Aun se esta a tiempo de cumplir con la accion "/>
    <d v="2021-11-18T00:00:00"/>
    <s v="No se allega  evidencia , ni seguimiento  de  la gestión adelantada  para el cumplimiento de la acción, no obstante  su vencimiento en diciembre de 2021  "/>
    <s v="Jacqueline"/>
    <n v="0"/>
    <s v="vencida"/>
    <m/>
    <m/>
    <m/>
    <s v="25 de febrero de 2022"/>
    <s v="Reformular la acción asi: Envio  de correo mensual a los lideres informando las PQRSD vencidas y asignadas reflejadas en el informe mensual  para que sean tramitadas o reportadas por que no se dio respuesta en los tiempos establecidos. Asi mismo, para que"/>
    <s v="Catalina Carranza -Jacqueline Rivera"/>
    <n v="1"/>
    <s v="En avance"/>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d v="2022-06-30T00:00:00"/>
    <s v="Se evidenció el envio de correo alertando a los lideres de procesos correspondiente a los meses de enero, febrero, marzo, abril y mayo."/>
    <s v="Si"/>
    <d v="2022-07-26T00:00:00"/>
    <s v="Se verifica el cumplimiento de la acción y de la meta, respecto del envió de 5 informes  de seguimiento mensual a las PQRSD recibidas y no respondidas  "/>
    <s v="Jacqueline"/>
    <n v="1"/>
    <s v="CUMPLIDA"/>
    <m/>
    <m/>
    <s v="Abierto"/>
    <s v="Se solicita reformulación de la acción"/>
    <m/>
    <m/>
    <m/>
    <m/>
  </r>
  <r>
    <n v="0"/>
    <n v="162"/>
    <s v="Auditoría interna"/>
    <n v="2020"/>
    <s v="Informe Semestral del Estado de Control Interno de  DNBC por el periodo comprendido entre el 1 de Julio al  31 de diciembre 2020"/>
    <d v="2021-01-29T00:00:00"/>
    <s v="Infor y Comunicación  15.3_x000a_La DNBC, posee el Procedimiento de recepción, distribución, seguimiento y salida de Peticiones, Quejas, Reclamos, Sugerencias y Denuncias; sin embargo, se presentan respuestas extemporáneas  con base en la información publicada "/>
    <s v="No conformidad"/>
    <s v="Falta de seguimiento y control en los procesos"/>
    <s v="No se inician las acciones a que haya lugar por el incumplimiento_x000a_Falta de seguimiento y control en los procesos_x000a_"/>
    <s v="Sanciones legales"/>
    <s v="Acción correctiva"/>
    <s v="Delegar personal de planta cuando el proceso no cuente con personal contratista de apoyo para dar respuesta a las PQRS recibidas"/>
    <m/>
    <n v="1"/>
    <s v="Delegación personal de planta"/>
    <x v="5"/>
    <s v="Director DNBC"/>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delegara personal de planta cuando el proceso no cuente con personal contratista de apoyo para dar respuesta a las PQRS recibidas"/>
    <n v="0.6"/>
    <d v="2021-11-08T00:00:00"/>
    <s v="Se tiene previsto delegar al personal  de planta cuando el proceso no cuente con personal contratista de apoyo para dar respuesta a las PQRS recibidas"/>
    <s v="Aun se esta a tiempo de cumplir con la accion "/>
    <d v="2021-11-18T00:00:00"/>
    <s v="No se allega  evidencia , ni seguimiento  de  la gestión adelantada  para el cumplimiento de la acción, no obstante  su vencimiento en diciembre de 2021  "/>
    <s v="Jacqueline"/>
    <n v="0"/>
    <s v="vencida"/>
    <d v="2022-02-18T00:00:00"/>
    <s v="La DNBC contrato personal oportunamente para la respuesta de las PQRSD"/>
    <n v="1"/>
    <s v="25 de febrero de 2022"/>
    <s v="Se cierra el hallazgo toda vez que no hubo necesidad de delegar personal de planta para el tramite de las PQRSD, toda vez que hubo contratación de personal para tramitar en Infraestructura, FANO, Contratación,etc, si se sigue presentando PQRSD extemporane"/>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Se cuenta con informe del mes de enero en el cual no se presentaron reiterativas, el del mes de febrero con 49 reiterativas, el del mes de marzo con 47 reiterativas, el del mes de abril con 28 reiterativasel y informe de mayo se encuentra en borrador."/>
    <s v="Si"/>
    <d v="2022-07-25T00:00:00"/>
    <s v="Acción cumplida en seguimiento anterior"/>
    <s v="Jacqueline"/>
    <n v="1"/>
    <s v="CUMPLIDA"/>
    <m/>
    <m/>
    <s v="Abierto"/>
    <s v="Queda abierto depende de otras  acciones"/>
    <m/>
    <m/>
    <m/>
    <m/>
  </r>
  <r>
    <n v="0"/>
    <n v="163"/>
    <s v="Auditoría interna"/>
    <n v="2020"/>
    <s v="Informe Semestral del Estado de Control Interno de  DNBC por el periodo comprendido entre el 1 de Julio al  31 de diciembre 2020"/>
    <d v="2021-01-29T00:00:00"/>
    <s v="Infor y Comunicación  15.3_x000a_La DNBC, posee el Procedimiento de recepción, distribución, seguimiento y salida de Peticiones, Quejas, Reclamos, Sugerencias y Denuncias; sin embargo, se presentan respuestas extemporáneas  con base en la información publicada "/>
    <s v="No conformidad"/>
    <s v="Falta de seguimiento y control en los procesos"/>
    <s v="No se inician las acciones a que haya lugar por el incumplimiento_x000a_Falta de seguimiento y control en los procesos_x000a_"/>
    <s v="Sanciones legales"/>
    <s v="Acción correctiva"/>
    <s v="Iniciar las acciones a la que haya lugar con la respuesta inoportuna de las PQRS"/>
    <m/>
    <n v="100"/>
    <s v="Acciones disciplinarias"/>
    <x v="5"/>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Establecio el envio semestral de las PQRSD vencidas y extemporaneas al lider del proceso de Asuntos Disciplinarios para su fines pertinentes"/>
    <n v="0.5"/>
    <d v="2021-11-08T00:00:00"/>
    <s v="Se evidencia que se establecio el envio semestral de las PQRSD vencidas y extemporaneas al lider del proceso de Asuntos Disciplinarios para su fines pertinentes, no obstante no se han tomado las acciones disciplinarias a que haya lugar "/>
    <s v="Aun se esta a tiempo de cumplir con la accion "/>
    <d v="2021-11-18T00:00:00"/>
    <s v="Se allega  evidencia de la reunión  llevada a cabo con el Subdirector  Administrativo y Financiero en la que se ordena el inicio de investigaciones disciplinarias  de fecha 27 de octubre de 2021"/>
    <s v="Jacqueline"/>
    <n v="0.5"/>
    <s v="En avance"/>
    <d v="2022-02-18T00:00:00"/>
    <s v="Se envio correo electronico al lider del proceso, para realizar las acciones a la que haya lugar con la respuesta inoportuna de las PQRS"/>
    <n v="1"/>
    <s v="25 de febrero de 2022"/>
    <s v="Se verificó el inicio de las acciones a la que haya lugar con la respuesta inoportuna de las PQRS"/>
    <s v="Catalina Carranza -Jacqueline Rivera"/>
    <n v="1"/>
    <s v="Cumplida"/>
    <d v="2021-04-05T00:00:00"/>
    <s v="Se verificó el inicio de las acciones a la que haya lugar con la respuesta inoportuna de las PQRS"/>
    <s v="Catalina Carranza -Jacqueline Rivera"/>
    <n v="1"/>
    <m/>
    <d v="2022-04-27T00:00:00"/>
    <s v="Se verificó el inicio de las acciones a la que haya lugar con la respuesta inoportuna de las PQRS"/>
    <s v="Catalina Carranza -Jacqueline Rivera"/>
    <n v="1"/>
    <s v="Cumplida"/>
    <m/>
    <m/>
    <m/>
    <d v="2022-06-07T00:00:00"/>
    <s v="Se verificó el inicio de las acciones a la que haya lugar con la respuesta inoportuna de las PQRS"/>
    <s v="Si"/>
    <d v="2022-06-30T00:00:00"/>
    <s v="Se evidencia la capacitación a 18 de los 18 procesos"/>
    <s v="Si"/>
    <d v="2022-07-25T00:00:00"/>
    <s v="Acción cumplida en seguimiento anterior"/>
    <s v="Jacqueline"/>
    <n v="1"/>
    <s v="CUMPLIDA"/>
    <m/>
    <m/>
    <s v="Abierto"/>
    <s v="Cerrada acción por cambio de responsable"/>
    <m/>
    <m/>
    <m/>
    <m/>
  </r>
  <r>
    <n v="289"/>
    <n v="166"/>
    <s v="Auditoría interna"/>
    <n v="2020"/>
    <s v="Informe Semestral del Estado de Control Interno de  DNBC por el periodo comprendido entre el 1 de Julio al  31 de diciembre 2020"/>
    <d v="2021-01-29T00:00:00"/>
    <s v="Monitoreo y Supervisión  17.2_x000a_Aunque la OCI, socializó los resultados en el Comité Institucional de Coordinación de Control Interno el Informe Final de la Auditoría Financiera realizada en el 2019 correspondiente a la vigencia 2018, por parte de la CGR, y"/>
    <s v="No conformidad"/>
    <s v="No se contempló la posibilidad de generar un procedimiento documentado, debido a que los organos de control no realizan periodicamente seguimiento en la DNBC._x000a__x000a_Por desconocimiento en las nuevas  disposiciones definidas por el DAFP, con respecto a la evalu"/>
    <s v="_x000a_Por desconocimiento en las nuevas  disposiciones definidas por el DAFP, con respecto a la evaluación en el Informe Sermestral del Sistema de Control Interno de la DNBC."/>
    <s v="Inoportunidad en la comunicación y evaluación de deficiencias informadas por entes externos_x000a_Acciones inoportunas_x000a_Posible reincidencia de hallazgos y observaciones ya detectados"/>
    <s v="Acción correctiva"/>
    <s v="Documentación de procedimiento interno para el manejo de informes de entes externos, Indicando entre sus actividades la evaluación del Impacto del SCI"/>
    <m/>
    <n v="1"/>
    <s v="Procedimiento documentado"/>
    <x v="6"/>
    <s v="Catalina Carranza"/>
    <d v="2021-04-01T00:00:00"/>
    <d v="2022-04-30T00:00:00"/>
    <s v="Plazo"/>
    <m/>
    <d v="2022-07-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ividad sin avance"/>
    <n v="0"/>
    <d v="2021-11-08T00:00:00"/>
    <s v="No se evidencia ejecucion  de esta actividad "/>
    <s v="No "/>
    <d v="2021-11-19T00:00:00"/>
    <s v="No se ha adelantado la acción."/>
    <s v="Carlos Andrés Vargas"/>
    <n v="0"/>
    <s v="vencida"/>
    <d v="2022-03-07T00:00:00"/>
    <s v="OJO PREGUNTAR A ADRI, PARA CUANDO QUEDO LA ACCION. "/>
    <m/>
    <d v="2022-03-10T00:00:00"/>
    <s v="Se formalizará el procedimiento en el mes de abril._x000a_Verificar 20/04/22"/>
    <s v="Merle Galindo- Carlos Vargas"/>
    <n v="0"/>
    <s v="En avance"/>
    <d v="2022-04-11T00:00:00"/>
    <s v="Acción en avance"/>
    <s v="Merle/Carlos"/>
    <n v="0"/>
    <s v="En avance"/>
    <d v="2022-05-02T00:00:00"/>
    <s v="Se solicitará ampliacion de la fecha final, por cuanto alta carga laboral no se ha podido ejecutar."/>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s v="Abierto"/>
    <m/>
    <m/>
    <m/>
    <m/>
    <m/>
  </r>
  <r>
    <n v="290"/>
    <n v="167"/>
    <s v="Auditoría interna"/>
    <n v="2020"/>
    <s v="Informe Semestral del Estado de Control Interno de  DNBC por el periodo comprendido entre el 1 de Julio al  31 de diciembre 2020"/>
    <d v="2021-01-29T00:00:00"/>
    <s v="Monitoreo y Supervisión  17.3_x000a_La DNBC, tiene implementado el Procedimiento de  acciones, correctivas, preventivas y de mejora, donde señala que responsables de los procesos, funcionarios y contratistas tienen la posibilidad de reportar al Jefe Inmediato, "/>
    <s v="No conformidad"/>
    <s v="Las procesos no dan aplicabilidad a la actividad contemplada el en procedimiento de acciones correctivas, preventivas y de mejora, que tratan de autoevaluaciones._x000a__x000a_No se ahonda en la temática de autoevaluaciones continuamente._x000a_"/>
    <s v="Las procesos no dan aplicabilidad a la actividad contemplada el en procedimiento de acciones correctivas, preventivas y de mejora, que tratan de autoevaluaciones._x000a__x000a_No se ahonda en la temática de autoevaluaciones continuamente."/>
    <s v="Inobservancia de tratamiento de una posible falla en la gestión del proceso"/>
    <s v="Acción correctiva"/>
    <s v="Socializar las políticas de operación con las que cuenta la entidad para el tratamiento de las deficiencias al interior de los procesos_x000a__x000a_"/>
    <m/>
    <n v="1"/>
    <s v="Socialización del procedimiento de ACPM"/>
    <x v="6"/>
    <s v="Catalina Carranza"/>
    <d v="2021-04-01T00:00:00"/>
    <d v="2021-06-30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realizó socialización el 15 de junio y un taller del 29 de octubre sobre la aplicabilidad en el procedimiento con base en el autocontrol"/>
    <n v="1"/>
    <d v="2021-11-08T00:00:00"/>
    <s v="Se evidencia listados de asistencias de la socializacion del procedieminto ACPM a los gestores de cada uno de los procesos. "/>
    <s v="Si"/>
    <d v="2021-11-19T00:00:00"/>
    <s v="Se evidencia socialización a los Gestores de Proceso sobre el procedimiento de acciones correctivas, preventivas y de mejora, sin embargo, no se han formulado planes de mejoramiento producto de autoevaluaciones realizadas por los líderes del proceso de ac"/>
    <s v="Carlos Andrés Vargas"/>
    <n v="6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Esta accion se encuentra en avance"/>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s v="Abierto"/>
    <m/>
    <m/>
    <m/>
    <m/>
    <m/>
  </r>
  <r>
    <n v="0"/>
    <n v="168"/>
    <s v="Auditoría interna"/>
    <n v="2020"/>
    <s v="Informe Semestral del Estado de Control Interno de  DNBC por el periodo comprendido entre el 1 de Julio al  31 de diciembre 2020"/>
    <d v="2021-01-29T00:00:00"/>
    <s v="Monitoreo y Supervisión  17.3_x000a_La DNBC, tiene implementado el Procedimiento de  acciones, correctivas, preventivas y de mejora, donde señala que responsables de los procesos, funcionarios y contratistas tienen la posibilidad de reportar al Jefe Inmediato, "/>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ón correctiva"/>
    <s v="Consolidar en el Plan de Mejoramiento acciones resultantes de las autoevaluaciones realizadas por los proceoss"/>
    <m/>
    <n v="1"/>
    <s v="Acciones de mejora incorporadas en el Plan de Mejoramiento como resultado de las autoevaluaciones"/>
    <x v="6"/>
    <s v="Catalina Carranza"/>
    <d v="2021-04-01T00:00:00"/>
    <d v="2021-12-31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 partir de la socializacion de las politicas de operación del procedimeinto de ACPM los procesos implementaran la autoevaluacion de su gestion  "/>
    <n v="0.4"/>
    <d v="2021-11-08T00:00:00"/>
    <s v="Se evidencia listados de asistencia de la socializacion d elas politicas d e operación del procedimiento ACPM con enfasis en la autoevaluacion , no obstante los procesos no han implementado el mismo "/>
    <s v="No "/>
    <d v="2021-11-19T00:00:00"/>
    <s v="Se evidencia socialización a los Gestores de Proceso sobre el procedimiento de acciones correctivas, preventivas y de mejora, sin embargo, no se han formulado planes de mejoramiento producto de autoevaluaciones realizadas por los líderes del proceso de ac"/>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Acción en avance"/>
    <n v="0"/>
    <d v="2022-06-08T00:00:00"/>
    <s v="Acció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
    <s v="A tiempo"/>
    <d v="2022-07-25T00:00:00"/>
    <s v="No se evidencia ningún soporte en el One Drive."/>
    <s v="Luis Guillermo"/>
    <n v="0"/>
    <s v="EN AVANCE"/>
    <m/>
    <m/>
    <s v="Abierto"/>
    <m/>
    <m/>
    <m/>
    <m/>
    <m/>
  </r>
  <r>
    <n v="292"/>
    <n v="169"/>
    <s v="Auditoría interna"/>
    <n v="2020"/>
    <s v="Informe Semestral del Estado de Control Interno de  DNBC por el periodo comprendido entre el 1 de Julio al  31 de diciembre 2020"/>
    <d v="2021-01-29T00:00:00"/>
    <s v="Monitoreo y Supervisión  17.7_x000a_No se evidenciar  por parte de la Segunda Línea de Defensa, la verificación del avance y cumplimiento de las acciones incluidas en los planes de mejoramiento producto de las autoevaluaciones, por cuanto los mismos no se han s"/>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ón correctiva"/>
    <s v="Generar y documentar un proceso de autoevaluación en la entidad"/>
    <m/>
    <n v="1"/>
    <s v="Proceso de autoevaluación documentado"/>
    <x v="6"/>
    <s v="Catalina Carranza"/>
    <d v="2021-04-01T00:00:00"/>
    <d v="2021-06-30T00:00:00"/>
    <s v="Plazo"/>
    <m/>
    <d v="2022-03-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vidad prevista para terminar en el mes de diciembre 2021"/>
    <n v="0"/>
    <d v="2021-11-08T00:00:00"/>
    <s v="No se evidencia ejecucion de la actividad "/>
    <s v="No "/>
    <d v="2021-11-19T00:00:00"/>
    <s v="No se ha documentado la utoevaluación en la entidad"/>
    <s v="Carlos Andrés Vargas"/>
    <n v="0"/>
    <s v="vencida"/>
    <d v="2022-03-07T00:00:00"/>
    <s v="Se reprogrmara la fecha ya que estara la autoevaluacion de la entidad lista para el mes de marzo"/>
    <m/>
    <d v="2022-03-10T00:00:00"/>
    <s v="Solicitar ampliación de fecha"/>
    <s v="Merle Galindo- Carlos Vargas"/>
    <m/>
    <s v="En avance"/>
    <d v="2022-04-11T00:00:00"/>
    <s v="Se cuenta con borrador de la metofdología para autoevaluación"/>
    <s v="Merle/Carlos"/>
    <n v="0.2"/>
    <s v="En avance"/>
    <d v="2022-05-02T00:00:00"/>
    <s v="Se evidencia borrador de la guia metodológica de autoevaluación de la gestión de la DNBC "/>
    <s v="Merle/Carlos"/>
    <n v="0.3"/>
    <s v="Vencida"/>
    <d v="2022-05-31T00:00:00"/>
    <s v="Se evidencia borrador de la guía metodológica de autoevaluación de la gestión de la DNBC "/>
    <n v="0.9"/>
    <d v="2022-06-08T00:00:00"/>
    <s v="Se evidencia la guia,no obstante esta no se encuentra formalizada "/>
    <s v="Si"/>
    <d v="2022-07-19T00:00:00"/>
    <s v="Se evidencia documento que contiene la guia metodologica de la autoevaluacion de la gestion, no obstante esta no se encuentra formalizada "/>
    <s v="Si"/>
    <d v="2022-07-25T00:00:00"/>
    <s v="Se evidencia en el Drive el documento propuesta METODOLOGIA PARALAAUTOEVALUACION DELA GESTION EN LA DNBC."/>
    <s v="Luis Guillermo"/>
    <n v="0.3"/>
    <s v="VENCIDA"/>
    <m/>
    <m/>
    <s v="Abierto"/>
    <m/>
    <m/>
    <m/>
    <m/>
    <m/>
  </r>
  <r>
    <n v="294"/>
    <n v="170"/>
    <s v="Auditoría interna"/>
    <n v="2020"/>
    <s v="Informe Semestral del Estado de Control Interno de  DNBC por el periodo comprendido entre el 1 de Julio al  31 de diciembre 2020"/>
    <d v="2021-01-29T00:00:00"/>
    <s v="Monitoreo y Supervisión 17.6_x000a_La entidad, realiza el informe consolidado de PQRSD, de manera mensual y semestral, pero el mismo no contiene un análisis de las peticiones reiterativas para mejorar el Sistema de Control Interno de la DNBC._x000a_"/>
    <s v="No conformidad"/>
    <s v="Por desconocimiento de las directrices de la DAFP, no se realizó la inclusión del analísis de las peticiones reiterativas"/>
    <s v="Por desconocimiento de las directrices de la DAFP, no se realizó la inclusión del analísis de las peticiones reiterativas"/>
    <s v="Deficiencia en el sistema de control interno dela entidad_x000a_Incumplimiento disposiciones al DAFP"/>
    <s v="Acción correctiva"/>
    <s v="Incluir el analísis de las peticiones reiterativas en los informes mensuales que debe presentar el proceso sobre la gestión de las PQRSD en la entidad"/>
    <m/>
    <n v="5"/>
    <s v="Informes periódicos de PQRSD con análisis y evaluación documentado "/>
    <x v="5"/>
    <s v="Faubricio Sanchez"/>
    <d v="2021-04-01T00:00:00"/>
    <d v="2021-12-31T00:00:00"/>
    <s v="Plazo"/>
    <m/>
    <d v="2022-06-30T00:00:00"/>
    <m/>
    <m/>
    <m/>
    <m/>
    <m/>
    <m/>
    <m/>
    <m/>
    <m/>
    <m/>
    <m/>
    <m/>
    <m/>
    <m/>
    <m/>
    <m/>
    <m/>
    <m/>
    <m/>
    <m/>
    <m/>
    <m/>
    <m/>
    <m/>
    <m/>
    <m/>
    <m/>
    <m/>
    <m/>
    <m/>
    <m/>
    <m/>
    <m/>
    <m/>
    <m/>
    <d v="2021-05-24T00:00:00"/>
    <s v="Acción programada para iniciar  a partir de abril de 2021"/>
    <s v="Carlos Andrés Vargas"/>
    <n v="0"/>
    <s v="Sin iniciar"/>
    <s v="31/11/2021"/>
    <m/>
    <m/>
    <s v="08/11//2021"/>
    <s v="Con corte a 15 de nov el proceso no reporta informacion "/>
    <s v="Aun se esta a tiempo de cumplir con la accion "/>
    <d v="2021-11-19T00:00:00"/>
    <s v="No se evidencia  gestión o avance sobre  el analísis de las peticiones reiterativas en los informes mensuales que debe presentar el proceso sobre la gestión de las PQRSD en la entidad. No obstante ya se va a vencer el plazo final de la acción"/>
    <s v="Jacqueline"/>
    <n v="0"/>
    <s v="En avance"/>
    <m/>
    <m/>
    <m/>
    <s v="25 de febrero de 2022"/>
    <s v="Reprogramar fecha,meta e indicador "/>
    <s v="Catalina Carranza -Jacqueline Rivera"/>
    <n v="0.1"/>
    <s v="En avance"/>
    <d v="2021-04-05T00:00:00"/>
    <s v="Se cuenta con informe del mes de enero en el cual no se presentaron reiterativas, el informe de febrero se encuentra en borrador."/>
    <s v="John Beltran _x000a_CarlosVargas"/>
    <n v="0.2"/>
    <s v="En avance"/>
    <d v="2022-04-27T00:00:00"/>
    <s v="Se cuenta con informe del mes de enero en el cual no se presentaron reiterativas, el del mes de febrero con 49 reiterativas, el informe de marzo se encuentra en borrador."/>
    <s v="Jhon Beltran/ Carlos Vargas"/>
    <n v="0.4"/>
    <s v="En avance"/>
    <d v="2022-05-31T00:00:00"/>
    <s v="Se cuenta con informe del mes de enero en el cual no se presentaron reiterativas, el del mes de febrero con 49 reiterativas, el del mes de marzo con 47 reiterativas, el del mes de abril con 28 reiterativas el y informe de mayo se encuentra en borrador."/>
    <n v="0.8"/>
    <d v="2022-06-07T00:00:00"/>
    <s v="El proceso presenta los informes correspondientes a los meses de enero, febrero y marzo, no obstante los mismos no incluye el análisis de las peticiones reiterativas, de igual forma no se presento el informe de mayo. "/>
    <s v="Aun se esta a tiempo de cumplir "/>
    <d v="2022-06-30T00:00:00"/>
    <s v="Se cuenta con informe del mes de enero en el cual no se presentaron reiterativas, el del mes de febrero con 49 reiterativas, el del mes de marzo con 47 reiterativas, el del mes de abril con 28 reiterativas el y informe de mayo se encuentra en borrador."/>
    <s v="Si"/>
    <d v="2022-07-26T00:00:00"/>
    <s v="En seguimiento se pudo verificar la expedición de los 5 informes de la meta, en los que se estableció un acapite de las PQRSD reiterativas y que se  relacionan con temas propios de la entidad   "/>
    <s v="Jacqueline"/>
    <n v="1"/>
    <s v="CUMPLIDA"/>
    <s v="SI"/>
    <s v="SI"/>
    <s v="Cerrado"/>
    <s v="Se cumplió con informar las PQRSD reiterativas en los informes mensuales de GAU"/>
    <s v="Jacqueline"/>
    <d v="2022-07-29T00:00:00"/>
    <s v="NO"/>
    <s v="La efectividad de la acción se reflejara en un  nuevo seguimiento a las PQRSD"/>
  </r>
  <r>
    <n v="295"/>
    <n v="171"/>
    <s v="Auditoría interna"/>
    <n v="2020"/>
    <s v="Informe Semestral del Estado de Control Interno de  DNBC por el periodo comprendido entre el 1 de Julio al  31 de diciembre 2020"/>
    <d v="2021-01-29T00:00:00"/>
    <s v="Monitoreo y Supervisión 16.4_x000a_Se evidenció que no existen procedimientos de monitoreo continuo, como parte de las actividades desarrolladas por la segunda línea defensa, a fin de contar con información clave para la toma de decisiones. Lo anterior obedece,"/>
    <s v="No conformidad"/>
    <s v="Baja apropiación del rol y las responsabilidades definidas en la Resolución 442 de 2020_x000a__x000a_"/>
    <s v="Baja apropiación del rol y las responsabilidades definidas en la Resolución 442 de 2020_x000a__x000a_"/>
    <s v="Incumplimiento de acciones de gestión._x000a_Afectación en el desempeño institucional"/>
    <s v="Acción correctiva"/>
    <s v="Socializar el alcance y responsabilidades de la segunda línea de defensa acorde con lo establecido en la Resolución 442 de 2020, en donde se definen la reportabilidad de la entidad para la toma decisiones acorde con los monitoreos que se realizan"/>
    <m/>
    <n v="1"/>
    <s v="Socialización de la Resolución 442 de 2020 a la segunda línea de defensa"/>
    <x v="6"/>
    <s v="Catalina Carranza"/>
    <d v="2021-04-01T00:00:00"/>
    <d v="2021-07-31T00:00:00"/>
    <m/>
    <m/>
    <d v="2022-04-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socializó las responsabilidades de la segunda línea definida en la Res. 246 en el taller de entrenamiento a gestores de Julio de 2021. La Res. fue modificada en octubre con Res. 587, esta actualización no incluyó ajustes a las responsabilidades de la s"/>
    <n v="1"/>
    <d v="2021-11-08T00:00:00"/>
    <s v="Se evidencia listados de asistencia de la socializacion de los roles y responsabilidades  de las lineas de defensa "/>
    <s v="Si"/>
    <d v="2021-11-19T00:00:00"/>
    <s v="Se presentan  listados de asistencia de la socialización  del Sistema de Gestión y entrenamiento de riesgos"/>
    <s v="Carlos Andrés Vargas"/>
    <n v="100"/>
    <s v="Cumplida"/>
    <d v="2022-03-07T00:00:00"/>
    <s v="Se realiza jornada de induccion y reeunduccion a lideres y gestores de la entidad el pasado 2 de febrero, se adjuntan listados de asistencias "/>
    <n v="1"/>
    <d v="2022-03-10T00:00:00"/>
    <s v="Revisar, no se presenta evidencia"/>
    <s v="Merle Galindo- Carlos Vargas"/>
    <m/>
    <s v="En avance"/>
    <d v="2022-04-11T00:00:00"/>
    <s v="Se realizó la socialización a los gestores de proceso del alcance y responsabilidades de la segunda linea de defensa acorde con lo establecido en la Resolución 442 de 2020"/>
    <s v="Merle/Carlos"/>
    <n v="1"/>
    <s v="Cumplida"/>
    <d v="2022-05-02T00:00:00"/>
    <s v="Se realizó la socialización a los gestores de proceso del alcance y responsabilidades de la segunda linea de defensa acorde con lo establecido en la Resolución 442 de 2020"/>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296"/>
    <n v="172"/>
    <s v="Auditoría interna"/>
    <n v="2020"/>
    <s v="Evaluación Control Interno Contable de la vigencia 2020"/>
    <d v="2021-02-26T00:00:00"/>
    <s v="Se evidencio que para la vigencia 2020  no se realizó la socialización  de las politicas Contables NICSP con el personal involucrado en el proceso contable."/>
    <s v="No conformidad"/>
    <s v="A pesar de haber capacitado a un contratistas del Area Financiera, no se tuvo en cuenta a las otras Areas interviientes en reportar informacion a Financiera "/>
    <s v="A pesar de haber capacitado a un contratistas del Area Financiera, no se tuvo en cuenta a las otras Areas interviientes en reportar informacion a Financiera "/>
    <s v="Falta de informacion que respalde toma de decisiones por parte de los Directivos de la DNBC. "/>
    <s v="Acción correctiva"/>
    <s v="Realizar la socialización de las políticas contables actualizadas en la entidad."/>
    <m/>
    <n v="1"/>
    <s v="Socializacion de las Politicas Contables Actualizadas"/>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Resolucion por la cual se actualizan las políicas contables de la entidad, por lo tanto tampoco se ha realizado la socializacion de las mismas "/>
    <s v="No"/>
    <d v="2021-11-18T00:00:00"/>
    <s v="No se evidencia Resolución por la cual se actualizan las politicas contables de la entidad, por lo tanto tampoco se ha realizado la socialización de las mismas "/>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m/>
    <d v="2022-06-08T00:00:00"/>
    <s v="El proceso no reporta evidencia de la ejecución de la acción "/>
    <s v="Aun se esta a tiempo de cumplir"/>
    <d v="2022-07-14T00:00:00"/>
    <s v="Con la Resolución 346 del 13 de junio de 2022, se realizó actualización a las políticas contables de la DNBC, asi mismo el 16 de julio se envió correo a todos los procesos realizando la socialización "/>
    <s v="Si"/>
    <d v="2022-07-27T00:00:00"/>
    <s v="Se pudo establecer  que mediante correo del 16 de junio de 2022, se socializo las politicas contables de la Entidad, las cuales fueron adoptadas mediante resolución No.346 de 2022  "/>
    <s v="Jacqueline"/>
    <n v="1"/>
    <s v="CUMPLIDA"/>
    <s v="SI"/>
    <s v="SI"/>
    <s v="Cerrado"/>
    <s v="Se socializaron las políticas contables de la Entidad"/>
    <s v="Jacqueline"/>
    <d v="2022-07-29T00:00:00"/>
    <s v="NO"/>
    <m/>
  </r>
  <r>
    <n v="297"/>
    <n v="173"/>
    <s v="Auditoría interna"/>
    <n v="2020"/>
    <s v="Evaluación Control Interno Contable de la vigencia 2020"/>
    <d v="2021-02-26T00:00:00"/>
    <s v="Se encontró que el Proceso Gestión Financiera no esta realizando  el respectivo monitoreo a la formulación y ejecución de las acciones de mejora derivadas de la evaluación al Control Interno Contable,ya que no se establecieron acciones de mejora para algu"/>
    <s v="No conformidad"/>
    <s v="Por contar con un sin numero de tareas no se comtemplo la realizacion de esta accion de mejora."/>
    <s v="Por contar con un sin numero de tareas no se comtemplo la realizacion de esta accion de mejora."/>
    <s v="_x000a_Incumplimiento a las directrices establecidas por la CGN"/>
    <s v="Acción correctiva"/>
    <s v="Monitorear mensualmente la formulación y ejecución de las acciones derivadas de la evaluación del Informe de Control Interno Contable de la vigencia 2020."/>
    <m/>
    <n v="12"/>
    <s v="Monitoreo mensual a los Planes de Mejoramiento del Area Financiera"/>
    <x v="9"/>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s v="Modificación de la meta y  fecha de finalización como parte de la mejora continua:_x000a__x000a_Meta: 12_x000a__x000a_Fecha de Finalización: 30 de marzo  de 2023_x000a__x000a_Aun cuando el avance a octubre de 2021, se generó con base en la información que se reportaba a planeación con relac"/>
    <s v="CLAUDIA QUINTERO-MERLE GALINDO"/>
    <n v="0.78"/>
    <s v="En avance"/>
    <d v="2022-04-04T00:00:00"/>
    <s v="Se evidencia el acta del mes de marzo y abril de 2022 donde se realiza elseguimiento del proceso"/>
    <s v="CLAUDIA QUINTERO-MERLE GALINDO"/>
    <n v="0.02"/>
    <s v="En avance"/>
    <d v="2022-04-28T00:00:00"/>
    <s v="Se realizó el 05 de abril de 2022, un acta de sequimiento de los referentes estratégicos correspondientes al mes de marzo de 2022, del proceso de Gestión Financiera donde se evidencia Monitoreo mensualmente la formulación y ejecución de las acciones deriv"/>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s v="Se han realizado las actas  de seguimiento mensual a los referentes estratégicos de  gestión financiera, para este corte se verificó los dos últimos meses así:_x000a__x000a_Mayo - Acta 5 de junio 05 de 2022_x000a_Junio - Acta 6 de julio 5 de 2022_x000a__x000a_El proceso viene atendien"/>
    <s v="A tiempo"/>
    <d v="2022-07-27T00:00:00"/>
    <s v="Se verificó el seguimiento mensual a la ejecución de los referentes estratégicos de la DNBC, de los meses junio y julio de 2022"/>
    <s v="Jacqueline"/>
    <n v="0.25"/>
    <s v="EN AVANCE"/>
    <m/>
    <m/>
    <s v="Abierto"/>
    <m/>
    <m/>
    <m/>
    <m/>
    <m/>
  </r>
  <r>
    <n v="298"/>
    <n v="174"/>
    <s v="Auditoría interna"/>
    <n v="2020"/>
    <s v="Evaluación Control Interno Contable de la vigencia 2020"/>
    <d v="2021-02-26T00:00:00"/>
    <s v="La  DNBC, no cuenta con una política, instrumento, procedimiento entre otros que Facilite el Flujo de información de los hechos económicos  entre los procesos."/>
    <s v="No conformidad"/>
    <s v=" A pesar de realizar conciliaciones entre las Areas y Financiera,  no existe una Politica Contable que Facilite el Flujo de información de los hechos económicos  entre los procesos._x000a__x000a_Se realizaba la acción, sin tenerse en cuenta la necesidad de generar un"/>
    <s v="A pesar de realizar conciliaciones entre las Areas y Financiera,  no existe una Politica Contable que Facilite el Flujo de información de los hechos económicos  entre los procesos._x000a__x000a_Se realizaba la acción, sin tenerse en cuenta la necesidad de generar una"/>
    <s v="Impresicion en realizar los registros contables por desconocimiento de las Politicas Contables._x000a__x000a_incumplimiento de las directrices de la CGN"/>
    <s v="Acción correctiva"/>
    <s v="Incorporar una política concerniente al manejo del flujo de información de los hechos económicos de la entidad."/>
    <m/>
    <n v="1"/>
    <s v="Actualizacion de la Resolucion 433 de 2017"/>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incluya una política concerniente al flujo de información"/>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s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Mediante resolución 346 de 2022, se incorporo la politica para el manejo del flujo de información de los hechos economicos de la Entidad"/>
    <s v="Jacqueline"/>
    <n v="1"/>
    <s v="CUMPLIDA"/>
    <s v="SI"/>
    <s v="SI"/>
    <s v="Cerrado"/>
    <s v="Estan los flujos de información de los hechos economicos de la Entidad"/>
    <s v="Jacqueline"/>
    <d v="2022-07-29T00:00:00"/>
    <s v="NO"/>
    <m/>
  </r>
  <r>
    <n v="299"/>
    <n v="175"/>
    <s v="Auditoría interna"/>
    <n v="2020"/>
    <s v="Evaluación Control Interno Contable de la vigencia 2020"/>
    <d v="2021-02-26T00:00:00"/>
    <s v="Los procedimientos y demas documentos del proceso de Gestión Financiera son elaborados directamente por los funcionarios y es socializado con los intervinientes en el proceso. Sin embargo, no se evidencia en la vigencia 2020, una nueva socialización."/>
    <s v="No conformidad"/>
    <s v="Por contar con un sin numero de tareas no se comtemplo la realizacion de esta accion de mejora."/>
    <s v="Por contar con un sin numero de tareas no se comtemplo la realizacion de esta accion de mejora."/>
    <s v="_x000a__x000a_Generación de EF sin la debida confiabilidad de la información."/>
    <s v="Acción correctiva"/>
    <s v="Realizar la socialización de los procedimientos y demás documentos del proceso de gestión financiera."/>
    <m/>
    <n v="1"/>
    <s v="Socializacion de las Politicas Contables Actualizadas"/>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Resolucion por la cual se actualizan las políicas contables de la entidad, por lo tanto tampoco se ha realizado la socializacion de las mismas "/>
    <s v="No"/>
    <d v="2021-11-18T00:00:00"/>
    <s v="Al 30 de octubre de 2021, no se  Realizó la socialización de los procedimientos y demás documentos del proceso de gestión financiera. "/>
    <s v="Claudia Quintero"/>
    <n v="0"/>
    <s v="vencida"/>
    <m/>
    <m/>
    <m/>
    <d v="2022-03-07T00:00:00"/>
    <s v="Modificación de la fecha de finalización como parte de la mejora continua:_x000a__x000a_Fecha de Finalización: 30 de junio de 2022"/>
    <s v="CLAUDIA QUINTERO-MERLE GALINDO"/>
    <n v="0"/>
    <s v="En avance"/>
    <d v="2022-04-04T00:00:00"/>
    <s v="El proceso de gestión Financiera, está programando la socialización incluyendo capacitación del siif nación II"/>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16 de julio se envió correo a todos los procesos realizando la socialización "/>
    <s v="Si"/>
    <d v="2022-07-27T00:00:00"/>
    <s v="Con correo del 16 de junio, se socializo la resolución 346 de 2022, por la cual se adoptan las politicas contables "/>
    <s v="Jacqueline"/>
    <n v="1"/>
    <s v="CUMPLIDA"/>
    <s v="SI"/>
    <s v="SI"/>
    <s v="Cerrado"/>
    <s v="Quedaron socializadas los procedimientos y demás documentos adoptados en la politica "/>
    <s v="Jacqueline"/>
    <d v="2022-07-29T00:00:00"/>
    <s v="NO"/>
    <m/>
  </r>
  <r>
    <n v="300"/>
    <n v="176"/>
    <s v="Auditoría interna"/>
    <n v="2020"/>
    <s v="Evaluación Control Interno Contable de la vigencia 2020"/>
    <d v="2021-02-26T00:00:00"/>
    <s v="Aunque se realizan Cruces de inventarios, Legalizaciones de Viáticos, diferencias en nómina, Nóminas mensuales, Soportes de los diferentes pagos realizados al interior de la entidad, entre otros, no existe una Política o instrumento que reglamente estas c"/>
    <s v="No conformidad"/>
    <s v=" A pesar de realizar conciliaciones entre las Areas y Financiera,  no existe una Politica Contable que respalde las conciliaciones entre las Areas y Financiera. _x000a__x000a_No se realizaron los ajustes resultantes de la evaluación del CIC de la vigencia 2019_x000a_"/>
    <s v="A pesar de realizar conciliaciones entre las Areas y Financiera,  no existe una Politica Contable que respalde las conciliaciones entre las Areas y Financiera. _x000a__x000a_No se realizaron los ajustes resultantes de la evaluación del CIC de la vigencia 2019_x000a_"/>
    <s v="Impresicion en realizar los registros contables por desconocimiento de las Politicas Contables."/>
    <s v="Acción correctiva"/>
    <s v="Incorporar una política concerniente al manejo de los cruces de informacion entre las Areas y el Area Financiera."/>
    <m/>
    <n v="1"/>
    <s v="Actualizacion de la Resolucion 433 de 2017"/>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la actualizacion de la Resolucion 433 de 2017"/>
    <s v="No"/>
    <d v="2021-11-18T00:00:00"/>
    <s v="No se evidencia la actualización de la Resolución 433 de 2017, qu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 Con la resolución 346 de 13 de junio 06 de 2022, se estableció el manejo de los cruces de información con Financiera  "/>
    <s v="Jacqueline"/>
    <n v="1"/>
    <s v="CUMPLIDA"/>
    <s v="SI"/>
    <s v="SI"/>
    <s v="Cerrado"/>
    <s v="Se reglamento los cruces de información financiera"/>
    <s v="Jacqueline"/>
    <d v="2022-07-29T00:00:00"/>
    <s v="NO"/>
    <m/>
  </r>
  <r>
    <n v="301"/>
    <n v="177"/>
    <s v="Auditoría interna"/>
    <n v="2020"/>
    <s v="Evaluación Control Interno Contable de la vigencia 2020"/>
    <d v="2021-02-26T00:00:00"/>
    <s v="Los procedimientos del proceso Gestión Financiera, no establecen la Política de Flujo e Información"/>
    <s v="No conformidad"/>
    <s v="A pesar de realizar conciliaciones entre las Areas y Financiera,  no existe una Politica Contable que respalde las Políticas de Flujo e Información._x000a__x000a_Desconocimiento de la inclusión de dicha política"/>
    <s v="A pesar de realizar conciliaciones entre las Areas y Financiera,  no existe una Politica Contable que respalde las Políticas de Flujo e Información._x000a__x000a__x000a_Desconocimiento de la inclusión de dicha política"/>
    <s v="Impresicion en realizar los registros contables por desconocimiento de las Politicas Contables._x000a__x000a_registro erroneo de las cifras contables."/>
    <s v="Acción correctiva"/>
    <s v="Establecer una actividad en los procedimientos de Gestión Contable que trate del flujo de información entre las áreas."/>
    <m/>
    <n v="1"/>
    <s v="Actualizacion de la Resolucion 433 de 2017"/>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actualizacion del procedimiento, ni de laResolucion 433 de 2017"/>
    <s v="No"/>
    <d v="2021-11-18T00:00:00"/>
    <s v="No se evidencia la incorporación de una actividad en los procedimientos de Gestión Contable que trate del flujo de información entre las áreas."/>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No obstante la acción determinar que se establecera una actividad en los procedimientos de gestión contable que trate  del flujo de información entre las áreas y el indicador establecer actualización de la resolución 433, con la expedición de la resolució"/>
    <s v="Jacqueline"/>
    <n v="1"/>
    <s v="CUMPLIDA"/>
    <s v="SI"/>
    <s v="SI"/>
    <s v="Cerrado"/>
    <s v="Ya esta fluyendo el flujo de información entre areas"/>
    <s v="Jacqueline"/>
    <d v="2022-07-29T00:00:00"/>
    <s v="NO"/>
    <m/>
  </r>
  <r>
    <n v="302"/>
    <n v="178"/>
    <s v="Auditoría interna"/>
    <n v="2020"/>
    <s v="Evaluación Control Interno Contable de la vigencia 2020"/>
    <d v="2021-02-26T00:00:00"/>
    <s v="Se encontró que ni en la Resolucion No. 433 de 2017, Articulo 1º Numeral 5  Propiedad Planta y Equipo, ni los procedimientos del proceso de Gestión Financiera, ni existe una política o  lineamiento sobre la Identificación de los Bienes Fisicos en forma in"/>
    <s v="No conformidad"/>
    <s v=" A pesar de realizar conciliaciones entre las Areas y Financiera,  no  existe una política sobre la Identificación de los Bienes Fisicos en forma individualizada, por lo tanto no se ha realizado su socialización. "/>
    <s v="A pesar de realizar conciliaciones entre las Areas y Financiera,  no  existe una política sobre la Identificación de los Bienes Fisicos en forma individualizada, por lo tanto no se ha realizado su socialización. "/>
    <s v="Falta de informacion en los informes del Inventario de la Propiedad, Planta y Equipo de la entidad._x000a__x000a_Posibles Hallazgos por parte de los Organos de control."/>
    <s v="Acción correctiva"/>
    <s v="Incorporar una política concerniente al manejo del flujo de información de los hechos económicos de la entidad."/>
    <m/>
    <n v="1"/>
    <s v="Actualizacion de la Resolucion 433 de 2017"/>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 Al 30 de octubre de 2021, el proceso de Gestión Financiera no actualizó la Resolución 433 de 2017, donde se  incluya una política concerniente al manejo del flujo de información de los hechos económicos de la entidad."/>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 Expedida la resolución 346 de 13 de junio 06 de 2022, se tiene desde elproceso responsable a este acto administrativo como el que define el manejo del flujo de información de los hechos economicos de la Entidad  "/>
    <s v="Jacqueline"/>
    <n v="1"/>
    <s v="CUMPLIDA"/>
    <s v="SI"/>
    <s v="SI"/>
    <s v="Cerrado"/>
    <s v="Se cumplió con la expedión de la política de los hechos economicos de la entidad "/>
    <s v="Jacqueline"/>
    <d v="2022-07-29T00:00:00"/>
    <s v="NO"/>
    <m/>
  </r>
  <r>
    <n v="0"/>
    <n v="179"/>
    <s v="Auditoría interna"/>
    <n v="2020"/>
    <s v="Evaluación Control Interno Contable de la vigencia 2020"/>
    <d v="2021-02-26T00:00:00"/>
    <s v="Se encontró que ni en la Resolucion No. 433 de 2017, Articulo 1º Numeral 5  Propiedad Planta y Equipo, ni los procedimientos del proceso de Gestión Financiera, ni existe una política o  lineamiento sobre la Identificación de los Bienes Fisicos en forma in"/>
    <s v="No conformidad"/>
    <s v=" A pesar de realizar conciliaciones entre las Areas y Financiera,  no  existe una política sobre la Identificación de los Bienes Fisicos en forma individualizada, por lo tanto no se ha realizado su socialización._x000a__x000a__x000a_Desconocimiento de la inclusión de dicha"/>
    <s v="A pesar de realizar conciliaciones entre las Areas y Financiera,  no  existe una política sobre la Identificación de los Bienes Fisicos en forma individualizada, por lo tanto no se ha realizado su socialización. "/>
    <s v="Falta de informacion en los informes del Inventario de la Propiedad, Planta y Equipo de la entidad._x000a__x000a_Posibles Hallazgos por parte de los Organos de control."/>
    <s v="Acción correctiva"/>
    <s v="Socializar la política concerniente al manejo del flujo de información de los hechos económicos de la entidad."/>
    <m/>
    <n v="1"/>
    <s v="Socializacion de las Politicas Contables Actualizadas"/>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No se evidencia la actualización de la Resolución 433 de 2017, incluyendo el manejo de flujo de información por lo tanto no se ha realizado la socialización."/>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16 de julio se envió correo a todos los procesos realizando la socialización "/>
    <s v="Si"/>
    <d v="2022-07-27T00:00:00"/>
    <s v="Se estableció que el 16 de julio del 2022, se socializó la politica concerniente al manejo del flujo de información de los hechos economicos de la Entidad, mediante correo electronico "/>
    <s v="Jacqueline"/>
    <n v="1"/>
    <s v="CUMPLIDA"/>
    <s v="SI"/>
    <s v="SI"/>
    <s v="Cerrado"/>
    <s v="Se socializó  la política de los hechos economicos de la entidad "/>
    <s v="Jacqueline"/>
    <d v="2022-07-29T00:00:00"/>
    <s v="NO"/>
    <m/>
  </r>
  <r>
    <n v="304"/>
    <n v="180"/>
    <s v="Auditoría interna"/>
    <n v="2020"/>
    <s v="Evaluación Control Interno Contable de la vigencia 2020"/>
    <d v="2021-02-26T00:00:00"/>
    <s v="Aunque existen procedimientos en el proceso de Gestión Financiera no se cuenta con una Política, guía, etc. que establezca conciliaciones de las partidas más relevantes. De igual forma, hace  falta la respectiva socialización y su verificación"/>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_x000a__x000a_Desconocimiento de la obligatoriedad de incorporar cruces de partidas relevantes."/>
    <s v="Falta de informacion que respalde toma de decisiones por parte de los Directivos de la DNBC. _x000a__x000a_generación de EF sin la debida confiabilidad de la información."/>
    <s v="Acción correctiva"/>
    <s v="Realizar  una Política que establezca las conciliaciones de las partidas más relevantes. "/>
    <m/>
    <n v="1"/>
    <s v="Actualizacion de la Resolucion 433 de 2017"/>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 Al 30 de octubre de 2021, el proceso de Gestión Financiera no actualizó la Resolución 433 de 2017, donde se  incluya una  Política que establezca las conciliaciones de las partidas más relevantes. "/>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Por medio de la resolución 346 de 13 de junio 06 de 2022 se evidencia  la actualización de  las políticas contables de la DNBC."/>
    <s v="Jacqueline"/>
    <n v="1"/>
    <s v="CUMPLIDA"/>
    <s v="SI"/>
    <s v="SI"/>
    <s v="Cerrado"/>
    <s v="Se actualizaron las políticas contables de la DNBC"/>
    <s v="Jacqueline"/>
    <d v="2022-07-29T00:00:00"/>
    <s v="NO"/>
    <m/>
  </r>
  <r>
    <n v="0"/>
    <n v="181"/>
    <s v="Auditoría interna"/>
    <n v="2020"/>
    <s v="Evaluación Control Interno Contable de la vigencia 2020"/>
    <d v="2021-02-26T00:00:00"/>
    <s v="Aunque existen procedimientos en el proceso de Gestión Financiera no se cuenta con una Política, guía, etc. que establezca conciliaciones de las partidas más relevantes. De igual forma, hace  falta la respectiva socialización y su verificación"/>
    <s v="No conformidad"/>
    <s v=" 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Generacion de EF sin la debida confiabilidad de la información._x000a__x000a_"/>
    <s v="Acción correctiva"/>
    <s v="Socializar la política que establezca las conciliaciones de las partidas más relevantes."/>
    <m/>
    <n v="1"/>
    <s v="Socializacion de las Politicas Contables Actualizadas"/>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No se evidencia la actualización de la Resolución 433 de 2017, incluyendo política que establezca las conciliaciones de las partidas más relevantes, por lo tanto no se ha realizado la socialización"/>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16 de julio se envió correo a todos los procesos realizando la socialización "/>
    <s v="Si"/>
    <d v="2022-07-27T00:00:00"/>
    <s v="Se observa en seguimiento la socialización de las politicas que establecen las conciliaciones mediante correo de fecha 16 d julio"/>
    <s v="Jacqueline"/>
    <n v="1"/>
    <s v="CUMPLIDA"/>
    <s v="SI"/>
    <s v="SI"/>
    <s v="Cerrado"/>
    <s v="La actualización de las políticas fue socializada"/>
    <s v="Jacqueline"/>
    <d v="2022-07-29T00:00:00"/>
    <s v="NO"/>
    <m/>
  </r>
  <r>
    <n v="306"/>
    <n v="182"/>
    <s v="Auditoría interna"/>
    <n v="2020"/>
    <s v="Evaluación Control Interno Contable de la vigencia 2020"/>
    <d v="2021-02-26T00:00:00"/>
    <s v="                             "/>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Falta de seguimiento por parte de los Supervisores a las obligaciones contractuales."/>
    <s v="Acción correctiva"/>
    <s v="Realizar conciliaciones de las partidas más relevantes de manera trimestral"/>
    <m/>
    <n v="3"/>
    <s v="Conciliaciones realizadas con las dependencias"/>
    <x v="9"/>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actas de las partidas más relevantes"/>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El proceso allego evidencia de las conciliaciones de almacen,incapacidades, viaticos y saldos y movimientos"/>
    <s v="Jacqueline"/>
    <n v="0.3"/>
    <s v="EN AVANCE"/>
    <m/>
    <m/>
    <s v="Abierto"/>
    <m/>
    <m/>
    <m/>
    <m/>
    <m/>
  </r>
  <r>
    <n v="308"/>
    <n v="184"/>
    <s v="Auditoría interna"/>
    <n v="2020"/>
    <s v="Evaluación Control Interno Contable de la vigencia 2020"/>
    <d v="2021-02-26T00:00:00"/>
    <s v="En la vigencia 2020 no se socializó el procedimiento para la Presentación Oportuna de la Información Financiera."/>
    <s v="No conformidad"/>
    <s v="Por contar con un sin numero de tareas no se comtemplo la realizacion de esta accion de mejora."/>
    <s v="Por contar con un sin numero de tareas no se comtemplo la realizacion de esta accion de mejora."/>
    <s v="Desconocimiento en el procedimiento para la presentacion de Estados Financieros de la entidad. _x000a__x000a_incumplimientos en la presentación de la información a la CGN"/>
    <s v="Acción correctiva"/>
    <s v="Socializar el procedimiento para la presentación oportuna de la información financiera."/>
    <m/>
    <n v="1"/>
    <s v="Socializacion del el procedimiento para la presentacion de la Informacion Financiera de la entidad. "/>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del procedimiento para la presentación oportuna de la información financiera."/>
    <s v="No"/>
    <d v="2021-11-18T00:00:00"/>
    <s v="No se evidencia la socialización del procedimiento para la presentación oportuna de la información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Gestor del proceso indica que el procedimiento esta en desarrollo, esta proyectada su formalización para el segundo semestre de 2022, ya que por el actividades propias del proceso no se pudo atender esta accion,  no obstante el prodece demuestra tener "/>
    <s v="Si"/>
    <d v="2022-07-27T00:00:00"/>
    <s v="No se allego evidencia de la socialización del procedimientos para la presentación oportuna de la información financiera "/>
    <s v="Jacqueline"/>
    <n v="0"/>
    <s v="VENCIDA"/>
    <m/>
    <m/>
    <s v="Abierto"/>
    <m/>
    <m/>
    <m/>
    <m/>
    <m/>
  </r>
  <r>
    <n v="309"/>
    <n v="185"/>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
    <s v="No existe en las Politicas Contables de la entidad un Capitulo sobre los cruces de informacion de las Cuentas por Pagar_x000a__x000a_Desconocimiento de la obligatoriedad de incorporar cruces en las cuentas del pasivo"/>
    <s v="Falta de informacion que respalde toma de decisiones por parte de los Directivos de la DNBC. _x000a__x000a_generación de los EF sin la debida confiabilidad de la información."/>
    <s v="Acción correctiva"/>
    <s v="Implementar una política que establezca los cruces de información entre las areas y el proceso de Gestión Financiera para las cuentas del pasivo."/>
    <m/>
    <n v="1"/>
    <s v="Actualizacion de la Resolucion 433 de 2017"/>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mplemente una política que establezca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Con la resolución 346 de 2022, se estableció la politica para cruce de información entre las áreas "/>
    <s v="Jacqueline"/>
    <n v="1"/>
    <s v="CUMPLIDA"/>
    <m/>
    <m/>
    <s v="Abierto"/>
    <m/>
    <m/>
    <m/>
    <m/>
    <m/>
  </r>
  <r>
    <n v="0"/>
    <n v="186"/>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ón correctiva"/>
    <s v="Realizar conciliaciones de las cuentas del pasivo de manera trimestral"/>
    <m/>
    <n v="3"/>
    <s v="Conciliaciones realizadas con las dependencias"/>
    <x v="9"/>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conciliaciones de las cuentas del pasivo de manera trimestral"/>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Se allega evidencia de la conciliación de almacen, incapacidades, viaticos y saldos y movimienos"/>
    <s v="Jacqueline"/>
    <n v="0.3"/>
    <s v="EN AVANCE"/>
    <m/>
    <m/>
    <s v="Abierto"/>
    <m/>
    <m/>
    <m/>
    <m/>
    <m/>
  </r>
  <r>
    <n v="0"/>
    <n v="187"/>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ón correctiva"/>
    <s v="Socializar la política de los cruces de información  entre las areas y el proceso de Gestión Financiera para las cuentas del pasivo."/>
    <m/>
    <n v="1"/>
    <s v="Socializacion de los procedimientos y documentos de Gestion Financiera."/>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No se evidencia la actualización de la  Resolución 433 de 2017, donde se incluya la política de cruces de información  por lo tanto no se ha socializado la política de los cruces de información  entre las áreas y el proceso de Gestión Financiera para las "/>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16 de julio se envió correo a todos los procesos realizando la socialización "/>
    <s v="A tiempo"/>
    <d v="2022-07-27T00:00:00"/>
    <s v="se envió correo a todos los procesos realizando la socialización el 16 de julio de 2022 "/>
    <s v="Jacqueline"/>
    <n v="1"/>
    <s v="CUMPLIDA"/>
    <m/>
    <m/>
    <s v="Abierto"/>
    <m/>
    <m/>
    <m/>
    <m/>
    <m/>
  </r>
  <r>
    <n v="312"/>
    <n v="188"/>
    <s v="Auditoría interna"/>
    <n v="2020"/>
    <s v="Evaluación Control Interno Contable de la vigencia 2020"/>
    <d v="2021-02-26T00:00:00"/>
    <s v="En la vigencia 2020 no se socializó el procedimiento del proceso de Gestión Administrativa  PC-AD-01 Procedimiento Gestión de Bienes."/>
    <s v="No conformidad"/>
    <s v="Por contar con un sin numero de tareas no se comtemplo la realizacion de esta accion de mejora."/>
    <s v="Por contar con un sin numero de tareas no se comtemplo la realizacion de esta accion de mejora."/>
    <s v="Falta de informacion que respalde toma de decisiones por parte de los Directivos de la DNBC. _x000a__x000a_Incumplimiento a las directrices establecidas por la CGN"/>
    <s v="Acción correctiva"/>
    <s v="Socializar el procedimiento del proceso de Gestión Administrativa  PC-AD-01 Procedimiento Gestión de Bienes."/>
    <m/>
    <n v="1"/>
    <s v="Socializacion del procedimiento Gestión de Bienes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y un correo en el cual envian a Jhon los formatos y el procedimeinto a Jhon Beltran, pero no se aprecia la socialización. La actividada tiene fecha de termin"/>
    <s v="Luis Guillermo"/>
    <n v="0"/>
    <s v="vencida"/>
    <d v="2022-02-18T00:00:00"/>
    <s v="Se actualizó el procedimiento de gestión de bines y se envío al proceso de mejora continua para su aprobación"/>
    <n v="0.8"/>
    <d v="2022-03-02T00:00:00"/>
    <s v="El gestor se compromete a cumplir la acción antes del 30/04/2022"/>
    <s v="Luis Guillermo / Merle Galindo"/>
    <n v="0"/>
    <s v="En avance"/>
    <d v="2022-04-07T00:00:00"/>
    <s v="El procedimiento para gestión de bienes se encuentra en ajusto luego de la revisión por parte de Mejora continua"/>
    <s v="Merle/Carlos"/>
    <n v="0"/>
    <s v="En avance"/>
    <d v="2022-04-28T00:00:00"/>
    <s v="Se ha venido adelantando la actualización de las política contables sin embargo, hasta el mes de junio se tiene plazo para la generación de las mismas"/>
    <s v="CLAUDIA QUINTERO-MERLE GALINDO"/>
    <n v="0"/>
    <s v="En avance"/>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ón del procedimiento."/>
    <s v="No"/>
    <d v="2022-07-27T00:00:00"/>
    <s v="Se evidencia en el drive el PT Gestión de Bienes actualizado junto con los documentos: Formato de Entrada al Almacén, Formato de Salida Del Almacén, Acta de Entrega de Equipos, Solicitud de Elementos de Papelería, Formato Devolución de Elementos de Oficin"/>
    <s v="Luis Guillermo"/>
    <n v="0"/>
    <s v="VENCIDA"/>
    <m/>
    <m/>
    <s v="Abierto"/>
    <m/>
    <m/>
    <m/>
    <m/>
    <m/>
  </r>
  <r>
    <n v="313"/>
    <n v="189"/>
    <s v="Auditoría interna"/>
    <n v="2020"/>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ón correctiva"/>
    <s v="Actualizar el procedimiento para la realización del inventario físico de los bienes de la entidad, incluyendo el responsable de la elaboración, verificación y aprobación."/>
    <m/>
    <n v="1"/>
    <s v="Actualizacion del procedimiento para la realizacion del inventario de los bienes de la entidad."/>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esta actualizando el procedimiento de gestión de bines, respecto a la definición del responsable de la verificación y aprobación del inventario de bienes."/>
    <n v="0.5"/>
    <d v="2021-11-08T00:00:00"/>
    <s v="No se evidencia la actualizacion del procedimiento para la realización del inventario físico de los bienes de la entidad, incluyendo el responsable de la elaboración, verificación y aprobación."/>
    <s v="No"/>
    <d v="2021-11-19T00:00:00"/>
    <s v="Se evidencia  el Procedimiento Gestión de Bienes. Código: PC-AD-01, Version 3 de fecha 14/09/2020 y un correo en el cual envian a Jhon los formatos y el procedimeinto a Jhon Beltran, pero no se aprecia la actualizacion del procedimiento para la realizació"/>
    <s v="Luis Guillermo"/>
    <n v="0.5"/>
    <s v="vencida"/>
    <d v="2022-02-18T00:00:00"/>
    <s v="se esta actualizando el procedimiento de gestión de bienes, respecto a la definición del responsable de la verificación y aprobación del inventario de bienes."/>
    <n v="0.9"/>
    <d v="2022-03-02T00:00:00"/>
    <s v="El gestor se compromete a cumplir la acción antes del 30/04/2022"/>
    <s v="Luis Guillermo / Merle Galindo"/>
    <n v="0.5"/>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os"/>
    <n v="0.7"/>
    <d v="2022-06-08T00:00:00"/>
    <s v="El proceso presenta un documento borrador del procedimiento, no obstante este no se encuentre formalizado"/>
    <s v="No"/>
    <d v="2022-06-19T00:00:00"/>
    <s v="A 28 de junio de 2022, el proceso de Gestión de Análisis y Mejora Continua aprobó el procedimiento y formatos respectivos para la gestión de bienes, los cuales ya están publicados en la carpeta SIGE"/>
    <s v="Si"/>
    <d v="2022-07-27T00:00:00"/>
    <s v="Se evidencia en el drive el PT Gestión de Bienes actualizado junto con los documentos: Formato de Entrada al Almacén, Formato de Salida Del Almacén, Acta de Entrega de Equipos, Solicitud de Elementos de Papelería, Formato Devolución de Elementos de Oficin"/>
    <s v="Luis Guillermo"/>
    <n v="1"/>
    <s v="CUMPLIDA"/>
    <m/>
    <m/>
    <s v="Abierto"/>
    <m/>
    <m/>
    <m/>
    <m/>
    <m/>
  </r>
  <r>
    <n v="0"/>
    <n v="190"/>
    <s v="Auditoría interna"/>
    <n v="2020"/>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ón correctiva"/>
    <s v="Realizar el inventario físico semestral, con base los lineamientos establecidos en la entidad y la CGN."/>
    <m/>
    <n v="2"/>
    <s v="Realizar el inventario de los bienes de la entidad, conforme a los nuevos lineamientos establecidos.."/>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o el einventario de acuerdo a los lineamientos establecidos."/>
    <n v="1"/>
    <d v="2021-11-08T00:00:00"/>
    <s v="Nos se evidencia la realizacio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No se evidencia la realizacion  del inventario físico semestral."/>
    <s v="Luis Guillermo"/>
    <n v="0.5"/>
    <s v="En avance"/>
    <d v="2022-02-18T00:00:00"/>
    <s v="Se realizó el 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El Gestor indica que el proceso realizó el inventario semestral, sin embargo, este no se encuentra firmado por el responsable de almacén."/>
    <s v="No"/>
    <d v="2022-07-27T00:00:00"/>
    <s v="Se evidencia el archivo &quot;INVENTARIO FISICO A 31 DE DICIEMBRE 2021&quot;, firmado por el auxiliar de almacen. Sin embargo no se ha cumplido con la meta de los 2 inventarios"/>
    <s v="Luis Guillermo"/>
    <n v="0.5"/>
    <s v="VENCIDA"/>
    <m/>
    <m/>
    <s v="Abierto"/>
    <m/>
    <m/>
    <m/>
    <m/>
    <m/>
  </r>
  <r>
    <n v="0"/>
    <n v="191"/>
    <s v="Auditoría interna"/>
    <n v="2020"/>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_x000a_Incumplimiento a las directrices establecidas por la CGN"/>
    <s v="Acción correctiva"/>
    <s v="Seguimiento al Inventario Físico con corte al 31 de diciembre de 2020."/>
    <m/>
    <n v="2"/>
    <s v="Seguimiento semestral al inventario físico de la entidad."/>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a el inventario fisico con corte a diciembre 2020"/>
    <n v="1"/>
    <d v="2021-11-08T00:00:00"/>
    <s v="Se evidencia documento con el inventario a diciembre de 2020, no obstante no se ha realizado seguimiento "/>
    <s v="Aun se esta a tiempo para cumplir con la accion "/>
    <d v="2021-11-19T00:00:00"/>
    <s v="Se evidencia Listado general de inventario fisico a Diciembre de 2020, No se evidencia el seguimiento al Inventario Físico con corte al 31 de diciembre de 2020."/>
    <s v="Luis Guillermo"/>
    <n v="0.5"/>
    <s v="En avance"/>
    <d v="2022-02-18T00:00:00"/>
    <s v="Se realiza el inventario fisico con corte a diciembre 2020"/>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Se evidencia el inventario realizado al 31 de diciembre de 2021, asi como la conciliación realizada con el proceso de Gestión Financiera, lo que demuestra el seguimiento a los inventarios."/>
    <s v="Si"/>
    <d v="2022-07-27T00:00:00"/>
    <s v="Se observan los archivos  &quot;INVENTARIO FISICO A 31 DE DICIEMBRE 2021&quot; y &quot;CONCILIACIÓN INVENTARIO A DICIEMBRE 2021&quot;, donde se evidencia la conciliación realizada con el proceso de Gestión Financiera, lo que demuestra el seguimiento a los inventarios.  Sin e"/>
    <s v="Luis Guillermo"/>
    <n v="0.5"/>
    <s v="VENCIDA"/>
    <m/>
    <m/>
    <s v="Abierto"/>
    <m/>
    <m/>
    <m/>
    <m/>
    <m/>
  </r>
  <r>
    <n v="0"/>
    <n v="192"/>
    <s v="Auditoría interna"/>
    <n v="2020"/>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El Inventario realizado no cumple con lo establecido por la CGN"/>
    <s v="Acción correctiva"/>
    <s v="Realizar la socialización del Procedimiento para la realización del inventario físico para los bienes de la entidad."/>
    <m/>
    <n v="1"/>
    <s v="Realizar socializacion del procedimiento para la realizacion del inventario de bienes actualizado.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pero no se aprecia la socialización del Procedimiento para la realización del inventario físico . La actividada tiene fecha de terminación el 31/08/2021"/>
    <s v="Luis Guillermo"/>
    <n v="0.7"/>
    <s v="vencida"/>
    <d v="2022-02-18T00:00:00"/>
    <s v="Se actualizó el procedimiento de gestión de bines y se envío al proceso de mejora continua para su aprobación"/>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on del procedimiento."/>
    <s v="No"/>
    <d v="2022-07-27T00:00:00"/>
    <s v="Se evidencia en el drive el PT Gestión de Bienes actualizado junto con los documentos: Formato de Entrada al Almacén, Formato de Salida Del Almacén, Acta de Entrega de Equipos, Solicitud de Elementos de Papelería, Formato Devolución de Elementos de Oficin"/>
    <s v="Luis Guillermo"/>
    <n v="0.8"/>
    <s v="VENCIDA"/>
    <m/>
    <m/>
    <s v="Abierto"/>
    <m/>
    <m/>
    <m/>
    <m/>
    <m/>
  </r>
  <r>
    <n v="0"/>
    <n v="193"/>
    <s v="Auditoría interna"/>
    <n v="2020"/>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El Inventario realizado no cumple con lo establecido por la CGN"/>
    <s v="Acción correctiva"/>
    <s v="Conciliar de manera trimestral  los saldos con las diferentes areas al interior de la entidad con respecto a las cuentas del Pasivo, previo a la transmision de Estados Financieros a la Contaduria a través del CHIP."/>
    <m/>
    <n v="3"/>
    <s v="Conciliar con los Supervisores de los Contratos las cuentas Pasivas que afecten el ingreso de bienes a la entidad."/>
    <x v="9"/>
    <s v="Supervisores, Marisol Mora y Miguel Franco"/>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no obstante no se generaron las conciliaciones  de manera trimestral de  los saldos con las diferentes áreas al interior de la entidad con respecto a las cuentas del Pasivo, prev"/>
    <s v="Claudia Quintero"/>
    <n v="0"/>
    <s v="En avance"/>
    <m/>
    <m/>
    <m/>
    <d v="2022-03-07T00:00:00"/>
    <s v="Modificación de la  fecha de finalización como parte de la mejora continua:_x000a_Meta: 3_x000a_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Como evidencia de avance  de la acción se remitieron las actas de conciliación de las cuentas relevantes, de acuerdo a lo definido en la resolución 346 de 2022"/>
    <s v="Jacqueline"/>
    <n v="0.3"/>
    <s v="EN AVANCE"/>
    <m/>
    <m/>
    <s v="Abierto"/>
    <m/>
    <m/>
    <m/>
    <m/>
    <m/>
  </r>
  <r>
    <n v="0"/>
    <n v="194"/>
    <s v="Auditoría interna"/>
    <n v="2020"/>
    <s v="Evaluación Control Interno Contable de la vigencia 2020"/>
    <d v="2021-02-26T00:00:00"/>
    <s v="Al verificar el Inventario final al 31-12-2020, se evidencia un listado de bienes pero el mismo no está totalizado por cada una de las cuentas de la Propiedad, Planta y Equipo, al igual no cuenta con la respectiva firma del Almacenista ni el Subdirector A"/>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ón correctiva"/>
    <s v="Incorporar una política concerniente al manejo de los cruces de informacion entre las Areas y el Area Financiera."/>
    <m/>
    <n v="1"/>
    <s v="Actualizacion de la Resolucion 433 de 2017"/>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Al 30 de octubre de 2021, No se evidencia la actualización de la  Resolución 433 de 2017, donde s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 A través de la resolución 346 de 13 de junio 06 de 2022 se estableció el cruce de información  entre las áreas y financiera"/>
    <s v="Jacqueline"/>
    <n v="1"/>
    <s v="CUMPLIDA"/>
    <m/>
    <m/>
    <s v="Abierto"/>
    <m/>
    <m/>
    <m/>
    <m/>
    <m/>
  </r>
  <r>
    <n v="319"/>
    <n v="195"/>
    <s v="Auditoría interna"/>
    <n v="2020"/>
    <s v="Evaluación Control Interno Contable de la vigencia 2020"/>
    <d v="2021-02-26T00:00:00"/>
    <s v="Aunque se tienen establecidas las directrices y procedimientos sobre el análisis,depuración, y seguimiento de cuentas para el mejoramiento y sostenibilidad de la calidad de la información, las mismas no fueron socializadas."/>
    <s v="No conformidad"/>
    <s v="Por contar con un sin numero de tareas no se comtemplo la realizacion de esta accion de mejora._x000a__x000a_Se incoporaron nuevas directrices en la evaluación para la vigencia 2020."/>
    <s v="PPor contar con un sin numero de tareas no se comtemplo la realizacion de esta accion de mejora._x000a__x000a__x000a_Se incoporaron nuevas directrices en la evaluación para la vigencia 2020."/>
    <s v="Falta de informacion que respalde toma de decisiones por parte de los miembros del Comité de Sostenibilidad_x000a__x000a__x000a_Generacion de EF sin la debida confiabilidad de la información._x000a_"/>
    <s v="Acción correctiva"/>
    <s v="Socializar trimestralmente  la directrices y procedimientos sobre el análisis,depuración, y seguimiento de cuentas para el mejoramiento y sostenibilidad de la calidad de la información (Comité de sostenibilidad)"/>
    <m/>
    <n v="4"/>
    <s v="Socializacion de las Politicas Contables Actualizadas a los miembros del Comite de Sostenibilidad Contable, previa transmisión de los Estados Financieros a la CGN (CHIP)"/>
    <x v="9"/>
    <s v="Marisol Mora / Miguel Franco"/>
    <d v="2021-04-01T00:00:00"/>
    <d v="2022-07-31T00:00:00"/>
    <s v="Plazo"/>
    <m/>
    <d v="2023-02-28T00:00:00"/>
    <m/>
    <m/>
    <m/>
    <m/>
    <m/>
    <m/>
    <m/>
    <m/>
    <m/>
    <m/>
    <m/>
    <m/>
    <m/>
    <m/>
    <m/>
    <m/>
    <m/>
    <m/>
    <m/>
    <m/>
    <m/>
    <m/>
    <m/>
    <m/>
    <m/>
    <m/>
    <m/>
    <m/>
    <m/>
    <m/>
    <m/>
    <m/>
    <m/>
    <m/>
    <m/>
    <d v="2021-05-20T00:00:00"/>
    <s v="Acción programada para iniciar  a partir de abril de 2021"/>
    <s v="Carlos Andrés Vargas"/>
    <n v="0"/>
    <s v="Sin iniciar"/>
    <d v="2021-10-31T00:00:00"/>
    <s v="Se enviará a los miembros del Comité de Sostenibilidad Contable las Certificacion de Aceptacion por parte de la Contaduria General de la Nación, en referencia a la transmision en el CHIP de los EE.FF."/>
    <n v="0.5"/>
    <d v="2021-11-08T00:00:00"/>
    <s v="Se evidencia en las actas del comité de sostenibilidad la socializacion de la directrices y procedimientos sobre el análisis,depuración, y seguimiento de cuentas para el mejoramiento y sostenibilidad de la calidad de la información. "/>
    <s v="Aun esta a tiempo para cumplir con la accion"/>
    <d v="2021-11-18T00:00:00"/>
    <s v="No se ha socializado a los miembros del  comité de sostenibilidad de manera  trimestral la directrices y procedimientos sobre el análisis, depuración, y seguimiento de cuentas para el mejoramiento y sostenibilidad de la calidad de la información "/>
    <s v="Claudia Quintero"/>
    <n v="0"/>
    <s v="En avance"/>
    <m/>
    <m/>
    <m/>
    <d v="2022-03-07T00:00:00"/>
    <s v="Modificación de la  fecha de finalización como parte de la mejora continua:_x000a__x000a_Fecha de Finalización: 28 de febrero de 2023"/>
    <s v="CLAUDIA QUINTERO-MERLE GALINDO"/>
    <n v="0"/>
    <s v="En avance"/>
    <d v="2022-04-04T00:00:00"/>
    <s v="La socialización de las directrices y procedimientos del proceso Financiero, se realizará en los meses de abril, julio, octubre de 2022 y enero de 2023 "/>
    <s v="CLAUDIA QUINTERO-MERLE GALINDO"/>
    <n v="0"/>
    <s v="En avance"/>
    <d v="2022-04-28T00:00:00"/>
    <s v="La socialización de las directrices y procedimientos del proceso Financiero, se realizará en los meses de abril, julio, octubre de 2022 y enero de 2023 "/>
    <s v="CLAUDIA QUINTERO-MERLE GALINDO"/>
    <n v="0"/>
    <s v="En avance"/>
    <d v="2022-05-31T00:00:00"/>
    <s v="Gestión Financiera, esta en proceso de actualización de sus procedimientos, el cual se encuentra en un 90% para ser implementado y socializado en la entidad. "/>
    <m/>
    <d v="2022-06-08T00:00:00"/>
    <s v="El proceso no reporta evidencia de la ejecución de la acción "/>
    <s v="Aun se esta a tiempo de cumplir"/>
    <d v="2022-07-14T00:00:00"/>
    <s v="El proceso ya actualizó la Política y está definido presentarla el Comité en el mes de julio, por consiguiente se encuentra a tiempo para su implementación._x000a__x000a_Esta acción es igual a la ación No. 200 que atiende el hallazgo 324 (324-200), sin embargo las me"/>
    <s v="A tiempo"/>
    <d v="2022-07-27T00:00:00"/>
    <s v="Acción que no presenta avance"/>
    <s v="Jacqueline"/>
    <n v="0"/>
    <s v="EN AVANCE"/>
    <m/>
    <m/>
    <s v="Abierto"/>
    <m/>
    <m/>
    <m/>
    <m/>
    <m/>
  </r>
  <r>
    <n v="320"/>
    <n v="196"/>
    <s v="Auditoría interna"/>
    <n v="2020"/>
    <s v="Evaluación Control Interno Contable de la vigencia 2020"/>
    <d v="2021-02-26T00:00:00"/>
    <s v="Cada una de las transacciones financieras están respaldadas con  los soportes idóneos y requeridos para su registro. Sin embargo en lo que respecta a las constitución de las reservas presupuestales y las cuentas por pagar; se evidenció que en algunas la j"/>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
    <s v="A pesar de contar con un formato que justifique la constitucion de las Reservas presupuestales, no existe una politica que establezca los parametros requeridos para el seguimiento y formulacion de Reservas en la entidad. _x000a__x000a_Por falta de seguimiento y contr"/>
    <s v="Mala programacion a las solicitudes de PAC al Tesoro Nacional_x000a__x000a_posibles hallazgos por parte de los organos de control ni el incumplimiento del principio de Planeación."/>
    <s v="Acción correctiva"/>
    <s v="Seguimiento a la ejecución del PAC del Rezago Presupuestal de la vigencia 2020 e informarlo al Subdirector Adminsitrativo y Director General"/>
    <m/>
    <n v="12"/>
    <s v="Seguimiento mensual al pago del Rezago constituido por la entidad."/>
    <x v="9"/>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31 de Octubre, se ha hecho seguimiento a la ejecucion del Rezago constituido en la vigencia 2020 "/>
    <n v="0.6"/>
    <d v="2021-11-08T00:00:00"/>
    <s v="Se evidenica informe del rezago presupuestal constituido en 2020 "/>
    <s v="Aun esta a tiempo para cumplir con la accion"/>
    <d v="2021-11-18T00:00:00"/>
    <s v="Se anexo el estado del Pago del Rezago Presupuestal y la relación de pagos, la cual se presenta en el Comité Directivo, no obstante, en el acta del comité unicamente se aprecian los cuadros generales de seguimiento del PAC y no la distribución detallada"/>
    <s v="Claudia Quintero"/>
    <n v="0.77777777777777779"/>
    <s v="En avance"/>
    <m/>
    <m/>
    <m/>
    <d v="2022-03-07T00:00:00"/>
    <s v="Modificación de la  meta, fecha de Inicio y Finalización, como parte de la mejora continua_x000a_Meta: 12_x000a__x000a_fecha de Finalización: 30 de marzo de 2023_x000a__x000a_Aun cuando el avance a octubre de 2021, se generó con base en la información que se reportaba a planeación con"/>
    <s v="CLAUDIA QUINTERO-MERLE GALINDO"/>
    <n v="0.78"/>
    <s v="En avance"/>
    <d v="2022-04-04T00:00:00"/>
    <s v="En el mes de marzo de 2022, se realizó el  Seguimiento mensual al pago del Rezago constituido por la entidad. El del mes de abril se verá reflejado al final del mes, cuando se realiza el respectivo seguimiento en el comité directivo."/>
    <s v="CLAUDIA QUINTERO-MERLE GALINDO"/>
    <n v="0.01"/>
    <s v="En avance"/>
    <d v="2022-04-28T00:00:00"/>
    <s v="Se informó en el comite directivo del mes de abril de 2022, Seguimiento a la ejecución del PAC del Rezago Presupuestal de la vigencia 2021 "/>
    <s v="CLAUDIA QUINTERO-MERLE GALINDO"/>
    <n v="0.02"/>
    <s v="En avance"/>
    <d v="2022-05-31T00:00:00"/>
    <s v="Gestión Financiera ha presentando en el Comité Directivo el seguimiento de la Ejecución del Rezago constituido en la vigencia 2021; de Enero a Mayo 2022._x000a_"/>
    <m/>
    <d v="2022-06-08T00:00:00"/>
    <s v="El proceso no reporta evidencia de la ejecución de la acción "/>
    <s v="Aun se esta a tiempo de cumplir"/>
    <d v="2022-07-14T00:00:00"/>
    <s v="Se evidencia los cuadros de análisis de seguimiento presupuestal presentados en los respectivos comités directivos"/>
    <s v="Si"/>
    <d v="2022-07-27T00:00:00"/>
    <s v="Se observa en seguimiento la información de la ejecución presupuestal de mayo,junio y julio, presentados en comité directivo"/>
    <s v="Jacqueline"/>
    <n v="0.3"/>
    <s v="EN AVANCE"/>
    <m/>
    <m/>
    <s v="Abierto"/>
    <m/>
    <m/>
    <m/>
    <m/>
    <m/>
  </r>
  <r>
    <n v="0"/>
    <n v="197"/>
    <s v="Auditoría interna"/>
    <n v="2020"/>
    <s v="Evaluación Control Interno Contable de la vigencia 2020"/>
    <d v="2021-02-26T00:00:00"/>
    <s v="Cada una de las transacciones financieras están respaldadas con  los soportes idóneos y requeridos para su registro. Sin embargo en lo que respecta a las constitución de las reservas presupuestales y las cuentas por pagar; se evidenció que en algunas la j"/>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
    <s v="A pesar de contar con un formato que justifique la constitucion de las Reservas presupuestales, no existe una politica que establezca los parametros requeridos para el seguimiento y formulacion de Reservas en la entidad. _x000a__x000a_Por falta de seguimiento y contr"/>
    <s v="Falta de informacion que respalde toma de decisiones por parte de los Directivos de la DNBC. _x000a__x000a_posibles hallazgos por parte de los organos de control ni el incumplimiento del principio de Planeación."/>
    <s v="Acción correctiva"/>
    <s v="Incorporar  una política  que establezca, las condiciones de la constitución del rezago presupuestal de la Entidad"/>
    <m/>
    <n v="1"/>
    <s v="Actualizacion de la Resolucion 433 de 2017"/>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ncluya  las condiciones de la constitución del rezago presupuestal de la Entidad"/>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Con la Resolución 346 del 13 de junio de 2022, se realizó actualización a las políticas contables de la DNBC, asi mismo el 16 de julio se envió correo a todos los procesos realizando la socialización "/>
    <s v="Si"/>
    <d v="2022-07-28T00:00:00"/>
    <s v="En la Resolución 346 del 13 de junio de 2022, se destino un capitulo sobre constitución de rezago presupuestal pág. 10  con ello cumpliendose la acción en términos "/>
    <s v="Jacqueline"/>
    <n v="1"/>
    <s v="CUMPLIDA"/>
    <m/>
    <m/>
    <s v="Abierto"/>
    <m/>
    <m/>
    <m/>
    <m/>
    <m/>
  </r>
  <r>
    <n v="0"/>
    <n v="198"/>
    <s v="Auditoría interna"/>
    <n v="2020"/>
    <s v="Evaluación Control Interno Contable de la vigencia 2020"/>
    <d v="2021-02-26T00:00:00"/>
    <s v="Cada una de las transacciones financieras están respaldadas con  los soportes idóneos y requeridos para su registro. Sin embargo en lo que respecta a las constitución de las reservas presupuestales y las cuentas por pagar; se evidenció que en algunas la j"/>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
    <s v="A pesar de contar con un formato que justifique la constitucion de las Reservas presupuestales, no existe una politica que establezca los parametros requeridos para el seguimiento y formulacion de Reservas en la entidad. _x000a__x000a_Por falta de seguimiento y contr"/>
    <s v="Falta de informacion que respalde toma de decisiones por parte de los Directivos de la DNBC. _x000a__x000a_posibles hallazgos por parte de los organos de control ni el incumplimiento del principio de Planeación."/>
    <s v="Acción correctiva"/>
    <s v="Realizar seguimiento mensual e informar a la Admistración los Saldos Presupuestales asi como los compromisos y obligaciones que se posean al corte de cada mes, con el fin de crear alertas sobre los rubros y/o contratos y/o contratistas que podrían quedar "/>
    <m/>
    <n v="12"/>
    <s v="Seguimiento mensual de los Rubros, contratos, contratistas"/>
    <x v="9"/>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 presentado al Comité Directivo los saldos por ejecutar de cada uno de los rubros presupuestales."/>
    <n v="0.59"/>
    <d v="2021-11-08T00:00:00"/>
    <s v="Se evidencia cuadros de ejecucion presupuestal con seguimiento "/>
    <s v="Aun esta a tiempo para cumplir con la accion"/>
    <d v="2021-11-18T00:00:00"/>
    <s v="No se ha realizado el seguimiento mensual ni se ha informado a la Administración los Saldos Presupuestales asi como los compromisos y obligaciones que se posean al corte de cada mes, con el fin de crear alertas sobre los rubros y/o contratos y/o contratis"/>
    <s v="Claudia Quintero"/>
    <n v="0"/>
    <s v="En avance"/>
    <m/>
    <m/>
    <m/>
    <d v="2022-03-07T00:00:00"/>
    <s v="Modificación de la meta y  fecha de finalización como parte de la mejora continua:_x000a_Meta: 12_x000a_Fecha de Finalización:30 de marzo de 2023"/>
    <s v="CLAUDIA QUINTERO-MERLE GALINDO"/>
    <n v="0"/>
    <s v="En avance"/>
    <d v="2022-04-04T00:00:00"/>
    <s v="De manera mensual se remite por correo electronico los saldos presupuestales detallados a los Directivos de la entidad En el mes de marzo de 2022. de igual forma, de manera mensual y consolidada se presenta la ejecución presupuestal mensual de los saldos "/>
    <s v="CLAUDIA QUINTERO-MERLE GALINDO"/>
    <n v="0.01"/>
    <s v="En avance"/>
    <d v="2022-04-28T00:00:00"/>
    <s v="En el comité directivo del mes de abril de de 2022, se Realizó seguimiento mensual de los Saldos Presupuestales asi como los compromisos y obligaciones que se posean al corte de cada mes."/>
    <s v="CLAUDIA QUINTERO-MERLE GALINDO"/>
    <n v="0.02"/>
    <s v="En avance"/>
    <d v="2022-05-31T00:00:00"/>
    <s v="Gestión Financiera, en los meses de Marzo, Abril y Mayo de 2022 ha presentando en el Comité Directivo, un informe sobre la ejecución presupuestal de los Gastos de Funcionamiento e Inversión; detallado por cada rubro de Gasto (Semáforo) "/>
    <m/>
    <d v="2022-06-08T00:00:00"/>
    <s v="El proceso no reporta evidencia de la ejecución de la acción "/>
    <s v="Aun se esta a tiempo de cumplir"/>
    <d v="2022-07-14T00:00:00"/>
    <s v="Se evidencia los cuadros de análisis de seguimiento presupuestal presentados en los respectivos comités directivos"/>
    <s v="Si"/>
    <d v="2022-07-28T00:00:00"/>
    <s v="Se verifica  en seguimiento los análisis presupuestales de mayo,junio y julio, los cuales de acuerdo al seguimiento de la segunda línea fueron presentados en comité directivo "/>
    <s v="Jacqueline"/>
    <n v="1"/>
    <s v="CUMPLIDA"/>
    <m/>
    <m/>
    <s v="Abierto"/>
    <m/>
    <m/>
    <m/>
    <m/>
    <m/>
  </r>
  <r>
    <n v="0"/>
    <n v="199"/>
    <s v="Auditoría interna"/>
    <n v="2020"/>
    <s v="Evaluación Control Interno Contable de la vigencia 2020"/>
    <d v="2021-02-26T00:00:00"/>
    <s v="Cada una de las transacciones financieras están respaldadas con  los soportes idóneos y requeridos para su registro. Sin embargo en lo que respecta a las constitución de las reservas presupuestales y las cuentas por pagar; se evidenció que en algunas la j"/>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
    <s v="A pesar de contar con un formato que justifique la constitucion de las Reservas presupuestales, no existe una politica que establezca los parametros requeridos para el seguimiento y formulacion de Reservas en la entidad. _x000a__x000a_Por falta de seguimiento y contr"/>
    <s v="Falta de informacion que respalde toma de decisiones por parte de los Directivos de la DNBC.  _x000a__x000a_posibles hallazgos por parte de los organos de control ni el incumplimiento del principio de Planeación."/>
    <s v="Acción correctiva"/>
    <s v="Reformular el formato de justificación para constituir la Reserva Presupuestal FO-GF-03-01, incorporando un acapite que establezca la razonabilidad  del NO tramite de vigencias futuras."/>
    <m/>
    <n v="1"/>
    <s v="Actualizacion el formato de Justificación para constituir Reserva Presupuestal FO-GF-03-01 "/>
    <x v="9"/>
    <s v="Marisol Mora / Miguel Franco"/>
    <d v="2021-04-01T00:00:00"/>
    <d v="2021-08-31T00:00:00"/>
    <m/>
    <m/>
    <d v="2021-08-31T00:00:00"/>
    <m/>
    <m/>
    <m/>
    <m/>
    <m/>
    <m/>
    <m/>
    <m/>
    <m/>
    <m/>
    <m/>
    <m/>
    <m/>
    <m/>
    <m/>
    <m/>
    <m/>
    <m/>
    <m/>
    <m/>
    <m/>
    <m/>
    <m/>
    <m/>
    <m/>
    <m/>
    <m/>
    <m/>
    <m/>
    <m/>
    <m/>
    <m/>
    <m/>
    <m/>
    <m/>
    <d v="2021-05-20T00:00:00"/>
    <s v="Acción programada para iniciar  a partir de abril de 2021"/>
    <s v="Carlos Andrés Vargas"/>
    <n v="0"/>
    <s v="Sin iniciar"/>
    <d v="2021-10-31T00:00:00"/>
    <s v="El Area Financiera está actualizando el formato FO-GF-03-01 incluyendo la justificacion del trámite de Vigencias Futuras"/>
    <n v="0"/>
    <d v="2021-11-08T00:00:00"/>
    <s v="No se evidencia la actualizacion del formato "/>
    <s v="No"/>
    <d v="2021-11-18T00:00:00"/>
    <s v="Se evidencia la actualización  del formato de constituir la Reserva Presupuestal FO-GF-03-01, incorporando un acápite que establezca la razonabilidad  del NO tramite de vigencias futuras, sin embargo el mismo se realizó el 05 de noviembre de 2021, es deci"/>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Se verifica como evidencia de cumplimiento el formato FO-GF-03-01, que dispone de un acapite para la justificación de la reserva presupuestal "/>
    <s v="Jacqueline"/>
    <n v="1"/>
    <s v="CUMPLIDA"/>
    <m/>
    <m/>
    <s v="Abierto"/>
    <s v="Se reformuló el formato de justificación para constituir la Reserva Presupuestal FO-GF-03-01, incorporando un acapite que establezca la razonabilidad  del NO tramite de vigencias futuras. En la vigencia 2021 se constituyeron las reservas con base en este "/>
    <s v="Claudia Quintero"/>
    <d v="2022-03-17T00:00:00"/>
    <s v="NO"/>
    <m/>
  </r>
  <r>
    <n v="324"/>
    <n v="200"/>
    <s v="Auditoría interna"/>
    <n v="2020"/>
    <s v="Evaluación Control Interno Contable de la vigencia 2020"/>
    <d v="2021-02-26T00:00:00"/>
    <s v="Los criterios de medición de los activos, pasivos, ingresos, gastos y costos, no fueron socializados."/>
    <s v="No conformidad"/>
    <s v="Por contar con un sin numero de tareas no se comtemplo la realizacion de esta accion de mejora._x000a__x000a_"/>
    <s v="Por contar con un sin numero de tareas no se comtemplo la realizacion de esta accion de mejora."/>
    <s v="Falta de informacion que respalde toma de decisiones por parte de los Directivos del Comité de Sostenibilidad_x000a__x000a_posibles hallazgos por parte de los organos de control ni el incumplimiento del principio de Planeación."/>
    <s v="Acción correctiva"/>
    <s v="Socializar los criterios de medición de los activos, pasivos, ingresos, gastos y costos."/>
    <m/>
    <n v="2"/>
    <s v="Socializacion de las Politicas Contables Actualizadas a los miembros del Comite de Sostenibilidad Contable, previa transmisión de los Estados Financieros a la CGN (CHIP)"/>
    <x v="9"/>
    <s v="Marisol Mora / Miguel Franco"/>
    <d v="2021-04-01T00:00:00"/>
    <d v="2022-07-31T00:00:00"/>
    <s v="Acción y Plazo"/>
    <m/>
    <d v="2022-12-31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ya que no cuenta con la actua;lizacion de la resolucion de las nuevas politicas contables de la Entidad "/>
    <s v="Aun esta a tiempo para cumplir con la accion"/>
    <d v="2021-11-18T00:00:00"/>
    <s v="El proceso de Gestión Financiera  no ha actualizado las políticas contables por lo tanto no ha socializado los criterios de medición de los activos, pasivos, ingresos, gastos y costos."/>
    <s v="Claudia Quintero"/>
    <n v="0"/>
    <s v="En avance"/>
    <m/>
    <m/>
    <m/>
    <d v="2022-03-07T00:00:00"/>
    <s v="Modificación de la meta y   fecha de finalización como parte de la mejora continua:_x000a_Meta: 2_x000a_Fecha de Finalización: 31 de diciembre de 2022"/>
    <s v="CLAUDIA QUINTERO-MERLE GALINDO"/>
    <n v="0"/>
    <s v="En avance"/>
    <d v="2022-04-04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4-28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proceso ya actualizó la Política y está definido presentarla el Comité en el mes de julio, por consiguiente se encuentra a tiempo para su implementación._x000a__x000a_Esta acción es igual a la ación No. 195 que atiende el hallazgo 319 (319-195), sin embargo las me"/>
    <s v="A tiempo"/>
    <d v="2022-07-28T00:00:00"/>
    <s v="No se aporto de evidencia de la socialización de los criterios de medición de los activos, pasivos, ingresos, gastos y costos "/>
    <s v="Jacqueline"/>
    <n v="0.2"/>
    <s v="EN AVANCE"/>
    <m/>
    <m/>
    <s v="Abierto"/>
    <m/>
    <m/>
    <m/>
    <m/>
    <m/>
  </r>
  <r>
    <n v="325"/>
    <n v="201"/>
    <s v="Auditoría interna"/>
    <n v="2020"/>
    <s v="Evaluación Control Interno Contable de la vigencia 2020"/>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_x000a__x000a_posibles hallazgos por parte de los organos de control ni el incumplimiento del principio de Planeación._x000a__x000a_ no establece la generación de EF sin"/>
    <s v="Acción correctiva"/>
    <s v="Incorporar una política concerniente al deterioro de la PP y E de la DNBC."/>
    <m/>
    <n v="1"/>
    <s v="Actualizacion de la Resolucion 433 de 2017"/>
    <x v="9"/>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El proceso de Gestión Financiera no ha actualizado la resolución 433 de 2017, donde incluya una política concerniente al deterioro de la PP y E de la DNBC. "/>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8T00:00:00"/>
    <s v="Con la  resolución 346 de 13 de junio de 2022, la Entidad se pronuncia respecto del deterioro de planta y equipos en el numeral 5.3 "/>
    <s v="Jacqueline"/>
    <n v="1"/>
    <s v="CUMPLIDA"/>
    <m/>
    <m/>
    <s v="Abierto"/>
    <m/>
    <m/>
    <m/>
    <m/>
    <m/>
  </r>
  <r>
    <n v="0"/>
    <n v="202"/>
    <s v="Auditoría interna"/>
    <n v="2020"/>
    <s v="Evaluación Control Interno Contable de la vigencia 2020"/>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_x000a__x000a_posibles hallazgos por parte de los organos de control ni el incumplimiento del principio de Planeación._x000a__x000a_ no establece la generación de EF sin"/>
    <s v="Acción correctiva"/>
    <s v="Realizar un cruce de información  mensual entre Almacén y gestión Financiera, en referencia al deterioro de la Propiedad, Planta y Equipo de la Entidad."/>
    <m/>
    <n v="9"/>
    <s v="Conciliación entre Almacén y Financiera de los saldos de la P. P y E. incorporando un item referente al Deterioro. "/>
    <x v="0"/>
    <s v="Jeison Lopez, Marisol Mora y Miguel Franco"/>
    <d v="2021-04-01T00:00:00"/>
    <d v="2021-12-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deja evidencia de los correos de conciliación entre el area de financiera y almacén."/>
    <n v="1"/>
    <d v="2021-11-08T00:00:00"/>
    <s v="No se evidencian las conciliaciones mensuales  entre Almacén y gestión Financiera, en referencia al deterioro de la Propiedad, Planta y Equipo de la Entidad."/>
    <s v="Aun se esta a tiempo para cumplir con la accion "/>
    <d v="2021-11-19T00:00:00"/>
    <s v="Se evidencian archivos de bienes e informe de movimientos de los meses de Julio, agosto y septiembre del 2021, evidencias conciliaciones 2021 almacén - financiera."/>
    <s v="Luis Guillermo"/>
    <n v="1"/>
    <s v="Cumplida"/>
    <d v="2022-02-18T00:00:00"/>
    <s v="Se realiza conciliación con Financiera de inventario fisico"/>
    <n v="1"/>
    <d v="2022-03-02T00:00:00"/>
    <s v="El gestor se compromete a cumplir la acción antes del 30/04/2022"/>
    <s v="Luis Guillermo / Merle Galindo"/>
    <n v="1"/>
    <s v="En avance"/>
    <d v="2022-04-07T00:00:00"/>
    <s v="Se presentan actas de conciliación de los corrido de la vigencia entre Gestión Financiera y Almacen, acta 1 del 5 de febrero, acta 2 del 11 de marzo, acta 3 del 11 de marzo y acta 4 del 5 de mayo, en las dos últimas actas se presenta inconsistencia por cu"/>
    <s v="Merle/Carlos"/>
    <n v="0.5"/>
    <s v="En avance"/>
    <d v="2022-04-29T00:00:00"/>
    <s v="El proceso no se reunió con el equipo ni presentó evidencias de avance de la acción planteada. "/>
    <s v="Merle/Carlos"/>
    <n v="0.5"/>
    <s v="Vencida"/>
    <m/>
    <m/>
    <m/>
    <d v="2022-06-08T00:00:00"/>
    <s v="El proceso no reporta evidencia de la ejecución de la acción. "/>
    <s v="No"/>
    <d v="2022-06-19T00:00:00"/>
    <s v="Se evidencia las conciliaciones realizadas de enero a mayo de 2022, está pendiente el mes de junio en razón que el responsable de almacén se encuentra en vacaciones."/>
    <s v="Si"/>
    <d v="2022-07-27T00:00:00"/>
    <s v="Se evidencian tres (3) archivos de &quot;DETERIORO DE LOS BIENES DE ENERO A MAYO 2022&quot; y la lista de asistencia de la Conciliación entre Almacén y Financiera."/>
    <s v="Luis Guillermo"/>
    <n v="0.5"/>
    <s v="VENCIDA"/>
    <m/>
    <m/>
    <s v="Abierto"/>
    <m/>
    <m/>
    <m/>
    <m/>
    <m/>
  </r>
  <r>
    <n v="0"/>
    <n v="203"/>
    <s v="Auditoría interna"/>
    <n v="2020"/>
    <s v="Evaluación Control Interno Contable de la vigencia 2020"/>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
    <s v="Acción correctiva"/>
    <s v="Registrar el deteriodo contable de la PPy E, con base en la información reportada por el Area de Almacén. "/>
    <s v="Registrar contablemente  el deteriodo contable de la PPy E, con base en la información reportada por el  Almacén  _x000a_"/>
    <n v="12"/>
    <s v="Registro contable del Deterioro reportado por Almacén"/>
    <x v="9"/>
    <s v="Marisol Mora / Miguel Franco"/>
    <d v="2021-04-01T00:00:00"/>
    <d v="2021-12-31T00:00:00"/>
    <s v="Acción y Plazo"/>
    <m/>
    <d v="2023-02-28T00:00:00"/>
    <m/>
    <m/>
    <m/>
    <m/>
    <m/>
    <m/>
    <m/>
    <m/>
    <m/>
    <m/>
    <m/>
    <m/>
    <m/>
    <m/>
    <m/>
    <m/>
    <m/>
    <m/>
    <m/>
    <m/>
    <m/>
    <m/>
    <m/>
    <m/>
    <m/>
    <m/>
    <m/>
    <m/>
    <m/>
    <m/>
    <m/>
    <m/>
    <m/>
    <m/>
    <m/>
    <d v="2021-05-20T00:00:00"/>
    <s v="Acción programada para iniciar  a partir de abril de 2021"/>
    <s v="Carlos Andrés Vargas"/>
    <n v="0"/>
    <s v="Sin iniciar"/>
    <d v="2021-10-31T00:00:00"/>
    <s v="A corte Octubre 31 de 2021, el Almacén reportó a Financiera que no se debe contabilizar saldo alguno por concepto de DETERIORO"/>
    <n v="0.2"/>
    <d v="2021-11-08T00:00:00"/>
    <s v="Se evidencia lista de asistencia de la mesa de trabajo entre Almacen y Financiera para tratar el tema: DETERIORO P.P. y E."/>
    <s v="Aun esta a tiempo para cumplir con la accion"/>
    <d v="2021-11-18T00:00:00"/>
    <s v="Se evidencia lista de asistencia y acta de reunión de la mesa de trabajo entre Almacén y Financiera para tratar el tema: DETERIORO P.P. y E., de fecha 07 de abril, 08 de julio y 04 de octubre de 2021"/>
    <s v="Claudia Quintero"/>
    <n v="0.77777777777777779"/>
    <s v="En avance"/>
    <m/>
    <m/>
    <m/>
    <d v="2022-03-07T00:00:00"/>
    <s v="Incorporar una acción de mejora, modificación de la actual acción de mejora,  meta y fecha de finalización y responsables como parte de la mejora continua así:_x000a__x000a_Acción nueva: Reportar de manera mensual el deterioro de la PPyE_x000a_Responsable: Gestión Administ"/>
    <s v="CLAUDIA QUINTERO-MERLE GALINDO"/>
    <n v="0.78"/>
    <s v="En avance"/>
    <d v="2022-04-04T00:00:00"/>
    <s v="Aun cuando a la fecha no ha habido deterioro de la propiedada planta y equipo por lo tanto el proceso de Gestión Financiera no ha registrado el mismo, No obstante se evidencia las actas mensuales de l mes febrero y marzo de 2022 donde se concilió las part"/>
    <s v="CLAUDIA QUINTERO-MERLE GALINDO"/>
    <n v="0.02"/>
    <s v="En avance"/>
    <d v="2022-04-28T00:00:00"/>
    <s v="Se evidencia lista de asistencia y acta donde se trato el tema del Deterioro indicando que durante el primer trimestre de 2022 no hubo deterioro."/>
    <s v="CLAUDIA QUINTERO-MERLE GALINDO"/>
    <n v="0.03"/>
    <s v="En avance"/>
    <d v="2022-05-31T00:00:00"/>
    <s v="El proceso de Gestión Administrativa (Almacén),  informó a Financiera que no hay partidas a contabilizar por concepto del Deterioro, en el rimer semestre de 2022.   "/>
    <m/>
    <d v="2022-06-08T00:00:00"/>
    <s v="El proceso no reporta evidencia de la ejecución de la acción "/>
    <s v="Aun se esta a tiempo de cumplir"/>
    <d v="2022-07-14T00:00:00"/>
    <s v="Se evidencia correo enviado por el responsable de la información notificando que no se presento información relacionda con deteriodo de PPyE._x000a__x000a_La accion se encuentra a tiempo de ser implementada."/>
    <s v="A tiempo"/>
    <d v="2022-07-28T00:00:00"/>
    <s v="No obstante allegarse un correo  del auxiliar adtrativo de almacén en el cual informa que no se reporta saldos por deterioro de los equipos entregados a los diferentes cuerpos de bomberos  en calidad de comodato,este no se púede tener como avance de la ac"/>
    <s v="Jacqueline"/>
    <n v="0"/>
    <s v="EN AVANCE"/>
    <m/>
    <m/>
    <s v="Abierto"/>
    <m/>
    <m/>
    <m/>
    <m/>
    <m/>
  </r>
  <r>
    <n v="328"/>
    <n v="204"/>
    <s v="Auditoría interna"/>
    <n v="2020"/>
    <s v="Evaluación Control Interno Contable de la vigencia 2020"/>
    <d v="2021-02-26T00:00:00"/>
    <s v="Como resultado del seguimiento al Control Interno Contable, realizado por la Asesora de Control Interno de la DNBC, se generaron hechos económicos  de actualización, los cuales no fueron  tenidos en cuenta, como fue el caso de la política para la concilia"/>
    <s v="No conformidad"/>
    <s v="Por contar con un sin numero de tareas no se comtemplo la realizacion de esta accion de mejora."/>
    <s v="Por contar con un sin numero de tareas no se comtemplo la realizacion de esta accion de mejora."/>
    <s v="Impresicion en realizar los registros contables por desconocimiento de las Politicas Contables._x000a__x000a_Incumplimiento a las directrices establecidas por la CGN"/>
    <s v="Acción correctiva"/>
    <s v="Monitorear mensual de la formulación y ejecución de las acciones derivadas de la evaluación del Informe de Control Interno Contable de la vigencia 2020."/>
    <m/>
    <n v="12"/>
    <s v="Monitoreo mensual de la formulación y ejecución de las acciones derivadas de la evaluación del Informe de Control Interno Contable de la vigencia 2020."/>
    <x v="9"/>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s v="Modificación de la meta y  fecha de finalización como parte de la mejora continua:_x000a__x000a_Meta: 12_x000a__x000a_Fecha de Finalización: 30 de marzo  de 2023_x000a__x000a_Aun cuando el avance a octubre de 2021, se generó con base en la información que se reportaba a planeación con relac"/>
    <s v="CLAUDIA QUINTERO-MERLE GALINDO"/>
    <n v="0.78"/>
    <s v="En avance"/>
    <d v="2022-04-04T00:00:00"/>
    <s v="Se evidencia el acta del mes de febrero  y marzo de 2022 donde se realiza elseguimiento del proceso"/>
    <s v="CLAUDIA QUINTERO-MERLE GALINDO"/>
    <n v="0.02"/>
    <s v="En avance"/>
    <d v="2022-04-28T00:00:00"/>
    <s v="Se realizó el 05 de abril de 2022, un acta de sequimiento de los referentes estratégicos correspondientes al mes de marzo de 2022, del proceso de Gestión Financiera donde se evidencia Monitoreo mensualmente la formulación y ejecución de las acciones deriv"/>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s v="Se han realizado las actas  de seguimiento mensual a los referentes estratégicos de  gestión financiera, para este corte se verificó los dos últimos meses así:_x000a__x000a_Mayo - Acta 5 de junio 05 de 2022_x000a_Junio - Acta 6 de julio 5 de 2022_x000a__x000a_El proceso viene atendien"/>
    <s v="A tiempo"/>
    <d v="2022-07-28T00:00:00"/>
    <s v="La evidencia no  coreponde a avance de la acción, ya que las actas allegadas ni siquiera mencionan el tema de las acciones derivadas de la evaluación del informe de control interno contable"/>
    <s v="Jacqueline"/>
    <n v="0"/>
    <s v="EN AVANCE"/>
    <m/>
    <m/>
    <s v="Abierto"/>
    <m/>
    <m/>
    <m/>
    <m/>
    <m/>
  </r>
  <r>
    <n v="329"/>
    <n v="205"/>
    <s v="Auditoría interna"/>
    <n v="2020"/>
    <s v="Evaluación Control Interno Contable de la vigencia 2020"/>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ón correctiva"/>
    <s v="Solicitar al Proceso de Gestión del Talento Humano, la inclusión en el Plan de Capacitación de la Entidad, capacitaciones que apunten al mejoramiento de las competencias y habilidades del proceso de Gestión Financiero."/>
    <m/>
    <n v="1"/>
    <s v="Solicitud a Gestion de Talento Humano la inclusión en el Plan de Capacitacion al proceso financiero"/>
    <x v="9"/>
    <s v="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la solicitud al Proceso de Gestión del Talento Humano, la inclusión en el Plan de Capacitación de la Entidad, capacitaciones que apunten al mejoramiento de las competencias y habilidades del proceso de Gestión Financiero."/>
    <s v="No"/>
    <d v="2021-11-18T00:00:00"/>
    <s v="El proceso de Gestión Financiera no realizó la solicitud al Proceso de Gestión del Talento Humano, para la inclusión en el Plan de Capacitación de la Entidad, de  capacitaciones que apunten al mejoramiento de las competencias y habilidades del proceso de "/>
    <s v="Claudia Quintero"/>
    <n v="0"/>
    <s v="vencida"/>
    <m/>
    <m/>
    <m/>
    <d v="2022-03-07T00:00:00"/>
    <s v="Modificación de la fecha de finalización como parte de la mejora continua:_x000a__x000a_Fecha de Finalización: 30 de junio de 2022"/>
    <s v="CLAUDIA QUINTERO-MERLE GALINDO"/>
    <n v="0"/>
    <s v="En avance"/>
    <d v="2022-04-04T00:00:00"/>
    <s v="El día 04 de abril de 2022 se realizó correo  solicitando y justificando la inclusión en el Plan de Capacitación de la DNBC de los funcionarios de Gestión Financiera "/>
    <s v="CLAUDIA QUINTERO-MERLE GALINDO"/>
    <n v="1"/>
    <s v="Cumplida"/>
    <d v="2022-04-28T00:00:00"/>
    <s v="CUMPLIDA SEGUIMIENTO ANTERIOR"/>
    <s v="CLAUDIA QUINTERO-MERLE GALINDO"/>
    <n v="1"/>
    <s v="Cumplida"/>
    <m/>
    <m/>
    <m/>
    <d v="2022-06-08T00:00:00"/>
    <s v="CUMPLIDA SEGUIMIENTO ANTERIOR"/>
    <s v="Si"/>
    <d v="2022-07-14T00:00:00"/>
    <s v="De acuerdo con el seguimiento anterior, la acción ya fue cumplida. No obstante el proceso reporta la evidencia de la solicitud realizada al proceso Gestión de Talento Humano."/>
    <s v="Si"/>
    <d v="2022-07-28T00:00:00"/>
    <s v="Acción cumplida en revisión anterior"/>
    <s v="Jacqueline"/>
    <n v="1"/>
    <s v="CUMPLIDA"/>
    <m/>
    <m/>
    <s v="Cerrado"/>
    <s v="Acción cumplida en seguimiento anterior"/>
    <s v="Jacqueline"/>
    <d v="2022-07-29T00:00:00"/>
    <s v="NO"/>
    <m/>
  </r>
  <r>
    <n v="0"/>
    <n v="206"/>
    <s v="Auditoría interna"/>
    <n v="2020"/>
    <s v="Evaluación Control Interno Contable de la vigencia 2020"/>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ón correctiva"/>
    <s v="Incorporar en el Plan de Capacitación acciones que mejoren las competencias y habilidades de los funcionarios del proceso de Gestión de Recursos financieros"/>
    <m/>
    <n v="1"/>
    <s v="Plan de capacitación actualizados"/>
    <x v="3"/>
    <s v="Maryoly Diaz"/>
    <d v="2021-04-01T00:00:00"/>
    <d v="2021-09-30T00:00:00"/>
    <m/>
    <m/>
    <d v="2022-04-08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Procedimiento revisado y actualizado, se incorporaron capacitaciones de diplomado a traves de la  ESAP en los siguientes temas:_x000a_- DIPLOMADO GESTIÓN DEL RIESGO DE DESASTRES_x000a_- DIPLOMADO DE INNOVACIÓN EN EL SECTOR PÚBLICO_x000a_- DIPLOMADO EMPLEO PÚBLICO_x000a_- DIPLOMA"/>
    <n v="1"/>
    <d v="2021-11-08T00:00:00"/>
    <s v="Se evidencia la actualización del PIC, sin embargo no se contemplan capacitaciones que mejoren las habilidades del personal de recursos financieros"/>
    <s v="No"/>
    <d v="2021-11-16T00:00:00"/>
    <s v="Se evidencia la actualización del PIC, sin embargo no se contemplan capacitaciones que mejoren las habilidades del personal de recursos financieros"/>
    <s v="Carlos Andrés Vargas"/>
    <n v="0"/>
    <s v="vencida"/>
    <m/>
    <m/>
    <m/>
    <m/>
    <s v="Pendiente verificar en abril"/>
    <s v="Jhon Beltran - Carlos Vargas"/>
    <n v="0"/>
    <s v="En avance"/>
    <s v="06/04/20200"/>
    <s v="Se incluyó en el Plan de Capacitación de la entidad, dos capacitaciones para el personal del Proceso Contable, que tratan de SIIF  en mayo de 2022 y  Actualización tributaria en Noviembre de 2022"/>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s v="Abierto"/>
    <m/>
    <m/>
    <m/>
    <m/>
    <m/>
  </r>
  <r>
    <n v="337"/>
    <n v="208"/>
    <s v="Auditoría interna"/>
    <n v="2020"/>
    <s v="Informe de seguimento Austeridad III trimestre de 2020"/>
    <d v="2020-12-09T00:00:00"/>
    <s v="Se evidenció incumplimiento a lo señalado en la resolución  126 de 2020, en lo que respecta al artículo 4 literal (g) que señala: “El trámite de legalización y reconocimiento de viáticos o gastos de desplazamiento y permanencia se debe efectuar máximo den"/>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ón correctiva"/>
    <s v="Realizar envio de correo electrónico una vez finalizada los viáticos o gastos de viaje y desplazamiento indicado el plazo máximo a legalizar "/>
    <m/>
    <n v="1"/>
    <s v="Nº total de correos electrónicos enviados / Nº total de comisiones liquidadas *100"/>
    <x v="3"/>
    <s v="Maryory Diaz "/>
    <d v="2021-03-01T00:00:00"/>
    <d v="2021-12-31T00:00:00"/>
    <m/>
    <m/>
    <d v="2021-12-31T00:00:00"/>
    <m/>
    <m/>
    <m/>
    <m/>
    <m/>
    <m/>
    <m/>
    <m/>
    <m/>
    <m/>
    <m/>
    <m/>
    <m/>
    <m/>
    <m/>
    <m/>
    <m/>
    <m/>
    <m/>
    <m/>
    <m/>
    <m/>
    <m/>
    <m/>
    <m/>
    <m/>
    <m/>
    <m/>
    <m/>
    <m/>
    <m/>
    <m/>
    <m/>
    <m/>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una vez fi"/>
    <s v="Aun se esta a tiempo para cumplir la accion "/>
    <d v="2021-11-16T00:00:00"/>
    <s v="En el tercer trimestre se realizó la legalización extemporanea de 10 comisiones, sin embargo, solo se presenta evidencia de la comunicación al Supervisor para la toma de decisiones de Jonathan Prieto en marzo 15 de 2021."/>
    <s v="Carlos Andrés Vargas"/>
    <n v="10"/>
    <s v="En avance"/>
    <m/>
    <m/>
    <m/>
    <m/>
    <s v="Se evidenció el envío de correso electronicos a funcionarios y contratistas informando el plazo para legalización de los viaticos"/>
    <s v="Jhon Beltran - Carlos Vargas"/>
    <n v="100"/>
    <s v="Cumplida"/>
    <d v="2022-04-06T00:00:00"/>
    <s v="CUMPLIDA SEGUIMIENTO ANTERIOR"/>
    <s v="CLAUDIA QUINTERO-CATALINA ALVAREZ"/>
    <n v="1"/>
    <s v="Cumplida"/>
    <d v="2022-04-27T00:00:00"/>
    <s v="CUMPLIDA SEGUIMIENTO ANTERIOR"/>
    <m/>
    <n v="1"/>
    <s v="Cumplida"/>
    <m/>
    <m/>
    <m/>
    <d v="2022-06-08T00:00:00"/>
    <s v="CUMPLIDA TRIMESTRE ANTERIOR"/>
    <s v="Si"/>
    <d v="2022-07-19T00:00:00"/>
    <s v="Acción cumplida, verificada en monitoreos anteriores."/>
    <s v="Si"/>
    <d v="2022-07-28T00:00:00"/>
    <s v="Cumplida en seguimiento anterior"/>
    <s v="Luis Guillermo"/>
    <n v="1"/>
    <s v="CUMPLIDA"/>
    <m/>
    <m/>
    <s v="Abierto"/>
    <m/>
    <m/>
    <m/>
    <m/>
    <m/>
  </r>
  <r>
    <n v="0"/>
    <n v="209"/>
    <s v="Auditoría interna"/>
    <n v="2020"/>
    <s v="Informe de seguimento Austeridad III trimestre de 2020"/>
    <d v="2020-12-09T00:00:00"/>
    <s v="Se evidenció incumplimiento a lo señalado en la resolución  126 de 2020, en lo que respecta al artículo 4 literal (g) que señala: “El trámite de legalización y reconocimiento de viáticos o gastos de desplazamiento y permanencia se debe efectuar máximo den"/>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ón correctiva"/>
    <s v="Vencido el Plazo para la legalización de los viáticos, Informar de manera inmediata  por correo electrónico al Jefe Directo o al Supervisor, el respectivo incumplimiento por parte del Funcionario y/o contratista, para que se adelante las acciones a que ha"/>
    <m/>
    <n v="1"/>
    <s v="Nº total de correos remitidos / Nº total de incumplimientos reportados * 100 "/>
    <x v="3"/>
    <s v="Maryory Diaz "/>
    <d v="2021-03-01T00:00:00"/>
    <d v="2021-12-31T00:00:00"/>
    <m/>
    <m/>
    <d v="2022-04-08T00:00:00"/>
    <m/>
    <m/>
    <m/>
    <m/>
    <m/>
    <m/>
    <m/>
    <m/>
    <m/>
    <m/>
    <m/>
    <m/>
    <m/>
    <m/>
    <m/>
    <m/>
    <m/>
    <m/>
    <m/>
    <m/>
    <m/>
    <m/>
    <m/>
    <m/>
    <m/>
    <m/>
    <m/>
    <m/>
    <m/>
    <m/>
    <m/>
    <m/>
    <d v="2021-03-31T00:00:00"/>
    <s v="Accion no programada para el periodo. "/>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
    <s v="Aun se esta a tiempo para cumplir la accion "/>
    <d v="2021-11-16T00:00:00"/>
    <s v="Se presenta evidencia  del envío de correo electronico informando la fecha maxima de legalización  solo de 4 de las comisiones."/>
    <s v="Carlos Andrés Vargas"/>
    <n v="5"/>
    <s v="En avance"/>
    <m/>
    <m/>
    <m/>
    <m/>
    <s v="Pendiente verificar en abril"/>
    <s v="Jhon Beltran - Carlos Vargas"/>
    <m/>
    <s v="En avance"/>
    <s v="06/04/20200"/>
    <s v="En el mes de marzo de 2022 no se presenta legalización extemporanea de resoluciones de comisión._x000a__x000a_Solicita modificación de plazo para el 31-12-2022 con el fin de coadqyuvar  a la mejora continua del proceso."/>
    <s v="CLAUDIA QUINTERO-CATALINA ALVAREZ"/>
    <n v="0.02"/>
    <s v="En avance"/>
    <d v="2022-04-27T00:00:00"/>
    <s v="NO se ha presentado legalizaciones extemporaneas de los viaticos, por lo tanto no se ha generado correo mensual."/>
    <s v="CLAUDIA QUINTERO-CATALINA CARRANZA"/>
    <n v="0.3"/>
    <s v="Vencida"/>
    <d v="2022-05-25T00:00:00"/>
    <s v="Se informa mediante correo electrónico a Directivos  si se presenta incumplimiento del procedimiento vigente para la toma de decisiones (legalizaciones de comisiones)"/>
    <n v="0.5"/>
    <d v="2022-06-08T00:00:00"/>
    <s v="NO se ha presentado legalizaciones extemporáneas de los viáticos, por lo tanto no se ha generado correo mensual."/>
    <s v="No  "/>
    <d v="2022-07-19T00:00:00"/>
    <s v="Se envían correos electrónicos a los funcionarios y contratistas informando tiempos para la legalización de la comisión a ejecutar._x000a_Enero y febrero (14 legalizaciones)_x000a_Marzo (33 legalizaciones)_x000a_Abril (43 legalizaciones)_x000a_Mayo (38 legalizaciones)_x000a_Junio (50 "/>
    <s v="Si"/>
    <d v="2022-07-28T00:00:00"/>
    <s v="Se observan 150 correos enviados, sobre comisiones de enero a julio 2022, recordandoles el plazo máximo a legalizarla, una vez finalizada la comisión."/>
    <s v="Luis Guillermo"/>
    <n v="0.4"/>
    <s v="VENCIDA"/>
    <m/>
    <m/>
    <s v="Abierto"/>
    <m/>
    <m/>
    <m/>
    <m/>
    <m/>
  </r>
  <r>
    <n v="339"/>
    <n v="210"/>
    <s v="Auditoría interna"/>
    <n v="2020"/>
    <s v="Informe de seguimento Austeridad III trimestre de 2020"/>
    <d v="2020-12-09T00:00:00"/>
    <s v="Se evidenció falta  de cruces de información y de seguimiento, por parte de los Procesos Gestión Administrativa, Gestión del Talento Humano y Gestión Financiera; en cuanto a que no se registraron $207, en la resolución de viáticos de CARTAGENA CARLOS ANDR"/>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
    <s v="Falta de cruces de información dentro del Proceso de Gestión Financiera así como con el Proceso de Gestión del Talento Humano."/>
    <s v="Hallazgo por parte de los Órganos de Control y Vigilancia"/>
    <s v="Acción correctiva"/>
    <s v="Realizar cruces de información mensuales entre Presupuesto, Contabilidad y Tesorería con el fin de verificar los movimientos en el Rubro de Viaticos, Gastos de Viaje y Gastos de Desplazamiento,revisando la generación del CDP, el registro presupuestal, la "/>
    <s v=" Realizar conciliación mensual entre los procesos de Gestion de talento humano y Gestión Financiera, con respecto a la liquidación y giro de las resoluciones de viáticos y comisiones, con base en la información suministrada por el Proceso de Gestión FInan"/>
    <n v="12"/>
    <s v="Cruces Mensuales "/>
    <x v="9"/>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De acuerdo a lo reportado en el informe de Austeridad de Gasto, se hizo necesario cambiar el cruce de informacion entre Talento Humano y Financiera ya que existia dispariedad con respecto a los saldos de balance. Por lo anterior, Gestión Financiera realiz"/>
    <n v="0.25"/>
    <d v="2021-11-08T00:00:00"/>
    <s v="Se evidencia las conciliaciones  mensuales entre Presupuesto, Contabilidad y Tesorería con la  verificacion de los movimientos en el Rubro de Viaticos, Gastos de Viaje y Gastos de Desplazamiento, de los meses de julio, agosto y septiembre, no obstante no "/>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actas de conciliación de viaticos y etiquetes de mayo y junio, realizadas entre talento humano y gestión financiera  "/>
    <s v="Jacqueline"/>
    <n v="0.2"/>
    <s v="EN AVANCE"/>
    <m/>
    <m/>
    <s v="Abierto"/>
    <m/>
    <m/>
    <m/>
    <m/>
    <m/>
  </r>
  <r>
    <n v="0"/>
    <n v="211"/>
    <s v="Auditoría interna"/>
    <n v="2020"/>
    <s v="Informe de seguimento Austeridad III trimestre de 2020"/>
    <d v="2020-12-09T00:00:00"/>
    <s v="Se evidenció falta  de cruces de información y de seguimiento, por parte de los Procesos Gestión Administrativa, Gestión del Talento Humano y Gestión Financiera; en cuanto a que no se registraron $207, en la resolución de viáticos de CARTAGENA CARLOS ANDR"/>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
    <s v="Falta de cruces de información dentro del Proceso de Gestión Financiera así como con el Proceso de Gestión del Talento Humano."/>
    <s v="Hallazgo por parte de los Órganos de Control y Vigilancia"/>
    <s v="Acción correctiva"/>
    <s v="Realizar cruces de información mensuales entre Presupuesto, Contabilidad y Tesorería con el fin de verificar los movimientos en el Rubro de Viaticos, Gastos de Viaje y Gastos de Desplazamiento,revisando la generación del CDP, el registro presupuestal, la "/>
    <s v="Realizar conciliación mensual entre los procesos de Gestion de talento humano y Gestión Financiera, con respecto a la liquidación y giro de las resoluciones de viáticos y comisiones, con base en la información suministrada por el Proceso de Gestión FInanc"/>
    <n v="12"/>
    <s v="Cruces Mensuales "/>
    <x v="9"/>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De acuerdo a lo reportado en el informe de Austeridad de Gasto, se hizo necesario cambiar el cruce de informacion entre Talento Humano y Financiera ya que existia dispariedad con respecto a los saldos de balance. Por lo anterior, Gestión Financiera realiz"/>
    <n v="0.25"/>
    <d v="2021-11-08T00:00:00"/>
    <s v="Se evidencia las conciliaciones  mensuales entre Presupuesto, Contabilidad y Tesorería con la  verificacion de los movimientos en el Rubro de Viaticos, Gastos de Viaje y Gastos de Desplazamiento, de los meses de julio, agosto y septiembre, no obstante no "/>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de avance las conciliaciones mensuales de mayo y junio realizadas entre talento humano y financiera "/>
    <s v="Jacqueline"/>
    <n v="0.2"/>
    <s v="EN AVANCE"/>
    <m/>
    <m/>
    <s v="Abierto"/>
    <m/>
    <m/>
    <m/>
    <m/>
    <m/>
  </r>
  <r>
    <n v="341"/>
    <n v="212"/>
    <s v="Auditoría interna"/>
    <n v="2020"/>
    <s v="Informe de seguimento Austeridad III trimestre de 2020"/>
    <d v="2020-12-09T00:00:00"/>
    <s v="Se evidencia un excesivo aumento en el   servicio de  Telefonía Celular y telefonía fija, desconociéndose  las causas del incremento; debido, a que no se han soportado las variaciones por parte del Proceso de Gestión Administrativa, incumpliendo lo establ"/>
    <s v="No conformidad"/>
    <s v="1. Porque; No se tenia personal a cargo responsable de realizar seguimiento y control, debido que se contrató a finales del mes de Agosto del 2020 _x000a_2. Por qué; Falta de concientización en los funcionarios de la entidad acerca del uso eficiente del agua y "/>
    <s v="Las campañas se realizaron a partir del tercer trimestre de 2020."/>
    <s v="Incumplimiento de la normatividad vigente,  y Sanciones por incumplimiento a las directrices de austeridad"/>
    <s v="Acción correctiva"/>
    <s v="Realizar monitoreo mensual de la variación de las cifras  relacionadas con el pago de los servicios de agua, energía y telefono, una vez culmine el respectivo mes."/>
    <m/>
    <n v="1"/>
    <s v="Nº de monitoreos realizados/ Nº total de monitoreos requeridos *100 "/>
    <x v="0"/>
    <s v="Arley Alfonso Coy"/>
    <d v="2021-03-01T00:00:00"/>
    <d v="2021-12-31T00:00:00"/>
    <s v="Plazo"/>
    <m/>
    <d v="2022-12-31T00:00:00"/>
    <m/>
    <m/>
    <m/>
    <m/>
    <m/>
    <m/>
    <m/>
    <m/>
    <m/>
    <m/>
    <m/>
    <m/>
    <m/>
    <m/>
    <m/>
    <m/>
    <m/>
    <m/>
    <m/>
    <m/>
    <m/>
    <m/>
    <m/>
    <m/>
    <m/>
    <m/>
    <m/>
    <m/>
    <m/>
    <m/>
    <m/>
    <m/>
    <d v="2021-03-31T00:00:00"/>
    <s v="Se esta trabajando para el cumplimiento de la accion "/>
    <n v="0"/>
    <d v="2021-05-19T00:00:00"/>
    <s v="No se presenta evidencia del monitoreo mensual de la variación de las cifras  relacionadas con el pago de los servicios de agua, energía y teléfono"/>
    <s v="Carlos Andrés Vargas"/>
    <n v="0"/>
    <s v="En avance"/>
    <d v="2021-10-31T00:00:00"/>
    <s v="Se realizan las variaciones del consumo e energia ya que el acueducto no genera ningun costo por este concepto porque se encuentra incluido dentro de la administracion , adicional a esto la telefonia fija se pago solo un cargo fijo por lo cual no genera v"/>
    <n v="0.8"/>
    <d v="2021-11-08T00:00:00"/>
    <s v="Se evdencia monitoreo del consumo de energia hasta el mes de septiembre de 2021, no obstante no se evidencia el monitoreo del servicio de agua, ni de telefonia fija."/>
    <s v="Aun se esta a tiempo para cumplir con la accion "/>
    <d v="2021-11-20T00:00:00"/>
    <s v="Se evdencia monitoreo del consumo de energia hasta el mes de septiembre de 2021, así mismo no se evidencia el monitoreo del servicio de agua, ni de telefonia fija. "/>
    <s v="Luis Guillermo"/>
    <n v="0.8"/>
    <s v="En avance"/>
    <d v="2022-02-18T00:00:00"/>
    <s v="Igual al hallazgo 246"/>
    <n v="1"/>
    <d v="2022-03-02T00:00:00"/>
    <s v="El Gestor Se solicita modificación de la fecha de terminación de la acción debido a que este se articula con el Plan de Adquisiciones de Gestión de Tecnología Informática_x000a__x000a_Fecha de Terminación: 31/12/2022_x000a_Meta: 9"/>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Enero - Acta 1 (Feb/2022)"/>
    <n v="1"/>
    <d v="2022-06-08T00:00:00"/>
    <s v="Se evidencia monitoreo mensual de los servicios públicos así: Agua correspondiente del periodo 15 de dic 2021-febrero 2022, Luz de los meses enero, febrero y marzo y telefonía fija enero, febrero y marzo, no obstante no se presentan los monitorios de los "/>
    <s v="Aun se esta a tiempo de cumplir "/>
    <d v="2022-07-19T00:00:00"/>
    <s v="Se evidencia en el tablero de seguimiento de indicadores la revision mensual de los servicios (para el agua el reporte es bimestral). "/>
    <s v="A tiempo"/>
    <d v="2022-07-27T00:00:00"/>
    <s v="Se evidencia en one drive _x000a_el informe de &quot;seguimiento y control: Plan Institucional de Gestión Ambiental –  I trimestre 2022&quot;, asi como las maticez de control de los servicios de Acueducto, telefonia fija y energia.  en los cuales se parecia el tablero de"/>
    <s v="Luis Guillermo"/>
    <n v="0.8"/>
    <s v="EN AVANCE"/>
    <m/>
    <m/>
    <s v="Abierto"/>
    <m/>
    <m/>
    <m/>
    <m/>
    <m/>
  </r>
  <r>
    <n v="0"/>
    <n v="213"/>
    <s v="Auditoría interna"/>
    <n v="2020"/>
    <s v="Informe de seguimento Austeridad III trimestre de 2020"/>
    <d v="2020-12-09T00:00:00"/>
    <s v="Se evidencia un excesivo aumento en el   servicio de  Telefonía Celular y telefonía fija, desconociéndose  las causas del incremento; debido, a que no se han soportado las variaciones por parte del Proceso de Gestión Administrativa, incumpliendo lo establ"/>
    <s v="No conformidad"/>
    <s v="1. Porque; No se tenía personal a cargo responsable de realizar seguimiento y control, debido que se contrató a finales del mes de agosto _x000a_2. Por qué; Falta de concientización en los funcionarios de la entidad acerca del uso eficiente del agua y la energí"/>
    <s v="Las campañas se realizaron a partir del tercer trimestre de 2020."/>
    <s v="Incumplimiento de la normatividad vigente,  y Multas por incumplimiento a las directrices de austeridad"/>
    <s v="Acción correctiva"/>
    <s v="Realizar mesas de trabajo entre los proceso de Gestión Financiera y Gestión Administrativa con el fin de analizar los servicios públicos durante toda la vigencia 2021."/>
    <m/>
    <n v="1"/>
    <s v="Informe de los servicios públicos durante la vigencia  2020 "/>
    <x v="0"/>
    <s v="Arley Alfonso Coy/Xiomara Montaño/ Miguel Franco"/>
    <d v="2021-03-01T00:00:00"/>
    <d v="2021-12-31T00:00:00"/>
    <s v="Plazo"/>
    <m/>
    <d v="2022-04-30T00:00:00"/>
    <m/>
    <m/>
    <m/>
    <m/>
    <m/>
    <m/>
    <m/>
    <m/>
    <m/>
    <m/>
    <m/>
    <m/>
    <m/>
    <m/>
    <m/>
    <m/>
    <m/>
    <m/>
    <m/>
    <m/>
    <m/>
    <m/>
    <m/>
    <m/>
    <m/>
    <m/>
    <m/>
    <m/>
    <m/>
    <m/>
    <m/>
    <m/>
    <d v="2021-03-31T00:00:00"/>
    <s v="se programaran las mesas de trabajo con el area financiera a partir del mes de abril"/>
    <n v="0"/>
    <d v="2021-05-19T00:00:00"/>
    <s v="No se han realizado mesas de trabajo con el área financiera "/>
    <s v="Carlos Andrés Vargas"/>
    <n v="0"/>
    <s v="En avance"/>
    <d v="2021-10-31T00:00:00"/>
    <s v="Se realizan las variaciones del consumo de energia ya que el acueducto no genera ningun costo por este concepto porque se encuentra incluido dentro de la administración , adicional a esto la telefonia fija se pago solo un cargo fijo por lo cual no genera "/>
    <n v="0.8"/>
    <d v="2021-11-08T00:00:00"/>
    <s v="No se evidencia la realizacion de mesas de trabajo entre los proceso de Gestión Financiera y Gestión Administrativa con el fin de analizar los servicios públicos durante toda la vigencia 2021."/>
    <s v="Aun se esta a tiempo para cumplir con la accion "/>
    <d v="2021-11-20T00:00:00"/>
    <s v="Se evidencia &quot;SOPORTES GESTIÓN AMBIENTAL DNBC 2021&quot;, donde se aprecian planillas de runión con Gestión Financiera y Gestión Administrativa con el fin de analizar los servicios públicos durante toda la vigencia 2021."/>
    <s v="Luis Guillermo"/>
    <n v="0.8"/>
    <s v="En avance"/>
    <d v="2022-02-18T00:00:00"/>
    <s v="Se realizan las mesas de trabajo correspondientes"/>
    <n v="1"/>
    <d v="2022-03-02T00:00:00"/>
    <s v="El gestor se compromete a cumplir la acción antes del 30/04/2022"/>
    <s v="Luis Guillermo / Merle Galindo"/>
    <n v="0.8"/>
    <s v="En avance"/>
    <d v="2022-04-07T00:00:00"/>
    <s v="SOLICITAR MODIFICACIÓN DE ACCIÓN"/>
    <s v="Merle/Carlos"/>
    <n v="0.8"/>
    <s v="En avance"/>
    <d v="2022-04-29T00:00:00"/>
    <s v="El proceso no solicitó cambio de la acción"/>
    <s v="Merle/Carlos"/>
    <n v="0.8"/>
    <s v="Vencida"/>
    <m/>
    <s v="Febrero - Acta 2 (Mazo/2022)"/>
    <m/>
    <d v="2022-06-08T00:00:00"/>
    <s v="El proceso no reporta evidencia de la ejecución de la acción "/>
    <s v="No"/>
    <d v="2022-07-19T00:00:00"/>
    <s v="El proceso lleva un seguimiento periódico a los servicios públicos y realiza campañas de sensibilización, que consideramos que contribuyen a la mitigación de las causas identificadas en el hallazgo, sin embargo, no se ha realizado reunión con financiera. "/>
    <s v="No"/>
    <d v="2022-07-27T00:00:00"/>
    <s v="En el one drive se observan 6 documentos relacionados GESTIÓN AMBIENTAL (correos electrónicos enviados a todo el personal DNBC con mensajes alusivos a la concientización ambiental), No se aprecian planillas de reunión con Gestión Financiera y Gestión Admi"/>
    <s v="Luis Guillermo"/>
    <n v="0.8"/>
    <s v="VENCIDA"/>
    <m/>
    <m/>
    <s v="Abierto"/>
    <m/>
    <m/>
    <m/>
    <m/>
    <m/>
  </r>
  <r>
    <n v="0"/>
    <n v="214"/>
    <s v="Auditoría interna"/>
    <n v="2020"/>
    <s v="Informe de seguimento Austeridad III trimestre de 2020"/>
    <d v="2020-12-09T00:00:00"/>
    <s v="Se evidencia un excesivo aumento en el   servicio de  Telefonía Celular y telefonía fija, desconociéndose  las causas del incremento; debido, a que no se han soportado las variaciones por parte del Proceso de Gestión Administrativa, incumpliendo lo establ"/>
    <s v="No conformidad"/>
    <s v="1. Porque; No se tenía personal a cargo responsable de realizar seguimiento y control, debido que se contrató a finales del mes de agosto _x000a_2. Por qué; Falta de concientización en los funcionarios de la entidad acerca del uso eficiente del agua y la energí"/>
    <s v="No se estableció un plan de trabajo para el seguimiento de los diferentes servicios que allegan y se ejecutan en la entidad"/>
    <s v="Incumplimiento de la normatividad vigente,  y Multas por incumplimiento a las directrices de austeridad"/>
    <s v="Acción correctiva"/>
    <s v="Realizar campañas de concientización al personal sobre el uso responsable de  los servicios públicos y la clasificación  adecuada de los residuos Sólidos ordinarios y peligrosos, durante la vigencia 2021_x000a_"/>
    <m/>
    <n v="1"/>
    <s v="Nº de servidores públicos capacitados /Nº total de servidores  de la DNBC * 100"/>
    <x v="0"/>
    <s v="Xiomara Montaño"/>
    <d v="2021-03-01T00:00:00"/>
    <d v="2021-12-31T00:00:00"/>
    <s v="Plazo"/>
    <m/>
    <d v="2022-04-30T00:00:00"/>
    <m/>
    <m/>
    <m/>
    <m/>
    <m/>
    <m/>
    <m/>
    <m/>
    <m/>
    <m/>
    <m/>
    <m/>
    <m/>
    <m/>
    <m/>
    <m/>
    <m/>
    <m/>
    <m/>
    <m/>
    <m/>
    <m/>
    <m/>
    <m/>
    <m/>
    <m/>
    <m/>
    <m/>
    <m/>
    <m/>
    <m/>
    <m/>
    <d v="2021-03-31T00:00:00"/>
    <s v="se programaran  capacitaciones por parte del area ambiental a partir del mes de abril"/>
    <n v="0"/>
    <d v="2021-05-19T00:00:00"/>
    <s v="No se presenta evidencia de las campañas ambientales"/>
    <s v="Carlos Andrés Vargas"/>
    <n v="0"/>
    <s v="En avance"/>
    <d v="2021-10-31T00:00:00"/>
    <s v="se han realizado campañas y capacitaciones al personal de la DNBC, en la carpeta compartida se encuentran los soportes "/>
    <n v="1"/>
    <d v="2021-11-08T00:00:00"/>
    <s v="Se evidencian dos informes de ejecucion de actividades del PIGA y de la Politica de eficiencia administrativa y cero papel "/>
    <s v="Aun se esta a tiempo para cumplir con la accion "/>
    <d v="2021-11-20T00:00:00"/>
    <s v="Se evidencia &quot;21 de octubre Día mundial del ahorro de energía&quot;, &quot;COMITE CERO PAPEL DNBC 2021 - 26-10-2021&quot;, &quot;ESTRATEGIA ARTICULACION GESTION TECNOLOGICA E INFORMATICA DNBC&quot; y &quot;RESIDUOS SOLIDOS DNBC 2021&quot; relacionadas campañas de concientización al persona"/>
    <s v="Luis Guillermo"/>
    <n v="0.8"/>
    <s v="En avance"/>
    <d v="2022-02-18T00:00:00"/>
    <s v="se han realizado campañas y capacitaciones al personal de la DNBC, en la carpeta compartida se encuentran los soportes "/>
    <n v="1"/>
    <d v="2022-03-02T00:00:00"/>
    <s v="El gestor se compromete a cumplir la acción antes del 30/04/2022"/>
    <s v="Luis Guillermo / Merle Galindo"/>
    <n v="0.8"/>
    <s v="En avance"/>
    <d v="2022-04-07T00:00:00"/>
    <s v="Se presenta evidencia de charlas de la vigencia 2021 en el marco del plan de eficiencia y cero papel"/>
    <s v="Merle/Carlos"/>
    <n v="0.85"/>
    <s v="En avance"/>
    <d v="2022-04-29T00:00:00"/>
    <s v="El proceso no se reunió con el equipo ni presentó evidencias de avance de la acción planteada. "/>
    <s v="Merle/Carlos"/>
    <n v="0.85"/>
    <s v="Vencida"/>
    <d v="2022-05-31T00:00:00"/>
    <s v="Marzo - Acta 3 (Abr/2022)"/>
    <n v="1"/>
    <d v="2022-06-08T00:00:00"/>
    <s v="Se evidencian listas de asistencias y correos electrónicos enviados a todo el personal DNBC con mensajes alusivos a la concientización ambiental "/>
    <s v="Si"/>
    <d v="2022-07-19T00:00:00"/>
    <s v="El proceso hace llegar los soportes de las  listas de asistencias y correos electrónicos enviados a todo el personal DNBC con mensajes alusivos a la concientización ambiental, que soportan el cumplimiento de la acción. "/>
    <s v="Si"/>
    <d v="2022-07-27T00:00:00"/>
    <s v="No hay soporte en One Drive de este item, pero en los soportes del item 213  se evidencian las  listas de asistencias y correos electrónicos enviados a todo el personal DNBC con mensajes alusivos a la concientización ambiental, con lo cual se evidencia la"/>
    <s v="Luis Guillermo"/>
    <n v="1"/>
    <s v="CUMPLIDA"/>
    <m/>
    <m/>
    <s v="Abierto"/>
    <m/>
    <m/>
    <m/>
    <m/>
    <m/>
  </r>
  <r>
    <n v="344"/>
    <n v="215"/>
    <s v="Auditoría interna"/>
    <n v="2020"/>
    <s v="Informe de seguimento Austeridad III trimestre de 2020"/>
    <d v="2020-12-09T00:00:00"/>
    <s v="En la revisión realizada a los usos presupuestales se evidenció, que no se tomaron los usos adecuados conforme al Manual de Clasificación Presupuestal, Anexo Técnico para el Aplicativo de medición de la Austeridad en el Gasto, y Proyecto PFM 2018, asi com"/>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Realizar una verificación del uso presupuestal antes de ser registrarlo por parte de Presupuesto y Contabilidad. "/>
    <s v="Realizar una verificación del uso presupuestal antes de ser registrado por parte de Presupuesto y Contabilidad, soportandose mediante los respectivos pantallazos de registro."/>
    <n v="1"/>
    <s v="Registros "/>
    <x v="9"/>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
    <s v="A tiempo"/>
    <d v="2022-07-28T00:00:00"/>
    <s v="De los usos presupuestales de los rubros de viaticos, otros servicios profesionales y tecnicos, servicios de alojamiento para estancias cortas y servicios de limpieza, se evidencian los pantallazos de verificación de los  usos  de los  meses de mayo y jun"/>
    <s v="Jacqueline"/>
    <n v="0.2"/>
    <s v="EN AVANCE"/>
    <m/>
    <m/>
    <s v="Abierto"/>
    <m/>
    <m/>
    <m/>
    <m/>
    <m/>
  </r>
  <r>
    <n v="0"/>
    <n v="216"/>
    <s v="Auditoría interna"/>
    <n v="2020"/>
    <s v="Informe de seguimento Austeridad III trimestre de 2020"/>
    <d v="2020-12-09T00:00:00"/>
    <s v="En la revisión realizada a los usos presupuestales se evidenció, que no se tomaron los usos adecuados conforme al Manual de Clasificación Presupuestal, Anexo Técnico para el Aplicativo de medición de la Austeridad en el Gasto, y Proyecto PFM 2018, asi com"/>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s v="Error en el momento de realizar el compromiso por lo tanto se tomó de manera incorrecta el uso presupuestal "/>
    <s v="Desgaste administrativo en el proceso de Gestión financiera "/>
    <s v="Acció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9"/>
    <s v="Andres Farfan "/>
    <d v="2021-04-01T00:00:00"/>
    <d v="2021-12-31T00:00:00"/>
    <m/>
    <m/>
    <d v="2021-12-31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es de anotar que no hubo la necesidad de realizar al registro del mismo la creación en el Manual  de Clasificación Presupuestal, para registr"/>
    <s v="Aun esta a tiempo para cumplir con la accion"/>
    <d v="2021-11-18T00:00:00"/>
    <s v="Para el presente trimestre no hubo la necesidad de realizar la solicitud de  creación en el Manual  de Clasificación Presupuestal de los usos"/>
    <s v="Claudia Quintero"/>
    <n v="0.77"/>
    <s v="En avance"/>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s v="Abierto"/>
    <m/>
    <m/>
    <m/>
    <m/>
    <m/>
  </r>
  <r>
    <n v="346"/>
    <n v="217"/>
    <s v="Auditoría interna"/>
    <n v="2020"/>
    <s v="Informe de Austeridad en el Gasto IV Trimestre de 2020."/>
    <d v="2021-03-23T00:00:00"/>
    <s v="Se suscribieron los contratos No. 191 el 05 de mayo de 2020 a nombre de Lina María Chacón Lastro y el No. 177 el 21 de abril de 2020 a nombre de Diego Alejandro Posada Arango; pero los mismos, no fueron cancelados conforme a lo enunciado en la cláusula FO"/>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ón correctiva"/>
    <s v="Enviar un memorando general a los Supervisores firmado por el CT Charles, redactado por parte del Grupo Contractual, donde se manifieste la estricta responsabilidad de hacer seguimiento permanente a los Contratistas a su cargo. "/>
    <m/>
    <n v="1"/>
    <s v="Memorando enviado a los Supervisores"/>
    <x v="1"/>
    <s v="Alvaro Perez "/>
    <s v=" 4/1/2021 "/>
    <d v="2021-05-31T00:00:00"/>
    <s v="Plazo"/>
    <m/>
    <d v="2022-04-18T00:00:00"/>
    <m/>
    <m/>
    <m/>
    <m/>
    <m/>
    <m/>
    <m/>
    <m/>
    <m/>
    <m/>
    <m/>
    <m/>
    <m/>
    <m/>
    <m/>
    <m/>
    <m/>
    <m/>
    <m/>
    <m/>
    <m/>
    <m/>
    <m/>
    <m/>
    <m/>
    <m/>
    <m/>
    <m/>
    <m/>
    <m/>
    <m/>
    <m/>
    <d v="2021-03-31T00:00:00"/>
    <s v="Actividad programada para dar inicio 1 de abril de 2021"/>
    <n v="0"/>
    <d v="2021-05-21T00:00:00"/>
    <s v="Actividad programada para iniciar en abril"/>
    <s v="Carlos Andrés Vargas"/>
    <n v="0"/>
    <s v="Sin iniciar"/>
    <d v="2021-10-31T00:00:00"/>
    <s v="Se envia designacion de supervision de los contratos con firma del Director"/>
    <n v="1"/>
    <d v="2021-11-08T00:00:00"/>
    <s v="Con corte a 15 de nov el proceso no reporta evidencia de la  informacion "/>
    <s v="No"/>
    <d v="2021-11-22T00:00:00"/>
    <s v="No se allegó envidencia del memorando que debió enviar de forma general a los Supervisores  el CT Charles, redactado por parte del Grupo Contractual, donde  manifieste la estricta responsabilidad de hacer seguimiento permanente a los Contratistas a su car"/>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9"/>
    <s v="En avance"/>
    <d v="2022-04-07T00:00:00"/>
    <s v="Se evidencia  el  cumplimiento de la accion "/>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s v="Abierto"/>
    <m/>
    <m/>
    <m/>
    <m/>
    <m/>
  </r>
  <r>
    <n v="0"/>
    <n v="218"/>
    <s v="Auditoría interna"/>
    <n v="2020"/>
    <s v="Informe de Austeridad en el Gasto IV Trimestre de 2020."/>
    <d v="2021-03-23T00:00:00"/>
    <s v="Se suscribieron los contratos No. 191 el 05 de mayo de 2020 a nombre de Lina María Chacón Lastro y el No. 177 el 21 de abril de 2020 a nombre de Diego Alejandro Posada Arango; pero los mismos, no fueron cancelados conforme a lo enunciado en la cláusula FO"/>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ón correctiva"/>
    <s v="Realizar un flujo de gastos mensual (Solicitudes), verificando las partidas de PAC que se requieren para la cancelación de las cuentas"/>
    <s v="Se solicita cambiar proceso responsable "/>
    <n v="9"/>
    <s v="Flujo de gastos"/>
    <x v="9"/>
    <s v="Miguel Angel Franco"/>
    <d v="2021-04-01T00:00:00"/>
    <d v="2021-12-31T00:00:00"/>
    <m/>
    <m/>
    <d v="2022-12-31T00:00:00"/>
    <m/>
    <m/>
    <m/>
    <m/>
    <m/>
    <m/>
    <m/>
    <m/>
    <m/>
    <m/>
    <m/>
    <m/>
    <m/>
    <m/>
    <m/>
    <m/>
    <m/>
    <m/>
    <m/>
    <m/>
    <m/>
    <m/>
    <m/>
    <m/>
    <m/>
    <m/>
    <m/>
    <m/>
    <m/>
    <m/>
    <m/>
    <m/>
    <m/>
    <m/>
    <m/>
    <d v="2021-05-24T00:00:00"/>
    <s v="Actividad programada para iniciar en abril"/>
    <s v="Carlos Andrés Vargas"/>
    <n v="0"/>
    <s v="Sin iniciar"/>
    <d v="2021-10-31T00:00:00"/>
    <s v="Se esta trabajando en el tema"/>
    <n v="0"/>
    <d v="2021-11-08T00:00:00"/>
    <s v="Con corte a 15 de nov el proceso no reporta evidencia de la  informacion "/>
    <s v="Aun se esta a tiempo de cumplir con la accion "/>
    <d v="2021-11-22T00:00:00"/>
    <s v="No se reportó avance de la gestión adelantada"/>
    <s v="Jacqueline"/>
    <n v="0"/>
    <s v="vencida"/>
    <m/>
    <m/>
    <m/>
    <s v="23  febrero -13 Marzo"/>
    <s v="Solicitar cambio de responsable"/>
    <s v="Catalina Carranza-Jacqueline Rivera"/>
    <m/>
    <s v="Vencida"/>
    <d v="2022-04-04T00:00:00"/>
    <s v="Esta acción fue incorporada en el seguimiento actual por lo tanto, inicia el seguimiento en Abril de 2022 y culmina en el mes de Diciembre. Se solicitó modificación"/>
    <s v="CLAUDIA QUINTERO-MERLE GALINDO"/>
    <n v="0"/>
    <s v="En avance"/>
    <d v="2022-04-28T00:00:00"/>
    <s v="Se evidencia el correo donde se solicita a las dependencias el requerimiento del PAC. De igual forma un análisis en excell que continene los rubros del presupuesto y el detalle si fue solicitado el PAC para el mismo"/>
    <s v="CLAUDIA QUINTERO-MERLE GALINDO"/>
    <n v="0.01"/>
    <s v="En avance"/>
    <d v="2022-05-31T00:00:00"/>
    <s v="Se envía correo mensual a las dependencias de la DNBC, informando las fechas para el cargue de las solicitudes del PAC; adjuntando el Calendario PACdel Tesoro Nacional y de la entidad.  Fechas correos Febrero 02, Marzo 02, Abril 06,  Mayo 04 y Junio 01 de"/>
    <m/>
    <d v="2022-06-08T00:00:00"/>
    <s v="El proceso no reporta evidencia de la ejecución de la acción"/>
    <s v="No"/>
    <d v="2022-07-14T00:00:00"/>
    <s v="Se evidencia el envio mensual de correos de alerta a los gestores de los procesos para la revisión de saldos presupuestales"/>
    <s v="Si"/>
    <d v="2022-07-28T00:00:00"/>
    <s v="Se observa el avance de la acción con el correo a las áreas  en las que se  les remite el memorando de cierre de la vigencia 2021"/>
    <s v="Jacqueline"/>
    <n v="0.25"/>
    <s v="EN AVANCE"/>
    <m/>
    <m/>
    <s v="Abierto"/>
    <m/>
    <m/>
    <m/>
    <m/>
    <m/>
  </r>
  <r>
    <n v="354"/>
    <n v="222"/>
    <s v="Auditoría interna"/>
    <n v="2020"/>
    <s v="Informe de Austeridad en el Gasto IV Trimestre de 2020."/>
    <d v="2021-03-23T00:00:00"/>
    <s v="Se evidenció incumplimiento a lo señalado en la resolución  126 de 2020, en lo que respecta al artículo 4 literal (g) que señala: “El trámite de legalización y reconocimiento de viáticos o gastos de desplazamiento y permanencia se debe efectuar máximo den"/>
    <s v="No conformidad"/>
    <s v="1. Por qué; para los funcionarios y contratistas tres (3) días no son suficientes para legalizar _x000a__x000a_2. Por qué; a pesar de la socialización del procedimiento de viáticos muchos desconocen los tiempos de legalización_x000a__x000a_3.Porque: No se toman las acciones a qu"/>
    <s v="A pesar de que existe un procedimiento para la legalizaciòn de viàticos, 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ón correctiva"/>
    <s v="Realizar modificación a la resolución 126, en donde se especifiqué que el pago de los viáticos y gastos de desplazamiento se cancelaran posterior a la legalización del informe correspondiente "/>
    <m/>
    <n v="1"/>
    <s v="Resoluciòn 126  modificada "/>
    <x v="3"/>
    <s v="Maryoly Diaz "/>
    <d v="2021-04-08T00:00:00"/>
    <d v="2020-04-30T00:00:00"/>
    <m/>
    <m/>
    <d v="2020-04-30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s v="Cumplida"/>
    <d v="2022-04-06T00:00:00"/>
    <s v="CUMPLIDA SEGUIMIENTO ANTERIOR"/>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s v="Abierto"/>
    <m/>
    <m/>
    <m/>
    <m/>
    <m/>
  </r>
  <r>
    <n v="0"/>
    <n v="223"/>
    <s v="Auditoría interna"/>
    <n v="2020"/>
    <s v="Informe de Austeridad en el Gasto IV Trimestre de 2020."/>
    <d v="2021-03-23T00:00:00"/>
    <s v="Se evidenció incumplimiento a lo señalado en la resolución  126 de 2020, en lo que respecta al artículo 4 literal (g) que señala: “El trámite de legalización y reconocimiento de viáticos o gastos de desplazamiento y permanencia se debe efectuar máximo den"/>
    <s v="No conformidad"/>
    <s v="1. Por qué; para los funcionarios y contratistas tres (3) días no son suficientes para legalizar _x000a__x000a_2. Por qué; a pesar de la socialización del procedimiento de viáticos muchos desconocen los tiempos de legalización_x000a__x000a_3. por qué: Los funcionarios y contrati"/>
    <s v="No se da cumplimiento a la resolución 126 de 2020 y se continù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ón correctiva"/>
    <s v="Dar aplicabilidad al Módulo de Gestión de Pago de Viaticos al interior (SIIF NACION II), por modalidad de Reconocimiento, es decir se reconocen los viaticos una vez se finaliza la comisión. "/>
    <m/>
    <n v="1"/>
    <s v="Aplicabilidad Módulo de Gestión de Pago Viaticos"/>
    <x v="9"/>
    <s v="Miguel Angel Franco"/>
    <d v="2021-04-08T00:00:00"/>
    <d v="2021-05-31T00:00:00"/>
    <s v="Plazo"/>
    <m/>
    <d v="2023-04-30T00:00:00"/>
    <m/>
    <m/>
    <m/>
    <m/>
    <m/>
    <m/>
    <m/>
    <m/>
    <m/>
    <m/>
    <m/>
    <m/>
    <m/>
    <m/>
    <m/>
    <m/>
    <m/>
    <m/>
    <m/>
    <m/>
    <m/>
    <m/>
    <m/>
    <m/>
    <m/>
    <m/>
    <m/>
    <m/>
    <m/>
    <m/>
    <m/>
    <m/>
    <m/>
    <m/>
    <m/>
    <d v="2021-05-20T00:00:00"/>
    <s v="Acción programada para iniciar  a partir de abril de 2021"/>
    <s v="Carlos Andrés Vargas"/>
    <n v="0"/>
    <s v="Sin iniciar"/>
    <d v="2021-10-31T00:00:00"/>
    <m/>
    <m/>
    <d v="2021-11-08T00:00:00"/>
    <s v="No se reporta avance "/>
    <s v="No"/>
    <d v="2021-11-18T00:00:00"/>
    <s v="No se ha dado aplicabilidad al Módulo de Gestión de Pago de Viáticos al interior (SIIF NACION II), por modalidad de Reconocimiento, es decir se reconocen los viáticos una vez se finaliza la comisión. "/>
    <s v="Claudia Quintero"/>
    <n v="0"/>
    <s v="vencida"/>
    <m/>
    <m/>
    <m/>
    <d v="2022-03-07T00:00:00"/>
    <s v="Modificación de la  fecha de finalización con el fin de continuar con la mejora continua_x000a__x000a_Fecha de Finalización: 30 de abril de 2023"/>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Gestión Financiera gestiono la creación de los tres perfiles requeridos para la aplicabilidad del modulo de viáticos en el SIIF."/>
    <m/>
    <d v="2022-06-08T00:00:00"/>
    <s v="El proceso no reporta evidencia de la ejecución de la acción"/>
    <s v="Aun se esta a tiempo de cumplir"/>
    <d v="2022-07-14T00:00:00"/>
    <s v="A la fecha se evidencia la creación de los usuarios en el aplicativo SIIF para su uso, de conformidad a la fecha de terminación de la accion, esta se encuentra a tiempo en su implementación"/>
    <s v="A tiempo"/>
    <d v="2022-07-28T00:00:00"/>
    <s v="Con la ampliación de plazo hasta la vigencia 2023, se tiene como avance a la fecha la creación de los usuarioa en el aplicativo SIIF, con el objeto de dar aplicabilidad al módulo de gestión de pago de viaticos "/>
    <s v="Jacqueline"/>
    <n v="0.2"/>
    <s v="EN AVANCE"/>
    <m/>
    <m/>
    <s v="Abierto"/>
    <m/>
    <m/>
    <m/>
    <m/>
    <m/>
  </r>
  <r>
    <n v="356"/>
    <n v="224"/>
    <s v="Auditoría interna"/>
    <n v="2020"/>
    <s v="Informe de Austeridad en el Gasto IV Trimestre de 2020."/>
    <d v="2021-03-23T00:00:00"/>
    <s v="En la resolución de Gastos de Viaje y Desplazamiento No. 297 del 07 de octubre de 2020 a nombre de Edwin González Malagon, se presentó en el artículo segundo, una diferencia en  la suma escrita en letras a la indicada en números._x000a__x000a_No obstante, al realizar"/>
    <s v="No conformidad"/>
    <s v="1. Porque: Existió un error humano en el registro de las tres resoluciones_x000a__x000a_2. Porque; Debido a la cantidad de resoluciones, no se realizó una revisión adecuada_x000a__x000a_3. porque; no se prestó la atención suficiente para la verificación de las resoluciones "/>
    <s v="Debido a la cantidad de resoluciones, no se realizó una revisión adecuada"/>
    <s v="Incumplimineto de la normatividad vigente."/>
    <s v="Acción correctiva"/>
    <s v="Implementar en las resoluciones realizadas, quien proyecta,  revisa y aprueba  para garantizar la doble verificaciòn _x000a__x000a_"/>
    <m/>
    <n v="1"/>
    <s v="Resoluciones con firma de quien proyecta, revisa y aprueba"/>
    <x v="3"/>
    <s v="Maryoly Diaz "/>
    <d v="2021-04-08T00:00:00"/>
    <d v="2021-05-31T00:00:00"/>
    <m/>
    <m/>
    <d v="2021-05-31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Se Implemento en las resoluciones realizadas, quien proyecta,  revisa y aprueba  para garantizar la doble verificaciòn "/>
    <n v="1"/>
    <d v="2021-11-08T00:00:00"/>
    <s v="Se evidencia  en las Resoluciones de viáticos quien proyecta, quien revisa y quien aprueba "/>
    <s v="Si"/>
    <d v="2021-11-16T00:00:00"/>
    <s v="Se verificó las resoluciones 383, 386, 406 y 436 de 2021, las cuales cuentan con la revisión de quien proyecta, reivisión 1, revisión 2 y aprobación de la misma, asegurando la doble verificación."/>
    <s v="Carlos Andrés Vargas"/>
    <n v="100"/>
    <s v="Cumplida"/>
    <m/>
    <m/>
    <m/>
    <m/>
    <s v="Se evidenció la proyección, revisión y aprobación de las resoluciones de viaticos"/>
    <s v="Jhon Beltran - Carlos Vargas"/>
    <n v="100"/>
    <s v="Cumplida"/>
    <d v="2022-04-06T00:00:00"/>
    <s v="CUMPLIDA SEGUIMIENTO ANTERIOR"/>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362"/>
    <n v="228"/>
    <s v="Auditoría interna"/>
    <n v="2020"/>
    <s v="Informe de Austeridad en el Gasto IV Trimestre de 2020."/>
    <d v="2021-02-26T00:00:00"/>
    <s v="En la revisión realizada a los usos presupuestales se evidenció, que no se tomaron los usos adecuados conforme al Manual de Clasificación Presupuestal, Anexo Técnico para el Aplicativo de medición de la Austeridad en el Gasto, y Proyecto PFM 2018, asi com"/>
    <s v="No conformidad"/>
    <s v="1. Porque; A pesar de revisar los usos presupuestales existentes, se determinó por parte de financiera que el traslado del servicio de internet es un servicio de instalación de comunicaciones, toda vez que para considerarse servicio público es necesario c"/>
    <s v="A pesar de revisar los usos presupuestales existentes, se determinó por parte de financiera que el traslado del servicio de internet es un servicio de instalación de comunicaciones, toda vez que para considerarse servicio público es necesario contar con u"/>
    <s v="Utilizar la afectación contable de servicio público erróneamente, ya que según el Régimen de Contabilidad Pública, el traslado de redes es un servicio de Mantenimiento. "/>
    <s v="Acción correctiva"/>
    <s v="Realizar cruces de informacion entre Presupuesto y Contabilidad para determinar los Usos Presupuestales que afecten las obligaciones."/>
    <s v="Realizar una verificación del uso presupuestal antes de ser registrado por parte de Presupuesto y Contabilidad, soportandose mediante los respectivos pantallazos de registro."/>
    <n v="1"/>
    <s v="Registros "/>
    <x v="9"/>
    <s v="Marisol Mora/ Andres Farfan "/>
    <d v="2021-04-01T00:00:00"/>
    <d v="2021-06-30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n los listados de compromisos"/>
    <s v="Si"/>
    <d v="2021-11-18T00:00:00"/>
    <s v="No se evidencia  verificación del uso presupuestal antes de ser registrado por parte de Presupuesto y Contabilidad "/>
    <s v="Claudia Quintero"/>
    <n v="0"/>
    <s v="vencida"/>
    <m/>
    <m/>
    <m/>
    <d v="2022-03-07T00:00:00"/>
    <s v="Modificación de la acción, fecha de  finalización con el fin de continuar con la mejora continua_x000a__x000a_Acción:  Realizar una verificación del uso presupuestal antes de ser registrado por parte de Presupuesto y Contabilidad, soportandose mediante los respectivo"/>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
    <s v="A tiempo"/>
    <d v="2022-07-28T00:00:00"/>
    <s v="Atendiendo a que  se extiendió el plazo de cumplimiento de la acción, la cual dispone allegar los pantallazos de usos presupuestales, el proceso allegó los  de viaticos, otros servicios profesionales y tecnicos, servicios de alojamiento para estancias cor"/>
    <s v="Jacqueline"/>
    <n v="0.25"/>
    <s v="EN AVANCE"/>
    <m/>
    <m/>
    <s v="Abierto"/>
    <m/>
    <m/>
    <m/>
    <m/>
    <m/>
  </r>
  <r>
    <n v="363"/>
    <n v="229"/>
    <s v="Auditoría interna"/>
    <n v="2020"/>
    <s v="Informe de Austeridad en el Gasto IV Trimestre de 2020."/>
    <d v="2021-02-26T00:00:00"/>
    <s v="12  La DNBC, NO dío cumplimiento a las directrices establecidas por el Gobierno Nacional en el  Decreto 1009 de 2020 articulo 19 que estipula ARTÍCULO 19. REPORTE SEMESTRAL. Las entidades de la Rama Ejecutiva del orden nacional reportarán al Departamento "/>
    <s v="No conformidad"/>
    <s v="1. Porque: desconocimiento del contratista en las fechas de vencimiento del este reporte._x000a__x000a_2. Porque: la plataforma del DAPRE no permite realizar el reporte de manera extemporánea. _x000a__x000a_3, Porque: Falta de seguimiento por parte del Supervisor de las obligaci"/>
    <s v="Falta de seguimiento por parte del Supervisor de las obligaciones del contratista_x0009_"/>
    <s v="Sanciones disciplinarias por parte de los órganos de control y vigilancia debido al incumplimiento del artículo 34: deber del servidor público ley 734 del 2002  "/>
    <s v="Acción correctiva"/>
    <s v="Realizar mesa de trabajo con la Oficina Asesora de planeación, como producto se establecerán fechas de entrega, reportes y áreas involucradas en rendir informe a los entes de control interno y externo "/>
    <m/>
    <n v="1"/>
    <s v="Acta de reunion y fechas establecidas "/>
    <x v="0"/>
    <s v="Arley Alfonso Coy"/>
    <d v="2021-04-01T00:00:00"/>
    <d v="2021-06-30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m/>
    <m/>
    <d v="2021-11-08T00:00:00"/>
    <s v="No se evidencia acta de reunion producto de una mesa de trabajo entre el proceso de planeacion estrategica y administrativa con el fin de establecer las fechas de reporte de los informes que se deben de presentar tanto internos como externos "/>
    <s v="No"/>
    <d v="2021-11-19T00:00:00"/>
    <s v="No se evidencia soportes en One Drive. La actividad tiene fecha de termianción 31/03/2021"/>
    <s v="Luis Guillermo"/>
    <n v="0"/>
    <s v="vencida"/>
    <d v="2022-02-18T00:00:00"/>
    <s v="Se realizan meses de trabajo e información con correos electronicos de informes soliictad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7-19T00:00:00"/>
    <s v="El proceso ha remitido los Informe de Austeridad en el Gasto (se remitió informe del III Trimestre de 2021 y I trimestre de 2022), evidenciando atención a las dispocisiones legales._x000a_El informe del II Trimestre de 2022 se debe socializar en la última seman"/>
    <s v="Si"/>
    <d v="2022-07-27T00:00:00"/>
    <s v="No hay soporte en One Drive de este item."/>
    <s v="Luis Guillermo"/>
    <n v="0"/>
    <s v="VENCIDA"/>
    <m/>
    <m/>
    <s v="Abierto"/>
    <m/>
    <m/>
    <m/>
    <m/>
    <m/>
  </r>
  <r>
    <n v="365"/>
    <n v="231"/>
    <s v="Auditoría interna"/>
    <n v="2020"/>
    <s v="Auditoria Interna al Sistema de Gestión en Seguridad y Salud en el Trabajo vigencia 2020"/>
    <d v="2020-12-17T00:00:00"/>
    <s v="Se evidencia que los documentos que componen el Sistema de Gestión en Seguridad y Salud en el Trabajo no se han formalizado en el SIGEC, incumpliendo los principios de identificación y acceso establecidos en el ítem Conservación de la documentación, del A"/>
    <s v="No conformidad"/>
    <s v="No se tenian creados los programas del SGSST en los formatos establecidos por la DNBC."/>
    <s v="Los documentos de los programas del SG-SST en los formatos establecidos por la DNBC no han sido aprobados por gestion de analisis y mejora continua"/>
    <s v="Incumplimiento de la normatividad Dec 1072 del 2015 y la referente al SIGEC, res 442 - 2020"/>
    <s v="Acción correctiva"/>
    <s v="Formalizar los programas del SG-SST en el SIGEC"/>
    <m/>
    <n v="1"/>
    <s v="No de programas del SGSST formalizados en el SIGEC/No de programas del SGSST*100"/>
    <x v="6"/>
    <s v="Responsable del SGSST"/>
    <d v="2021-02-01T00:00:00"/>
    <m/>
    <m/>
    <m/>
    <d v="2022-04-20T00:00:00"/>
    <m/>
    <m/>
    <m/>
    <m/>
    <m/>
    <m/>
    <m/>
    <m/>
    <m/>
    <m/>
    <m/>
    <m/>
    <m/>
    <m/>
    <m/>
    <m/>
    <m/>
    <m/>
    <m/>
    <m/>
    <m/>
    <m/>
    <m/>
    <m/>
    <m/>
    <m/>
    <m/>
    <m/>
    <m/>
    <m/>
    <m/>
    <m/>
    <m/>
    <m/>
    <m/>
    <m/>
    <m/>
    <m/>
    <m/>
    <m/>
    <d v="2021-10-31T00:00:00"/>
    <s v="Con corte a 31 de octubre de 2021 no se recibieron documentos de SG-SST para ser formalizados"/>
    <n v="0"/>
    <d v="2021-11-08T00:00:00"/>
    <s v="Con corte a 31 de octubre no se ha recibido del encargado de SST la documentacion  del sistema para ser formalizada "/>
    <s v="No"/>
    <d v="2021-11-19T00:00:00"/>
    <s v="No se ha realizado la formalización de los programas de SST."/>
    <s v="Carlos Andrés Vargas"/>
    <n v="0"/>
    <s v="vencida"/>
    <d v="2022-03-07T00:00:00"/>
    <s v="Se realizo la formalizacion del manual de SST el dia 17/12/21, Como tambien el formato de fiha de indicaores el dia 14/01/22"/>
    <n v="1"/>
    <d v="2022-03-10T00:00:00"/>
    <s v="Revisar fecha de formalización del manual SGSST y programas SST._x000a_Verificar en abril 20 de 2022"/>
    <s v="Merle Galindo- Carlos Vargas"/>
    <n v="0"/>
    <s v="En avance"/>
    <d v="2022-04-11T00:00:00"/>
    <s v="Se realizó la formalización de los procedimeintos para investigación de accidentes, quejas y recomendaciones del comité de convivencia, junto con sus formatos, asi como tambien se formalizó el manual  del comité de convivencia"/>
    <s v="Merle/Carlos"/>
    <n v="0.05"/>
    <s v="En avance"/>
    <d v="2022-05-02T00:00:00"/>
    <s v="Se formalizaron los siguientes documentos: El procedimientos de Gestion del Cambio,  COPASST,  IPVR, investigación de accidentes, asi como el  Programa de Induccion y Reenduccion SST, y el  Manual del SGSST, pendiente formalizar los programas de vigilanci"/>
    <s v="Merle/Carlos"/>
    <n v="0.7"/>
    <s v="Vencida"/>
    <d v="2022-05-31T00:00:00"/>
    <s v="Se formalizaron los siguientes documentos: El procedimientos de Gestión del Cambio,  COPASST,  IPVR, investigación de accidentes, así como el  Programa de Inducción y Reinducción SST, y el  Manual del SGSST, pendiente formalizar los programas de vigilanci"/>
    <n v="0.7"/>
    <d v="2022-06-08T00:00:00"/>
    <s v="Se formalizaron los siguientes documentos: El procedimientos de Gestión del Cambio,  COPASST,  IPVR, investigación de accidentes, así como el  Programa de Inducción y Reinducción SST, y el  Manual del SGSST, pendiente formalizar los programas de vigilanci"/>
    <s v="No"/>
    <d v="2022-07-19T00:00:00"/>
    <s v="Se formalizaron los siguientes documentos: El procedimientos de Gestión del Cambio,  COPASST,  IPVR, investigación de accidentes, así como el  Programa de Inducción y Reinducción SST, y el  Manual del SGSST, pendiente formalizar los programas de vigilanci"/>
    <s v="No"/>
    <d v="2022-07-25T00:00:00"/>
    <s v="Se evidencia en One Drive matriz &quot;SEGUIMIENTO TRÁMITE CONTROL DE DOCUMENTOS&quot; donde aprecia el seguimiento a 4 solicitudes del Proceso de Talento Humnao relacionadas con los programas de SST, donde se aprecia que se formalizaron los siguientes documentos: "/>
    <s v="Luis Guillermo"/>
    <n v="0.7"/>
    <s v="VENCIDA"/>
    <m/>
    <m/>
    <s v="Abierto"/>
    <m/>
    <m/>
    <m/>
    <m/>
    <m/>
  </r>
  <r>
    <n v="366"/>
    <n v="232"/>
    <s v="Auditoría interna"/>
    <n v="2020"/>
    <s v="Auditoria Interna al Sistema de Gestión en Seguridad y Salud en el Trabajo vigencia 2020"/>
    <d v="2020-12-17T00:00:00"/>
    <s v="Se evidencio que no se han tomado acciones producto del incumplimiento de la meta de los indicadores: Cumplimiento de las actividades de los programas de vigilancia epidemiológica, Cumplimiento de las actividades establecidas para la prevención y atención"/>
    <s v="No conformidad"/>
    <s v="No se habian diseñado los programas de vigilancia epidemiologica para la DNBC._x000a_Se priorizo las actividades para la prevencion manejo y control del COVID-19 en la entidad."/>
    <s v="Con las actividades realizadas no se alimentaron los indicadores de proceso, frente a las actividades de PVE y prevencion y respuesta a emergencias."/>
    <s v="Materializacion posibles enfermedades laborales"/>
    <s v="Acción correctiva"/>
    <s v="Desarrollar las actividades que alimentan los Programas de vigilancia epidemiologica de acuerdo a las necesidades identificadas que permitanser medidas con sus respectivos indicadores."/>
    <m/>
    <n v="1"/>
    <s v="Programas de vigilancia epidemiologica / No de actividades ejecutadas*100"/>
    <x v="3"/>
    <s v="Responsable del SGSST"/>
    <d v="2021-04-15T00:00:00"/>
    <m/>
    <s v="Plazo"/>
    <m/>
    <d v="2022-07-15T00:00:00"/>
    <m/>
    <m/>
    <m/>
    <m/>
    <m/>
    <m/>
    <m/>
    <m/>
    <m/>
    <m/>
    <m/>
    <m/>
    <m/>
    <m/>
    <m/>
    <m/>
    <m/>
    <m/>
    <m/>
    <m/>
    <m/>
    <m/>
    <m/>
    <m/>
    <m/>
    <m/>
    <m/>
    <m/>
    <m/>
    <m/>
    <m/>
    <m/>
    <m/>
    <m/>
    <m/>
    <m/>
    <m/>
    <m/>
    <m/>
    <m/>
    <d v="2021-10-31T00:00:00"/>
    <s v="Se desarrollaron las actividades que alimentan los Programas de vigilancia epidemiologica de acuerdo a las necesidades identificadas "/>
    <n v="1"/>
    <d v="2021-11-08T00:00:00"/>
    <s v="Se evidencia el desarrollo de actividades que alimentan los Programas de vigilancia epidemiologica de acuerdo a las necesidades identificadas que permitanser medidas con sus respectivos indicadores."/>
    <s v="Si"/>
    <d v="2021-11-16T00:00:00"/>
    <s v="Se evidencia la ejecución de actividades de los programas de vigilancia epidemiologicos, se cuenta con los PVE de riesgo psicosocial y musculo esqueletico."/>
    <s v="Carlos Andrés Vargas"/>
    <n v="100"/>
    <s v="Cumplida"/>
    <d v="2022-02-18T00:00:00"/>
    <s v="Se realizo actualizacion a los programas de vigilancia epidemiologica. Se continua con la ejecucion de las actividades de acuerdo a plan de accion vigencia 2022._x000a_(Programa psicosocial y programa de desordenes musculoesqueleticos)****Solicitar ampliacion d"/>
    <n v="0.9"/>
    <d v="2022-02-23T00:00:00"/>
    <s v="Se realizó la formalizacion de los indicadores de acuerdo con los estandares de mejora continua, pendiente la medicion._x000a_Solicitar ampliación de fecha de finalización de la acción, hasta julio 15 de 2022"/>
    <s v="Jhon Beltran - Carlos Vargas"/>
    <n v="0.5"/>
    <s v="En avance"/>
    <d v="2022-04-05T00:00:00"/>
    <s v="Se evidencia la ejecucíon de los programas de vigilancia epidemilogicos de riesgo psicosocial y cardiovascular."/>
    <s v="John Beltran _x000a_CarlosVargas"/>
    <n v="0.7"/>
    <s v="En avance"/>
    <d v="2022-04-29T00:00:00"/>
    <s v="Se encuentran adelantando las actividades de los PVE de riesgo psicosocial y cardiovascular. pendiente la formalización de los documentos protocolo y excel"/>
    <s v="John Beltran _x000a_CarlosVargas"/>
    <n v="70"/>
    <s v="En avance"/>
    <m/>
    <m/>
    <m/>
    <d v="2022-06-08T00:00:00"/>
    <s v="El proceso no reporta evidencia de la ejecución de la acción "/>
    <s v="Aun se esta a tiempo de cumplir "/>
    <d v="2022-07-19T00:00:00"/>
    <s v="Se realizó actualización a los programas de vigilancia epidemiologica. Se continua con la ejecucion de las actividades de acuerdo a plan de accion vigencia 2022._x000a_(Programa psicosocial y programa de desordenes musculoesqueleticos)"/>
    <s v="A tiempo"/>
    <d v="2022-07-28T00:00:00"/>
    <s v="Se evidencia el PROGRAMA DE VIGILANCIA EPIDEMIOLOGICA RIESGOS PSICOSOCIAL DNB y el PROGRAMA DE VIGILANCIA EPIDEMIOLOGICO EN DESORDENES MUSCULOESQUELETICO DNBC, actualizados, y evidencias de las actividades realizadas en relación con PVE CARDIOVASCULAR, PV"/>
    <s v="Luis Guillermo"/>
    <n v="0.7"/>
    <s v="EN AVANCE"/>
    <m/>
    <m/>
    <s v="Abierto"/>
    <m/>
    <m/>
    <m/>
    <m/>
    <m/>
  </r>
  <r>
    <n v="368"/>
    <n v="234"/>
    <s v="Auditoría interna"/>
    <n v="2020"/>
    <s v="Auditoria Interna al Sistema de Gestión en Seguridad y Salud en el Trabajo vigencia 2020"/>
    <d v="2020-12-17T00:00:00"/>
    <s v="Se evidencia que no se cuenta con el programa de mantenimiento preventivo de las instalaciones y vehículo de la entidad. Incumpliendo lo establecido en el parágrafo 2, artículo 2.2.4.6.24 Decreto 1072 de 2015"/>
    <s v="No conformidad"/>
    <s v="El area administrativa de mantenimiento no realizo la planeacion en base al programa de mantenimiento preventivo de las instalaciones y vehículo de la entidad. "/>
    <s v="El area administrativa de mantenimiento no realizo la planeacion en base al programa de mantenimiento preventivo de las instalaciones y vehículo de la entidad. "/>
    <s v="Incumplimiento de la normatividad vigente y deterioro de los bienes de la entidad. "/>
    <s v="Acción correctiva"/>
    <s v="Implementar el programa de mantenimiento preventivo de las instalaciones y vehículo de la entidad"/>
    <m/>
    <n v="1"/>
    <s v="Plan de mantenimiento preventivo de las instalaciones y vehículo de la entidad - Implementado"/>
    <x v="0"/>
    <s v="Responsable del area administrativa encargada del mantenimiento"/>
    <d v="2021-05-01T00:00:00"/>
    <m/>
    <s v="Plazo"/>
    <m/>
    <d v="2022-12-31T00:00:00"/>
    <m/>
    <m/>
    <m/>
    <m/>
    <m/>
    <m/>
    <m/>
    <m/>
    <m/>
    <m/>
    <m/>
    <m/>
    <m/>
    <m/>
    <m/>
    <m/>
    <m/>
    <m/>
    <m/>
    <m/>
    <m/>
    <m/>
    <m/>
    <m/>
    <m/>
    <m/>
    <m/>
    <m/>
    <m/>
    <m/>
    <m/>
    <m/>
    <m/>
    <m/>
    <m/>
    <m/>
    <m/>
    <m/>
    <m/>
    <m/>
    <d v="2021-10-31T00:00:00"/>
    <s v="Se cuenta con el nuevo plan de mantenimineto de las instalaciones por parte del porveedor multipack, mas sin embargo no hay soportes fisicos de las visitas realizadas"/>
    <n v="0.6"/>
    <d v="2021-11-08T00:00:00"/>
    <s v="Se evidiencia el programa de mantenimiento  de las instalaciones fisicas, es de anotar que este presentado por la inmobiliaria que tiene a cargo el inmueble, no obstante no hay un seguimeinto realizado por el gestor del proceso ni tampoco se presenta el p"/>
    <s v="No"/>
    <d v="2021-11-20T00:00:00"/>
    <s v="Se evidencia el CRONOGRAMA DE MANTENIMIENTO PREVENTIVO / PREDICTIVO  2021 del EDIFICIO: ELEMENTO, (presentado por la inmobiliaria)  y un borrador del procedimiento mantenimiento de los vehículos, pero no se evidencai el plan de mantenimiento de vehiculos "/>
    <s v="Luis Guillermo"/>
    <n v="0.6"/>
    <s v="vencida"/>
    <d v="2022-02-18T00:00:00"/>
    <s v="igual que hallazgo 33"/>
    <n v="0.4"/>
    <d v="2022-03-02T00:00:00"/>
    <s v="El Gestor solicita modificación de la fecha de terminación de la acción en virtud que hasta el 30 de abril de 2022 se contará con el programa de mantenimiento._x000a__x000a_Fecha de Terminación: 31/12/2022_x000a_Meta: 9_x000a_Evidencia: Seguimientos mensuales al programa de mant"/>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documento borrador del plan de mantenimiento, no obstante este no se encuentra formalizado ni tampoco se ha implementado "/>
    <s v="Aun se esta a tiempo de cumplir "/>
    <d v="2022-06-19T00:00:00"/>
    <s v="La última gestión del proceso data del 12 de mayo, fecha en la cual Mejora Continua realizó la devolución del documento al encontrarse incompleto.  Si bien esta en los tiempos definidos se alerta el posible incumplimiento ya que la acción formulada esta e"/>
    <s v="A tiempo"/>
    <d v="2022-07-27T00:00:00"/>
    <s v="Se observa en el Drive el documentos &quot;PLAN DE MANTENIMIENTO[9898]&quot; y Correo mediante el cual devuelven el Plan por parte de Mejora Continua, por ende no se ha Implementado el programa de mantenimiento preventivo de las instalaciones y vehículo de la entid"/>
    <s v="Luis Guillermo"/>
    <n v="0.6"/>
    <s v="EN AVANCE"/>
    <m/>
    <m/>
    <s v="Abierto"/>
    <m/>
    <m/>
    <m/>
    <m/>
    <m/>
  </r>
  <r>
    <n v="370"/>
    <n v="236"/>
    <s v="Auditoría interna"/>
    <n v="2020"/>
    <s v="Auditoria Interna al Sistema de Gestión en Seguridad y Salud en el Trabajo vigencia 2020"/>
    <d v="2020-12-17T00:00:00"/>
    <s v="Se encontró debilidad en la aplicación de la gestión del cambio frente al traslado de las oficinas a la nueva sede, para la adopción de medidas de prevención y control antes de su implementación. Incumpliendo lo establecido en el artículo 2.2.4.6.26 Decre"/>
    <s v="No conformidad"/>
    <s v="No se tomaron las medidas necesarias de prevención y control antes y durante el cambio a la nueva sede._x000a_Se priorizo las actividades para la prevencion manejo y control del COVID-19 en la entidad."/>
    <s v="Se priorizo las actividades para la prevencion manejo y control del COVID-19 en la entidad._x000a_Desconocimiento por parte del area administrativa en cargada del procesos de cambio de sede frente a lo establecido en el artículo 2.2.4.6.26 Decreto 1072 de 2015 "/>
    <s v="Materializacion de emergencias, accidentes y enfermedades laborales"/>
    <s v="Acción correctiva"/>
    <s v="Diseñar un procedimiento referente a la gestion del cambio para la entidad."/>
    <m/>
    <n v="1"/>
    <s v="procedimiento diseñado de gestion del cambio para la entidad"/>
    <x v="0"/>
    <s v="Responsable del SGSST"/>
    <d v="2021-05-01T00:00:00"/>
    <m/>
    <m/>
    <m/>
    <d v="2022-06-30T00:00:00"/>
    <m/>
    <m/>
    <m/>
    <m/>
    <m/>
    <m/>
    <m/>
    <m/>
    <m/>
    <m/>
    <m/>
    <m/>
    <m/>
    <m/>
    <m/>
    <m/>
    <m/>
    <m/>
    <m/>
    <m/>
    <m/>
    <m/>
    <m/>
    <m/>
    <m/>
    <m/>
    <m/>
    <m/>
    <m/>
    <m/>
    <m/>
    <m/>
    <m/>
    <m/>
    <m/>
    <m/>
    <m/>
    <m/>
    <m/>
    <m/>
    <d v="2021-10-31T00:00:00"/>
    <m/>
    <m/>
    <d v="2021-11-08T00:00:00"/>
    <s v="No se evidencia un procediemiento  referente a la gestion del cambio para la entidad."/>
    <s v="No"/>
    <d v="2021-11-20T00:00:00"/>
    <s v="No se evidencia soportes en One Drive. La actividad tiene fecha de terminación 31/08/2021"/>
    <s v="Luis Guillermo"/>
    <n v="0"/>
    <s v="vencida"/>
    <d v="2022-02-18T00:00:00"/>
    <s v="esta en proceso"/>
    <n v="0.5"/>
    <d v="2022-03-02T00:00:00"/>
    <s v="ANTES EN PROCESO G. ADMINISTRATIVA En mesa de trabajo se identificó que la acción es de responsabilidad de Seguridad y Salud en el Trabajo, por lo que se solicita traslado del responsable de la acción al Proceso de Talento Humano._x000a_Gestión Administrativa p"/>
    <s v="Luis Guillermo / Merle Galindo"/>
    <n v="0"/>
    <s v="En avance"/>
    <d v="2022-04-07T00:00:00"/>
    <s v="Revisar responsable"/>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6-19T00:00:00"/>
    <s v="El proceso de Gestión de Análisis y Mejora Continua aprobó para publicación el procedimiento de gestión de cambio, diseñado por los responsables de SG-SST.  "/>
    <s v="Si"/>
    <d v="2022-07-27T00:00:00"/>
    <s v="No hay evidencia en el One Drive de este item."/>
    <s v="Luis Guillermo"/>
    <n v="0"/>
    <s v="EN AVANCE"/>
    <m/>
    <m/>
    <s v="Abierto"/>
    <m/>
    <m/>
    <m/>
    <m/>
    <m/>
  </r>
  <r>
    <n v="373"/>
    <n v="238"/>
    <s v="Auditoría interna"/>
    <n v="2020"/>
    <s v="Auditoria Interna al Sistema de Gestión en Seguridad y Salud en el Trabajo vigencia 2020"/>
    <d v="2020-12-17T00:00:00"/>
    <s v="Realizando la verificación del cumplimiento de los lineamientos de Seguridad y Salud en el Trabajo, se evidenció la no existencia de un procedimiento para la identificación y evaluación de las especificaciones en SST de las compras o adquisición de produc"/>
    <s v="No conformidad"/>
    <s v="No hay un procedimiento para la identificación y evaluación de las especificaciones en SST de las compras o adquisición de productos y servicios en el area de gestion contractual._x000a_No se siguen los lineamientos del manual de proveedores y contratista sumin"/>
    <s v="No se siguen los lineamientos del manual de proveedores y contratista suministrado por el area de SST."/>
    <s v="Multas que van desde 20 hasta 1.000 salarios mínimos."/>
    <s v="Acción correctiva"/>
    <s v="Incluir dentro de la actividad contractual  los lineamientos del manual de contratistas y proveedores del SGSST"/>
    <m/>
    <n v="1"/>
    <s v="Manual de contratistas y provedores del SGSST implementado"/>
    <x v="1"/>
    <s v="Subdireccion Administrativa y Financiera"/>
    <d v="2021-05-01T00:00:00"/>
    <m/>
    <s v="Plazo"/>
    <m/>
    <d v="2022-06-30T00:00:00"/>
    <m/>
    <m/>
    <m/>
    <m/>
    <m/>
    <m/>
    <m/>
    <m/>
    <m/>
    <m/>
    <m/>
    <m/>
    <m/>
    <m/>
    <m/>
    <m/>
    <m/>
    <m/>
    <m/>
    <m/>
    <m/>
    <m/>
    <m/>
    <m/>
    <m/>
    <m/>
    <m/>
    <m/>
    <m/>
    <m/>
    <m/>
    <m/>
    <m/>
    <m/>
    <m/>
    <m/>
    <m/>
    <m/>
    <m/>
    <m/>
    <d v="2021-10-31T00:00:00"/>
    <s v="se esta trabajando en el tema de la implementacion del manual de contratacion y manual de supervision "/>
    <n v="0.82"/>
    <d v="2021-11-08T00:00:00"/>
    <s v="Se evidencia documento borrdaor con del Manual de Contratacion "/>
    <s v="No"/>
    <d v="2021-11-22T00:00:00"/>
    <s v="No se evdeincia en el borrador del manual de contratación el cumplimiento de la acción"/>
    <s v="Jacqueline"/>
    <n v="0"/>
    <s v="En avance"/>
    <m/>
    <m/>
    <m/>
    <d v="2022-02-23T00:00:00"/>
    <s v="Se solicita unificar con los hallazgos de expedi[on del manual de contrataci[on para el 18 de abril"/>
    <s v="Catalina Carranza-Jacqueline Rivera"/>
    <n v="0.1"/>
    <s v="En avance"/>
    <d v="2022-04-07T00:00:00"/>
    <s v="Se contemplo en el manual  de contratacion la aplicación de  SGSST, el cual esta en revision el manual"/>
    <s v="Catalina Carranza-Jacqueline Rivera"/>
    <n v="0.7"/>
    <s v="En avance"/>
    <d v="2022-04-29T00:00:00"/>
    <s v="El manual de contrataciòn se encuentra en revisiòn en el proceso de Mejora Continua"/>
    <s v="CLAUDIA QUINTERO-CATALINA CARRANZA"/>
    <n v="0.7"/>
    <s v="En avance"/>
    <d v="2022-05-31T00:00:00"/>
    <s v="Se adjunta Manual de contratación "/>
    <n v="0.7"/>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en el mismo se evidencia  la obligatoriedad  de acoger lo dispuesto en el manual de Seguridad en el trabajo "/>
    <s v="Si"/>
    <d v="2022-07-22T00:00:00"/>
    <s v="Se evidencia la expedición del manual de contratación con vigencia desde 13/06/2022 y adoptado mediante  Resolución 345 del 13 de junio de 2022; en el que se estipuló  la obligatoriedad  de acoger lo dispuesto en el manual de Seguridad en el trabajo "/>
    <s v="Jacqueline"/>
    <n v="1"/>
    <s v="CUMPLIDA"/>
    <m/>
    <m/>
    <s v="Cerrado"/>
    <s v="Se expidió el manual de contratación y supervisión"/>
    <s v="Jacqueline"/>
    <d v="2022-07-29T00:00:00"/>
    <s v="NO"/>
    <s v="Es importante dejar constancia que la expedición de los manuales, para ser efectivos deben ir acopañados de procedimientos, lños cuales se vana a empezar a diseñar   "/>
  </r>
  <r>
    <n v="375"/>
    <n v="239"/>
    <s v="Auditoría interna"/>
    <n v="2021"/>
    <s v="Informe de Seguimiento a la Atención de PQRSD segundo semestre de 2020"/>
    <d v="2021-04-26T00:00:00"/>
    <s v="Al verificar la digitalización y archivo de respuesta respecto de los  825 radicados, se pudo establecer que en 317 radicados que corresponden a un 38% sobre el total de PQRSD del semestre, no tienen Orfeo de salida, y solo uno de ellos, el radicado 20203"/>
    <s v="No conformidad"/>
    <s v="1ºPor que; Falta de capacitación personalizada en todo lo correspondiente a ORFEO, para generar radicados de salida, asociación y archivo de PQRSD. _x000a__x000a_2ºPor que; Desconocimiento del procedimiento de de Recepción, Distribución, Seguimiento y Salida de Petic"/>
    <s v="No se cumple con el procedimiento a cabalidad."/>
    <s v="No se puede evidenciar con cual oficio y que fecha se le dio respuesta a los PQRSD."/>
    <s v="Acción correctiva"/>
    <s v="Realizar capacitacion y sensibilizacion del proceso de Recepción,_x000a_Distribución, Seguimiento y Salida_x000a_de Peticiones, Quejas, Reclamos,_x000a_Sugerencias y Denuncias a funcionarios y contratistas encargados de tramitar las PQRSD."/>
    <m/>
    <n v="18"/>
    <s v="Capacitaciones realizadas\ capacitaciones programadas * 100"/>
    <x v="5"/>
    <s v="Faubricio Sanchez"/>
    <d v="2021-05-15T00:00:00"/>
    <d v="2021-12-31T00:00:00"/>
    <s v="Plazo"/>
    <m/>
    <d v="2022-06-30T00:00:00"/>
    <m/>
    <m/>
    <m/>
    <m/>
    <m/>
    <m/>
    <m/>
    <m/>
    <m/>
    <m/>
    <m/>
    <m/>
    <m/>
    <m/>
    <m/>
    <m/>
    <m/>
    <m/>
    <m/>
    <m/>
    <m/>
    <m/>
    <m/>
    <m/>
    <m/>
    <m/>
    <m/>
    <m/>
    <m/>
    <m/>
    <m/>
    <m/>
    <m/>
    <m/>
    <m/>
    <m/>
    <m/>
    <m/>
    <m/>
    <m/>
    <s v="31/11/2021"/>
    <m/>
    <m/>
    <s v="08/11//2021"/>
    <s v="Con corte a 15 de nov el proceso no reporta informacion "/>
    <s v="Aun se esta a tiempo de cumplir con la accion "/>
    <d v="2021-11-19T00:00:00"/>
    <s v="En el seguimiento no se evidencia avance ni evidencia de la ejecucicón de la acción Realizar capacitacion y sensibilizacion del proceso de Recepción,_x000a_Distribución, Seguimiento y Salida_x000a_de Peticiones, Quejas, Reclamos,_x000a_Sugerencias y Denuncias a funcionario"/>
    <s v="Jacqueline"/>
    <n v="0"/>
    <s v="En avance"/>
    <m/>
    <m/>
    <m/>
    <s v="25 de febrero de 2022"/>
    <s v="Reprogramar fecha,meta e indicador "/>
    <s v="Catalina Carranza -Jacqueline Rivera"/>
    <n v="0.1"/>
    <s v="En avance"/>
    <d v="2021-04-05T00:00:00"/>
    <s v="No se presentó evidencia especifica de capacitación "/>
    <s v="John Beltran _x000a_CarlosVargas"/>
    <n v="0.1"/>
    <s v="En avance"/>
    <d v="2022-04-27T00:00:00"/>
    <s v="Se evidencia la capacitacion a 14 de los 18 procesos"/>
    <s v="Jhon Beltran/ Carlos Vargas"/>
    <n v="0.78"/>
    <s v="En avance"/>
    <d v="2022-05-31T00:00:00"/>
    <s v="Se evidencia la capacitación a 14 de los 18 procesos"/>
    <n v="0.78"/>
    <d v="2022-06-07T00:00:00"/>
    <s v="El proceso evidencia los listados de asistencia de las capacitaciones realizadas a los diferentes procesos de 18 procesos se capacitaron 15 desde 9 de febrero del 2022 al 7 de marzo de 2022"/>
    <s v="Aun se esta a tiempo de cumplir "/>
    <d v="2022-06-30T00:00:00"/>
    <s v="Se evidencia la capacitación a 18 de los 18 procesos"/>
    <s v="Si"/>
    <d v="2022-07-26T00:00:00"/>
    <s v="La meta de la acción era capacitar a los 18 procesos de la Entidad respecto del recibo de PQRSD, lo cual se evidenció allegandose la lista de asistencia de la última capacitación llevada a cabo en junio 14 de 2022  "/>
    <s v="Jacqueline"/>
    <n v="1"/>
    <s v="CUMPLIDA"/>
    <m/>
    <m/>
    <s v="Cerrado"/>
    <s v="Se adelantaron las capacitaciones programadas"/>
    <s v="Jacqueline"/>
    <d v="2022-07-29T00:00:00"/>
    <s v="NO"/>
    <m/>
  </r>
  <r>
    <n v="377"/>
    <n v="240"/>
    <s v="Auditoría interna"/>
    <n v="2021"/>
    <s v="Informe de Seguimiento a la Atención de PQRSD segundo semestre de 2020"/>
    <d v="2021-04-26T00:00:00"/>
    <s v="Inadecuada tipificación de radicados de acuerdo a su temática. Se evidencian falencias en la radicación de tipologías por su temática, toda vez que el radicado  20203800046782 Se radicó como petición de documentos e información, con 20 días de respuestas,"/>
    <s v="No conformidad"/>
    <s v="1ºPor que; falta de profundizar en el tema de PQRSD para su respectiva clasificación_x000a__x000a_2ºPor que; alta recepción y radicación de PQRSD."/>
    <s v="Falta de aplicabilidad del procedimiento de PQRSD."/>
    <s v="Acciones judiciales y sanciones disciplinarias"/>
    <s v="Acción correctiva"/>
    <s v="Realizar capacitación y sensibilización del proceso de Recepción,_x000a_Distribución, Seguimiento y Salida_x000a_de Peticiones, Quejas, Reclamos,_x000a_Sugerencias y Denuncias a funcionarios y contratistas del proceso de GAU."/>
    <m/>
    <n v="18"/>
    <s v="Capacitaciones realizadas\ capacitaciones programadas * 100"/>
    <x v="5"/>
    <s v="Faubricio Sanchez"/>
    <d v="2021-07-01T00:00:00"/>
    <d v="2021-12-31T00:00:00"/>
    <s v="Plazo"/>
    <m/>
    <d v="2022-06-30T00:00:00"/>
    <m/>
    <m/>
    <m/>
    <m/>
    <m/>
    <m/>
    <m/>
    <m/>
    <m/>
    <m/>
    <m/>
    <m/>
    <m/>
    <m/>
    <m/>
    <m/>
    <m/>
    <m/>
    <m/>
    <m/>
    <m/>
    <m/>
    <m/>
    <m/>
    <m/>
    <m/>
    <m/>
    <m/>
    <m/>
    <m/>
    <m/>
    <m/>
    <m/>
    <m/>
    <m/>
    <m/>
    <m/>
    <m/>
    <m/>
    <m/>
    <s v="31/11/2021"/>
    <m/>
    <m/>
    <s v="08/11//2021"/>
    <s v="Con corte a 15 de nov el proceso no reporta informacion "/>
    <s v="Aun se esta a tiempo de cumplir con la accion "/>
    <d v="2021-11-19T00:00:00"/>
    <s v="En el seguimiento no se evidencia avance ni evidencia de la ejecucicón de la acción Realizar capacitacion y sensibilizacion del proceso de Recepción,_x000a_Distribución, Seguimiento y Salida_x000a_de Peticiones, Quejas, Reclamos,_x000a_Sugerencias y Denuncias a funcionario"/>
    <s v="Jacqueline"/>
    <n v="0"/>
    <s v="En avance"/>
    <m/>
    <m/>
    <m/>
    <s v="25 de febrero de 2022"/>
    <s v="Reprogramar fecha,meta e indicador "/>
    <s v="Catalina Carranza -Jacqueline Rivera"/>
    <n v="0.1"/>
    <s v="En avance"/>
    <d v="2021-04-05T00:00:00"/>
    <s v="A la fecha no se ha realizado la capacitación al interior del proceso GAU"/>
    <s v="John Beltran _x000a_CarlosVargas"/>
    <n v="0"/>
    <s v="En avance"/>
    <d v="2022-04-27T00:00:00"/>
    <m/>
    <s v="Jhon Beltran/ Carlos Vargas"/>
    <n v="1"/>
    <s v="Cumplida"/>
    <m/>
    <m/>
    <m/>
    <d v="2022-06-07T00:00:00"/>
    <s v="Acción cumplida en los seguimientos del plan de choque"/>
    <s v="Si"/>
    <d v="2022-06-30T00:00:00"/>
    <s v="Acción cumplida, verificada en monitoreos anteriores."/>
    <s v="Si"/>
    <d v="2022-07-25T00:00:00"/>
    <s v="Acción cumplida en seguimiento anterior"/>
    <s v="Jacqueline"/>
    <n v="1"/>
    <s v="CUMPLIDA"/>
    <m/>
    <m/>
    <s v="Cerrado"/>
    <s v="Acción cumplida en seguimiento anterior"/>
    <s v="Jacqueline"/>
    <d v="2022-07-29T00:00:00"/>
    <s v="NO"/>
    <m/>
  </r>
  <r>
    <n v="380"/>
    <n v="242"/>
    <s v="Auditoría interna"/>
    <n v="2021"/>
    <s v="Informe de Seguimiento a la Atención de PQRSD segundo semestre de 2020"/>
    <d v="2021-04-26T00:00:00"/>
    <s v="Se encontró que 26 PQRSD de las 825 radicadas en la DNBC, no se  respondieron, y al revisar la base de datos  del GAU control de los servidores y/o contratistas responsables de dar respuesta, no hay  evidencia del monitoreo  y  seguimiento  de  la  entrad"/>
    <s v="No conformidad"/>
    <s v="1ºPor que; No se realiza monitoreo y seguimiento establecido en el procedimiento de Recepción, Distribución,  Seguimiento y Salida de Peticiones, Quejas, Reclamos, Sugerencias y Denuncias en el Numeral 5.7."/>
    <s v="Falta de implementación del procedimiento de PQRSD."/>
    <s v="Acciones judiciales, sanciones disciplinarias y sanciones por entes de control"/>
    <s v="Acción correctiva"/>
    <s v="Realizar seguimiento y monitoreo quincenal a las PQRSD."/>
    <m/>
    <n v="8"/>
    <s v="monitoreos realizados / monitoreos programados * 100"/>
    <x v="5"/>
    <s v="Faubricio Sanchez"/>
    <d v="2021-06-01T00:00:00"/>
    <d v="2021-12-31T00:00:00"/>
    <s v="Plazo"/>
    <m/>
    <d v="2022-06-30T00:00:00"/>
    <m/>
    <m/>
    <m/>
    <m/>
    <m/>
    <m/>
    <m/>
    <m/>
    <m/>
    <m/>
    <m/>
    <m/>
    <m/>
    <m/>
    <m/>
    <m/>
    <m/>
    <m/>
    <m/>
    <m/>
    <m/>
    <m/>
    <m/>
    <m/>
    <m/>
    <m/>
    <m/>
    <m/>
    <m/>
    <m/>
    <m/>
    <m/>
    <m/>
    <m/>
    <m/>
    <m/>
    <m/>
    <m/>
    <m/>
    <m/>
    <s v="31/11/2021"/>
    <m/>
    <m/>
    <s v="08/11//2021"/>
    <s v="Con corte a 15 de nov el proceso no reporta informacion "/>
    <s v="Aun se esta a tiempo de cumplir con la accion "/>
    <d v="2021-11-19T00:00:00"/>
    <s v="No se allego avance  de gestion, respecto a la acción Realizar seguimiento y monitoreo quincenal a las PQRSD."/>
    <s v="Jacqueline"/>
    <n v="0"/>
    <s v="En avance"/>
    <m/>
    <m/>
    <m/>
    <s v="25 de febrero de 2022"/>
    <s v="Reprogramar fecha,meta e indicador "/>
    <s v="Catalina Carranza -Jacqueline Rivera"/>
    <n v="0.1"/>
    <s v="En avance"/>
    <d v="2021-04-05T00:00:00"/>
    <s v="Se evidencia la remisión de las alertas en las quicenas de febrero y marzo."/>
    <s v="John Beltran _x000a_CarlosVargas"/>
    <n v="0.5"/>
    <s v="En avance"/>
    <d v="2022-04-27T00:00:00"/>
    <s v="Se evidencia la remisión de las alertas en las quicenas de febrero, marzo y primera quincena de abril."/>
    <s v="Jhon Beltran/ Carlos Vargas"/>
    <n v="0.63"/>
    <s v="En avance"/>
    <d v="2022-05-31T00:00:00"/>
    <s v="Se evidencia la remisión de las alertas en las quincenas de febrero, marzo, abril y mayo"/>
    <n v="1"/>
    <d v="2022-06-07T00:00:00"/>
    <s v="Se evidencia la generación de correos quincenales Realizar seguimiento y monitoreo quincenal a las PQRSD"/>
    <s v="Aun se esta a tiempo de cumplir "/>
    <d v="2022-06-30T00:00:00"/>
    <s v="Se evidencia la remisión de las alertas en las quicenas de febrero, marzo, abril y mayo."/>
    <s v="Si"/>
    <d v="2022-07-26T00:00:00"/>
    <s v="Se evidencia 8 monitoreos quincenales a las PQRSD, en cumplimiento de la acción y la meta establecida  "/>
    <s v="Jacqueline"/>
    <n v="1"/>
    <s v="CUMPLIDA"/>
    <m/>
    <m/>
    <s v="Cerrado"/>
    <s v="Se adelantaron los monitoreos a las PQRSD"/>
    <s v="Jacqueline"/>
    <d v="2022-07-29T00:00:00"/>
    <s v="NO"/>
    <m/>
  </r>
  <r>
    <n v="382"/>
    <n v="244"/>
    <s v="Auditoría interna"/>
    <n v="2020"/>
    <s v="Verificación Sistema de Información y Gestión del Empleo Público SIGEP"/>
    <d v="2021-05-27T00:00:00"/>
    <s v="Se evidenció diferencias en la información registrada en el SIGEP y la base de datos de Gestión Contractual, ya que comparando la base de datos de los contratos de prestación de servicios profesionales y de apoyo a la gestión con la información de las hoj"/>
    <s v="No conformidad"/>
    <s v="1. Porque: Durante el periodo 2020, el sistema SIGEP presentó fallas y estuvo fuera de servicio durante periodos significativos. _x000a_2. Porque: La lista de chequeo contiene dentro de la información requerida la validación de la hoja de vida del sistema SIGEP"/>
    <s v="Problemas de fiabilidad de la información SIGEP por fallas técnicas del mismo y activación y desactivación por parte de la entidad. "/>
    <s v="Incumplimiento de normativa de bajo riesgo jurídico. "/>
    <s v="Acción correctiva"/>
    <s v="1. Establecer en el procedimiento contractual como una actividad' Previo a la suscripción del acta de inicio y una vez suscrito el contrato, gestión contractual procederá a dar de alta al contratista en el sigep.                             _x000a_"/>
    <m/>
    <n v="100"/>
    <s v="Índice de fiabilidad=_x000a_(Numero de Contratista Persona Natural dados de alta en SIGEP/ Numero de contratos de persona natural suscritos)*100"/>
    <x v="1"/>
    <s v="Alvaro Pérez Garcés "/>
    <d v="2021-06-08T00:00:00"/>
    <m/>
    <s v="Plazo"/>
    <m/>
    <d v="2022-06-30T00:00:00"/>
    <m/>
    <m/>
    <m/>
    <m/>
    <m/>
    <m/>
    <m/>
    <m/>
    <m/>
    <m/>
    <m/>
    <m/>
    <m/>
    <m/>
    <m/>
    <m/>
    <m/>
    <m/>
    <m/>
    <m/>
    <m/>
    <m/>
    <m/>
    <m/>
    <m/>
    <m/>
    <m/>
    <m/>
    <m/>
    <m/>
    <m/>
    <m/>
    <m/>
    <m/>
    <m/>
    <m/>
    <m/>
    <m/>
    <m/>
    <m/>
    <d v="2021-10-31T00:00:00"/>
    <s v="Base de datos actualizada con la informacion correspondiente a los contratos. "/>
    <n v="1"/>
    <d v="2021-11-08T00:00:00"/>
    <s v="La evidencia enviada no soporta la ejecucion de la accion "/>
    <s v="No"/>
    <d v="2021-11-22T00:00:00"/>
    <s v="No hay soporte de la acción"/>
    <s v="Jacqueline"/>
    <n v="0"/>
    <s v="vencida"/>
    <m/>
    <m/>
    <m/>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s v="El manual de contratación se encuentra en revisión en el proceso de Mejora Continua, posterior a ello se procederá a incluir en el procedimiento contractual como una actividad' Previo a la suscripción del acta de inicio y una vez suscrito el contrato, ges"/>
    <n v="0.2"/>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se tenia previsto luego de formalizar el manual posterior a ello se procederá a incluir en el procedimiento contractual como una actividad"/>
    <s v="No"/>
    <d v="2022-07-22T00:00:00"/>
    <s v="No obstante la modificación del plazo a junio 30, no se evidencia soporte del procedimiento que estipule la actividad dar de alta al contratista en el SIGEP"/>
    <s v="Jacqueline"/>
    <n v="0.2"/>
    <s v="VENCIDA"/>
    <m/>
    <m/>
    <s v="Abierto"/>
    <m/>
    <m/>
    <m/>
    <m/>
    <m/>
  </r>
  <r>
    <n v="0"/>
    <n v="245"/>
    <s v="Auditoría interna"/>
    <n v="2020"/>
    <s v="Verificación Sistema de Información y Gestión del Empleo Público SIGEP"/>
    <d v="2021-05-27T00:00:00"/>
    <s v="Se evidenció diferencias en la información registrada en el SIGEP y la base de datos de Gestión Contractual, ya que comparando la base de datos de los contratos de prestación de servicios profesionales y de apoyo a la gestión con la información de las hoj"/>
    <s v="No conformidad"/>
    <s v="1. Porque: Durante el periodo 2020, el sistema SIGEP presentó fallas y estuvo fuera de servicio durante periodos significativos. _x000a_2. Porque: La lista de chequeo contiene dentro de la información requerida la validación de la hoja de vida del sistema SIGEP"/>
    <s v="Problemas de fiabilidad de la información SIGEP por fallas técnicas del mismo y activación y desactivación por parte de la entidad. "/>
    <s v="Incumplimiento normativa de bajo riesgo jurídico. "/>
    <s v="Acción correctiva"/>
    <s v="2. Establecer en el procedimiento contractual como una actividad dar de baja a los contratistas que no continúan con contrato en la nueva vigencia"/>
    <m/>
    <n v="100"/>
    <s v="(Numero de Contratistas Persona Natural que  no continúan con contrato en la nueva vigencia dados de baja en SIGEP/ Numero total de Contratistas Persona Natural que  no continúan con contrato en la nueva vigencia dados de baja en SIGEP)*100"/>
    <x v="1"/>
    <s v="Alvaro Pérez Garcés "/>
    <d v="2021-06-08T00:00:00"/>
    <m/>
    <s v="Plazo"/>
    <m/>
    <d v="2022-06-30T00:00:00"/>
    <m/>
    <m/>
    <m/>
    <m/>
    <m/>
    <m/>
    <m/>
    <m/>
    <m/>
    <m/>
    <m/>
    <m/>
    <m/>
    <m/>
    <m/>
    <m/>
    <m/>
    <m/>
    <m/>
    <m/>
    <m/>
    <m/>
    <m/>
    <m/>
    <m/>
    <m/>
    <m/>
    <m/>
    <m/>
    <m/>
    <m/>
    <m/>
    <m/>
    <m/>
    <m/>
    <m/>
    <m/>
    <m/>
    <m/>
    <m/>
    <d v="2021-10-31T00:00:00"/>
    <s v="Se esta trabajando en el tema "/>
    <n v="0"/>
    <d v="2021-11-08T00:00:00"/>
    <s v="No se reporta avance "/>
    <s v="Aun se esta a tiempo de cumplir con la accion "/>
    <d v="2021-11-22T00:00:00"/>
    <s v="Esta la acción en términos"/>
    <s v="Jacqueline"/>
    <n v="0"/>
    <s v="En avance"/>
    <m/>
    <m/>
    <m/>
    <s v="23  febrero -13 Marzo"/>
    <s v="Solicitar unificacion con la expedicion del procedimiento para el 30 de junio de 2022 "/>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s v="El manual de contratación se encuentra en revisión en el proceso de Mejora Continua, posterior a ello se procederá a incluir en el procedimiento contractual como una actividad' Previo a la suscripción del acta de inicio y una vez suscrito el contrato, ges"/>
    <n v="0.2"/>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se tenia previsto luego de formalizar el manual posterior a ello se procederá a incluir en el procedimiento  en el procedimiento contractu"/>
    <s v="No"/>
    <d v="2022-07-22T00:00:00"/>
    <s v="No obstante la modificación del plazo a junio 30, no se evidencia soporte del procedimiento que estipule la actividad dar de alta al contratista en el SIGEP"/>
    <s v="Jacqueline"/>
    <n v="0.2"/>
    <s v="VENCIDA"/>
    <m/>
    <m/>
    <s v="Abierto"/>
    <m/>
    <m/>
    <m/>
    <m/>
    <m/>
  </r>
  <r>
    <n v="384"/>
    <n v="246"/>
    <s v="Auditoría interna"/>
    <n v="2021"/>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Realizar el Procedimiento para la generación del PAA "/>
    <m/>
    <n v="1"/>
    <s v="Procedimiento Generado.  "/>
    <x v="8"/>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se allegó evidencia. ni reporte de avance de la acción, que confirme que se esta trabajando en su cumplimiento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s v="Abierto"/>
    <m/>
    <m/>
    <m/>
    <m/>
    <m/>
  </r>
  <r>
    <n v="0"/>
    <n v="247"/>
    <s v="Auditoría interna"/>
    <n v="2021"/>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8"/>
    <s v="Adriana Moreno/Fredy Farpan/Alvaro Perez"/>
    <d v="2021-08-01T00:00:00"/>
    <d v="2022-06-30T00:00:00"/>
    <s v="Plazo"/>
    <m/>
    <d v="2022-06-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s v="No se evidencia el inició de la acción , la cual tiene plazo hasta el 2022"/>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s v="Aun cuando se realizó el procedimiento denominado Formulación y seguimiento Plan Anual de Adquisiciones, a la fecha no se ha generado el PAA conforme a los lineamientos establecidos por Colombia Compra Eficiente, indicando los procesos que se adelantaran,"/>
    <s v="Claudia Quintero/Catalina Alvarez"/>
    <n v="0"/>
    <s v="En avance"/>
    <d v="2022-05-31T00:00:00"/>
    <s v="Por parte del proceso de Planeación estratégica  se presenta el formato de registro y seguimiento del PAA"/>
    <n v="0.1"/>
    <d v="2022-06-08T00:00:00"/>
    <s v="Por parte del proceso de Planeación estratégica  se presenta el formato de registro y seguimiento del PAA"/>
    <s v="Si"/>
    <d v="2022-07-19T00:00:00"/>
    <s v="En mesa de trabajo realizada con la gestora del proceso se manifiesta que por parte del proceso de planeacion estartegica se formalizo el formato para el registro y seguimientgo del PAA, no obstante el PAAno se ha consruido  conforme a los lineamientos es"/>
    <s v="No"/>
    <d v="2022-07-28T00:00:00"/>
    <s v="No se dio cumplimiento a la acción generar el PAA, conforme a los lineamientos de colombia compara eficiente "/>
    <s v="Jacqueline"/>
    <n v="0"/>
    <s v="VENCIDA"/>
    <m/>
    <m/>
    <s v="Abierto"/>
    <m/>
    <m/>
    <m/>
    <m/>
    <m/>
  </r>
  <r>
    <n v="0"/>
    <n v="248"/>
    <s v="Auditoría interna"/>
    <n v="2021"/>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Realizar seguimiento mensual al PAA, y presentarlo a la Alta Dirección para la respectiva toma de decisiones."/>
    <m/>
    <n v="12"/>
    <s v="Informes de seguimiento"/>
    <x v="8"/>
    <s v="Adriana Moreno/Fredy Farpan/Alvaro Perez"/>
    <d v="2021-08-01T00:00:00"/>
    <d v="2022-06-30T00:00:00"/>
    <s v="Acción y Plazo"/>
    <m/>
    <d v="2023-01-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s v="Aún no se evidencia ningun informe de seguimiento mensual al PAA, y por consiguiente su presentación  a la Alta Dirección para la respectiva toma de decisiones, no obstante la acción debía iniciarse en agosto de 2021; asi mismo, es de aclarar q ue la acci"/>
    <s v="Jacqueline"/>
    <n v="0"/>
    <s v="En avance"/>
    <m/>
    <m/>
    <m/>
    <d v="2022-03-07T00:00:00"/>
    <s v="Modificación de las fechas de Finalización y meta:_x000a_ _x000a_Meta: 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allego el informe de seguimeinto al PAA, que se debía presentar a la alta dirección correspondiente al periodo de seguimiento como parte del avance de la acción "/>
    <s v="Jacqueline"/>
    <n v="0"/>
    <s v="EN AVANCE"/>
    <m/>
    <m/>
    <s v="Abierto"/>
    <m/>
    <m/>
    <m/>
    <m/>
    <m/>
  </r>
  <r>
    <n v="0"/>
    <n v="249"/>
    <s v="Auditoría interna"/>
    <n v="2021"/>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Realizar el seguimiento de la ejecucion presupuestal de los gastos de funcionamiento (Semáforo) y los gastos de inversion (Cadena de Valor) en forma mensual y  presentarlo a la Alta Direccion y a Gestión Contractual para realizar el seguimiento y   evalua"/>
    <m/>
    <n v="12"/>
    <s v="Reportes de seguimientos  de la ejecucion presupestal de los gastos de funcionamiento (Semáforo) y los gastos de inversion (Cadena de Valor), realizados y presentados a la Alta Direccion y a Gestión Contractual "/>
    <x v="8"/>
    <s v="Adriana Moreno/Miguel Franco"/>
    <d v="2021-08-01T00:00:00"/>
    <d v="2022-06-30T00:00:00"/>
    <s v="Acción y Plazo"/>
    <m/>
    <d v="2023-01-30T00:00:00"/>
    <m/>
    <m/>
    <m/>
    <m/>
    <m/>
    <m/>
    <m/>
    <m/>
    <m/>
    <m/>
    <m/>
    <m/>
    <m/>
    <m/>
    <m/>
    <m/>
    <m/>
    <m/>
    <m/>
    <m/>
    <m/>
    <m/>
    <m/>
    <m/>
    <m/>
    <m/>
    <m/>
    <m/>
    <m/>
    <m/>
    <m/>
    <m/>
    <m/>
    <m/>
    <m/>
    <m/>
    <m/>
    <m/>
    <m/>
    <m/>
    <d v="2021-10-31T00:00:00"/>
    <s v="Se presenta informe de ejecución presupuestal de inversión y funcionamiento en los comités directivos (meses de agosto, septiembre y octubre)"/>
    <n v="0.8"/>
    <d v="2021-11-08T00:00:00"/>
    <s v="Se evidencia los Reportes de seguimientos  de la ejecucion presupestal de los gastos de funcionamiento (Semáforo) y los gastos de inversion (Cadena de Valor), realizados y presentados a la Alta Direccion y a Gestión Contractual "/>
    <s v="Aun se esta a tiempo para cumplir con la accion "/>
    <d v="2021-11-22T00:00:00"/>
    <s v="No se allego evidencia del avanace de la acción Realizar el seguimiento de la ejecucion presupuestal de los gastos de funcionamiento (Semáforo) y los gastos de inversion (Cadena de Valor) en forma mensual y  presentarlo a la Alta Direccion y a Gestión Con"/>
    <s v="Jacqueline"/>
    <n v="0"/>
    <s v="En avance"/>
    <m/>
    <m/>
    <m/>
    <d v="2022-03-07T00:00:00"/>
    <s v="Modificación de las fechas de Finalización:_x000a_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pudo verificar la evidencia del seguimiento a la ejecución presupuestal de los gastos de funcionamiento e inversión realizados y presentados a la alta dirección, por falta de evidencia"/>
    <s v="Jacqueline"/>
    <n v="0"/>
    <s v="EN AVANCE"/>
    <m/>
    <m/>
    <s v="Abierto"/>
    <m/>
    <m/>
    <m/>
    <m/>
    <m/>
  </r>
  <r>
    <n v="0"/>
    <n v="250"/>
    <s v="Auditoría interna"/>
    <n v="2021"/>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Realizar un informe mensual de los procesos pendientes por iniciar frente al calendario contractual para ser presentado a la Alta Dirección."/>
    <m/>
    <n v="11"/>
    <s v="Informes de los procesos pendientes por iniciar frente al calendario contractual, realizados y presentados a la Alta Dirección "/>
    <x v="1"/>
    <s v="Alvaro Perez"/>
    <d v="2021-08-01T00:00:00"/>
    <d v="2022-06-30T00:00:00"/>
    <m/>
    <m/>
    <d v="2022-06-30T00:00:00"/>
    <m/>
    <m/>
    <m/>
    <m/>
    <m/>
    <m/>
    <m/>
    <m/>
    <m/>
    <m/>
    <m/>
    <m/>
    <m/>
    <m/>
    <m/>
    <m/>
    <m/>
    <m/>
    <m/>
    <m/>
    <m/>
    <m/>
    <m/>
    <m/>
    <m/>
    <m/>
    <m/>
    <m/>
    <m/>
    <m/>
    <m/>
    <m/>
    <m/>
    <m/>
    <m/>
    <m/>
    <m/>
    <m/>
    <m/>
    <m/>
    <d v="2021-10-31T00:00:00"/>
    <s v="Se esta trabajando en el tema "/>
    <n v="0"/>
    <d v="2021-11-08T00:00:00"/>
    <s v="No se reporta avance "/>
    <s v="Aun se esta a tiempo de cumplir con la accion "/>
    <d v="2021-11-23T00:00:00"/>
    <s v="No se allega  seguimiento ni avance  de la Realización de  un informe mensual de los procesos pendientes por iniciar frente al calendario contractual para ser presentado a la Alta Dirección., no obstante la acción debía iniciarse desde agosto  de 2021 "/>
    <s v="Jacqueline"/>
    <n v="0"/>
    <s v="En avance"/>
    <m/>
    <m/>
    <m/>
    <s v="23 febrero de 2022"/>
    <s v="Accion en avance"/>
    <s v="Catalina Carranza-Jacqueline Rivera"/>
    <n v="0"/>
    <s v="En avance"/>
    <d v="2022-04-07T00:00:00"/>
    <s v="No se presenta ejecucion de la accion "/>
    <s v="Catalina Carranza-Jacqueline Rivera"/>
    <n v="0"/>
    <s v="En avance"/>
    <d v="2022-04-29T00:00:00"/>
    <s v="No se adjunto evidencia para realizar la respectiva revisiòn. "/>
    <s v="CLAUDIA QUINTERO-CATALINA CARRANZA"/>
    <n v="0"/>
    <s v="En avance"/>
    <d v="2022-05-31T00:00:00"/>
    <s v="En el comité de contratación llevado a cabo se ha presentado la ejecución presupuestal a la fecha informando  los procesos pendientes por iniciar de conformidad con el PAA"/>
    <n v="0.3"/>
    <d v="2022-06-08T00:00:00"/>
    <s v="El proceso presenta una evidencia en donde no se ve la ejecución de la acción "/>
    <s v="Aun se esta a tiempo de cumplir "/>
    <d v="2022-07-19T00:00:00"/>
    <s v="El proceso de gestion contractual presenta las actas del comité de contratacion realizados  el 7 de marzo y 10 de mayo del 20222, no obstante las mismas no estan plenamente y tampoco se evidenica la presentacion del informe mensual de los procesos pendien"/>
    <s v="No"/>
    <d v="2022-07-22T00:00:00"/>
    <s v="No se cuenta con evidencia del cumplimiento de la acción"/>
    <s v="Jacqueline"/>
    <n v="0"/>
    <s v="VENCIDA"/>
    <m/>
    <m/>
    <s v="Abierto"/>
    <m/>
    <m/>
    <m/>
    <m/>
    <m/>
  </r>
  <r>
    <n v="0"/>
    <n v="251"/>
    <s v="Auditoría interna"/>
    <n v="2021"/>
    <s v="Informe Rezago Presupuestal  2020"/>
    <d v="2021-06-15T00:00:00"/>
    <s v="Se constituyeron Reservas Presupuestales por Funcionamiento por la suma de $132.264.139.00 equivalente al 2.70% y para Inversión en $13.909.961.321 que corresponde al 27.22%, frente al presupuesto del año 2019, superando lo máximo permitido por el Gobiern"/>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
    <s v="_x000a_Porque no hubo un adecuado principio de Planeación._x000a_"/>
    <s v="Reducción al Presupuesto de acuerdo con el monto de reservas presupuestales."/>
    <s v="Acción correctiva"/>
    <s v="Constituir  el Comité de Contratacion estableciendo funciones y reglamento "/>
    <m/>
    <n v="1"/>
    <s v="Acto administrativo con la creacion del Comité de Contratacion"/>
    <x v="10"/>
    <s v="Carlos Lopez"/>
    <d v="2021-08-01T00:00:00"/>
    <d v="2021-08-31T00:00:00"/>
    <m/>
    <m/>
    <d v="2021-08-31T00:00:00"/>
    <m/>
    <m/>
    <m/>
    <m/>
    <m/>
    <m/>
    <m/>
    <m/>
    <m/>
    <m/>
    <m/>
    <m/>
    <m/>
    <m/>
    <m/>
    <m/>
    <m/>
    <m/>
    <m/>
    <m/>
    <m/>
    <m/>
    <m/>
    <m/>
    <m/>
    <m/>
    <m/>
    <m/>
    <m/>
    <m/>
    <m/>
    <m/>
    <m/>
    <m/>
    <m/>
    <m/>
    <m/>
    <m/>
    <m/>
    <m/>
    <d v="2021-10-31T00:00:00"/>
    <s v="Se adjunta acto administrativo de creacion y constotucion del comité de Contratacion "/>
    <n v="1"/>
    <d v="2021-11-08T00:00:00"/>
    <s v="Se evidencia Resolucion No 340 de 2021 . Por la cual  se conforma y reglamenta el comité de Contrtacion de la DNBC "/>
    <s v="Si "/>
    <d v="2021-11-19T00:00:00"/>
    <s v="Mediante Resolucion No 340 de 2021   se conformó y reglamentó el comité de Contratacion de la DNBC "/>
    <s v="Jacqueline"/>
    <n v="1"/>
    <s v="Cumplida"/>
    <m/>
    <m/>
    <m/>
    <s v="25 febrero-13 marzo"/>
    <s v="Mediante resolucion 047 de27 de enero de 2022, se modifico la  340 de 2021, incluyendo a la jefe de control interno"/>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s v="Abierto"/>
    <m/>
    <m/>
    <m/>
    <m/>
    <m/>
  </r>
  <r>
    <n v="386"/>
    <n v="254"/>
    <s v="Auditoría interna"/>
    <n v="2021"/>
    <s v="Informe Rezago Presupuestal  20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ón correctiva"/>
    <s v="Realizar un taller  por parte de Gestión Contractual a los Supervisores (delegados y de apoyo) asignados sobre los roles y responsabilidades a su cargo _x000a_"/>
    <m/>
    <n v="3"/>
    <s v="# Supervisores (delegados y de apoyo) instruidos sobre sus roles y responsabilidades/ # total de supervisores (delegados y de apoyo)  de la DNBC * 100"/>
    <x v="1"/>
    <s v="Alvaro Perez"/>
    <d v="2021-08-01T00:00:00"/>
    <d v="2021-12-31T00:00:00"/>
    <m/>
    <m/>
    <d v="2021-12-31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queda  de cumplimiento a la  Realización  un taller  por parte de Gestión Contractual a los Supervisores (delegados y de apoyo) asignados sobre los roles y responsabilidades a su cargo ,verificandose igualmente "/>
    <s v="Jacqueline"/>
    <n v="1"/>
    <s v="Cumplida"/>
    <m/>
    <m/>
    <m/>
    <s v="23 febrero de 2022"/>
    <s v="Cumplida el 4 de marzo de 2022"/>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s v="Abierto"/>
    <m/>
    <m/>
    <m/>
    <m/>
    <m/>
  </r>
  <r>
    <n v="0"/>
    <n v="255"/>
    <s v="Auditoría interna"/>
    <n v="2021"/>
    <s v="Informe Rezago Presupuestal  20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ón correctiva"/>
    <s v="Elaborar  un intructivo sobre las responsabilidades y roles de los supervisores  en la gestión contractual."/>
    <m/>
    <n v="1"/>
    <s v="Instructivo elabor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no reporta evidencia instructivo de acuerdo a la informacion reportada  "/>
    <s v="No"/>
    <d v="2021-11-23T00:00:00"/>
    <s v="No se allego  evidencia de la Elaboración de  un instructivo sobre las responsabilidades y roles de los supervisores  en la gestión contractual."/>
    <s v="Jacqueline"/>
    <n v="0"/>
    <s v="vencida"/>
    <m/>
    <m/>
    <m/>
    <s v="23  febrero -13 Marzo"/>
    <s v="Reformular solicitando se unifique con la accion expedicion del manual  de supervision programada para el 30-06-2022 "/>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s v="La DNBC  mediante  Resolución 364 del 21 de junio de 2022 el Manual de supervisión e interventoría de la DNBC  MN-CO.02 Versión 2"/>
    <s v="Si"/>
    <d v="2022-07-22T00:00:00"/>
    <s v="Pese a darse cumplimineto a la expedición del manual de supervisión, no se allego evidencia del protocolo que se señaló en la acción, con ello incumpliendose la acción establecida para el 30 de junio "/>
    <s v="Jacqueline"/>
    <n v="0.5"/>
    <s v="VENCIDA"/>
    <m/>
    <m/>
    <s v="Abierto"/>
    <m/>
    <m/>
    <m/>
    <m/>
    <m/>
  </r>
  <r>
    <n v="0"/>
    <n v="256"/>
    <s v="Auditoría interna"/>
    <n v="2021"/>
    <s v="Informe Rezago Presupuestal  20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ón correctiva"/>
    <s v="Actualizar el manual de supervision e interventoria en lo pertinente a los roles y responsabilidades de los supervisores de contratos."/>
    <m/>
    <n v="1"/>
    <s v="Manual de supervision e interventoria actualiz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reporta evidencia de la ejecucion de la accion borrador del Manual de contratacion y supervision "/>
    <s v="No"/>
    <d v="2021-11-23T00:00:00"/>
    <s v="No se ha oficializado el manual de  supervisión con lo cual se cumple la acción, es importante tener en centa  que ya se discutió  el manual con las áreas respectivas "/>
    <s v="Jacqueline"/>
    <n v="0.8"/>
    <s v="En avance"/>
    <m/>
    <m/>
    <m/>
    <s v="23  febrero -13 Marzo"/>
    <s v="Solicitar unificar la fecha del 30 de junio de 2022"/>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s v="La DNBC  mediante  Resolución 364 del 21 de junio de 2022 el Manual de supervisión e interventoría de la DNBC  MN-CO.02 Versión 2, en el mismo se evidenica en todos los capitulos se enumeran y relacionan los diferentes roles y responsabilidades de los sup"/>
    <s v="Si"/>
    <d v="2022-07-22T00:00:00"/>
    <s v="Se evidenció la expedición del manual de supervisión  mediante Resolución 364 del 21 de junio de 2022, en el cual  en los capitulos 3,4 y 5 se desarrolla los temas de la acción "/>
    <s v="Jacqueline"/>
    <n v="1"/>
    <s v="CUMPLIDA"/>
    <m/>
    <m/>
    <s v="Abierto"/>
    <m/>
    <m/>
    <m/>
    <m/>
    <m/>
  </r>
  <r>
    <n v="0"/>
    <n v="257"/>
    <s v="Auditoría interna"/>
    <n v="2021"/>
    <s v="Informe Rezago Presupuestal  20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ón correctiva"/>
    <s v="Generar un informe a la Alta Direccion donde se evidencie: La solicitud de PAC por parte de los supervisores,  por parte de la Entidad (Gestión Presupuestal )  y  lo aprobado por el Tesoro Nacional."/>
    <m/>
    <n v="12"/>
    <s v="informes mensuales  realizados y presentados a la Alta Direccion."/>
    <x v="9"/>
    <s v="Miguel Franco"/>
    <d v="2021-08-01T00:00:00"/>
    <d v="2022-06-30T00:00:00"/>
    <s v="Acción y Plazo"/>
    <m/>
    <d v="2023-03-30T00:00:00"/>
    <m/>
    <m/>
    <m/>
    <m/>
    <m/>
    <m/>
    <m/>
    <m/>
    <m/>
    <m/>
    <m/>
    <m/>
    <m/>
    <m/>
    <m/>
    <m/>
    <m/>
    <m/>
    <m/>
    <m/>
    <m/>
    <m/>
    <m/>
    <m/>
    <m/>
    <m/>
    <m/>
    <m/>
    <m/>
    <m/>
    <m/>
    <m/>
    <m/>
    <m/>
    <m/>
    <m/>
    <m/>
    <m/>
    <m/>
    <m/>
    <d v="2021-10-31T00:00:00"/>
    <s v="A Octubre 31 de 2021, se ha presentado al Comité Directivo la ejecucion de PAC, informando las partidas no utilizadas y los responsables del INPANUT"/>
    <n v="0.5"/>
    <d v="2021-11-08T00:00:00"/>
    <s v="Se evidencian los informes de ejecucion de PAC, los cuales son presentados en los Comites Directivos."/>
    <s v="Aun esta a tiempo para cumplir con la accion"/>
    <d v="2021-11-18T00:00:00"/>
    <s v="No se ha generado un informe a la Alta Dirección donde se evidencie: La solicitud de PAC por parte de los supervisores,  por parte de la Entidad (Gestión Presupuestal )  y  lo aprobado por el Tesoro Nacional, se anexaron como evidencias los informes de ej"/>
    <s v="Claudia Quintero"/>
    <n v="0.27272727272727271"/>
    <s v="En avance"/>
    <m/>
    <m/>
    <m/>
    <d v="2022-03-07T00:00:00"/>
    <s v="Modificación de meta  y la  fecha de  finalización con el fin de continuar con la mejora continua_x000a__x000a_Meta: 12_x000a_Fecha de Finalización: 30 de marzo de 2023_x000a__x000a_Aunque la fecha de finalización estaba establecida hasta el 30-06-2022, se evidenció que aun que se pre"/>
    <s v="CLAUDIA QUINTERO-MERLE GALINDO"/>
    <n v="0.27"/>
    <s v="En avance"/>
    <d v="2022-04-04T00:00:00"/>
    <s v="Se realizó la presentación en el comité directivo del mes de marzo de 2022 la del mes de abril se realizará al final del mes. Se presenta en el Comité SIGEP de las entidad se generá las alerta."/>
    <s v="CLAUDIA QUINTERO-MERLE GALINDO"/>
    <n v="0.01"/>
    <s v="En avance"/>
    <d v="2022-04-28T00:00:00"/>
    <s v="En el comité directivo se informó  a la Alta Direccion que dependencias o supervisores  realizó la solicitud de PAC "/>
    <s v="CLAUDIA QUINTERO-MERLE GALINDO"/>
    <n v="0.03"/>
    <s v="En avance"/>
    <d v="2022-05-31T00:00:00"/>
    <s v="Gestión Financiera, en los meses de Marzo, Abril y Mayo de 2022 ha presentado en el Comité Directivo, un informe donde se evidencia las Áreas que han enviado correo electrónico a Financiera, solicitado el PAC."/>
    <m/>
    <d v="2022-06-08T00:00:00"/>
    <s v="El proceso no reporta evidencia de la ejecución de la acción"/>
    <s v="Aun se esta a tiempo de cumplir"/>
    <d v="2022-07-14T00:00:00"/>
    <s v="Se evidencia los cuadros de análisis de seguimiento presupuestal presentados en los respectivos comités directivos"/>
    <s v="Si"/>
    <d v="2022-07-28T00:00:00"/>
    <s v="No se evidencó en seguimiento avance de la acción, pues la meta es presentar informes mensuales a la alta dirección, donde se evidencia la gestión de los supervisores respecto del PAC, lo cual con los cuadros de análisis no se cumple"/>
    <s v="Jacqueline"/>
    <n v="0"/>
    <s v="EN AVANCE"/>
    <m/>
    <m/>
    <s v="Abierto"/>
    <m/>
    <m/>
    <m/>
    <m/>
    <m/>
  </r>
  <r>
    <n v="0"/>
    <n v="258"/>
    <s v="Auditoría interna"/>
    <n v="2021"/>
    <s v="Informe Rezago Presupuestal  20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ó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
    <s v="Jacqueline"/>
    <n v="0.2"/>
    <s v="En avance"/>
    <m/>
    <m/>
    <m/>
    <s v="25 febrero-13 marzo"/>
    <s v="A partir del 27 de octubre de 2021, se aperturo investigacion por incumplimiento de las responsabilidades como supervisores(gestion documental),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s v="Abierto"/>
    <m/>
    <m/>
    <m/>
    <m/>
    <m/>
  </r>
  <r>
    <n v="387"/>
    <n v="259"/>
    <s v="Auditoría interna"/>
    <n v="2021"/>
    <s v="Informe Rezago Presupuestal  2020"/>
    <d v="2021-06-15T00:00:00"/>
    <s v="Al realizar la verificación de la Constitución del Rezago Presupuestal se evidenció que hacía falta en su gran mayoría las evidencias que soportaban su respectiva constitución; o en su defecto presentaban inconsistencias en la coherencia de fechas, redacc"/>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
    <s v="Debilidad al justificar tecnica y juridicamente la constitucion de las Reservas."/>
    <s v="Procesos Disciplinarios"/>
    <s v="Acción correctiva"/>
    <s v="Elaborar un instructivo para la  constitucion de las reservas presupuestales, donde se establezca los requisitos tecnicos y juridicos que deben existir en el Rezago presupuestal"/>
    <m/>
    <n v="1"/>
    <s v="Instructivo formulado"/>
    <x v="9"/>
    <s v="Miguel Franco"/>
    <d v="2021-08-01T00:00:00"/>
    <d v="2021-09-30T00:00:00"/>
    <s v="Plazo"/>
    <m/>
    <d v="2023-03-30T00:00:00"/>
    <m/>
    <m/>
    <m/>
    <m/>
    <m/>
    <m/>
    <m/>
    <m/>
    <m/>
    <m/>
    <m/>
    <m/>
    <m/>
    <m/>
    <m/>
    <m/>
    <m/>
    <m/>
    <m/>
    <m/>
    <m/>
    <m/>
    <m/>
    <m/>
    <m/>
    <m/>
    <m/>
    <m/>
    <m/>
    <m/>
    <m/>
    <m/>
    <m/>
    <m/>
    <m/>
    <m/>
    <m/>
    <m/>
    <m/>
    <m/>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ejecucion de la accion "/>
    <s v="No"/>
    <d v="2021-11-18T00:00:00"/>
    <s v="No se evidencia  la Elaboración del instructivo para la  constitución de las reservas presupuestales, donde se establezca los requisitos técnicos y jurídicos que deben existir en 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Con la ampliación  del plazo hasta la vigencia 2023, se estara a la espera de la presentación de avances de la construcción del instructivo para la constitución de reservas    "/>
    <s v="Jacqueline"/>
    <n v="0"/>
    <s v="EN AVANCE"/>
    <m/>
    <m/>
    <s v="Abierto"/>
    <m/>
    <m/>
    <m/>
    <m/>
    <m/>
  </r>
  <r>
    <n v="0"/>
    <n v="260"/>
    <s v="Auditoría interna"/>
    <n v="2021"/>
    <s v="Informe Rezago Presupuestal  2020"/>
    <d v="2021-06-15T00:00:00"/>
    <s v="Al realizar la verificación de la Constitución del Rezago Presupuestal se evidenció que hacía falta en su gran mayoría las evidencias que soportaban su respectiva constitución; o en su defecto presentaban inconsistencias en la coherencia de fechas, redacc"/>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
    <s v="Debilidad al justificar tecnica y juridicamente la constitucion de las Reservas."/>
    <s v="Procesos Disciplinarios"/>
    <s v="Acción correctiva"/>
    <s v="Modificar el formato de justificación para constituir la Reserva Presupuestal FO-GF-03-01, incorporando un acapite que establezca la razonabilidad  del NO tramite de vigencias futuras."/>
    <m/>
    <n v="1"/>
    <s v="Formato actualizado de Justificación para constituir Reserva Presupuestal FO-GF-03-01."/>
    <x v="9"/>
    <s v="Miguel Franco"/>
    <d v="2021-08-01T00:00:00"/>
    <d v="2021-08-31T00:00:00"/>
    <m/>
    <m/>
    <d v="2021-08-31T00:00:00"/>
    <m/>
    <m/>
    <m/>
    <m/>
    <m/>
    <m/>
    <m/>
    <m/>
    <m/>
    <m/>
    <m/>
    <m/>
    <m/>
    <m/>
    <m/>
    <m/>
    <m/>
    <m/>
    <m/>
    <m/>
    <m/>
    <m/>
    <m/>
    <m/>
    <m/>
    <m/>
    <m/>
    <m/>
    <m/>
    <m/>
    <m/>
    <m/>
    <m/>
    <m/>
    <m/>
    <m/>
    <m/>
    <m/>
    <m/>
    <m/>
    <d v="2021-10-31T00:00:00"/>
    <s v="El proceso de Gestion Financiera actualizo el formato de constituir la Reserva Presupuestal FO-GF-03-01, incorporando un acapite que establezca la razonabilidad  del NO tramite de vigencias futuras."/>
    <n v="1"/>
    <d v="2021-11-08T00:00:00"/>
    <s v="Se evidencia la actualizacion  del formato de constituir la Reserva Presupuestal FO-GF-03-01, incorporando un acapite que establezca la razonabilidad  del NO tramite de vigencias futuras."/>
    <s v="Si"/>
    <d v="2021-11-18T00:00:00"/>
    <s v="Se evidencia la actualización  del formato de constituir la Reserva Presupuestal FO-GF-03-01, incorporando un acápite que establezca la razonabilidad  del NO tramite de vigencias futuras, sin embargo el mismo se realizó el 05 de noviembre de 2021, es deci"/>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Acción cumplida en revisión anterior"/>
    <s v="Jacqueline"/>
    <n v="1"/>
    <s v="CUMPLIDA"/>
    <m/>
    <m/>
    <s v="Abierto"/>
    <m/>
    <m/>
    <m/>
    <m/>
    <m/>
  </r>
  <r>
    <n v="389"/>
    <n v="261"/>
    <s v="Auditoría interna"/>
    <n v="2021"/>
    <s v="Informe Rezago Presupuestal  2020"/>
    <d v="2021-06-15T00:00:00"/>
    <s v="No se dio cumplimiento a lo establecido en  el Articulo 14 y 89 del Decreto 111 de 1996, asi como lo enunciado en la circular 031 de 2011 emitidad por la Procuraduría General de la Nación, ya que se constituyeron Reservas Presupuestales sin Justificar téc"/>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
    <s v="Desconocimiento de la norma "/>
    <s v="Procesos Disciplinarios"/>
    <s v="Acción correctiva"/>
    <s v="Elaborar un instructivo para la  constitucion de las reservas presupuestales, donde se establezca los requisitos tecnicos y juridicos que deben existir en el Rezago presupuestal"/>
    <m/>
    <n v="1"/>
    <s v="Instructivo formulado"/>
    <x v="9"/>
    <s v="Miguel Franco"/>
    <d v="2021-08-01T00:00:00"/>
    <d v="2021-09-30T00:00:00"/>
    <s v="Plazo"/>
    <m/>
    <d v="2023-03-30T00:00:00"/>
    <m/>
    <m/>
    <m/>
    <m/>
    <m/>
    <m/>
    <m/>
    <m/>
    <m/>
    <m/>
    <m/>
    <m/>
    <m/>
    <m/>
    <m/>
    <m/>
    <m/>
    <m/>
    <m/>
    <m/>
    <m/>
    <m/>
    <m/>
    <m/>
    <m/>
    <m/>
    <m/>
    <m/>
    <m/>
    <m/>
    <m/>
    <m/>
    <m/>
    <m/>
    <m/>
    <m/>
    <m/>
    <m/>
    <m/>
    <m/>
    <d v="2021-10-31T00:00:00"/>
    <s v="Para el cierre de la vigencia 2021, el Proceso de Gestion Financiera, emitirá el memorando de cierre presupuestal y financiero, en donde se estipularán los lineamientos a tener en cuenta para la constitucion del Rezago Presupuestal"/>
    <n v="0"/>
    <d v="2021-11-08T00:00:00"/>
    <s v="No se evidencia la elaboracion del instructivo para la  constitucion de las reservas presupuestales, donde se establezca los requisitos tecnicos y juridicos que deben existir en el Rezago presupuestal"/>
    <s v="No"/>
    <d v="2021-11-18T00:00:00"/>
    <s v="No se evidencia la elaboración del instructivo para la  constitución de las reservas presupuestales, donde se establezca los requisitos técnicos y jurídicos que deben existir en la constitución  d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La acción tiene plazo de cumplimiento hasta la vigencia 2023, sin que se presente avance  del  instructivo para la constitución de reservas    "/>
    <s v="Jacqueline"/>
    <n v="0"/>
    <s v="EN AVANCE"/>
    <m/>
    <m/>
    <s v="Abierto"/>
    <m/>
    <m/>
    <m/>
    <m/>
    <m/>
  </r>
  <r>
    <n v="392"/>
    <n v="263"/>
    <s v="Auditoría interna"/>
    <n v="2021"/>
    <s v="Informe Rezago Presupuestal  20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Falta de control "/>
    <s v="Procesos Disciplinarios"/>
    <s v="Acción correctiva"/>
    <s v="Realizar capacitación a los supervisores con respecto al diligenciamiento de los formatos establecidos por el Area Financiera para tramite de pagos. "/>
    <m/>
    <n v="1"/>
    <s v="Nº total de supervisores capacitados / Nº total de supervisores de la DNBC  *100"/>
    <x v="9"/>
    <s v="Wberley Cardona"/>
    <d v="2021-08-01T00:00:00"/>
    <d v="2021-12-31T00:00:00"/>
    <m/>
    <m/>
    <d v="2021-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Se evidencia las memorias de la capacitación realizada y listas de asistencias firmadas por los supervisores."/>
    <s v="Si"/>
    <d v="2022-07-28T00:00:00"/>
    <s v="Acción cumplida en revisión anterior"/>
    <s v="Jacqueline"/>
    <n v="1"/>
    <s v="CUMPLIDA"/>
    <m/>
    <m/>
    <s v="Abierto"/>
    <m/>
    <m/>
    <m/>
    <m/>
    <m/>
  </r>
  <r>
    <n v="0"/>
    <n v="264"/>
    <s v="Auditoría interna"/>
    <n v="2021"/>
    <s v="Informe Rezago Presupuestal  20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Falta de control "/>
    <s v="Procesos Disciplinarios"/>
    <s v="Acción correctiva"/>
    <s v="_x000a_Realizar informe mensual por parte de Gestion Financiera, referente al mal diligenciamiento de los formatos de pago por parte de  los supervisores y presentarlos  a la Subdirección Administrativa y Financiera para que se defina si se Inician las acciones"/>
    <m/>
    <n v="10"/>
    <s v=" Informes mensuales realizados  y presentados a la Subdirección Administrativa y Financiera."/>
    <x v="9"/>
    <s v="Wberley Cardona"/>
    <d v="2021-08-01T00:00:00"/>
    <d v="2021-12-31T00:00:00"/>
    <s v="Acción y Plazo"/>
    <m/>
    <d v="2022-12-31T00:00:00"/>
    <m/>
    <m/>
    <m/>
    <m/>
    <m/>
    <m/>
    <m/>
    <m/>
    <m/>
    <m/>
    <m/>
    <m/>
    <m/>
    <m/>
    <m/>
    <m/>
    <m/>
    <m/>
    <m/>
    <m/>
    <m/>
    <m/>
    <m/>
    <m/>
    <m/>
    <m/>
    <m/>
    <m/>
    <m/>
    <m/>
    <m/>
    <m/>
    <m/>
    <m/>
    <m/>
    <m/>
    <m/>
    <m/>
    <m/>
    <m/>
    <d v="2021-10-31T00:00:00"/>
    <s v="Socializacion a funcionarios y contratistas, sobre el diligenciamiento instructivo de cargue de cuentas en el SECOP II"/>
    <n v="0"/>
    <d v="2021-11-08T00:00:00"/>
    <s v="No se presenta informe "/>
    <s v="Aun esta a tiempo para cumplir con la accion"/>
    <d v="2021-11-18T00:00:00"/>
    <s v="No se ha realizado los  informes mensuales por parte de Gestión Financiera, referente al mal diligenciamiento de los formatos de pago por parte de  los supervisores y presentarlos  a la Subdirección Administrativa y Financiera para que se defina si se Ini"/>
    <s v="Claudia Quintero"/>
    <n v="0"/>
    <s v="En avance"/>
    <m/>
    <m/>
    <m/>
    <d v="2022-03-07T00:00:00"/>
    <s v="Modificación de la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 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_x000a_En el Comité Directivo, se ha"/>
    <m/>
    <d v="2022-06-08T00:00:00"/>
    <s v="El proceso no reporta evidencia de la ejecución de la acción"/>
    <s v="Aun se esta a tiempo de cumplir"/>
    <d v="2022-07-14T00:00:00"/>
    <s v="El proceso realizó cambio al formato donde se da mayor claridad a los supervisores de su responsabilidad, el cual fue dado a conocer y se capacitó a los supervisores sobre el cumplimiento de sus funciones y generación adecuada de los soportes.  Por lo ant"/>
    <s v="No"/>
    <d v="2022-07-28T00:00:00"/>
    <s v="Se allega como evidencia el nuevo formato de supervisión, el cual no da cuenta del informe mensual por parte de Gestión Financiera el cual debe presentar a la Subdirección Adminsitrativa y Financiera, de acuerdo a lo planteado en la acción, por lo tanto n"/>
    <s v="Jacqueline"/>
    <n v="0"/>
    <s v="EN AVANCE"/>
    <m/>
    <m/>
    <s v="Abierto"/>
    <m/>
    <m/>
    <m/>
    <m/>
    <m/>
  </r>
  <r>
    <n v="0"/>
    <n v="265"/>
    <s v="Auditoría interna"/>
    <n v="2021"/>
    <s v="Informe Rezago Presupuestal  20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Falta de control "/>
    <s v="Procesos Disciplinarios"/>
    <s v="Acció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
    <s v="Jacqueline"/>
    <n v="0.2"/>
    <s v="En avance"/>
    <m/>
    <m/>
    <m/>
    <s v="25 febrero-13 marzo"/>
    <s v="A partir del 27 de octubre de 2021, se aperturo investigacion por incumplimiento de las responsabilidades como supervisores,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s v="Abierto"/>
    <m/>
    <m/>
    <m/>
    <m/>
    <m/>
  </r>
  <r>
    <n v="393"/>
    <n v="266"/>
    <s v="Auditoría interna"/>
    <n v="2021"/>
    <s v="Informe Rezago Presupuestal  20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y falta de control "/>
    <s v="Procesos Disciplinarios"/>
    <s v="Acción correctiva"/>
    <s v="Realizar capacitación a los supervisores con respecto al diligenciamiento de los formatos establecidos por el Area Financiera para tramite de pagos. "/>
    <m/>
    <n v="3"/>
    <s v="Nº total de supervisores capacitados / Nº total de supervisores  de la DNBC *100"/>
    <x v="9"/>
    <s v="Wberley Cardona"/>
    <d v="2021-08-01T00:00:00"/>
    <d v="2021-12-31T00:00:00"/>
    <s v="Plazo"/>
    <m/>
    <d v="2022-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0.33333333333333331"/>
    <s v="En avance"/>
    <m/>
    <m/>
    <m/>
    <d v="2022-03-07T00:00:00"/>
    <s v="Modificación de la fecha de finalización como parte de la Mejora Continua:_x000a__x000a__x000a_Fecha de finalización: 31 de diciembre de 2022"/>
    <s v="CLAUDIA QUINTERO-MERLE GALINDO"/>
    <n v="0.33"/>
    <s v="En avance"/>
    <d v="2022-04-04T00:00:00"/>
    <s v="La segunda capacitasción se realizxará en julio y la tercera en octubre de 2022"/>
    <s v="CLAUDIA QUINTERO-MERLE GALINDO"/>
    <n v="0.33"/>
    <s v="En avance"/>
    <d v="2022-04-28T00:00:00"/>
    <s v="La segunda capacitación se realizará en julio y la tercera en octubre de 2022"/>
    <s v="CLAUDIA QUINTERO-MERLE GALINDO"/>
    <n v="0.33"/>
    <s v="En avance"/>
    <d v="2022-05-31T00:00:00"/>
    <s v="Gestión Financiera, socializó a través del plan de capacitación de Talento Humano, la gestión de pagos en Financiera, el cual fue enviado por correo a todas las dependencias"/>
    <m/>
    <d v="2022-06-08T00:00:00"/>
    <s v="El proceso no reporta evidencia de la ejecución de la acción"/>
    <s v="Aun se esta a tiempo de cumplir"/>
    <d v="2022-07-14T00:00:00"/>
    <s v="Se realizó capacitación a los supervisores sobre los nuevos formatos generados por el proceso"/>
    <s v="Si"/>
    <d v="2022-07-28T00:00:00"/>
    <s v="Se verifica como evidencia de avance de la acción lista de capacitación  sobre el nuevo formato de supervisión , de fecha 16 de junio en la que participaron algunos  supervisores de la DNBC"/>
    <s v="Jacqueline"/>
    <n v="0.33"/>
    <s v="EN AVANCE"/>
    <m/>
    <m/>
    <s v="Abierto"/>
    <m/>
    <m/>
    <m/>
    <m/>
    <m/>
  </r>
  <r>
    <n v="0"/>
    <n v="267"/>
    <s v="Auditoría interna"/>
    <n v="2021"/>
    <s v="Informe Rezago Presupuestal  20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y falta de control "/>
    <s v="Procesos Disciplinarios"/>
    <s v="Acción correctiva"/>
    <s v="Realizar informe mensual por parte de Gestion Financiera, referente al mal diligenciamiento de los formatos de pago por parte de  los supervisores y presentarlos  a la Subdirección Administrativa y Dirección Genera para la toma de Decisiones"/>
    <m/>
    <n v="10"/>
    <s v="Informes mensuales realizados  y presentados a la Subdirección Administrativa y Financiera."/>
    <x v="9"/>
    <s v="Wberley Cardona"/>
    <d v="2021-08-01T00:00:00"/>
    <d v="2022-06-30T00:00:00"/>
    <s v="Acción y Plazo"/>
    <m/>
    <d v="2022-12-31T00:00:00"/>
    <m/>
    <m/>
    <m/>
    <m/>
    <m/>
    <m/>
    <m/>
    <m/>
    <m/>
    <m/>
    <m/>
    <m/>
    <m/>
    <m/>
    <m/>
    <m/>
    <m/>
    <m/>
    <m/>
    <m/>
    <m/>
    <m/>
    <m/>
    <m/>
    <m/>
    <m/>
    <m/>
    <m/>
    <m/>
    <m/>
    <m/>
    <m/>
    <m/>
    <m/>
    <m/>
    <m/>
    <m/>
    <m/>
    <m/>
    <m/>
    <d v="2021-10-31T00:00:00"/>
    <s v="Socializacion a funcionarios y contratistas, sobre el diligenciamiento instructivo de cargue de cuentas en el SECOP II"/>
    <n v="0.1"/>
    <d v="2021-11-08T00:00:00"/>
    <s v="No se presenta informe "/>
    <s v="Aun esta a tiempo para cumplir con la accion"/>
    <d v="2021-11-18T00:00:00"/>
    <s v="No se ha realizado los  informes mensuales por parte de Gestión Financiera, referente al mal diligenciamiento de los formatos de pago por parte de  los supervisores y presentarlos  a la Subdirección Administrativa y Dirección Genera para la toma de Decisi"/>
    <s v="Claudia Quintero"/>
    <n v="0"/>
    <s v="En avance"/>
    <m/>
    <m/>
    <m/>
    <d v="2022-03-07T00:00:00"/>
    <s v="Modificación de la meta y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
    <m/>
    <d v="2022-06-08T00:00:00"/>
    <s v="El proceso no reporta evidencia de la ejecución de la acción"/>
    <s v="Aun se esta a tiempo de cumplir"/>
    <d v="2022-07-14T00:00:00"/>
    <s v="El proceso realizó cambio al formato donde se da mayor claridad a los supervisores de su responsabilidad, el cual fue dado a conocer y se capacitó a los supervisores sobre el cumplimiento de sus funciones y generación adecuada de los soportes.  Por lo ant"/>
    <s v="No"/>
    <d v="2022-07-28T00:00:00"/>
    <s v="No obstante la modificación en plazo de la  acción, no se allego evidencia de la presentación del informe mensual estipulado en la acción, en el que se de cuente de la gestión de los supervisores respecto a los formatos de pago  "/>
    <s v="Jacqueline"/>
    <n v="0"/>
    <s v="EN AVANCE"/>
    <m/>
    <m/>
    <s v="Abierto"/>
    <m/>
    <m/>
    <m/>
    <m/>
    <m/>
  </r>
  <r>
    <n v="0"/>
    <n v="268"/>
    <s v="Auditoría interna"/>
    <n v="2021"/>
    <s v="Informe Rezago Presupuestal  20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
    <s v="_x000a_Debilidad al diligenciamiento de los formatos soportes del pago y falta de control "/>
    <s v="Procesos Disciplinarios"/>
    <s v="Acción correctiva"/>
    <s v="Iniciar las acciones legales a que haya lugar por el incumplimiento de las responsabilidades como supervisores en el mal diligenciamiento de los formato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
    <s v="Jacqueline"/>
    <n v="0.2"/>
    <s v="En avance"/>
    <m/>
    <m/>
    <m/>
    <s v="25 febrero-13 marzo"/>
    <s v="A partir del 27 de octubre de 2021, se aperturo investigacion por incumplimiento de las responsabilidades como supervisores, auto de fecha 27 de octubre y con numero 34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s v="En el Comité Directivo, se ha presentado la gestión de pagos realizados en le mes y se detallan los conceptos de los giros."/>
    <m/>
    <d v="2022-06-08T00:00:00"/>
    <s v="Cumplida"/>
    <s v="Si"/>
    <d v="2022-07-15T00:00:00"/>
    <s v="Cumplida en el seguimiento anterior "/>
    <s v="Si"/>
    <d v="2022-07-25T00:00:00"/>
    <s v="Cumplida en el seguimiento anterior "/>
    <s v="Jacqueline"/>
    <n v="1"/>
    <s v="CUMPLIDA"/>
    <m/>
    <m/>
    <s v="Abierto"/>
    <m/>
    <m/>
    <m/>
    <m/>
    <m/>
  </r>
  <r>
    <n v="394"/>
    <n v="269"/>
    <s v="Auditoría interna"/>
    <n v="2021"/>
    <s v="Informe Rezago Presupuestal  2020"/>
    <d v="2021-06-15T00:00:00"/>
    <s v="Publicación y Normatividad en el SECOP II_x000a__x000a_No se está dando cumplimiento a lo establecido en la Circular Externa Única de Colombia Compra Eficiente en relación con el numeral 1.4 Publicación en una plataforma del SECOP y 1.5 Normatividad del SECOP, debido"/>
    <s v="No conformidad"/>
    <s v="No existe un control al cargue de la informacion contractual en el SECOP II"/>
    <s v="No existe un control al cargue de la informacion contractual en el SECOP II"/>
    <s v="Procesos Disciplinarios"/>
    <s v="Acción correctiva"/>
    <s v="Realizar por parte del Gestor del proceso la verificacion y aprobacion antes de la publicacion de cada fase  en el SECOP II, colocando un pantallazo de su verificación"/>
    <s v="Presentar un informe trmiestral aleatorio de los contratos de consistencia de la informacion en el secop frente a la base de datos y el expediente fisco contractual. "/>
    <n v="4"/>
    <s v="Informes"/>
    <x v="1"/>
    <s v="Alvaro Perez"/>
    <d v="2021-08-01T00:00:00"/>
    <d v="2022-06-30T00:00:00"/>
    <m/>
    <m/>
    <d v="2022-06-30T00:00:00"/>
    <m/>
    <m/>
    <m/>
    <m/>
    <m/>
    <m/>
    <m/>
    <m/>
    <m/>
    <m/>
    <m/>
    <m/>
    <m/>
    <m/>
    <m/>
    <m/>
    <m/>
    <m/>
    <m/>
    <m/>
    <m/>
    <m/>
    <m/>
    <m/>
    <m/>
    <m/>
    <m/>
    <m/>
    <m/>
    <m/>
    <m/>
    <m/>
    <m/>
    <m/>
    <m/>
    <m/>
    <m/>
    <m/>
    <m/>
    <m/>
    <d v="2021-10-31T00:00:00"/>
    <m/>
    <m/>
    <d v="2021-11-08T00:00:00"/>
    <s v="Con corte a 15 de nov el proceso no reporta evidencia de la ejecucion de la accion"/>
    <s v="Aun se esta a tiempo de cumplir con la accion "/>
    <d v="2021-11-23T00:00:00"/>
    <s v="No se allego evidencia de la  Realización por parte del Gestor del proceso de la verificacion y aprobacion antes de la publicacion de cada fase  en el SECOP II, colocando un pantallazo de su verificación, no obstante la acción se debía iniciar desde agost"/>
    <s v="Jacqueline"/>
    <n v="0"/>
    <s v="En avance"/>
    <m/>
    <m/>
    <m/>
    <s v="23  febrero -13 Marzo"/>
    <s v="Reformular la accion en el sentido   que el grupo de gestion contractual generara un informe  trimestral aleatoria de consistencia de la informaci[on del SECOP frente al expediente contractual. Meta 4 informes. Indicador Informes realizados| informes prog"/>
    <s v="Catalina Carranza-Jacqueline Rivera"/>
    <n v="0.1"/>
    <s v="En avance"/>
    <d v="2022-04-08T00:00:00"/>
    <s v="Se evidencia el informe de seguimiento a la informacion del SECOP y las carpetas con corte a 30 de marzo de 2022  "/>
    <s v="Catalina Carranza-Jacqueline Rivera"/>
    <n v="0.5"/>
    <s v="En avance"/>
    <d v="2022-04-29T00:00:00"/>
    <s v="No se adjunto evidencia para realizar la respectiva revisiòn. "/>
    <s v="CLAUDIA QUINTERO-CATALINA CARRANZA"/>
    <n v="0.5"/>
    <s v="En avance"/>
    <d v="2022-05-31T00:00:00"/>
    <s v="informe de seguimiento a la información del SECOP y las carpetas con corte a 31 de mayo"/>
    <n v="1"/>
    <d v="2022-06-08T00:00:00"/>
    <s v="El proceso presenta la evidencia d DE la ejecución de la acción "/>
    <s v="Aun se esta a tiempo de cumplir "/>
    <d v="2022-07-19T00:00:00"/>
    <s v="El proceso  no eporta de evidencia de un informe trmiestral aleatorio de los contratos de consistencia de la informacion en el secop frente a la base de datos y el expediente fisco contractual., por lo tanto no se puede evidenicar avance de la ejecucion d"/>
    <s v="No"/>
    <d v="2022-07-22T00:00:00"/>
    <s v="No se allego evidencia de la acción reformulada respecto del informe trimestral aleatorio de los contratos  de consistencia de la información en el SECOP frente a la base de datos y el expediente fisico contractual    "/>
    <s v="Jacqueline"/>
    <n v="0"/>
    <s v="EN AVANCE"/>
    <m/>
    <m/>
    <s v="Abierto"/>
    <m/>
    <m/>
    <m/>
    <m/>
    <m/>
  </r>
  <r>
    <n v="395"/>
    <n v="270"/>
    <s v="Auditoría interna"/>
    <n v="2021"/>
    <s v="Informe Rezago Presupuestal  20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ón correctiva"/>
    <s v="Realizar el Procedimiento para la generación del PAA "/>
    <m/>
    <n v="1"/>
    <s v="Procedimiento Generado.  "/>
    <x v="8"/>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obstante referenciarse desde el proceso Planeación Estrategica  que el procedimiento de PAA se encuentra en construccion, no se allega evidencia de su avance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s v="Abierto"/>
    <m/>
    <m/>
    <m/>
    <m/>
    <m/>
  </r>
  <r>
    <n v="0"/>
    <n v="271"/>
    <s v="Auditoría interna"/>
    <n v="2021"/>
    <s v="Informe Rezago Presupuestal  20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ó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8"/>
    <s v="Adriana Moreno/Fredy Farpan/Alvaro Perez"/>
    <d v="2021-08-01T00:00:00"/>
    <d v="2022-06-30T00:00:00"/>
    <s v="Plazo"/>
    <m/>
    <d v="2022-06-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s v="No se allego evidencia de avance de la acción, no obstante su inicio en agosto "/>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s v="Aun cuando se realizó el procedimiento denominado Formulación y seguimiento Plan Anual de Adquisiciones, a la fecha no se ha generado el PAA conforme a los lineamientos establecidos por Colombia Compra Eficiente, indicando los procesos que se adelantaran,"/>
    <s v="Claudia Quintero/Catalina Alvarez"/>
    <n v="0"/>
    <s v="En avance"/>
    <d v="2022-05-31T00:00:00"/>
    <s v="Se generó por parte del Planeación Estratégica, el  procedimiento denominado :  Formulación y seguimiento Plan Anual de Adquisidores, código: PC-PE-01 Versión 1 "/>
    <n v="1"/>
    <d v="2022-06-08T00:00:00"/>
    <s v="Se generó por parte del Planeación Estratégica, el  procedimiento denominado :  Formulación y seguimiento Plan Anual de Adquisidores, código: PC-PE-01 Versión 1 "/>
    <s v="Aun se esta a tiempo de cumplir "/>
    <d v="2022-07-19T00:00:00"/>
    <s v="En mesa de trabajo realizada con la gestora del proceso se manifiesta que por parte del proceso de planeacion estartegica se formalizo el formato para el registro y seguimientgo del PAA, no obstante el PAAno se ha consruido  conforme a los lineamientos es"/>
    <s v="No"/>
    <d v="2022-07-28T00:00:00"/>
    <s v="No se cuenta con evidencia de la generación del PAA, acorde con los lineamientows de colombia compra eficiente"/>
    <s v="Jacqueline"/>
    <n v="0"/>
    <s v="VENCIDA"/>
    <m/>
    <m/>
    <s v="Abierto"/>
    <m/>
    <m/>
    <m/>
    <m/>
    <m/>
  </r>
  <r>
    <n v="0"/>
    <n v="272"/>
    <s v="Auditoría interna"/>
    <n v="2021"/>
    <s v="Informe Rezago Presupuestal  20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ón correctiva"/>
    <s v="Realizar seguimiento mensual al PAA, y presentarlo a la Alta Dirección para la respectiva toma de decisiones."/>
    <m/>
    <n v="12"/>
    <s v="Informes de seguimiento"/>
    <x v="8"/>
    <s v="Adriana Moreno/Fredy Farpan/Alvaro Perez"/>
    <d v="2021-08-01T00:00:00"/>
    <d v="2022-06-30T00:00:00"/>
    <s v="Acción y Plazo"/>
    <m/>
    <d v="2023-01-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s v="Aún no se evidencia ningun informe de seguimiento mensual al PAA, y por consiguiente su presentación  a la Alta Dirección para la respectiva toma de decisiones, no obstante la acción debía iniciarse en agosto de 2021; asi mismo, es de aclarar q ue la acci"/>
    <s v="Jacqueline"/>
    <n v="0"/>
    <s v="En avance"/>
    <m/>
    <m/>
    <m/>
    <d v="2022-03-07T00:00:00"/>
    <s v="Modificación de las fechas de Finalización y meta:_x000a_ 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Acción en avance "/>
    <n v="0.04"/>
    <d v="2022-06-08T00:00:00"/>
    <s v="Acción en avance "/>
    <s v="Aun se esta a tiempo de cumplir "/>
    <d v="2022-07-19T00:00:00"/>
    <s v="Se realizó seguimiento a los recursos de inversión y funcionamiento del mes de Junio  de 2022 de acuerdo con los reportes documentados en el acto administrativo del SIGE "/>
    <s v="A tiempo"/>
    <d v="2022-07-28T00:00:00"/>
    <s v="No se cuenta con evidencia del seguimiento mensual al PAA presentado a la alta dirección, como parte de los 12 informes que se deben proyectar"/>
    <s v="Jacqueline"/>
    <n v="0"/>
    <s v="EN AVANCE"/>
    <m/>
    <m/>
    <s v="Abierto"/>
    <m/>
    <m/>
    <m/>
    <m/>
    <m/>
  </r>
  <r>
    <n v="396"/>
    <n v="273"/>
    <s v="Auditoría interna"/>
    <n v="2021"/>
    <s v="Informe Seguimiento Austeridad Gasto l  Trimestre de 2021"/>
    <d v="2021-06-25T00:00:00"/>
    <s v="Se evidenció que durante el primer trimestre de 2021, no hubo recuperación en el saldo adeudado por concepto de Cuentas por Cobrar  Incapacidades”; ya que, al realizar la verificación del total adeudado por concepto de Incapacidades pendientes por cobrar "/>
    <s v="Observación"/>
    <s v="_x000a_1. Los incrementos obedecen a las incapacidades que de manera mensual se generan por parte de los funcionarios._x000a__x000a_2.Falta de Seguimiento permanente en la Gestión de cobro_x000a__x000a_3, Aunque se siguen enviado comunicaciones de recobro a las EPS no han realizado el"/>
    <s v="Aunque se siguen enviado comunicaciones de recobro a las EPS no han realizado el pago de la obligación._x000a_"/>
    <s v="Incremento del valor adeudado por parte de las EPS y ARL_x000a__x000a_Vencimiento de los términos legales para realizar el cobro_x000a__x000a_Detrimento Patrimonial"/>
    <s v="Acción preventiva "/>
    <s v="Realizar los cobros por medio de correo electrónico a las diferentes EPS y ARL de los saldos de incapacidades."/>
    <m/>
    <n v="1"/>
    <s v="No. Total de correos enviados / No. de EPS y ARL con saldo pendientes*100%"/>
    <x v="3"/>
    <s v="VIVIAN RAMIREZ"/>
    <d v="2021-08-01T00:00:00"/>
    <d v="2021-12-31T00:00:00"/>
    <m/>
    <m/>
    <d v="2021-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Se evidencia un correo con la Solicitud de Reintegro de incapacidades a Colsanitas en  octubre 5 de 2021, sin embargo, a la fecha no se han realizado los reintegros."/>
    <s v="Carlos Andrés Vargas"/>
    <n v="20"/>
    <s v="En avance"/>
    <m/>
    <m/>
    <m/>
    <d v="2022-03-11T00:00:00"/>
    <s v="Se realizaron los cobros por medio de correo electrónicos mensuales  a las diferentes EPS y ARL de los saldos de incapacidades"/>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m/>
    <m/>
    <s v="Abierto"/>
    <m/>
    <m/>
    <m/>
    <m/>
    <m/>
  </r>
  <r>
    <n v="0"/>
    <n v="274"/>
    <s v="Auditoría interna"/>
    <n v="2021"/>
    <s v="Informe Seguimiento Austeridad Gasto l  Trimestre de 2021"/>
    <d v="2021-06-25T00:00:00"/>
    <s v="Se evidenció que durante el primer trimestre de 2021, no hubo recuperación en el saldo adeudado por concepto de Cuentas por Cobrar  Incapacidades”; ya que, al realizar la verificación del total adeudado por concepto de Incapacidades pendientes por cobrar "/>
    <s v="Observación"/>
    <s v="_x000a_1. Los incrementos obedecen a las incapacidades que de manera mensual se generan por parte de los funcionarios._x000a__x000a_2. Falta de Seguimiento permanente en la Gestión de cobro._x000a__x000a_3.Aunque se siguen enviado comunicaciones de recobro las EPS no han realizado el "/>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Seguimiento continuo por parte del responsable del Cobro Coactivo a las EPS y ARL"/>
    <m/>
    <n v="1"/>
    <s v="Cobro Coactivo"/>
    <x v="3"/>
    <s v="VIVIANA GONZALEZ"/>
    <d v="2021-08-01T00:00:00"/>
    <d v="2021-12-31T00:00:00"/>
    <s v="Plazo"/>
    <m/>
    <d v="2022-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No se presenta evidencia del cobro coactivo a las EPS y ARL."/>
    <s v="Carlos Andrés Vargas"/>
    <n v="0"/>
    <s v="En avance"/>
    <m/>
    <m/>
    <m/>
    <d v="2022-03-11T00:00:00"/>
    <s v="Modificar la fecha de la terminación; debido a que es necesario continuar con el seguimiento en el cobro de las incapacidades como parte de la mejora continua así:_x000a__x000a_Fecha  de Terminación: 31-12-2022"/>
    <s v="Claudia Quintero /Catalina Carranza"/>
    <m/>
    <s v="En avance"/>
    <s v="06/04/20200"/>
    <s v="Se recibio por parte del Gestión Juridica un correo donde se estipula el lleno de los requisitos para realizar el cobro coactivo el 22 de febrero de 2022."/>
    <s v="CLAUDIA QUINTERO-CATALINA ALVAREZ"/>
    <n v="0"/>
    <s v="En avance"/>
    <d v="2022-04-27T00:00:00"/>
    <s v="Mediante correo de fecha 02 de mayo de 2022, el Proceso de Gestión de Talento remitió por correo eléctronico al Proceso de Gestión Jurídica la documentación necesaria para adelantar el cobro coactivo de las incapacidades."/>
    <s v="CLAUDIA QUINTERO-CATALINA CARRANZA"/>
    <n v="0.4"/>
    <s v="En avance"/>
    <d v="2022-05-25T00:00:00"/>
    <s v="Se envía correo al proceso jurídico para seguimiento del cobro coactivo del la es sanitas"/>
    <n v="0.5"/>
    <d v="2022-06-08T00:00:00"/>
    <s v="Se evidencia correo enviado del día 7 de junio de 2022, por parte del proceso de gestión de talento humano solicitando información del estado del proceso coactivo de los saldos de incapacidades. "/>
    <s v="Aun se esta a tiempo de cumplir "/>
    <d v="2022-07-19T00:00:00"/>
    <s v="Se envia el día 7 de junio de 2022, por parte del proceso de gestión de talento humano solicitando información del estado del proceso coactivo de los saldos de incapacidades. "/>
    <s v="A tiempo"/>
    <d v="2022-07-28T00:00:00"/>
    <s v="Se observa imagen del correoo del 07/06/2022, donde el proceso de gestión de talento humano solicita información del estado del proceso coactivo de los saldos de incapacidades, al Proceso de gestión juridica."/>
    <s v="Luis Guillermo"/>
    <n v="0.5"/>
    <s v="EN AVANCE"/>
    <m/>
    <m/>
    <s v="Abierto"/>
    <m/>
    <m/>
    <m/>
    <m/>
    <m/>
  </r>
  <r>
    <n v="0"/>
    <n v="275"/>
    <s v="Auditoría interna"/>
    <n v="2021"/>
    <s v="Informe Seguimiento Austeridad Gasto l  Trimestre de 2021"/>
    <d v="2021-06-25T00:00:00"/>
    <s v="Se evidenció que durante el primer trimestre de 2021, no hubo recuperación en el saldo adeudado por concepto de Cuentas por Cobrar  Incapacidades”; ya que, al realizar la verificación del total adeudado por concepto de Incapacidades pendientes por cobrar "/>
    <s v="Observación"/>
    <s v="_x000a_1. Los incrementos obedecen a las incapacidades que de manera mensual se generan por parte de los funcionarios._x000a__x000a_2. Falta de Seguimiento permanente en la Gestión de cobro_x000a__x000a_3..Aunque se siguen enviado comunicaciones de recobro las EPS no han realizado el "/>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Adelantar las acciones legales  a que haya lugar, con el fin que las EPS y ARL, cancele lo adeudado por incapacidades"/>
    <s v="Adelantar acciones administrativas a que haya lugar, con el fin que las EPS y ARL, cancele lo adeudado por incapacidades."/>
    <n v="1"/>
    <s v="Acciones administrativas adelantadas"/>
    <x v="10"/>
    <s v="CARLOS LOPEZ"/>
    <d v="2021-08-01T00:00:00"/>
    <d v="2021-12-31T00:00:00"/>
    <s v="Acción y Plazo"/>
    <m/>
    <d v="2022-06-30T00:00:00"/>
    <m/>
    <m/>
    <m/>
    <m/>
    <m/>
    <m/>
    <m/>
    <m/>
    <m/>
    <m/>
    <m/>
    <m/>
    <m/>
    <m/>
    <m/>
    <m/>
    <m/>
    <m/>
    <m/>
    <m/>
    <m/>
    <m/>
    <m/>
    <m/>
    <m/>
    <m/>
    <m/>
    <m/>
    <m/>
    <m/>
    <m/>
    <m/>
    <m/>
    <m/>
    <m/>
    <m/>
    <m/>
    <m/>
    <m/>
    <m/>
    <d v="2021-10-31T00:00:00"/>
    <m/>
    <m/>
    <m/>
    <m/>
    <m/>
    <d v="2021-11-19T00:00:00"/>
    <s v="No se allega evidencia , ni se reporta avance de gestión para el cumplimiento de la acción"/>
    <s v="Jacqueline"/>
    <n v="0"/>
    <s v="En avance"/>
    <m/>
    <m/>
    <m/>
    <s v="25 febrero-13 marzo"/>
    <s v="Solicitar reprogramacion de accion y fecha "/>
    <s v="Catalina Carranza-Jacqueline Rivera"/>
    <m/>
    <s v="En avance"/>
    <d v="2022-04-08T00:00:00"/>
    <s v="Se evidencia el correo de solicitud  de soportes a Talento Humano, para radicar la solicitud "/>
    <s v="Catalina Carranza-Jacqueline Rivera"/>
    <n v="0.2"/>
    <s v="En avance"/>
    <d v="2022-04-29T00:00:00"/>
    <s v="Durante este periodo no se evidencia avance con relación a Adelantar las acciones legales  a que haya lugar, con el fin que las EPS y ARL, cancele lo adeudado por incapacidades. "/>
    <s v="CLAUDIA QUINTERO-CATALINA CARRANZA"/>
    <n v="0.2"/>
    <s v="En avance"/>
    <m/>
    <m/>
    <m/>
    <d v="2022-06-08T00:00:00"/>
    <s v="El proceso no reporto evidencia de la ejecución de la acción "/>
    <s v="Aun se esta a tiempo de cumplir "/>
    <d v="2022-07-15T00:00:00"/>
    <s v="La segunda  linea de defensa  a traves del monitoreo realizado conjuntamente con el gestor del proceso  no evidencio avance  en relación a adelantar las acciones legales  a que haya lugar, con el fin que las EPS y ARL, cancele lo adeudado por incapacidade"/>
    <s v="No"/>
    <d v="2022-07-25T00:00:00"/>
    <s v="No se allego evidencia de adelanto de la gestión,no obstante vencerse el tiempo de cumplimiento "/>
    <s v="Jacqueline"/>
    <n v="0.2"/>
    <s v="VENCIDA"/>
    <m/>
    <m/>
    <s v="Abierto"/>
    <m/>
    <m/>
    <m/>
    <m/>
    <m/>
  </r>
  <r>
    <n v="397"/>
    <n v="276"/>
    <s v="Auditoría interna"/>
    <n v="2021"/>
    <s v="Informe Seguimiento Austeridad Gasto l  Trimestre de 2021"/>
    <d v="2021-06-25T00:00:00"/>
    <s v="Se evidenció legalización extemporánea de comisiones, incumplimiento lo señalado en la resolución  126 de 2020, artículo 4 literal (g), por cuanto las resoluciones 44, 52 y 83 de 2021 fueron legalizadas de manera inoportuna."/>
    <s v="No conformidad"/>
    <s v="1. Porque, no se está dando cumplimiento a lo establecido en la resolución 126 de 2020._x000a__x000a_2. Porque, hacen caso omiso a los correos enviados por Gestión de Talento Humano._x000a__x000a_3. No se adelantan las acciones a que haya lugar para que los contratistas y funcio"/>
    <s v="Por que, se realiza el giro anticipado de las comisiones y viáticos."/>
    <s v="Hallazgos por parte de los Órganos de Control"/>
    <s v="Acción correctiva"/>
    <s v="Modificar la resolución 126 de 2020, estableciendo que el reconocimiento económico de la comisión se realice posterior a su generación."/>
    <m/>
    <n v="1"/>
    <s v="Resolución actualizada"/>
    <x v="3"/>
    <s v="VIVIAN RAMIREZ"/>
    <d v="2021-08-01T00:00:00"/>
    <d v="2021-08-30T00:00:00"/>
    <m/>
    <m/>
    <d v="2021-08-30T00:00:00"/>
    <m/>
    <m/>
    <m/>
    <m/>
    <m/>
    <m/>
    <m/>
    <m/>
    <m/>
    <m/>
    <m/>
    <m/>
    <m/>
    <m/>
    <m/>
    <m/>
    <m/>
    <m/>
    <m/>
    <m/>
    <m/>
    <m/>
    <m/>
    <m/>
    <m/>
    <m/>
    <m/>
    <m/>
    <m/>
    <m/>
    <m/>
    <m/>
    <m/>
    <m/>
    <m/>
    <m/>
    <m/>
    <m/>
    <m/>
    <m/>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400"/>
    <n v="290"/>
    <s v="Auditoría interna"/>
    <n v="2021"/>
    <s v="Informe Seguimiento Austeridad Gasto l  Trimestre de 20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
    <s v="Porque, no se ejecuto el debido control y seguimiento al vehículo."/>
    <s v="Hallazgos por parte de los Órganos de Control_x000a__x000a_Falta disciplinaria  "/>
    <s v="Acción correctiva"/>
    <s v="Realizar cruces mensuales de los bienes existentes en la entidad conjuntamente con el proceso de gestión financiera "/>
    <m/>
    <n v="5"/>
    <s v=" Cruces mensuales "/>
    <x v="0"/>
    <s v="Arley coy "/>
    <d v="2021-08-02T00:00:00"/>
    <d v="2021-12-31T00:00:00"/>
    <s v="Plazo"/>
    <m/>
    <d v="2022-04-30T00:00:00"/>
    <m/>
    <m/>
    <m/>
    <m/>
    <m/>
    <m/>
    <m/>
    <m/>
    <m/>
    <m/>
    <m/>
    <m/>
    <m/>
    <m/>
    <m/>
    <m/>
    <m/>
    <m/>
    <m/>
    <m/>
    <m/>
    <m/>
    <m/>
    <m/>
    <m/>
    <m/>
    <m/>
    <m/>
    <m/>
    <m/>
    <m/>
    <m/>
    <m/>
    <m/>
    <m/>
    <m/>
    <m/>
    <m/>
    <m/>
    <m/>
    <d v="2021-10-31T00:00:00"/>
    <s v="Se deja evidencia de los correos de conciliación entre el area de financiera y almacén."/>
    <n v="1"/>
    <d v="2021-11-08T00:00:00"/>
    <s v="No se evidencian cruces mensuales de los bienes existentes en la entidad conjuntamente con el proceso de gestión financiera, es de anotar que las evidencias reportadas corresponden al ano 2020"/>
    <s v="Aun se esta a tiempo para cumplir con la accion "/>
    <d v="2021-11-19T00:00:00"/>
    <s v="Se evidencia imagen donde se señalan los correos enviados sobre conciliaciones 2020, pero No se evidencia  se ejecuto el debido control y seguimiento al vehículo.."/>
    <s v="Luis Guillermo"/>
    <n v="0.5"/>
    <s v="En avance"/>
    <d v="2022-02-18T00:00:00"/>
    <s v="se realizan los respectivos cruces con Financiera"/>
    <n v="1"/>
    <d v="2022-03-02T00:00:00"/>
    <s v="El gestor se compromete a cumplir la acción antes del 30/04/2022"/>
    <s v="Luis Guillermo / Merle Galindo"/>
    <n v="0.5"/>
    <s v="En avance"/>
    <d v="2022-04-07T00:00:00"/>
    <s v="Se presentan actas de conciliación de los corrido de la vigencia entre Gestión Financiera y Almacen, acta 1 del 5 de febrero, acta 2 del 11 de marzo, acta 3 del 11 de marzo y acta 4 del 5 de mayo, en las dos últimas actas se presenta inconsistencia por cu"/>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presenta evidencias de informes de conciliación correspondientes a los meses de enero, febrero y marzo, no obstante no se presentan de los meses de abril ni mayo"/>
    <s v="No"/>
    <d v="2022-07-19T00:00:00"/>
    <s v="El proceso remite las conciliaciones en enero, febrero y marzo, sin embargo, no se evidencia las conciliaciones de los siguientes meses."/>
    <s v="No"/>
    <d v="2022-07-27T00:00:00"/>
    <s v="Se evidencian las conciliaciones de enero, febrero y marzo del 2022."/>
    <s v="Luis Guillermo"/>
    <n v="0.6"/>
    <s v="VENCIDA"/>
    <m/>
    <m/>
    <s v="Abierto"/>
    <m/>
    <m/>
    <m/>
    <m/>
    <m/>
  </r>
  <r>
    <n v="0"/>
    <n v="291"/>
    <s v="Auditoría interna"/>
    <n v="2021"/>
    <s v="Informe Seguimiento Austeridad Gasto l  Trimestre de 20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
    <s v="Porque, no se ejecuto el debido control y seguimiento al vehículo."/>
    <s v="Hallazgos por parte de los Órganos de Control_x000a__x000a_Falta disciplinaria  "/>
    <s v="Acción correctiva"/>
    <s v="Realizar un inventario físico de los bienes de la DNBC"/>
    <m/>
    <n v="1"/>
    <s v="Inventario físico actualizado"/>
    <x v="0"/>
    <s v="Arley coy "/>
    <d v="2021-08-31T00:00:00"/>
    <d v="2021-11-30T00:00:00"/>
    <s v="Plazo"/>
    <m/>
    <d v="2022-04-30T00:00:00"/>
    <m/>
    <m/>
    <m/>
    <m/>
    <m/>
    <m/>
    <m/>
    <m/>
    <m/>
    <m/>
    <m/>
    <m/>
    <m/>
    <m/>
    <m/>
    <m/>
    <m/>
    <m/>
    <m/>
    <m/>
    <m/>
    <m/>
    <m/>
    <m/>
    <m/>
    <m/>
    <m/>
    <m/>
    <m/>
    <m/>
    <m/>
    <m/>
    <m/>
    <m/>
    <m/>
    <m/>
    <m/>
    <m/>
    <m/>
    <m/>
    <d v="2021-10-31T00:00:00"/>
    <s v="Se realizo el einventario de acuerdo a los lineamientos establecidos."/>
    <n v="1"/>
    <d v="2021-11-08T00:00:00"/>
    <s v="Nos se evidencia la realizació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sin firmas. No se evidencia la realización del Inventario Físico con corte al 31 de diciembre de 2020. "/>
    <s v="Luis Guillermo"/>
    <n v="0.5"/>
    <s v="En avance"/>
    <d v="2022-02-18T00:00:00"/>
    <s v="Se realizo el e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no reporta evidencia de la realización del inventario físico de la DNBC "/>
    <s v="No"/>
    <d v="2022-06-19T00:00:00"/>
    <s v="El Gestor indica que el proceso realizó el inventario semestral, sin embargo, este no se encuentra firmado por el responsable de almacén."/>
    <s v="No"/>
    <d v="2022-07-27T00:00:00"/>
    <s v="Se evidencian las conciliaciones de enero, febrero y marzo del 2022, pero no observa la realización del inventario físico de los bienes de la DNBC"/>
    <s v="Luis Guillermo"/>
    <n v="0.5"/>
    <s v="VENCIDA"/>
    <m/>
    <m/>
    <s v="Abierto"/>
    <m/>
    <m/>
    <m/>
    <m/>
    <m/>
  </r>
  <r>
    <n v="0"/>
    <n v="292"/>
    <s v="Auditoría interna"/>
    <n v="2021"/>
    <s v="Informe Seguimiento Austeridad Gasto l  Trimestre de 20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
    <s v="Porque, no se ejecuto el debido control y seguimiento al vehículo."/>
    <s v="Hallazgos por parte de los Órganos de Control_x000a__x000a_Falta disciplinaria  "/>
    <s v="Acción correctiva"/>
    <s v="Socializar los roles y responsabilidades a los supervisores designados de los comodatos de la entidad "/>
    <m/>
    <n v="1"/>
    <s v="Socialización sobre roles y responsabilidades de los supervisores "/>
    <x v="1"/>
    <s v="Alvaro Perez "/>
    <d v="2021-08-31T00:00:00"/>
    <d v="2021-09-30T00:00:00"/>
    <m/>
    <m/>
    <d v="2021-09-30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con la cual se dio cumplimiento a la acción: Socializar los roles y responsabilidades a los supervisores designados de los comodatos de la entidad "/>
    <s v="Jacqueline"/>
    <n v="1"/>
    <s v="Cumplida"/>
    <m/>
    <m/>
    <m/>
    <s v="23  febrero -13 Marzo"/>
    <s v="Se realizo capacitación a los supervisores 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s v="Jacqueline"/>
    <n v="1"/>
    <s v="CUMPLIDA"/>
    <m/>
    <m/>
    <s v="Abierto"/>
    <m/>
    <m/>
    <m/>
    <m/>
    <m/>
  </r>
  <r>
    <n v="402"/>
    <n v="295"/>
    <s v="Auditoría interna"/>
    <n v="2021"/>
    <s v="Informe Seguimiento Austeridad Gasto l  Trimestre de 20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
    <s v="No conformidad"/>
    <s v="1.Por que a pesar de que se ha venido ejecutando el seguimiento  por parte del supervisor del contrato,   la entidad prestadora del servicio de telefonía  no ha dado respuesta a los requerimiento solicitados._x000a__x000a_2, Falta de control y seguimiento por parte d"/>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ón correctiva"/>
    <s v="Realizar una mesa de trabajo con la empresa prestadora de servicio con el fin de verificar los valores de la factura . _x000a__x000a__x000a__x000a_"/>
    <m/>
    <n v="1"/>
    <s v="mesa de trabajo  realizadas/ mesas de trabajo programados. "/>
    <x v="2"/>
    <s v="Edwin Zamora "/>
    <d v="2021-08-01T00:00:00"/>
    <d v="2022-01-11T00:00:00"/>
    <s v="Plazo"/>
    <m/>
    <d v="2022-06-30T00:00:00"/>
    <m/>
    <m/>
    <m/>
    <m/>
    <m/>
    <m/>
    <m/>
    <m/>
    <m/>
    <m/>
    <m/>
    <m/>
    <m/>
    <m/>
    <m/>
    <m/>
    <m/>
    <m/>
    <m/>
    <m/>
    <m/>
    <m/>
    <m/>
    <m/>
    <m/>
    <m/>
    <m/>
    <m/>
    <m/>
    <m/>
    <m/>
    <m/>
    <m/>
    <m/>
    <m/>
    <m/>
    <m/>
    <m/>
    <m/>
    <m/>
    <d v="2021-10-31T00:00:00"/>
    <s v="Se hace configuración de la plataforma de gestión de telefonía IP."/>
    <n v="0.2"/>
    <d v="2021-11-08T00:00:00"/>
    <s v="Se hace configuración de la plataforma de gestión de telefonía IP."/>
    <s v="Aun se esta tiempo para cumplir con la accion "/>
    <d v="2021-11-17T00:00:00"/>
    <s v="Se evidenicia imagen de la configuración de la plataforma de gestión de telefonía IP, pero no se ha realizado mesa de trabajo con la ETB, con el fin de verificar los valores de la factura. La acción tien fecha de termianción 11/01/2022"/>
    <s v="Luis Guillermo"/>
    <n v="0.1"/>
    <s v="En avance"/>
    <m/>
    <m/>
    <m/>
    <d v="2022-03-08T00:00:00"/>
    <s v="Se solicita ampliación de la fecha de terminación, en virtud que si bien somos los supervisores del contrato, se tenia entendido que el seguimiento lo hacia otro proceso, por lo anterior, se dará inicio a la actividad, indicando que contractualmente el se"/>
    <s v="Luis Guillermo / Merle Galindo"/>
    <n v="0.1"/>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No hay evidencia en el One Drive de este item."/>
    <s v="Luis Guillermo"/>
    <n v="0.1"/>
    <s v="EN AVANCE"/>
    <m/>
    <m/>
    <s v="Abierto"/>
    <m/>
    <m/>
    <m/>
    <m/>
    <m/>
  </r>
  <r>
    <n v="0"/>
    <n v="296"/>
    <s v="Auditoría interna"/>
    <n v="2021"/>
    <s v="Informe Seguimiento Austeridad Gasto l  Trimestre de 20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
    <s v="No conformidad"/>
    <s v="1.Por que a pesar de que se ha venido ejecutando el seguimiento  por parte del supervisor del contrato,   la entidad prestadora del servicio de telefonía  no ha dado respuesta a los requerimiento solicitados._x000a__x000a_2, Falta de control y seguimiento por parte d"/>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ón correctiva"/>
    <s v="Realizar  un adecuado seguimiento al contrato de telefonía ip, dando cumplimiento a los lineamientos establecidos en el manual de supervisión e interventoría. _x000a__x000a_Enviar un correo a la empresa prestadora del servicio "/>
    <m/>
    <n v="6"/>
    <s v="Seguimientos realizados al contrato de telefonía IP "/>
    <x v="2"/>
    <s v="Edwin Zamora "/>
    <d v="2021-08-01T00:00:00"/>
    <d v="2022-01-11T00:00:00"/>
    <s v="Plazo"/>
    <m/>
    <d v="2022-06-30T00:00:00"/>
    <m/>
    <m/>
    <m/>
    <m/>
    <m/>
    <m/>
    <m/>
    <m/>
    <m/>
    <m/>
    <m/>
    <m/>
    <m/>
    <m/>
    <m/>
    <m/>
    <m/>
    <m/>
    <m/>
    <m/>
    <m/>
    <m/>
    <m/>
    <m/>
    <m/>
    <m/>
    <m/>
    <m/>
    <m/>
    <m/>
    <m/>
    <m/>
    <m/>
    <m/>
    <m/>
    <m/>
    <m/>
    <m/>
    <m/>
    <m/>
    <d v="2021-10-31T00:00:00"/>
    <s v="Se hace seguimiento a los usuarios y roles asignados a cada una de sus áreas."/>
    <n v="0.5"/>
    <d v="2021-11-08T00:00:00"/>
    <s v="No se presenta un informe detallado de la supervisión de la ejecución del contrato "/>
    <s v="Aun se esta tiempo para cumplir con la accion "/>
    <d v="2021-11-17T00:00:00"/>
    <s v="Se evidencia imagen del perfil de los usuarios de la Telefonia ETB, pero no se presenta informe detallado de la supervision de la ejecucion del contrato . La acción tien fecha de termianción 11/01/2022"/>
    <s v="Luis Guillermo"/>
    <n v="0.3"/>
    <s v="En avance"/>
    <m/>
    <m/>
    <m/>
    <d v="2022-03-08T00:00:00"/>
    <s v="Se solicita ampliación de la fecha de terminación, para ejecutar la actividad, no obstante indicamos que actualmente el contrato  del servicio tiene un cargo fijo, por lo que los valores no varían. Fecha de terminación: 30/06/2022"/>
    <s v="Luis Guillermo / Merle Galindo"/>
    <n v="0.3"/>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s v="Abierto"/>
    <m/>
    <m/>
    <m/>
    <m/>
    <m/>
  </r>
  <r>
    <n v="0"/>
    <n v="297"/>
    <s v="Auditoría interna"/>
    <n v="2021"/>
    <s v="Informe Seguimiento Austeridad Gasto l  Trimestre de 20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
    <s v="No conformidad"/>
    <s v="1.Porque: no se realiza un estricto control y seguimiento a  las facturas que se deben cancelar. _x000a__x000a_"/>
    <s v="1.Porque: no se realiza un estricto control y seguimiento a  las facturas que se deben cancelar. _x000a__x000a_"/>
    <s v="Incumplimiento de acciones de gestión y afectación en el desempeño institucional_x000a__x000a_Posibles hallazgos fiscales._x000a__x000a_Posibles sanciones disciplinarias "/>
    <s v="Acción correctiva"/>
    <s v="Realizar mensualmente el seguimiento a las facturas de telefonía IP"/>
    <m/>
    <n v="6"/>
    <s v="Seguimientos realizados a las facturas de telefonía IP "/>
    <x v="2"/>
    <s v="Edwin Zamora "/>
    <d v="2021-08-01T00:00:00"/>
    <d v="2022-01-11T00:00:00"/>
    <s v="Plazo"/>
    <m/>
    <d v="2022-06-30T00:00:00"/>
    <m/>
    <m/>
    <m/>
    <m/>
    <m/>
    <m/>
    <m/>
    <m/>
    <m/>
    <m/>
    <m/>
    <m/>
    <m/>
    <m/>
    <m/>
    <m/>
    <m/>
    <m/>
    <m/>
    <m/>
    <m/>
    <m/>
    <m/>
    <m/>
    <m/>
    <m/>
    <m/>
    <m/>
    <m/>
    <m/>
    <m/>
    <m/>
    <m/>
    <m/>
    <m/>
    <m/>
    <m/>
    <m/>
    <m/>
    <m/>
    <d v="2021-10-31T00:00:00"/>
    <s v="Se han hecho seguimientos mensuales a cada una de las facturas respectivas de los meses de agosto y septiembre."/>
    <n v="0.7"/>
    <d v="2021-11-08T00:00:00"/>
    <s v="Se presentan las facturas de agosto y septiembre, no obstante no se realiza un seguimiento de las mismas "/>
    <s v="Aun se esta tiempo para cumplir con la accion "/>
    <d v="2021-11-17T00:00:00"/>
    <s v="Se evidencias las facturas de agosto y septiembre, la acción tien fcha de terminación 11/01/2022"/>
    <s v="Luis Guillermo"/>
    <n v="0.7"/>
    <s v="En avance"/>
    <m/>
    <m/>
    <m/>
    <d v="2022-03-08T00:00:00"/>
    <s v="Se solicita ampliación de misma, en virtud que si bien somos los supervisores del contrato, se tenia entendido que el seguimiento lo hacia otro proceso. Se dará inicio a la actividad, indicando que contractualmente el servicio tiene un cargo fijo, por lo "/>
    <s v="Luis Guillermo / Merle Galindo"/>
    <n v="0.7"/>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s v="Abierto"/>
    <m/>
    <m/>
    <m/>
    <m/>
    <m/>
  </r>
  <r>
    <n v="403"/>
    <n v="298"/>
    <s v="Auditoría interna"/>
    <n v="2021"/>
    <s v="Informe Seguimiento Austeridad Gasto l  Trimestre de 20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Establecer los lineamientos del uso y designación de las líneas telefónicas pertenecientes a la DNBC, a través e la emisión de una Circular. "/>
    <m/>
    <n v="1"/>
    <s v="Circular "/>
    <x v="0"/>
    <s v="Arley coy "/>
    <d v="2021-08-01T00:00:00"/>
    <d v="2021-08-30T00:00:00"/>
    <s v="Plazo"/>
    <m/>
    <d v="2022-04-30T00:00:00"/>
    <m/>
    <m/>
    <m/>
    <m/>
    <m/>
    <m/>
    <m/>
    <m/>
    <m/>
    <m/>
    <m/>
    <m/>
    <m/>
    <m/>
    <m/>
    <m/>
    <m/>
    <m/>
    <m/>
    <m/>
    <m/>
    <m/>
    <m/>
    <m/>
    <m/>
    <m/>
    <m/>
    <m/>
    <m/>
    <m/>
    <m/>
    <m/>
    <m/>
    <m/>
    <m/>
    <m/>
    <m/>
    <m/>
    <m/>
    <m/>
    <d v="2021-10-31T00:00:00"/>
    <m/>
    <m/>
    <d v="2021-11-08T00:00:00"/>
    <s v="No se evidencia la expedición de la circular"/>
    <s v="No"/>
    <d v="2021-11-19T00:00:00"/>
    <s v="En el One Drive no se evidencia ningún soporte. La actividad tiene fecha de terminación 30/08/2021 "/>
    <s v="Luis Guillermo"/>
    <n v="0"/>
    <s v="vencida"/>
    <d v="2022-02-18T00:00:00"/>
    <s v="Se realizan los lineamient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d v="2022-05-31T00:00:00"/>
    <s v="SE REALIZO EL PROCESO PARA CANCELAR 26 LÍNEAS TELEFONICAS Y ASI CONTRIBUIR A LA DISMINUCIÓN EL EN PROCESO DE AUSTERIDAD DEL GASTO"/>
    <n v="1"/>
    <d v="2022-06-08T00:00:00"/>
    <s v="El proceso no reporta evidencia de la expedición de una circular con lineamientos del uso y manejo de líneas de celular"/>
    <s v="No"/>
    <d v="2022-06-19T00:00:00"/>
    <s v="Se emite circular dirigida al personal a quien se el asigna la SIM CARD indicando su responsabilidad frente al uso y custodia de la misma"/>
    <s v="Si"/>
    <d v="2022-07-27T00:00:00"/>
    <s v="Se observa en el Drive el documentos &quot;CORREO DESACTIVACIÓN LÍNEAS TELEFONICAS 06.06.2022&quot; de 26 linesa telefonicas y &quot;ACTAS DESIGNACIÓN SIM CARD&quot; 9 SIM, pero no se observa la la emisión de una Circular respecto a su manejo."/>
    <s v="Luis Guillermo"/>
    <n v="0"/>
    <s v="VENCIDA"/>
    <m/>
    <m/>
    <s v="Abierto"/>
    <m/>
    <m/>
    <m/>
    <m/>
    <m/>
  </r>
  <r>
    <n v="0"/>
    <n v="299"/>
    <s v="Auditoría interna"/>
    <n v="2021"/>
    <s v="Informe Seguimiento Austeridad Gasto l  Trimestre de 20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
    <s v="3, Inadecuado control y seguimiento sobre el uso y manejo de las líneas telefónicas de la DNBC "/>
    <s v="Hallazgos por parte de los Órganos de Control._x000a__x000a_Faltas disciplinarias _x000a__x000a_Posibles hallazgos fiscales "/>
    <s v="Acción correctiva"/>
    <s v="Realizar un seguimiento mensual al inventario de las líneas telefónicas  contratadas y verificar el uso adecuado de las mismas . "/>
    <m/>
    <n v="5"/>
    <s v="Seguimientos mensuales "/>
    <x v="0"/>
    <s v="Arley coy "/>
    <d v="2021-08-01T00:00:00"/>
    <d v="2021-12-31T00:00:00"/>
    <s v="Plazo"/>
    <m/>
    <d v="2022-12-31T00:00:00"/>
    <m/>
    <m/>
    <m/>
    <m/>
    <m/>
    <m/>
    <m/>
    <m/>
    <m/>
    <m/>
    <m/>
    <m/>
    <m/>
    <m/>
    <m/>
    <m/>
    <m/>
    <m/>
    <m/>
    <m/>
    <m/>
    <m/>
    <m/>
    <m/>
    <m/>
    <m/>
    <m/>
    <m/>
    <m/>
    <m/>
    <m/>
    <m/>
    <m/>
    <m/>
    <m/>
    <m/>
    <m/>
    <m/>
    <m/>
    <m/>
    <d v="2021-10-31T00:00:00"/>
    <s v="Se realiza inventario de las 9  lineas que estan activas  "/>
    <n v="0.6"/>
    <d v="2021-11-08T00:00:00"/>
    <s v="Se evidencia cuadro con el inventario d de las líneas de celular, no obstante no se realiza seguimiento mensual al inventario de las líneas telefónicas  contratadas y verificar el uso adecuado de las mismas . "/>
    <s v="Aun se esta tiempo para cumplir con la accion "/>
    <d v="2021-11-19T00:00:00"/>
    <s v="Se evidencia archivo excel, con la relación de 9 lineas activas, pero no se evidencia seguimiento mensual al inventario de las líneas telefónicas  contratadas y a la verificación del uso adecuado de las mismas"/>
    <s v="Luis Guillermo"/>
    <n v="0.6"/>
    <s v="En avance"/>
    <d v="2022-02-18T00:00:00"/>
    <s v="Se realiza inventario de las 9  lineas que estan activas  "/>
    <n v="1"/>
    <d v="2022-03-02T00:00:00"/>
    <s v="El Gestor solicita modificación de la fecha de terminación de la acción._x000a__x000a_Fecha de Terminación: 31/12/2022_x000a_Meta: 9"/>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6-19T00:00:00"/>
    <s v="De acuerdo a la mesa de trabajo realizada con el Gestor, a la fecha no se ha implementado la acción descrita"/>
    <s v="No"/>
    <d v="2022-07-27T00:00:00"/>
    <s v="Se observa en el Drive los documentos &quot;CORREO DESACTIVACIÓN LÍNEAS TELEFONICAS 06.06.2022&quot; de 26 linesa telefonicas; &quot;ACTAS DESIGNACIÓN SIM CARD&quot; 9 SIM; &quot;CORREO CANCELANDO LINEAS CELULARES&quot; y un &quot;LISTADO CELULARES&quot; con 9 registros. Pero no se aprecia el s"/>
    <s v="Luis Guillermo"/>
    <n v="0.6"/>
    <s v="EN AVANCE"/>
    <m/>
    <m/>
    <s v="Abierto"/>
    <m/>
    <m/>
    <m/>
    <m/>
    <m/>
  </r>
  <r>
    <n v="0"/>
    <n v="300"/>
    <s v="Auditoría interna"/>
    <n v="2021"/>
    <s v="Informe Seguimiento Austeridad Gasto l  Trimestre de 20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
    <s v="3, Inadecuado control y seguimiento sobre el uso y manejo de las líneas telefónicas de la DNBC "/>
    <s v="Hallazgos por parte de los Órganos de Control._x000a__x000a_Faltas disciplinarias _x000a__x000a_Posibles hallazgos fiscales  "/>
    <s v="Corrección"/>
    <s v="Realizar la cancelación de las siguientes líneas telefónicas: 3102153736, 3133656239, 32223472160,3223472114, 3102414387, 32334997736, 3102011926, 3102011957, 3102012162, 3102012079,3102012130, 3102012075, 3102012055, 3102012146, 3102011959, 3102011984,"/>
    <m/>
    <n v="1"/>
    <s v="N° total de líneas canceladas / N° total de líneas móviles *100"/>
    <x v="0"/>
    <s v="Arley coy "/>
    <d v="2021-08-01T00:00:00"/>
    <d v="2021-08-31T00:00:00"/>
    <s v="Plazo"/>
    <m/>
    <d v="2022-06-30T00:00:00"/>
    <m/>
    <m/>
    <m/>
    <m/>
    <m/>
    <m/>
    <m/>
    <m/>
    <m/>
    <m/>
    <m/>
    <m/>
    <m/>
    <m/>
    <m/>
    <m/>
    <m/>
    <m/>
    <m/>
    <m/>
    <m/>
    <m/>
    <m/>
    <m/>
    <m/>
    <m/>
    <m/>
    <m/>
    <m/>
    <m/>
    <m/>
    <m/>
    <m/>
    <m/>
    <m/>
    <m/>
    <m/>
    <m/>
    <m/>
    <m/>
    <d v="2021-10-31T00:00:00"/>
    <s v="Se realiza suspension de las lineas que se encuentran  relaciondas las cuales no generan ningun costo"/>
    <n v="1"/>
    <d v="2021-11-08T00:00:00"/>
    <s v="No s evidencia la cancelación de las líneas "/>
    <s v="No"/>
    <d v="2021-11-19T00:00:00"/>
    <s v="Se evidencian correso de la suspensión de las lineas telefonicas, pero no de su cancelación.  La actividad tien fecha de trmianción 31/08/2021"/>
    <s v="Luis Guillermo"/>
    <n v="0"/>
    <s v="vencida"/>
    <d v="2022-02-18T00:00:00"/>
    <m/>
    <n v="0"/>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líneas telefónicas "/>
    <s v="Aun se esta a tiempo de cumplir "/>
    <d v="2022-06-19T00:00:00"/>
    <s v="Se evidencia conrreo de la empresa de telefonia movil confirmando la desactivacion de las 26 líneas telefónicas a partir del 13-06-2022"/>
    <s v="Si"/>
    <d v="2022-07-27T00:00:00"/>
    <s v="Se observa en el Drive el documentos &quot;CORREO DESACTIVACIÓN LÍNEAS TELEFONICAS 06.06.2022&quot; de 26 linesa telefonicas progrmadas para el 13/06/2022 y &quot;ACTAS DESIGNACIÓN SIM CARD&quot; 9 SIM, pero no se observa la la emisión de una Circular respecto a su manejo."/>
    <s v="Luis Guillermo"/>
    <n v="1"/>
    <s v="CUMPLIDA"/>
    <m/>
    <m/>
    <s v="Abierto"/>
    <m/>
    <m/>
    <m/>
    <m/>
    <m/>
  </r>
  <r>
    <n v="404"/>
    <n v="301"/>
    <s v="Auditoría interna"/>
    <n v="2021"/>
    <s v="Informe Seguimiento Austeridad Gasto l  Trimestre de 2021"/>
    <d v="2021-06-25T00:00:00"/>
    <s v="No se está acatando la  Dimensión 2 Direccionamiento Estratégico y Planeación  del MIPG, en la  definición de controles para asegurar el cumplimiento de gestión institucional, ya que existen debilidades y falencias al no poseer controles asociados al Proc"/>
    <s v="No conformidad"/>
    <s v="_x000a_1.  Por que, no hay un adecuado seguimiento y control del pago del servicio de agua y alcantarillado _x000a__x000a_2.Por que debido a la multiplicidad de funciones realizadas en el área administrativa no se presto atención correspondiente al seguimiento a la factura"/>
    <s v="Por que, no hay un adecuado seguimiento y control del pago del servicio de agua y alcantarillado "/>
    <s v="Hallazgos por parte de los Órganos de Control_x000a_posibles Faltas disciplinarias y posibles hallazgos fiscales "/>
    <s v="Acción correctiva"/>
    <s v="Realizar una revisión y seguimiento mensual de las obligaciones contractuales por parte de la DNBC_x000a__x000a__x000a__x000a_"/>
    <m/>
    <n v="5"/>
    <s v="informes de seguimiento "/>
    <x v="0"/>
    <s v="Arley coy "/>
    <d v="2021-07-31T00:00:00"/>
    <d v="2021-12-31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ni el seguimiento mensual del cumplimiento de las obligaciones de la DNBC"/>
    <s v="No"/>
    <d v="2021-11-19T00:00:00"/>
    <s v="Se evidencia imagen del secop del contrato 001/2021 con fecha de finalización del 08/08/2021, pero no hay soporte de la liquidación del contrato de arrendamiento, ni de la revisión y seguimiento mensual de las obligaciones contractuales. La actividad tien"/>
    <s v="Luis Guillermo"/>
    <n v="0.8"/>
    <s v="En avance"/>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8"/>
    <s v="En avance"/>
    <d v="2022-04-07T00:00:00"/>
    <s v="Se verificó el pago del servicio de acueducto por parte de la entidad en la sede administrativa para el perido enero-febrero._x000a_Para el centro logistico, la entidad paga una administración que incluye el servicio de acueducto,no se obtuvo información para v"/>
    <s v="Merle/Carlos"/>
    <n v="0.8"/>
    <s v="En avance"/>
    <d v="2022-04-29T00:00:00"/>
    <s v="El proceso no se reunió con el equipo ni presentó evidencias de avance de la acción planteada. "/>
    <s v="Merle/Carlos"/>
    <n v="0.8"/>
    <s v="Vencida"/>
    <d v="2022-05-31T00:00:00"/>
    <s v="SE ENVIO A LA SAE LOS REQUISISTOS PARA QUE SEA REACTIVADA EL SERVICIO DE AGUA EN LA SEDE DEL CENTRO LOGI"/>
    <n v="1"/>
    <d v="2022-06-08T00:00:00"/>
    <s v="No se evidencia una  revisión y seguimiento mensual de las obligaciones contractuales por parte de la DNBC"/>
    <s v="No"/>
    <d v="2022-07-19T00:00:00"/>
    <s v="El proceso ha gestionado con la SAE el estados del servicio público del acueducto, con el fin de identificar las causas por las cuales no habia cobro del servicio de acuerducto. El proceso demuestra el seguimiento en los mail enviados, a la fecha esta pen"/>
    <s v="Si"/>
    <d v="2022-07-27T00:00:00"/>
    <s v="Se evidencia en el Drive correos que dna cuenta de la gestion con la SAE sobre el estados del servicio público del acueducto, con el fin de identificar las causas por las cuales no habia cobro del servicio de acuerducto. pero no se identifica claramente u"/>
    <s v="Luis Guillermo"/>
    <n v="0.8"/>
    <s v="VENCIDA"/>
    <m/>
    <m/>
    <s v="Abierto"/>
    <m/>
    <m/>
    <m/>
    <m/>
    <m/>
  </r>
  <r>
    <n v="0"/>
    <n v="302"/>
    <s v="Auditoría interna"/>
    <n v="2021"/>
    <s v="Informe Seguimiento Austeridad Gasto l  Trimestre de 2021"/>
    <d v="2021-06-25T00:00:00"/>
    <s v="No se está acatando la  Dimensión 2 Direccionamiento Estratégico y Planeación  del MIPG, en la  definición de controles para asegurar el cumplimiento de gestión institucional, ya que existen debilidades y falencias al no poseer controles asociados al Proc"/>
    <s v="No conformidad"/>
    <s v="1. Porque, al elaborar el contrato no quedo estipulado quien es el responsable del pago del agua de la DNBC._x000a__x000a_2. Porque, no se realizo la modificación  al contrato, debido que en la actualidad es inmerso en el pago de la Administración mensual _x000a__x000a_3. Porque"/>
    <s v="1. Porque, al elaborar el contrato no quedo estipulado quien es el responsable del pago del agua de la DNBC"/>
    <s v="Hallazgos por parte de los Órganos de Control_x000a_posibles Faltas disciplinarias y posibles hallazgos fiscales "/>
    <s v="Corrección"/>
    <s v="Solicitar modificación del contrato de arrendamiento "/>
    <m/>
    <n v="1"/>
    <s v="Otro si Modificatorio"/>
    <x v="0"/>
    <s v="Arley coy "/>
    <d v="2021-08-01T00:00:00"/>
    <d v="2021-08-30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s v="No"/>
    <d v="2021-11-19T00:00:00"/>
    <s v="Se evidencia imagen del secop del contrato 001/2021 con fecha de finalización del 08/08/2021, pero no hay soporte de la liquidación del contrato de arrendamiento. La actividad tiene fecha de terminación 30/08/2021 "/>
    <s v="Luis Guillermo"/>
    <n v="0.9"/>
    <s v="vencida"/>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9"/>
    <s v="En avance"/>
    <d v="2022-04-07T00:00:00"/>
    <s v="No se presentó evidencia"/>
    <s v="Merle/Carlos"/>
    <n v="0.9"/>
    <s v="En avance"/>
    <d v="2022-04-29T00:00:00"/>
    <s v="El proceso no se reunió con el equipo ni presentó evidencias de avance de la acción planteada. "/>
    <s v="Merle/Carlos"/>
    <n v="0.9"/>
    <s v="Vencida"/>
    <m/>
    <m/>
    <m/>
    <d v="2022-06-08T00:00:00"/>
    <s v="El proceso no reporta evidencia de la ejecución de la acción "/>
    <s v="No"/>
    <d v="2022-07-19T00:00:00"/>
    <s v="A la fecha no se ha firmado el acta de terminación del contrato de arrendamiento del S26, el cual lleva más de un año. "/>
    <s v="No"/>
    <d v="2022-07-27T00:00:00"/>
    <s v="No hay evidencia en el One Drive de este item."/>
    <s v="Luis Guillermo"/>
    <n v="0.9"/>
    <s v="VENCIDA"/>
    <m/>
    <m/>
    <s v="Abierto"/>
    <m/>
    <m/>
    <m/>
    <m/>
    <m/>
  </r>
  <r>
    <n v="406"/>
    <n v="303"/>
    <s v="Auditoría interna"/>
    <n v="2021"/>
    <s v="Informe de Auditoría al proceso Coordinación Operativa"/>
    <d v="2021-08-06T00:00:00"/>
    <s v="Aunque el aplicativo RUE ha venido siendo mejorado frente a su diseño original y lo concebido en la Ley 1575 de 2012 en su artículo 45, con su entrada en funcionamiento se ha identificado la necesidad de realizar mejoras para facilitar el diligenciamiento"/>
    <s v="Observación"/>
    <s v="Porque el proceso de Coordinación Operativa no es el encargado de establecer los lineamientos de la política de Gobierno Digital  y Planes de Manteniemiento  como lo establece MINTIC._x000a__x000a_Porque la entidad  no cuenta con el personal de Apoyo competente e ido"/>
    <s v="_x000a_Porque la entidad  no cuenta con el personal de Apoyo competente e idoneo para diseñar e implementar la Política de Gobierno Digital y Planes de Mantenimiento  preventivo y evolutivo sobre toda la infraestructura tecnologica."/>
    <s v="Reprocesos en la continuidad de la operación del sistema de información."/>
    <s v="Acción preventiva "/>
    <s v="La contratación del personal idóneo para realizar el mantenimiento preventivo y evolutivo del aplicativo RUE de acuerdo a los linemaientos de Politica de Goierno Digital y Planes de mantenimiento - LI.ST.10."/>
    <m/>
    <n v="1"/>
    <s v="La Contratacion del Personal "/>
    <x v="2"/>
    <s v="Dr.Jorge Amarillo"/>
    <d v="2021-09-01T00:00:00"/>
    <d v="2022-06-30T00:00:00"/>
    <m/>
    <m/>
    <d v="2022-06-30T00:00:00"/>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s v="Correo de 27 de agosto de 2021, solicitando el personal para que se contrate un grupo de ingenieros de sistemascon experiencia en desarrollo, para que apoye al Mantenimiento Evolutivo del sistema deinformación RUE y al área de Gestión IT en la implementac"/>
    <s v="Luis Guillermo"/>
    <n v="0.5"/>
    <s v="En avance"/>
    <m/>
    <m/>
    <m/>
    <d v="2022-03-08T00:00:00"/>
    <s v="La accion está dentro de los tiempos de ejecución, no requiere cambios"/>
    <s v="Luis Guillermo / Merle Galindo"/>
    <n v="0"/>
    <s v="En avance"/>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407"/>
    <n v="304"/>
    <s v="Auditoría interna"/>
    <n v="2021"/>
    <s v="Informe de Auditoría al proceso Coordinación Operativa"/>
    <d v="2021-08-06T00:00:00"/>
    <s v="Se encontró que no todos los desarrollos recientes del aplicativo RUE, cuentan con un análisis actualizado de las solicitudes de los Usuarios, así mismo no se cuenta con el documento soporte (diagnóstico) de las necesidades de información de la Entidad, p"/>
    <s v="No conformidad"/>
    <s v="Porque el proceso de Coordinación Operativa no es el encargado de establecer los lineamientos de la política de Gobierno Digital  y Planes de Manteniemiento  como lo establece MINTIC._x000a__x000a_Porque la entidad  no cuenta con el personal de Apoyo competente e ido"/>
    <s v="Porque la entidad  no cuenta con el personal de Apoyo competente e idoneo para documentar y desarrollar todas las actualizaciones que requiera el RUE:"/>
    <s v="Intermitencias en la continuidad de los Procesos de la entidad afectando lel cumplimiento de la misionalidad como el cumplimiento de  los objetivos institucionales._x000a_Se generaría posibles sanciones disciplinarias."/>
    <s v="Acción correctiva"/>
    <s v="La contratación del personal idóneo para realizar el diagnostico del aplicativo RUE de acuerdo a los linemaientos de Politica de Goierno Digital"/>
    <m/>
    <n v="1"/>
    <s v="La Contratacion del Personal "/>
    <x v="2"/>
    <s v="Dr.Jorge Amarillo"/>
    <d v="2021-09-01T00:00:00"/>
    <d v="2022-06-30T00:00:00"/>
    <m/>
    <m/>
    <d v="2022-06-30T00:00:00"/>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s v="Correo de 27 de agosto de 2021, solicitiando el personal para que se contrate un grupo de ingenieros de sistemascon experiencia en desarrollo, para que apoye al Mantenimiento Evolutivo del sistema deinformación RUE y al área de Gestión IT en la implementa"/>
    <s v="Luis Guillermo"/>
    <n v="0.5"/>
    <s v="En avance"/>
    <m/>
    <m/>
    <m/>
    <d v="2022-03-08T00:00:00"/>
    <s v="La accion está dentro de los tiempos de ejecución, no requiere cambios"/>
    <s v="Luis Guillermo / Merle Galindo"/>
    <n v="0.5"/>
    <s v="En avance"/>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m/>
    <m/>
    <s v="Abierto"/>
    <m/>
    <m/>
    <m/>
    <m/>
    <m/>
  </r>
  <r>
    <n v="0"/>
    <n v="305"/>
    <s v="Auditoría interna"/>
    <n v="2021"/>
    <s v="Informe de Auditoría al proceso Coordinación Operativa"/>
    <d v="2021-08-06T00:00:00"/>
    <s v="Se encontró que no todos los desarrollos recientes del aplicativo RUE, cuentan con un análisis actualizado de las solicitudes de los Usuarios, así mismo no se cuenta con el documento soporte (diagnóstico) de las necesidades de información de la Entidad, p"/>
    <s v="No conformidad"/>
    <s v="Porque el proceso de Coordinación Operativa no es el encargado de establecer los lineamientos de la política de Gobierno Digital  y Planes de Manteniemiento  como lo establece MINTIC._x000a__x000a_Porqre la entidad  no cuenta con el personal de Apoyo competente e ido"/>
    <s v="Porque la entidad  no cuenta con el personal de Apoyo competente e idoneo para diseñar e implementar la Política de Gobierno Digital, especificamente en su diagnostico de necesidades de informacion de la Entidad como en su desarrollo."/>
    <s v="Intermitencias en la continuidad de los Procesos de la entidad afectando el cumplimiento de la misionalidad como el cumplimiento de  los objetivos institucionales._x000a_Se generaría posibles sanciones disciplinarias._x000a_"/>
    <s v="Acción correctiva"/>
    <s v="Generar Documento  soporte (diagnóstico) de las necesidades de información de la Entidad, para la actualización (desarrollo) del Sistema de Información RUE."/>
    <m/>
    <n v="1"/>
    <s v="Docuemento de Diagnostico RUE"/>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obtener el  (diagnóstico de las necesidades de información de la Entidad, para la actualización (desarrollo) del Sistema de Información RUE. La acción tiene fecha de terminación 29/07/2022"/>
    <s v="Luis Guillermo"/>
    <n v="0"/>
    <s v="En avance"/>
    <m/>
    <m/>
    <m/>
    <d v="2022-03-08T00:00:00"/>
    <s v="La accion está dentro de los tiempos de ejecución, no requiere cambios"/>
    <s v="Luis Guillermo / Merle Galindo"/>
    <n v="0"/>
    <s v="En avance"/>
    <d v="2022-04-06T00:00:00"/>
    <s v="La accion esta dentro de los tiempos, ya se cuenta con plan de trabajo"/>
    <s v="Carlos Vargas - Merle Galindo"/>
    <n v="0"/>
    <s v="En avance"/>
    <d v="2022-05-03T00:00:00"/>
    <s v="Esta dentro de las fechas, el proceso indica que se esta trabajando en la acción según lo acordado en la mesa de trabajo anterior"/>
    <s v="Carlos Vargas - Merle Galindo"/>
    <n v="0.8"/>
    <s v="En avance"/>
    <d v="2022-05-31T00:00:00"/>
    <s v="La acción esta dentro de los tiempos, ya se cuenta con plan de trabajo"/>
    <n v="0.9"/>
    <d v="2022-06-08T00:00:00"/>
    <s v="El proceso no reporta evidencia de la ejecución de la acción "/>
    <s v="Aun se esta a tiempo de cumplir"/>
    <d v="2022-07-19T00:00:00"/>
    <s v="Se evidencia la gestión realizada con Coordinación Operativa para el mejoramiento de la herramienta RUE"/>
    <s v="A tiempo"/>
    <d v="2022-07-28T00:00:00"/>
    <s v="Se observa el archiuvo &quot;Presentación Diagnostico RUE final V5&quot;"/>
    <s v="Luis Guillermo"/>
    <n v="0.9"/>
    <s v="EN AVANCE"/>
    <m/>
    <m/>
    <s v="Abierto"/>
    <m/>
    <m/>
    <m/>
    <m/>
    <m/>
  </r>
  <r>
    <n v="408"/>
    <n v="306"/>
    <s v="Auditoría interna"/>
    <n v="2021"/>
    <s v="Informe de Auditoría al proceso Coordinación Operativa"/>
    <d v="2021-08-06T00:00:00"/>
    <s v="Se apreció por parte del grupo auditor que con respecto al aplicativo RUE, no se cuenta con la caracterización de usuarios, ciudadanos y grupos de interés en los cuales interactúan con el Sistema de Información._x000a__x000a_El Sistema RUE como desarrollo propio, no "/>
    <s v="No conformidad"/>
    <s v="._x000a__x000a_Porque no se cuenta con el personal idoneo para la implementacion de la Politica de Gobierno Digital._x000a__x000a__x000a__x000a_Porque no se había evidenciado la necesidad de realizar la carecterizacion de usuarios, ya que el RUE solo estaba enfocado para uso de  los funcion"/>
    <s v="Porque no se había evidenciado la necesidad de realizar la carecterizacion de usuarios, ya que el RUE solo estaba enfocado para uso de  los funcionarios de la DNBC"/>
    <s v="La Entidad no cuenta con una política de Gobierno Digital lo cual ocasiona baja calificación en la medición de índice de desempeño institucional (FURAG) _x000a_"/>
    <s v="Acción correctiva"/>
    <s v="Realizar la caracterización de usuarios, ciudadanos y grupos de interés en los cuales interactúan con el Sistema de Información RUE._x000a_"/>
    <m/>
    <n v="1"/>
    <s v="Caracterización de Usuario que usan el RUE"/>
    <x v="11"/>
    <s v="Te Valencia Pulido"/>
    <d v="2021-10-01T00:00:00"/>
    <d v="2022-02-28T00:00:00"/>
    <m/>
    <m/>
    <d v="2022-02-28T00:00:00"/>
    <m/>
    <m/>
    <m/>
    <m/>
    <m/>
    <m/>
    <m/>
    <m/>
    <m/>
    <m/>
    <m/>
    <m/>
    <m/>
    <m/>
    <m/>
    <m/>
    <m/>
    <m/>
    <m/>
    <m/>
    <m/>
    <m/>
    <m/>
    <m/>
    <m/>
    <m/>
    <m/>
    <m/>
    <m/>
    <m/>
    <m/>
    <m/>
    <m/>
    <m/>
    <m/>
    <m/>
    <m/>
    <m/>
    <m/>
    <m/>
    <d v="2021-10-31T00:00:00"/>
    <s v="Se inicia con la descripcion de caracterizacion de usurio del RUE, se tiene proyectado finalizar esta actividad en Febero del 2022"/>
    <n v="0.02"/>
    <d v="2021-11-08T00:00:00"/>
    <s v="No se ha dado inicio con la ejecución de la actividad, no obstante se tiene proyectado finalizar esta actividad en Febrero del 2022"/>
    <s v="Aun se esta tiempo para cumplir con la accion "/>
    <d v="2021-11-12T00:00:00"/>
    <s v="No reporta avance, tiene fecha de terminación el 28/02/2022"/>
    <s v="Luis Guillermo"/>
    <n v="0"/>
    <s v="En avance"/>
    <m/>
    <m/>
    <m/>
    <d v="2022-03-10T00:00:00"/>
    <s v="Se da por cumplida la acción debido a que el Proceso de Coordinación Operativa realizó  la caracterización de usuarios del RUE._x000a__x000a_No obstante, no se cierra ya que  &quot;Realizar guía de estilo de accesibilidad y usabilidad del sistema de informacion RUE de la "/>
    <s v="Claudia Quintero/John Beltran"/>
    <n v="1"/>
    <s v="Cumplida"/>
    <d v="2022-04-07T00:00:00"/>
    <s v="CUMPLIDA SEGUIMIENTO ANTERIOR"/>
    <s v="CLAUDIA QUINTERO-JOHN BELTRAN"/>
    <n v="1"/>
    <s v="Cumplida"/>
    <d v="2022-04-07T00:00:00"/>
    <s v="CUMPLIDA SEGUIMIENTO ANTERIOR"/>
    <s v="CLAUDIA QUINTERO-JOHN BELTRAN"/>
    <n v="1"/>
    <s v="Cumplida"/>
    <m/>
    <m/>
    <m/>
    <d v="2022-06-08T00:00:00"/>
    <s v="Acción cumplida"/>
    <s v="Si"/>
    <d v="2022-06-30T00:00:00"/>
    <s v="Se carga al Drive la Caracterización de usuario en el RUE. Por parte de Coordinacion Operativa se da cumplimiento con la actividad. "/>
    <s v="Si"/>
    <d v="2022-07-22T00:00:00"/>
    <s v="Acción cumplida en anterior seguimiento"/>
    <s v="Jacqueline"/>
    <n v="1"/>
    <s v="CUMPLIDA"/>
    <s v="SI"/>
    <s v="SI"/>
    <s v="Cerrado"/>
    <s v="Se realizó la caracterización de usuarios del RUE, identificando entre otros el Objetivo. Alcance, Conceptos, Siglas, Marco Legal entre otros."/>
    <s v="Jacqueline"/>
    <d v="2022-07-27T00:00:00"/>
    <s v="NO"/>
    <s v="Sin observación"/>
  </r>
  <r>
    <n v="0"/>
    <n v="307"/>
    <s v="Auditoría interna"/>
    <n v="2021"/>
    <s v="Informe de Auditoría al proceso Coordinación Operativa"/>
    <d v="2021-08-06T00:00:00"/>
    <s v="Se apreció por parte del grupo auditor que con respecto al aplicativo RUE, no se cuenta con la caracterización de usuarios, ciudadanos y grupos de interés en los cuales interactúan con el Sistema de Información._x000a__x000a_El Sistema RUE como desarrollo propio, no "/>
    <s v="No conformidad"/>
    <s v="Porque no se había evidenciado la necesidad de realizar la carecterizacion de usuarios, ya que el RUE solo estaba enfocado para uso de  los funcionarios de la DNBC._x000a__x000a_Porque no se cuenta con el personal  de Apoyo idoneo para la implementacion de la Politic"/>
    <s v="Porque no se cuenta con el personal  de apoyo idoneo para la implementacion de la Politica de Gobierno Digital."/>
    <s v="La Entidad no cuenta con una política de Gobierno Digital lo cual ocasiona baja calificación en la medición de índice de desempeño institucional (FURAG) _x000a_"/>
    <s v="Acción correctiva"/>
    <s v="Realizar guía de estilo de accesibilidad y usabilidad del sistema de informacion RUE de la Entidad "/>
    <m/>
    <n v="1"/>
    <s v="Guia deaccesibilidad y usabilidad formulada. "/>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Realizar guía de estilo de accesibilidad y usabilidad del sistema de informacion RUE de la Entidad. La acción tiene fecha de terminación 29/07/2022"/>
    <s v="Luis Guillermo"/>
    <n v="0"/>
    <s v="En avance"/>
    <m/>
    <m/>
    <m/>
    <d v="2022-03-08T00:00:00"/>
    <s v="Para atender la causa raíz se requiere de varias acciones  que tomarián más de un año, por lo anterior se solicita modificación a la fecha de terminación de la acción, así como reformulación de la misma, que incluye el análisis de la causa raíz y los indi"/>
    <s v="Luis Guillermo / Merle Galindo"/>
    <n v="0"/>
    <s v="En avance"/>
    <d v="2022-04-06T00:00:00"/>
    <s v="Se solicita cambio de acción por la generacion del documento operativo del RUE - Manual de Usuario"/>
    <s v="Carlos Vargas - Merle Galindo"/>
    <n v="0"/>
    <s v="En avance"/>
    <d v="2022-05-03T00:00:00"/>
    <s v="Esta dentro de las fechas, el proceso indica que se esta trabajando en la acción según lo acordado en la mesa de trabajo anterior"/>
    <s v="Carlos Vargas - Merle Galindo"/>
    <n v="0.8"/>
    <s v="En avance"/>
    <d v="2022-05-31T00:00:00"/>
    <s v="Se realizó dentro de la evaluación el diagnostico del sistema de RUE "/>
    <n v="0.9"/>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m/>
    <m/>
    <s v="Abierto"/>
    <m/>
    <m/>
    <m/>
    <m/>
    <m/>
  </r>
  <r>
    <n v="413"/>
    <n v="312"/>
    <s v="Auditoría interna"/>
    <n v="2021"/>
    <s v="Informe de Auditoría al proceso Coordinación Operativa"/>
    <d v="2021-08-06T00:00:00"/>
    <s v="Se realizó la verificación de la información reportada en el RUE por los Cuerpos de Bomberos con una muestra de 120 de los 234551 eventos reportados el periodo comprendido entre 01/01/2020 y 30/06/2021, se encontró inconsistencias en la información report"/>
    <s v="No conformidad"/>
    <s v="Porque no se cuenta con el debido control y verificación de la información que es reportada por los cuerpos de bomberos en el modulo de Emergencias RUE. _x000a__x000a_Porque durante el primer semestre de la vigencia 2020 y primer trimestre de la vigencia 2021 no se r"/>
    <s v="Porque durante el primer semestre de la vigencia 2020 y primer trimestre de la vigencia 2021 no se realizo la contratación del personal de CITEL para realizar este control"/>
    <s v="Información errónea al momento de la generación de estadísticas."/>
    <s v="Acción correctiva"/>
    <s v="Diseñar el formulario de control y verificación de información de emergencias que debe diligenciar el personal de CITEL en el Modulo de Emergencias del RUE.   "/>
    <s v=" Se ajusta control para asgurrar la calidad de la información así: A diario el Radioperador de la CITEL verifica para la información reportada en el RUE en seguimiento o cerrada con tipología de accidentes aéreos, fluviales, marítimos y mineros, la tipifi"/>
    <n v="1"/>
    <s v="Diseño del Formulario de control y seguimiento  de información  del Modulo de emergencias RUE"/>
    <x v="2"/>
    <s v="Te Edwin Zamora"/>
    <d v="2021-09-01T00:00:00"/>
    <d v="2022-12-31T00:00:00"/>
    <s v="Acción y Plazo"/>
    <m/>
    <d v="2022-12-31T00:00:00"/>
    <m/>
    <m/>
    <m/>
    <m/>
    <m/>
    <m/>
    <m/>
    <m/>
    <m/>
    <m/>
    <m/>
    <m/>
    <m/>
    <m/>
    <m/>
    <m/>
    <m/>
    <m/>
    <m/>
    <m/>
    <m/>
    <m/>
    <m/>
    <m/>
    <m/>
    <m/>
    <m/>
    <m/>
    <m/>
    <m/>
    <m/>
    <m/>
    <m/>
    <m/>
    <m/>
    <m/>
    <m/>
    <m/>
    <m/>
    <m/>
    <d v="2021-10-31T00:00:00"/>
    <s v="No se ha dado incio a esta actividad."/>
    <n v="0"/>
    <d v="2021-11-08T00:00:00"/>
    <s v="No se ha dado inicio a la ejecucion de la actividad "/>
    <s v="Aun se esta tiempo para cumplir con la accion "/>
    <d v="2021-11-17T00:00:00"/>
    <s v="No se ha iniciado la actividad, la cual tiene fecha de terminación 30/09/2021, Según el teniente Zamora le corresponde a CITEL"/>
    <s v="Luis Guillermo"/>
    <n v="0"/>
    <s v="vencida"/>
    <m/>
    <m/>
    <m/>
    <d v="2022-03-08T00:00:00"/>
    <s v="Se solicita trasladar la acción al Proceso de Coordinación Operativa, ya que esta no esta asociada al Sistema de Información RUE, la acción es un tema operativo para gestión de dicho proceso."/>
    <s v="Luis Guillermo / Merle Galindo"/>
    <n v="0"/>
    <s v="En avance"/>
    <d v="2022-04-06T00:00:00"/>
    <s v="Se informac que se solicita  mesa de trabajo con Coordinacion Operativa para el traslado de la acción, sin ebargo, a la fecha del monitoreo no se había realizado."/>
    <s v="Merle Galindo/Carlos "/>
    <n v="0"/>
    <s v="En avance"/>
    <d v="2022-04-29T00:00:00"/>
    <s v="Se informac que se solicita  mesa de trabajo con Coordinacion Operativa para el traslado de la acción, sin ebargo, a la fecha del monitoreo no se había realizado."/>
    <s v="Merle Galindo/Carlos "/>
    <n v="0"/>
    <s v="En avance"/>
    <d v="2022-05-31T00:00:00"/>
    <s v="Se solicita trasladar la acción al Proceso de Coordinación Operativa, ya que esta no esta asociada al Sistema de Información RUE, la acción es un tema operativo para gestión de dicho proceso."/>
    <n v="0"/>
    <d v="2022-06-08T00:00:00"/>
    <s v="El proceso no reporta evidencia de la ejecución de la acción "/>
    <s v="Aun se esta a tiempo de cumplí"/>
    <d v="2022-07-19T00:00:00"/>
    <s v="Se evidencia la gestión realizada con Coordinación Operativa para el mejoramiento de la herramienta RUE"/>
    <s v="A tiempo"/>
    <d v="2022-07-28T00:00:00"/>
    <s v="se evidneica el PLAN DE TRABAJO de CRISTIAN GUSTIN Contrato 072 Fecha Inicio 24/01/20222 Fecha Fin  30/06/2022, pero no hay evidencia de Diseñar el formulario de control y verificación de información de emergencias que debe diligenciar el personal de CITE"/>
    <s v="Luis Guillermo"/>
    <n v="0"/>
    <s v="EN AVANCE"/>
    <m/>
    <m/>
    <s v="Abierto"/>
    <m/>
    <m/>
    <m/>
    <m/>
    <m/>
  </r>
  <r>
    <n v="417"/>
    <n v="314"/>
    <s v="Auditoría interna"/>
    <n v="2021"/>
    <s v="Informe de Auditoría al proceso Coordinación Operativa"/>
    <d v="2021-08-06T00:00:00"/>
    <s v="La Política General de Seguridad y Privacidad de la Información de la DNBC, no contempla las medidas y controles que aseguren, protejan, preserven y mantengan la privacidad de la información, lo anterior, denota incumplimiento al Decreto 1008 de 2018 &quot;Por"/>
    <s v="No conformidad"/>
    <s v="_x000a_Porque El proceso de Coordinación Operativa no es el proceso encargado de establecer los lineamientos de la  Política General de Seguridad y Privacidad de la Información de la DNBC  como lo establece MINTIC. _x000a__x000a_Desconocimiento de los lineamientos  emitido"/>
    <s v="Desconocimiento de los lineamientos  emitidos por MINTIC, para la seguridad de la información   No se cuenta con personal idóneo."/>
    <s v="Perdida de la credibilidad de la información emitida, perdida de información, relevante."/>
    <s v="Acción correctiva"/>
    <s v="Actualizar la política de   Política General de Seguridad y Privacidad de la Información de la DNBC estableciendo los controles que preserven y mantengan la privacidad de la información de la DNBC."/>
    <m/>
    <n v="1"/>
    <s v="Política  General de Seguridad y Privacidad de la Información de la DNBC"/>
    <x v="2"/>
    <s v="Teniente Zamora"/>
    <d v="2021-09-01T00:00:00"/>
    <d v="2022-07-29T00:00:00"/>
    <m/>
    <m/>
    <d v="2022-07-29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no obstante tiene fecha de terminación 29/07/2022"/>
    <s v="Luis Guillermo"/>
    <n v="0.6"/>
    <s v="En avance"/>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
    <s v="Luis Guillermo"/>
    <n v="0.8"/>
    <s v="EN AVANCE"/>
    <m/>
    <m/>
    <s v="Abierto"/>
    <m/>
    <m/>
    <m/>
    <m/>
    <m/>
  </r>
  <r>
    <n v="418"/>
    <n v="315"/>
    <s v="Auditoría interna"/>
    <n v="2021"/>
    <s v="Informe de Auditoría al proceso Coordinación Operativa"/>
    <d v="2021-08-06T00:00:00"/>
    <s v="La Página Web de la DNBC, no opera automáticamente con el  RUE, púes se evidenció que la información registrada en el RUE es inconsistente con la reportada en el Directorio de la Página WEB, como se observa en la matriz inconsistencia Directorio WEB_x000a_Lo an"/>
    <s v="No conformidad"/>
    <s v="Falta de Coordinación con el personal que genera la actualización de la información  y el personal encargado de registrarla en la pagina WEB._x000a__x000a_Actualmente el RUE es un sistema de Información estadístico de emergencias usado por los cuerpos de bomberos raz"/>
    <s v="Actualmente el RUE es un sistema de Información estadístico de emergencias usado por los cuerpos de bomberos razón por la cual la interoperabilidad con otros sistemas de información no se había evidenciado."/>
    <s v="Que la plataforma RUE no se pueda integrar con las otras aplicaciones de emergencias  establecidas por los cuerpos de bomberos de Bogotá, Cali y Medellín. _x000a__x000a_Tener información desactualizada de los Cuerpos de Bomberos en la Pagina WEB."/>
    <s v="Acción correctiva"/>
    <s v="Desarrollar la Interfaz que permita la interoporabilidad del RUIE con otros sitemas de informacion, entre esos la PAG WEB de la entidad. "/>
    <m/>
    <n v="1"/>
    <s v="interoporabilidad del RUIE con otros sitemas de informacion"/>
    <x v="2"/>
    <s v="Teniente Zamora"/>
    <d v="2021-09-01T00:00:00"/>
    <d v="2022-07-29T00:00:00"/>
    <m/>
    <m/>
    <d v="2022-07-29T00:00:00"/>
    <m/>
    <m/>
    <m/>
    <m/>
    <m/>
    <m/>
    <m/>
    <m/>
    <m/>
    <m/>
    <m/>
    <m/>
    <m/>
    <m/>
    <m/>
    <m/>
    <m/>
    <m/>
    <m/>
    <m/>
    <m/>
    <m/>
    <m/>
    <m/>
    <m/>
    <m/>
    <m/>
    <m/>
    <m/>
    <m/>
    <m/>
    <m/>
    <m/>
    <m/>
    <m/>
    <m/>
    <m/>
    <m/>
    <m/>
    <m/>
    <d v="2021-10-31T00:00:00"/>
    <s v="No se ha dado inicio con la ejecucion de la actividad "/>
    <n v="0"/>
    <d v="2021-11-08T00:00:00"/>
    <s v="No se ha dado iinicio con la ejecucion de la actividad "/>
    <s v="Aun se esta tiempo para cumplir con la accion "/>
    <d v="2021-11-17T00:00:00"/>
    <s v="No se ha dado inicio con la ejecucion de la actividad, no obstante tiene fecha de terminación 29/07/2022"/>
    <s v="Luis Guillermo"/>
    <n v="0"/>
    <s v="En avance"/>
    <m/>
    <m/>
    <m/>
    <d v="2022-03-08T00:00:00"/>
    <s v="Esta dentro de los tiempos, sin embargo para atender la causa raíz se requiere de varias acciones  que tomarián más de un año, por lo anterior se solicita modificación a la fecha de terminación de la acción, así como reformulación de la misma, que incluye"/>
    <s v="Luis Guillermo / Merle Galindo"/>
    <n v="0"/>
    <s v="En avance"/>
    <d v="2022-04-06T00:00:00"/>
    <s v="Se propone cambio de la acción respondiendo el hallazgo de manera de mantener actualizada la página web, asi como cambio de responsable._x000a__x000a_Se realizará mesa de trabajo con Coordinación Operativa para el traslado de la acción_x000a_"/>
    <s v="Carlos/Merle"/>
    <n v="0"/>
    <s v="En avance"/>
    <d v="2022-05-03T00:00:00"/>
    <s v="Esta dentro de las fechas, el proceso indica que se esta trabajando en la acción según lo acordado en la mesa de trabajo anterior"/>
    <s v="Carlos Vargas - Merle Galindo"/>
    <n v="0.8"/>
    <s v="En avance"/>
    <d v="2022-05-31T00:00:00"/>
    <s v="Se propone cambio de la acción respondiendo el hallazgo de manera de mantener actualizada la página web, así como cambio de responsable._x000a__x000a_Se realizará mesa de trabajo con Coordinación Operativa para el traslado de la acción"/>
    <n v="0"/>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m/>
    <m/>
    <s v="Abierto"/>
    <m/>
    <m/>
    <m/>
    <m/>
    <m/>
  </r>
  <r>
    <n v="421"/>
    <n v="317"/>
    <s v="Auditoría interna"/>
    <n v="2021"/>
    <s v="Informe Semestral del Estado de Control Interno de  DNBC por el periodo comprendido entre el 1 de Enero  al  30 de Junio de 2021"/>
    <d v="2021-08-12T00:00:00"/>
    <s v="Ambiente 1.3_x000a_ La Política General de Seguridad y Privacidad de la Información  vigente desde 30/08/2019, no posee un procedimiento frente a la detección y uso inadecuado de la información"/>
    <s v="No conformidad"/>
    <s v="Desconocimiento frente a las disposiciones legales sobre la detección y uso inadecuado de la información"/>
    <s v="Desconocimiento frente a las disposiciones legales sobre la detección y uso inadecuado de la información"/>
    <s v="Incumplimiento a las disposiciones normativas. "/>
    <s v="Acción correctiva"/>
    <s v="Actualizar la política general de Seguridad de la Información estableciendo los mecanismos de manejo frente a la detección y uso inadecuado de la información"/>
    <m/>
    <n v="1"/>
    <s v="Política Actualizada"/>
    <x v="2"/>
    <s v="Edwin Zamora"/>
    <d v="2021-09-01T00:00:00"/>
    <d v="2021-12-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tiene fecha de terminación 31/12/2021"/>
    <s v="Luis Guillermo"/>
    <n v="0.6"/>
    <s v="En avance"/>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
    <s v="Luis Guillermo"/>
    <n v="0.8"/>
    <s v="EN AVANCE"/>
    <m/>
    <m/>
    <s v="Abierto"/>
    <m/>
    <m/>
    <m/>
    <m/>
    <m/>
  </r>
  <r>
    <n v="424"/>
    <n v="320"/>
    <s v="Auditoría interna"/>
    <n v="2021"/>
    <s v="Informe Semestral del Estado de Control Interno de  DNBC por el periodo comprendido entre el 1 de Enero  al  30 de Junio de 2021"/>
    <d v="2021-08-12T00:00:00"/>
    <s v="Ambiente 4.6_x000a_Se evidencia Correo del 01/06/2021 donde solicitan inclusión del concepto de evaluación de impacto y modificación en el desarrollo de la actividad de evaluación dentro del proceso anual de capacitación con el fin de dar cumplimiento al plan d"/>
    <s v="No conformidad"/>
    <s v="La actualización del Procedimiento se realizó hasta el mes de Junio de 2021,  por lo tanto no se conto con el tiempo necesario  para aplicar la respectiva evaluación al PIC.   _x000a__x000a__x000a_"/>
    <s v="La actualización del Procedimiento se realizó hasta el mes de Junio de 2021,  por lo tanto no se conto con el tiempo necesario  para aplicar la respectiva evaluación al PIC.   _x000a__x000a__x000a_"/>
    <s v="Formulación de  PIC no efectivo_x000a_Inadecuada utilización de recursos_x000a_Debilidad en el compromiso del recurso humano de la Entidad. _x000a_Incumplimiento a las directrices emanadas por EL dafp"/>
    <s v="Acción correctiva"/>
    <s v="Realizar informe producto de la evaluaciones del PIC durante la vigencia. "/>
    <m/>
    <n v="2"/>
    <s v="Informe con evaluación del PIC "/>
    <x v="3"/>
    <s v="Maryoly Díaz"/>
    <d v="2021-09-01T00:00:00"/>
    <d v="2021-11-30T00:00:00"/>
    <s v="Plazo"/>
    <m/>
    <d v="2022-12-31T00:00:00"/>
    <m/>
    <m/>
    <m/>
    <m/>
    <m/>
    <m/>
    <m/>
    <m/>
    <m/>
    <m/>
    <m/>
    <m/>
    <m/>
    <m/>
    <m/>
    <m/>
    <m/>
    <m/>
    <m/>
    <m/>
    <m/>
    <m/>
    <m/>
    <m/>
    <m/>
    <m/>
    <m/>
    <m/>
    <m/>
    <m/>
    <m/>
    <m/>
    <m/>
    <m/>
    <m/>
    <m/>
    <m/>
    <m/>
    <m/>
    <m/>
    <d v="2021-10-31T00:00:00"/>
    <s v="Se realizo informe producto de la evaluaciones del PIC durante la vigencia. "/>
    <n v="0.8"/>
    <d v="2021-11-08T00:00:00"/>
    <s v="No se evidencia dentro del informe la evaluación del impacto d de las capacitaciones que se han llevada a cabo"/>
    <s v="Aun se esta a tiempo para cumplir la accion"/>
    <d v="2021-11-16T00:00:00"/>
    <s v="Se realizó la actualización del procedimiento Plan Anual de Capacitación, PC-TH-03 V 2 del 03/11/2021,  asi como el formato  Evaluaciòn de Capacitación FO-TH-03-03, V 1,  del  11/08/2020, la cual se aplica de manera semestral, por cual no se cuenta con in"/>
    <s v="Carlos Andrés Vargas"/>
    <n v="0"/>
    <s v="vencida"/>
    <m/>
    <m/>
    <m/>
    <d v="2022-03-11T00:00:00"/>
    <s v="Modificar la meta, fecha  terminación; debido a que es necesario realizar la evaluación del PIC, como parte del seguimiento a las actividades planteadas en el Informe Semestral de CI así:_x000a__x000a_Fecha  de Terminación: 31-12-2022_x000a_Meta: 2"/>
    <s v="Claudia Quintero /Catalina Carranza"/>
    <m/>
    <s v="En avance"/>
    <s v="06/04/20200"/>
    <s v="A la fecha no se ha realizado la evaluación."/>
    <s v="CLAUDIA QUINTERO-CATALINA ALVAREZ"/>
    <n v="0"/>
    <s v="En avance"/>
    <d v="2022-04-27T00:00:00"/>
    <s v="A la fecha no se ha realizado el  informe producto de la evaluaciones del PIC durante la vigencia. "/>
    <s v="CLAUDIA QUINTERO-CATALINA ALVAREZ"/>
    <n v="0"/>
    <s v="En avance"/>
    <d v="2022-05-25T00:00:00"/>
    <s v="Se realiza informe de capacitaciones mensual"/>
    <n v="0.5"/>
    <d v="2022-06-08T00:00:00"/>
    <s v="El proceso no reporta evidencia d DE la ejecución de la acción "/>
    <s v="Aun se esta a tiempo de cumplir "/>
    <d v="2022-07-19T00:00:00"/>
    <s v="Se entrega infome SEMESTRAL del pic"/>
    <s v="A tiempo"/>
    <d v="2022-07-28T00:00:00"/>
    <s v="La carpeta en el Drive esta vacia."/>
    <s v="Luis Guillermo"/>
    <n v="0"/>
    <s v="EN AVANCE"/>
    <m/>
    <m/>
    <s v="Abierto"/>
    <m/>
    <m/>
    <m/>
    <m/>
    <m/>
  </r>
  <r>
    <n v="426"/>
    <n v="321"/>
    <s v="Auditoría interna"/>
    <n v="2021"/>
    <s v="Informe Semestral del Estado de Control Interno de  DNBC por el periodo comprendido entre el 1 de Enero  al  30 de Junio de 2021"/>
    <d v="2021-08-12T00:00:00"/>
    <s v="Ambiente 5.4_x000a_Por parte  de la Oficina de Control Interno, se realizó la evaluación de los controles  por medio de  los seguimientos y auditorías generadas. Aunque se actualizó el  Manual de Gestión del Riesgo, Vigente Desde:30/06/2021, los procesos a la f"/>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ón correctiva"/>
    <s v="Realizar el acompañamiento metodológico a cada uno de los gestores de los 19 procesos, para la actualización de los procedimientos de su proceso. "/>
    <m/>
    <n v="1"/>
    <s v="No de acompañamientos realizados/ sobre numero de procesos de la DNBC*100"/>
    <x v="6"/>
    <s v="Jhon Beltran "/>
    <d v="2021-09-01T00:00:00"/>
    <d v="2021-12-31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Cumplida"/>
    <d v="2022-04-11T00:00:00"/>
    <s v="Solicitar ampliación de fecha"/>
    <s v="Merle/Carlos"/>
    <n v="0.1"/>
    <s v="En avance"/>
    <d v="2022-05-02T00:00:00"/>
    <s v="Se evidencia el acompañamiento metodológico en la actualización del procediimiento de Induccion y reinduccion en SST "/>
    <s v="Merle/Carlos"/>
    <n v="0.1"/>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pero no evidencia el acompañamiento metodológico a cada uno de los gestores de los 19 procesos, para la actualización de los procedimientos de su proceso."/>
    <s v="Luis Guillermo"/>
    <n v="0.1"/>
    <s v="EN AVANCE"/>
    <m/>
    <m/>
    <s v="Abierto"/>
    <m/>
    <m/>
    <m/>
    <m/>
    <m/>
  </r>
  <r>
    <n v="0"/>
    <n v="322"/>
    <s v="Auditoría interna"/>
    <n v="2021"/>
    <s v="Informe Semestral del Estado de Control Interno de  DNBC por el periodo comprendido entre el 1 de Enero  al  30 de Junio de 2021"/>
    <d v="2021-08-12T00:00:00"/>
    <s v="Ambiente 5.4_x000a_Por parte  de la Oficina de Control Interno, se realizó la evaluación de los controles  por medio de  los seguimientos y auditorías generadas. Aunque se actualizó el  Manual de Gestión del Riesgo, Vigente Desde:30/06/2021, los procesos a la f"/>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ón correctiva"/>
    <s v="Actualización de los procedimientos y controles de cada uno de los procesos"/>
    <m/>
    <n v="19"/>
    <s v="Procedimientos y controles actualizados /número de procesos"/>
    <x v="6"/>
    <s v="Jhon Beltran "/>
    <d v="2021-10-01T00:00:00"/>
    <d v="2022-06-30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Accion  en avance "/>
    <s v="Merle/Carlos"/>
    <n v="0"/>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52"/>
    <s v="EN AVANCE"/>
    <m/>
    <m/>
    <s v="Abierto"/>
    <m/>
    <m/>
    <m/>
    <m/>
    <m/>
  </r>
  <r>
    <n v="432"/>
    <n v="333"/>
    <s v="Auditoría interna"/>
    <n v="2021"/>
    <s v="Informe Semestral del Estado de Control Interno de  DNBC por el periodo comprendido entre el 1 de Enero  al  30 de Junio de 2021"/>
    <d v="2021-08-12T00:00:00"/>
    <s v="Ambiente 8.4_x000a_No se evidencia la toma de acciones por parte de la alta dirección sobre las fallas de diseño y controles ejecutados, para definir los cursos de acción apropiados para la mejora con relación a  evaluación de los riesgos de corrupción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Presentación de informes con la identificación de fallas de diseño y controles ejecutados en los riesgos de corrupción al Comité Directivo y el CICI para que se tomen las decisiones pertinentes"/>
    <m/>
    <n v="2"/>
    <s v="Informes con la identificación de fallas de diseño y controles ejecutados en los riesgos de corrupción a"/>
    <x v="6"/>
    <s v="Merle Galindo"/>
    <d v="2021-10-01T00:00:00"/>
    <d v="2022-05-30T00:00:00"/>
    <m/>
    <m/>
    <d v="2022-04-12T00:00:00"/>
    <m/>
    <m/>
    <m/>
    <m/>
    <m/>
    <m/>
    <m/>
    <m/>
    <m/>
    <m/>
    <m/>
    <m/>
    <m/>
    <m/>
    <m/>
    <m/>
    <m/>
    <m/>
    <m/>
    <m/>
    <m/>
    <m/>
    <m/>
    <m/>
    <m/>
    <m/>
    <m/>
    <m/>
    <m/>
    <m/>
    <m/>
    <m/>
    <m/>
    <m/>
    <m/>
    <m/>
    <m/>
    <m/>
    <m/>
    <m/>
    <d v="2021-10-31T00:00:00"/>
    <s v="El informe de la gestión de riesgos de la DNBC será presentado en el CICCI a finales de noviembre"/>
    <n v="0.4"/>
    <d v="2021-11-08T00:00:00"/>
    <s v="El informe de Gestion del Riesgo sera presentado en noviembre ante CCI "/>
    <s v="Aun se esta tiempo para cumplir con la accion"/>
    <d v="2021-11-19T00:00:00"/>
    <s v="Se tienen proyectado presentar un informe de gestiòn del riesgo en el último bimestre de la vigencia"/>
    <s v="Carlos Andrés Vargas"/>
    <n v="0"/>
    <s v="En avance"/>
    <d v="2022-03-07T00:00:00"/>
    <s v="Se realizo presentacion del informe de gestion del riesgo en em CCI del mes de diciembe de 2021 OJO ACTA CCI DIC 2021"/>
    <n v="1"/>
    <d v="2022-03-10T00:00:00"/>
    <s v="Se cuenta con informe de gestión del riesgo, verificar presentacion en el CICCI y la toma de decisiones"/>
    <s v="Merle Galindo- Carlos Vargas"/>
    <m/>
    <s v="Cumplida"/>
    <d v="2022-04-11T00:00:00"/>
    <s v="Se cuenta con informe de gestión del riesgo, verificar presentacion en el CICCI y la toma de decisiones"/>
    <s v="Merle/Carlos"/>
    <n v="1"/>
    <s v="Cumplida"/>
    <d v="2022-05-02T00:00:00"/>
    <s v="Se presentó el informe de gestión del riesgo con corte a 30 de septiembre de 2021, en el comité instituicional de coordinación de control interno celebrado el 26 de noviembre de 2021."/>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0"/>
    <n v="334"/>
    <s v="Auditoría interna"/>
    <n v="2021"/>
    <s v="Informe Semestral del Estado de Control Interno de  DNBC por el periodo comprendido entre el 1 de Enero  al  30 de Junio de 2021"/>
    <d v="2021-08-12T00:00:00"/>
    <s v="Ambiente 8.4_x000a_No se evidencia la toma de acciones por parte de la alta dirección sobre las fallas de diseño y controles ejecutados, para definir los cursos de acción apropiados para la mejora con relación a  evaluación de los riesgos de corrupción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s de las acciones tomadas por parte de la Alta Dirección con respecto a las fallas de diseño y controles ejecutados con relación a los Riesgos de Corrupción"/>
    <m/>
    <n v="2"/>
    <s v="Informes por parte del CICI"/>
    <x v="6"/>
    <s v="Merle Jhoana Galindo"/>
    <d v="2021-09-01T00:00:00"/>
    <d v="2022-05-30T00:00:00"/>
    <m/>
    <m/>
    <d v="2022-04-12T00:00:00"/>
    <m/>
    <m/>
    <m/>
    <m/>
    <m/>
    <m/>
    <m/>
    <m/>
    <m/>
    <m/>
    <m/>
    <m/>
    <m/>
    <m/>
    <m/>
    <m/>
    <m/>
    <m/>
    <m/>
    <m/>
    <m/>
    <m/>
    <m/>
    <m/>
    <m/>
    <m/>
    <m/>
    <m/>
    <m/>
    <m/>
    <m/>
    <m/>
    <m/>
    <m/>
    <m/>
    <m/>
    <m/>
    <m/>
    <m/>
    <m/>
    <d v="2021-10-31T00:00:00"/>
    <s v="De acuerdo al infome emitido el cual se presentara en noviembre,  se dejara constancia en el acta de los comentarios de la Alta Dirección y Acciones a Seguir."/>
    <n v="0.4"/>
    <d v="2021-11-08T00:00:00"/>
    <s v="El informe de Gestion del Riesgo sera presentado en noviembre ante CCI  y se dejara constancia en el Acta de reunion las acciones a seguir. "/>
    <s v="Aun se esta tiempo para cumplir con la accion"/>
    <d v="2021-11-19T00:00:00"/>
    <s v="Se tienen proyectado presentar un informe de gestiòn del riesgo en el último bimestre de la vigencia"/>
    <s v="Carlos Andrés Vargas"/>
    <n v="0"/>
    <s v="En avance"/>
    <d v="2022-03-07T00:00:00"/>
    <s v="Se realizo presentacion del informe de gestion del riesgo de corrupcion en en CCI del mes de diciembe de 2021 OJO ACTA CCI DIC 2021"/>
    <n v="1"/>
    <d v="2022-03-10T00:00:00"/>
    <s v="Se cuenta con informe de gestión del riesgo, verificar presentacion en el CICCI y la toma de decisiones"/>
    <s v="Merle Galindo- Carlos Vargas"/>
    <m/>
    <s v="Cumplida"/>
    <d v="2022-04-11T00:00:00"/>
    <s v="Se cuenta con informe de gestión del riesgo, verificar presentacion en el CICCI y la toma de decisiones"/>
    <s v="Merle/Carlos"/>
    <n v="1"/>
    <s v="Cumplida"/>
    <d v="2022-05-02T00:00:00"/>
    <s v="Se cuenta con informe de gestión del riesgo, verificar presentacion en el CICCI y la toma de decisiones"/>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435"/>
    <n v="337"/>
    <s v="Auditoría interna"/>
    <n v="2021"/>
    <s v="Informe Semestral del Estado de Control Interno de  DNBC por el periodo comprendido entre el 1 de Enero  al  30 de Junio de 2021"/>
    <d v="2021-08-12T00:00:00"/>
    <s v="Ambiente 9.3_x000a_La Alta Dirección no ha realizado el análisis de los riesgos aceptados, debido a que la segunda linea de defensa no presento los reportes correspondientes a materialización  o aceptación de riesgos. 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 general de la gestión del riesgo en la entidad con reporte sobre los riesgos aceptados"/>
    <m/>
    <n v="2"/>
    <s v="Informe presentado"/>
    <x v="6"/>
    <s v="Merle Galindo"/>
    <d v="2021-10-01T00:00:00"/>
    <d v="2022-05-30T00:00:00"/>
    <m/>
    <m/>
    <d v="2022-04-12T00:00:00"/>
    <m/>
    <m/>
    <m/>
    <m/>
    <m/>
    <m/>
    <m/>
    <m/>
    <m/>
    <m/>
    <m/>
    <m/>
    <m/>
    <m/>
    <m/>
    <m/>
    <m/>
    <m/>
    <m/>
    <m/>
    <m/>
    <m/>
    <m/>
    <m/>
    <m/>
    <m/>
    <m/>
    <m/>
    <m/>
    <m/>
    <m/>
    <m/>
    <m/>
    <m/>
    <m/>
    <m/>
    <m/>
    <m/>
    <m/>
    <m/>
    <d v="2021-10-31T00:00:00"/>
    <s v="El informe de la gestión de riesgos de la DNBC será presentado en el CICCI a finales de noviembre"/>
    <n v="0.4"/>
    <d v="2021-11-08T00:00:00"/>
    <s v="El informe de Gestion del Riesgo sera presentado en noviembre ante CCI  y se dejara constancia en el Acta de reunion las acciones a seguir. "/>
    <s v="Aun se esta tiempo para cumplir con la accion"/>
    <d v="2021-11-19T00:00:00"/>
    <s v="Se tienen proyectado presentar un informe de gestiòn del riesgo en el último bimestre de la vigencia"/>
    <s v="Carlos Andrés Vargas"/>
    <n v="0"/>
    <s v="vencida"/>
    <d v="2022-03-07T00:00:00"/>
    <s v="Se realizo informe de la gestion del riesgo de la entidad el cual fue presentado ante CCI del mes de dieciembre de 2021"/>
    <n v="1"/>
    <d v="2022-03-10T00:00:00"/>
    <s v="Se cuenta con informe de gestión del riesgo, verificar presentacion en el CICCI"/>
    <s v="Merle Galindo- Carlos Vargas"/>
    <n v="1"/>
    <s v="Cumplida"/>
    <d v="2022-04-11T00:00:00"/>
    <s v="Se cuenta con informe de gestión del riesgo, verificar presentacion en el CICCI"/>
    <s v="Merle/Carlos"/>
    <n v="1"/>
    <s v="Cumplida"/>
    <d v="2022-05-02T00:00:00"/>
    <s v="Se presentó el informe de gestión del riesgo con corte a 30 de septiembre de 2021, en el comité instituicional de coordinación de control interno celebrado el 26 de noviembre de 2021."/>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0"/>
    <n v="338"/>
    <s v="Auditoría interna"/>
    <n v="2021"/>
    <s v="Informe Semestral del Estado de Control Interno de  DNBC por el periodo comprendido entre el 1 de Enero  al  30 de Junio de 2021"/>
    <d v="2021-08-12T00:00:00"/>
    <s v="Ambiente 9.3_x000a_La Alta Dirección no ha realizado el análisis de los riesgos aceptados, debido a que la segunda linea de defensa no presento los reportes correspondientes a materialización  o aceptación de riesgos. 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s de las acciones tomadas por parte de la Alta Dirección con respecto a la materialización o aceptación de los riesgos"/>
    <m/>
    <n v="2"/>
    <s v="Informes por parte del CICI"/>
    <x v="6"/>
    <s v="Merle Jhoana Galindo"/>
    <d v="2021-09-01T00:00:00"/>
    <d v="2022-05-30T00:00:00"/>
    <m/>
    <m/>
    <d v="2022-04-12T00:00:00"/>
    <m/>
    <m/>
    <m/>
    <m/>
    <m/>
    <m/>
    <m/>
    <m/>
    <m/>
    <m/>
    <m/>
    <m/>
    <m/>
    <m/>
    <m/>
    <m/>
    <m/>
    <m/>
    <m/>
    <m/>
    <m/>
    <m/>
    <m/>
    <m/>
    <m/>
    <m/>
    <m/>
    <m/>
    <m/>
    <m/>
    <m/>
    <m/>
    <m/>
    <m/>
    <m/>
    <m/>
    <m/>
    <m/>
    <m/>
    <m/>
    <d v="2021-10-31T00:00:00"/>
    <s v="De acuerdo al infrme emitido se dejara constancia en el acta de los comentarios de la Alta Dirección y Acciones a Seguir."/>
    <n v="0.4"/>
    <d v="2021-11-08T00:00:00"/>
    <s v="El informe de Gestion del Riesgo sera presentado en noviembre ante CCI  y se dejara constancia en el Acta de reunion las acciones a seguir. "/>
    <s v="Aun se esta tiempo para cumplir con la accion"/>
    <d v="2021-11-19T00:00:00"/>
    <s v="Se tienen proyectado presentar un informe de gestiòn del riesgo en el último bimestre de la vigencia"/>
    <s v="Carlos Andrés Vargas"/>
    <n v="0"/>
    <s v="En avance"/>
    <d v="2022-03-07T00:00:00"/>
    <s v="Se realizo informe de la gestion del riesgo de la entidad el cual fue presentado ante CCI del mes de dieciembre de 2021"/>
    <n v="1"/>
    <d v="2022-03-10T00:00:00"/>
    <s v="Se cuenta con informe de gestión del riesgo, verificar presentacion en el CICCI y la toma de decisiones"/>
    <s v="Merle Galindo- Carlos Vargas"/>
    <n v="1"/>
    <s v="Cumplida"/>
    <d v="2022-04-11T00:00:00"/>
    <s v="Se cuenta con informe de gestión del riesgo, verificar presentacion en el CICCI y la toma de decisiones"/>
    <s v="Merle/Carlos"/>
    <n v="1"/>
    <s v="Cumplida"/>
    <d v="2022-05-02T00:00:00"/>
    <s v="Se presentó el informe de gestión del riesgo con corte a 30 de septiembre de 2021, en el comité instituicional de coordinación de control interno celebrado el 26 de noviembre de 2021."/>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436"/>
    <n v="339"/>
    <s v="Auditoría interna"/>
    <n v="2021"/>
    <s v="Informe Semestral del Estado de Control Interno de  DNBC por el periodo comprendido entre el 1 de Enero  al  30 de Junio de 2021"/>
    <d v="2021-08-12T00:00:00"/>
    <s v="Ambiente 9.4_x000a_No se evidencia la toma de decisiones sobre cursos de acción de las fallas detectadas  en relación a los  riesgos de corrupción, por parte de la entidad.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Realizar informe identificando los eventos de riesgo de corrupción que se hayan materializado y presentarlo a la Alta Dirección para la toma de decisiones."/>
    <m/>
    <n v="2"/>
    <s v="Informes presentados "/>
    <x v="6"/>
    <s v="Merle Galindo"/>
    <d v="2021-10-01T00:00:00"/>
    <d v="2021-12-31T00:00:00"/>
    <m/>
    <m/>
    <d v="2022-04-12T00:00:00"/>
    <m/>
    <m/>
    <m/>
    <m/>
    <m/>
    <m/>
    <m/>
    <m/>
    <m/>
    <m/>
    <m/>
    <m/>
    <m/>
    <m/>
    <m/>
    <m/>
    <m/>
    <m/>
    <m/>
    <m/>
    <m/>
    <m/>
    <m/>
    <m/>
    <m/>
    <m/>
    <m/>
    <m/>
    <m/>
    <m/>
    <m/>
    <m/>
    <m/>
    <m/>
    <m/>
    <m/>
    <m/>
    <m/>
    <m/>
    <m/>
    <d v="2021-10-31T00:00:00"/>
    <s v="El informe de la gestión de riesgos de la DNBC será presentado en el CICCI a finales de noviembre"/>
    <n v="0.4"/>
    <d v="2021-11-08T00:00:00"/>
    <s v="El informe de Gestion del Riesgo sera presentado en noviembre ante CCI  y se dejara constancia en el Acta de reunion las acciones a seguir. "/>
    <s v="Aun se esta tiempo para cumplir con la accion"/>
    <d v="2021-11-19T00:00:00"/>
    <s v="Se tienen proyectado presentar un informe de gestiòn del riesgo en el último bimestre de la vigencia"/>
    <s v="Carlos Andrés Vargas"/>
    <n v="0"/>
    <s v="En avance"/>
    <d v="2022-03-07T00:00:00"/>
    <s v="Se realizo informe de la gestion del riesgo de la entidad el cual fue presentado ante CCI del mes de dieciembre de 2021"/>
    <n v="1"/>
    <d v="2022-03-10T00:00:00"/>
    <s v="Se cuenta con informe de gestión del riesgo, verificar presentacion en el CICCI"/>
    <s v="Merle Galindo- Carlos Vargas"/>
    <n v="1"/>
    <s v="Cumplida"/>
    <d v="2022-04-11T00:00:00"/>
    <s v="Se cuenta con informe de gestión del riesgo, verificar presentacion en el CICCI"/>
    <s v="Merle/Carlos"/>
    <n v="1"/>
    <s v="Cumplida"/>
    <d v="2022-05-02T00:00:00"/>
    <s v="Se presentó el informe de gestión del riesgo con corte a 30 de septiembre de 2021, en el comité instituicional de coordinación de control interno celebrado el 26 de noviembre de 2021."/>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0"/>
    <n v="340"/>
    <s v="Auditoría interna"/>
    <n v="2021"/>
    <s v="Informe Semestral del Estado de Control Interno de  DNBC por el periodo comprendido entre el 1 de Enero  al  30 de Junio de 2021"/>
    <d v="2021-08-12T00:00:00"/>
    <s v="Ambiente 9.4_x000a_No se evidencia la toma de decisiones sobre cursos de acción de las fallas detectadas  en relación a los  riesgos de corrupción, por parte de la entidad._x000a_"/>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s de las acciones tomadas por parte de la Alta Dirección con respecto a los cursos de acción generados en relación a las fallas detectadas en los riesgos de corrupción"/>
    <m/>
    <n v="2"/>
    <s v="Informes por parte del CICI"/>
    <x v="6"/>
    <s v="Merle Jhoana Galindo"/>
    <d v="2021-09-01T00:00:00"/>
    <d v="2022-05-30T00:00:00"/>
    <m/>
    <m/>
    <d v="2022-04-12T00:00:00"/>
    <m/>
    <m/>
    <m/>
    <m/>
    <m/>
    <m/>
    <m/>
    <m/>
    <m/>
    <m/>
    <m/>
    <m/>
    <m/>
    <m/>
    <m/>
    <m/>
    <m/>
    <m/>
    <m/>
    <m/>
    <m/>
    <m/>
    <m/>
    <m/>
    <m/>
    <m/>
    <m/>
    <m/>
    <m/>
    <m/>
    <m/>
    <m/>
    <m/>
    <m/>
    <m/>
    <m/>
    <m/>
    <m/>
    <m/>
    <m/>
    <d v="2021-10-31T00:00:00"/>
    <s v="De acuerdo al informe emitido se dejara constancia en el acta de los comentarios de la Alta Dirección y Acciones a Seguir."/>
    <n v="0.4"/>
    <d v="2021-11-08T00:00:00"/>
    <s v="El informe de Gestion del Riesgo sera presentado en noviembre ante CCI  y se dejara constancia en el Acta de reunion las acciones a seguir. "/>
    <s v="Aun se esta tiempo para cumplir con la accion"/>
    <d v="2021-11-19T00:00:00"/>
    <s v="Se tienen proyectado presentar un informe de gestiòn del riesgo en el último bimestre de la vigencia"/>
    <s v="Carlos Andrés Vargas"/>
    <n v="0"/>
    <s v="En avance"/>
    <d v="2022-03-07T00:00:00"/>
    <s v="Se realizo informe de la gestion del riesgo de la entidad el cual fue presentado ante CCI del mes de dieciembre de 2021"/>
    <n v="1"/>
    <d v="2022-03-10T00:00:00"/>
    <s v="Se cuenta con informe de gestión del riesgo, verificar presentacion en el CICCI y la toma de decisiones"/>
    <s v="Merle Galindo- Carlos Vargas"/>
    <n v="100"/>
    <s v="Cumplida"/>
    <d v="2022-04-11T00:00:00"/>
    <s v="Se cuenta con informe de gestión del riesgo, verificar presentacion en el CICCI y la toma de decisiones"/>
    <s v="Merle/Carlos"/>
    <n v="1"/>
    <s v="Cumplida"/>
    <d v="2022-05-02T00:00:00"/>
    <s v="Se presentó el informe de gestión del riesgo con corte a 30 de septiembre de 2021, en el comité instituicional de coordinación de control interno celebrado el 26 de noviembre de 2021."/>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437"/>
    <n v="341"/>
    <s v="Auditoría interna"/>
    <n v="2021"/>
    <s v="Informe Semestral del Estado de Control Interno de  DNBC por el periodo comprendido entre el 1 de Enero  al  30 de Junio de 2021"/>
    <d v="2021-08-12T00:00:00"/>
    <s v="Ambiente 10.1_x000a_Aunque la DNBC durante el primer semestre de 2020,  realizó la redistribución del personal con el perfil adecuado en las diferentes dependencias,  teniendo en cuenta su experiencia y perfil, a la fecha, aún existen dependencias en las cuales"/>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ón correctiva"/>
    <s v="Realizar una mesa de trabajo entre el proceso de Gestión de Talento Humano y la alta Dirección para evaluar una redistribución del personal de planta en los diferentes procesos de acuerdo con su competencia y a lo establecido en el Manual de Funciones y C"/>
    <m/>
    <n v="1"/>
    <s v="Mesa de trabajo realizada"/>
    <x v="3"/>
    <s v="Maryoly Díaz"/>
    <d v="2021-09-01T00:00:00"/>
    <d v="2021-10-15T00:00:00"/>
    <s v="Plazo"/>
    <m/>
    <s v="31/06/22"/>
    <m/>
    <m/>
    <m/>
    <m/>
    <m/>
    <m/>
    <m/>
    <m/>
    <m/>
    <m/>
    <m/>
    <m/>
    <m/>
    <m/>
    <m/>
    <m/>
    <m/>
    <m/>
    <m/>
    <m/>
    <m/>
    <m/>
    <m/>
    <m/>
    <m/>
    <m/>
    <m/>
    <m/>
    <m/>
    <m/>
    <m/>
    <m/>
    <m/>
    <m/>
    <m/>
    <m/>
    <m/>
    <m/>
    <m/>
    <m/>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Se evidencian correos de las mesas de trabajo sostenidas con el DAFP para la modificación del manual de funciones, no obstante el manual no se ha modificado"/>
    <s v="No"/>
    <d v="2021-11-16T00:00:00"/>
    <s v="Se evidenció un informe de valoración del manual de funciones por parte del DAFP,  asi como las consideraciones del Asesor Jurídico frente al manual, sin embargo, el manual de funciones no ha sido modificado, asi como tambien continuan dependencias sin pe"/>
    <s v="Carlos Andrés Vargas"/>
    <n v="60"/>
    <s v="vencida"/>
    <m/>
    <m/>
    <m/>
    <d v="2022-03-11T00:00:00"/>
    <s v="Modificar la fecha de terminación; debido a que es necesario evaluar la redistrinución del personal de planta, como parte del seguimientoa las actividades planteadas en el Informe Semestral de CI así:_x000a__x000a_Fecha  de Terminación: 31-06-2022"/>
    <s v="Claudia Quintero /Catalina Carranza"/>
    <m/>
    <s v="En avance"/>
    <d v="2022-04-06T00:00:00"/>
    <s v="A la fecha aun no se ha realizado la mesa de trabajo hay plazo hasta el mes de junio de 2022_x000a_"/>
    <s v="CLAUDIA QUINTERO-CATALINA ALVAREZ"/>
    <n v="60"/>
    <s v="En avance"/>
    <d v="2022-04-27T00:00:00"/>
    <s v="Se realizó la verificación y se generó acta no. 11 la redistribución del personal  de planta en los diferentes procesos"/>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s v="Abierto"/>
    <m/>
    <m/>
    <m/>
    <m/>
    <m/>
  </r>
  <r>
    <n v="0"/>
    <n v="342"/>
    <s v="Auditoría interna"/>
    <n v="2021"/>
    <s v="Informe Semestral del Estado de Control Interno de  DNBC por el periodo comprendido entre el 1 de Enero  al  30 de Junio de 2021"/>
    <d v="2021-08-12T00:00:00"/>
    <s v="Ambiente 10.1_x000a_Aunque la DNBC durante el primer semestre de 2020,  realizó la redistribución del personal con el perfil adecuado en las diferentes dependencias,  teniendo en cuenta su experiencia y perfil, a la fecha, aún existen dependencias en las cuales"/>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ón correctiva"/>
    <s v="Informe de acciones tomadas pór la alta Diección con respecto a la redistribución del personal de plata en la totalidad de los procesos"/>
    <m/>
    <n v="1"/>
    <s v="Acta"/>
    <x v="8"/>
    <s v="Adriana Moreno"/>
    <d v="2021-10-15T00:00:00"/>
    <d v="2021-11-15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s v="Modificación de la Fecha de finalización ya que se hace necesario realizar un informe de acciones tomadas por la alta dirección con relación a la redistribución del personal de planta, como parte de la mejora continua así:_x000a__x000a_Fecha de Finalización: 30-06-20"/>
    <s v="Claudia Quintero/Catalina Alvarez"/>
    <n v="0"/>
    <s v="En avance"/>
    <d v="2022-04-07T00:00:00"/>
    <s v="A la fecha no se ha avanzado en la acción  que trata de la  redistribución del personal de plata en la totalidad de los procesos"/>
    <s v="Claudia Quintero/Catalina Alvarez"/>
    <n v="0"/>
    <s v="En avance"/>
    <d v="2022-04-28T00:00:00"/>
    <s v=" la fecha no se ha avanzado en la acción  que trata de la  redistribución del personal de plata en la totalidad de los procesos"/>
    <s v="Claudia Quintero/Catalina Alvarez"/>
    <n v="0"/>
    <s v="En avance"/>
    <d v="2022-05-31T00:00:00"/>
    <s v="Acción en avance "/>
    <n v="0"/>
    <d v="2022-06-08T00:00:00"/>
    <s v="Acción en avance "/>
    <s v="Aun se esta a tiempo de cumplir "/>
    <d v="2022-07-19T00:00:00"/>
    <s v="En mesa de trabajo realizada con la gestora del proceso se manifiesta que a la fecha no se ha avanzado en la acción  que trata de la  redistribución del personal de plata en la totalidad de los procesos"/>
    <s v="No"/>
    <d v="2022-07-28T00:00:00"/>
    <s v="No se allega evidencia del informe de redistribución del personal de planta"/>
    <s v="Jacqueline"/>
    <n v="0"/>
    <s v="VENCIDA"/>
    <m/>
    <m/>
    <s v="Abierto"/>
    <m/>
    <m/>
    <m/>
    <m/>
    <m/>
  </r>
  <r>
    <n v="438"/>
    <n v="343"/>
    <s v="Auditoría interna"/>
    <n v="2021"/>
    <s v="Informe Semestral del Estado de Control Interno de  DNBC por el periodo comprendido entre el 1 de Enero  al  30 de Junio de 2021"/>
    <d v="2021-08-12T00:00:00"/>
    <s v="Ambiente 10.2_x000a_La Oficina Asesora de Planeación, realizó una propuesta de segregación de funciones y puestos de trabajo  como  rediseño Institucional dirigida a la Dirección., mediante una matriz con identificación de necesidades y perfiles requeridos para"/>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ón correctiva"/>
    <s v="Informe de Actividades de Control con relación a las alternativas por parte de la DNBC, para cubrir los riesgos identificados con relación a la segregación de funciones"/>
    <m/>
    <n v="1"/>
    <s v="Informe de Actividades"/>
    <x v="8"/>
    <s v="Adriana Moreno"/>
    <d v="2021-09-15T00:00:00"/>
    <d v="2021-12-31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s v="Modificación de la Fecha de finalización ya que se hace necesario realizar un informe de  relación a las alternativas por parte de la DNBC para cubrir los riesgos identificados que trate de la segregación de funciones como parte de la mejora continua así:"/>
    <s v="Claudia Quintero/Catalina Alvarez"/>
    <n v="0"/>
    <s v="En avance"/>
    <d v="2022-04-07T00:00:00"/>
    <s v="A la fecha no se ha avanzado en la acción  establecida"/>
    <s v="Claudia Quintero/Catalina Alvarez"/>
    <n v="0"/>
    <s v="En avance"/>
    <d v="2022-04-28T00:00:00"/>
    <s v="A la fecha no se ha avanzado en la acción  establecida"/>
    <s v="Claudia Quintero/Catalina Alvarez"/>
    <n v="0"/>
    <s v="En avance"/>
    <d v="2022-05-31T00:00:00"/>
    <s v="Acción en avance "/>
    <n v="0"/>
    <d v="2022-06-08T00:00:00"/>
    <s v="Acción en avance "/>
    <s v="Aun se esta a tiempo de cumplir "/>
    <d v="2022-07-19T00:00:00"/>
    <s v="A la fecha no se evidencia evidencia de la ejecucion de la accion."/>
    <s v="No"/>
    <d v="2022-07-28T00:00:00"/>
    <s v="No se cuenta con evidencia de cumplimiento del informe de actividades de control con relación a las alternativas por parte de la DNBC, para cubrir los riesgos identificados con relación a la segregación de funciones "/>
    <s v="Jacqueline"/>
    <n v="0"/>
    <s v="VENCIDA"/>
    <m/>
    <m/>
    <s v="Abierto"/>
    <m/>
    <m/>
    <m/>
    <m/>
    <m/>
  </r>
  <r>
    <n v="439"/>
    <n v="344"/>
    <s v="Auditoría interna"/>
    <n v="2021"/>
    <s v="Informe Semestral del Estado de Control Interno de  DNBC por el periodo comprendido entre el 1 de Enero  al  30 de Junio de 2021"/>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ón correctiva"/>
    <s v="Actualización de Procedimientos de Seguridad y Salud en el Trabajo (Inclusión de qué pasa con las desviaciones y/o excepciones (producto de su ejecucion) _x000a__x000a_"/>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
    <s v="John Beltran _x000a_CarlosVargas"/>
    <n v="80"/>
    <s v="Vencida"/>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No"/>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m/>
    <m/>
    <s v="Abierto"/>
    <m/>
    <m/>
    <m/>
    <m/>
    <m/>
  </r>
  <r>
    <n v="0"/>
    <n v="345"/>
    <s v="Auditoría interna"/>
    <n v="2021"/>
    <s v="Informe Semestral del Estado de Control Interno de  DNBC por el periodo comprendido entre el 1 de Enero  al  30 de Junio de 2021"/>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ón correctiva"/>
    <s v="Aprobación de los Procedimientos por parte del Gestor del Proceso."/>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m/>
    <m/>
    <s v="Abierto"/>
    <m/>
    <m/>
    <m/>
    <m/>
    <m/>
  </r>
  <r>
    <n v="0"/>
    <n v="346"/>
    <s v="Auditoría interna"/>
    <n v="2021"/>
    <s v="Informe Semestral del Estado de Control Interno de  DNBC por el periodo comprendido entre el 1 de Enero  al  30 de Junio de 2021"/>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ón correctiva"/>
    <s v="Aprobación de los Procedimientos por parte del Subdirector Administrativo y Financiero. "/>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m/>
    <m/>
    <s v="Abierto"/>
    <m/>
    <m/>
    <m/>
    <m/>
    <m/>
  </r>
  <r>
    <n v="0"/>
    <n v="347"/>
    <s v="Auditoría interna"/>
    <n v="2021"/>
    <s v="Informe Semestral del Estado de Control Interno de  DNBC por el periodo comprendido entre el 1 de Enero  al  30 de Junio de 2021"/>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ón correctiva"/>
    <s v="Remisión de Procedimientos al Proceso de Mejora Continua para revisión, codificación y publicación en la carpeta del SIGEC de la DNBC."/>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m/>
    <m/>
    <s v="Abierto"/>
    <m/>
    <m/>
    <m/>
    <m/>
    <m/>
  </r>
  <r>
    <n v="440"/>
    <n v="348"/>
    <s v="Auditoría interna"/>
    <n v="2021"/>
    <s v="Informe Semestral del Estado de Control Interno de  DNBC por el periodo comprendido entre el 1 de Enero  al  30 de Junio de 2021"/>
    <d v="2021-08-12T00:00:00"/>
    <s v="Ambiente 11.1_x000a_La DNBC aunque cuenta con la Política General de Seguridad y Privacidad de la información, la misma no tiene inmerso el componente de infraestructura tecnológica y sus controles, asi como tampoco hace referencia a las  actividades que traten"/>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ón correctiva"/>
    <s v="Incluir en la  Política General de Seguridad y Privacidad  de la información la totalidad de las actividades de control en los  procesos de adquisición, desarrollo y mantenimiento de tecnologías de la información."/>
    <n v="1"/>
    <n v="1"/>
    <s v="Política de seguridad de la Información actualizada"/>
    <x v="2"/>
    <s v="Edwin Zamora"/>
    <d v="2021-09-10T00:00:00"/>
    <d v="2021-11-05T00:00:00"/>
    <s v="Plazo"/>
    <m/>
    <d v="2022-06-30T00:00:00"/>
    <m/>
    <m/>
    <m/>
    <m/>
    <m/>
    <m/>
    <m/>
    <m/>
    <m/>
    <m/>
    <m/>
    <m/>
    <m/>
    <m/>
    <m/>
    <m/>
    <m/>
    <m/>
    <m/>
    <m/>
    <m/>
    <m/>
    <m/>
    <m/>
    <m/>
    <m/>
    <m/>
    <m/>
    <m/>
    <m/>
    <m/>
    <m/>
    <m/>
    <m/>
    <m/>
    <m/>
    <m/>
    <m/>
    <m/>
    <m/>
    <d v="2021-10-31T00:00:00"/>
    <s v="Está en proceso de implementación "/>
    <n v="0.6"/>
    <d v="2021-11-08T00:00:00"/>
    <s v="Se presenta un avance de la actualizacion de la poltica "/>
    <s v="Aun se esta tiempo para cumplir con la accion "/>
    <d v="2021-11-17T00:00:00"/>
    <s v="No se evidencia soporte en One Drive, En el borrador que se tiene de la política no se aprecia componente de infraestructura tecnológica y sus controles, asi como tampoco hace referencia a las  actividades que traten de los procesos de adquisición desarro"/>
    <s v="Luis Guillermo"/>
    <n v="0.1"/>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1"/>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
    <s v="Luis Guillermo"/>
    <n v="0.8"/>
    <s v="EN AVANCE"/>
    <m/>
    <m/>
    <s v="Abierto"/>
    <m/>
    <m/>
    <m/>
    <m/>
    <m/>
  </r>
  <r>
    <n v="441"/>
    <n v="349"/>
    <s v="Auditoría interna"/>
    <n v="2021"/>
    <s v="Informe Semestral del Estado de Control Interno de  DNBC por el periodo comprendido entre el 1 de Enero  al  30 de Junio de 2021"/>
    <d v="2021-08-12T00:00:00"/>
    <s v="Ambiente 11.2_x000a_La entidad, no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ón correctiva"/>
    <s v="Formular un procedimiento donde se definan actividades de control para la adquisición y prestación de servicios de tecnología."/>
    <n v="1"/>
    <n v="1"/>
    <s v="Procedimiento formulado"/>
    <x v="2"/>
    <s v="Edwin Zamora"/>
    <d v="2021-09-10T00:00:00"/>
    <d v="2021-10-15T00:00:00"/>
    <s v="Plazo"/>
    <m/>
    <d v="2022-06-15T00:00:00"/>
    <m/>
    <m/>
    <m/>
    <m/>
    <m/>
    <m/>
    <m/>
    <m/>
    <m/>
    <m/>
    <m/>
    <m/>
    <m/>
    <m/>
    <m/>
    <m/>
    <m/>
    <m/>
    <m/>
    <m/>
    <m/>
    <m/>
    <m/>
    <m/>
    <m/>
    <m/>
    <m/>
    <m/>
    <m/>
    <m/>
    <m/>
    <m/>
    <m/>
    <m/>
    <m/>
    <m/>
    <m/>
    <m/>
    <m/>
    <m/>
    <d v="2021-10-31T00:00:00"/>
    <s v="Talle realizado el 29 de octubre de 2021"/>
    <n v="0"/>
    <d v="2021-11-08T00:00:00"/>
    <s v="No se presenta evidencias d ela ejecucion de esta accion "/>
    <s v="No "/>
    <d v="2021-11-17T00:00:00"/>
    <s v="No se evidencia soporte en One Drive. La actividad tien fecha de termianción el 15/10/2021"/>
    <s v="Luis Guillermo"/>
    <n v="0"/>
    <s v="vencida"/>
    <m/>
    <m/>
    <m/>
    <d v="2022-03-08T00:00:00"/>
    <s v="Se solicita cambio de fecha de terminación de la acción, debido a que es necesario realizar un análisis del tema y reuniones interna para su actualización. Así mismo articularlo con las actidideades definidas en el Plan de Acción del Proceso.  Fecha de te"/>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8"/>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m/>
    <m/>
    <s v="Abierto"/>
    <m/>
    <m/>
    <m/>
    <m/>
    <m/>
  </r>
  <r>
    <n v="443"/>
    <n v="350"/>
    <s v="Auditoría interna"/>
    <n v="2021"/>
    <s v="Informe Semestral del Estado de Control Interno de  DNBC por el periodo comprendido entre el 1 de Enero  al  30 de Junio de 2021"/>
    <d v="2021-08-12T00:00:00"/>
    <s v="Ambiente 12.2_x000a_La segunda Línea de Defensa (Oficina de Planeación), realizó la consolidación de los mapas de riesgos de gestión como de Corrupción, para el tercer cuatrimestre de 2020 y primer cuatrimestre de 2021 ;pero en  el seguimiento realizado por par"/>
    <s v="No conformidad"/>
    <s v="Desconocimiento de la totalidad de los requisitos a tener en cuenta en la formulación de los mapas de riesgos._x000a_Actualización de Política de Gestión del Riesgo"/>
    <s v="_x000a__x000a_Actualización de Política de Gestión del Riesgo"/>
    <s v="Incumplimiento de lineamientos sobre la evaluación del riesgos en la entidad_x000a_"/>
    <s v="Acción correctiva"/>
    <s v="Actualización de los mapas de riesgos de corrupción_x000a_"/>
    <m/>
    <n v="1"/>
    <s v="Actualización mapa de riesgos de corrupción"/>
    <x v="6"/>
    <s v="Merle Galindo"/>
    <d v="2021-10-01T00:00:00"/>
    <d v="2022-05-30T00:00:00"/>
    <m/>
    <m/>
    <d v="2022-04-12T00:00:00"/>
    <m/>
    <m/>
    <m/>
    <m/>
    <m/>
    <m/>
    <m/>
    <m/>
    <m/>
    <m/>
    <m/>
    <m/>
    <m/>
    <m/>
    <m/>
    <m/>
    <m/>
    <m/>
    <m/>
    <m/>
    <m/>
    <m/>
    <m/>
    <m/>
    <m/>
    <m/>
    <m/>
    <m/>
    <m/>
    <m/>
    <m/>
    <m/>
    <m/>
    <m/>
    <m/>
    <m/>
    <m/>
    <m/>
    <m/>
    <m/>
    <d v="2021-10-31T00:00:00"/>
    <s v="En la actualización de los mapas de riesgos se identificaron riesgos asociados a figuras externas."/>
    <n v="1"/>
    <d v="2021-11-08T00:00:00"/>
    <s v="Se evidencia la actualizacion de los mapas de riesgos de corrupcion en  "/>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formulacion de los riesgos de corrupcion de los 19 procesos "/>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s v="Se realizó la actualización de los mapas de riesgos de acuerdo con los lineamientos del DAFP, sin embargo, no se definio en la totalidad de los controles que pasa con las observaciones o desviaciones de acuerdo con lo establecido en la guia de administrac"/>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s v="Abierto"/>
    <m/>
    <m/>
    <m/>
    <m/>
    <m/>
  </r>
  <r>
    <n v="444"/>
    <n v="351"/>
    <s v="Auditoría interna"/>
    <n v="2021"/>
    <s v="Informe Semestral del Estado de Control Interno de  DNBC por el periodo comprendido entre el 1 de Enero  al  30 de Junio de 2021"/>
    <d v="2021-08-12T00:00:00"/>
    <s v="Ambiente 12.3_x000a_Aunque el Mapa de riesgos fue actualizado, no se ha evidenciado el monitoreo de los riesgos acorde a la política de administración del riesgo. De igual manera , se evidenció debilidad en la identificación, análisis, evaluación, y monitoreo d"/>
    <s v="No conformidad"/>
    <s v="Desconocimiento de la totalidad de los requisitos a tener en cuenta en la formulación de los mapas de riesgos_x000a__x000a_Actualización de Política de Gestión del Riesgo"/>
    <s v="_x000a__x000a_Actualización de Política de Gestión del Riesgo"/>
    <s v="Incumplimientos legales definidos por el DAFP. _x000a__x000a_Posibles materializaciones de riesgos. "/>
    <s v="Acción correctiva"/>
    <s v="Realizar la actualización de los mapas de riesgos de corrupción y de gestión "/>
    <m/>
    <n v="1"/>
    <s v="Actualización mapa de riesgos de corrupción y gestion"/>
    <x v="6"/>
    <s v="Merle Galindo "/>
    <d v="2021-09-01T00:00:00"/>
    <d v="2022-05-30T00:00:00"/>
    <m/>
    <m/>
    <d v="2022-04-12T00:00:00"/>
    <m/>
    <m/>
    <m/>
    <m/>
    <m/>
    <m/>
    <m/>
    <m/>
    <m/>
    <m/>
    <m/>
    <m/>
    <m/>
    <m/>
    <m/>
    <m/>
    <m/>
    <m/>
    <m/>
    <m/>
    <m/>
    <m/>
    <m/>
    <m/>
    <m/>
    <m/>
    <m/>
    <m/>
    <m/>
    <m/>
    <m/>
    <m/>
    <m/>
    <m/>
    <m/>
    <m/>
    <m/>
    <m/>
    <m/>
    <m/>
    <d v="2021-10-31T00:00:00"/>
    <s v="Se realizo la actualización de los mapas de riesgos de corrupcion y de gestion, de acuerdo a los lineamientos establecidos en la Guia del DAFP Version 5 y el manual de gestion de riesgos DNBC "/>
    <n v="1"/>
    <d v="2021-11-08T00:00:00"/>
    <s v="Se evidenica la actualizacion de los mapas riesgos tanto de gestion como de riesgos y estan alineados con la Guia del DAFP V.5 el manual de riesgo de la DNBC"/>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actualizacion de los mapas riesgos tanto de gestion como de riesgos y estan alineados con la Guia del DAFP V.5 el manual de riesgo de la DNBC"/>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s v="Se realizó la actualización de los mapas de riesgos de acuerdo con los lineamientos del DAFP, sin embargo, no se definio en la totalidad de los controles que pasa con las observaciones o desviaciones de acuerdo con lo establecido en la guia de administrac"/>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s v="Abierto"/>
    <m/>
    <m/>
    <m/>
    <m/>
    <m/>
  </r>
  <r>
    <n v="0"/>
    <n v="352"/>
    <s v="Auditoría interna"/>
    <n v="2021"/>
    <s v="Informe Semestral del Estado de Control Interno de  DNBC por el periodo comprendido entre el 1 de Enero  al  30 de Junio de 2021"/>
    <d v="2021-08-12T00:00:00"/>
    <s v="Ambiente 12.3_x000a_Aunque el Mapa de riesgos fue actualizado, no se ha evidenciado el monitoreo de los riesgos acorde a la política de administración del riesgo. De igual manera , se evidenció debilidad en la identificación, análisis, evaluación, y monitoreo d"/>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ón correctiva"/>
    <s v="Realizar informe de monitoreo de los riesgos de corrupción y de gestión de  cada cuatrimestre de reporte."/>
    <m/>
    <n v="4"/>
    <s v="Informes de monitoreo"/>
    <x v="6"/>
    <s v="Merle Jhoana Galindo"/>
    <d v="2021-09-01T00:00:00"/>
    <d v="2022-05-30T00:00:00"/>
    <m/>
    <m/>
    <d v="2022-04-12T00:00:00"/>
    <m/>
    <m/>
    <m/>
    <m/>
    <m/>
    <m/>
    <m/>
    <m/>
    <m/>
    <m/>
    <m/>
    <m/>
    <m/>
    <m/>
    <m/>
    <m/>
    <m/>
    <m/>
    <m/>
    <m/>
    <m/>
    <m/>
    <m/>
    <m/>
    <m/>
    <m/>
    <m/>
    <m/>
    <m/>
    <m/>
    <m/>
    <m/>
    <m/>
    <m/>
    <m/>
    <m/>
    <m/>
    <m/>
    <m/>
    <m/>
    <d v="2021-10-31T00:00:00"/>
    <s v="Se presento reporte de los riesgos de Corrupcion del II cuatrimestre al Proceso de Evaluación y Seguimiento"/>
    <n v="0.25"/>
    <d v="2021-11-08T00:00:00"/>
    <s v="Se evidenica el reporte del II Informe de los riesgos de corupcion . "/>
    <s v="Aun se esta a tiempo para cumplir con la accion"/>
    <d v="2021-11-19T00:00:00"/>
    <s v="Se ha venido realizando el monitoreo de los riesgos de corrupción."/>
    <s v="Carlos Andrés Vargas"/>
    <n v="33"/>
    <s v="En avance"/>
    <d v="2022-03-07T00:00:00"/>
    <s v="Se realizo el informe de monitoreo de los riesgos de gestion y de corrupcion "/>
    <n v="1"/>
    <d v="2022-03-10T00:00:00"/>
    <s v="Se evidenció la ejecución del monitoreo de los riesgo tanto de gestión como de corrupción."/>
    <s v="Merle Galindo- Carlos Vargas"/>
    <n v="1"/>
    <s v="Cumplida"/>
    <d v="2022-04-11T00:00:00"/>
    <s v="Se evidenció la ejecución del monitoreo de los riesgo tanto de gestión como de corrupción."/>
    <s v="Merle/Carlos"/>
    <n v="1"/>
    <s v="Cumplida"/>
    <d v="2022-05-02T00:00:00"/>
    <s v="Se evidenció la ejecución del monitoreo de los riesgo tanto de gestión como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s v="Abierto"/>
    <m/>
    <m/>
    <m/>
    <m/>
    <m/>
  </r>
  <r>
    <n v="446"/>
    <n v="354"/>
    <s v="Auditoría interna"/>
    <n v="2021"/>
    <s v="Informe Semestral del Estado de Control Interno de  DNBC por el periodo comprendido entre el 1 de Enero  al  30 de Junio de 2021"/>
    <d v="2021-08-12T00:00:00"/>
    <s v="Ambiente 12.5_x000a_La oficina de Control Interno de la DNBC, por medio de seguimientos y auditorías evaluó la adecuación de los controles en cada uno de los procesos, tal y como se evidencia en los informes de seguimiento y las auditorías realizadas. Sin emb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ón correctiva"/>
    <s v="Realizar un Taller sobre  las Políticas de operación del procedimiento de ACPM para implementación acorde con procesos de autoevaluación"/>
    <m/>
    <n v="1"/>
    <s v="Taller realizado "/>
    <x v="6"/>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En el Drive no se oberva ningún soporte"/>
    <s v="Luis Guillermo"/>
    <n v="0"/>
    <s v="EN AVANCE"/>
    <m/>
    <m/>
    <s v="Abierto"/>
    <m/>
    <m/>
    <m/>
    <m/>
    <m/>
  </r>
  <r>
    <n v="0"/>
    <n v="355"/>
    <s v="Auditoría interna"/>
    <n v="2021"/>
    <s v="Informe Semestral del Estado de Control Interno de  DNBC por el periodo comprendido entre el 1 de Enero  al  30 de Junio de 2021"/>
    <d v="2021-08-12T00:00:00"/>
    <s v="Ambiente 12.5_x000a_La oficina de Control Interno de la DNBC, por medio de seguimientos y auditorías evaluó la adecuación de los controles en cada uno de los procesos, tal y como se evidencia en los informes de seguimiento y las auditorías realizadas. Sin emb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ón correctiva"/>
    <s v="Verificación de la implementación de autocontrol con respecto a la primera línea de Defensa  asi como autoevaluación de la Segunda Linea de Defensa"/>
    <m/>
    <n v="2"/>
    <s v="Informes de Verificación"/>
    <x v="6"/>
    <s v="Catalina Carranza Alvarez "/>
    <d v="2021-10-01T00:00:00"/>
    <d v="2022-05-30T00:00:00"/>
    <m/>
    <m/>
    <d v="2022-05-30T00:00:00"/>
    <m/>
    <m/>
    <m/>
    <m/>
    <m/>
    <m/>
    <m/>
    <m/>
    <m/>
    <m/>
    <m/>
    <m/>
    <m/>
    <m/>
    <m/>
    <m/>
    <m/>
    <m/>
    <m/>
    <m/>
    <m/>
    <m/>
    <m/>
    <m/>
    <m/>
    <m/>
    <m/>
    <m/>
    <m/>
    <m/>
    <m/>
    <m/>
    <m/>
    <m/>
    <m/>
    <m/>
    <m/>
    <m/>
    <m/>
    <m/>
    <d v="2021-10-31T00:00:00"/>
    <s v="Se realizaron los monitoreos al cumplimiento de los planes de monitoreo."/>
    <n v="0.5"/>
    <d v="2021-11-08T00:00:00"/>
    <s v="Se evidencia listados de asistencias de los monitoreos realizados al cumplimiento en las acciones previstas en los planes de mejoramiento "/>
    <s v="Aun se esta a tiempo para cumplir con la accion"/>
    <d v="2021-11-19T00:00:00"/>
    <s v="Se evidencia listados de asistencia a la implementación de las acciones de mejora de los procesos, principalmente en octubre de 2021."/>
    <s v="Carlos Andrés Vargas"/>
    <n v="40"/>
    <s v="En avance"/>
    <d v="2022-03-07T00:00:00"/>
    <s v="Se tiene programado para junio  realizar un informe de la implementacion del autocontrol en la entidade "/>
    <m/>
    <d v="2022-03-10T00:00:00"/>
    <s v="El proceso se encuentre iniciando con la verificación de la implementación de autocontrol con respecto a la primera línea de Defensa  asi como autoevaluación de la Segunda Linea de Defensa"/>
    <s v="Merle Galindo- Carlos Vargas"/>
    <m/>
    <s v="En avance"/>
    <d v="2022-04-11T00:00:00"/>
    <s v="Acción en avance"/>
    <s v="Merle/Carlos"/>
    <n v="0"/>
    <s v="En avance"/>
    <d v="2022-05-02T00:00:00"/>
    <s v="Se evidencia borrador de la guia metodológica de autoevaluación de la gestión de la DNBC "/>
    <s v="Merle/Carlos"/>
    <n v="0.3"/>
    <s v="En avance"/>
    <d v="2022-05-31T00:00:00"/>
    <s v="Se evidencia borrador de la guía metodológica de autoevaluación de la gestión de la DNBC "/>
    <n v="0.3"/>
    <d v="2022-06-08T00:00:00"/>
    <s v="Se evidencia borrador de la guía metodológica de autoevaluación de la gestión de la DNBC "/>
    <s v="No"/>
    <d v="2022-07-19T00:00:00"/>
    <s v="Se evidencia documento que contiene la guia metodologica de la autoevaluacion de la gestion, no obstante esta no se encuentra formalizada "/>
    <s v="Si"/>
    <d v="2022-07-25T00:00:00"/>
    <s v="No cargaron evidencia en el Drive, no obstante se conoce la propuesta de la guia metodologica de la autoevaluacion de la gestion."/>
    <s v="Luis Guillermo"/>
    <n v="0.3"/>
    <s v="VENCIDA"/>
    <m/>
    <m/>
    <s v="Abierto"/>
    <m/>
    <m/>
    <m/>
    <m/>
    <m/>
  </r>
  <r>
    <n v="447"/>
    <n v="356"/>
    <s v="Auditoría interna"/>
    <n v="2021"/>
    <s v="Informe Semestral del Estado de Control Interno de  DNBC por el periodo comprendido entre el 1 de Enero  al  30 de Junio de 2021"/>
    <d v="2021-08-12T00:00:00"/>
    <s v="Ambiente 13.2_x000a_Aunque la  Entidad posee el registro de activos de la información, pero la misma se encuentra desactualizada, ya que al realizar la revisión  se evidencia que el &quot;Fundamento Constitucional o Jurídico&quot; estipulado en algunas categorias o tipos"/>
    <s v="No conformidad"/>
    <s v="Falta de seguimiento y control por parte del Proceso de Gestión de Tecnológia"/>
    <s v="Falta de seguimiento y control por parte del Proceso de Gestión de Tecnológia"/>
    <s v="Incumplimientos normativos"/>
    <s v="Acción correctiva"/>
    <s v="Actualización matriz de activos de información"/>
    <m/>
    <n v="1"/>
    <s v="Matriz actualizada"/>
    <x v="2"/>
    <s v="Edwin Zamora"/>
    <d v="2021-09-01T00:00:00"/>
    <d v="2021-11-30T00:00:00"/>
    <m/>
    <m/>
    <d v="2021-11-30T00:00:00"/>
    <m/>
    <m/>
    <m/>
    <m/>
    <m/>
    <m/>
    <m/>
    <m/>
    <m/>
    <m/>
    <m/>
    <m/>
    <m/>
    <m/>
    <m/>
    <m/>
    <m/>
    <m/>
    <m/>
    <m/>
    <m/>
    <m/>
    <m/>
    <m/>
    <m/>
    <m/>
    <m/>
    <m/>
    <m/>
    <m/>
    <m/>
    <m/>
    <m/>
    <m/>
    <m/>
    <m/>
    <m/>
    <m/>
    <m/>
    <m/>
    <d v="2021-10-31T00:00:00"/>
    <s v="Se realizo la actualización de la matriz."/>
    <n v="1"/>
    <d v="2021-11-08T00:00:00"/>
    <s v="Se evidencia la actualizacion de la matriz"/>
    <s v="Si"/>
    <d v="2021-11-17T00:00:00"/>
    <s v="Cargan en One Drive una matriz &quot;Registro de activos de información&quot;, se aprecia desactualizada pues aun se aprecian los documentos referenciados en el hallazgo como derogaados, verificando con Jhon Paz, él aduce que se debe a que algunos proceos no actual"/>
    <s v="Luis Guillermo"/>
    <n v="0.5"/>
    <s v="En avance"/>
    <m/>
    <m/>
    <m/>
    <d v="2022-03-08T00:00:00"/>
    <s v="La accion está dentro de los tiempos de ejecución, no requiere cambios"/>
    <s v="Luis Guillermo / Merle Galindo"/>
    <n v="0.5"/>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No"/>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m/>
    <m/>
    <s v="Abierto"/>
    <m/>
    <m/>
    <m/>
    <m/>
    <m/>
  </r>
  <r>
    <n v="448"/>
    <n v="357"/>
    <s v="Auditoría interna"/>
    <n v="2021"/>
    <s v="Informe Semestral del Estado de Control Interno de  DNBC por el periodo comprendido entre el 1 de Enero  al  30 de Junio de 2021"/>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
    <s v="No conformidad"/>
    <s v="Desconocimiento de las disposiciones existentes frente ala detección y prevención del uso inadecuado de la información "/>
    <s v="Desconocimiento de las disposiciones existentes frente ala detección y prevención del uso inadecuado de la información "/>
    <s v="Vulneración de información sensible"/>
    <s v="Acción correctiva"/>
    <s v="Documentar la  detección y prevención del uso inadecuado de la información por parte de los funcionarios, en documento del procedimiento de Ingreso y Retiro de funcionarios actualizado"/>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No se evidencia la docuemntacion de la  detección y prevención del uso inadecuado de la información por parte de los funcionarios, en documento del procedimiento de Ingreso y Retiro de funcionarios actualizado"/>
    <s v="No"/>
    <d v="2021-11-16T00:00:00"/>
    <s v="No se presenta evidencia la documentacion de la  detección y prevención del uso inadecuado de la información por parte de los funcionarios, en documento del procedimiento de Ingreso y Retiro de funcionarios actualizado."/>
    <s v="Carlos Andrés Vargas"/>
    <n v="0"/>
    <s v="vencida"/>
    <m/>
    <m/>
    <m/>
    <d v="2022-03-11T00:00:00"/>
    <s v="Se realizó la actualización del Procedimiento PC-TH-04 Ingreso, Permanencia y Retiro de funcionarios Versión 4 Fecha de Actualización 17-12-21.De igual forma, se actualizó el Formato FO-TH-04-09 Aceptación de Correo Versión 2 del 24-06-21, y se creo el Fo"/>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m/>
    <m/>
    <s v="Abierto"/>
    <m/>
    <m/>
    <m/>
    <m/>
    <m/>
  </r>
  <r>
    <n v="0"/>
    <n v="358"/>
    <s v="Auditoría interna"/>
    <n v="2021"/>
    <s v="Informe Semestral del Estado de Control Interno de  DNBC por el periodo comprendido entre el 1 de Enero  al  30 de Junio de 2021"/>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
    <s v="No conformidad"/>
    <s v="Desconocimiento de las disposiciones existentes frente a la Política General de Seguridad y privacidad"/>
    <s v="Desconocimiento de las disposiciones existentes frente a la Política General de Seguridad y privacidad"/>
    <s v="Fallas en el sistema de control interno de la Entidad"/>
    <s v="Acción correctiva"/>
    <s v="Actualizar la Política General de Seguridad y privacidad."/>
    <m/>
    <n v="1"/>
    <s v="Documento actualizado"/>
    <x v="2"/>
    <s v="Edwin Zamora"/>
    <d v="2021-09-01T00:00:00"/>
    <d v="2021-09-30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Se evidencia un borrador denominado &quot;POLÍTICA DE SEGURIDAD DE  INFORMACIÓN&quot;, La actividad tiene fecha de terminación 30/09/2021"/>
    <s v="Luis Guillermo"/>
    <n v="0.6"/>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n los ducumentos, lo cuales estan pendientes de oficilizar, los cuales son:_x000a_AUTORIZACION DE TRATAMIENTO DE DATOS PERSONALES_x000a_CIRCULAR OFICIAL DE SEGURIDAD DE LA INFORMACION_x000a_MANUAL DE TRATAMIENTO DE DATOS_x000a_MEMORANDO OFICIAL DE SEGURIDAD DE LA INFOR"/>
    <s v="Luis Guillermo"/>
    <n v="0.8"/>
    <s v="EN AVANCE"/>
    <m/>
    <m/>
    <s v="Abierto"/>
    <m/>
    <m/>
    <m/>
    <m/>
    <m/>
  </r>
  <r>
    <n v="0"/>
    <n v="359"/>
    <s v="Auditoría interna"/>
    <n v="2021"/>
    <s v="Informe Semestral del Estado de Control Interno de  DNBC por el periodo comprendido entre el 1 de Enero  al  30 de Junio de 2021"/>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
    <s v="No conformidad"/>
    <s v="Desconocimiento de las disposiciones existentes frente a la Protección de Datos "/>
    <s v="Desconocimiento de las disposiciones existentes frente a la Protección de Datos "/>
    <s v="Vulneración de información sensible"/>
    <s v="Acción correctiva"/>
    <s v="Actualizar el formato FO-TH-04-09 ACEPTACION DE CORREO V1, incluyendo los controles sobre confidencialidad d de la  información y la protección de datos. "/>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Se evidencia la actualizacion del  formato"/>
    <s v="Si"/>
    <d v="2021-11-16T00:00:00"/>
    <s v="Se evidencia la actualizacion del procedimiento  de Ingreso y Retiro de funcionarios, se incluyo documento FO-TH-04-13 AUTORIZACION PROTECCION DE DATOS V1"/>
    <s v="Carlos Andrés Vargas"/>
    <n v="100"/>
    <s v="Cumplida"/>
    <m/>
    <m/>
    <m/>
    <d v="2022-03-11T00:00:00"/>
    <s v="Se realizó la actualización del Procedimiento PC-TH-04 Ingreso, Permanencia y Retiro de funcionarios Versión 4 Fecha de Actualización 17-12-21.De igual forma, se actualizó el Formato FO-TH-04-09 Aceptación de Correo Versión 2 del 24-06-21, y se creo el Fo"/>
    <s v="Claudia Quintero /Catalina Carranza"/>
    <m/>
    <s v="Cumplida"/>
    <d v="2022-04-06T00:00:00"/>
    <s v="CUMPLIDA SEGUIMIENTO ANTERIOR"/>
    <s v="CLAUDIA QUINTERO-CATALINA ALVAREZ"/>
    <n v="1"/>
    <s v="Cumplida"/>
    <d v="2022-04-27T00:00:00"/>
    <s v="CUMPLIDA SEGUIMIENTO ANTERIOR"/>
    <m/>
    <n v="1"/>
    <s v="Cumplida"/>
    <m/>
    <m/>
    <m/>
    <d v="2022-06-08T00:00:00"/>
    <s v="CUMPLIDA SEGUIMIENTO ANTERIOR"/>
    <s v="Si"/>
    <d v="2022-07-19T00:00:00"/>
    <s v="Acción cumplida, verificada en monitoreos anteriores."/>
    <s v="Si"/>
    <d v="2022-07-28T00:00:00"/>
    <s v="Cumplida en seguimiento anterior"/>
    <s v="Luis Guillermo"/>
    <n v="1"/>
    <s v="CUMPLIDA"/>
    <m/>
    <m/>
    <s v="Abierto"/>
    <m/>
    <m/>
    <m/>
    <m/>
    <m/>
  </r>
  <r>
    <n v="450"/>
    <n v="360"/>
    <s v="Auditoría interna"/>
    <n v="2021"/>
    <s v="Informe Semestral del Estado de Control Interno de  DNBC por el periodo comprendido entre el 1 de Enero  al  30 de Junio de 2021"/>
    <d v="2021-08-12T00:00:00"/>
    <s v="Ambiente 14.2_x000a_Aunque se cuenta con las siguientes políticas de operación como el Plan Estratégico de Tecnologías de la Información y las Comunicaciones 2019-2022 y procedimientos documentados, se evidenció que la Política de Seguridad de la Información y "/>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ón correctiva"/>
    <s v="Actualizar y 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1-09-01T00:00:00"/>
    <d v="2021-10-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No se evidencia soporte en One Drive, pero se tiene el borrador de la POLÍTICA DE SEGURIDAD DE INFORMACIÓN, el contempla el númeral &quot;6.13 POLITICA DE PROTECCIÓN Y TRATAMIENTO DE DATOS PERSONALES&quot;.  La actividad tiene fecha de termianción el 31/10/2021"/>
    <s v="Luis Guillermo"/>
    <n v="0.6"/>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
    <s v="Luis Guillermo"/>
    <n v="0.8"/>
    <s v="EN AVANCE"/>
    <m/>
    <m/>
    <s v="Abierto"/>
    <m/>
    <m/>
    <m/>
    <m/>
    <m/>
  </r>
  <r>
    <n v="451"/>
    <n v="361"/>
    <s v="Auditoría interna"/>
    <n v="2021"/>
    <s v="Informe Semestral del Estado de Control Interno de  DNBC por el periodo comprendido entre el 1 de Enero  al  30 de Junio de 2021"/>
    <d v="2021-08-12T00:00:00"/>
    <s v="Ambiente 14.3_x000a_En la página web están descritos los canales de comunicación y la manera de realizar las PQRSD, pero no se posee una linea de denuncia anónima como mecanismo interno para detectar posibles situaciones irregulares, como buena práctica frente "/>
    <s v="No conformidad"/>
    <s v=" Porque no se cuenta con sitio Web propio y tampoco con una solución tecnológica que permita enlazar los formularios digitales con el sistema de gestión documental ORFEO para radicar y hacer seguimiento de las PQRSD._x000a_"/>
    <s v=" Porque no se cuenta co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ón correctiva"/>
    <s v="Implementar la linea de denuncia anónima "/>
    <m/>
    <n v="1"/>
    <s v="Linea de Denuncia anónima"/>
    <x v="2"/>
    <s v="Edwin Zamora"/>
    <d v="2021-09-01T00:00:00"/>
    <d v="2022-06-30T00:00:00"/>
    <m/>
    <m/>
    <d v="2022-06-30T00:00:00"/>
    <m/>
    <m/>
    <m/>
    <m/>
    <m/>
    <m/>
    <m/>
    <m/>
    <m/>
    <m/>
    <m/>
    <m/>
    <m/>
    <m/>
    <m/>
    <m/>
    <m/>
    <m/>
    <m/>
    <m/>
    <m/>
    <m/>
    <m/>
    <m/>
    <m/>
    <m/>
    <m/>
    <m/>
    <m/>
    <m/>
    <m/>
    <m/>
    <m/>
    <m/>
    <m/>
    <m/>
    <m/>
    <m/>
    <m/>
    <m/>
    <d v="2021-10-31T00:00:00"/>
    <s v="La pagina web ya cuenta con el perfil de denuncia anónima, de igual forma se apoyara con las labores necesarias en los niveles técnicos para su adecuado funcionamiento."/>
    <n v="0.5"/>
    <d v="2021-11-08T00:00:00"/>
    <s v="Se evidencia que La pagina web ya cuenta con el perfil de denuncia anónima, de igual forma se apoyara con las labores necesarias en los niveles técnicos para su adecuado funcionamiento."/>
    <s v="Aun se esta tiempo para cumplir con la accion "/>
    <d v="2021-11-17T00:00:00"/>
    <s v="Se evidencia imagen de la pagina web donde el cidudano puede dilgienciar el Buzón de quejas, peticiones y reclamos a la DNBC, pero no se aprecia una linea de denuncia anónima como mecanismo interno para detectar posibles situaciones irregulares.  La activ"/>
    <s v="Luis Guillermo"/>
    <n v="0.5"/>
    <s v="En avance"/>
    <m/>
    <m/>
    <m/>
    <d v="2022-03-08T00:00:00"/>
    <s v="La accion está dentro de los tiempos de ejecución, no requiere cambios"/>
    <s v="Luis Guillermo / Merle Galindo"/>
    <n v="0.5"/>
    <s v="En avance"/>
    <d v="2022-04-06T00:00:00"/>
    <s v="Se recomienda una meda de trabajo interna con los procesos de Gestión de Atención al Usuario, Gestión de Talento Humano, Asuntos Disciplinarios para verificar el mecanismo y trasladar la acción a Gestión de Talento Humano. Antes del 30 de abril"/>
    <s v="Carlos/Merle"/>
    <n v="0"/>
    <s v="En avance"/>
    <d v="2022-05-03T00:00:00"/>
    <s v="Esta dentro de las fechas, el proceso indica que se esta trabajando en la acción según lo acordado en la mesa de trabajo anterior"/>
    <s v="Carlos Vargas - Merle Galindo"/>
    <n v="0.8"/>
    <s v="En avance"/>
    <d v="2022-05-31T00:00:00"/>
    <s v="Se encuentra implementado el formulario en la página de denuncia anónima,"/>
    <n v="0.85"/>
    <d v="2022-06-08T00:00:00"/>
    <s v="El proceso no reporta evidencia de la ejecución de la acción "/>
    <s v="Aun se esta a tiempo de cumplir"/>
    <d v="2022-07-19T00:00:00"/>
    <s v="Se adjunto evidencia que demuestra la implementación de las acción descrita."/>
    <s v="Si"/>
    <d v="2022-07-25T00:00:00"/>
    <s v="La carpeta de este item esta vacia."/>
    <s v="Luis Guillermo"/>
    <n v="0.8"/>
    <s v="EN AVANCE"/>
    <m/>
    <m/>
    <s v="Abierto"/>
    <m/>
    <m/>
    <m/>
    <m/>
    <m/>
  </r>
  <r>
    <n v="453"/>
    <n v="362"/>
    <s v="Auditoría interna"/>
    <n v="2021"/>
    <s v="Informe Semestral del Estado de Control Interno de  DNBC por el periodo comprendido entre el 1 de Enero  al  30 de Junio de 2021"/>
    <d v="2021-08-12T00:00:00"/>
    <s v="Ambiente 15.3_x000a_Al interior de la DNBC, se documentó el Procedimiento de recepción, distribución, seguimiento y salida de Peticiones, Quejas, Reclamos, Sugerencias y Denuncias, en el cual se tienen establecidas tanto las responsabilidades, como el flujo de "/>
    <s v="No conformidad"/>
    <s v="No se inician las acciones a que haya lugar por el incumplimiento_x000a_Falta de seguimiento y control en los proceso"/>
    <s v="_x000a_Falta de seguimiento y control en los procesos"/>
    <s v="Sanciones legales"/>
    <s v="Acción correctiva"/>
    <s v="Generar alertas en la aplicación ORFEO con el fin de informar el vencimiento de los términos de PQRS"/>
    <m/>
    <n v="1"/>
    <s v="Alertas generadas "/>
    <x v="5"/>
    <s v="Faubricio Sanchez"/>
    <d v="2021-09-01T00:00:00"/>
    <d v="2022-06-30T00:00:00"/>
    <m/>
    <m/>
    <d v="2022-06-30T00:00:00"/>
    <m/>
    <m/>
    <m/>
    <m/>
    <m/>
    <m/>
    <m/>
    <m/>
    <m/>
    <m/>
    <m/>
    <m/>
    <m/>
    <m/>
    <m/>
    <m/>
    <m/>
    <m/>
    <m/>
    <m/>
    <m/>
    <m/>
    <m/>
    <m/>
    <m/>
    <m/>
    <m/>
    <m/>
    <m/>
    <m/>
    <m/>
    <m/>
    <m/>
    <m/>
    <m/>
    <m/>
    <m/>
    <m/>
    <m/>
    <m/>
    <d v="2021-10-31T00:00:00"/>
    <s v="El aplicativo ORFEO ya esta generando las alertas"/>
    <n v="1"/>
    <d v="2021-11-08T00:00:00"/>
    <s v="Con corte al 15 de nov, no se ha llega la evidencia de la generacion de alertas por parte del sistema ORFEO "/>
    <s v="No"/>
    <d v="2021-11-19T00:00:00"/>
    <s v="Generar alertas en la aplicación ORFEO con el fin de informar el vencimiento de los términos de PQRS"/>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s v="SI"/>
    <s v="SI"/>
    <s v="Cerrado"/>
    <s v="Acción cumplida en seguimiento anterior"/>
    <s v="Jacqueline"/>
    <d v="2022-07-29T00:00:00"/>
    <s v="NO"/>
    <m/>
  </r>
  <r>
    <n v="0"/>
    <n v="363"/>
    <s v="Auditoría interna"/>
    <n v="2021"/>
    <s v="Informe Semestral del Estado de Control Interno de  DNBC por el periodo comprendido entre el 1 de Enero  al  30 de Junio de 2021"/>
    <d v="2021-08-12T00:00:00"/>
    <s v="Ambiente 15.3_x000a_Al interior de la DNBC, se documentó el Procedimiento de recepción, distribución, seguimiento y salida de Peticiones, Quejas, Reclamos, Sugerencias y Denuncias, en el cual se tienen establecidas tanto las responsabilidades, como el flujo de "/>
    <s v="No conformidad"/>
    <s v="No se inician las acciones a que haya lugar por el incumplimiento_x000a_Falta de seguimiento y control en los procesos"/>
    <s v="_x000a_Falta de seguimiento y control en los procesos_x000a_"/>
    <s v="Sanciones legales"/>
    <s v="Acción correctiva"/>
    <s v="Realizar seguimiento y control de manera mensual de las PQRS recibidas y respondidas identificando el estado de la solicitud y la causa en el evento de que se presente la extemporaneidad"/>
    <s v="Envio  de correo mensual a los lideres informando las PQRSD vencidas y asignadas reflejadas en el informe mensual  para que sean tramitadas o reportadas por que no se dio respuesta en los tiempos establecidos. Asi mismo, para que informen el por qué de la"/>
    <n v="5"/>
    <s v="No. De seguimientos realizados/ No. De seguimientos programados"/>
    <x v="5"/>
    <s v="Faubricio Sanchez"/>
    <d v="2021-09-01T00:00:00"/>
    <d v="2022-06-30T00:00:00"/>
    <s v="Acción "/>
    <m/>
    <d v="2022-06-30T00:00:00"/>
    <m/>
    <m/>
    <m/>
    <m/>
    <m/>
    <m/>
    <m/>
    <m/>
    <m/>
    <m/>
    <m/>
    <m/>
    <m/>
    <m/>
    <m/>
    <m/>
    <m/>
    <m/>
    <m/>
    <m/>
    <m/>
    <m/>
    <m/>
    <m/>
    <m/>
    <m/>
    <m/>
    <m/>
    <m/>
    <m/>
    <m/>
    <m/>
    <m/>
    <m/>
    <m/>
    <m/>
    <m/>
    <m/>
    <m/>
    <m/>
    <s v="31/11/2021"/>
    <m/>
    <m/>
    <s v="08/11//2021"/>
    <s v="Con corte a 15 de nov el proceso no reporta informacion "/>
    <s v="Aun se esta a tiempo de cumplir con la accion "/>
    <d v="2021-11-19T00:00:00"/>
    <s v="No se evidencia  seguimiento  ni gestión respecto a la acción Realizar seguimiento y control de manera mensual de las PQRS recibidas y respondidas identificando el estado de la solicitud y la causa en el evento de que se presente la extemporaneidad"/>
    <s v="Jacqueline"/>
    <n v="0"/>
    <s v="En avance"/>
    <m/>
    <m/>
    <m/>
    <s v="25 de febrero de 2022"/>
    <s v="Reformular la acción asi: Envio  de correo mensual a los lideres informando las PQRSD vencidas y asignadas reflejadas en el informe mensual  para que sean tramitadas o reportadas por que no se dio respuesta en los tiempos establecidos. Asi mismo, para que"/>
    <s v="Catalina Carranza -Jacqueline Rivera"/>
    <n v="1"/>
    <s v="En avance"/>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d v="2022-06-30T00:00:00"/>
    <s v="Se evidencio el envio de correo alertando a los lideres de procesos correspondiente a los meses de enero, febrero, marzo, abril y mayo."/>
    <s v="Si"/>
    <d v="2022-07-26T00:00:00"/>
    <s v="La dependencia  remitió la evidencia de las 5 comunicaciones remitidas por correo a los líderes informando las PQRSD vencidas y asignadas, las cuales fueron igualemente reflejadas en el informe mensual "/>
    <s v="Jacqueline"/>
    <n v="1"/>
    <s v="CUMPLIDA"/>
    <s v="SI"/>
    <s v="SI"/>
    <s v="Cerrado"/>
    <s v="Se verificaron los informes  a los líderes con PQRSD vencidas y extemporaneas "/>
    <s v="Jacqueline"/>
    <d v="2022-07-29T00:00:00"/>
    <s v="NO"/>
    <m/>
  </r>
  <r>
    <n v="0"/>
    <n v="364"/>
    <s v="Auditoría interna"/>
    <n v="2021"/>
    <s v="Informe Semestral del Estado de Control Interno de  DNBC por el periodo comprendido entre el 1 de Enero  al  30 de Junio de 2021"/>
    <d v="2021-08-12T00:00:00"/>
    <s v="Ambiente 15.3_x000a_Al interior de la DNBC, se documentó el Procedimiento de recepción, distribución, seguimiento y salida de Peticiones, Quejas, Reclamos, Sugerencias y Denuncias, en el cual se tienen establecidas tanto las responsabilidades, como el flujo de "/>
    <s v="No conformidad"/>
    <s v="No se inician las acciones a que haya lugar por el incumplimiento_x000a_Falta de seguimiento y control en los procesos"/>
    <s v="_x000a_Falta de seguimiento y control en los procesos_x000a_"/>
    <s v="Sanciones legales"/>
    <s v="Acción correctiva"/>
    <s v="Delegar personal de planta cuando el proceso no cuente con personal contratista de apoyo para dar respuesta a las PQRS recibidas"/>
    <m/>
    <n v="1"/>
    <s v="Delegación personal de planta"/>
    <x v="5"/>
    <s v="Director DNBC"/>
    <d v="2021-09-01T00:00:00"/>
    <d v="2021-12-30T00:00:00"/>
    <m/>
    <m/>
    <d v="2021-12-30T00:00:00"/>
    <m/>
    <m/>
    <m/>
    <m/>
    <m/>
    <m/>
    <m/>
    <m/>
    <m/>
    <m/>
    <m/>
    <m/>
    <m/>
    <m/>
    <m/>
    <m/>
    <m/>
    <m/>
    <m/>
    <m/>
    <m/>
    <m/>
    <m/>
    <m/>
    <m/>
    <m/>
    <m/>
    <m/>
    <m/>
    <m/>
    <m/>
    <m/>
    <m/>
    <m/>
    <m/>
    <m/>
    <m/>
    <m/>
    <m/>
    <m/>
    <s v="31/11/2021"/>
    <m/>
    <m/>
    <s v="08/11//2021"/>
    <s v="Con corte a 15 de nov el proceso no reporta informacion "/>
    <s v="Aun se esta a tiempo de cumplir con la accion "/>
    <d v="2021-11-19T00:00:00"/>
    <s v="No se evidencia  gestión respecto a Delegar personal de planta cuando el proceso no cuente con personal contratista de apoyo para dar respuesta a las PQRS recibidas"/>
    <s v="Jacqueline"/>
    <n v="0"/>
    <s v="En avance"/>
    <d v="2022-02-18T00:00:00"/>
    <s v="La DNBC contrato personal oportunamente para la respuesta de las PQRSD"/>
    <n v="1"/>
    <s v="25 de febrero de 2022"/>
    <s v="Se cierra el hallazgo toda vez que no hubo necesidad de delegar personal de planta para el tramite de las PQRSD, toda vez que hubo contratación de personal para tramitar en Infraestructura, FANO, Contratación,etc, si se sigue presentando PQRSD extemporane"/>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s v="SI"/>
    <s v="SI"/>
    <s v="Cerrado"/>
    <s v="Acción cumplida en seguimiento anterior"/>
    <s v="Jacqueline"/>
    <d v="2022-07-29T00:00:00"/>
    <s v="NO"/>
    <m/>
  </r>
  <r>
    <n v="0"/>
    <n v="365"/>
    <s v="Auditoría interna"/>
    <n v="2021"/>
    <s v="Informe Semestral del Estado de Control Interno de  DNBC por el periodo comprendido entre el 1 de Enero  al  30 de Junio de 2021"/>
    <d v="2021-08-12T00:00:00"/>
    <s v="Ambiente 15.3_x000a_Al interior de la DNBC, se documentó el Procedimiento de recepción, distribución, seguimiento y salida de Peticiones, Quejas, Reclamos, Sugerencias y Denuncias, en el cual se tienen establecidas tanto las responsabilidades, como el flujo de "/>
    <s v="No conformidad"/>
    <s v="No se inician las acciones a que haya lugar por el incumplimiento_x000a__x000a_Falta de seguimiento y control en los procesos"/>
    <s v="No se inician las acciones a que haya lugar por el incumplimiento_x000a_Falta de seguimiento y control en los procesos_x000a_"/>
    <s v="Sanciones legales"/>
    <s v="Acción correctiva"/>
    <s v="Iniciar las acciones a la que haya lugar por  la respuesta inoportuna de las PQRS"/>
    <m/>
    <n v="1"/>
    <s v="Acciones disciplinarias"/>
    <x v="4"/>
    <s v="Jorge Amarilo/Viviana Gonzales"/>
    <d v="2021-09-01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
    <s v="Aun esta a tiempo para cumplir con la accion"/>
    <d v="2021-11-16T00:00:00"/>
    <s v="Se observa en seguimiento  de la Oficina de Control Interno, la evidencia de la reunión llevada a cabo entre Disciplinarios y el Subdirector Administrativo y Financiero del 27 de octubre, en la cual se ordenó la apertura de indagación preliminar, tambien "/>
    <s v="Jacqueline"/>
    <n v="0.2"/>
    <s v="En avance"/>
    <m/>
    <m/>
    <m/>
    <s v="25 febrero-13 marzo"/>
    <s v="A partir del 27 de octubre de 2021, se aperturo investigacion por respuesta inoportuna de las PQRSD auto de fecha 27 de octubre y con numero 35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s v="SI"/>
    <s v="SI"/>
    <s v="Cerrado"/>
    <s v="Acción cumplida en seguimiento anterior"/>
    <s v="Jacqueline"/>
    <d v="2022-07-29T00:00:00"/>
    <s v="NO"/>
    <m/>
  </r>
  <r>
    <n v="458"/>
    <n v="369"/>
    <s v="Auditoría interna"/>
    <n v="2021"/>
    <s v="Informe Semestral del Estado de Control Interno de  DNBC por el periodo comprendido entre el 1 de Enero  al  30 de Junio de 2021"/>
    <d v="2021-08-12T00:00:00"/>
    <s v="Ambiente  17.2_x000a_Se evidencia en el acta 01 del 28/01/2021 del CICCI, la presentación del informe de seguimiento al Plan de Mejoramiento de la CGR  como resultado al Informe Final de la Auditoría Financiera realizada en el 2019 de la vigencia 2018, donde se"/>
    <s v="No conformidad"/>
    <s v="No se contempló la posibilidad de generar un procedimiento documentado, debido a que los órganos de control no realizan periódicamente seguimiento en la DNBC._x000a__x000a_Por desconocimiento en las nuevas  disposiciones definidas por el DAFP, con respecto a la evalu"/>
    <s v="_x000a_Por desconocimiento en las nuevas  disposiciones definidas por el DAFP, con respecto a la evaluación en el Informe Semestral del Sistema de Control Interno de la DNBC."/>
    <s v="Inoportunidad en la comunicación y evaluación de deficiencias informadas por entes externos_x000a_Acciones inoportunas_x000a_Posible reincidencia de hallazgos y observaciones ya detectados"/>
    <s v="Acción correctiva"/>
    <s v="Documentación de procedimiento interno para el manejo de informes de entes externos, Indicando entre sus actividades la evaluación del Impacto del SCI"/>
    <m/>
    <n v="1"/>
    <s v="Procedimiento documentado"/>
    <x v="6"/>
    <s v="Catalina Carranza"/>
    <d v="2021-09-01T00:00:00"/>
    <d v="2021-12-31T00:00:00"/>
    <m/>
    <m/>
    <d v="2022-07-30T00:00:00"/>
    <m/>
    <m/>
    <m/>
    <m/>
    <m/>
    <m/>
    <m/>
    <m/>
    <m/>
    <m/>
    <m/>
    <m/>
    <m/>
    <m/>
    <m/>
    <m/>
    <m/>
    <m/>
    <m/>
    <m/>
    <m/>
    <m/>
    <m/>
    <m/>
    <m/>
    <m/>
    <m/>
    <m/>
    <m/>
    <m/>
    <m/>
    <m/>
    <m/>
    <m/>
    <m/>
    <m/>
    <m/>
    <m/>
    <m/>
    <m/>
    <d v="2021-10-31T00:00:00"/>
    <s v="Está en proceso de implementación "/>
    <n v="0"/>
    <d v="2021-11-08T00:00:00"/>
    <s v="Esta actividad se ecuentra en desarrollo "/>
    <s v="Aun se esta a tiempo para cumplir con la accion "/>
    <d v="2021-11-19T00:00:00"/>
    <s v="No se presenta avance en la documentación de procedimiento interno para el manejo de informes de entes externos."/>
    <s v="Carlos Andrés Vargas"/>
    <n v="0"/>
    <s v="En avance"/>
    <d v="2022-03-07T00:00:00"/>
    <s v="OJO PREGUNTAR A ADRI, PARA CUANDO QUEDO LA ACCION. "/>
    <m/>
    <d v="2022-03-10T00:00:00"/>
    <s v="Se verificará en abril 20 de 2022"/>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s v="Abierto"/>
    <m/>
    <m/>
    <m/>
    <m/>
    <m/>
  </r>
  <r>
    <n v="460"/>
    <n v="370"/>
    <s v="Auditoría interna"/>
    <n v="2021"/>
    <s v="Informe Semestral del Estado de Control Interno de  DNBC por el periodo comprendido entre el 1 de Enero  al  30 de Junio de 2021"/>
    <d v="2021-08-12T00:00:00"/>
    <s v="Ambiente  17.3_x000a_Se evidencia en la viñeta 9 del numeral 6.6.POLITICAS DE OPERACIÓN, del proceso Acciones Correctivas, Preventivas y de Mejora versión 2 Código: PC-MC-02, que Cualquier  servidor  público  o  contratista  de  la  Entidad,  podrá  identific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ón correctiva"/>
    <s v="Realizar un Taller sobre  las Políticas de operación del procedimiento de ACPM para implementación acorde con procesos de autoevaluación"/>
    <m/>
    <n v="1"/>
    <s v="Taller realizado "/>
    <x v="6"/>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No se evidencia ningún soporte en el One Drive."/>
    <s v="Luis Guillermo"/>
    <n v="0"/>
    <s v="EN AVANCE"/>
    <m/>
    <m/>
    <s v="Abierto"/>
    <m/>
    <m/>
    <m/>
    <m/>
    <m/>
  </r>
  <r>
    <n v="0"/>
    <n v="371"/>
    <s v="Auditoría interna"/>
    <n v="2021"/>
    <s v="Informe Semestral del Estado de Control Interno de  DNBC por el periodo comprendido entre el 1 de Enero  al  30 de Junio de 2021"/>
    <d v="2021-08-12T00:00:00"/>
    <s v="Ambiente  17.3_x000a_Se evidencia en la viñeta 9 del numeral 6.6.POLITICAS DE OPERACIÓN, del proceso Acciones Correctivas, Preventivas y de Mejora versión 2 Código: PC-MC-02, que Cualquier  servidor  público  o  contratista  de  la  Entidad,  podrá  identific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ón correctiva"/>
    <s v="Verificación del cumplimiento del procedimiento Acciones Correctivas, Preventivas y de Mejora versión 2 Código: PC-MC-02"/>
    <m/>
    <n v="2"/>
    <s v="Informes de Verificación"/>
    <x v="6"/>
    <s v="Catalina Carranza Alvarez "/>
    <d v="2021-10-01T00:00:00"/>
    <d v="2022-05-30T00:00:00"/>
    <m/>
    <m/>
    <d v="2022-05-30T00:00:00"/>
    <m/>
    <m/>
    <m/>
    <m/>
    <m/>
    <m/>
    <m/>
    <m/>
    <m/>
    <m/>
    <m/>
    <m/>
    <m/>
    <m/>
    <m/>
    <m/>
    <m/>
    <m/>
    <m/>
    <m/>
    <m/>
    <m/>
    <m/>
    <m/>
    <m/>
    <m/>
    <m/>
    <m/>
    <m/>
    <m/>
    <m/>
    <m/>
    <m/>
    <m/>
    <m/>
    <m/>
    <m/>
    <m/>
    <m/>
    <m/>
    <d v="2021-10-31T00:00:00"/>
    <s v="Actividad que se encuentra en desarrollo "/>
    <n v="0.4"/>
    <d v="2021-11-08T00:00:00"/>
    <s v="Actividad que se encuentra en desarrollo "/>
    <s v="Aun se esta a tiempo para cumplir con la accion "/>
    <d v="2021-11-19T00:00:00"/>
    <s v="No se presenta avance en la verificación del cumplimiento del procedimiento ACPM"/>
    <s v="Carlos Andrés Vargas"/>
    <n v="0"/>
    <s v="En avance"/>
    <d v="2022-03-07T00:00:00"/>
    <m/>
    <m/>
    <d v="2022-03-10T00:00:00"/>
    <s v="Se verificará en abril 20 de 2022"/>
    <s v="Merle Galindo- Carlos Vargas"/>
    <m/>
    <s v="En avance"/>
    <d v="2022-04-11T00:00:00"/>
    <s v="Acción programada para el 25 de abril"/>
    <s v="Merle/Carlos"/>
    <n v="0"/>
    <s v="En avance"/>
    <d v="2022-05-02T00:00:00"/>
    <s v="Accion  en avance "/>
    <s v="Merle/Carlos"/>
    <n v="0"/>
    <s v="En avance"/>
    <d v="2022-05-31T00:00:00"/>
    <s v="Se tiene proyectado realizar informe en  julio "/>
    <n v="0.1"/>
    <d v="2022-06-08T00:00:00"/>
    <s v="Se tiene proyectado realizar informe en  julio "/>
    <s v="No"/>
    <d v="2022-07-19T00:00:00"/>
    <s v="En mesa de trabajo realizada con la gestora del procso,  manifiesta que se Tiene proyectado realizar en julio un informe de la  Verificación del cumplimiento del procedimiento Acciones Correctivas, Preventivas y de Mejora versión 2 Código: PC-MC-02r "/>
    <s v="No"/>
    <d v="2022-07-25T00:00:00"/>
    <s v="No se evidencia ningún soporte en el One Drive."/>
    <s v="Luis Guillermo"/>
    <n v="0"/>
    <s v="VENCIDA"/>
    <m/>
    <m/>
    <s v="Abierto"/>
    <m/>
    <m/>
    <m/>
    <m/>
    <m/>
  </r>
  <r>
    <n v="461"/>
    <n v="372"/>
    <s v="Auditoría interna"/>
    <n v="2021"/>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ón correctiva"/>
    <s v="Generar planes de mejoramiento producto de las autoevaluaciones realizadas por los lideres del proceso "/>
    <m/>
    <n v="1"/>
    <s v="Planes de mejoramiento"/>
    <x v="6"/>
    <s v="Catalina Carranza Alvarez"/>
    <d v="2021-10-01T00:00:00"/>
    <d v="2021-12-31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s v="A parir del taller realizado el 29 d e octubre de como implementar el procedimiento de ACPM con enfasis en la autoevaluacion, los procesos lo implemmentaran cada vez que realicen autoevaluacion de su gestion, no obstante a corte del presente monitoreo nin"/>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
    <s v="A tiempo"/>
    <d v="2022-07-25T00:00:00"/>
    <s v="No se evidencia ningún soporte en el One Drive."/>
    <s v="Luis Guillermo"/>
    <n v="0"/>
    <s v="EN AVANCE"/>
    <m/>
    <m/>
    <s v="Abierto"/>
    <m/>
    <m/>
    <m/>
    <m/>
    <m/>
  </r>
  <r>
    <n v="0"/>
    <n v="373"/>
    <s v="Auditoría interna"/>
    <n v="2021"/>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ón correctiva"/>
    <s v="Realizar la verificación y avance del respectivo cumplimiento."/>
    <m/>
    <n v="1"/>
    <s v="Monitorear avance de acciones de mejora formuladas por los procesos"/>
    <x v="6"/>
    <s v="Catalina Carranza Alvarez"/>
    <d v="2021-10-01T00:00:00"/>
    <d v="2022-06-30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s v="A parir del taller realizado el 29 d e octubre de como implementar el procedimiento de ACPM con enfasis en la autoevaluacion, los procesos lo implemmentaran cada vez que realicen autoevaluacion de su gestion, no obstante a corte del presente monitoreo nin"/>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
    <s v="A tiempo"/>
    <d v="2022-07-25T00:00:00"/>
    <s v="No se evidencia ningún soporte en el One Drive."/>
    <s v="Luis Guillermo"/>
    <n v="0"/>
    <s v="EN AVANCE"/>
    <m/>
    <m/>
    <s v="Abierto"/>
    <m/>
    <m/>
    <m/>
    <m/>
    <m/>
  </r>
  <r>
    <n v="463"/>
    <n v="376"/>
    <s v="Auditoría interna"/>
    <n v="2021"/>
    <s v="Informe detallado de seguimiento y evaluación al tratamiento de las peticiones, quejas, reclamos, solicitudes y denuncias recibidas en el periodo comprendido entre el 1 de enero y el 30 de junio de 2021"/>
    <d v="2021-09-06T00:00:00"/>
    <s v="Registro ORFEO de salida_x000a_Al verificar la digitalización y archivo de respuesta respecto de los 738 radicados, se pudo establecer que 196 radicados que corresponden a un 27% sobre el total de PQRSD del semestre, no tienen Orfeo de salida. Así mismo que del"/>
    <s v="No conformidad"/>
    <s v="Falta de permisos en el aplicativo ORFEO para la asociacion de imágenes. _x000a_Desconocimiento por parte de funcionarios y contratistas sobre el tramite de la respuesta de la PQRSD."/>
    <s v="Falta de permisos en el aplicativo ORFEO para la asociacion de imágenes. _x000a_Desconocimiento por parte de funcionarios y contratistas sobre el tramite de la respuesta de la PQRSD."/>
    <s v="Informes con datos, valores y estadisticas erradas."/>
    <s v="Acción correctiva"/>
    <s v="Realizar acompañamiento a cada uno de los procesos responsables de dar respuestas a las PQRSD en el tramite de respuestas a las mismas en el aplicativo ORFEO."/>
    <m/>
    <n v="18"/>
    <s v="Numero de procesos responsables con acompañiento / total de procesos de la DNBC * 100"/>
    <x v="5"/>
    <s v="Faubricio Sánchez"/>
    <d v="2021-10-01T00:00:00"/>
    <d v="2021-12-31T00:00:00"/>
    <s v="Plazo"/>
    <m/>
    <d v="2022-06-30T00:00:00"/>
    <m/>
    <m/>
    <m/>
    <m/>
    <m/>
    <m/>
    <m/>
    <m/>
    <m/>
    <m/>
    <m/>
    <m/>
    <m/>
    <m/>
    <m/>
    <m/>
    <m/>
    <m/>
    <m/>
    <m/>
    <m/>
    <m/>
    <m/>
    <m/>
    <m/>
    <m/>
    <m/>
    <m/>
    <m/>
    <m/>
    <m/>
    <m/>
    <m/>
    <m/>
    <m/>
    <m/>
    <m/>
    <m/>
    <m/>
    <m/>
    <s v="31/11/2021"/>
    <m/>
    <m/>
    <s v="08/11//2021"/>
    <s v="Con corte a 15 de nov el proceso no reporta informacion "/>
    <s v="Aun se esta a tiempo de cumplir con la accion "/>
    <d v="2021-11-19T00:00:00"/>
    <s v=" No se allega evidencia de avance de la acción Realizar acompañamiento a cada uno de los procesos responsables de dar respuestas a las PQRSD en el tramite de respuestas a las mismas en el aplicativo ORFEO."/>
    <s v="Jacqueline"/>
    <n v="0"/>
    <s v="En avance"/>
    <m/>
    <m/>
    <m/>
    <s v="25 de febrero de 2022"/>
    <s v="Reprogramar fecha,meta e indicador "/>
    <s v="Catalina Carranza -Jacqueline Rivera"/>
    <n v="0.1"/>
    <s v="En avance"/>
    <d v="2021-04-05T00:00:00"/>
    <s v="Se evidenció la socialización de ORFEO y procedimiento de PQRSD a 11 de los procesos de la entidad"/>
    <s v="John Beltran _x000a_CarlosVargas"/>
    <n v="0.56999999999999995"/>
    <s v="En avance"/>
    <d v="2022-04-27T00:00:00"/>
    <s v="Se evidencia la capacitacion a 14 de los 18 procesos"/>
    <s v="Jhon Beltran/ Carlos Vargas"/>
    <n v="78"/>
    <s v="En avance"/>
    <d v="2022-05-31T00:00:00"/>
    <s v="Se evidencio el envió de correo alertando a los lideres de procesos correspondiente a los meses de enero, febrero, marzo y abril."/>
    <n v="0.8"/>
    <d v="2022-06-07T00:00:00"/>
    <s v="Se evidencia en listados de asistencia el acompañamiento realizado a 15 procesos de 18 procesos de la entidad "/>
    <s v="Aun se esta a tiempo de cumplir "/>
    <d v="2022-06-30T00:00:00"/>
    <s v="Se evidencia la capacitacion a 18 de los 18 procesos"/>
    <s v="Si"/>
    <d v="2022-07-26T00:00:00"/>
    <s v="De las evidencias allegadas se verifica dos listas de asistencia a capacitación  orfeo, de fechas o9/02/2021 y  14/06/2022, con las cuales se cumple con la capacitación  a los 18 procesos establecidos en la meta "/>
    <s v="Jacqueline"/>
    <n v="1"/>
    <s v="CUMPLIDA"/>
    <s v="SI"/>
    <s v="SI"/>
    <s v="Cerrado"/>
    <s v="Se cumplieron con las c apacitaciones ORFEO"/>
    <s v="Jacqueline"/>
    <d v="2022-07-29T00:00:00"/>
    <s v="NO"/>
    <m/>
  </r>
  <r>
    <n v="465"/>
    <n v="378"/>
    <s v="Auditoría interna"/>
    <n v="2021"/>
    <s v="Informe detallado de seguimiento y evaluación al tratamiento de las peticiones, quejas, reclamos, solicitudes y denuncias recibidas en el periodo comprendido entre el 1 de enero y el 30 de junio de 2021"/>
    <d v="2021-09-06T00:00:00"/>
    <s v=" PQRSD vencidas_x000a_Revisados los radicados: 20213800081042; 20213800081902; 20213800060362; 20213800063402; 20213800063432; 20213800066242; 20213800068632, que desde GAU se reportan en el informe semestral como vencidos, al verificar en ORFEO aparecen con re"/>
    <s v="No conformidad"/>
    <s v="Falta de aplicacion de los controles establecidos por el proceso de GAU para realizar el seguimiento de las entradas y salidas de PQRSD."/>
    <s v="Falta de aplicacion de los controles establecidos por el proceso de GAU para realizar el seguimiento de las entradas y salidas de PQRSD"/>
    <s v="Vencimiento de terminos en respuestas a PQRSD._x000a_Acciones legales y procesos disciplinarios se pueden generar."/>
    <s v="Acción correctiva"/>
    <s v="Gestiónar formalmente con el proceso de Gestión de T.I. la parametrización del sistema ORFEO, identificando técnicamente las necesidades funcionales del sistema que permitan contar con herramientas de prevención en el vencimiento de términos para dar resp"/>
    <m/>
    <n v="1"/>
    <s v="Nº Requeriemintos ejecutados/ Nª de requerimientos requeridos * 100"/>
    <x v="5"/>
    <s v="Faubricio Sánchez"/>
    <d v="2021-09-20T00:00:00"/>
    <m/>
    <m/>
    <m/>
    <d v="2022-06-30T00:00:00"/>
    <m/>
    <m/>
    <m/>
    <m/>
    <m/>
    <m/>
    <m/>
    <m/>
    <m/>
    <m/>
    <m/>
    <m/>
    <m/>
    <m/>
    <m/>
    <m/>
    <m/>
    <m/>
    <m/>
    <m/>
    <m/>
    <m/>
    <m/>
    <m/>
    <m/>
    <m/>
    <m/>
    <m/>
    <m/>
    <m/>
    <m/>
    <m/>
    <m/>
    <m/>
    <m/>
    <m/>
    <m/>
    <m/>
    <m/>
    <m/>
    <s v="31/11/2021"/>
    <m/>
    <m/>
    <s v="08/11//2021"/>
    <s v="Con corte a 15 de nov el proceso no reporta informacion "/>
    <s v="Aun se esta a tiempo de cumplir con la accion "/>
    <d v="2021-11-19T00:00:00"/>
    <s v="No se evidencia avance respecto a la acción;  Gestiónar formalmente con el proceso de Gestión de T.I. la parametrización del sistema ORFEO, identificando técnicamente las necesidades funcionales del sistema que permitan contar con herramientas de prevenci"/>
    <s v="Jacqueline"/>
    <n v="0"/>
    <s v="En avance"/>
    <m/>
    <m/>
    <m/>
    <s v="25 de febrero de 2022"/>
    <s v="Se evidencia que al terminar la vigencia 2021 el sistema ORFEO ya cuenta con el envió de alertas a través del correo electronico para prevenir el "/>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s v="Abierto"/>
    <s v="Acción cumplida en seguimiento anterior"/>
    <s v="Jacqueline"/>
    <d v="2022-07-29T00:00:00"/>
    <s v="NO"/>
    <m/>
  </r>
  <r>
    <n v="0"/>
    <n v="379"/>
    <s v="Auditoría interna"/>
    <n v="2021"/>
    <s v="Informe detallado de seguimiento y evaluación al tratamiento de las peticiones, quejas, reclamos, solicitudes y denuncias recibidas en el periodo comprendido entre el 1 de enero y el 30 de junio de 2021"/>
    <d v="2021-09-06T00:00:00"/>
    <s v="PQRSD vencidas_x000a_Revisados los radicados: 20213800081042; 20213800081902; 20213800060362; 20213800063402; 20213800063432; 20213800066242; 20213800068632, que desde GAU se reportan en el informe semestral como vencidos, al verificar en ORFEO aparecen con res"/>
    <s v="No conformidad"/>
    <s v="Falta de verificacion de los datos para la realizacion de los informes de PQRSD"/>
    <s v="Falta de verificacion de los datos para la realizacion de los informes de PQRSD"/>
    <s v="Informes con datos, valores y estadisticas erradas."/>
    <s v="Acción correctiva"/>
    <s v="Verificar e informar mensualmente el estado de las PQRSD vencidas"/>
    <m/>
    <n v="1"/>
    <s v="Numero de revisiones realizadas / Numero de informes presentados * 100"/>
    <x v="5"/>
    <s v="Faubricio Sánchez"/>
    <d v="2021-10-01T00:00:00"/>
    <d v="2022-01-31T00:00:00"/>
    <s v="Plazo"/>
    <m/>
    <d v="2022-06-30T00:00:00"/>
    <m/>
    <m/>
    <m/>
    <m/>
    <m/>
    <m/>
    <m/>
    <m/>
    <m/>
    <m/>
    <m/>
    <m/>
    <m/>
    <m/>
    <m/>
    <m/>
    <m/>
    <m/>
    <m/>
    <m/>
    <m/>
    <m/>
    <m/>
    <m/>
    <m/>
    <m/>
    <m/>
    <m/>
    <m/>
    <m/>
    <m/>
    <m/>
    <m/>
    <m/>
    <m/>
    <m/>
    <m/>
    <m/>
    <m/>
    <m/>
    <s v="31/11/2021"/>
    <m/>
    <m/>
    <s v="08/11//2021"/>
    <s v="Con corte a 15 de nov el proceso no reporta informacion "/>
    <s v="Aun se esta a tiempo de cumplir con la accion "/>
    <d v="2021-11-19T00:00:00"/>
    <s v="No se allego evidencia de la agestión adelantada respercto a la  Verificación en los  informes mensuales  del estado de las PQRSD  realmente vencidas"/>
    <s v="Jacqueline"/>
    <n v="0"/>
    <s v="En avance"/>
    <m/>
    <m/>
    <m/>
    <s v="25 de febrero de 2022"/>
    <s v="Reprogramar fecha y meta de ;la siguiente manera, fecha de inicio 1 de febrero y terminacion 30 de junio y meta 5 "/>
    <s v="Catalina Carranza -Jacqueline Rivera"/>
    <n v="0.1"/>
    <s v="En avance"/>
    <d v="2021-04-05T00:00:00"/>
    <s v="A la fecha se cuenta con informe borrador del mes de febrero."/>
    <s v="John Beltran _x000a_CarlosVargas"/>
    <n v="0.2"/>
    <s v="En avance"/>
    <d v="2022-04-27T00:00:00"/>
    <s v="Se remitio la informacion de PQRSD vencidas del mes de febrero"/>
    <s v="Jhon Beltran/ Carlos Vargas"/>
    <n v="0.2"/>
    <s v="En avance"/>
    <d v="2022-05-31T00:00:00"/>
    <s v="Se remitió la información de PQRSD vencidas del mes de febrero, marzo y abril."/>
    <n v="0.6"/>
    <d v="2022-06-07T00:00:00"/>
    <s v="El proceso evidencia los informes del mes de febrero y marzo, no obstante no se presentan los informes de marzo, abril y mayo "/>
    <s v="Aun se esta a tiempo de cumplir "/>
    <d v="2022-06-30T00:00:00"/>
    <s v="Se remitio la información de PQRSD vencidas del mes de febrero, marzo, abril, mayo y junio."/>
    <s v="Si"/>
    <d v="2022-07-26T00:00:00"/>
    <s v="Se verifico el 100%  de los informes remitidos de forma mensual con el estado de PQRSD vencidas, con ello dando cumplimiento tanto a la acción como meta establecida  "/>
    <s v="Jacqueline"/>
    <n v="1"/>
    <s v="CUMPLIDA"/>
    <m/>
    <m/>
    <s v="Abierto"/>
    <s v="Se cumplio con los informes mensuales"/>
    <s v="Jacqueline"/>
    <d v="2022-07-29T00:00:00"/>
    <s v="NO"/>
    <m/>
  </r>
  <r>
    <n v="467"/>
    <n v="380"/>
    <s v="Auditoría interna"/>
    <n v="2021"/>
    <s v="Informe detallado de seguimiento y evaluación al tratamiento de las peticiones, quejas, reclamos, solicitudes y denuncias recibidas en el periodo comprendido entre el 1 de enero y el 30 de junio de 2021"/>
    <d v="2021-09-06T00:00:00"/>
    <s v="Procesos disciplinarios_x000a_Se evidenció que la Oficina de Control Interno Disciplinario no ha dado cumplimiento a lo establecido en la Guía Estrategias para la Construcción del PAAC en cuanto a “adelantar las investigaciones en caso de: (i) incumplimiento a "/>
    <s v="No conformidad"/>
    <s v="No se establecio la periocidad ni el mecanismo del envio del informe de PQRSD al lider del proceso de Control Interno Disciplinario para los fines petienentes."/>
    <s v="No se establecio la periocidad ni el mecanismo del envio del informe de PQRSD al lider del proceso de Control Interno Disciplinario para los fines petienentes."/>
    <s v="Retrasos en los procesos e incumplimientos normativos que pueden generar sanciones para la DNBC."/>
    <s v="Acción correctiva"/>
    <s v="Enviar semestralmente a traves de memorando el informe de PQRSD (extemporaneos y vencidos) al lider del proceso de Control Interno Disciplinario para los fines pertinentes   "/>
    <m/>
    <n v="2"/>
    <s v="informes enviados "/>
    <x v="5"/>
    <s v="Faubricio Sánchez"/>
    <d v="2021-10-01T00:00:00"/>
    <m/>
    <m/>
    <m/>
    <d v="2022-09-30T00:00:00"/>
    <m/>
    <m/>
    <m/>
    <m/>
    <m/>
    <m/>
    <m/>
    <m/>
    <m/>
    <m/>
    <m/>
    <m/>
    <m/>
    <m/>
    <m/>
    <m/>
    <m/>
    <m/>
    <m/>
    <m/>
    <m/>
    <m/>
    <m/>
    <m/>
    <m/>
    <m/>
    <m/>
    <m/>
    <m/>
    <m/>
    <m/>
    <m/>
    <m/>
    <m/>
    <m/>
    <m/>
    <m/>
    <m/>
    <m/>
    <m/>
    <d v="2021-10-31T00:00:00"/>
    <m/>
    <m/>
    <d v="2021-11-08T00:00:00"/>
    <s v="No se evidencia el envio de los informes  semestralmente a traves de memorando el informe de PQRSD (extemporaneos y vencidos) al lider del proceso de Control Interno Disciplinario para los fines pertinentes, ya que el semestre no se ha terminado   "/>
    <s v="Aun se esta tiempo para cumplir con la accion"/>
    <d v="2021-11-19T00:00:00"/>
    <s v="Se evidencia en One Drive los Informes PQRSD de ABRIL a Septiembre 2021, y se aprecia correo con copia a laOficina de Control Interno Disciplinario, donde envian la relación de las PQRSD de cextemporáneas y vencidas del 1mer semestre del año 2021 y lo que"/>
    <s v="Luis Guillermo"/>
    <n v="0.4"/>
    <s v="En avance"/>
    <m/>
    <m/>
    <m/>
    <d v="2022-03-02T00:00:00"/>
    <s v="El Gestor está en los tiempos de ejecución, no requiere cambios"/>
    <s v="Luis Guillermo / Merle Galindo"/>
    <n v="0.4"/>
    <s v="En avance"/>
    <d v="2022-04-07T00:00:00"/>
    <s v="Revisar responsable"/>
    <s v="Merle/Carlos"/>
    <n v="0.4"/>
    <s v="En avance"/>
    <d v="2022-04-29T00:00:00"/>
    <s v="El proceso no se reunió con el equipo ni presentó evidencias de avance de la acción planteada. "/>
    <s v="Merle/Carlos"/>
    <n v="0.4"/>
    <s v="Vencida"/>
    <m/>
    <m/>
    <m/>
    <d v="2022-06-08T00:00:00"/>
    <s v="El proceso no reporta evidencia de la ejecución de la acción "/>
    <s v="No"/>
    <d v="2022-06-30T00:00:00"/>
    <s v="El proceso no adjuntó información que soporte el cumplimiento de la acción."/>
    <s v="No"/>
    <d v="2022-07-26T00:00:00"/>
    <s v="No se allego evidencia del primer informe que ya debió enviar de forma semestral GAU a Disciplinarios con las PQRSD vencidas y extemporaneas"/>
    <s v="Jacqueline"/>
    <n v="0"/>
    <s v="EN AVANCE"/>
    <m/>
    <m/>
    <s v="Abierto"/>
    <m/>
    <m/>
    <m/>
    <m/>
    <m/>
  </r>
  <r>
    <n v="468"/>
    <n v="381"/>
    <s v="Auditoría interna"/>
    <n v="2021"/>
    <s v="Informe de Auditoría al proceso Gestión Documental"/>
    <d v="2021-09-16T00:00:00"/>
    <s v="La muestra tomada, frente al manejo del archivo de gestión se observó debilidad en la identificación de los archivos físicos en el Proceso de Gestión de Análisis y Mejora Continua, lo cual podría generar inconsistencias al clasificar los documentos de acu"/>
    <s v="Observación"/>
    <s v="1er Por qué: Porque las Tablas de Retención Documental de la entidad habían sido aprobadas con un mes de anterioridad_x000a_2do Por qué: Porque los procesos no tenían el conocimiento suficiente para organizar los archivos_x000a_3er Por qué: Porque no se había realiza"/>
    <s v="Porque no se había realizado capacitación a los procesos sobre la organización del archivo respecto a las Tablas de Retención Documental"/>
    <s v="Desorganización en los archivos de gestión_x000a__x000a_Posible pérdida de documentos"/>
    <s v="Acción preventiva "/>
    <s v="Realizar Capacitación a los gestores de los procesos de la DNBC,  sobre la implementación de las TRD y aplicabilidad en la gestión de los archivos físicos en cada uno de los procesos. "/>
    <m/>
    <n v="1"/>
    <s v="N°  gestores capacitados/ numero de gestores de la DNBC*100"/>
    <x v="7"/>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modificar algunas series documentales en las T.R.D ,por este motivo no se puden socializar en su totaliadad a todos los gestores de la entidad."/>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El proceso no allega evidencia de avance de la acción, no obstante que ya venció la fecha de terminación  "/>
    <s v="Jacqueline"/>
    <n v="0"/>
    <s v="VENCIDA"/>
    <m/>
    <m/>
    <s v="Abierto"/>
    <m/>
    <m/>
    <m/>
    <m/>
    <m/>
  </r>
  <r>
    <n v="469"/>
    <n v="382"/>
    <s v="Auditoría interna"/>
    <n v="2021"/>
    <s v="Informe de Auditoría al proceso Gestión Documental"/>
    <d v="2021-09-16T00:00:00"/>
    <s v="Se observó por parte del grupo auditor que  la Entidad suscribió el contrato 130 de 2021 con JORGE ARMANDO SANTA CRUZ, cuyo objeto es Prestar servicios de apoyo a la gestión con plena autonomía técnica y administrativa para acompañar las actividades tecno"/>
    <s v="Observación"/>
    <s v="1er Por qué: Porque la herramienta tecnológica ORFEO empleada para la Gestión Documental no esta adecuada aún a los requerimientos de la entidad_x000a_2do Por qué: por falta de conocimiento de la existencia de módulos adicionales del sistema ORFEO_x000a_3er Por qué: "/>
    <s v="Porque no se cuenta con el personal idóneo para desarrollar los módulos adicionales de ORFEO"/>
    <s v="Posible pérdida o alteración de documentos"/>
    <s v="Acción preventiva "/>
    <s v="Ajustar el sistema ORFEO en los siguientes módulos,  con corte al 15 de septiembre del 2022:_x000a_1, stiker Web _x000a_2, Subir archivos masivos_x000a_3, Firma Digital._x000a_4. Consultas de los documentos en el sistema._x000a_5. Reportes_x000a_6. Gestión de documentos ( Ciclo  de vida del"/>
    <s v="1. Mesa de trabajo entre los Procesos de Gestión de Tecnología informática y Gestion Documental para determinar el programa de mantenimiento de ORFEO y de determine las acciones que pueden ser adelantada._x000a__x000a_Fecha de la acción: 30/04/22_x000a_Meta: 1 Programa de "/>
    <n v="1"/>
    <s v="1 Programa de Mantenimiento = 100%_x000a_ Presentacion al Comité Directivo = 100%_x000a_"/>
    <x v="7"/>
    <s v="Jhon Warner Paz Murcia"/>
    <d v="2021-10-08T00:00:00"/>
    <d v="2022-09-15T00:00:00"/>
    <s v="Accion y Plazo "/>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junio de 2022 "/>
    <s v="Jacqueline"/>
    <n v="0"/>
    <s v="En avance"/>
    <m/>
    <s v="Se esta trabajando principalmente en el mantenimiento evolutivo del S.G.D Orfeo como prioridad si se planteo un Plan de trabajo para poder cumplir en la ejecucion de su contrato. "/>
    <m/>
    <d v="2022-03-14T00:00:00"/>
    <s v="Cambiar establecer el plan de Trabajo, articulándose con las acciones definidas por por Gestión de IT en el Plan de Acción para el mantenimiento de ORFEO._x000a__x000a_1. Mesa de trabajo entre los Procesos de Gestión de Tecnología informática y Gestion Documental par"/>
    <s v="Claudia Quintero /Merle Galindo"/>
    <n v="0"/>
    <s v="En avance"/>
    <d v="2022-04-07T00:00:00"/>
    <s v="A la fecha el proceso ya realizó la primera actividad, correspondiente a la elaboración del programa de mantenimiento de ORFEO"/>
    <s v="Claudia Quintero /Merle Galindo"/>
    <n v="0.5"/>
    <s v="En avance"/>
    <d v="2022-04-29T00:00:00"/>
    <s v="El proceso no se reunió con el equipo ni presentó evidencias de avance de la acción planteada."/>
    <s v="Claudia Quintero /Merle Galindo"/>
    <n v="0"/>
    <s v="En avance"/>
    <d v="2022-05-31T00:00:00"/>
    <s v="Se realizo mesa de trabajo con el Proceso de Gestión de TI , estableciendo Plan de trabajo hasta la vigencia del 30 junio , cumpliendo a la fecha con los compromisos."/>
    <n v="0.9"/>
    <d v="2022-06-08T00:00:00"/>
    <s v="Se evidencia plan de trabajo del contratista, en donde se tiene programada esta acción "/>
    <s v="Aun se esta  a tiempo de cumplir"/>
    <d v="2022-07-15T00:00:00"/>
    <s v="Frente a las actividades propuestas se identificó en la mesa de monitoreo:_x000a__x000a_1. El proceso realizó en conjunto con Gestión de Tecnologia Informática el programa de mantenimiento Orfeo al 30 de junio de 2022, de acuerdo a las necesidades de la entidad. Gest"/>
    <s v="Si"/>
    <d v="2022-07-26T00:00:00"/>
    <s v="Control interno,para su seguimiento  no cuenta con evidencia que corrobore lo informado por la segunda línea, respecto a que se cuenta con el programa de mantenimiento realizado el 30 de junio y que se esta en proceso de contratación del recurso  fisico "/>
    <s v="Jacqueline"/>
    <n v="0"/>
    <s v="VENCIDA"/>
    <m/>
    <m/>
    <s v="Abierto"/>
    <m/>
    <m/>
    <m/>
    <m/>
    <m/>
  </r>
  <r>
    <n v="470"/>
    <n v="383"/>
    <s v="Auditoría interna"/>
    <n v="2021"/>
    <s v="Informe de Auditoría al proceso Gestión Documental"/>
    <d v="2021-09-16T00:00:00"/>
    <s v="El proceso de Gestión Documental cuenta con dos indicadores que aunque los tiene clasificados como de efectividad, son de  eficacia con reporte hasta el mes de marzo de 2021, y no cuenta con indicadores de  Efectividad y Eficiencia, impidiendo evaluar el "/>
    <s v="No conformidad"/>
    <s v="1er Por qué:  Porque la caracterización del proceso no estaba actualizada_x000a_2do Por qué: Por falta de acompañamiento metodológico para la identificación  de los indicadores del proceso._x000a_3 ir Por qué:  Por falta de conocimiento para la identificación de los "/>
    <s v="3 ir Por qué:  Por falta de conocimiento para la identificación de los indicadores"/>
    <s v="Medición deficiente en la gestión y las metas del proceso"/>
    <s v="Acción correctiva"/>
    <s v="Realizar la actualización de los indicadores del proceso de Gestión Documental conforme a lo indicado en el Modelo Integrado de Planeación y Gestión "/>
    <m/>
    <n v="3"/>
    <s v="No de fichas técnicas de indicadores  realizadas/Numero total de indicadores del proceso de Gestión Documental *100"/>
    <x v="7"/>
    <s v="Jhon Warner Paz Murcia"/>
    <d v="2021-10-08T00:00:00"/>
    <d v="2021-11-30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La evidencia allegada no corresponde con el tiempo del origen del hallazgo ya que esta es de junio y la auditoria de septiembre, que aunque igualmente corresponde a una lista de una reunión de revisión de indicadores, no se desarrolla en torno a la acción"/>
    <s v="Jacqueline"/>
    <n v="0"/>
    <s v="En avance"/>
    <m/>
    <s v="En la vigencia 2021 fueron actualizados 3 Indicadores ya validados por el Porceso de Analisis y Mejora Continua "/>
    <m/>
    <d v="2022-03-14T00:00:00"/>
    <s v="Se implementara antes del 30-04-2022"/>
    <s v="Claudia Quintero /Merle Galindo"/>
    <n v="0"/>
    <s v="En avance"/>
    <d v="2022-04-07T00:00:00"/>
    <s v="La actividad propuesta esta dentro de los tiempos de ejecución por parte del proceso."/>
    <s v="Claudia Quintero /Merle Galindo"/>
    <n v="0.5"/>
    <s v="En avance"/>
    <d v="2022-04-29T00:00:00"/>
    <s v="El proceso no se reunió con el equipo ni presentó evidencias de avance de la acción planteada."/>
    <s v="Claudia Quintero /Merle Galindo"/>
    <n v="0.5"/>
    <s v="Vencida"/>
    <d v="2022-05-31T00:00:00"/>
    <s v="Solicitamos acompañamiento por parte del Proceso Gestión de Análisis y Mejora Continua para realizar esta acción  "/>
    <n v="0.8"/>
    <d v="2022-06-08T00:00:00"/>
    <s v="Se evidencia correo del 7 de junio solicitando el acompañamiento del proceso de mejora continua "/>
    <s v="No"/>
    <d v="2022-07-15T00:00:00"/>
    <s v="El proceso de reunió con Gestión de Análisis y Mejora Continual el 8 de junio que  apoyó en la construcción de los nuevos indicadores, sin embargo el proceso no ha actualizado las fichas técnicas de los indicadores."/>
    <s v="No"/>
    <d v="2022-07-25T00:00:00"/>
    <s v="No se allego evidencia del cumplimiento de la acción,en este nuevo seguimiento "/>
    <s v="Jacqueline"/>
    <n v="0"/>
    <s v="VENCIDA"/>
    <m/>
    <m/>
    <s v="Abierto"/>
    <m/>
    <m/>
    <m/>
    <m/>
    <m/>
  </r>
  <r>
    <n v="471"/>
    <n v="384"/>
    <s v="Auditoría interna"/>
    <n v="2021"/>
    <s v="Informe de Auditoría al proceso Gestión Documental"/>
    <d v="2021-09-16T00:00:00"/>
    <s v="Se evidenció por parte del grupo auditor la falta de lineamientos en la seguridad de los activos de información de la Entidad, lo cual incumple el Decreto 1008 de 2018 &quot;Por el cual se establecen los lineamientos generales de la política de Gobierno Digita"/>
    <s v="No conformidad"/>
    <s v="1er Por qué: Desconocimiento de los lineamientos emitidos por MINTIC sobre la implementación de la política de Gobierno digital. _x000a__x000a_2do Por qué:  La Entidad no cuenta con  el personal idóneo y con experticia técnica  que contribuya en la implementación de "/>
    <s v="3er Por qué: No existe en la Entidad un autodiagnóstico de necesidades para dar  cumplimiento con los lineamientos normativos.  "/>
    <s v="Incumplimiento a la normatividad vigente._x000a__x000a_Materialización de los riesgos del proceso._x000a__x000a_Sanciones disciplinarias._x000a_ Fuga de información._x000a__x000a_ Indisponibilidad de la información._x000a__x000a_ Carencia de fidelidad de la información._x000a__x000a_Pérdida de información."/>
    <s v="Acción correctiva"/>
    <s v="Implementar la  política de gobierno digital en la DNBC."/>
    <m/>
    <n v="1"/>
    <s v="Documento de política de gobierno digital formalizada. "/>
    <x v="2"/>
    <s v="Teniente Zamora "/>
    <d v="2021-10-08T00:00:00"/>
    <d v="2022-07-29T00:00:00"/>
    <m/>
    <m/>
    <d v="2022-07-29T00:00:00"/>
    <m/>
    <m/>
    <m/>
    <m/>
    <m/>
    <m/>
    <m/>
    <m/>
    <m/>
    <m/>
    <m/>
    <m/>
    <m/>
    <m/>
    <m/>
    <m/>
    <m/>
    <m/>
    <m/>
    <m/>
    <m/>
    <m/>
    <m/>
    <m/>
    <m/>
    <m/>
    <m/>
    <m/>
    <m/>
    <m/>
    <m/>
    <m/>
    <m/>
    <m/>
    <m/>
    <m/>
    <m/>
    <m/>
    <m/>
    <m/>
    <d v="2021-10-31T00:00:00"/>
    <s v="Se realizo el autodiagnóstico, para recopilar las necesidades así realizar el documento de política de gobierno digital."/>
    <n v="0.3"/>
    <d v="2021-11-08T00:00:00"/>
    <s v="se evidenicia la realizacion del autodiagnostico "/>
    <s v="Aun se esta tiempo para cumplir con la accion "/>
    <d v="2021-11-17T00:00:00"/>
    <s v="Se evidencia diligenciada la matriz de autodiagnostico para la política de gobierno digital de MINTIC. Tiene fecha de termianción 29/07/2022"/>
    <s v="Luis Guillermo"/>
    <n v="0.3"/>
    <s v="En avance"/>
    <m/>
    <m/>
    <m/>
    <d v="2022-03-08T00:00:00"/>
    <s v="Esta dentro de los tiempos, sin embargo para atender la causa raíz se requiere de varias acciones  que tomarián más de un año, por lo anterior se solicita modificación a la fecha de terminación de la acción, así como reformulación de la misma, que incluye"/>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encuentra en proceso , se anexa presentación del avance"/>
    <n v="0.85"/>
    <d v="2022-06-08T00:00:00"/>
    <s v="El proceso no reporta evidencia de la ejecución de la acción "/>
    <s v="Aun se esta a tiempo de cumplir"/>
    <d v="2022-07-19T00:00:00"/>
    <s v="Se evidencia avance de la implementación de la acción propuesta para atenter el plan de mejoramiento."/>
    <s v="A tiempo"/>
    <d v="2022-07-25T00:00:00"/>
    <s v="La carpeta de este item esta vacia."/>
    <s v="Luis Guillermo"/>
    <n v="0.8"/>
    <s v="EN AVANCE"/>
    <m/>
    <m/>
    <s v="Abierto"/>
    <m/>
    <m/>
    <m/>
    <m/>
    <m/>
  </r>
  <r>
    <n v="472"/>
    <n v="385"/>
    <s v="Auditoría interna"/>
    <n v="2021"/>
    <s v="Informe de Auditoría al proceso Gestión Documental"/>
    <d v="2021-09-16T00:00:00"/>
    <s v="Se encontró que la DNBC no cuenta con un programa para la gestión de documentos y expedientes electrónicos, incumpliendo el numeral 6.3.3. MGGTI.LI.INF.03 - Gestión de documentos electrónicos del Modelo de Gestión y Gobierno de TI, establecido por el Decr"/>
    <s v="No conformidad"/>
    <s v="1er Por qué: Porque el proceso no tenía mucha documentos desarrollada. _x000a__x000a_2do Por qué: Desconocimiento de la normatividad vigente en cuento el manejo del documento electrónico._x000a_ _x000a_"/>
    <s v="Desconocimiento de la normatividad vigente en cuento el manejo del documento electrónico"/>
    <s v="Incumplimiento de la norma_x000a__x000a_Baja planeación en la ejecución de las actividades_x000a__x000a_Posibles hallazgos por parte de entes de control"/>
    <s v="Acción correctiva"/>
    <s v="Realizar  el Programa para la Gestión de Documentos y Expedientes Electrónicos. "/>
    <s v="Mesa de coordinada entre Gestion de Atención al Usuario, Gestión Documental y Gestión de TI-Arquitectura empresarial (Infraestructura) con el fin de validar los requisitos y acciones necesarias para establecer el Programa para la Gestión de Documentos y E"/>
    <n v="1"/>
    <s v="Programa para la Gestión de Documentos y Expedientes Electrónicos"/>
    <x v="7"/>
    <s v="Jhon Warner Paz Murcia/Teniente Zamora "/>
    <d v="2021-10-08T00:00:00"/>
    <d v="2021-12-31T00:00:00"/>
    <s v="Accion y Plazo "/>
    <m/>
    <d v="2022-10-31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diciembre de 2021 "/>
    <s v="Jacqueline"/>
    <n v="0"/>
    <s v="En avance"/>
    <m/>
    <s v="Se esta trabajando en esta actividad pero no se tiene terminado el documento."/>
    <m/>
    <d v="2022-03-14T00:00:00"/>
    <s v="Se solicita replantear la acción por una mesa de coordinada entre Gestion de Atención al Usuario, Gestión Documental y Gestión de TI-Arquitectura empresarial (Infraestructura) con el fin de validar los requisitos y acciones necesarias para establecer el P"/>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han realizado reuniones con el Proceso de Gestión TI , Gestión de Atención al Ciudadano ."/>
    <n v="0.5"/>
    <d v="2022-06-08T00:00:00"/>
    <s v="El proceso no reporta evidencia de la ejecución de la acción "/>
    <s v="Aun se esta  a tiempo de cumplir"/>
    <d v="2022-07-15T00:00:00"/>
    <s v="El Proceso indica que la reunión está pendiente. Esta se realizará una vez el equipo de GTI se encuentre contratado en su totalidad, por parte de Mejora Continua se recomienda hacer esta ación lo antes posible para que se logre la accion en los tiempos de"/>
    <s v="A tiempo"/>
    <d v="2022-07-26T00:00:00"/>
    <s v="No se allega evidencia de los avance de la acción respecto a la mesa de coordinación entre  GAU,GTI y Gestión Docuemntal con el fin de validar los requisitos y acciones necesarias para establecer el programa para la gestión de docuemenos y expedientes ele"/>
    <s v="Jacqueline"/>
    <n v="0"/>
    <s v="EN AVANCE"/>
    <m/>
    <m/>
    <s v="Abierto"/>
    <m/>
    <m/>
    <m/>
    <m/>
    <m/>
  </r>
  <r>
    <n v="473"/>
    <n v="386"/>
    <s v="Auditoría interna"/>
    <n v="2021"/>
    <s v="Informe de Auditoría al proceso Gestión Documental"/>
    <d v="2021-09-16T00:00:00"/>
    <s v="Se evidenció debilidad en la ejecución del plan de preservación digital del largo plazo por cuanto, no se cuenta con un plan actualizado, hasta ahora se está iniciando con la digitalización de los documentos y no se ha definido con claridad el archivo y a"/>
    <s v="No conformidad"/>
    <s v="_x000a_1er Por qué:Porque el proceso tenía prioridad con el desarrollo de otros documentos._x000a_ 2 do porque: Por la alta carga laboral del gestor del peoceso. _x000a_3er Por qué: Porque el proceso no tenía planeado actualizar el Plan de Preservación Digital de Largo Pla"/>
    <s v=" Porque el proceso no tenía planeado actualizar el Plan de Preservación Digital de Largo Plazo (PPDLP). "/>
    <s v="Incumplimiento de la norma_x000a__x000a_Baja ejecución de las actividades  planeadas_x000a__x000a_Posibles hallazgos por parte de entes de control_x000a__x000a_Incumplimiento con la programación de las actividades del Plan de Preservación Digital de Largo Plazo (PPDLP).  "/>
    <s v="Acción correctiva"/>
    <s v="Actualizar y ejecutar las actividades planteadas en el Plan de Preservación Digital del Largo Plazo (PPDLP)"/>
    <m/>
    <n v="1"/>
    <s v="Documento Actualizado &quot;Plan de Preservación Digital del Largo Plazo (PPDLP)&quot;"/>
    <x v="7"/>
    <s v="Jhon Warner Paz Murcia"/>
    <d v="2021-10-08T00:00:00"/>
    <d v="2022-01-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actualizacion de los planes pertenecientes al Sistema de Conservación Documental "/>
    <m/>
    <d v="2022-03-14T00:00:00"/>
    <s v="Se implementara antes del 30-04-2022"/>
    <s v="Claudia Quintero /Merle Galindo"/>
    <n v="0"/>
    <s v="En avance"/>
    <d v="2022-04-07T00:00:00"/>
    <s v="El proceso indica que ya inicio con esta actividad y se entregará en los tiempos definidos"/>
    <s v="Claudia Quintero /Merle Galindo"/>
    <n v="0.5"/>
    <s v="En avance"/>
    <d v="2022-04-29T00:00:00"/>
    <s v="El proceso no se reunió con el equipo ni presentó evidencias de avance de la acción planteada."/>
    <s v="Claudia Quintero /Merle Galindo"/>
    <n v="0.5"/>
    <s v="Vencida"/>
    <d v="2022-05-31T00:00:00"/>
    <s v="Esta en construcción el documento "/>
    <n v="0.5"/>
    <d v="2022-06-08T00:00:00"/>
    <s v="El proceso no reporta evidencia de la ejecución de la acción "/>
    <s v="No"/>
    <d v="2022-07-15T00:00:00"/>
    <s v="El proceso indica que a la fecha no se ha actualizado el Plan de Preservación Digital del Largo Plazo (PPDLP), por consiguiente no ha ejecutado la ación."/>
    <s v="No"/>
    <d v="2022-07-25T00:00:00"/>
    <s v="En el presente seguimiento y no obstnate el vencimiento de la acción no se llego evidencia de su cumplimiento"/>
    <s v="Jacqueline"/>
    <n v="0"/>
    <s v="VENCIDA"/>
    <m/>
    <m/>
    <s v="Abierto"/>
    <m/>
    <m/>
    <m/>
    <m/>
    <m/>
  </r>
  <r>
    <n v="474"/>
    <n v="387"/>
    <s v="Auditoría interna"/>
    <n v="2021"/>
    <s v="Informe de Auditoría al proceso Gestión Documental"/>
    <d v="2021-09-16T00:00:00"/>
    <s v="Se encontró que no se cuenta con la política de gestión documental, incumpliendo lo establecido en el Decreto 1080 de 2015, articulo 2.8.2.5.6 “…Las entidades públicas deben formular una política de gestión de documentos…”"/>
    <s v="No conformidad"/>
    <s v="1er Por qué: Porque no se tenía conocimiento de la necesidad de implementar una Política de Gestión Documental_x000a__x000a_ 2 do porque: Desconocimiento de la normatividad en lo pertinente a la formulación de una política de gestión de documentos. "/>
    <s v="_x000a_ 2 do porque: Desconocimiento de la normatividad en lo pertinente a la formulación de una política de gestión de documentos. "/>
    <s v="Incumplimiento de la norma_x000a__x000a__x000a__x000a_Posibles hallazgos por parte de entes de control_x000a_"/>
    <s v="Acción correctiva"/>
    <s v="Formular  la Política de Gestión Documental y presentarla al Comité Directivo para su aprobación. "/>
    <m/>
    <n v="1"/>
    <s v="Documento &quot;Política de Gestión Documental&quot; presentado y aprobado"/>
    <x v="7"/>
    <s v="Jhon Warner Paz Murcia"/>
    <d v="2021-10-08T00:00:00"/>
    <d v="2022-03-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elabortación de esta Politica teniendo encuenta la normatividad vigente ."/>
    <m/>
    <d v="2022-03-14T00:00:00"/>
    <s v="Se implementara antes del 30-04-2022"/>
    <s v="Claudia Quintero /Merle Galindo"/>
    <n v="0"/>
    <s v="En avance"/>
    <d v="2022-04-07T00:00:00"/>
    <s v="El proceso no alcanzó a terminar la acción en la fecha inicialmente propuesta, el Gestor se compromete a pasar la politica en el comité de abril, ya se tienen un avance del 80%"/>
    <s v="Claudia Quintero /Merle Galindo"/>
    <n v="0.8"/>
    <s v="En avance"/>
    <d v="2022-04-29T00:00:00"/>
    <s v="El proceso no se reunió con el equipo ni presentó evidencias de avance de la acción planteada."/>
    <s v="Claudia Quintero /Merle Galindo"/>
    <n v="0.8"/>
    <s v="Vencida"/>
    <d v="2022-05-31T00:00:00"/>
    <s v="La Política de Gestión Documental se aprobó ante el comité directivo SIG  del mes mayo."/>
    <n v="1"/>
    <d v="2022-06-08T00:00:00"/>
    <s v="Se evidencia documento con la política de Gestión Documental "/>
    <s v="Si"/>
    <d v="2022-07-15T00:00:00"/>
    <s v="El proceso presento la Política, la cual fue aprobada en el Comité SIGE "/>
    <s v="Si"/>
    <d v="2022-07-25T00:00:00"/>
    <s v="Contrario a lo estipulado por la segunda línea de defensa, el responsable de la acción no allego la evidencia de la politica de gestión documental, ni evidencia de  su presentación al comité, para que en el respectivo seguimiento se de por cumplida la acc"/>
    <s v="Jacqueline"/>
    <n v="0.8"/>
    <s v="VENCIDA"/>
    <m/>
    <m/>
    <s v="Abierto"/>
    <m/>
    <m/>
    <m/>
    <m/>
    <m/>
  </r>
  <r>
    <n v="475"/>
    <n v="388"/>
    <s v="Auditoría interna"/>
    <n v="2021"/>
    <s v="Informe de Auditoría al proceso Gestión Documental"/>
    <d v="2021-09-16T00:00:00"/>
    <s v="Se evidenció que no se cuenta con lineamientos para la sustitución de memorandos y comunicaciones internas en medio físico, Incumpliendo lo establecido en la Directiva Presidencial 4 de 2012, numeral 3 “Se debe implementar, a más tardar en los doce (12) m"/>
    <s v="No conformidad"/>
    <s v="1. El sistema ORFEO no cuenta con la parametrización adecuada para implementarlo como el sistema de gestión documental._x000a__x000a_2. Por desconocimiento de la normatividad aplicable sobre la sustitución de los memorandos y comunicaciones internas en papel, por sop"/>
    <s v="2. Por desconocimiento de la normatividad aplicable sobre la sustitución de los memorandos y comunicaciones internas en papel, por soportes electrónicos. "/>
    <s v="Incumplimiento de acciones de gestión y afectación en el desempeño institucional_x000a__x000a_Incumplimiento de la directiva presidencial 04 de 2012"/>
    <s v="Corrección"/>
    <s v="Actualizar el plan de eficiencia Administrativa y Cero Papel 2021, los lineamientos sobre la sustitución de los memorandos y comunicaciones internas en papel, por soportes electrónicos "/>
    <m/>
    <n v="1"/>
    <s v="   plan de eficiencia Administrativa y Cero Papel 2021 aprobado por la Alta Dirección "/>
    <x v="0"/>
    <s v="Jairo Salazar "/>
    <d v="2021-10-11T00:00:00"/>
    <d v="2021-11-30T00:00:00"/>
    <s v="Plazo"/>
    <m/>
    <d v="2022-12-31T00:00:00"/>
    <m/>
    <m/>
    <m/>
    <m/>
    <m/>
    <m/>
    <m/>
    <m/>
    <m/>
    <m/>
    <m/>
    <m/>
    <m/>
    <m/>
    <m/>
    <m/>
    <m/>
    <m/>
    <m/>
    <m/>
    <m/>
    <m/>
    <m/>
    <m/>
    <m/>
    <m/>
    <m/>
    <m/>
    <m/>
    <m/>
    <m/>
    <m/>
    <m/>
    <m/>
    <m/>
    <m/>
    <m/>
    <m/>
    <m/>
    <m/>
    <d v="2021-10-31T00:00:00"/>
    <s v="SE viene adelantando en compañía del proceso de gestion de tecnologia la implementacion del codigo de impresión para cada funcionario"/>
    <n v="0.7"/>
    <d v="2021-11-08T00:00:00"/>
    <s v="Se evidencia documento borrador, es de anotar que este no se encuentra ni aprobado ni formalizado "/>
    <s v="No"/>
    <d v="2021-11-19T00:00:00"/>
    <s v="Se evidencian en One Drive 2 informes &quot;de seguimiento y control: Plan de Eficiencia Administrativa y Cero Papel III trimestre 2021&quot; y &quot;de seguimiento y control: Plan de Eficiencia Administrativa y Cero Papel III trimestre 2021&quot;, pero no se aprecian lineam"/>
    <s v="Luis Guillermo"/>
    <n v="0.7"/>
    <s v="En avance"/>
    <d v="2022-02-18T00:00:00"/>
    <s v="Se viene adelantando en compañía del proceso de gestion de tecnologia la implementacion del codigo de impresión para cada funcionario"/>
    <n v="0.7"/>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7"/>
    <s v="En avance"/>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476"/>
    <n v="389"/>
    <s v="Auditoría interna"/>
    <n v="2021"/>
    <s v="Informe de Auditoría al proceso Gestión Documental"/>
    <d v="2021-09-16T00:00:00"/>
    <s v="Se evidenció que la entidad no cuenta con las Tablas de Valoración Documental TVD, incumpliendo lo establecido en el Acuerdo 004 de 2019, articulo 3 “…Las Tablas de Retención Documental – TRD y las Tablas de Valoración Documental – TVD deberán elaborarse "/>
    <s v="No conformidad"/>
    <s v="1er Por qué: Porque la entidad no tenía Tablas de Retención Documental_x000a_2do Por qué: Porque la Tablas de Retención Documental fueron aprobadas por el Comité Directivo hace tres meses_x000a_3er Por qué: Por que la Tablas de Valoración Documental dependen de la im"/>
    <s v="3er Por qué: Por que la Tablas de Valoración Documental dependen de la implementación de las Tablas de Retención Documental"/>
    <s v="Desorganización en los archivos de gestión_x000a__x000a_Incumplimiento de la norma_x000a__x000a_Posibles hallazgos por parte de entes de control"/>
    <s v="Acción correctiva"/>
    <s v="Elaborar  por parte del proceso Gestión Documental las Tablas de Valoración Documental"/>
    <m/>
    <n v="1"/>
    <s v="Numero de TVD elaboradas/Numero de procesos de la DNBC*100"/>
    <x v="7"/>
    <s v="Jhon Warner Paz Murcia"/>
    <d v="2021-10-08T00:00:00"/>
    <d v="2022-09-15T00:00:00"/>
    <s v="Plazo"/>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elaborar esta herramienta TVD , la cual debe incluir algunos cambios generados en algunas series documentales de la T.R.D"/>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5"/>
    <d v="2022-06-08T00:00:00"/>
    <s v="El proceso no reporta evidencia de la ejecución de la acción "/>
    <s v="Aun se esta  a tiempo de cumplir"/>
    <d v="2022-07-15T00:00:00"/>
    <s v="En virtud que se está actualizando las tablas de retención documental, no se ha realizando las tablas de valoración documental, ya que las TRD son el insumo para su ejecución."/>
    <s v="No"/>
    <d v="2022-07-26T00:00:00"/>
    <s v="No se cuenta con evidencia que certifique elaboración o avance de las tablas de valoración documental  "/>
    <s v="Jacqueline"/>
    <n v="0"/>
    <s v="EN AVANCE"/>
    <m/>
    <m/>
    <s v="Abierto"/>
    <m/>
    <m/>
    <m/>
    <m/>
    <m/>
  </r>
  <r>
    <n v="477"/>
    <n v="390"/>
    <s v="Auditoría interna"/>
    <n v="2021"/>
    <s v="Informe de Auditoría al proceso Gestión Documental"/>
    <d v="2021-09-16T00:00:00"/>
    <s v="Se evidencio que la entidad a pesar de haber aprobado las TRD en la sesión del Comité Directivo celebrado el 23 de junio, las TRD no han sido presentadas a la instancia competente para su evaluación técnica y convalidación, incumpliendo lo establecido en "/>
    <s v="No conformidad"/>
    <s v="1er Por qué: Por falta de personal idóneo y capacitado_x000a_2do Por qué: Porque no se tenían claros los requisitos para la presentación de las TRD ante el Archivo General de la Nación_x000a_3er Por qué: porque aún se deben realizar ajustes a las TRD y recolectar la "/>
    <s v="3er Por qué: porque aún se deben realizar ajustes a las TRD y recolectar la información necesaria antes de presentarlas definitivamente al Archivo General de la Nación"/>
    <s v="Desorganización en los archivos de gestión_x000a__x000a_Incumplimiento de la norma_x000a__x000a_Posibles hallazgos por parte de entes de control"/>
    <s v="Acción correctiva"/>
    <s v="Presentar y convalidar ante el Archivo General de la Nación las Tablas de Retención Documental TRD"/>
    <m/>
    <n v="1"/>
    <s v="Resolución de Adopción de las Tablas de Retención Documental de la DNBC"/>
    <x v="7"/>
    <s v="Jhon Warner Paz Murcia"/>
    <d v="2021-10-08T00:00:00"/>
    <d v="2022-01-31T00:00:00"/>
    <s v="Plazo"/>
    <m/>
    <d v="2022-06-30T00:00:00"/>
    <m/>
    <m/>
    <m/>
    <m/>
    <m/>
    <m/>
    <m/>
    <m/>
    <m/>
    <m/>
    <m/>
    <m/>
    <m/>
    <m/>
    <m/>
    <m/>
    <m/>
    <m/>
    <m/>
    <m/>
    <m/>
    <m/>
    <m/>
    <m/>
    <m/>
    <m/>
    <m/>
    <m/>
    <m/>
    <m/>
    <m/>
    <m/>
    <m/>
    <m/>
    <m/>
    <m/>
    <m/>
    <m/>
    <m/>
    <m/>
    <d v="2021-10-31T00:00:00"/>
    <s v="Ya se tienen estructuradas las TRD; El paso a seguir es recopilar y estructurar los requisitos que pide el Archivo General de la Nación para poder realizar la presentación de las TRD."/>
    <n v="0.75"/>
    <d v="2021-11-08T00:00:00"/>
    <s v="Se presenta las TRD "/>
    <s v="Aun esta a tiempo para cumplir "/>
    <d v="2021-11-19T00:00:00"/>
    <s v="No se allega evidencia de avance en Presentar y convalidar ante el Archivo General de la Nación las Tablas de Retención Documental TRD, la acción se vence en 2022"/>
    <s v="Jacqueline"/>
    <n v="0"/>
    <s v="En avance"/>
    <m/>
    <s v="Debido a cambios en algunas series documentales de la T.R.D se debe presentar nuevamente ante el comité Directivo SIGEC "/>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7"/>
    <d v="2022-06-08T00:00:00"/>
    <s v="El proceso no reporta evidencia de la ejecución de la acción "/>
    <s v="Aun se esta  a tiempo de cumplir"/>
    <d v="2022-07-15T00:00:00"/>
    <s v="Se está actualizando las tablas de retención documental, situacion por la cual no se ha cumplido  con la acción "/>
    <s v="No"/>
    <d v="2022-07-26T00:00:00"/>
    <s v="No obstante la modificación del plazo de la acción, a la fecha del presente seguimiento no se cuenta con evidencia del avance o presentación ante el archivo general de la nación de las tablas de retención documental "/>
    <s v="Jacqueline"/>
    <n v="0"/>
    <s v="VENCIDA"/>
    <m/>
    <m/>
    <s v="Abierto"/>
    <m/>
    <m/>
    <m/>
    <m/>
    <m/>
  </r>
  <r>
    <n v="480"/>
    <n v="391"/>
    <s v="Auditoría interna"/>
    <n v="2021"/>
    <s v="Informe de Auditoría al proceso Gestión Documental"/>
    <d v="2021-09-16T00:00:00"/>
    <s v="Se evidenció incumplimiento en la ejecución del plan de mejoramiento del proceso, por cuanto se tienen el total de acciones vencidas, correspondiente a hallazgos identificados en 2019, incumpliendo lo establecido en el MIPG Dimensión 7 Control Interno. “L"/>
    <s v="No conformidad"/>
    <s v="1er Por qué: Por falta de recursos económicos  para la ejecución de las actividades del plan de mejoramiento_x000a_2do Por qué: Por falta de planeación en el cumplimiento de las actividades_x000a_3er Por qué: Por falta de seguimiento en el cumplimiento de las activid"/>
    <s v="3er Por qué: Por falta de seguimiento en el cumplimiento de las actividades"/>
    <s v="Incumplimiento de la norma_x000a__x000a_Posibles investigaciones por parte de entes de control_x000a_"/>
    <s v="Acción correctiva"/>
    <s v="Dar cumplimiento a las acciones vencidas del plan de  mejoramiento suscrito por el proceso de Gestión Documental "/>
    <m/>
    <n v="1"/>
    <s v="No total de acciones (Vencidas) cumplidas/ No total de acciones vencidas *100"/>
    <x v="7"/>
    <s v="Jhon Warner Paz Murcia"/>
    <d v="2021-10-08T00:00:00"/>
    <d v="2022-09-15T00:00:00"/>
    <s v="Plazo"/>
    <m/>
    <d v="2022-09-15T00:00:00"/>
    <m/>
    <m/>
    <m/>
    <m/>
    <m/>
    <m/>
    <m/>
    <m/>
    <m/>
    <m/>
    <m/>
    <m/>
    <m/>
    <m/>
    <m/>
    <m/>
    <m/>
    <m/>
    <m/>
    <m/>
    <m/>
    <m/>
    <m/>
    <m/>
    <m/>
    <m/>
    <m/>
    <m/>
    <m/>
    <m/>
    <m/>
    <m/>
    <m/>
    <m/>
    <m/>
    <m/>
    <m/>
    <m/>
    <m/>
    <m/>
    <d v="2021-10-31T00:00:00"/>
    <s v="Se esta dando cumplimiento a las acciones vencidas del plan de mejoramiento."/>
    <n v="0.5"/>
    <d v="2021-11-08T00:00:00"/>
    <s v="Se evidencia el cumplimiento de una accion vencida "/>
    <s v="Aun esta a tiempo para cumplir "/>
    <d v="2021-11-19T00:00:00"/>
    <s v="Se  allega evidencia del cumplimiento de la acción vencida respecto de las TRD, igualmente, su ejecución va hasta el   2022, quedando todavía 4 acciones vencidas "/>
    <s v="Jacqueline"/>
    <n v="0.25"/>
    <s v="En avance"/>
    <m/>
    <s v="En la vigencia 2021 se logro cumplir con las acciones referente a la parametrizacion de las T.R.D en el S.G.D Orfeo y acciones pertenecientes a la Elaboracion de las T.R.D , las cuales se encontraban vencidas. "/>
    <m/>
    <d v="2022-03-14T00:00:00"/>
    <s v="La accion está dentro de los tiempos de ejecución, no requiere cambios"/>
    <s v="Claudia Quintero /Merle Galindo"/>
    <n v="0.25"/>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sta trabajando para poder cumplir con las metas "/>
    <n v="0.6"/>
    <d v="2022-06-08T00:00:00"/>
    <s v="El proceso no reporta evidencia de la ejecución de la acción "/>
    <s v="Aun se esta  a tiempo de cumplir"/>
    <d v="2022-07-15T00:00:00"/>
    <s v="De acuerdo a la mesa de trabajo se identifica que el proceso no ha gestionado su acciones de mejoramiento"/>
    <s v="No"/>
    <d v="2022-07-26T00:00:00"/>
    <s v="El plazo de la acción se amplio para que el proceso cumpla con las acciones de su plan de mejoramiento, no obstante no se allego evidencia de la gestión adelantada "/>
    <s v="Jacqueline"/>
    <n v="0"/>
    <s v="EN AVANCE"/>
    <m/>
    <m/>
    <s v="Abierto"/>
    <m/>
    <m/>
    <m/>
    <m/>
    <m/>
  </r>
  <r>
    <n v="481"/>
    <n v="392"/>
    <s v="Auditoría interna"/>
    <n v="2021"/>
    <s v="Informe de Auditoría al proceso Gestión Documental"/>
    <d v="2021-09-16T00:00:00"/>
    <s v="La entidad no dispone de actas sobre el seguimiento y control al Sistema Integrado de Conservación, inobservando lo contemplado en Art. 25 del Acuerdo número 006 de 2014 del AGN el cual establece “Periódicamente, el Comité Interno de Archivo o el Comité d"/>
    <s v="No conformidad"/>
    <s v="1er Por qué: Por falta de actualización al Plan de Conservación Documental (PCD)_x000a_2do Por qué: Desconocimiento del deber de realizar un seguimiento  y control al Sistema Integrado de Conservación_x000a_"/>
    <s v="2do Por qué: Desconocimiento del deber de realizar un seguimiento  y control al Sistema Integrado de Conservación"/>
    <s v="Incumplimiento de la norma_x000a__x000a_Baja planeación en la ejecución de las actividades"/>
    <s v="Acción correctiva"/>
    <s v="Realizar el seguimiento trimestral de las  actividades planteadas en el Plan de Conservación Documental y presentar un informe al Comité Directivo para su conocimiento. "/>
    <s v="A partir de la aprobación del Plan de Conservación, se remitirán informes semestrales, siendo el primer corte a junio de 2022, segundo septiembre 2022 y tercero diciembre 2022. Los informes deberán ser presentado en el Comité del Siguiente mes a la fecha "/>
    <n v="4"/>
    <s v="No. De informes presentados ante comité directivos/ No. Informes programados "/>
    <x v="7"/>
    <s v="Jhon Warner Paz Murcia"/>
    <d v="2022-01-01T00:00:00"/>
    <d v="2022-09-15T00:00:00"/>
    <s v="Accion y Plazo "/>
    <m/>
    <d v="2023-03-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n adelando la actualización del documento especificamente de las actividades que seran  relevantes en el Plan de Conservación Documental "/>
    <m/>
    <d v="2022-03-14T00:00:00"/>
    <s v="Se solicita cambio de la acción debido a que no quedo acorde con la acción No. 386 Elaboración del Plan de Conservación Documental. _x000a_A partir de la aprobación del Plan de Conservación, se remitirán informes semestrales, siendo el primer corte a junio de 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El Plan de Conservación Documental se encuentra en elaboración por este motivo no se a podido realizar informes "/>
    <n v="0.5"/>
    <d v="2022-06-08T00:00:00"/>
    <s v="El proceso no reporta evidencia de la ejecución de la acción "/>
    <s v="Aun se esta  a tiempo de cumplir"/>
    <d v="2022-07-15T00:00:00"/>
    <s v="El proceso indica que a la fecha se está trabajando en la unificación del Plan de Conservación Documental y el Plan de Preservación Digital a Largo Plazo, ya que se identifico la necesidad de su unificación. Siruacion por la cual aún no se ha dado inicio "/>
    <s v="No"/>
    <d v="2022-07-26T00:00:00"/>
    <s v="No se allego evidencia de los avances de la acción"/>
    <s v="Jacqueline"/>
    <n v="0"/>
    <s v="EN AVANCE"/>
    <m/>
    <m/>
    <s v="Abierto"/>
    <m/>
    <m/>
    <m/>
    <m/>
    <m/>
  </r>
  <r>
    <n v="482"/>
    <n v="393"/>
    <s v="Auditoría interna"/>
    <n v="2021"/>
    <s v="Informe de Auditoría al proceso Gestión Documental"/>
    <d v="2021-09-16T00:00:00"/>
    <s v="En revisión del manejo del archivo de gestión, se encontró que los procesos, llevan varios archivos en medio magnético, sin embargo, no se encuentran clasificados de acuerdo con lo estableció en la TRD, incumpliendo lo establecido en el literal c) Vínculo"/>
    <s v="No conformidad"/>
    <s v="1er Por qué: Porque las Tablas de Retención Documental de la entidad habían sido aprobadas con un mes de anterioridad_x000a_2do Por qué: Porque los procesos no tenían el conocimiento suficiente para organizar los archivos_x000a_3er Por qué: Porque no hubo tiempo sufi"/>
    <s v="Porque no se había realizado capacitación a los procesos sobre la organización del archivo respecto a las Tablas de Retención Documental"/>
    <s v="Desorganización en los archivos de gestión_x000a__x000a_Posible pérdida de documentos"/>
    <s v="Acción correctiva"/>
    <s v="Realizar capacitación a los gestores de los procesos de la DNBC, sobre la denominación de los archivos magneticos de gestión, respecto del vinculo archivistico con las TRD."/>
    <m/>
    <n v="1"/>
    <s v="N° de   gestores capacitados/ No. Total de Gestores de la DNBC * 100 "/>
    <x v="7"/>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No se ha realizado las acciones aun se encuentra tiempo para realizar dicha acción "/>
    <m/>
    <d v="2022-03-14T00:00:00"/>
    <s v="La accion está dentro de los tiempos de ejecución, no requiere cambios"/>
    <s v="Claudia Quintero /Merle Galindo"/>
    <n v="0"/>
    <s v="En avance"/>
    <d v="2022-04-07T00:00:00"/>
    <s v="A la fecha ya se han realizado capacitaciones a 7 de los 19 procesos de la entidad."/>
    <s v="Claudia Quintero /Merle Galindo"/>
    <m/>
    <s v="En avance"/>
    <d v="2022-04-29T00:00:00"/>
    <s v="El proceso no se reunió con el equipo ni presentó evidencias de avance de la acción planteada."/>
    <s v="Claudia Quintero /Merle Galindo"/>
    <n v="0"/>
    <s v="En avance"/>
    <d v="2022-05-31T00:00:00"/>
    <s v="No se pudo concretar reuniones con los gestores debido a que los gestores tienen carga laboral "/>
    <n v="0.7"/>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A la fecha no hay avance ni cunplimiento de la acción pese a que ya se cumplió el plazo establecido"/>
    <s v="Jacqueline"/>
    <n v="0"/>
    <s v="VENCIDA"/>
    <m/>
    <m/>
    <s v="Abierto"/>
    <m/>
    <m/>
    <m/>
    <m/>
    <m/>
  </r>
  <r>
    <n v="483"/>
    <n v="394"/>
    <s v="Auditoría interna"/>
    <n v="2021"/>
    <s v="Informe de Auditoría al proceso Gestión Documental"/>
    <d v="2021-09-16T00:00:00"/>
    <s v="Se evidencio que a la fecha la Entidad no cuenta con espacio adecuado para la conservación y custodia del acervo documental, incumplimiento el art.3 del Acuerdo 008 de 2014 del AGN conforme lo estipula el Art.46 de la Ley 594 de 2000 y el _x000a_Art. 1 Acuerdo "/>
    <s v="No conformidad"/>
    <s v="1er Por qué: Por falta de recursos para la adecuación de un espacio_x000a__x000a_2do Por qué:Porque no se ha realizado un diagnóstico que determine las condiciones adecuadas para la conservación y custodia del acervo documental de la DNBC"/>
    <s v="2do Por qué:Porque no se ha realizado un diagnóstico que determine las condiciones adecuadas para la conservación y custodia del acervo documental de la DNBC"/>
    <s v="Desorganización en los archivos de gestión_x000a__x000a_Posible pérdida de documentos y deterioro de documentos_x000a__x000a_Incumplimiento de la norma_x000a__x000a_Posibles hallazgos por parte de entes de control"/>
    <s v="Acción correctiva"/>
    <s v="Contar con un espacio adecuado para la conservación y custodia del acervo documental de la DNBC "/>
    <m/>
    <n v="1"/>
    <s v="Espacio adecuado para para la conservación y custodia del acervo documental de la DNBC "/>
    <x v="0"/>
    <s v="Dr.Jorge Amarillo"/>
    <d v="2021-10-08T00:00:00"/>
    <d v="2022-09-15T00:00:00"/>
    <m/>
    <m/>
    <d v="2022-09-15T00:00:00"/>
    <m/>
    <m/>
    <m/>
    <m/>
    <m/>
    <m/>
    <m/>
    <m/>
    <m/>
    <m/>
    <m/>
    <m/>
    <m/>
    <m/>
    <m/>
    <m/>
    <m/>
    <m/>
    <m/>
    <m/>
    <m/>
    <m/>
    <m/>
    <m/>
    <m/>
    <m/>
    <m/>
    <m/>
    <m/>
    <m/>
    <m/>
    <m/>
    <m/>
    <m/>
    <m/>
    <m/>
    <m/>
    <m/>
    <m/>
    <m/>
    <d v="2021-10-31T00:00:00"/>
    <m/>
    <m/>
    <d v="2021-11-08T00:00:00"/>
    <s v="Se esta trabajando en la acción "/>
    <s v="Aun se esta tiempo para cumplir con la acción"/>
    <d v="2021-11-19T00:00:00"/>
    <s v="Se evidencia un plano con Espacios para la conservaciónde la documentacióny custodia del acervo documental de la DNBC un el Plan de eficiencia administrativa y cero papel 2021, pero no se aprecia que no esta formalizado. y no se aprecia un diagnóstico que"/>
    <s v="Luis Guillermo"/>
    <n v="0.8"/>
    <s v="En avance"/>
    <d v="2022-02-18T00:00:00"/>
    <s v="Se cuenta con el espacio adecuado para salvaguardar la documentación "/>
    <n v="1"/>
    <d v="2022-03-02T00:00:00"/>
    <s v="El Gestor está en los tiempos de ejecución, no requiere cambios"/>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SE CUENTA CON EL ESPACIO ADECUADO PARA LA CUSTODIA DEL ARCHIVO DE LA DNBC"/>
    <n v="1"/>
    <d v="2022-06-08T00:00:00"/>
    <s v="El proceso reporta un informe de la AGN, no obstante no e han realizado las adecuaciones pertinentes "/>
    <s v="Aun se esta a tiempo de cumplir "/>
    <d v="2022-07-19T00:00:00"/>
    <s v="Se evidencia informe donde se evidencia el espacio físico designado para la conservación y custodia del acervo documental de la DNBC "/>
    <s v="Si"/>
    <d v="2022-07-28T00:00:00"/>
    <s v="Se evidencia en One Drive el documento &quot;CONSERVACIÓN ARCHIVO DNBC&quot; en el cual señalan que desde  el  área  de  infraestructura  realizaron un  estudio  para  conocer  las  necesidades para la conservación de la documentación de la DNBC, donde se determinó"/>
    <s v="Luis Guillermo"/>
    <n v="0.8"/>
    <s v="EN AVANCE"/>
    <m/>
    <m/>
    <s v="Abierto"/>
    <m/>
    <m/>
    <m/>
    <m/>
    <m/>
  </r>
  <r>
    <n v="484"/>
    <n v="395"/>
    <s v="Auditoría interna"/>
    <n v="2021"/>
    <s v="Informe Seguimiento Austeridad Gasto Il  Trimestre de 2021"/>
    <d v="2021-09-07T00:00:00"/>
    <s v="La DNBC, no está acatando la política pública de austeridad, eficiencia, economía y efectividad que debe prevalecer en la rama ejecutiva del orden nacional conforme lo estipula la Directiva Presidencial 09 de 2021 y  Decreto 371 de 2021; por cuanto, se ev"/>
    <s v="No conformidad"/>
    <s v="1. Porque: Debilidad en la ejecución de los  controles establecidos. _x000a__x000a_2. Porque: Desconocimiento de la normatividad legal vigente."/>
    <s v="2. Porque: Desconocimiento de la normatividad legal vigente."/>
    <s v="Hallazgos por parte de los Órganos de Control"/>
    <s v="Corrección"/>
    <s v="Realizar  la justificación del incremento  en la adquisición de los Tiquetes aéreos desde la vigencia 2019 a 2021."/>
    <m/>
    <n v="1"/>
    <s v="Justificación en el Incremento"/>
    <x v="0"/>
    <s v="JORGE EDWIN AMARILLO"/>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Realizar mesa de trabajo con Gestión del Talento Humano, debido a que es el proceso responsable de la gestión de tiquetes áere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s v="Abierto"/>
    <m/>
    <m/>
    <m/>
    <m/>
    <m/>
  </r>
  <r>
    <n v="0"/>
    <n v="396"/>
    <s v="Auditoría interna"/>
    <n v="2021"/>
    <s v="Informe Seguimiento Austeridad Gasto Il  Trimestre de 2021"/>
    <d v="2021-09-07T00:00:00"/>
    <s v="La DNBC, no está acatando la política pública de austeridad, eficiencia, economía y efectividad que debe prevalecer en la rama ejecutiva del orden nacional conforme lo estipula la Directiva Presidencial 09 de 2021 y  Decreto 371 de 2021; por cuanto, se ev"/>
    <s v="No conformidad"/>
    <s v="1. Porque: Debilidad en la ejecución de los  controles establecidos. _x000a__x000a_2. Porque: Desconocimiento de la normatividad legal vigente."/>
    <s v="2. Porque: Desconocimiento de la normatividad legal vigente."/>
    <s v="Hallazgos por parte de los Órganos de Control"/>
    <s v="Acción correctiva"/>
    <s v="Actualizar  el procedimiento y/o generación de un instructivo, que comtemple la utilización de los tiquetes aéreos para  los Bomberos de Colombia en situaciones de emergencias, a los miembros de la JNB cuando se realice la Junta y a los Delegados y Coordi"/>
    <m/>
    <n v="1"/>
    <s v="Procedimiento actualizado y formalizado "/>
    <x v="3"/>
    <s v="VIVIAN RAMIREZ "/>
    <d v="2021-10-11T00:00:00"/>
    <d v="2021-11-15T00:00:00"/>
    <s v="Plazo"/>
    <n v="110"/>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envió procedimiento a mejora continua para su formalización ( 18 de julio 2022)"/>
    <s v="No"/>
    <d v="2022-07-28T00:00:00"/>
    <s v="Se evidencia correo de envió de los PC de tiquetes y tramite de comisiones desplazamiento, al proceso de mejora continua para su revisión y formalización."/>
    <s v="Luis Guillermo"/>
    <n v="0.25"/>
    <s v="EN AVANCE"/>
    <m/>
    <m/>
    <s v="Abierto"/>
    <m/>
    <m/>
    <m/>
    <m/>
    <m/>
  </r>
  <r>
    <n v="0"/>
    <n v="397"/>
    <s v="Auditoría interna"/>
    <n v="2021"/>
    <s v="Informe Seguimiento Austeridad Gasto Il  Trimestre de 2021"/>
    <d v="2021-09-07T00:00:00"/>
    <s v="La DNBC, no está acatando la política pública de austeridad, eficiencia, economía y efectividad que debe prevalecer en la rama ejecutiva del orden nacional conforme lo estipula la Directiva Presidencial 09 de 2021 y  Decreto 371 de 2021; por cuanto, se ev"/>
    <s v="No conformidad"/>
    <s v="1. Porque: Debilidad en la ejecución de los  controles establecidos. _x000a__x000a_2. Porque: Desconocimiento de la normatividad legal vigente."/>
    <s v="2. Porque: Desconocimiento de la normatividad legal vigente."/>
    <s v="Hallazgos por parte de los Órganos de Control"/>
    <s v="Acción correctiva"/>
    <s v="Derogar y/o modificar la resolución 060 de 2021, con relación a la inclusión de las directrices que hacen referencia a la utilización de los tiquetes aéreos en los casos excepcionales esablecidos conforme al articulo 5 de la ley 1575 de 2012, conprevia au"/>
    <m/>
    <n v="1"/>
    <s v="Resolución actualizado y formalizado "/>
    <x v="3"/>
    <s v="VIVIAN RAMIREZ "/>
    <d v="2021-10-11T00:00:00"/>
    <d v="2021-11-15T00:00:00"/>
    <s v="Plazo"/>
    <m/>
    <d v="2022-05-30T00:00:00"/>
    <m/>
    <m/>
    <m/>
    <m/>
    <m/>
    <m/>
    <m/>
    <m/>
    <m/>
    <m/>
    <m/>
    <m/>
    <m/>
    <m/>
    <m/>
    <m/>
    <m/>
    <m/>
    <m/>
    <m/>
    <m/>
    <m/>
    <m/>
    <m/>
    <m/>
    <m/>
    <m/>
    <m/>
    <m/>
    <m/>
    <m/>
    <m/>
    <m/>
    <m/>
    <m/>
    <m/>
    <m/>
    <m/>
    <m/>
    <m/>
    <m/>
    <m/>
    <m/>
    <m/>
    <m/>
    <m/>
    <m/>
    <m/>
    <m/>
    <m/>
    <s v="Sin Seguimiento"/>
    <m/>
    <m/>
    <m/>
    <d v="2022-03-11T00:00:00"/>
    <s v="Modificar la fecha de terminación con el fin de actualizar la resolución 027 de 2022, con relación a los casos excepcionales.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la Resolución 060 de 2021 por la 027 de 2022 donde contempla los aspectos de tiquetes aereos para casos excepcionales"/>
    <s v="Luis Guillermo"/>
    <n v="1"/>
    <s v="CUMPLIDA"/>
    <m/>
    <m/>
    <s v="Abierto"/>
    <m/>
    <m/>
    <m/>
    <m/>
    <m/>
  </r>
  <r>
    <n v="0"/>
    <n v="398"/>
    <s v="Auditoría interna"/>
    <n v="2021"/>
    <s v="Informe Seguimiento Austeridad Gasto Il  Trimestre de 2021"/>
    <d v="2021-09-07T00:00:00"/>
    <s v="La DNBC, no está acatando la política pública de austeridad, eficiencia, economía y efectividad que debe prevalecer en la rama ejecutiva del orden nacional conforme lo estipula la Directiva Presidencial 09 de 2021 y  Decreto 371 de 2021; por cuanto, se ev"/>
    <s v="No conformidad"/>
    <s v="1. Porque: Debilidad en la ejecución de los  controles establecidos. _x000a__x000a_2. Porque: Desconocimiento de la normatividad legal vigente."/>
    <s v="2. Porque: Desconocimiento de la normatividad legal vigente."/>
    <s v="Hallazgos por parte de los Órganos de Control"/>
    <s v="Acción correctiva"/>
    <s v="Verificación que el contratista tenga inmersa la Clausula que establece el pago de los viáticos y tiquetes aéreos en el evento de requerir desarrollar sus actividades fuera del perímetro urbano "/>
    <m/>
    <n v="1"/>
    <s v="Numero de verificaciones realizadas / numero de  contratistas que requieren desarrollar sus actividades fuera del perímetro urbano *100"/>
    <x v="3"/>
    <s v="VIVIAN RAMIREZ "/>
    <d v="2021-10-11T00:00:00"/>
    <d v="2022-06-30T00:00:00"/>
    <s v="Plazo"/>
    <m/>
    <d v="2022-12-31T00:00:00"/>
    <m/>
    <m/>
    <m/>
    <m/>
    <m/>
    <m/>
    <m/>
    <m/>
    <m/>
    <m/>
    <m/>
    <m/>
    <m/>
    <m/>
    <m/>
    <m/>
    <m/>
    <m/>
    <m/>
    <m/>
    <m/>
    <m/>
    <m/>
    <m/>
    <m/>
    <m/>
    <m/>
    <m/>
    <m/>
    <m/>
    <m/>
    <m/>
    <m/>
    <m/>
    <m/>
    <m/>
    <m/>
    <m/>
    <m/>
    <m/>
    <m/>
    <m/>
    <m/>
    <m/>
    <m/>
    <m/>
    <m/>
    <m/>
    <m/>
    <m/>
    <s v="Sin Seguimiento"/>
    <m/>
    <m/>
    <m/>
    <d v="2022-03-11T00:00:00"/>
    <s v="Modificar la fecha finalización; debido a que es necesario continuar con el seguimiento en la verificación en el otorgamiento en los gastos de desplazamiento de los contratistas, como parte de la mejora continua así:_x000a__x000a_Fecha  de Terminación: 31-12-2022"/>
    <s v="Claudia Quintero /Catalina Carranza"/>
    <m/>
    <s v="En avance"/>
    <d v="2022-04-06T00:00:00"/>
    <s v="Se evidenció que el contrato de Alvaro Restrepo no posee la clausula inmersa en el contrato y aun asi está comisionando."/>
    <s v="CLAUDIA QUINTERO-CATALINA ALVAREZ"/>
    <n v="0"/>
    <s v="En avance"/>
    <d v="2022-04-27T00:00:00"/>
    <s v="Se evidenció que el contrato de Alvaro Restrepo no posee la clausula inmersa en el contrato y aun asi está comisionando. No se envió correo a los supervisores informando que los contratistas no poseen la clausula inmersa en el contrato"/>
    <s v="CLAUDIA QUINTERO-CATALINA CARRANZA"/>
    <n v="0"/>
    <s v="En avance"/>
    <d v="2022-05-25T00:00:00"/>
    <s v="EN PROCESO ACTUALIZACION DE TODO LO RELACIONADO CON TIQUETES Y DESPLAZAMIENTOS"/>
    <n v="0"/>
    <d v="2022-06-08T00:00:00"/>
    <s v="El proceso no reporta evidencias de la ejecución de la acción"/>
    <s v="Aun se esta a tiempo de cumplir "/>
    <d v="2022-07-19T00:00:00"/>
    <s v="Se informa al proceso de gestion contractual y a criterio se deja en el clausulado general "/>
    <s v="A tiempo"/>
    <d v="2022-07-28T00:00:00"/>
    <s v="Se evidencian Paragrafos de clausulado para tiquetes y  gastos de desplazamiento, pero no hay evidencia que el contratista tenga inmersa la Clausula"/>
    <s v="Luis Guillermo"/>
    <n v="0.05"/>
    <s v="EN AVANCE"/>
    <m/>
    <m/>
    <s v="Abierto"/>
    <m/>
    <m/>
    <m/>
    <m/>
    <m/>
  </r>
  <r>
    <n v="488"/>
    <n v="399"/>
    <s v="Auditoría interna"/>
    <n v="2021"/>
    <s v="Informe Seguimiento Austeridad Gasto Il  Trimestre de 2021"/>
    <d v="2021-09-07T00:00:00"/>
    <s v="El proceso de gestión del Talento Humano generó el 27 de agosto de 2021, el procedimiento para la Expedición de Tiquetes Aéreos, el cual presenta las siguientes observaciones:_x000a_-En la actividad 1 que establece  “La Solicitud de tiquetes se hará ante el res"/>
    <s v="Observación"/>
    <s v="1. Porque, Desconocimiento de los lineamientos establecidos para la expedicion de tiquetes._x000a__x000a_2. A pesar de que el procedeimiento se actualizo no se contemlaron los controles que se deben de ejecutar, como tambien no se identifico el responsable de los mis"/>
    <s v="A pesar de que el procedeimiento se actualizo no se contemlaronlos controles que se deben de ejecutar, como tambien no se identifico el responsable de los mismos. "/>
    <s v="Incumplimiento a la normatividad vigente_x000a_Materializacion de los riesgos del proceso"/>
    <s v="Acción preventiva "/>
    <s v="Modificar el procedimiento para la expedición de tiquetes aéreos en los siguientes aspectos _x000a_1. Modificar la descripción de la actividad 1 en que la autorización del Director debe ser posterior a la solicitud de los subdirectores para la expedición del ti"/>
    <m/>
    <n v="1"/>
    <s v="Numero de actividades ejecutadas/numero de actividades programadas *100% "/>
    <x v="3"/>
    <s v="VIVIAN RAMIREZ "/>
    <d v="2021-10-11T00:00:00"/>
    <d v="2021-10-31T00:00:00"/>
    <s v="Plazo"/>
    <n v="214"/>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correo de envió de los PC de tiquetes y tramite de comisiones desplazamiento, al proceso de mejora continua para su revisión y formalización."/>
    <s v="Luis Guillermo"/>
    <n v="0.25"/>
    <s v="EN AVANCE"/>
    <m/>
    <m/>
    <s v="Abierto"/>
    <m/>
    <m/>
    <m/>
    <m/>
    <m/>
  </r>
  <r>
    <n v="489"/>
    <n v="400"/>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correctiva"/>
    <s v="Realizar capacitaciones bimensuales dirigida a los funcionarios y contratistas sobre el  proceso de solicitud, tramite y legalización de comisiones "/>
    <m/>
    <n v="2"/>
    <s v="Capacitaciones realizadas"/>
    <x v="3"/>
    <s v="VIVIAN RAMIREZ"/>
    <d v="2021-10-11T00:00:00"/>
    <d v="2021-12-31T00:00:00"/>
    <s v="Plazo"/>
    <m/>
    <d v="2022-06-30T00:00:00"/>
    <m/>
    <m/>
    <m/>
    <m/>
    <m/>
    <m/>
    <m/>
    <m/>
    <m/>
    <m/>
    <m/>
    <m/>
    <m/>
    <m/>
    <m/>
    <m/>
    <m/>
    <m/>
    <m/>
    <m/>
    <m/>
    <m/>
    <m/>
    <m/>
    <m/>
    <m/>
    <m/>
    <m/>
    <m/>
    <m/>
    <m/>
    <m/>
    <m/>
    <m/>
    <m/>
    <m/>
    <m/>
    <m/>
    <m/>
    <m/>
    <m/>
    <m/>
    <m/>
    <m/>
    <m/>
    <m/>
    <m/>
    <m/>
    <m/>
    <m/>
    <s v="Sin Seguimiento"/>
    <m/>
    <m/>
    <m/>
    <d v="2022-03-11T00:00:00"/>
    <s v="Modificar la fecha de terminación, debido a que aun hace falta realizar una capacitación y el plazo venció, así:_x000a__x000a_Fecha  de Terminación: 30-03-2022"/>
    <s v="Claudia Quintero /Catalina Carranza"/>
    <m/>
    <s v="En avance"/>
    <d v="2022-04-06T00:00:00"/>
    <s v="Modificar la fecha de terminación con el fin de realizar la socialización a la nueva modificación de las resolución de viaticos._x000a__x000a_Fecha  de Terminación: 30-06-2022"/>
    <s v="CLAUDIA QUINTERO-CATALINA ALVAREZ"/>
    <n v="1"/>
    <s v="En avance"/>
    <d v="2022-04-27T00:00:00"/>
    <s v="En el primer bimestre se realizó la  socialización de la resolución. No obstante se está actualizando la resolución y los procedimientos una vez culmine se generara la nueva socialización"/>
    <s v="CLAUDIA QUINTERO-CATALINA CARRANZA"/>
    <n v="1"/>
    <s v="En avance"/>
    <d v="2022-05-25T00:00:00"/>
    <s v="Se realizó la  socialización de la resolución. No obstante se está actualizando la resolución y los procedimientos una vez culmine se generara la nueva socialización"/>
    <n v="0.01"/>
    <d v="2022-06-08T00:00:00"/>
    <s v="El proceso no reporta evidencias de la ejecución de la acción"/>
    <s v="Aun se esta a tiempo de cumplir "/>
    <d v="2022-07-19T00:00:00"/>
    <s v="Luego de la formalización de los procedimientos, resolución y formatos anexos se procede a realizar socialización. "/>
    <s v="No"/>
    <d v="2022-07-28T00:00:00"/>
    <s v="No se evidencian en Drive soportes de este item"/>
    <s v="Luis Guillermo"/>
    <n v="0.01"/>
    <s v="EN AVANCE"/>
    <m/>
    <m/>
    <s v="Abierto"/>
    <m/>
    <m/>
    <m/>
    <m/>
    <m/>
  </r>
  <r>
    <n v="0"/>
    <n v="401"/>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Adquisición de los Tokens para los  pérfiles gestor y aprobador de Módulo de Viaticos SIIF "/>
    <m/>
    <n v="1"/>
    <s v="Adquisición de tokens"/>
    <x v="9"/>
    <s v="Miguel Franco"/>
    <d v="2021-10-11T00:00:00"/>
    <d v="2021-10-31T00:00:00"/>
    <s v="Acción y Plazo"/>
    <m/>
    <d v="2022-05-30T00:00:00"/>
    <m/>
    <m/>
    <m/>
    <m/>
    <m/>
    <m/>
    <m/>
    <m/>
    <m/>
    <m/>
    <m/>
    <m/>
    <m/>
    <m/>
    <m/>
    <m/>
    <m/>
    <m/>
    <m/>
    <m/>
    <m/>
    <m/>
    <m/>
    <m/>
    <m/>
    <m/>
    <m/>
    <m/>
    <m/>
    <m/>
    <m/>
    <m/>
    <m/>
    <m/>
    <m/>
    <m/>
    <m/>
    <m/>
    <m/>
    <m/>
    <m/>
    <m/>
    <m/>
    <m/>
    <m/>
    <m/>
    <m/>
    <m/>
    <m/>
    <m/>
    <s v="Sin Seguimiento"/>
    <m/>
    <m/>
    <m/>
    <d v="2022-03-07T00:00:00"/>
    <s v="Modificación de la fecha  de finalización como parte de la Mejora Continua:_x000a__x000a_Meta: 100%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En el mes de Mayo de 2022, Gestión Contractual gestionó la adquisición de 8 toquen &quot;virtuales&quot;, de los cuales tres (3) son para la gestión del modulo de viáticos en el SIIF. "/>
    <m/>
    <d v="2022-06-08T00:00:00"/>
    <s v="El proceso no reporta evidencia de la ejecución de la acción"/>
    <s v="No"/>
    <d v="2022-07-14T00:00:00"/>
    <s v="Se evidencia la adquisición de los respectivos Token"/>
    <s v="Si"/>
    <d v="2022-07-28T00:00:00"/>
    <s v="Se evidencia recibo a satisfacción del 29 de mayo del token   "/>
    <s v="Jacqueline"/>
    <n v="1"/>
    <s v="CUMPLIDA"/>
    <m/>
    <m/>
    <s v="Abierto"/>
    <m/>
    <m/>
    <m/>
    <m/>
    <m/>
  </r>
  <r>
    <n v="0"/>
    <n v="402"/>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Dar aplicabilidad al Módulo de Gestión  de Viáticos al interior (SIIF NACION II), por modalidad de Reconocimiento, es decir se reconocen los viáticos una vez se finaliza la comisión. "/>
    <m/>
    <n v="1"/>
    <s v="Aplicabilidad Módulo de Gestión de Pago Viáticos"/>
    <x v="3"/>
    <s v="Maryoly Diaz"/>
    <d v="2021-10-11T00:00:00"/>
    <d v="2021-11-30T00:00:00"/>
    <s v="Plazo"/>
    <n v="184"/>
    <d v="2022-06-30T00:00:00"/>
    <m/>
    <m/>
    <m/>
    <m/>
    <m/>
    <m/>
    <m/>
    <m/>
    <m/>
    <m/>
    <m/>
    <m/>
    <m/>
    <m/>
    <m/>
    <m/>
    <m/>
    <m/>
    <m/>
    <m/>
    <m/>
    <m/>
    <m/>
    <m/>
    <m/>
    <m/>
    <m/>
    <m/>
    <m/>
    <m/>
    <m/>
    <m/>
    <m/>
    <m/>
    <m/>
    <m/>
    <m/>
    <m/>
    <m/>
    <m/>
    <m/>
    <m/>
    <m/>
    <m/>
    <m/>
    <m/>
    <m/>
    <m/>
    <m/>
    <m/>
    <s v="Sin Seguimiento"/>
    <m/>
    <m/>
    <m/>
    <d v="2022-03-11T00:00:00"/>
    <s v="Modificar la fecha de terminación, debido a que esta actividad ya se encuentra inmersa en las acciones del Proceso de Gestión Financiera estableciendo su fecha de termininación así:_x000a__x000a_Fecha  de Terminación: 30-04-2022"/>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
    <s v="En avance"/>
    <d v="2022-04-28T00:00:00"/>
    <s v="El señor director remitió correo electronico el día 26 de abril de 2022, a la subdrección administrativa y financiera, informando la creación de los perfiles para el personal que manejará el SIIF NACION Modulo de viaticos, así:_x000a_Registrador solicitud de vi"/>
    <s v="CLAUDIA QUINTERO-CATALINA CARRANZA"/>
    <n v="0"/>
    <s v="En avance"/>
    <d v="2022-05-25T00:00:00"/>
    <s v="Se esta recolectando todos los cambios para dar aplicabilidad al modulo SIIF NACION."/>
    <n v="0"/>
    <d v="2022-06-08T00:00:00"/>
    <s v="El proceso no reporta evidencias de la ejecución de la acción"/>
    <s v="No"/>
    <d v="2022-07-19T00:00:00"/>
    <s v="Se está recolectando todos los cambios para dar aplicabilidad al modulo SIIF NACION, según los documentos solicitados por ministerio de hacienta atraves de gestion financiara.. Se recibe capacitacion de sistema de gestion de viaticos de SIIF NACION. (JUNI"/>
    <s v="No"/>
    <d v="2022-07-28T00:00:00"/>
    <s v="Se evidencia No 4 Mayo - Capacitacion gestion de viaticos y PANTALLAZO LINK DE CAPACITACION sobre gestión de viaticos."/>
    <s v="Luis Guillermo"/>
    <n v="0"/>
    <s v="EN AVANCE"/>
    <m/>
    <m/>
    <s v="Abierto"/>
    <m/>
    <m/>
    <m/>
    <m/>
    <m/>
  </r>
  <r>
    <n v="0"/>
    <n v="403"/>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Gestionar el pago en el Módulo de Gestión  de Viáticos al interior (SIIF NACION II), por modalidad de Reconocimiento, es decir se reconocen los viáticos una vez se finaliza la comisión. "/>
    <m/>
    <n v="1"/>
    <s v="Aplicabilidad Módulo de Gestión de Pago Viáticos"/>
    <x v="9"/>
    <s v="Miguel Franco"/>
    <d v="2021-10-11T00:00:00"/>
    <d v="2021-12-31T00:00:00"/>
    <s v="Plazo"/>
    <m/>
    <d v="2022-05-30T00:00:00"/>
    <m/>
    <m/>
    <m/>
    <m/>
    <m/>
    <m/>
    <m/>
    <m/>
    <m/>
    <m/>
    <m/>
    <m/>
    <m/>
    <m/>
    <m/>
    <m/>
    <m/>
    <m/>
    <m/>
    <m/>
    <m/>
    <m/>
    <m/>
    <m/>
    <m/>
    <m/>
    <m/>
    <m/>
    <m/>
    <m/>
    <m/>
    <m/>
    <m/>
    <m/>
    <m/>
    <m/>
    <m/>
    <m/>
    <m/>
    <m/>
    <m/>
    <m/>
    <m/>
    <m/>
    <m/>
    <m/>
    <m/>
    <m/>
    <m/>
    <m/>
    <s v="Sin Seguimiento"/>
    <m/>
    <m/>
    <m/>
    <d v="2022-03-07T00:00:00"/>
    <s v="Modificación de la fecha  de finalización como parte de la Mejora Continua:_x000a__x000a_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Desde la vigencia 2021, Gestión Financiera cambio la modalidad de pago de Viáticos; es decir, paso de Anticipo a RECONOCIMIENTO (Una vez el funcionario y/o contratista regrese de la comisión)  "/>
    <m/>
    <d v="2022-06-08T00:00:00"/>
    <s v="El proceso no reporta evidencia de la ejecución de la acción"/>
    <s v="No"/>
    <d v="2022-07-14T00:00:00"/>
    <s v="A la fecha se evidencia la creación de los usuarios en el aplicativo SIIF para su uso, de conformidad a la fecha de terminación de la accion, esta se encuentra a tiempo en su implementación"/>
    <s v="A tiempo"/>
    <d v="2022-07-28T00:00:00"/>
    <s v="En seguimiento se verifica el pantallazo de creación de perfiles de los usuarios que intervienen en el modulo viaticos "/>
    <s v="Jacqueline"/>
    <n v="1"/>
    <s v="CUMPLIDA"/>
    <m/>
    <m/>
    <s v="Abierto"/>
    <m/>
    <m/>
    <m/>
    <m/>
    <m/>
  </r>
  <r>
    <n v="0"/>
    <n v="404"/>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s v="1. Desconocimiento por parte de los funcionarios y contratistas de los lineamientos establecidos para la solicitud, legalización y tramites de comisiones y tiquetes_x000a__x000a_2, No se da cumplimiento a la resolución 60 de 2021 y se continua otorgando viáticos sin "/>
    <s v="_x000a_4. No se adelantan las acciones a que haya lugar para que los contratistas y funcionarios cumplan con la legalización oportuno de las comisiones y viáticos"/>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correctiva"/>
    <s v="Adelantar las acciones a que haya lugar por el incumplimiento en la legalización oportuna de los viáticos y comisiones"/>
    <m/>
    <n v="1"/>
    <s v="Acciones Legales adelantadas"/>
    <x v="4"/>
    <s v="VIVIANA GONZALEZ/JORGE EDWIN AMARILLO "/>
    <d v="2021-10-11T00:00:00"/>
    <d v="2021-12-31T00:00:00"/>
    <m/>
    <m/>
    <d v="2021-12-31T00:00:00"/>
    <m/>
    <m/>
    <m/>
    <m/>
    <m/>
    <m/>
    <m/>
    <m/>
    <m/>
    <m/>
    <m/>
    <m/>
    <m/>
    <m/>
    <m/>
    <m/>
    <m/>
    <m/>
    <m/>
    <m/>
    <m/>
    <m/>
    <m/>
    <m/>
    <m/>
    <m/>
    <m/>
    <m/>
    <m/>
    <m/>
    <m/>
    <m/>
    <m/>
    <m/>
    <m/>
    <m/>
    <m/>
    <m/>
    <m/>
    <m/>
    <m/>
    <m/>
    <m/>
    <m/>
    <m/>
    <m/>
    <m/>
    <m/>
    <m/>
    <m/>
    <s v="Sin Seguimiento"/>
    <m/>
    <m/>
    <m/>
    <s v="25 febrero-13 marzo"/>
    <s v="A partir del 27 de octubre de 2021, se aperturo investigacion por respuesta inoportuna de las PQRSD auto de fecha 27 de octubre y con numero 36 de 2021"/>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s v="Abierto"/>
    <m/>
    <m/>
    <m/>
    <m/>
    <m/>
  </r>
  <r>
    <n v="490"/>
    <n v="405"/>
    <s v="Auditoría interna"/>
    <n v="2021"/>
    <s v="Informe Seguimiento Austeridad Gasto Il  Trimestre de 2021"/>
    <d v="2021-09-07T00:00:00"/>
    <s v="La DNBC, está incumpliendo lo establecido en el Plan General de la Contabilidad Pública numeral 7, que establece las  CARACTERÍSTICAS CUALITATIVAS DE LA INFORMACIÓN CONTABLE PÚBLICA, como son la Confiabilidad, Razonabilidad, Verificabilidad y materialidad"/>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
    <s v="Ausencia de controles en la solicitud de viáticos y comisiones "/>
    <s v="Hallazgos por parte de los Órganos de Control_x000a_Incumplimientos normativos "/>
    <s v="Acción correctiva"/>
    <s v="Solicitud mensual a través de correo al proceso de Gestión Contractual  de la base de datos actualizada  de los contratos de prestación de servicios surcitos en la vigencia. "/>
    <m/>
    <n v="3"/>
    <s v="Correos mensuales "/>
    <x v="3"/>
    <s v="VIVIAN RAMIREZ"/>
    <d v="2021-10-11T00:00:00"/>
    <d v="2021-12-31T00:00:00"/>
    <s v="Plazo"/>
    <n v="153"/>
    <d v="2022-06-30T00:00:00"/>
    <m/>
    <m/>
    <m/>
    <m/>
    <m/>
    <m/>
    <m/>
    <m/>
    <m/>
    <m/>
    <m/>
    <m/>
    <m/>
    <m/>
    <m/>
    <m/>
    <m/>
    <m/>
    <m/>
    <m/>
    <m/>
    <m/>
    <m/>
    <m/>
    <m/>
    <m/>
    <m/>
    <m/>
    <m/>
    <m/>
    <m/>
    <m/>
    <m/>
    <m/>
    <m/>
    <m/>
    <m/>
    <m/>
    <m/>
    <m/>
    <m/>
    <m/>
    <m/>
    <m/>
    <m/>
    <m/>
    <m/>
    <m/>
    <m/>
    <m/>
    <s v="Sin Seguimiento"/>
    <m/>
    <m/>
    <m/>
    <d v="2022-03-11T00:00:00"/>
    <s v="Modificar la Acción, meta, indicador y fechas; por cuanto solicitar la base de datos actualizada a Gestión Contractual no asegura la verificación del valor del contrato así:_x000a__x000a_Cambiar la acción: Solicitud mensual a través de correo al proceso de Gestión Co"/>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01"/>
    <s v="En avance"/>
    <d v="2022-04-28T00:00:00"/>
    <s v="El señor director remitió correo electronico el día 26 de abril de 2022, a la subdrección administrativa y financiera, informando la creación de los perfiles para el personal que manejará el SIIF NACION Modulo de viaticos, así:_x000a_Registrador solicitud de vi"/>
    <s v="CLAUDIA QUINTERO-CATALINA CARRANZA"/>
    <n v="0"/>
    <s v="En avance"/>
    <d v="2022-05-25T00:00:00"/>
    <s v="Se esta recolectando todos los cambios para dar aplicabilidad al modulo SIIF NACION."/>
    <n v="0"/>
    <d v="2022-06-08T00:00:00"/>
    <s v="La evidencia aportada por el proceso no presenta la ejecución de la acción."/>
    <s v="Aun se esta a tiempo de cumplir "/>
    <d v="2022-07-19T00:00:00"/>
    <s v="Se ha enviado mensualmente al proceso de contractual email solicitando base de datos acrtualizada de los contratos que se encuentran vigentes en la DNBC, sin embargo solo se ha recepcionado la del mes de marzo y abril. _x000a__x000a_Evidencia: 5 Correos enviados 2 ba"/>
    <s v="No"/>
    <d v="2022-07-28T00:00:00"/>
    <s v="Se correo de solicitud de base de datos de los  meses de febrero a junio, y se evidencia las bases de datos de contratación de marzo y abril"/>
    <s v="Luis Guillermo"/>
    <n v="0.42"/>
    <s v="EN AVANCE"/>
    <m/>
    <m/>
    <s v="Abierto"/>
    <m/>
    <m/>
    <m/>
    <m/>
    <m/>
  </r>
  <r>
    <n v="0"/>
    <n v="406"/>
    <s v="Auditoría interna"/>
    <n v="2021"/>
    <s v="Informe Seguimiento Austeridad Gasto Il  Trimestre de 2021"/>
    <d v="2021-09-07T00:00:00"/>
    <s v="La DNBC, está incumpliendo lo establecido en el Plan General de la Contabilidad Pública numeral 7, que establece las  CARACTERÍSTICAS CUALITATIVAS DE LA INFORMACIÓN CONTABLE PÚBLICA, como son la Confiabilidad, Razonabilidad, Verificabilidad y materialidad"/>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
    <s v="Ausencia de controles en la solicitud de viáticos y comisiones "/>
    <s v="Hallazgos por parte de los Órganos de Control_x000a_Incumplimientos normativos "/>
    <s v="Acción correctiva"/>
    <s v="Modificar el formato de Solicitud de comisión y pago de viáticos, desplazamiento y permanencia FO-TH-02-01, incluyendo la base de liquidación, estableciendo el sueldo y/ o honorarios."/>
    <m/>
    <n v="1"/>
    <s v="Formato modific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s v="CLAUDIA QUINTERO-CATALINA CARRANZA"/>
    <n v="1"/>
    <s v="Cumplida"/>
    <m/>
    <m/>
    <m/>
    <d v="2022-06-08T00:00:00"/>
    <s v="CUMPLIDA SEGUIMIENTO ANTERIOR"/>
    <s v="Si"/>
    <d v="2022-07-19T00:00:00"/>
    <s v="Acción cumplida, verificada en monitoreos anteriores."/>
    <s v="Si"/>
    <d v="2022-07-28T00:00:00"/>
    <s v="Cumplida en seguimiento anterior"/>
    <s v="Luis Guillermo"/>
    <n v="1"/>
    <s v="CUMPLIDA"/>
    <m/>
    <m/>
    <s v="Abierto"/>
    <m/>
    <m/>
    <m/>
    <m/>
    <m/>
  </r>
  <r>
    <n v="0"/>
    <n v="407"/>
    <s v="Auditoría interna"/>
    <n v="2021"/>
    <s v="Informe Seguimiento Austeridad Gasto Il  Trimestre de 2021"/>
    <d v="2021-09-07T00:00:00"/>
    <s v="La DNBC, está incumpliendo lo establecido en el Plan General de la Contabilidad Pública numeral 7, que establece las  CARACTERÍSTICAS CUALITATIVAS DE LA INFORMACIÓN CONTABLE PÚBLICA, como son la Confiabilidad, Razonabilidad, Verificabilidad y materialidad"/>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
    <s v="Ausencia de controles en la solicitud de viáticos y comisiones "/>
    <s v="Hallazgos por parte de los Órganos de Control_x000a_Incumplimientos normativos "/>
    <s v="Acción correctiva"/>
    <s v="Revisión por parte del responsable del Proceso de Gestión de Talento humano de la liquidación de la Comisión y de los Viáticos"/>
    <m/>
    <n v="1"/>
    <s v="Revisiones de las resoluciones"/>
    <x v="3"/>
    <s v="Maryoly Diaz"/>
    <d v="2021-10-11T00:00:00"/>
    <d v="2021-12-31T00:00:00"/>
    <s v="Plazo"/>
    <n v="181"/>
    <d v="2022-06-30T00:00:00"/>
    <m/>
    <m/>
    <m/>
    <m/>
    <m/>
    <m/>
    <m/>
    <m/>
    <m/>
    <m/>
    <m/>
    <m/>
    <m/>
    <m/>
    <m/>
    <m/>
    <m/>
    <m/>
    <m/>
    <m/>
    <m/>
    <m/>
    <m/>
    <m/>
    <m/>
    <m/>
    <m/>
    <m/>
    <m/>
    <m/>
    <m/>
    <m/>
    <m/>
    <m/>
    <m/>
    <m/>
    <m/>
    <m/>
    <m/>
    <m/>
    <m/>
    <m/>
    <m/>
    <m/>
    <m/>
    <m/>
    <m/>
    <m/>
    <m/>
    <m/>
    <s v="Sin Seguimiento"/>
    <m/>
    <m/>
    <m/>
    <d v="2022-03-11T00:00:00"/>
    <s v="Modificar el Plazo de terminación debido a que se requiere modificar el procedimiento y la resolución 027 de 2022, incorporando un punto de control (responsable subdirector administrativo y financiero)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En el primer bimestre se realizó la  socialización de la resolución. No obstante se está actualizando la resolución y los procedimientos una vez culmine se generara la nueva socializació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realiza actualizacion del formato de solicitud donde se refleja quien elabora, quien revisa y quien aprueba."/>
    <s v="Si"/>
    <d v="2022-07-28T00:00:00"/>
    <s v="se evidecnia FO-TH-02-01 Formato Solicitud Viáticos V5, donde se se refleja quien elabora, quien revisa y quien aprueba donde se refleja quien elabora, quien revisa y quien aprueba"/>
    <s v="Luis Guillermo"/>
    <n v="0.25"/>
    <s v="EN AVANCE"/>
    <m/>
    <m/>
    <s v="Abierto"/>
    <m/>
    <m/>
    <m/>
    <m/>
    <m/>
  </r>
  <r>
    <n v="0"/>
    <n v="408"/>
    <s v="Auditoría interna"/>
    <n v="2021"/>
    <s v="Informe Seguimiento Austeridad Gasto Il  Trimestre de 2021"/>
    <d v="2021-09-07T00:00:00"/>
    <s v="La DNBC, está incumpliendo lo establecido en el Plan General de la Contabilidad Pública numeral 7, que establece las  CARACTERÍSTICAS CUALITATIVAS DE LA INFORMACIÓN CONTABLE PÚBLICA, como son la Confiabilidad, Razonabilidad, Verificabilidad y materialidad"/>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
    <s v="Falta de cruces de información dentro del Proceso de Gestión Financiera así como con el Proceso de Gestión del Talento Humano."/>
    <s v="Hallazgo por parte de los Órganos de Control y Vigilancia"/>
    <s v="Acción correctiva"/>
    <s v="Conciliaciones mensuales por parte de los Procesos de Gestión del Talento Humano y Gestión Financiera,  con relación a la emisión, contabilización y registro de las resoluciones, así como la verificación de  los saldos contables y presupuestales acordes a"/>
    <m/>
    <n v="3"/>
    <s v="Conciliaciones mensuales"/>
    <x v="3"/>
    <s v="VIVIAN RAMIREZ/ANDRES FARFAN "/>
    <d v="2021-10-11T00:00:00"/>
    <d v="2021-12-31T00:00:00"/>
    <s v="Plazo"/>
    <m/>
    <d v="2022-03-30T00:00:00"/>
    <m/>
    <m/>
    <m/>
    <m/>
    <m/>
    <m/>
    <m/>
    <m/>
    <m/>
    <m/>
    <m/>
    <m/>
    <m/>
    <m/>
    <m/>
    <m/>
    <m/>
    <m/>
    <m/>
    <m/>
    <m/>
    <m/>
    <m/>
    <m/>
    <m/>
    <m/>
    <m/>
    <m/>
    <m/>
    <m/>
    <m/>
    <m/>
    <m/>
    <m/>
    <m/>
    <m/>
    <m/>
    <m/>
    <m/>
    <m/>
    <m/>
    <m/>
    <m/>
    <m/>
    <m/>
    <m/>
    <m/>
    <m/>
    <m/>
    <m/>
    <s v="Sin Seguimiento"/>
    <m/>
    <m/>
    <m/>
    <d v="2022-03-11T00:00:00"/>
    <s v="Modificar meta, Plazo inicial y plazo final, debido a que esta actividad ya se encuentra inmersa en las acciones del Proceso de Gestión Financiera  así_x000a__x000a_Meta: 12_x000a_Fecha  de Inicio: 11-03-2022 _x000a_Terminación: 30-03-2023"/>
    <s v="Claudia Quintero /Catalina Carranza"/>
    <m/>
    <s v="En avance"/>
    <d v="2022-04-06T00:00:00"/>
    <s v="Se realizó conciliación entre Talento Humano y Gestión financiera, Se evidencia actas de marzo y abril de 2022"/>
    <s v="CLAUDIA QUINTERO-CATALINA ALVAREZ"/>
    <n v="0.02"/>
    <s v="En avance"/>
    <d v="2022-04-27T00:00:00"/>
    <s v="Se realizó conciliación entre Talento Humano y Gestión financiera, Se evidencia actas de marzo.El mes de abril de 2022, se genera en mayo de 2022"/>
    <s v="CLAUDIA QUINTERO-CATALINA CARRANZA"/>
    <n v="0.03"/>
    <s v="Vencida"/>
    <d v="2022-05-25T00:00:00"/>
    <s v="Se realiza mensual conciliación entre el proceso de financiera y gestión de talento humano para validar tramite de saldos de comisiones"/>
    <n v="0.15"/>
    <d v="2022-06-08T00:00:00"/>
    <s v="El proceso presenta las actas correspondientes de las actas de conciliación realizadas durante los meses de enero, febrero, marzo y abril. "/>
    <s v="Si"/>
    <d v="2022-07-19T00:00:00"/>
    <s v="Se realiza conciliaciones mensuales en conjunto con el proceso de gestion finanaciera. Evidencia: 6 conciliaciones mes vencido. "/>
    <s v="Si"/>
    <d v="2022-07-28T00:00:00"/>
    <s v="Se evidencian 6 actas de concilaicion de&quot;Viáticos–gastos de desplazamiento –gastos de viaje, gastos de transportey Tiquetes&quot; entre los Procesos de Gestión del Talento Humano y Gestión Financiera"/>
    <s v="Luis Guillermo"/>
    <n v="0.5"/>
    <s v="VENCIDA"/>
    <m/>
    <m/>
    <s v="Abierto"/>
    <m/>
    <m/>
    <m/>
    <m/>
    <m/>
  </r>
  <r>
    <n v="491"/>
    <n v="409"/>
    <s v="Auditoría interna"/>
    <n v="2021"/>
    <s v="Informe Seguimiento Austeridad Gasto Il  Trimestre de 2021"/>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
    <s v="No conformidad"/>
    <s v="1.  Porque: por alta carga laboral en el proceso de tramite de viáticos y comisiones._x000a__x000a_2, Porque: Por error involuntario en el diligenciamiento del cuadro de control y seguimiento de viáticos y comisiones. _x000a__x000a_3, Porque: Debilidad en la definición de contro"/>
    <s v="3, Porque: Debilidad en la definición de controles, descritos en el procedimiento ."/>
    <s v="Incumplimiento a la normatividad vigente_x000a_Materialización de los riesgos del proceso"/>
    <s v="Acción correctiva"/>
    <s v="Modificar el procedimiento de  liquidación de viáticos y comisiones, con la inclusión de un punto  de control el cual quedaría de la siguiente manera:  revisión de la liquidación de la comisión y viáticos, dejando como registro del control en el cuadro de"/>
    <m/>
    <n v="1"/>
    <s v="Procedimiento modificado y formaliz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s v="Abierto"/>
    <m/>
    <m/>
    <m/>
    <m/>
    <m/>
  </r>
  <r>
    <n v="0"/>
    <n v="410"/>
    <s v="Auditoría interna"/>
    <n v="2021"/>
    <s v="Informe Seguimiento Austeridad Gasto Il  Trimestre de 2021"/>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
    <s v="No conformidad"/>
    <s v="1,Porque:  Por alta carga laboral en el proceso de tramite de viáticos y comisiones._x000a__x000a_2, Porque: Por error involuntario en el diligenciamiento del cuadro de control y seguimiento de viáticos y comisiones. _x000a__x000a_3, Porque: Debilidad en la definición de control"/>
    <s v="3, Porque: Debilidad en la definición de controles en la base de datos de control y seguimiento viáticos, gastos de viaje y desplazamientos "/>
    <s v="Incumplimiento a la normatividad vigente_x000a_Materialización de los riesgos del proceso"/>
    <s v="Acción correctiva"/>
    <s v="Implementar base de datos de control y seguimiento viáticos, gastos de viaje y desplazamientos  una formula condicional que despliegue  la fecha máxima de legalización. "/>
    <m/>
    <n v="1"/>
    <s v="Base de datos modificada "/>
    <x v="3"/>
    <s v="Maryorly Diaz / Vivian Ramirez"/>
    <d v="2021-10-11T00:00:00"/>
    <d v="2021-10-31T00:00:00"/>
    <m/>
    <m/>
    <d v="2021-10-31T00:00:00"/>
    <m/>
    <m/>
    <m/>
    <m/>
    <m/>
    <m/>
    <m/>
    <m/>
    <m/>
    <m/>
    <m/>
    <m/>
    <m/>
    <m/>
    <m/>
    <m/>
    <m/>
    <m/>
    <m/>
    <m/>
    <m/>
    <m/>
    <m/>
    <m/>
    <m/>
    <m/>
    <m/>
    <m/>
    <m/>
    <m/>
    <m/>
    <m/>
    <m/>
    <m/>
    <m/>
    <m/>
    <m/>
    <m/>
    <m/>
    <m/>
    <m/>
    <m/>
    <m/>
    <m/>
    <m/>
    <m/>
    <m/>
    <m/>
    <m/>
    <m/>
    <s v="Sin Seguimiento"/>
    <m/>
    <m/>
    <m/>
    <d v="2022-03-11T00:00:00"/>
    <s v="Se realizó la actualización del archivo control y seguimiento 2022 en relación a las Comisiones y Gastos de desplazamientos de los funcionarios y contratistas incorporando en  la columnas AF la fórmula =DIA.LAB(AD15;AE15;'DIAS FESTIVOS 2022'!A72:A85)"/>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s v="Abierto"/>
    <m/>
    <m/>
    <m/>
    <m/>
    <m/>
  </r>
  <r>
    <n v="0"/>
    <n v="411"/>
    <s v="Auditoría interna"/>
    <n v="2021"/>
    <s v="Informe Seguimiento Austeridad Gasto Il  Trimestre de 2021"/>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
    <s v="No conformidad"/>
    <s v="1,Porque:  Por alta carga laboral en el proceso de tramite de viáticos y comisiones._x000a__x000a_2, Porque: Por error involuntario en el diligenciamiento del cuadro de control y seguimiento de viáticos y comisiones. _x000a__x000a_3. Porque: Debilidad en la definición de control"/>
    <s v="3. Porque: Debilidad en la definición de controles en la descripción  del procedimiento ."/>
    <s v="Incumplimiento a la normatividad vigente_x000a_Materialización de los riesgos del proceso"/>
    <s v="Acción correctiva"/>
    <s v="Actualizar el procedimiento de tramite de viáticos, gastos de viaje y desplazamiento PC-TH-01,con la inclusión de una política de operación la cual quedaría de la siguiente manera: No se generaran viáticos sin resolución, ni tiquetes sin autorización prev"/>
    <m/>
    <n v="1"/>
    <s v="Procedimiento de tramite de viáticos, gastos de viaje y desplazamiento actualizado y formalizado "/>
    <x v="3"/>
    <s v="Vivian Ramirez"/>
    <d v="2021-10-11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A la fecha se encuentra en actualización el procedimiento en lo relacionado con la utilización de los tiquetes  y al manejo del aplicativo de viáticos en el SIIF NACION"/>
    <s v="No"/>
    <d v="2022-07-19T00:00:00"/>
    <s v="Se envió procedimiento a mejora continua para su formalización ( 18 de julio 2022)"/>
    <s v="Si"/>
    <d v="2022-07-28T00:00:00"/>
    <s v="No obstante allegar evidencia del envió de la actualización del procedimiento de tiquetes y trámites de comisiones para revisión a mejora continua estos no se tienen denro del plazo ampliado, incumpliendose la acción atendiendo al indicador de la misma "/>
    <s v="Jacqueline"/>
    <n v="0.8"/>
    <s v="VENCIDA"/>
    <m/>
    <m/>
    <s v="Abierto"/>
    <m/>
    <m/>
    <m/>
    <m/>
    <m/>
  </r>
  <r>
    <n v="0"/>
    <n v="412"/>
    <s v="Auditoría interna"/>
    <n v="2021"/>
    <s v="Informe Seguimiento Austeridad Gasto Il  Trimestre de 2021"/>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
    <s v="No conformidad"/>
    <s v="1, Porque: Por alta carga laboral en el proceso de tramite de viáticos y comisiones._x000a__x000a_2, Porque: Por falta de conocimiento en la elaboración del informe de taquetes._x000a__x000a_3, Ausencia en la definición de controles en el procedimiento de expedición de tiquetes "/>
    <s v="Ausencia en la definición de controles en el procedimiento de expedición de tiquetes "/>
    <s v="Incumplimiento a la normatividad vigente_x000a_Materialización de los riesgos del proceso"/>
    <s v="Acción correctiva"/>
    <s v="Incluir en el procedimiento de expedición de tiquetes un punto de control a cargo del responsable de talento humano con el fin de verificar  que la expedición de tiquetes este conforme con la solicitud, y a las directrices emanadas por el Gobierno Naciona"/>
    <m/>
    <n v="1"/>
    <s v="Procedimiento de expedición de tiquetes actualizado y formalizado "/>
    <x v="3"/>
    <s v="Vivian Ramirez"/>
    <d v="2021-10-06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Base de control y seguimiento de TIQUETES - TRAMITE COMISIONES DESPLAZAMIENTOS en la columna  BF, se evidencia la persona que autoriza."/>
    <s v="Si"/>
    <d v="2022-07-28T00:00:00"/>
    <s v="Atendiendo al indicador de la acción que es procedimiento  de expedición de tiquetes actualizado y formalizado con un punto de control a cargo del responsable de talento humano, la evidencia de cumplimiento no se aporto, no obstante allegar la base de con"/>
    <s v="Jacqueline"/>
    <n v="0.5"/>
    <s v="VENCIDA"/>
    <m/>
    <m/>
    <s v="Abierto"/>
    <m/>
    <m/>
    <m/>
    <m/>
    <m/>
  </r>
  <r>
    <n v="0"/>
    <n v="413"/>
    <s v="Auditoría interna"/>
    <n v="2021"/>
    <s v="Informe Seguimiento Austeridad Gasto Il  Trimestre de 2021"/>
    <d v="2021-09-07T00:00:00"/>
    <s v="Se evidenció la falta de implementación de controles en el Procedimiento de liquidación de los viáticos y comisiones, conforme lo establece el MIPG en la  Dimensión 7 de Control Interno 1ª Línea de defensa (Gestión del Talento Humano), por cuanto:_x000a__x000a_Viátic"/>
    <s v="No conformidad"/>
    <s v="1, Por desconocimiento de las distancias de los recorridos terrestres de los comisionados. _x000a__x000a_2, Ausencia en la definición de controles."/>
    <s v="2, Ausencia en la definición de controles."/>
    <s v="Incumplimiento a la normatividad vigente_x000a_Materialización de los riesgos del proceso"/>
    <s v="Acción correctiva"/>
    <s v="Realizar tabla base de liquidación gastos de viaje y desplazamiento que se anexara al procedimiento de viáticos, gastos de viaje y Desplazamientos PC-TH-01"/>
    <m/>
    <n v="1"/>
    <s v="Tabla de base de liquidación gastos de viaje y desplazamiento construida "/>
    <x v="3"/>
    <s v="Vivian Ramirez"/>
    <d v="2021-10-11T00:00:00"/>
    <d v="2021-10-31T00:00:00"/>
    <m/>
    <m/>
    <d v="2021-10-31T00:00:00"/>
    <m/>
    <m/>
    <m/>
    <m/>
    <m/>
    <m/>
    <m/>
    <m/>
    <m/>
    <m/>
    <m/>
    <m/>
    <m/>
    <m/>
    <m/>
    <m/>
    <m/>
    <m/>
    <m/>
    <m/>
    <m/>
    <m/>
    <m/>
    <m/>
    <m/>
    <m/>
    <m/>
    <m/>
    <m/>
    <m/>
    <m/>
    <m/>
    <m/>
    <m/>
    <m/>
    <m/>
    <m/>
    <m/>
    <m/>
    <m/>
    <m/>
    <m/>
    <m/>
    <m/>
    <m/>
    <m/>
    <m/>
    <m/>
    <m/>
    <m/>
    <s v="Sin Seguimiento"/>
    <m/>
    <m/>
    <m/>
    <d v="2022-03-15T00:00:00"/>
    <s v="Se formalizó la base de liquidación de viaticos, gastos de viaje y tarifa diaria al interior y exterior del país, y se diligenció de acuerdo con la resolución de viaticos para 2022"/>
    <s v="Jhon Beltran - Carlos Vargas"/>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s v="Abierto"/>
    <m/>
    <m/>
    <m/>
    <m/>
    <m/>
  </r>
  <r>
    <n v="494"/>
    <n v="427"/>
    <s v="Auditoría interna"/>
    <n v="2021"/>
    <s v="Informe Seguimiento Austeridad Gasto Il  Trimestre de 2021"/>
    <d v="2021-09-07T00:00:00"/>
    <s v="Aunque se generó el Plan de eficiencia Administrativa y Cero Papel de 2021, el mismo no cumple con lo establecido en la Directiva Presidencial 04 de 2012, ya que se evidenciaron debilidades con relación a:_x000a_-El plan es una propuesta y no está aprobado por "/>
    <s v="No conformidad"/>
    <s v="1. Por que a pesar de que el contratista elaboró la actualización del Plan de eficiencia Administrativa y Cero Papel para la vigencia 2021, se  encuentra pendiente la socialización para la aprobación por parte de la alta dirección._x000a__x000a__x000a_2. Por que no se adju"/>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Actualizar el plan  de eficiencia Administrativa y Cero Papel de 2021,con la inclusión del acto administrativo por el cual se actualiza el plan de eficiencia administrativa y cero papel de la DNBC y se modifican los integrantes de su comité, se incluiran "/>
    <m/>
    <n v="1"/>
    <s v="Plan de eficiencia Administrativa y Cero Papel de 2021 actualizado y aprobado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s v="Abierto"/>
    <m/>
    <m/>
    <m/>
    <m/>
    <m/>
  </r>
  <r>
    <n v="0"/>
    <n v="428"/>
    <s v="Auditoría interna"/>
    <n v="2021"/>
    <s v="Informe Seguimiento Austeridad Gasto Il  Trimestre de 2021"/>
    <d v="2021-09-07T00:00:00"/>
    <s v="Aunque se generó el Plan de eficiencia Administrativa y Cero Papel de 2021, el mismo no cumple con lo establecido en la Directiva Presidencial 04 de 2012, ya que se evidenciaron debilidades con relación a:_x000a_-El plan es una propuesta y no está aprobado por "/>
    <s v="No conformidad"/>
    <s v="1. Por que a pesar de que el contratista elaboró la actualización del Plan de eficiencia Administrativa y Cero Papel para la vigencia 2021, se  encuentra pendiente la socialización para la aprobación por parte de la alta dirección._x000a__x000a__x000a_2. Por que no se adju"/>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Presentar el plan de eficiencia Administrativa y Cero Papel 2021, ante la Alta Dirección para su aprobación.  "/>
    <m/>
    <n v="1"/>
    <s v="   plan de eficiencia Administrativa y Cero Papel 2021 aprobado por la Alta Dirección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No se presento evidencia"/>
    <s v="Merle/Carlos"/>
    <n v="0"/>
    <s v="En avance"/>
    <d v="2022-04-29T00:00:00"/>
    <s v="El proceso no se reunió con el equipo ni presentó evidencias de avance de la acción planteada. "/>
    <s v="Merle/Carlos"/>
    <n v="0"/>
    <s v="Vencida"/>
    <d v="2022-05-31T00:00:00"/>
    <s v="SE REALIZO LA APROBACIÓN DEL PLAN DE EFICIENCIA ADMINISTRATIVA Y CERO PAPEL DEL AÑO 2021,  ESTAMOS A LA ESPERA DEL SOPORTE DEL ACTA DE EL COMITÉ DIRECTIVO"/>
    <n v="1"/>
    <d v="2022-06-08T00:00:00"/>
    <s v="El proceso no reporta evidencia de la ejecución de la acción "/>
    <s v="No"/>
    <d v="2022-07-19T00:00:00"/>
    <s v="El proceso adjunta el programa PIGA y Cero Papel"/>
    <s v="Si"/>
    <d v="2022-07-28T00:00:00"/>
    <s v="No hay evidencia en el One Drive de este item."/>
    <s v="Luis Guillermo"/>
    <n v="0"/>
    <s v="VENCIDA"/>
    <m/>
    <m/>
    <s v="Abierto"/>
    <m/>
    <m/>
    <m/>
    <m/>
    <m/>
  </r>
  <r>
    <n v="496"/>
    <n v="430"/>
    <s v="Auditoría interna"/>
    <n v="2021"/>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Establecer los lineamientos del uso y designación de las líneas telefónicas pertenecientes a la DNBC, a través de la emisión de una Circular. "/>
    <m/>
    <n v="1"/>
    <s v="Circular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se aprecia Circ"/>
    <s v="Luis Guillermo"/>
    <n v="0"/>
    <s v="EN AVANCE"/>
    <m/>
    <m/>
    <s v="Abierto"/>
    <m/>
    <m/>
    <m/>
    <m/>
    <m/>
  </r>
  <r>
    <n v="0"/>
    <n v="431"/>
    <s v="Auditoría interna"/>
    <n v="2021"/>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Realizar la designación formal de las lineas y/o equipos unicamente a personal que posee vinculo laboral con la entidad y que ostenten cargos de Director General, Subdirector y que su labor principal sea la Atención y Prevención de emergencias. De igual f"/>
    <m/>
    <n v="1"/>
    <s v="Designación formal de lineas y/o equipos"/>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presenta actas de entrega de las líneas telefónicas, no obstante se evidencia que se están asignando líneas telefónicas a personal que no tiene ningún vinculo laboral con la DNBC ni tampoco se presenta la justificación de porque un mismo cargo "/>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las actas se evide"/>
    <s v="Luis Guillermo"/>
    <n v="1"/>
    <s v="CUMPLIDA"/>
    <m/>
    <m/>
    <s v="Abierto"/>
    <m/>
    <m/>
    <m/>
    <m/>
    <m/>
  </r>
  <r>
    <n v="0"/>
    <n v="432"/>
    <s v="Auditoría interna"/>
    <n v="2021"/>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Cancelar o reasignar la linea telefonica que esta a cargo de Clara Ines Rueda"/>
    <m/>
    <n v="1"/>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ejecución de la acción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lo cual se evidenic"/>
    <s v="Luis Guillermo"/>
    <n v="1"/>
    <s v="CUMPLIDA"/>
    <m/>
    <m/>
    <s v="Abierto"/>
    <m/>
    <m/>
    <m/>
    <m/>
    <m/>
  </r>
  <r>
    <n v="0"/>
    <n v="433"/>
    <s v="Auditoría interna"/>
    <n v="2021"/>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Cancelar las 14 lineas telefonicas que se encuentran suspendidas "/>
    <m/>
    <n v="14"/>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el correo se eviden"/>
    <s v="Luis Guillermo"/>
    <n v="1"/>
    <s v="CUMPLIDA"/>
    <m/>
    <m/>
    <s v="Abierto"/>
    <m/>
    <m/>
    <m/>
    <m/>
    <m/>
  </r>
  <r>
    <n v="0"/>
    <n v="434"/>
    <s v="Auditoría interna"/>
    <n v="2021"/>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Cancelar las  lineas 3223472160 y 3223472114 ya que se desconoce el usuario"/>
    <m/>
    <n v="2"/>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el correo se eviden"/>
    <s v="Luis Guillermo"/>
    <n v="1"/>
    <s v="CUMPLIDA"/>
    <m/>
    <m/>
    <s v="Abierto"/>
    <m/>
    <m/>
    <m/>
    <m/>
    <m/>
  </r>
  <r>
    <n v="0"/>
    <n v="435"/>
    <s v="Auditoría interna"/>
    <n v="2021"/>
    <s v="Informe Seguimiento Austeridad Gasto Il  Trimestre de 2021"/>
    <d v="2021-09-07T00:00:00"/>
    <s v="Se generó incumplimiento a lo señalado en el Decreto 1598 de 2011 que  modifica el artículo 15 del Decreto 1737 de 1998, artículo 2.8.4.6.5 del Decreto 1068 de 2015, y concepto  155141 de 2021 emitido por el DAFP, en relación al uso adecuado de las líneas"/>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
    <s v="3, Inadecuado control y seguimiento sobre el uso y manejo de las líneas telefónicas de la DNBC "/>
    <s v="Hallazgos por parte de los Órganos de Control._x000a__x000a_Faltas disciplinarias _x000a__x000a_Posibles hallazgos fiscales "/>
    <s v="Acción correctiva"/>
    <s v="Realizar un seguimiento mensual al inventario de las líneas telefónicas  contratadas y verificar el uso adecuado de las mismas . "/>
    <m/>
    <n v="3"/>
    <s v="Seguimientos mensuales "/>
    <x v="0"/>
    <s v="Arley coy "/>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7-19T00:00:00"/>
    <s v="El proceso no adjuntó evidencia correspondiente al seguimiento del consumo de celulares."/>
    <s v="No"/>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se observa un s"/>
    <s v="Luis Guillermo"/>
    <n v="0"/>
    <s v="EN AVANCE"/>
    <m/>
    <m/>
    <s v="Abierto"/>
    <m/>
    <m/>
    <m/>
    <m/>
    <m/>
  </r>
  <r>
    <n v="0"/>
    <n v="437"/>
    <s v="Auditoría interna"/>
    <n v="2021"/>
    <s v="Informe Seguimiento Austeridad Gasto Il  Trimestre de 2021"/>
    <d v="2021-09-07T00:00:00"/>
    <s v="No se está dando cumplimiento al Artículo 11 del Decreto 371 de 2021, por cuanto, se está  cancelando costos muy altos por concepto de  alquiler de salones, transporte, alojamiento,  sonido, luces, refrigerios, almuerzos entre otros sin priorizar el uso d"/>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o evidencia que soportara la ejecución de la actividad propuesta en el plan de mejora"/>
    <s v="No"/>
    <d v="2022-07-28T00:00:00"/>
    <s v="No hay evidencia en el One Drive de este item."/>
    <s v="Luis Guillermo"/>
    <n v="0"/>
    <s v="EN AVANCE"/>
    <m/>
    <m/>
    <s v="Abierto"/>
    <m/>
    <m/>
    <m/>
    <m/>
    <m/>
  </r>
  <r>
    <n v="0"/>
    <n v="438"/>
    <s v="Auditoría interna"/>
    <n v="2021"/>
    <s v="Informe Seguimiento Austeridad Gasto Il  Trimestre de 2021"/>
    <d v="2021-09-07T00:00:00"/>
    <s v="No se está dando cumplimiento al Artículo 11 del Decreto 371 de 2021, por cuanto, se está  cancelando costos muy altos por concepto de  alquiler de salones, transporte, alojamiento,  sonido, luces, refrigerios, almuerzos entre otros sin priorizar el uso d"/>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Realizar la discriminación de los impuestos a que haya lugar  en cada uno de los items. "/>
    <m/>
    <n v="1"/>
    <s v="Discriminación detallada de los impuest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s v="Abierto"/>
    <m/>
    <m/>
    <m/>
    <m/>
    <m/>
  </r>
  <r>
    <n v="0"/>
    <n v="439"/>
    <s v="Auditoría interna"/>
    <n v="2021"/>
    <s v="Informe Seguimiento Austeridad Gasto Il  Trimestre de 2021"/>
    <d v="2021-09-07T00:00:00"/>
    <s v="No se está dando cumplimiento al Artículo 11 del Decreto 371 de 2021, por cuanto, se está  cancelando costos muy altos por concepto de  alquiler de salones, transporte, alojamiento,  sonido, luces, refrigerios, almuerzos entre otros sin priorizar el uso d"/>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Realizar la discriminación de los items en cada uno de los componentes "/>
    <m/>
    <n v="1"/>
    <s v="Discriminación detallada de los item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s v="Abierto"/>
    <m/>
    <m/>
    <m/>
    <m/>
    <m/>
  </r>
  <r>
    <n v="0"/>
    <n v="440"/>
    <s v="Auditoría interna"/>
    <n v="2021"/>
    <s v="Informe Seguimiento Austeridad Gasto Il  Trimestre de 2021"/>
    <d v="2021-09-07T00:00:00"/>
    <s v="No se está dando cumplimiento al Artículo 11 del Decreto 371 de 2021, por cuanto, se está  cancelando costos muy altos por concepto de  alquiler de salones, transporte, alojamiento,  sonido, luces, refrigerios, almuerzos entre otros sin priorizar el uso d"/>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Generar una relación detallada de los eventos realizados discriminando los servicios, items, y componentes al cual pertenece "/>
    <m/>
    <n v="1"/>
    <s v="Discriminación detallada de los eventos"/>
    <x v="0"/>
    <s v="JORGE EDWIN AMARILLO/ALEX OBANDO"/>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s v="Abierto"/>
    <m/>
    <m/>
    <m/>
    <m/>
    <m/>
  </r>
  <r>
    <n v="499"/>
    <n v="442"/>
    <s v="Auditoría interna"/>
    <n v="2021"/>
    <s v="Informe Seguimiento Austeridad Gasto Il  Trimestre de 2021"/>
    <d v="2021-09-07T00:00:00"/>
    <s v="La DNBC no está atendiendo el numeral 3.2.3 del MIPG que señala la  “Gestión Ambiental para el buen uso de los recursos públicos “Establecer las mediciones que permitan evidenciar el desempeño ambiental”, ya que a la fecha no ha sido entregado,  el inform"/>
    <s v="No conformidad"/>
    <s v="1. Por que a pesar de que contratista elaboró la actualización Plan Institucional de Gestión Ambiental para el cuatrienio 2020-2024, así como IV informe de la vigencia 2020 y el I y II informe de la vigencia 2021 de seguimiento al PIGA, esta pendiente la "/>
    <s v="Por desconocimiento de los procedimientos y tiempos para la presentación de los planes y/o informes ambientales de la DNBC "/>
    <s v="Incumplimiento de acciones de gestión y afectación en el desempeño institucional_x000a__x000a_"/>
    <s v="Acción correctiva"/>
    <s v="Realizar la modificación del PIGA, con respecto al numeral 1,9, 5,1, la tabla 8,  numerales 5,2 y 5,3"/>
    <m/>
    <n v="1"/>
    <s v="Actualización del PIGA"/>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presenta evidencia de seguimiento al cumplimiento del PIGA, sin embargo, no se presenta la actualización del piga de aduerdo con lo establecido en la acción."/>
    <s v="Merle/Carlos"/>
    <n v="0"/>
    <s v="En avance"/>
    <d v="2022-04-29T00:00:00"/>
    <s v="El proceso no se reunió con el equipo ni presentó evidencias de avance de la acción planteada. "/>
    <s v="Merle/Carlos"/>
    <n v="0"/>
    <s v="Vencida"/>
    <d v="2022-05-31T00:00:00"/>
    <s v="SE REALIZAN LAS MODIFICACIONES DEL PIGA Y SE SOCIALIZA CON EL COMITÉ DIRECTIVO PARA SU APROBACIÓN"/>
    <n v="1"/>
    <d v="2022-06-08T00:00:00"/>
    <s v="La evidencia aportada por el proceso no presenta la ejecución de la acción."/>
    <s v="No"/>
    <d v="2022-07-19T00:00:00"/>
    <s v="Se evidencia la actualización del Manual PIGA para la vigencia 2022, asi como el informe correspondiente al primer trimestre 2022"/>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
    <s v="Luis Guillermo"/>
    <n v="0"/>
    <s v="VENCIDA"/>
    <m/>
    <m/>
    <s v="Abierto"/>
    <m/>
    <m/>
    <m/>
    <m/>
    <m/>
  </r>
  <r>
    <n v="0"/>
    <n v="443"/>
    <s v="Auditoría interna"/>
    <n v="2021"/>
    <s v="Informe Seguimiento Austeridad Gasto Il  Trimestre de 2021"/>
    <d v="2021-09-07T00:00:00"/>
    <s v="La DNBC no está atendiendo el numeral 3.2.3 del MIPG que señala la  “Gestión Ambiental para el buen uso de los recursos públicos “Establecer las mediciones que permitan evidenciar el desempeño ambiental”, ya que a la fecha no ha sido entregado,  el inform"/>
    <s v="No conformidad"/>
    <s v="1. Por que a pesar de que contratista elaboró la actualización Plan Institucional de Gestión Ambiental para el cuatrienio 2020-2024, así como IV informe de la vigencia 2020 y el I y II informe de la vigencia 2021 de seguimiento al PIGA, esta pendiente la "/>
    <s v="Por desconocimiento de los procedimientos y tiempos para la presentación de los planes y/o informes ambientales de la DNBC "/>
    <s v="Incumplimiento de acciones de gestión y afectación en el desempeño institucional_x000a__x000a_"/>
    <s v="Acción correctiva"/>
    <s v="Presentar y actualizar el informe de seguimiento y control del plan institucional de gestión ambiental correspondiente al IV trimestre de 2020,  y del I y II trimestre de 2021"/>
    <m/>
    <n v="4"/>
    <s v="Informes trimestrales"/>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videnció el seguimiento al l plan institucional de gestión ambiental correspondiente al IV trimestre  de 2021"/>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s v="Abierto"/>
    <m/>
    <m/>
    <m/>
    <m/>
    <m/>
  </r>
  <r>
    <n v="500"/>
    <n v="444"/>
    <s v="Auditoría interna"/>
    <n v="2021"/>
    <s v="Informe Seguimiento Austeridad Gasto Il  Trimestre de 2021"/>
    <d v="2021-09-07T00:00:00"/>
    <s v="Al realizar la verificación de la Austeridad en el gasto  se evidenció que hacía falta en su gran mayoría las evidencias que soportaban los análisis y justificaciones de los rubros objeto de seguimiento, se presentaban inconsistencias en la coherencia de "/>
    <s v="No conformidad"/>
    <s v="1.  Ausencia de controles definidos para la revisión previa de la información para el informe._x000a__x000a_2. Error involuntario al momento de construir los cuadros de análisis de austeridad._x000a__x000a__x000a_"/>
    <s v="2. Error involuntario al momento de construir los cuadros de análisis de austeridad."/>
    <s v="Hallazgos por parte de los Órganos de Control._x000a__x000a_Reporte de información errónea "/>
    <s v="Acción correctiva"/>
    <s v="El área generadora  de los saldos de austeridad del gasto se responsabilizara de la construcción de los cuadros de las variaciones objeto del informe . "/>
    <m/>
    <n v="3"/>
    <s v="Cuadros de variaciones realizados "/>
    <x v="9"/>
    <s v="Andres Farfan "/>
    <d v="2021-10-08T00:00:00"/>
    <d v="2022-11-30T00:00:00"/>
    <m/>
    <m/>
    <d v="2022-11-30T00:00:00"/>
    <m/>
    <m/>
    <m/>
    <m/>
    <m/>
    <m/>
    <m/>
    <m/>
    <m/>
    <m/>
    <m/>
    <m/>
    <m/>
    <m/>
    <m/>
    <m/>
    <m/>
    <m/>
    <m/>
    <m/>
    <m/>
    <m/>
    <m/>
    <m/>
    <m/>
    <m/>
    <m/>
    <m/>
    <m/>
    <m/>
    <m/>
    <m/>
    <m/>
    <m/>
    <m/>
    <m/>
    <m/>
    <m/>
    <m/>
    <m/>
    <m/>
    <m/>
    <m/>
    <m/>
    <m/>
    <m/>
    <m/>
    <m/>
    <m/>
    <m/>
    <s v="Sin Seguimiento"/>
    <m/>
    <m/>
    <m/>
    <d v="2022-03-07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04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28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5-31T00:00:00"/>
    <s v="Desde el tercer trimestre de 2021, el Proceso de Gestión Financiera, en cabeza del responsable de presupuesto, construye los cuadros de las variaciones como insumo principal en el Informe de Austeridad en el Gasto"/>
    <m/>
    <d v="2022-06-08T00:00:00"/>
    <s v="El proceso no reporta evidencia de la ejecución de la acción"/>
    <s v="Aun se esta a tiempo de cumplir"/>
    <d v="2022-07-14T00:00:00"/>
    <s v="Se evidencia los cuadros de análisis de austeridad del gasto elaborado por el Proceso financiero.  La evidencia corresponde al primer  trimestre del año 2022, actualmente se encuentra el proceso trabajando en la informacion del segundo trimestre._x000a__x000a_El proc"/>
    <s v="A tiempo"/>
    <d v="2022-07-28T00:00:00"/>
    <s v="Se tiene como avance de la acción un cuadro de variaciones del primer semestre de 2022 frente a 2021 "/>
    <s v="Jacqueline"/>
    <n v="0.33"/>
    <s v="EN AVANCE"/>
    <m/>
    <m/>
    <s v="Abierto"/>
    <m/>
    <m/>
    <m/>
    <m/>
    <m/>
  </r>
  <r>
    <n v="502"/>
    <n v="448"/>
    <s v="Auditoría interna"/>
    <n v="2021"/>
    <s v="Informe Seguimiento Austeridad Gasto Il  Trimestre de 2021"/>
    <d v="2021-09-07T00:00:00"/>
    <s v="Para el presente seguimiento se evidenció que no existe un avance en las acciones planteadas, quedando el mismo resultado informado al corte 30 de marzo de 2021, vulnerando lo señalado en el MIPG, Dimensión 7 Control Interno Primera Linea de Defensa que t"/>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ón correctiva"/>
    <s v="Seguimientos mensuales al cumplimiento de las acciones establecidas en los planes de mejoramiento, productos de los seguimientos y auditorias realizadas por el proceso de evaluación y seguimiento, dejando como evidencia  del seguimiento se dejara en el cu"/>
    <m/>
    <n v="3"/>
    <s v="Seguimientos realizados al cumplimiento de las acciones establecidas en el plan de mejoramiento "/>
    <x v="0"/>
    <s v="Arley Coy "/>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s v="Abierto"/>
    <m/>
    <m/>
    <m/>
    <m/>
    <m/>
  </r>
  <r>
    <n v="503"/>
    <n v="449"/>
    <s v="Auditoría interna"/>
    <n v="2021"/>
    <s v="Informe Seguimiento Austeridad Gasto Il  Trimestre de 2021"/>
    <d v="2021-09-07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Realizar una modificación al formato de solicitud de CDP, estableciendo el uso de afectación presupuestal lo cual es previo al registro de la obligación y orden de pago"/>
    <s v="Realizar una verificación del uso presupuestal antes de ser registrado por parte de Presupuesto y Contabilidad, soportandose mediante los respectivos pantallazos de registro."/>
    <n v="1"/>
    <s v="Formato de solicitud de CDP"/>
    <x v="9"/>
    <s v="Andres Farfan "/>
    <d v="2021-10-11T00:00:00"/>
    <d v="2021-10-31T00:00:00"/>
    <s v="Acción y Plazo"/>
    <m/>
    <d v="2023-03-30T00:00:00"/>
    <m/>
    <m/>
    <m/>
    <m/>
    <m/>
    <m/>
    <m/>
    <m/>
    <m/>
    <m/>
    <m/>
    <m/>
    <m/>
    <m/>
    <m/>
    <m/>
    <m/>
    <m/>
    <m/>
    <m/>
    <m/>
    <m/>
    <m/>
    <m/>
    <m/>
    <m/>
    <m/>
    <m/>
    <m/>
    <m/>
    <m/>
    <m/>
    <m/>
    <m/>
    <m/>
    <m/>
    <m/>
    <m/>
    <m/>
    <m/>
    <m/>
    <m/>
    <m/>
    <m/>
    <m/>
    <m/>
    <m/>
    <m/>
    <m/>
    <m/>
    <s v="Sin Seguimiento"/>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8T00:00:00"/>
    <s v="Atendiendo al indicador de la acciónque coresponde al formato de solicitud de CDP, se verifica el ajuste al mismo  de fecha 29 de junio , asi  mismo se tienen los pantallazos de los usos presupuestales   "/>
    <s v="Jacqueline"/>
    <n v="0.33"/>
    <s v="EN AVANCE"/>
    <m/>
    <m/>
    <s v="Abierto"/>
    <m/>
    <m/>
    <m/>
    <m/>
    <m/>
  </r>
  <r>
    <n v="0"/>
    <n v="450"/>
    <s v="Auditoría interna"/>
    <n v="2021"/>
    <s v="Informe Seguimiento Austeridad Gasto Il  Trimestre de 2021"/>
    <d v="2021-09-07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9"/>
    <s v="Andres Farfan "/>
    <d v="2021-10-11T00:00:00"/>
    <d v="2021-12-31T00:00:00"/>
    <m/>
    <m/>
    <d v="2021-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s v="Abierto"/>
    <m/>
    <m/>
    <m/>
    <m/>
    <m/>
  </r>
  <r>
    <n v="505"/>
    <n v="452"/>
    <s v="Auditoría interna"/>
    <n v="2021"/>
    <s v="Evaluación al grado de eficacia, eficiencia y efectividad del proceso de Gestión Contractual, la administración de los riesgos, los controles y el cumplimiento de la normatividad legal vigente_x000a__x000a_"/>
    <d v="2021-08-06T00:00:00"/>
    <s v="Planeación PAA_x000a__x000a_Se evidenció que la DNBC, no planea sus adquisiciones teniendo en cuenta, la ley anual de presupuesto, el decreto de liquidación, el Plan de Compras y el Plan de Acción, de manera articulada, con el fin que sus compromisos contractuales se"/>
    <s v="No conformidad"/>
    <s v="porque: Falta de articulación entre las áreas solicitantes y el grupo planeación y gestión contractual_x000a__x000a__x000a_"/>
    <s v="Falta de articulación entre las áreas solicitantes y el grupo planeación y gestión contractual_x000a_"/>
    <s v="Contrataciones  sin la adecuada  planeación y con términos de ejecución cortos_x000a__x000a_Indebida ejecución presupuestal que podría afectar la misionalidad de la Entidad   "/>
    <s v="Acción correctiva"/>
    <s v="Realizar el Procedimiento para la generación del PAA .  "/>
    <m/>
    <n v="1"/>
    <s v="Procedimiento Generado y formalizado"/>
    <x v="8"/>
    <s v="Adriana Moreno/Alvaro Perez"/>
    <d v="2021-11-02T00:00:00"/>
    <d v="2022-04-18T00:00:00"/>
    <s v="Plazo"/>
    <m/>
    <d v="2022-04-30T00:00:00"/>
    <m/>
    <m/>
    <m/>
    <m/>
    <m/>
    <m/>
    <m/>
    <m/>
    <m/>
    <m/>
    <m/>
    <m/>
    <m/>
    <m/>
    <m/>
    <m/>
    <m/>
    <m/>
    <m/>
    <m/>
    <m/>
    <m/>
    <m/>
    <m/>
    <m/>
    <m/>
    <m/>
    <m/>
    <m/>
    <m/>
    <m/>
    <m/>
    <m/>
    <m/>
    <m/>
    <m/>
    <m/>
    <m/>
    <m/>
    <m/>
    <m/>
    <m/>
    <m/>
    <m/>
    <m/>
    <m/>
    <m/>
    <m/>
    <m/>
    <m/>
    <s v="Sin Seguimiento"/>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s v="SI"/>
    <s v="SI"/>
    <s v="Cerrado"/>
    <s v="Acción cumplida en el seguimiento anterior"/>
    <s v="Jacqueline "/>
    <d v="2022-07-29T00:00:00"/>
    <m/>
    <m/>
  </r>
  <r>
    <n v="506"/>
    <n v="453"/>
    <s v="Auditoría interna"/>
    <n v="2021"/>
    <s v="Evaluación al grado de eficacia, eficiencia y efectividad del proceso de Gestión Contractual, la administración de los riesgos, los controles y el cumplimiento de la normatividad legal vigente_x000a__x000a_"/>
    <d v="2021-08-06T00:00:00"/>
    <s v="Plan de Acción _x000a__x000a_El proceso de gestión contractual programó en su plan de acción para la vigencia 2020 realizar 11 Productos, de los cuales dos (2) quedaron sin ejecutar al 100% afectando el objetivo estratégico Mejorar la capacidad estratégica, técnica, "/>
    <s v="No conformidad"/>
    <s v="Porque: Falta de seguimiento de  control y evaluación por parte del gestor del proceso a los compromisos descritos en el plan de acción. _x000a_ "/>
    <s v=" Falta de seguimiento, de  control y evaluación por parte del gestor del proceso a los compromisos descritos en el plan de acción."/>
    <s v="Afectación en la gestión del proceso "/>
    <s v="Acción correctiva"/>
    <s v="Realizar seguimientos trimestrales a la ejecución del plan de acción que les permita identificar oportunamente cualquier situación adversa que pueda interferir en la consecución de los objetivos e informar oportunamente las alertas a que haya lugar . "/>
    <m/>
    <n v="4"/>
    <s v="Numeros de Informes de presentados /Numeros de Informes de programados*100"/>
    <x v="1"/>
    <s v="Alvaro Perez"/>
    <d v="2022-04-01T00:00:00"/>
    <d v="2022-12-31T00:00:00"/>
    <m/>
    <m/>
    <d v="2022-12-31T00:00:00"/>
    <m/>
    <m/>
    <m/>
    <m/>
    <m/>
    <m/>
    <m/>
    <m/>
    <m/>
    <m/>
    <m/>
    <m/>
    <m/>
    <m/>
    <m/>
    <m/>
    <m/>
    <m/>
    <m/>
    <m/>
    <m/>
    <m/>
    <m/>
    <m/>
    <m/>
    <m/>
    <m/>
    <m/>
    <m/>
    <m/>
    <m/>
    <m/>
    <m/>
    <m/>
    <m/>
    <m/>
    <m/>
    <m/>
    <m/>
    <m/>
    <m/>
    <m/>
    <m/>
    <m/>
    <m/>
    <m/>
    <m/>
    <m/>
    <m/>
    <m/>
    <s v="Sin Seguimiento"/>
    <m/>
    <m/>
    <m/>
    <s v="23  febrero -13 Marzo"/>
    <s v="Acción en avance"/>
    <s v="Catalina Carranza-Jacqueline Rivera"/>
    <n v="0.1"/>
    <s v="En avance"/>
    <d v="2022-04-08T00:00:00"/>
    <s v="Se evidencio Acta de comité de enero,febrero y marzo y las carpetas de los items de plan de accion"/>
    <s v="Catalina Carranza-Jacqueline Rivera"/>
    <n v="0.25"/>
    <s v="En avance"/>
    <d v="2022-04-29T00:00:00"/>
    <s v="Se realizò el avance de los meses de enero, febrero, marzo de 2022"/>
    <s v="CLAUDIA QUINTERO-CATALINA CARRANZA"/>
    <n v="0.25"/>
    <s v="En avance"/>
    <d v="2022-05-31T00:00:00"/>
    <s v="Acta de comité de enero, febrero y marzo y las carpetas de los ítems de plan de acción"/>
    <n v="1"/>
    <d v="2022-06-08T00:00:00"/>
    <s v="Se realizó el avance de los meses de enero, febrero, marzo y abril  de 2022"/>
    <s v="Aun se esta a tiempo de cumplir "/>
    <d v="2022-07-19T00:00:00"/>
    <s v="El proceso presenta el seguimiento de la ejecucion de las actividades programadas en el plan de accion del ii trimestre de 2022, se recomienda que se realicen los comites de monitoreo de los referentes estrategicos para asi genenerar las alertas en cumpli"/>
    <s v="Si"/>
    <d v="2022-07-22T00:00:00"/>
    <s v="La acción hace referencia a un informe relacionado con la ejecución del plan de acción, para identificar cualquier situación adversa, no se debe comparar con el seguimiento al plan"/>
    <s v="Jacqueline"/>
    <n v="0"/>
    <s v="EN AVANCE"/>
    <m/>
    <m/>
    <s v="Abierto"/>
    <m/>
    <m/>
    <m/>
    <m/>
    <m/>
  </r>
  <r>
    <n v="507"/>
    <n v="454"/>
    <s v="Auditoría interna"/>
    <n v="2021"/>
    <s v="Evaluación al grado de eficacia, eficiencia y efectividad del proceso de Gestión Contractual, la administración de los riesgos, los controles y el cumplimiento de la normatividad legal vigente_x000a__x000a_"/>
    <d v="2021-08-06T00:00:00"/>
    <s v="Indicadores de Gestión_x000a__x000a_El proceso de GESTION CONTRACTUAL no cuenta con indicadores de EFICIENCIA y EFECTIVIDAD, impidiendo evaluar el logro de los resultados, conforme a lo indicado en el Modelo Integrado de Planeación y Gestión (MIPG) Dimensión “Direcci"/>
    <s v="No conformidad"/>
    <s v="Porque: Desconocimiento técnico en la elaboración y actualización oportuna de los indicadores _x000a_"/>
    <s v="Desconocimiento técnico en la elaboración y actualización oportuna de los indicadores "/>
    <s v="Afectación al cumplimiento de la  Misionalidad de la entidad._x000a_ _x000a__x000a_"/>
    <s v="Acción correctiva"/>
    <s v="Revisar, diseñar y actualizar  los indicadores del Proceso de Gestión Contractual, incluyendo indicadores de eficiencia, efectividad y de eficacia. _x000a_"/>
    <m/>
    <n v="1"/>
    <s v="Tablero de Indicadores actualizado "/>
    <x v="1"/>
    <s v="Alvaro Perez"/>
    <d v="2021-10-01T00:00:00"/>
    <d v="2022-06-30T00:00:00"/>
    <m/>
    <m/>
    <d v="2022-06-30T00:00:00"/>
    <m/>
    <m/>
    <m/>
    <m/>
    <m/>
    <m/>
    <m/>
    <m/>
    <m/>
    <m/>
    <m/>
    <m/>
    <m/>
    <m/>
    <m/>
    <m/>
    <m/>
    <m/>
    <m/>
    <m/>
    <m/>
    <m/>
    <m/>
    <m/>
    <m/>
    <m/>
    <m/>
    <m/>
    <m/>
    <m/>
    <m/>
    <m/>
    <m/>
    <m/>
    <m/>
    <m/>
    <m/>
    <m/>
    <m/>
    <m/>
    <m/>
    <m/>
    <m/>
    <m/>
    <m/>
    <m/>
    <m/>
    <m/>
    <m/>
    <m/>
    <s v="Sin Seguimiento"/>
    <m/>
    <m/>
    <m/>
    <s v="23  febrero -13 Marzo"/>
    <s v="En vanace"/>
    <s v="Catalina Carranza-Jacqueline Rivera"/>
    <n v="0.1"/>
    <s v="En avance"/>
    <d v="2022-04-08T00:00:00"/>
    <s v="Con fecha 3 de marzo se envio tablero de indicadores a la oficina de planeacion para su validacion"/>
    <s v="Catalina Carranza-Jacqueline Rivera"/>
    <n v="0.8"/>
    <s v="En avance"/>
    <d v="2022-04-29T00:00:00"/>
    <s v="Se diseñaron pero no se ha realizado mesa de trabajo con el Lider del Proceso y Mejora Continua"/>
    <s v="CLAUDIA QUINTERO-CATALINA CARRANZA"/>
    <n v="0.8"/>
    <s v="En avance"/>
    <d v="2022-05-31T00:00:00"/>
    <s v="Se diseñaron pero no se ha realizado mesa de trabajo con el Líder del Proceso y Mejora Continua"/>
    <n v="0.8"/>
    <d v="2022-06-08T00:00:00"/>
    <s v="Se diseñaron pero no se ha realizado mesa de trabajo con el Líder del Proceso y Mejora Continua"/>
    <s v="Aun se esta a tiempo de cumplir "/>
    <d v="2022-07-19T00:00:00"/>
    <s v="De acuerdo al monitoreo qque realizo la segunda linea de defensa se evidencia el diseno de los indicadores del proceso, no obstante estos no se encuentran formalizados en el sige. "/>
    <s v="No"/>
    <d v="2022-07-22T00:00:00"/>
    <s v="No se allego evidencia del diseño de indicadores de efectividad y eficacia del proceso, no obstante el plazo hasta el 30 de junio"/>
    <s v="Jacqueline"/>
    <n v="0"/>
    <s v="VENCIDA"/>
    <m/>
    <m/>
    <s v="Abierto"/>
    <m/>
    <m/>
    <m/>
    <m/>
    <m/>
  </r>
  <r>
    <n v="508"/>
    <n v="455"/>
    <s v="Auditoría interna"/>
    <n v="2021"/>
    <s v="Evaluación al grado de eficacia, eficiencia y efectividad del proceso de Gestión Contractual, la administración de los riesgos, los controles y el cumplimiento de la normatividad legal vigente_x000a__x000a_"/>
    <d v="2021-08-06T00:00:00"/>
    <s v="SIGEC Documentación del Proceso _x000a__x000a_Al realizar la revisión de la Documentación del Proceso de Gestión Contractual se evidenció que únicamente cuenta con la caracterización, incumpliendo lo indicado en el Manual Operativo MIPG numeral 3.2.1.1 Política de Fo"/>
    <s v="No conformidad"/>
    <s v="Porque: No se encuentra actualizado el manual de contratación y supervisión, por tal razón no se ha realizado la documentación del proceso.  _x000a_"/>
    <s v="No se encuentra actualizado el manual de contratación y supervisión, por tal razón no se ha realizado la documentación del proceso.  _x000a_"/>
    <s v="Incumplimientos normativos "/>
    <s v="Acción correctiva"/>
    <s v="Actualizar el manual de contratación y supervisión y expedir los procedimientos, formatos a que haya lugar "/>
    <m/>
    <n v="1"/>
    <s v="Documentos formalizados en el SIGEC /Documentos programados  en el SIGEC*100"/>
    <x v="1"/>
    <s v="Alvaro Perez"/>
    <d v="2021-12-29T00:00:00"/>
    <d v="2021-12-30T00:00:00"/>
    <s v="Plazo"/>
    <m/>
    <d v="2022-06-30T00:00:00"/>
    <m/>
    <m/>
    <m/>
    <m/>
    <m/>
    <m/>
    <m/>
    <m/>
    <m/>
    <m/>
    <m/>
    <m/>
    <m/>
    <m/>
    <m/>
    <m/>
    <m/>
    <m/>
    <m/>
    <m/>
    <m/>
    <m/>
    <m/>
    <m/>
    <m/>
    <m/>
    <m/>
    <m/>
    <m/>
    <m/>
    <m/>
    <m/>
    <m/>
    <m/>
    <m/>
    <m/>
    <m/>
    <m/>
    <m/>
    <m/>
    <m/>
    <m/>
    <m/>
    <m/>
    <m/>
    <m/>
    <m/>
    <m/>
    <m/>
    <m/>
    <s v="Sin Seguimiento"/>
    <m/>
    <m/>
    <m/>
    <s v="23  febrero -13 Marzo"/>
    <s v="Todos los hallazgos relacionados con el procedimientos se reprograman para el 30 de junio  de 2022 que se expediran conjuntamente con los manuales de contratación y supervisión"/>
    <s v="Catalina Carranza-Jacqueline Rivera"/>
    <n v="0.1"/>
    <s v="En avance"/>
    <d v="2022-04-08T00:00:00"/>
    <s v="Los manuales de supervision y contratacion estan en revision de mejora continua y una vez expedidos se procedera a expedir procedimientos y formatos  "/>
    <s v="Catalina Carranza-Jacqueline Rivera"/>
    <n v="0.5"/>
    <s v="En avance"/>
    <d v="2022-04-29T00:00:00"/>
    <s v="El manual de contrataciòn se encuentra en revisiòn en el proceso de Mejora Continua"/>
    <s v="CLAUDIA QUINTERO-CATALINA CARRANZA"/>
    <n v="0.5"/>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mediante  Resolución 364 del 21 de junio de 2022 el Manual de supervisión e interventoría de la DNBC  MN-CO.02 Versión 2, no obs"/>
    <s v="No"/>
    <d v="2022-07-22T00:00:00"/>
    <s v="Pese a la evidencia de expedición de los manuales de contratación y supervisión dentro del primer semestre de 2022, no se han expedido los procedimientos y formatos de los mismos pese al pazo de vencimiento 30 de junio "/>
    <s v="Jacqueline"/>
    <n v="0.5"/>
    <s v="EN AVANCE"/>
    <m/>
    <m/>
    <s v="Abierto"/>
    <m/>
    <m/>
    <m/>
    <m/>
    <m/>
  </r>
  <r>
    <n v="509"/>
    <n v="456"/>
    <s v="Auditoría interna"/>
    <n v="2021"/>
    <s v="Evaluación al grado de eficacia, eficiencia y efectividad del proceso de Gestión Contractual, la administración de los riesgos, los controles y el cumplimiento de la normatividad legal vigente_x000a__x000a_"/>
    <d v="2021-08-06T00:00:00"/>
    <s v="Publicación Página Web_x000a__x000a_El proceso de gestión contractual no está publicando a las partes interesadas información oficial y actualizada, ya que se observó que en la página web de la DNBC link   https://dnbc.gov.co/manual-de-contratacion, aparece publicado"/>
    <s v="No conformidad"/>
    <s v="Porque: Demora en la actualización y  entrada en vigencia  del manual de contratación y supervisión de la entidad. _x000a__x000a_Porque no hay un debido seguimiento y control de la documentación  publicada en la pagina web. "/>
    <s v="No hay un debido seguimiento y control de la documentación e información  publicada en la pagina web. "/>
    <s v="Incumplimientos normativos._x000a_Falta del principio de publicidad "/>
    <s v="Acción correctiva"/>
    <s v="Verificar mediante  Correo electrónico del responsable del proceso de gestión contractual  la verificación y validación de los documentos e información enviados  para publicación en la pagina web"/>
    <m/>
    <n v="1"/>
    <s v="No. De correos electrónicos enviados/ No. De documentos enviados para la publicación en la pagina web*100"/>
    <x v="1"/>
    <s v="Alvaro Perez"/>
    <d v="2021-09-13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correo electrónico del líder del proceso de gestión contractual  con información verificada y validada, enviados  para publicación en la pagina web"/>
    <n v="1"/>
    <d v="2022-06-08T00:00:00"/>
    <s v="Se presentan correos enviados por el gestor del proceso con la validación d DE la información que envía para la publicación en la pagina web "/>
    <s v="Aun se esta a tiempo de cumplir "/>
    <d v="2022-07-19T00:00:00"/>
    <s v="En el monitoreo que realizo la segunda linea de defensa con el gestor del proceso manifiesta que se realizaron la ejecucion de la accion, no obstante  no se  presenta la respectiva evidencia para poder realizar el seguimiento."/>
    <s v="No"/>
    <d v="2022-07-22T00:00:00"/>
    <s v="No se allego evidencia de Correos electrónicos del responsable del proceso de gestión contractual, respecto de  la verificación y validación de los documentos e información enviados  para publicación en la pagina web, dentro del seguimiento y no obstante "/>
    <s v="Jacqueline"/>
    <n v="0.6"/>
    <s v="VENCIDA"/>
    <m/>
    <m/>
    <s v="Abierto"/>
    <m/>
    <m/>
    <m/>
    <m/>
    <m/>
  </r>
  <r>
    <n v="510"/>
    <n v="457"/>
    <s v="Auditoría interna"/>
    <n v="2021"/>
    <s v="Evaluación al grado de eficacia, eficiencia y efectividad del proceso de Gestión Contractual, la administración de los riesgos, los controles y el cumplimiento de la normatividad legal vigente_x000a__x000a_"/>
    <d v="2021-08-06T00:00:00"/>
    <s v="Plan de Mejoramiento_x000a__x000a_Se evidenció al corte 31 marzo de 2021, incumplimiento del Plan de Mejoramiento del Proceso; por cuanto, tienen  dos (2) acciones sin iniciar y diecinueve (19) acciones vencidas. Es de anotar que seis (6) hallazgos, vienen desde la v"/>
    <s v="No conformidad"/>
    <s v="Porque: Falta de seguimiento, de  control y evaluación por parte del gestor del proceso  a las acciones a implementar descritas en el  plan de mejoramiento._x000a_"/>
    <s v="Falta de seguimiento, de  control y evaluación por parte del gestor del proceso a las acciones a implementar descritas en el plan de mejoramiento."/>
    <s v="Baja calificación del desempeño del proceso._x000a_Incumplimientos normativos. "/>
    <s v="Acción correctiva"/>
    <s v="Realizar seguimientos mensuales a la ejecución de las acciones contempladas en el plan de mejoramiento  _x000a__x000a_"/>
    <m/>
    <n v="11"/>
    <s v="Informes de seguimiento "/>
    <x v="1"/>
    <s v="Alvaro Perez"/>
    <d v="2022-03-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seguimientos mensuales a la ejecución de las acciones contempladas en el plan de mejoramiento  "/>
    <n v="1"/>
    <d v="2022-06-08T00:00:00"/>
    <s v="Se presentan actas de seguimiento mensual correspondientes a los meses de enero, febrero, marzo y abril "/>
    <s v="Aun se esta a tiempo de cumplir "/>
    <d v="2022-07-19T00:00:00"/>
    <s v="Teniendo en cuenta el monitoreo que se habia realizado con corte a 31 de mayo de 2022, el proceso reporto evidenica de los seguimientos realizados al cumplimiento del plan de mejoramiento de los meses de enero, febrero, marzo y abril, no obstante no adjun"/>
    <s v="No"/>
    <d v="2022-07-22T00:00:00"/>
    <s v="No se allego evidencia de los informes mensuales de seguimiento a los planes de mejoramiento,diferentes del seguimiento que como proceso les corresponde, no obstante su fecha de vencimiento junio de 2022  "/>
    <s v="Jacqueline"/>
    <n v="0.1"/>
    <s v="EN AVANCE"/>
    <m/>
    <m/>
    <s v="Abierto"/>
    <m/>
    <m/>
    <m/>
    <m/>
    <m/>
  </r>
  <r>
    <n v="511"/>
    <n v="458"/>
    <s v="Auditoría interna"/>
    <n v="2021"/>
    <s v="Evaluación al grado de eficacia, eficiencia y efectividad del proceso de Gestión Contractual, la administración de los riesgos, los controles y el cumplimiento de la normatividad legal vigente_x000a__x000a_"/>
    <d v="2021-08-06T00:00:00"/>
    <s v="Plan Anual de Adquisición _x000a__x000a_Aunque el Plan Anual de Adquisiciones fue publicado dentro de los términos establecidos por la ley, en lo que respeta al Rubro de Inversión se cargan las necesidades generales o globales a contratar teniendo en cuenta los objet"/>
    <s v="No conformidad"/>
    <s v="Falta de un procedimiento de elaboración, consolidación,seguimiento y evaluación del PAA"/>
    <s v="Falta de un procedimiento de elaboración, consolidación,seguimiento y evaluación del PAA"/>
    <s v="Contrataciones  sin la adecuada  planeación y con términos de ejecución cortos_x000a__x000a_Indebida ejecución presupuestal que podría afectar la misionalidad de la Entidad   "/>
    <s v="Acción correctiva"/>
    <s v="Realizar el Procedimiento para la generación del PAA . "/>
    <m/>
    <n v="1"/>
    <s v="Procedimiento Generado y formalizado"/>
    <x v="8"/>
    <s v="Adriana Moreno/Alvaro Perez"/>
    <d v="2021-11-02T00:00:00"/>
    <d v="2022-04-18T00:00:00"/>
    <s v="Plazo"/>
    <m/>
    <d v="2022-04-30T00:00:00"/>
    <m/>
    <m/>
    <m/>
    <m/>
    <m/>
    <m/>
    <m/>
    <m/>
    <m/>
    <m/>
    <m/>
    <m/>
    <m/>
    <m/>
    <m/>
    <m/>
    <m/>
    <m/>
    <m/>
    <m/>
    <m/>
    <m/>
    <m/>
    <m/>
    <m/>
    <m/>
    <m/>
    <m/>
    <m/>
    <m/>
    <m/>
    <m/>
    <m/>
    <m/>
    <m/>
    <m/>
    <m/>
    <m/>
    <m/>
    <m/>
    <m/>
    <m/>
    <m/>
    <m/>
    <m/>
    <m/>
    <m/>
    <m/>
    <m/>
    <m/>
    <s v="Sin Seguimiento"/>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s v="SI"/>
    <s v="SI"/>
    <s v="Cerrado"/>
    <s v="Acción cumplida en el seguimiento anterior"/>
    <s v="Jacqueline"/>
    <d v="2022-07-29T00:00:00"/>
    <m/>
    <m/>
  </r>
  <r>
    <n v="512"/>
    <n v="459"/>
    <s v="Auditoría interna"/>
    <n v="2021"/>
    <s v="Evaluación al grado de eficacia, eficiencia y efectividad del proceso de Gestión Contractual, la administración de los riesgos, los controles y el cumplimiento de la normatividad legal vigente_x000a__x000a_"/>
    <d v="2021-08-06T00:00:00"/>
    <s v="Elaboración  PAA_x000a__x000a_La entidad no está dando cumplimiento a los lineamientos de Colombia Compra eficiente en cuanto a la Elaboración del Plan Anual de adquisiciones, por cuanto no tiene un funcionario encargado de su elaboración acompañado de un equipo para"/>
    <s v="No conformidad"/>
    <s v="Falta de un procedimiento de elaboración, consolidación,seguimiento y evaluación del PAA"/>
    <s v="Falta de un procedimiento de elaboración, consolidación,seguimiento y evaluación del PAA"/>
    <s v="Contrataciones  sin la adecuada  planeación y con términos de ejecución cortos_x000a__x000a_Indebida ejecución presupuestal que podría afectar la misionalidad de la Entidad   "/>
    <s v="Acción correctiva"/>
    <s v="Realizar el Procedimiento para la generación del PAA . "/>
    <m/>
    <n v="1"/>
    <s v="Procedimiento Generado y formalizado"/>
    <x v="8"/>
    <s v="Adriana Moreno/Alvaro Perez"/>
    <d v="2021-11-02T00:00:00"/>
    <d v="2022-04-18T00:00:00"/>
    <s v="Plazo"/>
    <m/>
    <d v="2022-04-30T00:00:00"/>
    <m/>
    <m/>
    <m/>
    <m/>
    <m/>
    <m/>
    <m/>
    <m/>
    <m/>
    <m/>
    <m/>
    <m/>
    <m/>
    <m/>
    <m/>
    <m/>
    <m/>
    <m/>
    <m/>
    <m/>
    <m/>
    <m/>
    <m/>
    <m/>
    <m/>
    <m/>
    <m/>
    <m/>
    <m/>
    <m/>
    <m/>
    <m/>
    <m/>
    <m/>
    <m/>
    <m/>
    <m/>
    <m/>
    <m/>
    <m/>
    <m/>
    <m/>
    <m/>
    <m/>
    <m/>
    <m/>
    <m/>
    <m/>
    <m/>
    <m/>
    <s v="Sin Seguimiento"/>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s v="SI"/>
    <s v="SI"/>
    <s v="Cerrado"/>
    <s v="Acción cumplida en el seguimiento anterior"/>
    <s v="Jacqueline"/>
    <d v="2022-07-29T00:00:00"/>
    <m/>
    <m/>
  </r>
  <r>
    <n v="513"/>
    <n v="460"/>
    <s v="Auditoría interna"/>
    <n v="2021"/>
    <s v="Evaluación al grado de eficacia, eficiencia y efectividad del proceso de Gestión Contractual, la administración de los riesgos, los controles y el cumplimiento de la normatividad legal vigente_x000a__x000a_"/>
    <d v="2021-08-06T00:00:00"/>
    <s v="Programación PAA_x000a__x000a_Se observó que la totalidad de los contratos objeto de muestra, no están relacionados por bien o servicio sino a los Objetivos estratégicos, incumpliendo el Artículo 2.2.1.1.1.4.1 del Decreto 1082 de 2015 Plan Anual de Adquisiciones que "/>
    <s v="No conformidad"/>
    <s v="Falta de un procedimiento de elaboración, consolidación,seguimiento y evaluación del PAA"/>
    <s v="Falta de un procedimiento de elaboración, consolidación,seguimiento y evaluación del PAA"/>
    <s v="Contrataciones  sin la adecuada  planeación y con términos de ejecución cortos_x000a__x000a_Indebida ejecución presupuestal que podría afectar la misionalidad de la Entidad   "/>
    <s v="Acción correctiva"/>
    <s v="Realizar el Procedimiento para la generación del PAA . "/>
    <m/>
    <n v="1"/>
    <s v="Procedimiento Generado y formalizado"/>
    <x v="8"/>
    <s v="Adriana Moreno/Alvaro Perez"/>
    <d v="2021-11-02T00:00:00"/>
    <d v="2022-04-18T00:00:00"/>
    <s v="Plazo"/>
    <m/>
    <d v="2022-04-30T00:00:00"/>
    <m/>
    <m/>
    <m/>
    <m/>
    <m/>
    <m/>
    <m/>
    <m/>
    <m/>
    <m/>
    <m/>
    <m/>
    <m/>
    <m/>
    <m/>
    <m/>
    <m/>
    <m/>
    <m/>
    <m/>
    <m/>
    <m/>
    <m/>
    <m/>
    <m/>
    <m/>
    <m/>
    <m/>
    <m/>
    <m/>
    <m/>
    <m/>
    <m/>
    <m/>
    <m/>
    <m/>
    <m/>
    <m/>
    <m/>
    <m/>
    <m/>
    <m/>
    <m/>
    <m/>
    <m/>
    <m/>
    <m/>
    <m/>
    <m/>
    <m/>
    <s v="Sin Seguimiento"/>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s v="SI"/>
    <s v="SI"/>
    <s v="Cerrado"/>
    <s v="Acción cumplida en el seguimiento anterior"/>
    <s v="Jacqueline"/>
    <d v="2022-07-29T00:00:00"/>
    <m/>
    <m/>
  </r>
  <r>
    <n v="514"/>
    <n v="461"/>
    <s v="Auditoría interna"/>
    <n v="2021"/>
    <s v="Evaluación al grado de eficacia, eficiencia y efectividad del proceso de Gestión Contractual, la administración de los riesgos, los controles y el cumplimiento de la normatividad legal vigente_x000a__x000a_"/>
    <d v="2021-08-06T00:00:00"/>
    <s v="Link de Acceso al SECOP_x000a__x000a_El equipo auditor, observó que los contratos objeto de la muestra, aunque están publicados en la Página Web de la DNBC, los mismos no  tienen vínculo de acceso directo al SECOP II, como lo estipula el  artículo 9 Literal e) y 10 d"/>
    <s v="No conformidad"/>
    <s v="Error involuntario en la alimentación de la base de datos contractual,  al transferir el link de consulta del SECOP II. _x000a_"/>
    <s v="Error involuntario en la alimentación de la base de datos contractual,  al transferir el link de consulta del SECOP II. "/>
    <s v="Incumplimientos normativos. "/>
    <s v="Acción correctiva"/>
    <s v="Realizar la actualización de la base de datos de gestión contractual con el link de acceso al SECOP II, de manera  mensual. _x000a_"/>
    <m/>
    <n v="11"/>
    <s v="No. de bases de datos publicadas/ No. de bases de datos generada*100"/>
    <x v="1"/>
    <s v="Alvaro Perez"/>
    <d v="2021-10-01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Se evidencio la base de datos de enero,febrero y  marzo de 2022 "/>
    <s v="Catalina Carranza-Jacqueline Rivera"/>
    <n v="0.5"/>
    <s v="En avance"/>
    <d v="2022-04-29T00:00:00"/>
    <s v="En el listado de los contratos se coloca el link de acceso. La meta establecida no es acorde a la fecha de finalizaciòn a que es mensual"/>
    <s v="CLAUDIA QUINTERO-CATALINA CARRANZA"/>
    <n v="0.5"/>
    <s v="En avance"/>
    <d v="2022-05-31T00:00:00"/>
    <s v="En el siguiente link https://dnbc.gov.co/contratos-adjudicados se publicó los contratos adjudicados, es de tener en cuenta que se cuenta con ley de garantías, por lo tanto en la web se publicaron dos listados."/>
    <n v="1"/>
    <d v="2022-06-08T00:00:00"/>
    <s v="Se presenta seguimientos correspondientes a los meses de enero y abril "/>
    <s v="Aun se esta a tiempo de cumplir "/>
    <d v="2022-07-19T00:00:00"/>
    <s v="Se evidencia  la actualización de la base de datos de gestión contractual con el link de acceso al SECOP II, de manera  mensual de los contratos suscritos en el perioodo 2021 y 2022 "/>
    <s v="Si"/>
    <d v="2022-07-22T00:00:00"/>
    <s v="Se cumplio la acción respecto al link de secop en la base de datos mensual de contratación"/>
    <s v="Jacqueline"/>
    <n v="1"/>
    <s v="CUMPLIDA"/>
    <s v="SI"/>
    <s v="SI"/>
    <s v="Cerrado"/>
    <s v="Acción cumplida en el seguimiento anterior"/>
    <s v="Jacqueline"/>
    <d v="2022-07-29T00:00:00"/>
    <m/>
    <m/>
  </r>
  <r>
    <n v="515"/>
    <n v="462"/>
    <s v="Auditoría interna"/>
    <n v="2021"/>
    <s v="Evaluación al grado de eficacia, eficiencia y efectividad del proceso de Gestión Contractual, la administración de los riesgos, los controles y el cumplimiento de la normatividad legal vigente_x000a__x000a_"/>
    <d v="2021-08-06T00:00:00"/>
    <s v="Contratos con igual Objeto Contractual_x000a__x000a_Los contratos 095 y 096 de 2020, fueron celebrados sin que mediara sustentación de las características y necesidades técnicas de la contratación a realizar, conforme lo establece el Artículo 3 del Decreto 2209 de 19"/>
    <s v="No conformidad"/>
    <s v=" No se hizo la autorización por parte del  ordenador del gasto. _x000a_"/>
    <s v=" No se hizo la autorización por parte del  ordenador del gasto. _x000a_"/>
    <s v="Incumplimientos normativos. _x000a_"/>
    <s v="Acción correctiva"/>
    <s v="Solicitar a las áreas que requieran contratos con objetos iguales, lo adviertan en el estudio previo con el fin de expedir la autorización por el ordenador del gasto  "/>
    <m/>
    <n v="1"/>
    <s v="No. De estudios previos con la solicitud/ No. De contratos autorizados*100"/>
    <x v="1"/>
    <s v="Alvaro Perez"/>
    <d v="2021-09-13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No se adjunta evidencia para realizar el respectivo seguimiento "/>
    <s v="CLAUDIA QUINTERO-CATALINA CARRANZA"/>
    <n v="0.1"/>
    <s v="En avance"/>
    <d v="2022-05-31T00:00:00"/>
    <s v="Se adjunta autorización de los contratos 038, 039, 040, 041 con objetos contractuales iguales"/>
    <n v="1"/>
    <d v="2022-06-08T00:00:00"/>
    <s v="Se evidencia ejecución de la acción "/>
    <s v="Aun se esta a tiempo de cumplir "/>
    <d v="2022-07-19T00:00:00"/>
    <s v="No se adjunta evidencia para realizar el respectivo seguimiento"/>
    <s v="No"/>
    <d v="2022-07-22T00:00:00"/>
    <s v="No se allego evidencia de la autorización del Director para contratos con objeto identico, ni se hizo ningun reporte al respecto"/>
    <s v="Jacqueline"/>
    <n v="0.5"/>
    <s v="VENCIDA"/>
    <m/>
    <m/>
    <s v="Abierto"/>
    <m/>
    <m/>
    <m/>
    <m/>
    <m/>
  </r>
  <r>
    <n v="516"/>
    <n v="463"/>
    <s v="Auditoría interna"/>
    <n v="2021"/>
    <s v="Evaluación al grado de eficacia, eficiencia y efectividad del proceso de Gestión Contractual, la administración de los riesgos, los controles y el cumplimiento de la normatividad legal vigente_x000a__x000a_"/>
    <d v="2021-08-06T00:00:00"/>
    <s v="Inconsistencias en Valor Estimado del Contrato y cumplimiento de Requisitos_x000a__x000a_Se celebró el contrato No. 165 de 2020, sin el cumplimiento de la experiencia requerida; por cuanto en los Honorarios establecidos se hace referencia a un Junior 2 Perfil Profesi"/>
    <s v="No conformidad"/>
    <s v="Error en la revisión. _x000a_"/>
    <s v="Error en la revisión. "/>
    <s v="Contratación de personal sin la debida idoneidad"/>
    <s v="Acción correctiva"/>
    <s v="Actualizar el Manual de contratación y  formatos de estudios previos, incluyendo el nombre de quien elaboró, quien aprobó la fecha y la firma."/>
    <m/>
    <n v="1"/>
    <s v="Manual de contratación y formatos actualizados y formalizados"/>
    <x v="1"/>
    <s v="Alvaro Perez"/>
    <d v="2021-11-02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l manual esta en revision de mejora continua y el formato de studios previos ya contempla el proyecto y reviso y aprueba quien suscribe el dto "/>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8"/>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se actualizaron los formatos de estudios previos, incluyendo el nombre de quien elaboró, quien aprobó la fecha y la firma, no ob"/>
    <s v="No"/>
    <d v="2022-07-22T00:00:00"/>
    <s v="La evidencia no es completa pues se pide quién elaboró y aprobó y fecha, solo se escribió proyectó,revisó y sin fecha"/>
    <s v="Jacqueline"/>
    <n v="0.8"/>
    <s v="VENCIDA"/>
    <m/>
    <m/>
    <s v="Abierto"/>
    <m/>
    <m/>
    <m/>
    <m/>
    <m/>
  </r>
  <r>
    <n v="520"/>
    <n v="467"/>
    <s v="Auditoría interna"/>
    <n v="2021"/>
    <s v="Evaluación al grado de eficacia, eficiencia y efectividad del proceso de Gestión Contractual, la administración de los riesgos, los controles y el cumplimiento de la normatividad legal vigente_x000a__x000a_"/>
    <d v="2021-08-06T00:00:00"/>
    <s v="Conflicto de Intereses sin Diligenciar_x000a__x000a_El equipo auditor, observó que en el expediente contractual ni en el SECOP II, se evidencia el diligenciamiento del registro de la declaración de bienes y rentas, y el Conflicto de Intereses de los contratos 246,211"/>
    <s v="No conformidad"/>
    <s v="Debilidades en  los controles para completar la información pendiente que por problemas técnicos en aplicativo no se completaron o hicieron en debida forma_x000a_"/>
    <s v="Debilidades en  los controles para completar la información pendiente que por problemas técnicos en aplicativo no se completaron o hicieron en debida forma_x000a_"/>
    <s v="Incumplimiento  normativo. "/>
    <s v="Acción correctiva"/>
    <s v="Verificar por parte del profesional de contratación encargado del proceso, que previo a la suscripción del contrato, verifique el registro en SIGEP II                           _x000a_"/>
    <m/>
    <n v="1"/>
    <s v="No. De check listverificados/No. De contratos suscritos expedidos *100"/>
    <x v="1"/>
    <s v="Abogado encargado del proceso"/>
    <d v="2021-10-31T00:00:00"/>
    <d v="2022-07-29T00:00:00"/>
    <m/>
    <m/>
    <d v="2022-07-29T00:00:00"/>
    <m/>
    <m/>
    <m/>
    <m/>
    <m/>
    <m/>
    <m/>
    <m/>
    <m/>
    <m/>
    <m/>
    <m/>
    <m/>
    <m/>
    <m/>
    <m/>
    <m/>
    <m/>
    <m/>
    <m/>
    <m/>
    <m/>
    <m/>
    <m/>
    <m/>
    <m/>
    <m/>
    <m/>
    <m/>
    <m/>
    <m/>
    <m/>
    <m/>
    <m/>
    <m/>
    <m/>
    <m/>
    <m/>
    <m/>
    <m/>
    <m/>
    <m/>
    <m/>
    <m/>
    <m/>
    <m/>
    <m/>
    <m/>
    <m/>
    <m/>
    <s v="Sin Seguimiento"/>
    <m/>
    <m/>
    <m/>
    <s v="23  febrero -13 Marzo"/>
    <s v="Acción en avance"/>
    <s v="Catalina Carranza-Jacqueline Rivera"/>
    <n v="0.1"/>
    <s v="En avance"/>
    <d v="2022-04-08T00:00:00"/>
    <s v="Se evidencia la lista de chequeo en la que se verifico el cumplimiento del requisito"/>
    <s v="Catalina Carranza-Jacqueline Rivera"/>
    <n v="0.8"/>
    <s v="En avance"/>
    <d v="2022-04-29T00:00:00"/>
    <s v="Se evidencia chek list con la veriifcacion del requisito"/>
    <s v="CLAUDIA QUINTERO-CATALINA CARRANZA"/>
    <n v="0.85"/>
    <s v="En avance"/>
    <d v="2022-05-31T00:00:00"/>
    <s v="Se adjunta che lista con la verificación del requisito"/>
    <n v="1"/>
    <d v="2022-06-08T00:00:00"/>
    <s v="Se evidencia che lista con la verificación del requisito"/>
    <s v="Aun se esta a tiempo de cumplir "/>
    <d v="2022-07-19T00:00:00"/>
    <s v="Se evidencia chek list con la verificacion del requisito, no obstante este formato no esta formalizado en el sige"/>
    <s v="A tiempo"/>
    <d v="2022-07-22T00:00:00"/>
    <s v="Acción que esta en términos,para que se verifique la inscripción del contratista en SIGEP "/>
    <s v="Jacqueline"/>
    <n v="0.85"/>
    <s v="EN AVANCE"/>
    <m/>
    <m/>
    <s v="Abierto"/>
    <m/>
    <m/>
    <m/>
    <m/>
    <m/>
  </r>
  <r>
    <n v="522"/>
    <n v="469"/>
    <s v="Auditoría interna"/>
    <n v="2021"/>
    <s v="Evaluación al grado de eficacia, eficiencia y efectividad del proceso de Gestión Contractual, la administración de los riesgos, los controles y el cumplimiento de la normatividad legal vigente_x000a__x000a_"/>
    <d v="2021-08-06T00:00:00"/>
    <s v="Inconsistencias en la Designación de la Supervisión._x000a__x000a_Se evidenciaron falencias en la Delegación de la supervisión de los contratos 211, 214, 165,110, 265, 290, 266 y orden de compra 56640 de 2020; por cuanto no poseen claridad en esta designación, incump"/>
    <s v="No conformidad"/>
    <s v="Inaplicabilidad de controles establecidos en la Entidad mediante el Manual de Supervisión Contractual de la DNBC adoptado mediante Resolución 066 de 2016, _x000a_ "/>
    <s v=" Inaplicabilidad de controles establecidos en la Entidad mediante el Manual de Supervisión Contractual de la DNBC adoptado mediante Resolución 066 de 2016, "/>
    <s v="Incumplimiento de normativa "/>
    <s v="Acción correctiva"/>
    <s v="Iniciar las acciones  disciplinarias a que haya lugar por el incumplimiento a los procedimientos y manuales establecidos por la entidad"/>
    <m/>
    <n v="1"/>
    <s v="Acciones adelantadas"/>
    <x v="4"/>
    <s v="Viviana Gonzalez "/>
    <d v="2022-01-01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do no se evidenció que se hayan Iniciado las acciones  disciplinarias a que haya lugar por el incumplimiento a los procedimientos y manuales establecidos por la entidad"/>
    <s v="CLAUDIA QUINTERO-CATALINA CARRANZA"/>
    <n v="0.1"/>
    <s v="En avance"/>
    <m/>
    <m/>
    <m/>
    <d v="2022-06-08T00:00:00"/>
    <s v="El proceso no reporta evidencia de la ejecución de la acción "/>
    <s v="Aun se esta a tiempo de cumplir "/>
    <d v="2022-07-15T00:00:00"/>
    <s v="La segunda  linea de defensa  a traves del monitoreo realizado conjuntamente con el gestor del proceso  no evidencio avance  en relación a Iniciar las acciones  disciplinarias a que haya lugar por el incumplimiento a los procedimientos y manuales establec"/>
    <s v="A tiempo"/>
    <d v="2022-07-25T00:00:00"/>
    <s v="No se allego evidencia de la gestión adelantada para iniciar las acciones  disciplinarias a que haya lugar por el incumplimiento a los procedimientos y manuales establecidos por la entidad"/>
    <s v="Jacqueline"/>
    <n v="0.1"/>
    <s v="EN AVANCE"/>
    <m/>
    <m/>
    <s v="Abierto"/>
    <m/>
    <m/>
    <m/>
    <m/>
    <m/>
  </r>
  <r>
    <n v="524"/>
    <n v="471"/>
    <s v="Auditoría interna"/>
    <n v="2021"/>
    <s v="Evaluación al grado de eficacia, eficiencia y efectividad del proceso de Gestión Contractual, la administración de los riesgos, los controles y el cumplimiento de la normatividad legal vigente_x000a__x000a_"/>
    <d v="2021-08-06T00:00:00"/>
    <s v="Publicación Estudios Previos Comodatos_x000a__x000a_No se publicaron los estudios previos de la totalidad de los comodatos revisados en la muestra, incumpliendo lo establecido en el Decreto 1082 de 2015, artículo 2.2.1.1.1.7.1. Publicidad en el SECOP. La Entidad Esta"/>
    <s v="No conformidad"/>
    <s v="Diferencias en la interpretación normativa respecto de los documentos que se deben publicar en los contratos a título gratuito. _x000a_"/>
    <s v="Diferencias en la interpretación normativa respecto de los documentos que se deben publicar en los contratos a título gratuito. _x000a_"/>
    <s v="Incumplimiento de normativo"/>
    <s v="Acción correctiva"/>
    <s v="Actualizar el manual de contratación  defiendo los Documentos del Proceso y los actos administrativos objeto de publicación "/>
    <m/>
    <n v="1"/>
    <s v="Manual de Contratación actualizado y formalizado "/>
    <x v="1"/>
    <s v="Alvaro Perez"/>
    <d v="2021-11-02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en el cual se encuentran definidos los Documentos del Procesode contrtacion  y los actos administrativos objeto de publicación"/>
    <s v="Si"/>
    <d v="2022-07-22T00:00:00"/>
    <s v="Con la expedición del manual de contratación, en los procedimientos para contratar se estipula los documentos a expedir, como los que se deben publicar en SECOP "/>
    <s v="Jacqueline"/>
    <n v="1"/>
    <s v="CUMPLIDA"/>
    <m/>
    <m/>
    <s v="Cerrado"/>
    <s v="Con la expedición del manual de contratación, se estipulo los documentos a publicar"/>
    <s v="Jacqueline"/>
    <d v="2022-07-29T00:00:00"/>
    <m/>
    <m/>
  </r>
  <r>
    <n v="525"/>
    <n v="472"/>
    <s v="Auditoría interna"/>
    <n v="2021"/>
    <s v="Evaluación al grado de eficacia, eficiencia y efectividad del proceso de Gestión Contractual, la administración de los riesgos, los controles y el cumplimiento de la normatividad legal vigente_x000a__x000a_"/>
    <d v="2021-08-06T00:00:00"/>
    <s v="Acto Administrativo de Justificación de la Contratación Comodatos._x000a__x000a_Se evidenció que ninguno de los expedientes contractuales de comodatos tiene el acto administrativo de justificación de la contratación, en el cual se establezca la causal que se invoca p"/>
    <s v="No conformidad"/>
    <s v="Debilidad en los controles establecidos. _x000a_"/>
    <s v="Debilidad en los controles establecidos. "/>
    <s v="Incumplimientos normativos"/>
    <s v="Acción correctiva"/>
    <s v="Actualizar el manual de contratación  defiendo los Documentos del Proceso y los actos administrativos objeto de publicación "/>
    <m/>
    <n v="1"/>
    <s v="Manual de Contratación actualizado y formalizado "/>
    <x v="1"/>
    <s v="Alvaro Perez"/>
    <d v="2021-11-02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en el cual se encuentran definidos los Documentos del Procesode contrtacion  y los actos administrativos objeto de publicación"/>
    <s v="Si"/>
    <d v="2022-07-22T00:00:00"/>
    <s v="Con la expedición del manual de contratación, en los procedimientos para contratar se estipula los documentos a expedir, como los que se deben publicar en SECOP "/>
    <s v="Jacqueline"/>
    <n v="1"/>
    <s v="CUMPLIDA"/>
    <m/>
    <m/>
    <s v="Cerrado"/>
    <s v="Con la expedición del manual de contratación, se estipulo los documentos a publicar"/>
    <s v="Jacqueline"/>
    <d v="2022-07-29T00:00:00"/>
    <m/>
    <m/>
  </r>
  <r>
    <n v="527"/>
    <n v="474"/>
    <s v="Auditoría interna"/>
    <n v="2021"/>
    <s v="Evaluación al grado de eficacia, eficiencia y efectividad del proceso de Gestión Contractual, la administración de los riesgos, los controles y el cumplimiento de la normatividad legal vigente_x000a__x000a_"/>
    <d v="2021-08-06T00:00:00"/>
    <s v="Incumplimiento Manual de Contratación. _x000a__x000a_La entidad no está dando cumplimiento al Manual de Contratación, debido a que se evidenciaron falencias en la aplicación de las actividades que el Manual establece para cada una de las modalidades contractuales, co"/>
    <s v="No conformidad"/>
    <s v="Falta de aplicación del manual de contratación. "/>
    <s v="Falta de aplicación del manual de contratación. "/>
    <s v="Incumplimientos normativos"/>
    <s v="Acción correctiva"/>
    <s v="Aplicar  el Manual de Contratación, para solicitar la expedición  del Certificado de Disponibilidad con que se ampara el proceso._x000a_ "/>
    <m/>
    <n v="1"/>
    <s v="No. De CDP elaboradas/No. De contratos suscritos*100 "/>
    <x v="1"/>
    <s v="Alvaro Perez"/>
    <d v="2021-10-02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7"/>
    <s v="En avance"/>
    <d v="2022-04-29T00:00:00"/>
    <s v="El manual de contrataciòn se encuentra en revisiòn en el proceso de Mejora Continua"/>
    <s v="CLAUDIA QUINTERO-CATALINA CARRANZA"/>
    <n v="0.7"/>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no obstante en el mismo no se encuentra relacionado el proceso  para la expedición  del Certificado de Disponibilidad con que se ampara el"/>
    <s v="No"/>
    <d v="2022-07-22T00:00:00"/>
    <s v="Se relaciona en el 1.2 del Manual quien debe expedir y quien debe solicitar el CDP, igualmente se cuenta con el formato de solicitud"/>
    <s v="Jacqueline"/>
    <n v="1"/>
    <s v="CUMPLIDA"/>
    <m/>
    <m/>
    <s v="Cerrado"/>
    <s v="Se estableció toda la reglamentación del CDP"/>
    <s v="Jacqueline"/>
    <d v="2022-07-29T00:00:00"/>
    <m/>
    <m/>
  </r>
  <r>
    <n v="529"/>
    <n v="476"/>
    <s v="Auditoría interna"/>
    <n v="2021"/>
    <s v="Evaluación al grado de eficacia, eficiencia y efectividad del proceso de Gestión Contractual, la administración de los riesgos, los controles y el cumplimiento de la normatividad legal vigente_x000a__x000a_"/>
    <d v="2021-08-06T00:00:00"/>
    <s v="Aviso de convocatoria_x000a__x000a_En el expediente del contrato No. 281 de 2020, no se evidenció que repose el Aviso de Convocatoria conforme lo enuncia el ítem 10 Numeral 5.2.4 del Manual De Contratación de la DNBC que determina que  “El profesional encargado del p"/>
    <s v="No conformidad"/>
    <s v="Falta de aplicación del manual de contratación. "/>
    <s v="Falta de aplicación del manual de contratación. "/>
    <s v="Incumplimientos normativos"/>
    <s v="Acción correctiva"/>
    <s v="Actualizar  el Manual de Contratación, con formatos y listas de chequeo, en la que se registre la publicación  de los documentos   "/>
    <m/>
    <n v="1"/>
    <s v="Manual actualizadado y Listas de chequeo formalizada "/>
    <x v="1"/>
    <s v="Alvaro Perez"/>
    <d v="2022-01-31T00:00:00"/>
    <d v="2022-04-18T00:00:00"/>
    <m/>
    <m/>
    <d v="2022-04-18T00:00:00"/>
    <m/>
    <m/>
    <m/>
    <m/>
    <m/>
    <m/>
    <m/>
    <m/>
    <m/>
    <m/>
    <m/>
    <m/>
    <m/>
    <m/>
    <m/>
    <m/>
    <m/>
    <m/>
    <m/>
    <m/>
    <m/>
    <m/>
    <m/>
    <m/>
    <m/>
    <m/>
    <m/>
    <m/>
    <m/>
    <m/>
    <m/>
    <m/>
    <m/>
    <m/>
    <m/>
    <m/>
    <m/>
    <m/>
    <m/>
    <m/>
    <m/>
    <m/>
    <m/>
    <m/>
    <m/>
    <m/>
    <m/>
    <m/>
    <m/>
    <m/>
    <s v="Sin Seguimiento"/>
    <m/>
    <m/>
    <m/>
    <s v="23  febrero -13 Marzo"/>
    <s v="En términos"/>
    <s v="Catalina Carranza-Jacqueline Rivera"/>
    <n v="0.1"/>
    <s v="En avance"/>
    <d v="2022-04-08T00:00:00"/>
    <s v="El manual esta en revision de mejora continua "/>
    <s v="Catalina Carranza-Jacqueline Rivera"/>
    <n v="0.8"/>
    <s v="En avance"/>
    <d v="2022-04-29T00:00:00"/>
    <s v="El manual de contrataciòn se encuentra en revisiòn en el proceso de Mejora Continua"/>
    <s v="CLAUDIA QUINTERO-CATALINA CARRANZA"/>
    <n v="0.8"/>
    <s v="Vencida"/>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no obstante no se han formalizado en el sige los  formatos y listas de chequeo, en la que se registre la publicación  de los documentos "/>
    <s v="No"/>
    <d v="2022-07-25T00:00:00"/>
    <s v="No obstante haberse actualizado y publicado el manual de contratación, sigue pendiente la expedición de formatos y listas de chequeo en las que se registre la publicación de documentos  "/>
    <s v="Jacqueline"/>
    <n v="0.8"/>
    <s v="VENCIDA"/>
    <m/>
    <m/>
    <s v="Abierto"/>
    <m/>
    <m/>
    <m/>
    <m/>
    <m/>
  </r>
  <r>
    <n v="530"/>
    <n v="477"/>
    <s v="Auditoría interna"/>
    <n v="2021"/>
    <s v="Evaluación al grado de eficacia, eficiencia y efectividad del proceso de Gestión Contractual, la administración de los riesgos, los controles y el cumplimiento de la normatividad legal vigente_x000a__x000a_"/>
    <d v="2021-08-06T00:00:00"/>
    <s v="Publicación Adendas _x000a__x000a_Se evidencio en el Contrato 260 de 2020 la  expedición de  seis adendas; no obstante, aunque la adenda  No.1 se encuentra físicamente en el expediente contractual misma no fue publicada en SECOP II, desconociéndose  el artículo 2.2.1"/>
    <s v="No conformidad"/>
    <s v="Falta de aplicación normativa"/>
    <s v="Falta de aplicación normativa"/>
    <s v="Incumplimientos normativos"/>
    <s v="Acción correctiva"/>
    <s v="Imprimir pantallazo de la publicación de la adenda"/>
    <m/>
    <n v="1"/>
    <s v="NO. Pantallazos generados./ No . De adendas realizadas en el periodo  *100"/>
    <x v="1"/>
    <s v="Alvaro Perez"/>
    <d v="2021-09-13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Se evidencia la publicacion de las adendas por los respectivos procesos adelantados"/>
    <s v="Catalina Carranza-Jacqueline Rivera"/>
    <n v="0.8"/>
    <s v="En avance"/>
    <d v="2022-04-29T00:00:00"/>
    <s v="Se evidenica la publicacion d elas adendas a que fueron lugar "/>
    <s v="CLAUDIA QUINTERO-CATALINA CARRANZA"/>
    <n v="0.85"/>
    <s v="En avance"/>
    <d v="2022-05-31T00:00:00"/>
    <s v="Se evidencia la publicación d ellas adendas a que fueron lugar "/>
    <n v="1"/>
    <d v="2022-06-08T00:00:00"/>
    <s v="Se evidencia la publicación d ellas adendas a que fueron lugar "/>
    <s v="Aun se esta a tiempo de cumplir "/>
    <d v="2022-07-19T00:00:00"/>
    <s v="Se evidencia la publicación De las adendas a que fueron lugar "/>
    <s v="Si"/>
    <d v="2022-07-22T00:00:00"/>
    <s v="Se allego evidencia de las adendas publicadas en SECOP"/>
    <s v="Jacqueline"/>
    <n v="1"/>
    <s v="CUMPLIDA"/>
    <m/>
    <m/>
    <s v="Cerrado"/>
    <s v="Se publicaron las adendas"/>
    <s v="Jacqueline"/>
    <d v="2022-07-29T00:00:00"/>
    <m/>
    <m/>
  </r>
  <r>
    <n v="532"/>
    <n v="479"/>
    <s v="Auditoría interna"/>
    <n v="2021"/>
    <s v="Evaluación al grado de eficacia, eficiencia y efectividad del proceso de Gestión Contractual, la administración de los riesgos, los controles y el cumplimiento de la normatividad legal vigente_x000a__x000a_"/>
    <d v="2021-08-06T00:00:00"/>
    <s v="Suscripción del contrato por persona no Autorizada Subasta Inversa_x000a__x000a_En la cláusula 25 de los contratos 266 y 290 de 2020, se establece que, para el perfeccionamiento y ejecución del contrato, se requiere la firma de las partes; no obstante, al revisar dig"/>
    <s v="No conformidad"/>
    <s v="Error en la plataforma SECOP II "/>
    <s v="Error en la plataforma SECOP II "/>
    <s v="Incumplimientos normativos"/>
    <s v="Acción correctiva"/>
    <s v="Realizar  capacitaciones en la plataforma SECOP II con la participacion y contratistas del procesos de gestion contractual, de manera trimestral"/>
    <m/>
    <n v="4"/>
    <s v="No. Capacitaciones realizadas / No . de capacitaciones programadas en el periodo  *100"/>
    <x v="1"/>
    <s v="Alvaro Perez"/>
    <d v="2022-01-01T00:00:00"/>
    <d v="2022-12-31T00:00:00"/>
    <m/>
    <m/>
    <d v="2022-12-31T00:00:00"/>
    <m/>
    <m/>
    <m/>
    <m/>
    <m/>
    <m/>
    <m/>
    <m/>
    <m/>
    <m/>
    <m/>
    <m/>
    <m/>
    <m/>
    <m/>
    <m/>
    <m/>
    <m/>
    <m/>
    <m/>
    <m/>
    <m/>
    <m/>
    <m/>
    <m/>
    <m/>
    <m/>
    <m/>
    <m/>
    <m/>
    <m/>
    <m/>
    <m/>
    <m/>
    <m/>
    <m/>
    <m/>
    <m/>
    <m/>
    <m/>
    <m/>
    <m/>
    <m/>
    <m/>
    <m/>
    <m/>
    <m/>
    <m/>
    <m/>
    <m/>
    <s v="Sin Seguimiento"/>
    <m/>
    <m/>
    <m/>
    <s v="23  febrero -13 Marzo"/>
    <s v="En términos"/>
    <s v="Catalina Carranza-Jacqueline Rivera"/>
    <n v="0.1"/>
    <s v="En avance"/>
    <d v="2022-04-08T00:00:00"/>
    <s v="Se eviencia la capacitacion del 4 de marzo de 2022"/>
    <s v="Catalina Carranza-Jacqueline Rivera"/>
    <n v="0.25"/>
    <s v="En avance"/>
    <d v="2022-04-29T00:00:00"/>
    <s v="Se evidencia capacitacion del dia 22 de abril de 2022"/>
    <s v="CLAUDIA QUINTERO-CATALINA CARRANZA"/>
    <n v="0.5"/>
    <s v="En avance"/>
    <d v="2022-05-31T00:00:00"/>
    <s v="Se adjunta evidencias de capacitaciones llevadas a cabo."/>
    <n v="1"/>
    <d v="2022-06-08T00:00:00"/>
    <s v="de evidencia capacitación realizada el 12 de febrero y del 6 de abril "/>
    <s v="Aun se esta a tiempo de cumplir "/>
    <d v="2022-07-19T00:00:00"/>
    <s v="Se evidencia capacitación realizada el el  30 de junio 2022"/>
    <s v="A tiempo"/>
    <d v="2022-07-22T00:00:00"/>
    <s v="Se evidencia como cumplimiento de la acción lista de asistencia  de 30 de junio de 2022"/>
    <s v="Jacqueline"/>
    <n v="0.5"/>
    <s v="EN AVANCE"/>
    <m/>
    <m/>
    <s v="Abierto"/>
    <m/>
    <m/>
    <m/>
    <m/>
    <m/>
  </r>
  <r>
    <n v="533"/>
    <n v="480"/>
    <s v="Auditoría interna"/>
    <n v="2021"/>
    <s v="Evaluación al grado de eficacia, eficiencia y efectividad del proceso de Gestión Contractual, la administración de los riesgos, los controles y el cumplimiento de la normatividad legal vigente_x000a__x000a_"/>
    <d v="2021-08-06T00:00:00"/>
    <s v="Designación de contratista como supervisor_x000a_Se están designando contratistas como supervisores de los contratos suscritos por parte de la DNBC, sin que se hayan contratado por sus conocimientos especializados y sin la debida justificación de este, conforme"/>
    <s v="No conformidad"/>
    <s v=" Falta de personal especializado en temas específicos en la DNBC._x000a_"/>
    <s v="Falta de personal especializado en temas específicos en la DNBC.C."/>
    <s v="Incumplimiento de la normatividad vigente"/>
    <s v="Acción correctiva"/>
    <s v="Designar la supervisión de contratos de la DNBC solo a personal de planta."/>
    <m/>
    <n v="1"/>
    <s v="N° de designación de supervisores de empleados de planta / N° de contratos suscritos en el período."/>
    <x v="1"/>
    <s v="Capitán Charles Benavides /Jorge Amarillo/Alvaro Perez"/>
    <d v="2021-09-13T00:00:00"/>
    <d v="2022-06-28T00:00:00"/>
    <m/>
    <m/>
    <d v="2022-06-28T00:00:00"/>
    <m/>
    <m/>
    <m/>
    <m/>
    <m/>
    <m/>
    <m/>
    <m/>
    <m/>
    <m/>
    <m/>
    <m/>
    <m/>
    <m/>
    <m/>
    <m/>
    <m/>
    <m/>
    <m/>
    <m/>
    <m/>
    <m/>
    <m/>
    <m/>
    <m/>
    <m/>
    <m/>
    <m/>
    <m/>
    <m/>
    <m/>
    <m/>
    <m/>
    <m/>
    <m/>
    <m/>
    <m/>
    <m/>
    <m/>
    <m/>
    <m/>
    <m/>
    <m/>
    <m/>
    <m/>
    <m/>
    <m/>
    <m/>
    <m/>
    <m/>
    <s v="Sin Seguimiento"/>
    <m/>
    <m/>
    <m/>
    <s v="23  febrero -13 Marzo"/>
    <s v="En términos"/>
    <s v="Catalina Carranza-Jacqueline Rivera"/>
    <n v="0.66"/>
    <s v="En avance"/>
    <d v="2022-04-08T00:00:00"/>
    <s v="De 133 contratos suscritos, todos los supervisores designados son de planta "/>
    <s v="Catalina Carranza-Jacqueline Rivera"/>
    <n v="0.8"/>
    <s v="En avance"/>
    <d v="2022-04-29T00:00:00"/>
    <s v="De 135 contratos suscritos, todos los supervisores designados son de planta "/>
    <s v="CLAUDIA QUINTERO-CATALINA CARRANZA"/>
    <n v="0.85"/>
    <s v="En avance"/>
    <d v="2022-05-31T00:00:00"/>
    <s v="De los contratos suscritos, todos los supervisores designados son de planta, adjunto la respectiva evidencia."/>
    <n v="1"/>
    <d v="2022-06-08T00:00:00"/>
    <s v="De 135 contratos suscritos, todos los supervisores designados son de planta "/>
    <s v="Aun se esta a tiempo de cumplir "/>
    <d v="2022-07-19T00:00:00"/>
    <s v="De 179 contratos suscritos, todos los supervisores designados son de planta"/>
    <s v="Si"/>
    <d v="2022-07-25T00:00:00"/>
    <s v="Se observa como evidencia base de contratos suscritos del tiempo transcurrido en la presente vigencia  en la cual los supervisores designados pertenecen a la planta de personal de la DNBC    "/>
    <s v="Jacqueline"/>
    <n v="1"/>
    <s v="CUMPLIDA"/>
    <m/>
    <m/>
    <s v="Cerrado"/>
    <s v="Los supervisores son funcionarios"/>
    <s v="Jacqueline"/>
    <d v="2022-07-29T00:00:00"/>
    <m/>
    <m/>
  </r>
  <r>
    <n v="534"/>
    <n v="481"/>
    <s v="Auditoría interna"/>
    <n v="2021"/>
    <s v="Evaluación al grado de eficacia, eficiencia y efectividad del proceso de Gestión Contractual, la administración de los riesgos, los controles y el cumplimiento de la normatividad legal vigente_x000a__x000a_"/>
    <d v="2021-08-06T00:00:00"/>
    <s v="Para la totalidad de la muestra revisada no se está diligenciando el campo de “Asignaciones para el seguimiento” de la plataforma SECOP II,  el nombre del supervisor, el tipo de documento y el número de documento de quien ejerce este rol en el respectivo "/>
    <s v="Observación"/>
    <s v=" La plataforma Secop, no deja ingresar esta información _x000a_"/>
    <s v="La plataforma Secop, no deja ingresar esta información "/>
    <s v="Incumplimiento de la normatividad vigente"/>
    <s v="Acción preventiva "/>
    <s v="Se solicitara el concepto de Colombia compra eficiente, debido de que la plataforma no permite modificar este campo."/>
    <m/>
    <n v="1"/>
    <s v="Documento con la consulta generado "/>
    <x v="1"/>
    <s v="Álvaro Perez"/>
    <d v="2022-02-01T00:00:00"/>
    <d v="2022-03-15T00:00:00"/>
    <m/>
    <m/>
    <d v="2022-03-15T00:00:00"/>
    <m/>
    <m/>
    <m/>
    <m/>
    <m/>
    <m/>
    <m/>
    <m/>
    <m/>
    <m/>
    <m/>
    <m/>
    <m/>
    <m/>
    <m/>
    <m/>
    <m/>
    <m/>
    <m/>
    <m/>
    <m/>
    <m/>
    <m/>
    <m/>
    <m/>
    <m/>
    <m/>
    <m/>
    <m/>
    <m/>
    <m/>
    <m/>
    <m/>
    <m/>
    <m/>
    <m/>
    <m/>
    <m/>
    <m/>
    <m/>
    <m/>
    <m/>
    <m/>
    <m/>
    <m/>
    <m/>
    <m/>
    <m/>
    <m/>
    <m/>
    <s v="Sin Seguimiento"/>
    <m/>
    <m/>
    <m/>
    <s v="23  febrero -13 Marzo"/>
    <s v="En términos"/>
    <s v="Catalina Carranza-Jacqueline Rivera"/>
    <n v="0"/>
    <s v="En avance"/>
    <d v="2022-04-08T00:00:00"/>
    <s v="No se evidencia avance"/>
    <s v="Catalina Carranza-Jacqueline Rivera"/>
    <n v="0"/>
    <s v="Vencida"/>
    <d v="2022-04-29T00:00:00"/>
    <s v="No se evidencia avance "/>
    <s v="CLAUDIA QUINTERO-CATALINA CARRANZA"/>
    <n v="0"/>
    <s v="Vencida"/>
    <d v="2022-05-31T00:00:00"/>
    <s v="Se remite pantallazo de correo electrónico solicitando concepto de Colombia compra eficiente, debido de que la plataforma no permite modificar este campo "/>
    <n v="1"/>
    <d v="2022-06-08T00:00:00"/>
    <s v="Se evidencia correo con la consulta"/>
    <s v="Si"/>
    <d v="2022-07-19T00:00:00"/>
    <s v="Se remite pantallazo de correo electrónico solicitando concepto de Colombia compra eficiente, debido de que la plataforma no permite modificar este campo "/>
    <s v="Si"/>
    <d v="2022-07-25T00:00:00"/>
    <s v="No se allega evidencia del cumplimiento de la acción respecto a solicitar concepto a SECOP"/>
    <s v="Jacqueline"/>
    <n v="0"/>
    <s v="VENCIDA"/>
    <m/>
    <m/>
    <s v="Abierto"/>
    <m/>
    <m/>
    <m/>
    <m/>
    <m/>
  </r>
  <r>
    <n v="535"/>
    <n v="482"/>
    <s v="Auditoría interna"/>
    <n v="2021"/>
    <s v="Evaluación al grado de eficacia, eficiencia y efectividad del proceso de Gestión Contractual, la administración de los riesgos, los controles y el cumplimiento de la normatividad legal vigente_x000a__x000a_"/>
    <d v="2021-08-06T00:00:00"/>
    <s v="Inconsistencia en estudios previos Contrato de Arrendamiento y Único Oferente_x000a__x000a_Se evidencio falencias en los formatos de estudios previos con relación a la duplicidad de algunos numerales._x000a__x000a_"/>
    <s v="Observación"/>
    <s v="Porque: Error involuntario en la numeración de los ítems en el estudio previo. "/>
    <s v="Porque: Error involuntario en la numeración de los ítems en el estudio previo. "/>
    <s v="Interpretación errónea de los documentos "/>
    <s v="Acción preventiva "/>
    <s v="Corrección de la numeración de los estudios previos del contrato de arrendamiento suscrito. "/>
    <m/>
    <n v="1"/>
    <s v="Estudio previo modificado "/>
    <x v="1"/>
    <s v="Alvaro Perez"/>
    <s v="04/11//2021"/>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1"/>
    <s v="En avance"/>
    <d v="2022-04-29T00:00:00"/>
    <s v="No se adjunta evidencia para realizar el respectivo seguimiento "/>
    <s v="CLAUDIA QUINTERO-CATALINA CARRANZA"/>
    <n v="0.1"/>
    <s v="En avance"/>
    <d v="2022-05-31T00:00:00"/>
    <s v="Se adjunta corrección de la numeración de los estudios previos del contrato de arrendamiento suscrito. "/>
    <n v="1"/>
    <d v="2022-06-08T00:00:00"/>
    <s v="Se presenta ejecución de la acción "/>
    <s v="Si"/>
    <d v="2022-07-19T00:00:00"/>
    <s v="Se evidencia pdf del contrato de arrendamiento en el cual se visualiza la correcion de la numeracion de los estudios previos del contrato"/>
    <s v="Si"/>
    <d v="2022-07-25T00:00:00"/>
    <s v="Se evidencia el contrato de arrendamiento con la numeración corregida "/>
    <s v="Jacqueline"/>
    <n v="1"/>
    <s v="CUMPLIDA"/>
    <m/>
    <m/>
    <s v="Cerrado"/>
    <s v="Se corrigió la numeración de los estudios previos"/>
    <s v="Jacqueline"/>
    <d v="2022-07-29T00:00:00"/>
    <m/>
    <m/>
  </r>
  <r>
    <n v="536"/>
    <n v="483"/>
    <s v="Auditoría interna"/>
    <n v="2021"/>
    <s v="Evaluación al grado de eficacia, eficiencia y efectividad del proceso de Gestión Contractual, la administración de los riesgos, los controles y el cumplimiento de la normatividad legal vigente_x000a__x000a_"/>
    <d v="2021-08-06T00:00:00"/>
    <s v="En la verificación documental de la Certificación del Revisor fiscal de aportes a los sistemas de seguridad social y parafiscales, el grupo evidenció:_x000a__x000a_• A folio 39 del contrato 269, viene firmada por el rector, anexan planillas de aportes a folios 44 y 4"/>
    <s v="Observación"/>
    <s v="Porque : Debilidad en el control establecido , para la verificación de la documentación "/>
    <s v="Porque : Debilidad en el control establecido , para la verificación de la documentación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m/>
    <m/>
    <s v="Abierto"/>
    <m/>
    <m/>
    <m/>
    <m/>
    <m/>
  </r>
  <r>
    <n v="537"/>
    <n v="484"/>
    <s v="Auditoría interna"/>
    <n v="2021"/>
    <s v="Evaluación al grado de eficacia, eficiencia y efectividad del proceso de Gestión Contractual, la administración de los riesgos, los controles y el cumplimiento de la normatividad legal vigente_x000a__x000a_"/>
    <d v="2021-08-06T00:00:00"/>
    <s v="Inconsistencia en el Análisis del Sector_x000a__x000a_En el análisis del Sector del contrato 280 de 2020, se estipuló la aplicabilidad del artículo 2.2.1.2.4.4.8 del Decreto 1082 de 2015, pero al revisar este artículo en el citado Decreto, el mismo NO EXISTE._x000a__x000a_El Art"/>
    <s v="Observación"/>
    <s v="Porque : Debilidad en el control establecido , para la verificación de la documentación que es parte integra del proceso contractual "/>
    <s v="Porque : Debilidad en el control establecido , para la verificación de la documentación que es parte integra del proceso contractual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m/>
    <m/>
    <s v="Abierto"/>
    <m/>
    <m/>
    <m/>
    <m/>
    <m/>
  </r>
  <r>
    <n v="538"/>
    <n v="485"/>
    <s v="Auditoría interna"/>
    <n v="2021"/>
    <s v="Informe  Seguimiento Ley 1712 de 2014- Ley de Transparencia y del derecho de acceso a la información pública nacional&quot;."/>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os estandares y directrices para la publicar la informacion señalada en la Ley 1712 de 2014"/>
    <m/>
    <n v="12"/>
    <s v="Numero de monitoreos realizados  "/>
    <x v="6"/>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m/>
    <m/>
    <s v="Abierto"/>
    <m/>
    <m/>
    <m/>
    <m/>
    <m/>
  </r>
  <r>
    <n v="0"/>
    <n v="486"/>
    <s v="Auditoría interna"/>
    <n v="2021"/>
    <s v="Informe  Seguimiento Ley 1712 de 2014- Ley de Transparencia y del derecho de acceso a la información pública nacional&quot;."/>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
    <m/>
    <n v="1"/>
    <s v="No. De actualizaciones realizadas/No de requerimientos estipulados en el Anexo 2 de la Resolución 1519 de 2020 MINTIC "/>
    <x v="12"/>
    <s v="Edgardo Mandon "/>
    <d v="2021-11-10T00:00:00"/>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s v="SI"/>
    <s v="SI"/>
    <s v="Abierto"/>
    <m/>
    <m/>
    <m/>
    <m/>
    <m/>
  </r>
  <r>
    <n v="0"/>
    <n v="487"/>
    <s v="Auditoría interna"/>
    <n v="2021"/>
    <s v="Informe  Seguimiento Ley 1712 de 2014- Ley de Transparencia y del derecho de acceso a la información pública nacional&quot;."/>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Socializar el procedimiento de publicación, actualización o eliminación de contenido en el portal web de la Entidad a los gestores de cada uno de los procesos de la Entidad. "/>
    <m/>
    <n v="19"/>
    <s v="No. De gestores sensibilizados/ No de gestores de la DNBC "/>
    <x v="12"/>
    <s v=" Edgardo Mandon "/>
    <s v="10-nov.2021"/>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s v="SI"/>
    <s v="SI"/>
    <s v="Abierto"/>
    <m/>
    <m/>
    <m/>
    <m/>
    <m/>
  </r>
  <r>
    <n v="539"/>
    <n v="488"/>
    <s v="Auditoría interna"/>
    <n v="2021"/>
    <s v="Informe  Seguimiento Ley 1712 de 2014- Ley de Transparencia y del derecho de acceso a la información pública nacional&quot;."/>
    <d v="2021-10-13T00:00:00"/>
    <s v="Respecto de la información que trata el Artículo 2.1.1.2.1.4 del Decreto 1081 del 2015, en el link  https://dnbc.gov.co/procedimientos-direccion-nacional-de-bomberos, no se encuentran publicados los procesos y procedimientos de la Entidad, que se siguen p"/>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os estandares y directrices para la publicar la informacion señalada en la Ley 1712 de 2014"/>
    <m/>
    <n v="12"/>
    <s v="Numero de monitoreos realizados  "/>
    <x v="6"/>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m/>
    <m/>
    <s v="Abierto"/>
    <m/>
    <m/>
    <m/>
    <m/>
    <m/>
  </r>
  <r>
    <n v="0"/>
    <n v="489"/>
    <s v="Auditoría interna"/>
    <n v="2021"/>
    <s v="Informe  Seguimiento Ley 1712 de 2014- Ley de Transparencia y del derecho de acceso a la información pública nacional&quot;."/>
    <d v="2021-10-13T00:00:00"/>
    <s v="Respecto de la información que trata el Artículo 2.1.1.2.1.4 del Decreto 1081 del 2015, en el link  https://dnbc.gov.co/procedimientos-direccion-nacional-de-bomberos, no se encuentran publicados los procesos y procedimientos de la Entidad, que se siguen p"/>
    <s v="No conformidad"/>
    <s v=" La Entidad no cuenta con  el personal idóneo y con experticia técnica  que contribuya en la implementación de la Ley de transparencia y acceso de la información de acuerdo a lo estipulado por MINTIC._x000a_ A pesar de  que los procesos entregaron la informació"/>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Corrección"/>
    <s v="Incluir el lik de procesos y procedimeintos en el menu de Transparencia y Acceso a la informacion publica del sitio web de la Entidad.  "/>
    <m/>
    <n v="1"/>
    <s v="Link creado "/>
    <x v="12"/>
    <s v=" Edgardo Mandon "/>
    <s v="10-nov.2021"/>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s v="SI"/>
    <s v="SI"/>
    <s v="Abierto"/>
    <m/>
    <m/>
    <m/>
    <m/>
    <m/>
  </r>
  <r>
    <n v="0"/>
    <n v="490"/>
    <s v="Auditoría interna"/>
    <n v="2021"/>
    <s v="Informe  Seguimiento Ley 1712 de 2014- Ley de Transparencia y del derecho de acceso a la información pública nacional&quot;."/>
    <d v="2021-10-13T00:00:00"/>
    <s v="Respecto de la información que trata el Artículo 2.1.1.2.1.4 del Decreto 1081 del 2015, en el link  https://dnbc.gov.co/procedimientos-direccion-nacional-de-bomberos, no se encuentran publicados los procesos y procedimientos de la Entidad, que se siguen p"/>
    <s v="No conformidad"/>
    <s v=" La Entidad no cuenta con  el personal idóneo y con experticia técnica  que contribuya en la implementación de la Ley de transparencia y acceso de la información de acuerdo a lo estipulado por MINTIC._x000a_ A pesar de  que los procesos entregaron la informació"/>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Acción correctiva"/>
    <s v="Consolidar, Actualizar y Publicar  la informacion del directorio de los empleados y funcionarios de la entidad cada vez que haya una novedad de personal "/>
    <m/>
    <n v="1"/>
    <s v="No actualizaciones / No de novedades de personal * 100"/>
    <x v="3"/>
    <s v="Maryorly Diaz "/>
    <s v="10-nov.2021"/>
    <d v="2022-11-10T00:00:00"/>
    <m/>
    <m/>
    <d v="2022-11-10T00:00:00"/>
    <m/>
    <m/>
    <m/>
    <m/>
    <m/>
    <m/>
    <m/>
    <m/>
    <m/>
    <m/>
    <m/>
    <m/>
    <m/>
    <m/>
    <m/>
    <m/>
    <m/>
    <m/>
    <m/>
    <m/>
    <m/>
    <m/>
    <m/>
    <m/>
    <m/>
    <m/>
    <m/>
    <m/>
    <m/>
    <m/>
    <m/>
    <m/>
    <m/>
    <m/>
    <m/>
    <m/>
    <m/>
    <m/>
    <m/>
    <m/>
    <m/>
    <m/>
    <m/>
    <m/>
    <m/>
    <m/>
    <m/>
    <m/>
    <m/>
    <m/>
    <s v="Sin Seguimiento"/>
    <m/>
    <m/>
    <m/>
    <d v="2022-03-15T00:00:00"/>
    <s v="Se evidenció la publicación de la información del directorio de funcionarios en la pagina web."/>
    <s v="Jhon Beltran - Carlos Vargas"/>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en seguimiento anterior"/>
    <s v="Jacqueline"/>
    <n v="1"/>
    <s v="CUMPLIDA"/>
    <m/>
    <m/>
    <s v="Cerrado"/>
    <s v="Se cuenta con el directorio de funcionarios"/>
    <s v="Jacqueline"/>
    <d v="2022-07-29T00:00:00"/>
    <m/>
    <m/>
  </r>
  <r>
    <n v="540"/>
    <n v="491"/>
    <s v="Auditoría interna"/>
    <n v="2021"/>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os condiciones minimas tecnicas y de seguridad digital aplicables a los sujetos obligados en sus sitios web"/>
    <m/>
    <n v="12"/>
    <s v="Numero de monitoreos realizados  "/>
    <x v="2"/>
    <s v="Edwin Zamora "/>
    <d v="2021-11-10T00:00:00"/>
    <d v="2022-11-10T00:00:00"/>
    <m/>
    <m/>
    <d v="2022-11-10T00:00:00"/>
    <m/>
    <m/>
    <m/>
    <m/>
    <m/>
    <m/>
    <m/>
    <m/>
    <m/>
    <m/>
    <m/>
    <m/>
    <m/>
    <m/>
    <m/>
    <m/>
    <m/>
    <m/>
    <m/>
    <m/>
    <m/>
    <m/>
    <m/>
    <m/>
    <m/>
    <m/>
    <m/>
    <m/>
    <m/>
    <m/>
    <m/>
    <m/>
    <m/>
    <m/>
    <m/>
    <m/>
    <m/>
    <m/>
    <m/>
    <m/>
    <m/>
    <m/>
    <m/>
    <m/>
    <m/>
    <m/>
    <m/>
    <m/>
    <m/>
    <m/>
    <s v="Sin Seguimiento"/>
    <m/>
    <m/>
    <m/>
    <d v="2022-03-08T00:00:00"/>
    <s v="En curso"/>
    <s v="Luis Guillermo / Merle Galindo"/>
    <n v="0"/>
    <s v="En avance"/>
    <d v="2022-04-06T00:00:00"/>
    <s v="Se ajusta la acción por la actualización de de la Política de Seguridad de la Información"/>
    <s v="Carlos/Merle"/>
    <n v="0.5"/>
    <s v="En avance"/>
    <d v="2022-05-03T00:00:00"/>
    <s v="Esta dentro de las fechas, el proceso indica que se esta trabajando en la acción según lo acordado en la mesa de trabajo anterior"/>
    <s v="Carlos Vargas - Merle Galindo"/>
    <n v="0.8"/>
    <s v="En avance"/>
    <d v="2022-05-31T00:00:00"/>
    <s v="Esta dentro de las fechas, el proceso indica que se esta trabajando en la acción según lo acordado en la mesa de trabajo anterior"/>
    <m/>
    <d v="2022-06-08T00:00:00"/>
    <s v="El proceso no reporta evidencia de la ejecución de la acción "/>
    <s v="Aun se esta a tiempo de cumplir"/>
    <d v="2022-07-19T00:00:00"/>
    <s v="El proceso realiza el monitoreo, ya que debido a este ejercicio se realizó la actualización a la Politica de Seguridad y Provacidad de la Información, se recomienda al proceso dejar documentacion de la accion,ya que a la fecha no fue posible der soporte."/>
    <s v="A tiempo"/>
    <d v="2022-07-25T00:00:00"/>
    <s v="No hay evidencia en el One Drive de este item."/>
    <s v="Luis Guillermo"/>
    <n v="0.8"/>
    <s v="EN AVANCE"/>
    <m/>
    <m/>
    <s v="Abierto"/>
    <m/>
    <m/>
    <m/>
    <m/>
    <m/>
  </r>
  <r>
    <n v="0"/>
    <n v="492"/>
    <s v="Auditoría interna"/>
    <n v="2021"/>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Desconocimiento frente a las disposiciones legales  dispuesto en el Anexo 3 de la Resolución MinTIC de  2020 a las condiciones mínimas técnicas y de seguridad digital"/>
    <s v="Desconocimiento frente a las disposiciones legales  dispuesto en el Anexo 3 de la Resolución MinTIC de  2020 a las condiciones mínimas técnicas y de seguridad digital"/>
    <s v="Incumplimientos normativos _x000a__x000a_Posibles sanciones Disciplinarias._x000a_"/>
    <s v="Corrección"/>
    <s v="Actualizar la Política General de Seguridad y privacidad de la informacion "/>
    <m/>
    <n v="1"/>
    <s v="Documento actualizado"/>
    <x v="2"/>
    <s v="Edwin Zamora"/>
    <d v="2021-11-10T00:00:00"/>
    <d v="2021-12-31T00:00:00"/>
    <m/>
    <m/>
    <d v="2022-06-30T00:00:00"/>
    <m/>
    <m/>
    <m/>
    <m/>
    <m/>
    <m/>
    <m/>
    <m/>
    <m/>
    <m/>
    <m/>
    <m/>
    <m/>
    <m/>
    <m/>
    <m/>
    <m/>
    <m/>
    <m/>
    <m/>
    <m/>
    <m/>
    <m/>
    <m/>
    <m/>
    <m/>
    <m/>
    <m/>
    <m/>
    <m/>
    <m/>
    <m/>
    <m/>
    <m/>
    <m/>
    <m/>
    <m/>
    <m/>
    <m/>
    <m/>
    <m/>
    <m/>
    <m/>
    <m/>
    <m/>
    <m/>
    <m/>
    <m/>
    <m/>
    <m/>
    <s v="Sin Seguimiento"/>
    <m/>
    <m/>
    <m/>
    <d v="2022-03-08T00:00:00"/>
    <s v="Se solicita ampliación de plazo debido que se contrato para la vigencia 2022 a un profesional especial en Seguridad de la Información para adelantar la política del MSPI. El profesional presentó en donde se presentará la política el 20 de junio y será dad"/>
    <s v="Luis Guillermo / Merle Galindo"/>
    <m/>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
    <s v="Luis Guillermo"/>
    <n v="0.8"/>
    <s v="EN AVANCE"/>
    <m/>
    <m/>
    <s v="Abierto"/>
    <m/>
    <m/>
    <m/>
    <m/>
    <m/>
  </r>
  <r>
    <n v="541"/>
    <n v="493"/>
    <s v="Auditoría interna"/>
    <n v="2021"/>
    <s v="Informe  Seguimiento Ley 1712 de 2014- Ley de Transparencia y del derecho de acceso a la información pública nacional&quot;."/>
    <d v="2021-10-13T00:00:00"/>
    <s v="No se observa en la sección de datos abiertos la publicación total de la información y con los requisitos mínimos que solicita el Anexo 4 de la Resolución 1519 del 2020 de las MinTIC  donde se ubique el Índice de información pública reservada y clasificad"/>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datos abiertos de acuerdo con liniemaientos de la Guia Nacional de Datos Abieros en Colombia y la Guia de EStandares de Calidad e Interoperabilidad de Datos Abiertos, el Índice de informa"/>
    <m/>
    <n v="12"/>
    <s v="Número de monitoreos realizados  "/>
    <x v="7"/>
    <s v="Jhon Warner "/>
    <d v="2021-11-10T00:00:00"/>
    <d v="2022-11-10T00:00:00"/>
    <m/>
    <m/>
    <d v="2022-11-10T00:00:00"/>
    <m/>
    <m/>
    <m/>
    <m/>
    <m/>
    <m/>
    <m/>
    <m/>
    <m/>
    <m/>
    <m/>
    <m/>
    <m/>
    <m/>
    <m/>
    <m/>
    <m/>
    <m/>
    <m/>
    <m/>
    <m/>
    <m/>
    <m/>
    <m/>
    <m/>
    <m/>
    <m/>
    <m/>
    <m/>
    <m/>
    <m/>
    <m/>
    <m/>
    <m/>
    <m/>
    <m/>
    <m/>
    <m/>
    <m/>
    <m/>
    <m/>
    <m/>
    <m/>
    <m/>
    <m/>
    <m/>
    <m/>
    <m/>
    <m/>
    <m/>
    <s v="Sin Seguimiento"/>
    <m/>
    <s v="Se esta trabajando en esta acción pero aun se cuenta con tiempo para la ejecución de esta acción.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d v="2022-07-26T00:00:00"/>
    <s v="La acción esta en avance, no obstante no se allego evidencia de los monitoreos que a la fecha debio adelantar respecto a la normatividad realacionada con datos abiertos   "/>
    <s v="Jacqueline"/>
    <n v="0"/>
    <s v="EN AVANCE"/>
    <m/>
    <m/>
    <s v="Abierto"/>
    <m/>
    <m/>
    <m/>
    <m/>
    <m/>
  </r>
  <r>
    <n v="0"/>
    <n v="494"/>
    <s v="Auditoría interna"/>
    <n v="2021"/>
    <s v="Informe  Seguimiento Ley 1712 de 2014- Ley de Transparencia y del derecho de acceso a la información pública nacional&quot;."/>
    <d v="2021-10-13T00:00:00"/>
    <s v="No se observa en la sección de datos abiertos la publicación total de la información y con los requisitos mínimos que solicita el Anexo 4 de la Resolución 1519 del 2020 de las MinTIC  donde se ubique el Índice de información pública reservada y clasificad"/>
    <s v="No conformidad"/>
    <s v="La Entidad no cuenta con  el personal idóneo y con experticia técnica  que contribuya en la implementación de la Ley de transparencia y acceso de la información de acuerdo a lo estipulado por MINTIC. _x000a__x000a_Desconocimiento de la normatividad vigente emitida po"/>
    <s v="Desconocimiento de la normatividad vigente emitida por MINTIC _x000a_"/>
    <s v="Incumplimientos normativos _x000a__x000a_Posibles sanciones Disciplinarias."/>
    <s v="Corrección"/>
    <s v="Enviar al administrador de la pagina web para su publicación la siguiente información: documento actualizado de los activos de información,  el esquema de publicación de la información,  el programa de gestión documental,  las tablas de retención document"/>
    <m/>
    <n v="1"/>
    <s v="No de documentos enviados /No de documentos  programadas *100"/>
    <x v="7"/>
    <s v="Jhon Warner "/>
    <d v="2021-11-10T00:00:00"/>
    <d v="2022-06-30T00:00:00"/>
    <m/>
    <m/>
    <d v="2022-06-30T00:00:00"/>
    <m/>
    <m/>
    <m/>
    <m/>
    <m/>
    <m/>
    <m/>
    <m/>
    <m/>
    <m/>
    <m/>
    <m/>
    <m/>
    <m/>
    <m/>
    <m/>
    <m/>
    <m/>
    <m/>
    <m/>
    <m/>
    <m/>
    <m/>
    <m/>
    <m/>
    <m/>
    <m/>
    <m/>
    <m/>
    <m/>
    <m/>
    <m/>
    <m/>
    <m/>
    <m/>
    <m/>
    <m/>
    <m/>
    <m/>
    <m/>
    <m/>
    <m/>
    <m/>
    <m/>
    <m/>
    <m/>
    <m/>
    <m/>
    <m/>
    <m/>
    <s v="Sin Seguimiento"/>
    <m/>
    <s v="No se ha realizado las acciones pero se esta trabajando en la acutilizacion de varios de los Planes que se deben publicar en la Pag Web a la fecha se actulizo y se publico PINAR-Plan Institucional de Archivos , sin embargo aun se encuentra tiempo para rea"/>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
    <d v="2022-07-25T00:00:00"/>
    <s v="El proceso no allego evidencia del cumplimiento de la acción enviar al administrador de la página web para su publicación: documento actualizado de los activos de información, esuqema de publñicación, programa de gestión documental, tablas de retención do"/>
    <s v="Jacqueline"/>
    <n v="0"/>
    <s v="VENCIDA"/>
    <m/>
    <m/>
    <s v="Abierto"/>
    <m/>
    <m/>
    <m/>
    <m/>
    <m/>
  </r>
  <r>
    <n v="542"/>
    <n v="495"/>
    <s v="Auditoría interna"/>
    <n v="2021"/>
    <s v="Inforrne  Seguimiento Ley 1712 de 2014- Ley de Transparencia y del derecho de acceso a la información pública nacional&quot;."/>
    <d v="2021-10-13T00:00:00"/>
    <s v="No se está publicando el calendario de actividades, ni la Información específica para Grupos de Interés, como mínimo la de niños, niñas y adolescentes e información para mujeres, de conformidad con lo establecido en el Anexo 2 de la Resolución 1519 de 202"/>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informacion especifica para grupos de interes, como nimino para niños , niñas , adolecentes y mujeres. "/>
    <m/>
    <n v="12"/>
    <s v="Numero de monitoreos realizados  "/>
    <x v="12"/>
    <s v="Gestor del proceso "/>
    <d v="2021-11-10T00:00:00"/>
    <d v="2022-11-10T00:00:00"/>
    <m/>
    <m/>
    <d v="2022-11-10T00:00:00"/>
    <m/>
    <m/>
    <m/>
    <m/>
    <m/>
    <m/>
    <m/>
    <m/>
    <m/>
    <m/>
    <m/>
    <m/>
    <m/>
    <m/>
    <m/>
    <m/>
    <m/>
    <m/>
    <m/>
    <m/>
    <m/>
    <m/>
    <m/>
    <m/>
    <m/>
    <m/>
    <m/>
    <m/>
    <m/>
    <m/>
    <m/>
    <m/>
    <m/>
    <m/>
    <m/>
    <m/>
    <m/>
    <m/>
    <m/>
    <m/>
    <m/>
    <m/>
    <m/>
    <m/>
    <m/>
    <m/>
    <m/>
    <m/>
    <m/>
    <m/>
    <s v="Sin Seguimiento"/>
    <m/>
    <m/>
    <m/>
    <m/>
    <m/>
    <m/>
    <m/>
    <s v="En avance"/>
    <d v="2021-04-05T00:00:00"/>
    <s v="Se evicenció la verificación de la normatividad relacionada con los grupos de interes en el mes de marzo"/>
    <s v="John Belttran_x000a_Carlos Vargas"/>
    <n v="0.1"/>
    <s v="En avance"/>
    <d v="2022-04-29T00:00:00"/>
    <s v="Se evidenció el monitoreo en el mes de abril a la normatividad elacionada con información especifica para grupos de interes, como nimino para niños , niñas , adolecentes y mujeres"/>
    <s v="John Belttran_x000a_Carlos Vargas"/>
    <n v="50"/>
    <s v="En avance"/>
    <s v="31/02/22"/>
    <s v="Se evidenció el monitoreo en el mes de mayo  a la normatividad relacionada con información especifica para grupos de interés, como nomino para niños , niñas , adolecentes y mujeres"/>
    <n v="0.6"/>
    <d v="2022-06-08T00:00:00"/>
    <s v="Se evidenció el monitoreo en el mes de mayo  a la normatividad relacionada con información especifica para grupos de interés, como nomino para niños , niñas , adolecentes y mujeres"/>
    <s v="Aun se esta a tiempo de cumplir "/>
    <d v="2022-06-30T00:00:00"/>
    <s v="A corte del 30 de junio no hubo variación en la normativa emitida por MINTIC frente al relacionamiento con públicos interesados"/>
    <s v="Si"/>
    <d v="2022-07-28T00:00:00"/>
    <s v="Se evidencia el monitoreo de marzo a junio, sobe  la normatividad relacionada con informacion especifica para grupos de interes, como nimino para niños , niñas , adolecentes y mujeres."/>
    <s v="Luis Guillermo"/>
    <n v="0.5"/>
    <s v="EN AVANCE"/>
    <m/>
    <m/>
    <s v="Abierto"/>
    <m/>
    <m/>
    <m/>
    <m/>
    <m/>
  </r>
  <r>
    <n v="0"/>
    <n v="496"/>
    <s v="Auditoría interna"/>
    <n v="2021"/>
    <s v="Inforrne  Seguimiento Ley 1712 de 2014- Ley de Transparencia y del derecho de acceso a la información pública nacional&quot;."/>
    <d v="2021-10-13T00:00:00"/>
    <s v="No se está publicando el calendario de actividades, ni la Información específica para Grupos de Interés, como mínimo la de niños, niñas y adolescentes e información para mujeres, de conformidad con lo establecido en el Anexo 2 de la Resolución 1519 de 202"/>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
    <s v=" Desconocimiento de los lineamientos emitidos por MINTIC _x000a_"/>
    <s v="Incumplimientos normativos _x000a__x000a_Posibles sanciones Disciplinarias."/>
    <s v="Corrección"/>
    <s v="Realizar la publicación  del calendario de actividades, la Información específica para Grupos de Interés, como mínimo la de niños, niñas y adolescentes e información para mujeres, de conformidad con lo establecido en el Anexo 2 de la Resolución 1519 de 20"/>
    <m/>
    <n v="1"/>
    <s v="No de publicaciones realizadas/No de publicaciones programadas *100"/>
    <x v="12"/>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s v="Abierto"/>
    <m/>
    <m/>
    <m/>
    <m/>
    <m/>
  </r>
  <r>
    <n v="543"/>
    <n v="497"/>
    <s v="Auditoría interna"/>
    <n v="2021"/>
    <s v="Informe  Seguimiento Ley 1712 de 2014- Ley de Transparencia y del derecho de acceso a la información pública nacional&quot;."/>
    <d v="2021-10-13T00:00:00"/>
    <s v="No se encuentra ajustado el espacio normativa a lo estipulado en el Anexo 2 de la Resolución 1519 de 2020, no obstante el plazo hasta el 31 de marzo de 2021; toda vez, que debe haber un primer grupo de la    normativa de la entidad o autoridad, luego con "/>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a Entidad "/>
    <m/>
    <n v="12"/>
    <s v="Numero de monitoreos realizados  "/>
    <x v="10"/>
    <s v="Carlos Lopez"/>
    <d v="2021-11-10T00:00:00"/>
    <d v="2022-11-10T00:00:00"/>
    <m/>
    <m/>
    <d v="2022-11-10T00:00:00"/>
    <m/>
    <m/>
    <m/>
    <m/>
    <m/>
    <m/>
    <m/>
    <m/>
    <m/>
    <m/>
    <m/>
    <m/>
    <m/>
    <m/>
    <m/>
    <m/>
    <m/>
    <m/>
    <m/>
    <m/>
    <m/>
    <m/>
    <m/>
    <m/>
    <m/>
    <m/>
    <m/>
    <m/>
    <m/>
    <m/>
    <m/>
    <m/>
    <m/>
    <m/>
    <m/>
    <m/>
    <m/>
    <m/>
    <m/>
    <m/>
    <m/>
    <m/>
    <m/>
    <m/>
    <m/>
    <m/>
    <m/>
    <m/>
    <m/>
    <m/>
    <s v="Sin Seguimiento"/>
    <m/>
    <m/>
    <m/>
    <s v="25 febrero-13 marzo"/>
    <s v="Acción en términos"/>
    <s v="Catalina Carranza-Jacqueline Rivera"/>
    <m/>
    <s v="En avance"/>
    <d v="2022-04-08T00:00:00"/>
    <s v="En terminos"/>
    <s v="Catalina Carranza-Jacqueline Rivera"/>
    <n v="0.2"/>
    <s v="En avance"/>
    <d v="2022-04-29T00:00:00"/>
    <s v="Se evidencio dicha verificación los días 25 de marzo de 2022 y de abril de 2022"/>
    <s v="CLAUDIA QUINTERO-CATALINA CARRANZA"/>
    <n v="0.4"/>
    <s v="En avance"/>
    <m/>
    <m/>
    <m/>
    <d v="2022-06-08T00:00:00"/>
    <s v="El proceso no reporto evidencia de la ejecución de la acción "/>
    <s v="Aun se esta a tiempo de cumplir "/>
    <d v="2022-07-15T00:00:00"/>
    <s v="El proceso a realizado el  monitoreo a toda la normatividad relacionada con  la Entidad , no  obstante no se adjunta la evidenica  que constante  el monitoreo realizado "/>
    <s v="A tiempo"/>
    <d v="2022-07-25T00:00:00"/>
    <s v="No se allego evidencia de los seguimientos a la normatividad de la Entidad"/>
    <s v="Jacqueline"/>
    <n v="0.4"/>
    <s v="EN AVANCE"/>
    <m/>
    <m/>
    <s v="Abierto"/>
    <m/>
    <m/>
    <m/>
    <m/>
    <m/>
  </r>
  <r>
    <n v="0"/>
    <n v="498"/>
    <s v="Auditoría interna"/>
    <n v="2021"/>
    <s v="Informe  Seguimiento Ley 1712 de 2014- Ley de Transparencia y del derecho de acceso a la información pública nacional&quot;."/>
    <d v="2021-10-13T00:00:00"/>
    <s v="No se encuentra ajustado el espacio normativa a lo estipulado en el Anexo 2 de la Resolución 1519 de 2020, no obstante el plazo hasta el 31 de marzo de 2021; toda vez, que debe haber un primer grupo de la    normativa de la entidad o autoridad, luego con "/>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
    <s v="Desconocimiento de los lineamientos emitidos por MINTIC _x000a_"/>
    <s v="Incumplimientos normativos _x000a__x000a_Posibles sanciones Disciplinarias."/>
    <s v="Corrección"/>
    <s v="Ajustar el espacio normativo, teniendo en cuenta  lo establecido en el Anexo 2 de la Resolución 1519 de 2020 "/>
    <m/>
    <n v="1"/>
    <s v="No de ajustes realizados /No de ajustes  programados *100"/>
    <x v="10"/>
    <s v="Carlos Lopez"/>
    <s v="10-nov.2021"/>
    <d v="2022-03-31T00:00:00"/>
    <s v="Plazo"/>
    <m/>
    <d v="2022-06-30T00:00:00"/>
    <m/>
    <m/>
    <m/>
    <m/>
    <m/>
    <m/>
    <m/>
    <m/>
    <m/>
    <m/>
    <m/>
    <m/>
    <m/>
    <m/>
    <m/>
    <m/>
    <m/>
    <m/>
    <m/>
    <m/>
    <m/>
    <m/>
    <m/>
    <m/>
    <m/>
    <m/>
    <m/>
    <m/>
    <m/>
    <m/>
    <m/>
    <m/>
    <m/>
    <m/>
    <m/>
    <m/>
    <m/>
    <m/>
    <m/>
    <m/>
    <m/>
    <m/>
    <m/>
    <m/>
    <m/>
    <m/>
    <m/>
    <m/>
    <m/>
    <m/>
    <s v="Sin Seguimiento"/>
    <m/>
    <m/>
    <m/>
    <s v="25 febrero-13 marzo"/>
    <s v="Solicitar reprogramacion de fecha de  terminacion para el  30 junio de 2022"/>
    <s v="Catalina Carranza-Jacqueline Rivera"/>
    <m/>
    <s v="En avance"/>
    <d v="2022-04-08T00:00:00"/>
    <s v="En terminos"/>
    <s v="Catalina Carranza-Jacqueline Rivera"/>
    <n v="0.2"/>
    <s v="En avance"/>
    <d v="2022-04-29T00:00:00"/>
    <s v="Durante este periodo no se evidencia avance con relación a Ajustar el espacio normativo, teniendo en cuenta  lo establecido en el Anexo 2 de la Resolución 1519 de 2020 "/>
    <s v="CLAUDIA QUINTERO-CATALINA CARRANZA"/>
    <n v="0.2"/>
    <s v="En avance"/>
    <m/>
    <m/>
    <m/>
    <d v="2022-06-08T00:00:00"/>
    <s v="El proceso no reporto evidencia de la ejecución de la acción "/>
    <s v="Aun se esta a tiempo de cumplir "/>
    <d v="2022-07-15T00:00:00"/>
    <s v="Se evidencia que se realizaron los ajustes en  el espacio normativo, teniendo en cuenta  lo establecido en el Anexo 2 de la Resolución 1519 de 2020 "/>
    <s v="Si"/>
    <d v="2022-07-25T00:00:00"/>
    <s v="Se observa como evidencia el pantallazo de la página web, en donde se ajusto el es pacio normativo a las directrices del anexo 2 de la Resolución 1519 de 2020 "/>
    <s v="Jacqueline"/>
    <n v="1"/>
    <s v="CUMPLIDA"/>
    <m/>
    <m/>
    <s v="Abierto"/>
    <m/>
    <m/>
    <m/>
    <m/>
    <m/>
  </r>
  <r>
    <n v="544"/>
    <n v="499"/>
    <s v="Auditoría interna"/>
    <n v="2021"/>
    <s v="Informe  Seguimiento Ley 1712 de 2014- Ley de Transparencia y del derecho de acceso a la información pública nacional&quot;."/>
    <d v="2021-10-13T00:00:00"/>
    <s v="No se encuentra ajustado el espacio presupuesto a lo estipulado en el Anexo 2 de la Resolución 1519 de 2020, no obstante, el plazo hasta el 31 de marzo de 2021, atendiendo a que en este espacio Planeación, se debe incluir asuntos presupuestales y de plane"/>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a seccion de planeacion, preupuesto e informes. "/>
    <m/>
    <n v="12"/>
    <s v="Numero de monitoreos realizados  "/>
    <x v="8"/>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_x000a__x000a__x000a_Fecha de Terminación: 30 de marzo de 2023_x000a_"/>
    <s v="Claudia Quintero/Catalina Alvarez"/>
    <n v="0"/>
    <s v="En avance"/>
    <d v="2022-04-07T00:00:00"/>
    <s v="Se está realizando el seguimiento mensual a la normatividad con relación a la resolución Resolución 1519 de 2020 "/>
    <s v="Claudia Quintero/Catalina Alvarez"/>
    <n v="0.01"/>
    <s v="En avance"/>
    <d v="2022-04-28T00:00:00"/>
    <s v="Se presenta panatallazo de la revision de la normatividad realizada en el mes de marzo,  relacionada con la seccion de planeacion, preupuesto e informes. "/>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a sección de planeación , presupuesto e informes"/>
    <s v="Jacqueline"/>
    <n v="0.25"/>
    <s v="EN AVANCE"/>
    <m/>
    <m/>
    <s v="Abierto"/>
    <m/>
    <m/>
    <m/>
    <m/>
    <m/>
  </r>
  <r>
    <n v="0"/>
    <n v="500"/>
    <s v="Auditoría interna"/>
    <n v="2021"/>
    <s v="Informe  Seguimiento Ley 1712 de 2014- Ley de Transparencia y del derecho de acceso a la información pública nacional&quot;."/>
    <d v="2021-10-13T00:00:00"/>
    <s v="No se encuentra ajustado el espacio presupuesto a lo estipulado en el Anexo 2 de la Resolución 1519 de 2020, no obstante, el plazo hasta el 31 de marzo de 2021, atendiendo a que en este espacio Planeación, se debe incluir asuntos presupuestales y de plane"/>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
    <s v="Desconocimiento de los lineamientos emitidos por MINTIC "/>
    <s v="Incumplimientos normativos _x000a__x000a_Posibles sanciones Disciplinarias."/>
    <s v="Corrección"/>
    <s v="Realizar el ajuste en  el espacio de planeacion, presupuesto e informes  teniendo en cuenta  lo establecido en el numeral 4 del Anexo 2 de la Resolución 1519 de 2020 "/>
    <m/>
    <n v="1"/>
    <s v="No de ajustes realizados /No de ajustes  programados *100"/>
    <x v="12"/>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s v="Abierto"/>
    <m/>
    <m/>
    <m/>
    <m/>
    <m/>
  </r>
  <r>
    <n v="545"/>
    <n v="501"/>
    <s v="Auditoría interna"/>
    <n v="2021"/>
    <s v="Inforrne  Seguimiento Ley 1712 de 2014- Ley de Transparencia y del derecho de acceso a la información pública nacional&quot;."/>
    <d v="2021-10-13T00:00:00"/>
    <s v="No se encuentra ajustado el espacio contratación a lo estipulado en el Anexo 2 de la Resolución 1519 de 2020, no obstante el plazo hasta el 31 de marzo de 2021, atendiendo a que a la fecha se debía tener en el No.3 de la página web la Sección Contratación"/>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Plan de Adquiciones, Informacion contractual y ejecucion de los contratos de acuerdo a los requisitos minimos establecidos en el numeral 3 del Anexo 2 de la Resolución 1519 de 2020 "/>
    <m/>
    <n v="12"/>
    <s v="Numero de monitoreos realizados  "/>
    <x v="1"/>
    <s v="Gestor del Proceso "/>
    <d v="2021-11-10T00:00:00"/>
    <d v="2022-11-10T00:00:00"/>
    <m/>
    <m/>
    <d v="2022-11-10T00:00:00"/>
    <m/>
    <m/>
    <m/>
    <m/>
    <m/>
    <m/>
    <m/>
    <m/>
    <m/>
    <m/>
    <m/>
    <m/>
    <m/>
    <m/>
    <m/>
    <m/>
    <m/>
    <m/>
    <m/>
    <m/>
    <m/>
    <m/>
    <m/>
    <m/>
    <m/>
    <m/>
    <m/>
    <m/>
    <m/>
    <m/>
    <m/>
    <m/>
    <m/>
    <m/>
    <m/>
    <m/>
    <m/>
    <m/>
    <m/>
    <m/>
    <m/>
    <m/>
    <m/>
    <m/>
    <m/>
    <m/>
    <m/>
    <m/>
    <m/>
    <m/>
    <s v="Sin Seguimiento"/>
    <m/>
    <m/>
    <m/>
    <s v="23  febrero -13 Marzo"/>
    <s v="En términos"/>
    <s v="Catalina Carranza-Jacqueline Rivera"/>
    <n v="0.1"/>
    <s v="En avance"/>
    <d v="2022-04-08T00:00:00"/>
    <s v="Se evidencian pantallazos de la normatividad"/>
    <s v="Catalina Carranza-Jacqueline Rivera"/>
    <n v="0.3"/>
    <s v="En avance"/>
    <d v="2022-04-29T00:00:00"/>
    <s v="Se realizò verificaciòn de a normatividad los dìas 05 de abril, 04 de abril, 1 d abril, 21,31,28, 25,23,18 y  29 de marzo."/>
    <s v="CLAUDIA QUINTERO-CATALINA CARRANZA"/>
    <n v="0.6"/>
    <s v="En avance"/>
    <d v="2022-05-31T00:00:00"/>
    <s v="Se adjunta pantallazos normativos"/>
    <n v="1"/>
    <d v="2022-06-08T00:00:00"/>
    <s v="Se realizó verificación de a normatividad de acuerdo  a lo estipulado "/>
    <s v="Aun se esta a tiempo de cumplir "/>
    <d v="2022-07-19T00:00:00"/>
    <s v="En mesa de trabajo realizada con el gestor del proceso, manifiesta que se se realiza monitoreo a la normatividad, no obstante no se adjunta evidenica de la ejecucion de este monitoreo"/>
    <s v="A tiempo"/>
    <d v="2022-07-22T00:00:00"/>
    <s v="No se allego evidencia del monitoreo constante a la normatividad relacionada con Plan de adquisiciones, y contratación  "/>
    <s v="Jacqueline"/>
    <n v="0.6"/>
    <s v="EN AVANCE"/>
    <m/>
    <m/>
    <s v="Abierto"/>
    <m/>
    <m/>
    <m/>
    <m/>
    <m/>
  </r>
  <r>
    <n v="0"/>
    <n v="502"/>
    <s v="Auditoría interna"/>
    <n v="2021"/>
    <s v="Inforrne  Seguimiento Ley 1712 de 2014- Ley de Transparencia y del derecho de acceso a la información pública nacional&quot;."/>
    <d v="2021-10-13T00:00:00"/>
    <s v="No se encuentra ajustado el espacio contratación a lo estipulado en el Anexo 2 de la Resolución 1519 de 2020, no obstante el plazo hasta el 31 de marzo de 2021, atendiendo a que a la fecha se debía tener en el No.3 de la página web la Sección Contratación"/>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
    <s v="Desconocimiento de los lineamientos emitidos por MINTIC "/>
    <s v="Incumplimientos normativos _x000a__x000a_Posibles sanciones Disciplinarias."/>
    <s v="Corrección"/>
    <s v="Realizar el ajuste en  el espacio de   contratacion, teniendo en cuenta  lo establecido en el en el numeral 3 del Anexo 2 de la Resolución 1519 de 2020 "/>
    <m/>
    <n v="1"/>
    <s v="No de ajustes realizados /No de ajustes  programados *100"/>
    <x v="12"/>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s v="Abierto"/>
    <m/>
    <m/>
    <m/>
    <m/>
    <m/>
  </r>
  <r>
    <n v="546"/>
    <n v="503"/>
    <s v="Auditoría interna"/>
    <n v="2021"/>
    <s v="Informe  Seguimiento Ley 1712 de 2014- Ley de Transparencia y del derecho de acceso a la información pública nacional&quot;."/>
    <d v="2021-10-13T00:00:00"/>
    <s v="No se encuentra ajustado el espacio trámites y servicios a lo estipulado en el Anexo 2 de la Resolución 1519 de 2020, no obstante, el plazo hasta el 31 de marzo de 2021, atendiendo a que en dicho espacio  solo se pudo evidenciar la publicación de la norma"/>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ón correctiva"/>
    <s v="Realizar monitoreo constante a toda la normatividad relacionada con los tramites, otros procedimeintos administrativos y consultas de acceso a informacion publica, de acuerdo al numeral 2.4.3 menu atencion y servicio a la ciudadania del Anexo 2 de la Reso"/>
    <m/>
    <n v="12"/>
    <s v="Numero de monitoreos realizados  "/>
    <x v="8"/>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 _x000a_Fecha de Terminación: 30 de marzo de 2023_x000a_"/>
    <s v="Claudia Quintero/Catalina Alvarez"/>
    <n v="0"/>
    <s v="En avance"/>
    <d v="2022-04-07T00:00:00"/>
    <s v="Se está realizando el seguimiento a la normatividad con relación a la resolución Resolución 1519 de 2020 "/>
    <s v="Claudia Quintero/Catalina Alvarez"/>
    <n v="0.01"/>
    <s v="En avance"/>
    <d v="2022-04-28T00:00:00"/>
    <s v="Se presenta panatallazo de la revision de la normatividad realizada en el mes de marzo, con relacion a la aplicabilidad de la Resolucion 1519"/>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os trámites, otros procedimientos administrativos y consultas de acceso a la información pública "/>
    <s v="Jacqueline"/>
    <n v="0.25"/>
    <s v="EN AVANCE"/>
    <m/>
    <m/>
    <s v="Abierto"/>
    <m/>
    <m/>
    <m/>
    <m/>
    <m/>
  </r>
  <r>
    <n v="0"/>
    <n v="504"/>
    <s v="Auditoría interna"/>
    <n v="2021"/>
    <s v="Informe  Seguimiento Ley 1712 de 2014- Ley de Transparencia y del derecho de acceso a la información pública nacional&quot;."/>
    <d v="2021-10-13T00:00:00"/>
    <s v="No se encuentra ajustado el espacio trámites y servicios a lo estipulado en el Anexo 2 de la Resolución 1519 de 2020, no obstante, el plazo hasta el 31 de marzo de 2021, atendiendo a que en dicho espacio  solo se pudo evidenciar la publicación de la norma"/>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
    <s v="Desconocimiento de los lineamientos emitidos por MINTIC "/>
    <s v="Incumplimientos normativos _x000a__x000a_Posibles sanciones Disciplinarias."/>
    <s v="Corrección"/>
    <s v="Realizar el ajuste en  el espacio de    trámites y servicios  teniendo en cuenta  lo establecido en el Anexo 2 de la Resolución 1519 de 2020 "/>
    <m/>
    <n v="1"/>
    <s v="No de ajustes realizados /No de ajustes  programados *100"/>
    <x v="12"/>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s v="Abierto"/>
    <m/>
    <m/>
    <m/>
    <m/>
    <m/>
  </r>
  <r>
    <n v="548"/>
    <n v="506"/>
    <s v="Auditoría interna"/>
    <n v="2021"/>
    <s v="Auditoria Interna al Sistema de Gestión en Seguridad y Salud en el Trabajo 2021"/>
    <d v="2021-11-10T00:00:00"/>
    <s v="Se evidenció que la política de Seguridad y Salud en el Trabajo no se encuentra aprobada por el Director Nacional de Bomberos en su calidad de Representante Legal de la entidad, incumpliendo lo establecido en el Decreto 1072 de 2015, Artículo 2.2.4.6.6, l"/>
    <s v="No conformidad"/>
    <s v="1. Mala interpretación por parte del equipo SST del diligenciamiento del formato de política. _x000a__x000a_2. No se solicitó acompañamiento a el área  de mejora continua en el diligenciamiento del formato de política._x000a__x000a_3. Debilidad en el monitoreo de indicadores del"/>
    <s v="*Debilidad en el monitoreo de indicadores del plan de trabajo anual (PTA)."/>
    <s v="*No divulgación y publicación de la política para conocimiento de todas las partes interesadas. _x000a__x000a_*Incumplimiento en la normatividad legal vigente en materia de SST."/>
    <s v="Acción correctiva"/>
    <s v="Realizar un monitoreo trimestral frente  al cumplimiento del Plan de trabajo anual (PTA)."/>
    <m/>
    <n v="2"/>
    <s v="Numero de monitoreo realizados/numero de monitoreo programados *100"/>
    <x v="3"/>
    <s v="Responsable del SG-SST"/>
    <d v="2022-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_x000a_Se verificará en 19 abril."/>
    <s v="Jhon Beltran - Carlos Vargas"/>
    <n v="0.1"/>
    <s v="En avance"/>
    <d v="2022-04-05T00:00:00"/>
    <s v="Se esta actualizando el plan de trabajo para realizar la medición y análisis correspondiente."/>
    <s v="John Beltran _x000a_CarlosVargas"/>
    <n v="0.3"/>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No se adjunta evidencia que demostrara el cumplimiento de la acción"/>
    <s v="No"/>
    <d v="2022-07-28T00:00:00"/>
    <s v="No se aporto evidencia del monitoreo trimestral que corresponde a este corte respecto del cumplimiento del plan de trabajo anual"/>
    <s v="Jacqueline"/>
    <n v="0"/>
    <s v="VENCIDA"/>
    <m/>
    <m/>
    <s v="Abierto"/>
    <m/>
    <m/>
    <m/>
    <m/>
    <m/>
  </r>
  <r>
    <n v="0"/>
    <n v="507"/>
    <s v="Auditoría interna"/>
    <n v="2021"/>
    <s v="Auditoria Interna al Sistema de Gestión en Seguridad y Salud en el Trabajo 2021"/>
    <d v="2021-11-10T00:00:00"/>
    <s v="Se evidenció que la política de Seguridad y Salud en el Trabajo no se encuentra aprobada por el Director Nacional de Bomberos en su calidad de Representante Legal de la entidad, incumpliendo lo establecido en el Decreto 1072 de 2015, Artículo 2.2.4.6.6, l"/>
    <s v="No conformidad"/>
    <s v="1. Mala interpretación por parte del equipo SST del diligenciamiento del formato de política. _x000a__x000a_2. No se solicitó acompañamiento a el área  de mejora continua en el diligenciamiento del formato de política._x000a__x000a_3. Debilidad en el monitoreo de indicadores del"/>
    <s v="*Debilidad en el monitoreo de indicadores del Plan de trabajo anual (PTA)."/>
    <s v="*No divulgación y publicación de la política para conocimiento de todas las partes interesadas. _x000a__x000a_*Incumplimiento en la normatividad legal vigente en materia de SST."/>
    <s v="Corrección"/>
    <s v="Remisión de la política de SST en formato aprobado por la entidad al área de Mejora continua para su posterior firma por parte del señor Director para su divulgación y publicación"/>
    <m/>
    <n v="1"/>
    <s v="documentos con políticas de SST formalizados"/>
    <x v="3"/>
    <s v="Responsable del SG-SST"/>
    <d v="2021-12-01T00:00:00"/>
    <d v="2022-01-31T00:00:00"/>
    <m/>
    <m/>
    <d v="2022-01-31T00:00:00"/>
    <m/>
    <m/>
    <m/>
    <m/>
    <m/>
    <m/>
    <m/>
    <m/>
    <m/>
    <m/>
    <m/>
    <m/>
    <m/>
    <m/>
    <m/>
    <m/>
    <m/>
    <m/>
    <m/>
    <m/>
    <m/>
    <m/>
    <m/>
    <m/>
    <m/>
    <m/>
    <m/>
    <m/>
    <m/>
    <m/>
    <m/>
    <m/>
    <m/>
    <m/>
    <m/>
    <m/>
    <m/>
    <m/>
    <m/>
    <m/>
    <m/>
    <m/>
    <m/>
    <m/>
    <m/>
    <m/>
    <m/>
    <m/>
    <m/>
    <m/>
    <s v="Sin Seguimiento"/>
    <d v="2022-02-23T00:00:00"/>
    <s v="Politica de SST firmada."/>
    <n v="1"/>
    <d v="2022-02-23T00:00:00"/>
    <s v="Documento de politica firmado."/>
    <s v="Jhon Beltran - Carlos Vargas"/>
    <n v="1"/>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Cumplida en el primer seguimiento del plan de choque"/>
    <s v="Si"/>
    <d v="2022-07-19T00:00:00"/>
    <s v="Acción cumplida, verificada en monitoreos anteriores."/>
    <s v="Si"/>
    <d v="2022-07-25T00:00:00"/>
    <s v="Acción cumplida, verificada en monitoreos anteriores."/>
    <s v="Jacqueline"/>
    <n v="100"/>
    <s v="VENCIDA"/>
    <m/>
    <m/>
    <s v="Abierto"/>
    <m/>
    <m/>
    <m/>
    <m/>
    <m/>
  </r>
  <r>
    <n v="550"/>
    <n v="510"/>
    <s v="Auditoría interna"/>
    <n v="2021"/>
    <s v="Auditoria Interna al Sistema de Gestión en Seguridad y Salud en el Trabajo 2021"/>
    <d v="2021-11-10T00:00:00"/>
    <s v="Se observó que la Entidad se encuentra realizando el pago de riesgos laborales de Contratistas que tienen formación Bomberil, sin embargo, al verificar las obligaciones de una muestra de cinco (5) contratos, se evidenció que cuatro (4) de ellos solo tiene"/>
    <s v="No conformidad"/>
    <s v="1. No se tiene incluida dentro de los contratos de  contratistas bomberos la obligación de acompañamiento y coordinacion en la atención de incidentes relacionados con la actividad bomberil. "/>
    <s v="*No se tiene incluida dentro de los contratos de  contratistas bomberos la obligación  de acompañamiento y coordinacion en la atención de incidentes relacionados con la actividad bomberil. "/>
    <s v="*Incumplimiento en la normatividad legal vigente en materia de SST.  _x000a__x000a_*Sanciones por entes de control_x000a__x000a_"/>
    <s v="Acción correctiva"/>
    <s v="Incluir la obligación especifica en los contratos suscritos entre la DNBC y personas con formación bomberil  de  realizar acompañamiento y coordinación en la atención de incidentes relacionados con la actividad bomberil. "/>
    <m/>
    <n v="1"/>
    <s v="Número de contratistas Bomberos con la obligación contractual para realizar acompañamiento y coordinación en la atención de incidentes/número total de contratistas bomberos*100"/>
    <x v="1"/>
    <s v="Gestor gestion contractual (Alvaro Perez)"/>
    <d v="2022-01-01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evidencia avance"/>
    <s v="Catalina Carranza-Jacqueline Rivera"/>
    <n v="0.1"/>
    <s v="En avance"/>
    <d v="2022-04-29T00:00:00"/>
    <s v="No se adjunta evidencia para realizar el respectivo seguimiento "/>
    <s v="CLAUDIA QUINTERO-CATALINA CARRANZA"/>
    <n v="0.1"/>
    <s v="En avance"/>
    <d v="2022-05-31T00:00:00"/>
    <s v="En términos, hablar para posibilidad de  cambio de acción"/>
    <n v="0.1"/>
    <d v="2022-06-08T00:00:00"/>
    <s v="No se presenta evidencia de la ejecución d DE la acción "/>
    <s v="Aun se esta a tiempo de cumplir "/>
    <d v="2022-07-19T00:00:00"/>
    <s v="En mesa de trabajo realizada con el gestor del proceso, manifiesta que si  se incluyo una obligación especifica en los contratos suscritos entre la DNBC y personas con formación bomberil, no obstante no se adjunta evidencia que demuestre que si se realizo"/>
    <s v="No"/>
    <d v="2022-07-22T00:00:00"/>
    <s v="No se evidenció inclusión de la obligación en los contratos para los bomberos que se les cancela ARL  "/>
    <s v="Jacqueline"/>
    <n v="0.1"/>
    <s v="EN AVANCE"/>
    <m/>
    <m/>
    <s v="Abierto"/>
    <m/>
    <m/>
    <m/>
    <m/>
    <m/>
  </r>
  <r>
    <n v="551"/>
    <n v="511"/>
    <s v="Auditoría interna"/>
    <n v="2021"/>
    <s v="Auditoria Interna al Sistema de Gestión en Seguridad y Salud en el Trabajo 2021"/>
    <d v="2021-11-10T00:00:00"/>
    <s v="Se evidencio que durante la vigencia 2020, no se realizó la rendición de cuentas al interior de la Entidad por quienes tienen delegadas responsabilidades en Seguridad y Salud en el Trabajo, _x000a__x000a_adicionalmente no se cuenta con la comunicación de las responsa"/>
    <s v="No conformidad"/>
    <s v="1. Desconocimiento de la obligatoriedad de la realización de rendición de cuentas a todas las partes interesada del SG-SST._x000a__x000a_2. Falta de seguimiento al  cumplimiento de las actividades  programadas en el Plan de trabajo anual (PTA)."/>
    <s v="*Falta de seguimiento al  cumplimiento de las actividades  programadas en el  Plan de trabajo anual (PTA)."/>
    <s v="*Desinformación de la gestión del SGSST a las partes interesadas_x000a__x000a_ *Incumplimiento a la norma en materia de SST _x000a_"/>
    <s v="Acción correctiva"/>
    <s v="Realizar seguimiento trimestral a las actividades programadas en el Plan de trabajo anual (PTA)."/>
    <m/>
    <n v="2"/>
    <s v="Seguimientos realizados/seguimientos programados*100"/>
    <x v="3"/>
    <s v="gestor de Talento Humano"/>
    <d v="2021-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Se verificará en 19 abril."/>
    <s v="Jhon Beltran - Carlos Vargas"/>
    <n v="0.1"/>
    <s v="En avance"/>
    <d v="2022-04-05T00:00:00"/>
    <s v="No se presentó evidencia del avance"/>
    <s v="John Beltran _x000a_CarlosVargas"/>
    <n v="0"/>
    <s v="En avance"/>
    <d v="2022-04-29T00:00:00"/>
    <s v="El proximo seguimiento se realizará en el mes de Junio de 2022"/>
    <s v="John Beltran _x000a_CarlosVargas"/>
    <n v="50"/>
    <s v="En avance"/>
    <m/>
    <m/>
    <m/>
    <d v="2022-06-08T00:00:00"/>
    <s v="El proceso no reporta evidencia de la ejecución de la acción "/>
    <s v="Aun se esta a tiempo de cumplir"/>
    <d v="2022-07-19T00:00:00"/>
    <s v="Se realiza mesas de trabajo para validar referentes estrategicos. Evidencias: 4 actas e informe de rendicion de cuentas 2021 e informe de intervinientes."/>
    <s v="Si"/>
    <d v="2022-07-28T00:00:00"/>
    <s v="No se aporto evidencia del seguimiento  trimestral a las actividades programadas en el plan de trabajo anual"/>
    <s v="Jacqueline"/>
    <n v="0"/>
    <s v="VENCIDA"/>
    <m/>
    <m/>
    <s v="Abierto"/>
    <m/>
    <m/>
    <m/>
    <m/>
    <m/>
  </r>
  <r>
    <n v="0"/>
    <n v="512"/>
    <s v="Auditoría interna"/>
    <n v="2021"/>
    <s v="Auditoria Interna al Sistema de Gestión en Seguridad y Salud en el Trabajo 2021"/>
    <d v="2021-11-10T00:00:00"/>
    <s v="Se evidencio que durante la vigencia 2020, no se realizó la rendición de cuentas al interior de la Entidad por quienes tienen delegadas responsabilidades en Seguridad y Salud en el Trabajo, _x000a__x000a_adicionalmente no se cuenta con la comunicación de las responsa"/>
    <s v="No conformidad"/>
    <s v="1. Falta de seguimiento al  cumplimiento de las actividades  programadas en el  Plan de trabajo anual (PTA)._x000a__x000a_2. Desconocimiento de la obligatoriedad de la realización de rendición de cuentas a todas las partes interesada del SG-SST."/>
    <s v="*Desconocimiento de la obligatoriedad de la realización de rendición de cuentas a todas las partes interesada del SG-SST."/>
    <s v="*Desinformación de la gestión del SGSST a las partes interesadas_x000a__x000a_ *Incumplimiento a la norma en materia de SST _x000a_"/>
    <s v="Corrección"/>
    <s v="Realizacion de rendicion de cuentas del SG-SST vigencia 2021 de acuerdo a los estipulado en el decreto 1072 de 2015 "/>
    <m/>
    <n v="1"/>
    <s v="Rendición de cuentas anual realizada"/>
    <x v="3"/>
    <s v="Responsable del SG-SST"/>
    <d v="2021-01-01T00:00:00"/>
    <d v="2021-12-31T00:00:00"/>
    <m/>
    <m/>
    <d v="2022-04-19T00:00:00"/>
    <m/>
    <m/>
    <m/>
    <m/>
    <m/>
    <m/>
    <m/>
    <m/>
    <m/>
    <m/>
    <m/>
    <m/>
    <m/>
    <m/>
    <m/>
    <m/>
    <m/>
    <m/>
    <m/>
    <m/>
    <m/>
    <m/>
    <m/>
    <m/>
    <m/>
    <m/>
    <m/>
    <m/>
    <m/>
    <m/>
    <m/>
    <m/>
    <m/>
    <m/>
    <m/>
    <m/>
    <m/>
    <m/>
    <m/>
    <m/>
    <m/>
    <m/>
    <m/>
    <m/>
    <m/>
    <m/>
    <m/>
    <m/>
    <m/>
    <m/>
    <s v="Sin Seguimiento"/>
    <d v="2022-02-18T00:00:00"/>
    <s v="INFORME RENDICION DE CUENTAS"/>
    <n v="0.1"/>
    <d v="2022-02-23T00:00:00"/>
    <s v="Se encuentra pendiente la rendicion de cuentas 2021, Se verificará en 19 abril."/>
    <s v="Jhon Beltran - Carlos Vargas"/>
    <n v="0"/>
    <s v="En avance"/>
    <d v="2022-04-05T00:00:00"/>
    <s v="Se verifica evaluiación de las funciones y responsabilidades en SST del Director, Responsable de SGSST, COPASST, CCL."/>
    <s v="John Beltran _x000a_CarlosVargas"/>
    <n v="0.2"/>
    <s v="En avance"/>
    <d v="2022-04-29T00:00:00"/>
    <s v="Se verifica evaluiación de las funciones y responsabilidades en SST del Director, Responsable de SGSST, COPASST, CCL._x000a_Se presenta soporte de presentaciòn de rendición de cuentas al Director, pero no se presenta el informe como tal."/>
    <s v="John Beltran _x000a_CarlosVargas"/>
    <n v="20"/>
    <s v="Vencida"/>
    <m/>
    <m/>
    <m/>
    <d v="2022-06-08T00:00:00"/>
    <s v="El proceso no reporta evidencia de la ejecución de la acción "/>
    <s v="No"/>
    <d v="2022-07-19T00:00:00"/>
    <s v="Se realiza mesas de trabajo para validar referentes estrategicos. Evidencias: 4 actas e informe de rendicion de cuentas 2021 e informe de intervinientes."/>
    <s v="Si"/>
    <d v="2022-07-25T00:00:00"/>
    <s v="Se adelantaron 4 mesas de trabajo con sus respectivas actas e informe de rendicion de cuentas 2021 e informe de intervinientes."/>
    <s v="Jacqueline"/>
    <n v="1"/>
    <s v="CUMPLIDA"/>
    <m/>
    <m/>
    <s v="Abierto"/>
    <m/>
    <m/>
    <m/>
    <m/>
    <m/>
  </r>
  <r>
    <n v="552"/>
    <n v="513"/>
    <s v="Auditoría interna"/>
    <n v="2021"/>
    <s v="Auditoria Interna al Sistema de Gestión en Seguridad y Salud en el Trabajo 2021"/>
    <d v="2021-11-10T00:00:00"/>
    <s v="Se evidenció que la Entidad no ha realizado la inducción en SST a todo trabajador que ingrese por primera vez a la Entidad, independiente de su forma de contratación y vinculación de manera previa al inicio de sus labores._x000a__x000a_De otro lado, las capacitacione"/>
    <s v="No conformidad"/>
    <s v="1. Falta de comunicación del área de contratación con el área de SST que permita identificar las personas que ingresan para realizar la inducción a tiempo._x000a__x000a_2. Falta de existencia de requisito formal en la documentación para la induccion en SST de contrat"/>
    <s v="*Falta de existencia de requisito formal en la documentación para la induccion en SST de contratistas."/>
    <s v="*No conocimiento de aspectos relacionados con riesgos y en general sobre el SST por parte de los contratistas._x000a__x000a_*Incumplimiento de la normatividad vigente en SST_x000a__x000a_"/>
    <s v="Acción correctiva"/>
    <s v="Actualizar el procedimiento de induccion y reinduccion incluyendo los lineamientos del Decreto 1072 de 2015 "/>
    <m/>
    <n v="1"/>
    <s v="procedimiento actualizado"/>
    <x v="3"/>
    <s v="Responsable de SST "/>
    <d v="2021-01-01T00:00:00"/>
    <d v="2021-12-31T00:00:00"/>
    <m/>
    <m/>
    <d v="2022-04-19T00:00:00"/>
    <m/>
    <m/>
    <m/>
    <m/>
    <m/>
    <m/>
    <m/>
    <m/>
    <m/>
    <m/>
    <m/>
    <m/>
    <m/>
    <m/>
    <m/>
    <m/>
    <m/>
    <m/>
    <m/>
    <m/>
    <m/>
    <m/>
    <m/>
    <m/>
    <m/>
    <m/>
    <m/>
    <m/>
    <m/>
    <m/>
    <m/>
    <m/>
    <m/>
    <m/>
    <m/>
    <m/>
    <m/>
    <m/>
    <m/>
    <m/>
    <m/>
    <m/>
    <m/>
    <m/>
    <m/>
    <m/>
    <m/>
    <m/>
    <m/>
    <m/>
    <s v="Sin Seguimiento"/>
    <d v="2022-02-23T00:00:00"/>
    <s v="Actualizar procedimiento capacitacion; segundo trimestre"/>
    <n v="0.1"/>
    <d v="2022-02-23T00:00:00"/>
    <s v="La actualización del procedimiento de capacitacion se encuentra en etapa de modificación. _x000a_Se verificará en 19 abril."/>
    <s v="Jhon Beltran - Carlos Vargas"/>
    <n v="0"/>
    <s v="En avance"/>
    <d v="2022-04-05T00:00:00"/>
    <s v="No se presenta evidencia"/>
    <s v="John Beltran _x000a_CarlosVargas"/>
    <m/>
    <s v="En avance"/>
    <d v="2022-04-29T00:00:00"/>
    <s v="Se realizò el ajuste y formalizaciòn del programa de inducciòn y renduciòn, incluyendo la inducciòn en SST a todo el personal de la Entidad antes de iniciar labores._x000a_No se ha realizado la inducción al personal que ingresó en la vigencia 2022."/>
    <s v="John Beltran _x000a_CarlosVargas"/>
    <n v="100"/>
    <s v="Cumplida"/>
    <m/>
    <m/>
    <m/>
    <d v="2022-06-08T00:00:00"/>
    <s v="Acción cumplida "/>
    <s v="Si"/>
    <d v="2022-07-19T00:00:00"/>
    <s v="Acción cumplida, verificada en monitoreos anteriores."/>
    <s v="Si"/>
    <d v="2022-07-25T00:00:00"/>
    <s v="Acción cumplida, verificada en monitoreos anteriores."/>
    <s v="Jacqueline"/>
    <n v="1"/>
    <s v="CUMPLIDA"/>
    <m/>
    <m/>
    <s v="Cerrado"/>
    <s v="Acción cumplida, verificada en monitoreos anteriores."/>
    <s v="Jacqueline"/>
    <d v="2022-07-29T00:00:00"/>
    <m/>
    <m/>
  </r>
  <r>
    <n v="0"/>
    <n v="514"/>
    <s v="Auditoría interna"/>
    <n v="2021"/>
    <s v="Auditoria Interna al Sistema de Gestión en Seguridad y Salud en el Trabajo 2021"/>
    <d v="2021-11-10T00:00:00"/>
    <s v="Se evidenció que la Entidad no ha realizado la inducción en SST a todo trabajador que ingrese por primera vez a la Entidad, independiente de su forma de contratación y vinculación de manera previa al inicio de sus labores._x000a__x000a_De otro lado, las capacitacione"/>
    <s v="No conformidad"/>
    <s v="1. No realización de las dos capacitaciones en las fechas establecidas con motivo de cambio de instalaciones. _x000a__x000a_2. Debilidad en el seguimiento de la realizacion de lass actividades del plan de capacitacion de SST"/>
    <s v="*Debilidad en el seguimiento de la realizacion de lass actividades del plan de capacitacion de SST"/>
    <s v="*No conocimiento de aspectos relacionados con riesgos y en general sobre el SST por parte de los contratistas._x000a__x000a_*Incumplimiento de la normatividad vigente en SST_x000a__x000a_"/>
    <s v="Acción correctiva"/>
    <s v="Realizar seguimiento mensuales  al  plan de capacitación de SST  y su cumplimiento"/>
    <m/>
    <n v="6"/>
    <s v="numero de seguimientos realizados/numero de seguimientos programados*100"/>
    <x v="3"/>
    <s v="Responsable del SG-SST"/>
    <d v="2022-01-01T00:00:00"/>
    <d v="2022-06-30T00:00:00"/>
    <m/>
    <m/>
    <d v="2022-06-30T00:00:00"/>
    <m/>
    <m/>
    <m/>
    <m/>
    <m/>
    <m/>
    <m/>
    <m/>
    <m/>
    <m/>
    <m/>
    <m/>
    <m/>
    <m/>
    <m/>
    <m/>
    <m/>
    <m/>
    <m/>
    <m/>
    <m/>
    <m/>
    <m/>
    <m/>
    <m/>
    <m/>
    <m/>
    <m/>
    <m/>
    <m/>
    <m/>
    <m/>
    <m/>
    <m/>
    <m/>
    <m/>
    <m/>
    <m/>
    <m/>
    <m/>
    <m/>
    <m/>
    <m/>
    <m/>
    <m/>
    <m/>
    <m/>
    <m/>
    <m/>
    <m/>
    <s v="Sin Seguimiento"/>
    <d v="2022-02-23T00:00:00"/>
    <s v="Seguimiento trimestral de acuerdo al plan de accion_x000a_(Cumplimiento al cronograma regido al plan de acción)"/>
    <n v="0.1"/>
    <d v="2022-02-23T00:00:00"/>
    <s v="Se verificará en 19 abril."/>
    <s v="Jhon Beltran - Carlos Vargas"/>
    <n v="0"/>
    <s v="En avance"/>
    <d v="2022-04-05T00:00:00"/>
    <s v="Se alimento el plan de capacitaciones con las actividades realizadas, sin embargo, hace falta el análisis de su cumplimeinto."/>
    <s v="John Beltran _x000a_CarlosVargas"/>
    <n v="0.2"/>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Se realiza mesas de trabajo para validar referentes estrategicos. Evidencias: listas de asistencia y 6 carpetas por meses con los soporte de las actividades ejecutadas de acuerdo a plan de accion 2022."/>
    <s v="Si"/>
    <d v="2022-07-28T00:00:00"/>
    <s v="Se evidencian listas de asistencia y 6 carpetas respecto al cumplimiento  al plan de capacitación de SST"/>
    <s v="Jacqueline"/>
    <n v="1"/>
    <s v="CUMPLIDA"/>
    <m/>
    <m/>
    <s v="Cerrado"/>
    <s v="Se validaron los referentes estrategicos"/>
    <s v="Jacqueline"/>
    <d v="2022-07-29T00:00:00"/>
    <m/>
    <m/>
  </r>
  <r>
    <n v="0"/>
    <n v="515"/>
    <s v="Auditoría interna"/>
    <n v="2021"/>
    <s v="Auditoria Interna al Sistema de Gestión en Seguridad y Salud en el Trabajo 2021"/>
    <d v="2021-11-10T00:00:00"/>
    <s v="Se evidenció que la Entidad no ha realizado la inducción en SST a todo trabajador que ingrese por primera vez a la Entidad, independiente de su forma de contratación y vinculación de manera previa al inicio de sus labores._x000a__x000a_De otro lado, las capacitacione"/>
    <s v="No conformidad"/>
    <s v="1. No realización de las dos capacitaciones en las fechas establecidas con motivo de cambio de instalaciones. _x000a__x000a_2. Debilidad en el seguimiento de la realizacion de lass actividades del plan de capacitacion de SST"/>
    <s v="*Debilidad en el seguimiento de la realizacion de lass actividades del plan de capacitacion de SST"/>
    <s v="*Incumplimiento al plan de capacitaciones de la entidad en materia de SST"/>
    <s v="Corrección"/>
    <s v="Realizar capacitaciones programadas en el plan de capcitacion "/>
    <m/>
    <n v="12"/>
    <s v="numero  de capacitaciones ejecutadas/Numero de capacitaciones programadas*100"/>
    <x v="3"/>
    <s v="Responsable del SG-SST"/>
    <d v="2021-12-01T00:00:00"/>
    <d v="2021-12-31T00:00:00"/>
    <m/>
    <m/>
    <d v="2021-12-31T00:00:00"/>
    <m/>
    <m/>
    <m/>
    <m/>
    <m/>
    <m/>
    <m/>
    <m/>
    <m/>
    <m/>
    <m/>
    <m/>
    <m/>
    <m/>
    <m/>
    <m/>
    <m/>
    <m/>
    <m/>
    <m/>
    <m/>
    <m/>
    <m/>
    <m/>
    <m/>
    <m/>
    <m/>
    <m/>
    <m/>
    <m/>
    <m/>
    <m/>
    <m/>
    <m/>
    <m/>
    <m/>
    <m/>
    <m/>
    <m/>
    <m/>
    <m/>
    <m/>
    <m/>
    <m/>
    <m/>
    <m/>
    <m/>
    <m/>
    <m/>
    <m/>
    <s v="Sin Seguimiento"/>
    <d v="2022-02-23T00:00:00"/>
    <s v="Seguimiento trimestral de acuerdo al plan de accion_x000a_(Cumplimiento al cronograma regido al plan de acción)"/>
    <n v="0.1"/>
    <d v="2022-02-23T00:00:00"/>
    <s v="Se verificó la ejecución de la capacitación a la birgada de emergencia"/>
    <s v="Jhon Beltran - Carlos Vargas"/>
    <n v="1"/>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d v="2022-07-19T00:00:00"/>
    <s v="Acción cumplida, verificada en monitoreos anteriores."/>
    <s v="Si"/>
    <d v="2022-07-25T00:00:00"/>
    <s v="Acción cumplida, verificada en monitoreos anteriores."/>
    <s v="Jacqueline"/>
    <n v="100"/>
    <s v="CUMPLIDA"/>
    <m/>
    <m/>
    <s v="Cerrado"/>
    <s v="Acción cumplida, verificada en monitoreos anteriores."/>
    <s v="Jacqueline"/>
    <d v="2022-07-29T00:00:00"/>
    <m/>
    <m/>
  </r>
  <r>
    <n v="0"/>
    <n v="516"/>
    <s v="Auditoría interna"/>
    <n v="2021"/>
    <s v="Auditoria Interna al Sistema de Gestión en Seguridad y Salud en el Trabajo 2021"/>
    <d v="2021-11-10T00:00:00"/>
    <s v="Se evidenció que la Entidad no ha realizado la inducción en SST a todo trabajador que ingrese por primera vez a la Entidad, independiente de su forma de contratación y vinculación de manera previa al inicio de sus labores._x000a__x000a_De otro lado, las capacitacione"/>
    <s v="No conformidad"/>
    <s v="1. Desconocimiento por parte de los miembros del COPASST  de la asistencia del profesional SST en las reuniones mensuales._x000a__x000a_2. Se dio prioridad del area de SST  a otras actividades establecidas en el  Plan de trabajo anual (PTA) del SGSST"/>
    <s v="*Se dio prioridad del area de SST  a otras actividades establecidas en el  Plan de trabajo anual (PTA) del SGSST"/>
    <s v="*Desconocimiento del plan de capacitación por parte del COPASST._x000a__x000a_*Incumplimiento de la normatividad legal vigente el materia de SST."/>
    <s v="Acción correctiva"/>
    <s v="Presentar el plan de capacitación al COPASST  una vez establecido el  Plan de trabajo anual (PTA) de 2022"/>
    <m/>
    <n v="1"/>
    <s v="Acta de reunión de COPASST  donde quede establecida la socialización."/>
    <x v="3"/>
    <s v="Responsable del SG-SST y presidente del COPASST  Viviana González"/>
    <d v="2021-12-01T00:00:00"/>
    <d v="2022-01-31T00:00:00"/>
    <m/>
    <m/>
    <d v="2022-01-31T00:00:00"/>
    <m/>
    <m/>
    <m/>
    <m/>
    <m/>
    <m/>
    <m/>
    <m/>
    <m/>
    <m/>
    <m/>
    <m/>
    <m/>
    <m/>
    <m/>
    <m/>
    <m/>
    <m/>
    <m/>
    <m/>
    <m/>
    <m/>
    <m/>
    <m/>
    <m/>
    <m/>
    <m/>
    <m/>
    <m/>
    <m/>
    <m/>
    <m/>
    <m/>
    <m/>
    <m/>
    <m/>
    <m/>
    <m/>
    <m/>
    <m/>
    <m/>
    <m/>
    <m/>
    <m/>
    <m/>
    <m/>
    <m/>
    <m/>
    <m/>
    <m/>
    <s v="Sin Seguimiento"/>
    <d v="2022-02-23T00:00:00"/>
    <s v="Seguimiento trimestral de acuerdo al plan de accion_x000a_(Cumplimiento al cronograma regido al plan de acción)"/>
    <n v="0.1"/>
    <d v="2022-02-23T00:00:00"/>
    <s v="Se evidenció la presentación del plan de capacitación al COPASST."/>
    <s v="Jhon Beltran - Carlos Vargas"/>
    <n v="1"/>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d v="2022-07-19T00:00:00"/>
    <s v="Acción cumplida, verificada en monitoreos anteriores."/>
    <s v="Si"/>
    <d v="2022-07-25T00:00:00"/>
    <s v="Acción cumplida, verificada en monitoreos anteriores."/>
    <s v="Jacqueline"/>
    <n v="100"/>
    <s v="CUMPLIDA"/>
    <m/>
    <m/>
    <s v="Cerrado"/>
    <s v="Acción cumplida, verificada en monitoreos anteriores."/>
    <s v="Jacqueline"/>
    <d v="2022-07-29T00:00:00"/>
    <m/>
    <m/>
  </r>
  <r>
    <n v="553"/>
    <n v="517"/>
    <s v="Auditoría interna"/>
    <n v="2021"/>
    <s v="Auditoria Interna al Sistema de Gestión en Seguridad y Salud en el Trabajo 2021"/>
    <d v="2021-11-10T00:00:00"/>
    <s v="Se evidencia que los documentos que componen el Sistema de Gestión en Seguridad y Salud en el Trabajo no se han formalizado en el SIGE, incumpliendo los principios de identificación y acceso establecidos en el Decreto 1072 de 2015, Artículo 2.2.4.6.12, Co"/>
    <s v="No conformidad"/>
    <s v="1. El manual y los documentos anexos del SG-SST en los formatos establecidos por la DNBC no han sido remitidos a gestión de análisis y mejora continua para su aprobación._x000a__x000a_2. Priorizacion de otras actividades del  Plan de trabajo anual (PTA)."/>
    <s v="*Priorizacion de otras actividades del  Plan de trabajo anual (PTA)."/>
    <s v="*Incumplimiento de la normatividad Decreto 1072 de 2015 y lo referente al SIGE"/>
    <s v="Acción correctiva"/>
    <s v="Actualizar el manual del  SG-SST y sus documentos  anexos  de acuerdo a la normativiodad vigente en SST"/>
    <m/>
    <n v="1"/>
    <s v="Manual del SG-SST actualizado "/>
    <x v="3"/>
    <s v="Responsable del SG-SST"/>
    <d v="2021-12-01T00:00:00"/>
    <d v="2022-06-30T00:00:00"/>
    <m/>
    <m/>
    <d v="2022-06-30T00:00:00"/>
    <m/>
    <m/>
    <m/>
    <m/>
    <m/>
    <m/>
    <m/>
    <m/>
    <m/>
    <m/>
    <m/>
    <m/>
    <m/>
    <m/>
    <m/>
    <m/>
    <m/>
    <m/>
    <m/>
    <m/>
    <m/>
    <m/>
    <m/>
    <m/>
    <m/>
    <m/>
    <m/>
    <m/>
    <m/>
    <m/>
    <m/>
    <m/>
    <m/>
    <m/>
    <m/>
    <m/>
    <m/>
    <m/>
    <m/>
    <m/>
    <m/>
    <m/>
    <m/>
    <m/>
    <m/>
    <m/>
    <m/>
    <m/>
    <m/>
    <m/>
    <s v="Sin Seguimiento"/>
    <d v="2022-02-23T00:00:00"/>
    <s v="Se ha formalizado Manual de sst, Politicas de sst seguridad vial, prevencion consumo alcohol,tabaco, sustancias psicoactivas. Cerrado, pendiente demas DOCUMENTOS &quot;50&quot;."/>
    <n v="0.1"/>
    <d v="2022-02-23T00:00:00"/>
    <s v="Se ha formalizado Manual de sst, Politicas de sst seguridad vial, prevencion consumo alcohol,tabaco, sustancias psicoactivas._x000a_Verificar el 19 de abril"/>
    <s v="Jhon Beltran - Carlos Vargas"/>
    <n v="0.1"/>
    <s v="En avance"/>
    <d v="2022-04-05T00:00:00"/>
    <s v="El envío de la información de SST para el manual de contratación se realizó el 18/02/2022._x000a_Pediente la formalización del manual de contratación por parte de Gestión Contractual."/>
    <s v="John Beltran _x000a_CarlosVargas"/>
    <n v="0.9"/>
    <s v="En avance"/>
    <d v="2022-04-29T00:00:00"/>
    <s v="Se formalizó el Manual del Sistema de Gestión DE Seguridad y Salud en el Trabajo –SG-SST"/>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s v="Cerrado"/>
    <s v="Acción cumplida, verificada en monitoreos anteriores."/>
    <s v="Jacqueline"/>
    <d v="2022-07-29T00:00:00"/>
    <m/>
    <m/>
  </r>
  <r>
    <n v="554"/>
    <n v="518"/>
    <s v="Auditoría interna"/>
    <n v="2021"/>
    <s v="Auditoria Interna al Sistema de Gestión en Seguridad y Salud en el Trabajo 2021"/>
    <d v="2021-11-10T00:00:00"/>
    <s v="Se evidenció que no se está realizando la rotulación de carpetas y cajas de acuerdo con los lineamientos establecidos por la entidad para la conservación de documentos._x000a__x000a_Adicionalmente, se encontró que la TRD no establece el tiempo adecuado de conservació"/>
    <s v="No conformidad"/>
    <s v="1. Desorganización en el archivo de gestión de SST _x000a__x000a_2.  No se establecieron los controles necesarios en años anteriores para la verificación de cumplimiento de la rotulación de carpetas y cajas para la  conservación de documentos."/>
    <s v="*No se establecieron los controles necesarios en años anteriores para la verificación de cumplimiento de la rotulación de carpetas y cajas para la conservación  de documentos."/>
    <s v="*Extravío y/o pérdida de los documentos del SG-SST _x000a__x000a_*Incumplimiento de la normatividad vigente en SST_x000a__x000a_"/>
    <s v="Acción correctiva"/>
    <s v="*implementar seguimiento trimestreal de la aplicación de la TRD al SG-SST."/>
    <m/>
    <n v="2"/>
    <s v="numero de seguimientos realizados/numero de seguimientos programados*100"/>
    <x v="3"/>
    <s v="supervisor del contratista responsable del SGSST "/>
    <d v="2022-01-01T00:00:00"/>
    <d v="2022-06-30T00:00:00"/>
    <m/>
    <m/>
    <d v="2022-06-30T00:00:00"/>
    <m/>
    <m/>
    <m/>
    <m/>
    <m/>
    <m/>
    <m/>
    <m/>
    <m/>
    <m/>
    <m/>
    <m/>
    <m/>
    <m/>
    <m/>
    <m/>
    <m/>
    <m/>
    <m/>
    <m/>
    <m/>
    <m/>
    <m/>
    <m/>
    <m/>
    <m/>
    <m/>
    <m/>
    <m/>
    <m/>
    <m/>
    <m/>
    <m/>
    <m/>
    <m/>
    <m/>
    <m/>
    <m/>
    <m/>
    <m/>
    <m/>
    <m/>
    <m/>
    <m/>
    <m/>
    <m/>
    <m/>
    <m/>
    <m/>
    <m/>
    <s v="Sin Seguimiento"/>
    <d v="2022-02-23T00:00:00"/>
    <s v="Se realizo mesas de trabajo con jhon warner el cual informa que el cambio ya se realizo, esta pendiente formalizar el tiempo de rotulacion de la documentacion de acuerdo a la norma decreto 1072/2015. _x000a_(Evidencia)"/>
    <n v="1"/>
    <d v="2022-02-23T00:00:00"/>
    <s v="Se enecuentra en proceso de actualizar la TRD_x000a_Verificar el 19 de abril"/>
    <s v="Jhon Beltran - Carlos Vargas"/>
    <n v="0"/>
    <s v="En avance"/>
    <d v="2022-04-05T00:00:00"/>
    <s v="Se celebró reunión con gestión documental en donde se realizó la actualziación de la TRD de Gestión del Talento Humano"/>
    <s v="John Beltran _x000a_CarlosVargas"/>
    <n v="0.2"/>
    <s v="En avance"/>
    <d v="2022-04-29T00:00:00"/>
    <s v="Se realizó el ajuste de la TRD del proceso Gestión del Talento Humano, en donde se actualizó el tiempo de retención de los documentos de acuerdo con lo establecido en el decreto  1072 de 2015._x000a_Se realizó el rotulado de las carpetas de acuerdo con los line"/>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s v="Cerrado"/>
    <s v="Acción cumplida, verificada en monitoreos anteriores."/>
    <s v="Jacqueline"/>
    <d v="2022-07-29T00:00:00"/>
    <m/>
    <m/>
  </r>
  <r>
    <n v="0"/>
    <n v="519"/>
    <s v="Auditoría interna"/>
    <n v="2021"/>
    <s v="Auditoria Interna al Sistema de Gestión en Seguridad y Salud en el Trabajo 2021"/>
    <d v="2021-11-10T00:00:00"/>
    <s v="Se evidenció que no se está realizando la rotulación de carpetas y cajas de acuerdo con los lineamientos establecidos por la entidad para la conservación de documentos._x000a__x000a_Adicionalmente, se encontró que la TRD no establece el tiempo adecuado de conservació"/>
    <s v="No conformidad"/>
    <s v="1. Las TRD de la entidad respecto a SST no establece claramente que los documentos del SG-SST deben conservados 20 años luego de haber cesado la relación laboral con los funcionarios _x000a__x000a_2. Inadecuada interpretacion del tiempo de retencion documental en SST"/>
    <s v="*Inadecuada interpretacion del tiempo de retencion documental en SST establecido en el decreto 1072 de 2015"/>
    <s v="*Conservación de los documentos durante lapso de tiempo incorrecto._x000a__x000a_*Incumplimiento de la normatividad en SST. "/>
    <s v="Acción correctiva"/>
    <s v="Actualizar las TRD aclarando que la conservación documental debe realizarse por 20 años una vez finalizada la relación laboral._x000a__x000a_"/>
    <m/>
    <n v="1"/>
    <s v="TRD actualizada "/>
    <x v="7"/>
    <s v="Jhon Warner Paz"/>
    <d v="2021-12-01T00:00:00"/>
    <d v="2022-06-30T00:00:00"/>
    <m/>
    <m/>
    <d v="2022-06-30T00:00:00"/>
    <m/>
    <m/>
    <m/>
    <m/>
    <m/>
    <m/>
    <m/>
    <m/>
    <m/>
    <m/>
    <m/>
    <m/>
    <m/>
    <m/>
    <m/>
    <m/>
    <m/>
    <m/>
    <m/>
    <m/>
    <m/>
    <m/>
    <m/>
    <m/>
    <m/>
    <m/>
    <m/>
    <m/>
    <m/>
    <m/>
    <m/>
    <m/>
    <m/>
    <m/>
    <m/>
    <m/>
    <m/>
    <m/>
    <m/>
    <m/>
    <m/>
    <m/>
    <m/>
    <m/>
    <m/>
    <m/>
    <m/>
    <m/>
    <m/>
    <m/>
    <s v="Sin Seguimiento"/>
    <m/>
    <s v="Esta acción ya se fue realizada se modifico y se socializo a las responsables de SST , pero este cambio sera oficial cuando el Comité Directivo SIGEC apruebe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Gestión Documental indica que trabajo con el proceso de Gestión del Talento Humano para la actualizacion de la TRD indicando el tiempo de conservación. No obstante no adjunto evidencia"/>
    <s v="No"/>
    <d v="2022-07-26T00:00:00"/>
    <s v="La acción  se venció, sin que se allegue evidencia de la actualización de las TRD aclarando la conservación documental por 20 años  "/>
    <s v="Jacqueline"/>
    <n v="0"/>
    <s v="VENCIDA"/>
    <m/>
    <m/>
    <s v="Abierto"/>
    <m/>
    <m/>
    <m/>
    <m/>
    <m/>
  </r>
  <r>
    <n v="555"/>
    <n v="520"/>
    <s v="Auditoría interna"/>
    <n v="2021"/>
    <s v="Auditoria Interna al Sistema de Gestión en Seguridad y Salud en el Trabajo 2021"/>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s v="No conformidad"/>
    <s v="1. Poca asimilación de las recomendaciones emitidas por los diferentes medios dispuestos por la entidad para su cumplimiento _x000a__x000a_2. Existe un bajo compromiso en el cumplimiento de la obligación normativa del uso del tapa bocas por parte de algunos  funciona"/>
    <s v="*Existe una bajo compromiso en el cumplimiento de la obligación normativa del uso del tapa bocas por parte de algunos  funcionarios y contratista._x000a__x000a__x000a_"/>
    <s v="*Contagio del virus SARS-CoV-2 COVID-19_x000a__x000a_*Contagio de enfermedades endémicas comunes en algunos territorios del país_x000a__x000a_*Accidentes de trabajo_x000a__x000a_*Incumplimiento a la normatividad emitida por emergencia sanitaria."/>
    <s v="Acción correctiva"/>
    <s v="Realización de campañas de sensibilización sobre el riesgo de contagio de COVID-19 y sus posibles consecuencias negativas_x000a__x000a_"/>
    <m/>
    <n v="1"/>
    <s v="numero de campañas realizadas/numero de campañas programadas*100"/>
    <x v="3"/>
    <s v="Responsable del SG-SST"/>
    <d v="2021-12-01T00:00:00"/>
    <d v="2022-06-30T00:00:00"/>
    <m/>
    <m/>
    <d v="2022-06-30T00:00:00"/>
    <m/>
    <m/>
    <m/>
    <m/>
    <m/>
    <m/>
    <m/>
    <m/>
    <m/>
    <m/>
    <m/>
    <m/>
    <m/>
    <m/>
    <m/>
    <m/>
    <m/>
    <m/>
    <m/>
    <m/>
    <m/>
    <m/>
    <m/>
    <m/>
    <m/>
    <m/>
    <m/>
    <m/>
    <m/>
    <m/>
    <m/>
    <m/>
    <m/>
    <m/>
    <m/>
    <m/>
    <m/>
    <m/>
    <m/>
    <m/>
    <m/>
    <m/>
    <m/>
    <m/>
    <m/>
    <m/>
    <m/>
    <m/>
    <m/>
    <m/>
    <s v="Sin Seguimiento"/>
    <d v="2022-02-23T00:00:00"/>
    <s v="Seguimiento trimestral de acuerdo al plan de accion_x000a_(Cumplimiento al cronograma regido al plan de acción)"/>
    <n v="1"/>
    <d v="2022-02-24T00:00:00"/>
    <s v="Se realizan las campañas de sensibilizacion por virus covid-19"/>
    <s v="Jhon Beltran - Carlos Vargas"/>
    <n v="0.9"/>
    <s v="En avance"/>
    <d v="2022-04-05T00:00:00"/>
    <s v="En enerdo 18 se realizó sensibilización sobre medidas de autocuidado por covid 19 de forma presencial , adicionalmente se estan recordando dichas medidas."/>
    <s v="John Beltran _x000a_CarlosVargas"/>
    <n v="1"/>
    <s v="Cumplida"/>
    <d v="2022-04-29T00:00:00"/>
    <s v="En enerdo 18 se realizó sensibilización sobre medidas de autocuidado por covid 19 de forma presencial , adicionalmente se estan recordando dichas medidas._x000a_El Gobierno Nacional retira la obligatoriedad del uso del tapa bocas a partir del 1 de mayo de 2022."/>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s v="SI"/>
    <s v="SI"/>
    <s v="Abierto"/>
    <s v="Acción cumplida, verificada en monitoreos anteriores."/>
    <s v="Jacqueline"/>
    <d v="2022-07-29T00:00:00"/>
    <m/>
    <m/>
  </r>
  <r>
    <n v="0"/>
    <n v="521"/>
    <s v="Auditoría interna"/>
    <n v="2021"/>
    <s v="Auditoria Interna al Sistema de Gestión en Seguridad y Salud en el Trabajo 2021"/>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s v="No conformidad"/>
    <s v="1. No se ha establecido una directriz para que los funcionarios y contratistas informen sobre las vacunas que deben tener para ejecutar comisiones "/>
    <s v="*No se ha establecido una directriz para que los funcionarios y contratistas informen sobre las vacunas que deben tener para ejecutar comisiones _x000a__x000a_"/>
    <s v="*Contagio de enfermedades endémicas comunes en algunos territorios del país"/>
    <s v="Acción correctiva"/>
    <s v="Emision de directriz  para que los funcionarios y contratistas  se informen y reporten sobre su esquema de vacunacion."/>
    <m/>
    <n v="1"/>
    <s v="Directriz emitida y socializada_x000a_"/>
    <x v="3"/>
    <s v="Responsable del SG-SST"/>
    <d v="2022-01-01T00:00:00"/>
    <d v="2022-05-31T00:00:00"/>
    <m/>
    <m/>
    <d v="2022-05-31T00:00:00"/>
    <m/>
    <m/>
    <m/>
    <m/>
    <m/>
    <m/>
    <m/>
    <m/>
    <m/>
    <m/>
    <m/>
    <m/>
    <m/>
    <m/>
    <m/>
    <m/>
    <m/>
    <m/>
    <m/>
    <m/>
    <m/>
    <m/>
    <m/>
    <m/>
    <m/>
    <m/>
    <m/>
    <m/>
    <m/>
    <m/>
    <m/>
    <m/>
    <m/>
    <m/>
    <m/>
    <m/>
    <m/>
    <m/>
    <m/>
    <m/>
    <m/>
    <m/>
    <m/>
    <m/>
    <m/>
    <m/>
    <m/>
    <m/>
    <m/>
    <m/>
    <s v="Sin Seguimiento"/>
    <d v="2022-02-23T00:00:00"/>
    <s v="Memorando como directriz de la solicitud del carnet de vacunas covit-19 y esquema."/>
    <n v="0.05"/>
    <d v="2022-02-24T00:00:00"/>
    <s v="Memorando como directriz de la solicitud del carnet de vacunas covit-19 y esquema._x000a_A la fecha se cuenta con el reporte de vacunación de 70 colaboradores."/>
    <s v="Jhon Beltran - Carlos Vargas"/>
    <n v="100"/>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d v="2022-07-19T00:00:00"/>
    <s v="Acción cumplida, verificada en monitoreos anteriores."/>
    <s v="Si"/>
    <d v="2022-07-25T00:00:00"/>
    <m/>
    <s v="Jacqueline"/>
    <n v="100"/>
    <s v="VENCIDA"/>
    <m/>
    <m/>
    <s v="Abierto"/>
    <m/>
    <m/>
    <m/>
    <m/>
    <m/>
  </r>
  <r>
    <n v="0"/>
    <n v="522"/>
    <s v="Auditoría interna"/>
    <n v="2021"/>
    <s v="Auditoria Interna al Sistema de Gestión en Seguridad y Salud en el Trabajo 2021"/>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s v="No conformidad"/>
    <s v="1. No se ha establecido una directriz para que los funcionarios y contratistas informen sobre las vacunas que deben tener para ejecuta comisiones "/>
    <s v="*No se cuenta con registro de vacunas de los servidores que asisten a diferentes lugares del territorio nacional_x000a__x000a_"/>
    <s v="*Contagio de enfermedades endémicas comunes en algunos territorios del país_x000a__x000a_"/>
    <s v="Corrección"/>
    <s v="* solicitar a los funcionarios y contratistas el esquema de vacunacion completa e Incluye  verificación de  documentos  (certificado o carnet de vacunas ) de acuerdo a lo establecido en el profesiograma de la entidad (comisiones)."/>
    <m/>
    <n v="1"/>
    <s v="   Matriz de consolidacion de esquema de vacunacion de funcionarios y contratistas con labores en comision."/>
    <x v="3"/>
    <s v="Responsable del SG-SST"/>
    <d v="2022-01-01T00:00:00"/>
    <d v="2022-03-30T00:00:00"/>
    <s v="Plazo"/>
    <m/>
    <d v="2022-03-30T00:00:00"/>
    <m/>
    <m/>
    <m/>
    <m/>
    <m/>
    <m/>
    <m/>
    <m/>
    <m/>
    <m/>
    <m/>
    <m/>
    <m/>
    <m/>
    <m/>
    <m/>
    <m/>
    <m/>
    <m/>
    <m/>
    <m/>
    <m/>
    <m/>
    <m/>
    <m/>
    <m/>
    <m/>
    <m/>
    <m/>
    <m/>
    <m/>
    <m/>
    <m/>
    <m/>
    <m/>
    <m/>
    <m/>
    <m/>
    <m/>
    <m/>
    <m/>
    <m/>
    <m/>
    <m/>
    <m/>
    <m/>
    <m/>
    <m/>
    <m/>
    <m/>
    <s v="Sin Seguimiento"/>
    <d v="2022-02-23T00:00:00"/>
    <s v="Se esta consolidando informacion_x000a_(Se ha solicitado carnet de vacunas inicialmente a las personas que salen de comisión)"/>
    <n v="1"/>
    <d v="2022-02-24T00:00:00"/>
    <s v="A fecha se encuentra con esquema de vacunacion de 4 contratistas, pendiente completar los soportes de vacunacion del resto de vacunacion de las personas que comisionan_x000a_Verificar 19/04/2022_x000a_Solicitar ampliarción de fecha: 30/06/2022"/>
    <s v="Jhon Beltran - Carlos Vargas"/>
    <n v="0.05"/>
    <s v="En avance"/>
    <d v="2022-04-05T00:00:00"/>
    <s v="Se envío desde la Dirección los lineamientos frente a la vacunación para el personal en general y el personal que sale a comisionar._x000a_A la fecha el personal esta remitiendo copia de los carnets de vacunación."/>
    <s v="John Beltran _x000a_CarlosVargas"/>
    <n v="0.4"/>
    <s v="En avance"/>
    <d v="2022-04-29T00:00:00"/>
    <s v="El 10 de marzo de 2022 se envío memorando por parte del Director de la DNBC  solicitando la presentación de los soportes del esquema de vacunación de acuerdo con el profesiograma por parte de aquellos funcionarios y contratistas que salen a comisión._x000a_A la"/>
    <s v="John Beltran _x000a_CarlosVargas"/>
    <n v="70"/>
    <s v="Vencida"/>
    <m/>
    <m/>
    <m/>
    <d v="2022-06-08T00:00:00"/>
    <s v="El proceso no reporta evidencia de la ejecución de la acción "/>
    <s v="No"/>
    <d v="2022-07-19T00:00:00"/>
    <s v="El 19 de junio de 2022 se envía memorando por parte del Director de la DNBC  solicitando la presentación de los soportes del esquema de vacunación de acuerdo con el profesiograma por parte de aquellos funcionarios y contratistas que salen a comisión. Teni"/>
    <s v="No"/>
    <d v="2022-07-25T00:00:00"/>
    <m/>
    <s v="Jacqueline"/>
    <n v="70"/>
    <s v="VENCIDA"/>
    <m/>
    <m/>
    <s v="Abierto"/>
    <m/>
    <m/>
    <m/>
    <m/>
    <m/>
  </r>
  <r>
    <n v="0"/>
    <n v="523"/>
    <s v="Auditoría interna"/>
    <n v="2021"/>
    <s v="Auditoria Interna al Sistema de Gestión en Seguridad y Salud en el Trabajo 2021"/>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s v="No conformidad"/>
    <s v="1. No se ha entregado EPP distintos a tapa bocas al encargado de la bodega, por no ejecución del presupuesto del SG-SST  de la entidad. _x000a__x000a_2. Desconocimiento del procedimiento de la ejecución  de recursos en el sector publico._x000a__x000a_3. Falta de inducción en los"/>
    <s v="*Falta de inducción en los procedimientos de la ejecución  de recursos en el sector publico. "/>
    <s v="*Falta de aplicación a algunos  controles a los peligros y riesgos  identificados en la entidad  _x000a__x000a_*Incumplimiento en la normatividad legal vigente en materia de SST. _x000a__x000a_*Posible ocurrencia de AT y EL "/>
    <s v="Acción correctiva"/>
    <s v="Realización de capacitación en el procedimiento de contratación en la ejecución de los recursos en el sector público."/>
    <m/>
    <s v="1"/>
    <s v="acta de realización de inducción de la ejecución del presupuesto en el sector publico "/>
    <x v="1"/>
    <s v="profesional gestión contractual "/>
    <d v="2021-12-01T00:00:00"/>
    <d v="2022-12-31T00:00:00"/>
    <s v="Plazo"/>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Se evidencia capacitacion realizada el 4 de marzo sobre roles y responsabilidades de los supervisores "/>
    <s v="CLAUDIA QUINTERO-CATALINA CARRANZA"/>
    <n v="0.2"/>
    <s v="En avance"/>
    <d v="2022-05-31T00:00:00"/>
    <s v="Se adjunta capacitación realizada sobre los roles y responsabilidades de los supervisora"/>
    <n v="1"/>
    <d v="2022-06-08T00:00:00"/>
    <s v="La evidencia aportada por el proceso no presenta la ejecución de la acción."/>
    <s v="Aun se esta a tiempo de cumplir"/>
    <d v="2022-07-19T00:00:00"/>
    <s v="En mesa de trbajo realizada con el gestor de proceso se menciona que si re realiza capacitacion , no obstante no so adjunta evidencia de dicha capacitacion "/>
    <s v="No"/>
    <d v="2022-07-22T00:00:00"/>
    <s v="No se allego evdenciá de la gestión. "/>
    <s v="Jacqueline"/>
    <n v="0.2"/>
    <s v="EN AVANCE"/>
    <m/>
    <m/>
    <s v="Abierto"/>
    <m/>
    <m/>
    <m/>
    <m/>
    <m/>
  </r>
  <r>
    <n v="0"/>
    <n v="524"/>
    <s v="Auditoría interna"/>
    <n v="2021"/>
    <s v="Auditoria Interna al Sistema de Gestión en Seguridad y Salud en el Trabajo 2021"/>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s v="No conformidad"/>
    <s v="1. No se ha entregado EPP distintos a tapa bocas al encargado de la bodega, por no ejecución del presupuesto del SG-SST  de la entidad. _x000a__x000a_2. Desconocimiento del procedimiento de la ejecución  de recursos en el sector público._x000a__x000a_3. Falta de inducción en los"/>
    <s v="*Falta de inducción en los procedimientos de la ejecución  de recursos en el sector público. "/>
    <s v="*Falta de aplicación a algunos  controles a los peligros y riesgos  identificados en la entidad  _x000a__x000a_*Incumplimiento en la normatividad legal vigente en materia de SST."/>
    <s v="Corrección"/>
    <s v="Ejecución del presupuesto vigencia 2021 compra, entrega y capacitación del uso de los EPP "/>
    <m/>
    <n v="1"/>
    <s v="Formato  y acta firmado con la entrega y  capacitación del uso  correcto de los EPP"/>
    <x v="3"/>
    <s v="Responsable del SG-SST"/>
    <d v="2021-12-01T00:00:00"/>
    <d v="2021-12-31T00:00:00"/>
    <m/>
    <m/>
    <d v="2022-06-30T00:00:00"/>
    <m/>
    <m/>
    <m/>
    <m/>
    <m/>
    <m/>
    <m/>
    <m/>
    <m/>
    <m/>
    <m/>
    <m/>
    <m/>
    <m/>
    <m/>
    <m/>
    <m/>
    <m/>
    <m/>
    <m/>
    <m/>
    <m/>
    <m/>
    <m/>
    <m/>
    <m/>
    <m/>
    <m/>
    <m/>
    <m/>
    <m/>
    <m/>
    <m/>
    <m/>
    <m/>
    <m/>
    <m/>
    <m/>
    <m/>
    <m/>
    <m/>
    <m/>
    <m/>
    <m/>
    <m/>
    <m/>
    <m/>
    <m/>
    <m/>
    <m/>
    <s v="Sin Seguimiento"/>
    <d v="2022-02-23T00:00:00"/>
    <s v="Los elementos de proteccion personal salieron del rubro de gestion y se hicieron entrega._x000a_(Acta de entrega, INSPECCIONES) Entregados por DONACION &quot;Proveedor&quot;_x000a_(Pendiente de los epp de los contratistas)"/>
    <n v="1"/>
    <d v="2022-02-24T00:00:00"/>
    <s v="Los elementos de proteccion personal salieron del rubro de gestion y se hicieron entrega._x000a_(Acta de entrega) Entregados por DONACION &quot;Proveedor&quot;_x000a_(Pendiente de los epp de los contratistas) verificar 21/04/2022"/>
    <s v="Jhon Beltran - Carlos Vargas"/>
    <n v="0.33"/>
    <s v="En avance"/>
    <d v="2022-04-05T00:00:00"/>
    <s v="Se evicenció la entrega de elementos de protección personal al funcionario de almacen, asi como tambien se realizó la inspección al uso de los EPP por parte de los contratistas del almacen."/>
    <s v="John Beltran _x000a_CarlosVargas"/>
    <n v="1"/>
    <s v="Cumplida"/>
    <d v="2022-04-29T00:00:00"/>
    <s v="Se evidenció la entrega de elementos de protección personal al funcionario de almacen, asi como tambien se realizó la inspección al uso de los EPP por parte de los contratistas del almacen."/>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s v="Abierto"/>
    <m/>
    <m/>
    <m/>
    <m/>
    <m/>
  </r>
  <r>
    <n v="556"/>
    <n v="525"/>
    <s v="Auditoría interna"/>
    <n v="2021"/>
    <s v="Auditoria Interna al Sistema de Gestión en Seguridad y Salud en el Trabajo 2021"/>
    <d v="2021-11-10T00:00:00"/>
    <s v="Aunque se tienen identificados los indicadores de estructura, proceso y resultado en fichas técnicas en un formato que no corresponde al establecido por la Entidad, adicionalmente no se están realizando las mediciones, análisis e implementación de accione"/>
    <s v="No conformidad"/>
    <s v="1. Aunque se contaba con la medición de los indicadores, se desconocía de la existencia del formato de medición de indicadores establecido por la entidad. _x000a__x000a_2. El formarto de indicadores de la entidad no estaba ajustado a los requerimientos del Decreto 10"/>
    <s v="*El formarto de indicadores de la entidad no estaba ajustado a los requerimientos del Decreto 1072 de 2015 artículo 2.2.4.6.19"/>
    <s v="*Incumplimiento en la normatividad legal vigente en materia de SST."/>
    <s v="Acción correctiva"/>
    <s v="Formalizar  formato de indicadores del  SG-SST "/>
    <m/>
    <s v="1"/>
    <s v="formato de indicadores del  SG-SST  formalizado en el SIGE"/>
    <x v="3"/>
    <s v="Responsable del SG-SST"/>
    <d v="2021-12-01T00:00:00"/>
    <d v="2022-03-30T00:00:00"/>
    <m/>
    <m/>
    <d v="2022-03-30T00:00:00"/>
    <m/>
    <m/>
    <m/>
    <m/>
    <m/>
    <m/>
    <m/>
    <m/>
    <m/>
    <m/>
    <m/>
    <m/>
    <m/>
    <m/>
    <m/>
    <m/>
    <m/>
    <m/>
    <m/>
    <m/>
    <m/>
    <m/>
    <m/>
    <m/>
    <m/>
    <m/>
    <m/>
    <m/>
    <m/>
    <m/>
    <m/>
    <m/>
    <m/>
    <m/>
    <m/>
    <m/>
    <m/>
    <m/>
    <m/>
    <m/>
    <m/>
    <m/>
    <m/>
    <m/>
    <m/>
    <m/>
    <m/>
    <m/>
    <m/>
    <m/>
    <s v="Sin Seguimiento"/>
    <d v="2022-02-23T00:00:00"/>
    <s v="Ya se encuentra en ejecucion/Se realizo la formalizacion de los indicadores de acuerdo con los estandares de mejora continua,pendiente la medicion._x000a_(Formato de indicadores)"/>
    <n v="1"/>
    <d v="2022-02-24T00:00:00"/>
    <s v="Se realizo la formalizacion de los indicadores de acuerdo con los estandares de mejora continua, pendiente la medicion._x000a_Solicitar ampliación de fecha de finalización de la acción, hasta julio 15 de 2022_x000a__x000a_Solicitar unificación con hallazgo del item 232"/>
    <s v="Jhon Beltran - Carlos Vargas"/>
    <n v="0.5"/>
    <s v="En avance"/>
    <d v="2022-04-05T00:00:00"/>
    <s v="Se realizó la formalización de los indicadores de SST de acuerdo con  lo establecido en el decreto 1072 de 2015"/>
    <s v="John Beltran _x000a_CarlosVargas"/>
    <n v="1"/>
    <s v="Cumplida"/>
    <d v="2022-04-29T00:00:00"/>
    <s v="Se realizó la formalización de los indicadores de SST de acuerdo con  lo establecido en el decreto 1072 de 2015"/>
    <s v="John Beltran _x000a_CarlosVargas"/>
    <n v="100"/>
    <s v="Cumplida"/>
    <m/>
    <m/>
    <m/>
    <d v="2022-06-08T00:00:00"/>
    <s v="Acción cumplida "/>
    <s v="Si"/>
    <d v="2022-07-19T00:00:00"/>
    <s v="Acción cumplida, verificada en monitoreos anteriores."/>
    <s v="Si"/>
    <d v="2022-07-25T00:00:00"/>
    <m/>
    <s v="Jacqueline"/>
    <n v="100"/>
    <s v="VENCIDA"/>
    <m/>
    <m/>
    <s v="Abierto"/>
    <m/>
    <m/>
    <m/>
    <m/>
    <m/>
  </r>
  <r>
    <n v="558"/>
    <n v="527"/>
    <s v="Auditoría interna"/>
    <n v="2021"/>
    <s v="Auditoria Interna al Sistema de Gestión en Seguridad y Salud en el Trabajo 2021"/>
    <d v="2021-11-10T00:00:00"/>
    <s v="Se evidenció que la entidad durante la vigencia 2021 no ha suscrito contrato para realizar el mantenimiento de los vehículos y en la actualidad el vehículo Volkswagen Amaro de placas ZXW 532 se encuentra varado, _x000a__x000a_adicionalmente no se cuenta con los sopor"/>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ón correctiva"/>
    <s v="Realizar el proceso de contratación para el mantenimiento preventivo y correctivo de los vehículos de la DNBC"/>
    <m/>
    <n v="1"/>
    <s v="contrato adjudicado "/>
    <x v="0"/>
    <s v="Gestor de Gestion  Administrativa (Arley Coy)"/>
    <d v="2021-12-01T00:00:00"/>
    <d v="2022-03-30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s v="Abierto"/>
    <m/>
    <m/>
    <m/>
    <m/>
    <m/>
  </r>
  <r>
    <n v="0"/>
    <n v="528"/>
    <s v="Auditoría interna"/>
    <n v="2021"/>
    <s v="Auditoria Interna al Sistema de Gestión en Seguridad y Salud en el Trabajo 2021"/>
    <d v="2021-11-10T00:00:00"/>
    <s v="Se evidenció que la entidad durante la vigencia 2021 no ha suscrito contrato para realizar el mantenimiento de los vehículos y en la actualidad el vehículo Volkswagen Amarok de placas ZXW 532 se encuentra varado, _x000a__x000a_adicionalmente no se cuenta con los sopo"/>
    <s v="No conformidad"/>
    <s v="1. Aunque la entidad publicó el contrato en el secop, se declaró desierto dos veces, por lo anterior no se han realizado los mantenimiento correctivo y preventivo de los vehículos de la DNBC. _x000a__x000a_2. No se cuenta con el plan del mantenimiento preventivo y co"/>
    <s v="*No se cuenta con el plan del mantenimiento preventivo y correctivo de las instalaciones y de los vehículos."/>
    <s v="*Hallazgos por parte de los organismos de control_x000a__x000a_*Presuntas faltas disciplinarias "/>
    <s v="Acción correctiva"/>
    <s v="Establecer y formalizar el plan  de mantenimiento preventivo y correctivo de las instalaciones  y de los vehículos."/>
    <m/>
    <n v="2"/>
    <s v="Documentos con el plan de mantenimiento preventivo y correctivo de las (instalaciones  y de los vehículos)."/>
    <x v="0"/>
    <s v="Arley Coy"/>
    <d v="2021-12-01T00:00:00"/>
    <d v="2022-02-28T00:00:00"/>
    <s v="Plazo"/>
    <m/>
    <d v="2022-04-30T00:00:00"/>
    <m/>
    <m/>
    <m/>
    <m/>
    <m/>
    <m/>
    <m/>
    <m/>
    <m/>
    <m/>
    <m/>
    <m/>
    <m/>
    <m/>
    <m/>
    <m/>
    <m/>
    <m/>
    <m/>
    <m/>
    <m/>
    <m/>
    <m/>
    <m/>
    <m/>
    <m/>
    <m/>
    <m/>
    <m/>
    <m/>
    <m/>
    <m/>
    <m/>
    <m/>
    <m/>
    <m/>
    <m/>
    <m/>
    <m/>
    <m/>
    <m/>
    <m/>
    <m/>
    <m/>
    <m/>
    <m/>
    <m/>
    <m/>
    <m/>
    <m/>
    <s v="Sin Seguimiento"/>
    <m/>
    <m/>
    <m/>
    <d v="2022-03-02T00:00:00"/>
    <s v="El Gestor solicita modificación de la fecha de  terminación de la acción._x000a__x000a_Fecha de Terminación: 30/04/2022_x000a_Meta: 100%"/>
    <s v="Luis Guillermo / Merle Galindo"/>
    <n v="0"/>
    <s v="En avance"/>
    <d v="2022-04-07T00:00:00"/>
    <s v="No se presentó evidencia "/>
    <s v="Merle/Carlos"/>
    <n v="0"/>
    <s v="En avance"/>
    <d v="2022-04-29T00:00:00"/>
    <s v="El proceso no se reunió con el equipo ni presentó evidencias de avance de la acción planteada. "/>
    <s v="Merle/Carlos"/>
    <n v="0"/>
    <s v="Vencida"/>
    <d v="2022-05-31T00:00:00"/>
    <s v="SE REALIZÓ EL MANUAL DE VEHÍCULOS JUNTO CON LA SOCIALIZACIÓN DEL MISMO, ASI COMO TAMBIEN CAPACITACIONES A LOS CONDUCTORES SOBRE TEMAS VIALES"/>
    <n v="1"/>
    <d v="2022-06-08T00:00:00"/>
    <s v="El proceso no presenta evidencia de los documentos del plan de mantenimiento de vehículos ni de las instalaciones "/>
    <s v="No"/>
    <d v="2022-07-19T00:00:00"/>
    <s v="El proceso adjunta el procedimiento, sin embargo no se evidencia el plan de mantenimiento, de acuerdo a lo indicado por el Gestros no se ha adelandado esta actividad."/>
    <s v="No"/>
    <d v="2022-07-28T00:00:00"/>
    <s v="Se observan los documentos &quot;MANUAL DE VEHICULOS&quot;, &quot;SOCIALIZACIÓN MANUAL DE VEHICULOS 2&quot; y &quot;SOCIALIZACIÓN MANUAL DE VEHICULOS&quot;. Pero no se evidencia el plan  de mantenimiento preventivo y correctivo de las instalaciones  y de los vehículos."/>
    <s v="Luis Guillermo"/>
    <n v="0"/>
    <s v="VENCIDA"/>
    <m/>
    <m/>
    <s v="Abierto"/>
    <m/>
    <m/>
    <m/>
    <m/>
    <m/>
  </r>
  <r>
    <n v="559"/>
    <n v="529"/>
    <s v="Auditoría interna"/>
    <n v="2021"/>
    <s v="Auditoria Interna al Sistema de Gestión en Seguridad y Salud en el Trabajo 2021"/>
    <d v="2021-11-10T00:00:00"/>
    <s v="Se evidenció debilidad formulación de la matriz de aspectos e impactos ambientales, por cuanto no se relacionan los impactos ambientales derivados de la gestión administrativa que se realiza en la entidad, adicionalmente, en recorrido por las instalacione"/>
    <s v="No conformidad"/>
    <s v="1. Por que a pesar de que se cuenta con una matriz de aspectos e impactos ambientales  para la DNBC,  se  encuentra pendiente la inclusión de los impactos ambientales derivados de la gestión administrativa que se lleva a cabo en la entidad. _x000a__x000a_2. Por que n"/>
    <s v="*Por que no se cuenta establecido en la gestión ambiental de la DNBC  un plan  de seguimiento y monitoreo periódico de la matriz de aspectos e impactos ambientales "/>
    <s v="*Incumplimiento en las acciones ambientales de la DNBC"/>
    <s v="Acción correctiva"/>
    <s v="Realizar un seguimiento trimestral a la matriz de aspectos e impactos ambientales  de la DNBC, con el fin de monitorear los aspectos e impactos ambientales derivados de la gestión administrativa que se realiza en la entidad."/>
    <m/>
    <n v="2"/>
    <s v="No. De seguimientos realizados/ 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8"/>
    <s v="En avance"/>
    <d v="2022-04-29T00:00:00"/>
    <s v="El proceso no se reunió con el equipo ni presentó evidencias de avance de la acción planteada. "/>
    <s v="Merle/Carlos"/>
    <n v="0.8"/>
    <s v="En avance"/>
    <d v="2022-05-31T00:00:00"/>
    <s v="SE REALIZA EL SEGUIMIENTO A LA MATRIZ DE MANERA TRIMESTRAL, EN DONDE SE ANALIZAN TODOS LOS PELIGROS Y SE EVALUAN CON LO OCURRIDO EN LA DNBC"/>
    <n v="1"/>
    <d v="2022-06-08T00:00:00"/>
    <s v="El proceso no reporta ejecución de la acción"/>
    <s v="Au se esta a tiempo de cumplir"/>
    <d v="2022-07-19T00:00:00"/>
    <s v="Se evidencia la actualización del Manual PIGA para la vigencia 2022, asi como el informe correspondiente al primer trimestre 2022"/>
    <s v="Si"/>
    <d v="2022-07-28T00:00:00"/>
    <s v="en el Drive esta cargado el archivo &quot;Anexo 1. Matriz de identificación de aspectos y valoración de impactos ambientales - V2 - feb 2022&quot;, pero no abre. Se toma el avance anterior."/>
    <s v="Luis Guillermo"/>
    <n v="0.8"/>
    <s v="EN AVANCE"/>
    <m/>
    <m/>
    <s v="Abierto"/>
    <m/>
    <m/>
    <m/>
    <m/>
    <m/>
  </r>
  <r>
    <n v="0"/>
    <n v="530"/>
    <s v="Auditoría interna"/>
    <n v="2021"/>
    <s v="Auditoria Interna al Sistema de Gestión en Seguridad y Salud en el Trabajo 2021"/>
    <d v="2021-11-10T00:00:00"/>
    <s v="Se evidenció debilidad formulación de la matriz de aspectos e impactos ambientales, por cuanto no se relacionan los impactos ambientales derivados de la gestión administrativa que se realiza en la entidad, adicionalmente, en recorrido por las instalacione"/>
    <s v="No conformidad"/>
    <s v="1. Por que a pesar de que se cuenta con el planes para la gestión ambiental en la DNBC, en las actuales instalaciones no se cuenta con un área destinada como bodega. _x000a__x000a_ 2. Por que a pesar que se cuenta con un espacio en la nueva bodega de la DNBC, se requ"/>
    <s v="*Por que al momento de elegir las nuevas instalaciones de la DNBC, no se tuvo en cuenta las actividades de gestión ambiental a desarrollar en la entidad. "/>
    <s v="*Incumplimiento en las acciones ambientales de la DNBC"/>
    <s v="Acción correctiva"/>
    <s v="Realizar un seguimiento trimestral al PIGA identificando nuevas áreas que hagan parte de la DNBC. "/>
    <m/>
    <n v="2"/>
    <s v="No de seguimientos realizados/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
    <s v="En avance"/>
    <d v="2022-04-29T00:00:00"/>
    <s v="El proceso no se reunió con el equipo ni presentó evidencias de avance de la acción planteada. "/>
    <s v="Merle/Carlos"/>
    <n v="0"/>
    <s v="En avance"/>
    <d v="2022-05-31T00:00:00"/>
    <s v="SE REALIZAN LOS INFORMES TRIMESTRALES DEL PIGA"/>
    <n v="1"/>
    <d v="2022-06-08T00:00:00"/>
    <s v="Se presenta evidencia seguimiento trimestral de la ejecución de PIGA CORRESPONDEINTE i TRIMESTRE 2022"/>
    <s v="Aun se esta a tiempo de cumplir"/>
    <d v="2022-07-19T00:00:00"/>
    <s v="El proceso adjunta evidencia que demuestra la ejecución de la acción."/>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
    <s v="Luis Guillermo"/>
    <n v="0.5"/>
    <s v="EN AVANCE"/>
    <m/>
    <m/>
    <s v="Abierto"/>
    <m/>
    <m/>
    <m/>
    <m/>
    <m/>
  </r>
  <r>
    <n v="0"/>
    <n v="531"/>
    <s v="Auditoría interna"/>
    <n v="2021"/>
    <s v="Auditoria Interna al Sistema de Gestión en Seguridad y Salud en el Trabajo 2021"/>
    <d v="2021-11-10T00:00:00"/>
    <s v="Se evidenció debilidad formulación de la matriz de aspectos e impactos ambientales, por cuanto no se relacionan los impactos ambientales derivados de la gestión administrativa que se realiza en la entidad, adicionalmente, en recorrido por las instalacione"/>
    <s v="No conformidad"/>
    <s v="1. Por que a pesar de que se cuenta con el planes para la gestión ambiental en la DNBC, en las actuales instalaciones no se cuenta con un área destinada como bodega. _x000a__x000a_ 2. Por que a pesar que se cuenta con un espacio en la nueva bodega de la DNBC, se requ"/>
    <s v="*Por que al momento de elegir las nuevas instalaciones de la DNBC, no se tuvo en cuenta las actividades de gestión ambiental a desarrollar en la entidad. "/>
    <s v="*Incumplimiento en las acciones ambientales de la DNBC"/>
    <s v="Acción correctiva"/>
    <s v="Actualizar el Plan Institucional de Gestión Ambiental PIGA para las sedes de la Entidad"/>
    <m/>
    <n v="1"/>
    <s v="Plan Institucional de Gestión Ambiental PIGA para la Entidad actualizado"/>
    <x v="0"/>
    <s v="Arley Coy"/>
    <d v="2021-11-24T00:00:00"/>
    <d v="2022-03-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nvío  amejora continua el PIGA para su formalización"/>
    <s v="Merle/Carlos"/>
    <n v="0.8"/>
    <s v="En avance"/>
    <d v="2022-04-29T00:00:00"/>
    <s v="El proceso no se reunió con el equipo ni presentó evidencias de avance de la acción planteada. "/>
    <s v="Merle/Carlos"/>
    <n v="0.8"/>
    <s v="Vencida"/>
    <d v="2022-05-31T00:00:00"/>
    <s v="SE REALIZAN LAS MODIFICACIONES DEL PIGA Y SE SOCIALIZA CON EL COMITÉ DIRECTIVO PARA SU APROBACIÓN"/>
    <n v="1"/>
    <d v="2022-06-08T00:00:00"/>
    <s v="El proceso presenta documento que no se puede abrir "/>
    <s v="No"/>
    <d v="2022-07-19T00:00:00"/>
    <s v="El proceso adjunta evidencia que demuestra la ejecución de la acción."/>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
    <s v="Luis Guillermo"/>
    <n v="0.8"/>
    <s v="VENCIDA"/>
    <m/>
    <m/>
    <s v="Abierto"/>
    <m/>
    <m/>
    <m/>
    <m/>
    <m/>
  </r>
  <r>
    <n v="562"/>
    <n v="534"/>
    <s v="Auditoría interna"/>
    <n v="2021"/>
    <s v="Auditoria Interna al Sistema de Gestión en Seguridad y Salud en el Trabajo 2021"/>
    <d v="2021-11-10T00:00:00"/>
    <s v="Se evidenció debilidad en la adopción y mantenimiento de las disposiciones que garanticen el cumplimiento de las normas de seguridad y salud en el trabajo, por parte de los proveedores y contratistas y sus trabajadores o subcontratistas, durante el desemp"/>
    <s v="No conformidad"/>
    <s v="1. No hay un procedimiento para la identificación y evaluación de las especificaciones en SST de las compras o adquisición de productos y servicios en el área de gestión contractual._x000a__x000a_2. No se siguen los lineamientos del manual de proveedores y contratist"/>
    <s v="*No se siguen los lineamientos del manual de proveedores y contratista suministrado por el área de SST."/>
    <s v="*Multas que van desde 20 hasta 1.000 salarios mínimos."/>
    <s v="Acción correctiva"/>
    <s v="Incluir  un anexo dentro del manual de supervisión e interventoría los lineamientos de cumplimiento en materia de SST a los contratistas y proveedores durante el desempeño  de las actividades objeto del contrato."/>
    <m/>
    <n v="1"/>
    <s v="anexo de SST en el manual de supervisión e interventoría "/>
    <x v="1"/>
    <s v="Gestor del proceso contractual"/>
    <d v="2022-01-01T00:00:00"/>
    <d v="2022-03-30T00:00:00"/>
    <m/>
    <m/>
    <d v="2022-03-30T00:00:00"/>
    <m/>
    <m/>
    <m/>
    <m/>
    <m/>
    <m/>
    <m/>
    <m/>
    <m/>
    <m/>
    <m/>
    <m/>
    <m/>
    <m/>
    <m/>
    <m/>
    <m/>
    <m/>
    <m/>
    <m/>
    <m/>
    <m/>
    <m/>
    <m/>
    <m/>
    <m/>
    <m/>
    <m/>
    <m/>
    <m/>
    <m/>
    <m/>
    <m/>
    <m/>
    <m/>
    <m/>
    <m/>
    <m/>
    <m/>
    <m/>
    <m/>
    <m/>
    <m/>
    <m/>
    <m/>
    <m/>
    <m/>
    <m/>
    <m/>
    <m/>
    <s v="Sin Seguimiento"/>
    <m/>
    <m/>
    <m/>
    <s v="23  febrero -13 Marzo"/>
    <s v="Acción en avance"/>
    <s v="Catalina Carranza-Jacqueline Rivera"/>
    <n v="0.8"/>
    <s v="En avance"/>
    <d v="2022-04-08T00:00:00"/>
    <s v="No se evidencio avance"/>
    <s v="Catalina Carranza-Jacqueline Rivera"/>
    <n v="0.1"/>
    <s v="Vencida"/>
    <d v="2022-04-29T00:00:00"/>
    <s v="No se adjunta evidencia para realizar el respectivo seguimiento "/>
    <s v="CLAUDIA QUINTERO-CATALINA CARRANZA"/>
    <n v="0.1"/>
    <s v="Vencida"/>
    <d v="2022-05-31T00:00:00"/>
    <s v="El manual de supervisión se encuentra en revisión en el proceso de Mejora Continua"/>
    <n v="0.5"/>
    <d v="2022-06-08T00:00:00"/>
    <s v="El proceso presenta un borrador del Manual de Contratación, no obstante no se ha formalizado el mismo "/>
    <s v="Aun se esta a tiempo de cumplir "/>
    <d v="2022-07-19T00:00:00"/>
    <s v="Resolución 364 del 21 de junio de 2022 el Manual de supervisión e interventoría de la DNBC  MN-CO.02 Versión 2, asi mismo en el mismo se establecen los lineamientos de cumplimiento en materia de SST a los contratistas y proveedores durante el desempeño  d"/>
    <s v="Si"/>
    <d v="2022-07-25T00:00:00"/>
    <s v="Se evidenció el manual de contratación, en el cual se establece la obligación de observar los lineamientos expedidos en torno a la seguridad y salud en el trabajo"/>
    <s v="Jacqueline"/>
    <n v="1"/>
    <s v="CUMPLIDA"/>
    <m/>
    <m/>
    <s v="Cerrado"/>
    <s v="Se evienció el manual de contratación el cual indica que en los procesos contractuales se deben observar los lineamientos de SEGURIDAD Y SALUD E TRABAJO "/>
    <s v="Jacqueline"/>
    <d v="2022-07-29T00:00:00"/>
    <m/>
    <m/>
  </r>
  <r>
    <n v="563"/>
    <n v="535"/>
    <s v="Auditoría interna"/>
    <n v="2021"/>
    <s v="Auditoria Interna al Sistema de Gestión en Seguridad y Salud en el Trabajo 2021"/>
    <d v="2021-11-10T00:00:00"/>
    <s v="Se encontró que la Entidad no cuenta con el soporte formal de la Revisión por la Dirección en Seguridad y Salud en el Trabajo celebrada en 2020, _x000a__x000a_adicionalmente no se identificó las acciones requeridas para el mejoramiento del SGSST, incumpliendo lo esta"/>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Acción correctiva"/>
    <s v="Realizar monitoreo semestral al cumplimiento de las actividades en el Plan de Trabajo Anual (PTA)"/>
    <m/>
    <n v="2"/>
    <s v="No de seguimientos realizados/No de seguimientos programados*100"/>
    <x v="3"/>
    <s v="Responsable del SG-SST"/>
    <d v="2021-12-01T00:00:00"/>
    <d v="2022-06-30T00:00:00"/>
    <m/>
    <m/>
    <d v="2022-07-15T00:00:00"/>
    <m/>
    <m/>
    <m/>
    <m/>
    <m/>
    <m/>
    <m/>
    <m/>
    <m/>
    <m/>
    <m/>
    <m/>
    <m/>
    <m/>
    <m/>
    <m/>
    <m/>
    <m/>
    <m/>
    <m/>
    <m/>
    <m/>
    <m/>
    <m/>
    <m/>
    <m/>
    <m/>
    <m/>
    <m/>
    <m/>
    <m/>
    <m/>
    <m/>
    <m/>
    <m/>
    <m/>
    <m/>
    <m/>
    <m/>
    <m/>
    <m/>
    <m/>
    <m/>
    <m/>
    <m/>
    <m/>
    <m/>
    <m/>
    <m/>
    <m/>
    <s v="Sin Seguimiento"/>
    <d v="2022-02-23T00:00:00"/>
    <s v="Ya formulada la documentacion se continua ejecutando plan de accion de acuerdo a cronograma_x000a_(Mesas de trabajo de GTH)"/>
    <n v="0.05"/>
    <d v="2022-02-24T00:00:00"/>
    <s v="Pendiente el seguimiento trimestral de acuerdo al plan de trabajo _x000a_Verificar 20/04/2022"/>
    <s v="Jhon Beltran - Carlos Vargas"/>
    <n v="0.05"/>
    <s v="En avance"/>
    <d v="2022-04-05T00:00:00"/>
    <s v="No se presenta evidencia, acció programada para junio 30."/>
    <s v="John Beltran _x000a_CarlosVargas"/>
    <n v="0.05"/>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Se realiza mesas de trabajo para validar referentes estrategicos._x000a__x000a_Evidencias: listas de asistencia y 6 carpetas por meses con los soporte de las actividades ejecutadas de acuerdo a plan de accion 2022."/>
    <s v="A tiempo"/>
    <d v="2022-07-28T00:00:00"/>
    <s v="Acción que esta en términos para presentar el monitoreo semestral al cumplimiento de las actividades del Plan de Trabajo Anual"/>
    <s v="Jacqueline"/>
    <n v="0.2"/>
    <s v="EN AVANCE"/>
    <m/>
    <m/>
    <s v="Abierto"/>
    <m/>
    <m/>
    <m/>
    <m/>
    <m/>
  </r>
  <r>
    <n v="0"/>
    <n v="536"/>
    <s v="Auditoría interna"/>
    <n v="2021"/>
    <s v="Auditoria Interna al Sistema de Gestión en Seguridad y Salud en el Trabajo 2021"/>
    <d v="2021-11-10T00:00:00"/>
    <s v="Se encontró que la Entidad no cuenta con el soporte formal de la Revisión por la Dirección en Seguridad y Salud en el Trabajo celebrada en 2020, _x000a__x000a_adicionalmente no se identificó las acciones requeridas para el mejoramiento del SGSST, incumpliendo lo esta"/>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Corrección"/>
    <s v="Realizar revisión por la alta dirección de la vigencia del 2021 "/>
    <m/>
    <n v="1"/>
    <s v="Acta de la revisión por parte de la alta dirección 2021"/>
    <x v="3"/>
    <s v="Responsable del SG-SST"/>
    <d v="2021-12-01T00:00:00"/>
    <d v="2021-12-31T00:00:00"/>
    <m/>
    <m/>
    <d v="2022-04-19T00:00:00"/>
    <m/>
    <m/>
    <m/>
    <m/>
    <m/>
    <m/>
    <m/>
    <m/>
    <m/>
    <m/>
    <m/>
    <m/>
    <m/>
    <m/>
    <m/>
    <m/>
    <m/>
    <m/>
    <m/>
    <m/>
    <m/>
    <m/>
    <m/>
    <m/>
    <m/>
    <m/>
    <m/>
    <m/>
    <m/>
    <m/>
    <m/>
    <m/>
    <m/>
    <m/>
    <m/>
    <m/>
    <m/>
    <m/>
    <m/>
    <m/>
    <m/>
    <m/>
    <m/>
    <m/>
    <m/>
    <m/>
    <m/>
    <m/>
    <m/>
    <m/>
    <s v="Sin Seguimiento"/>
    <d v="2022-02-23T00:00:00"/>
    <s v="Pendiente recepcionar entrega de acta donde se evidencia revision por alta direccion_x000a__x000a_(Acta de revision por alta direccion)"/>
    <n v="0.5"/>
    <m/>
    <s v="Verificar la revisión por la dirección._x000a_Verificar 19/04/2022"/>
    <m/>
    <n v="0"/>
    <s v="En avance"/>
    <d v="2022-04-05T00:00:00"/>
    <s v="No se presenta evidencia, VERIFICAR CON CATALINA"/>
    <s v="John Beltran _x000a_CarlosVargas"/>
    <m/>
    <s v="En avance"/>
    <d v="2022-04-29T00:00:00"/>
    <s v="Se presenta acta de revisión por a dirección, sin embargo, se considera necesario ampliar la descipción de los elementos de entrada establecidos a traves del decreto 1072 de 2015, de forma tal que sirva de base para la toma de decisiones."/>
    <s v="John Beltran _x000a_CarlosVargas"/>
    <n v="100"/>
    <s v="Cumplida"/>
    <m/>
    <m/>
    <m/>
    <d v="2022-06-08T00:00:00"/>
    <s v="Acción cumplida "/>
    <s v="Si"/>
    <d v="2022-07-19T00:00:00"/>
    <s v="Acción cumplida, verificada en monitoreos anteriores."/>
    <s v="Si"/>
    <d v="2022-07-25T00:00:00"/>
    <m/>
    <s v="Jacqueline"/>
    <n v="100"/>
    <s v="VENCIDA"/>
    <m/>
    <m/>
    <s v="Abierto"/>
    <m/>
    <m/>
    <m/>
    <m/>
    <m/>
  </r>
  <r>
    <n v="565"/>
    <n v="539"/>
    <s v="Auditoría interna"/>
    <n v="2021"/>
    <s v="Auditoria Interna al Sistema de Gestión en Seguridad y Salud en el Trabajo 2021"/>
    <d v="2021-11-10T00:00:00"/>
    <s v="Al verificar el avance en la ejecución de las acciones de mejora establecidas en el plan de mejoramiento del SGSST, se evidenció que no se han cumplido las acciones relacionadas con la inclusión de los criterios de SST en el Manual de Contratación, _x000a__x000a_form"/>
    <s v="No conformidad"/>
    <s v="1. No se hizo un adecuado seguimiento a las acciones del plan de mejoramiento del proceso en el año 2021"/>
    <s v="*No se hizo un adecuado seguimiento a las acciones del plan de mejoramiento del proceso en el año 2021"/>
    <s v="*Incumplimiento en la normatividad legal vigente en materia de SST "/>
    <s v="Acción correctiva"/>
    <s v="Incluir una acción de seguimiento en el PTA del SG-SST de 2022 a las acciones de mejora a cargo del Proceso de Talento Humano SG-SST"/>
    <m/>
    <n v="1"/>
    <s v="Número de seguimientos realizados/Número de seguimientos programados *100"/>
    <x v="3"/>
    <s v="Responsable del SG-SST"/>
    <d v="2021-12-01T00:00:00"/>
    <d v="2022-06-30T00:00:00"/>
    <m/>
    <m/>
    <d v="2022-06-30T00:00:00"/>
    <m/>
    <m/>
    <m/>
    <m/>
    <m/>
    <m/>
    <m/>
    <m/>
    <m/>
    <m/>
    <m/>
    <m/>
    <m/>
    <m/>
    <m/>
    <m/>
    <m/>
    <m/>
    <m/>
    <m/>
    <m/>
    <m/>
    <m/>
    <m/>
    <m/>
    <m/>
    <m/>
    <m/>
    <m/>
    <m/>
    <m/>
    <m/>
    <m/>
    <m/>
    <m/>
    <m/>
    <m/>
    <m/>
    <m/>
    <m/>
    <m/>
    <m/>
    <m/>
    <m/>
    <m/>
    <m/>
    <m/>
    <m/>
    <m/>
    <m/>
    <s v="Sin Seguimiento"/>
    <d v="2022-02-23T00:00:00"/>
    <s v="Seguimiento trimestral de acuerdo al plan de accion; formalizacion manual de contratatacion_x000a_(Se evidencia en el Cumplimiento al cronograma regido al plan de acción)"/>
    <n v="1"/>
    <m/>
    <s v="Se incuyó la acción de seguimento o monitoreo de las acciones del plane de mejoramiento."/>
    <m/>
    <n v="1"/>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s v="Cerrado"/>
    <s v="Acción cumplida en seguimiento anterior"/>
    <s v="Jacqueline"/>
    <d v="2022-07-29T00:00:00"/>
    <m/>
    <m/>
  </r>
  <r>
    <n v="566"/>
    <n v="540"/>
    <s v="Auditoría interna"/>
    <n v="2021"/>
    <s v="Auditoria Interna al Sistema de Gestión en Seguridad y Salud en el Trabajo 2021"/>
    <d v="2021-11-10T00:00:00"/>
    <s v="Se evidenció que se cuenta con un documento borrador del plan estratégico de seguridad vial, sin embargo, a la fecha no se ha realizado el diagnostico de seguridad vial, así como la capacitación a los actores viales, incumpliendo lo establecido en la ley "/>
    <s v="No conformidad"/>
    <s v="1. Debido a que no se ha formalizado el plan de trabajo de PESV, no se ha realizado diagnostico inicial ni capacitación de seguridad vial _x000a__x000a_2. Priorizacion de otras actividades del  Plan de trabajo anual (PTA)."/>
    <s v="*Priorizacion de otras actividades del  Plan de trabajo anual (PTA)."/>
    <s v="*Incumplimiento en la normatividad "/>
    <s v="Acción correctiva"/>
    <s v="Formalizar el PESV  en el SIGE y realización de plan de trabajo para ejecución del mismo."/>
    <m/>
    <n v="1"/>
    <s v="Documento formalizado en le SIGE"/>
    <x v="3"/>
    <s v="Responsable del SG-SST"/>
    <d v="2022-01-01T00:00:00"/>
    <d v="2022-06-30T00:00:00"/>
    <s v=" Plazo"/>
    <m/>
    <d v="2022-08-31T00:00:00"/>
    <m/>
    <m/>
    <m/>
    <m/>
    <m/>
    <m/>
    <m/>
    <m/>
    <m/>
    <m/>
    <m/>
    <m/>
    <m/>
    <m/>
    <m/>
    <m/>
    <m/>
    <m/>
    <m/>
    <m/>
    <m/>
    <m/>
    <m/>
    <m/>
    <m/>
    <m/>
    <m/>
    <m/>
    <m/>
    <m/>
    <m/>
    <m/>
    <m/>
    <m/>
    <m/>
    <m/>
    <m/>
    <m/>
    <m/>
    <m/>
    <m/>
    <m/>
    <m/>
    <m/>
    <m/>
    <m/>
    <m/>
    <m/>
    <m/>
    <m/>
    <s v="Sin Seguimiento"/>
    <d v="2022-03-01T00:00:00"/>
    <s v="Pendiente entrega y formalizacion de el PESV y asi proceder a su ejecucion del mismo."/>
    <n v="0.1"/>
    <m/>
    <s v="Verificar 19/04/2022"/>
    <m/>
    <n v="0"/>
    <s v="En avance"/>
    <d v="2022-04-05T00:00:00"/>
    <s v="No se presenta evidencia"/>
    <s v="John Beltran _x000a_CarlosVargas"/>
    <n v="0"/>
    <s v="En avance"/>
    <d v="2022-04-29T00:00:00"/>
    <s v="No se presenta evidencia"/>
    <s v="John Beltran _x000a_CarlosVargas"/>
    <n v="0"/>
    <s v="En avance"/>
    <m/>
    <m/>
    <m/>
    <d v="2022-06-08T00:00:00"/>
    <s v="El proceso no reporta evidencia de la ejecución de la acción "/>
    <s v="Aun se esta a tiempo de cumplir"/>
    <d v="2022-07-19T00:00:00"/>
    <s v="Se consolida información para formalización de procedimiento del PEVS. Evidencia: Correo de recolección de información"/>
    <s v="A tiempo"/>
    <d v="2022-07-28T00:00:00"/>
    <s v="Acción en términos, procedimiento aún no formalizado "/>
    <s v="Jacqueline"/>
    <n v="0.5"/>
    <s v="EN AVANCE"/>
    <m/>
    <m/>
    <s v="Abierto"/>
    <m/>
    <m/>
    <m/>
    <m/>
    <m/>
  </r>
  <r>
    <n v="570"/>
    <n v="543"/>
    <s v="Auditoría interna"/>
    <n v="2021"/>
    <s v="Auditoria Interna al Sistema de Gestión en Seguridad y Salud en el Trabajo 2021"/>
    <d v="2021-11-10T00:00:00"/>
    <s v="Se evidenció que los recursos para el funcionamiento del Comité, que no se han gestionado de acuerdo a lo estipulado en el artículo 10 de la Resolución 652 de 2012."/>
    <s v="No conformidad"/>
    <s v="1. No se ha gestionado los recursos pertinentes para el funcionamiento del CONVILAB"/>
    <s v="*No se ha gestionado los recursos pertinentes para el funcionamiento del CONVILAB"/>
    <s v="*Incumplimiento normativo_x000a__x000a_*No funcionamiento adecuado del Comité de convivencia laboral "/>
    <s v="Acción correctiva"/>
    <s v="Incluir los recursos necesarios para el funcionamiento del comité en el presupuesto de SST anual del 2022"/>
    <m/>
    <n v="1"/>
    <s v="Recursos asignados al comité  de convivencia laboral de acuerdo con la necesidad"/>
    <x v="3"/>
    <s v="Responsable del SG-SST y miembros del comité de convivencia laboral"/>
    <d v="2021-12-01T00:00:00"/>
    <d v="2022-02-28T00:00:00"/>
    <m/>
    <m/>
    <d v="2022-02-28T00:00:00"/>
    <m/>
    <m/>
    <m/>
    <m/>
    <m/>
    <m/>
    <m/>
    <m/>
    <m/>
    <m/>
    <m/>
    <m/>
    <m/>
    <m/>
    <m/>
    <m/>
    <m/>
    <m/>
    <m/>
    <m/>
    <m/>
    <m/>
    <m/>
    <m/>
    <m/>
    <m/>
    <m/>
    <m/>
    <m/>
    <m/>
    <m/>
    <m/>
    <m/>
    <m/>
    <m/>
    <m/>
    <m/>
    <m/>
    <m/>
    <m/>
    <m/>
    <m/>
    <m/>
    <m/>
    <m/>
    <m/>
    <m/>
    <m/>
    <m/>
    <m/>
    <s v="Sin Seguimiento"/>
    <d v="2022-02-23T00:00:00"/>
    <s v="Se adjunta base para validar presupuesto vigencia 2022 por  inversion"/>
    <n v="1"/>
    <d v="2022-03-01T00:00:00"/>
    <s v="Se levantará acta con asignacion de recursos tales como, el archivador, buzon y correo electronico asi como la asignacion de recursos economicos para actividades de prevencion y acoso laboral. _x000a_"/>
    <s v="Jhon Beltran - Carlos Vargas"/>
    <n v="1"/>
    <s v="Cumplida"/>
    <d v="2022-04-05T00:00:00"/>
    <s v="Cumplida en el primer seguimiento del plan de choque"/>
    <s v="John Beltran _x000a_CarlosVargas"/>
    <n v="1"/>
    <s v="Cumplida"/>
    <d v="2022-04-29T00:00:00"/>
    <s v="Se evidenció la asignación de recursos para el funcionamiento del Comité de Convivencia Laboral."/>
    <s v="John Beltran _x000a_CarlosVargas"/>
    <n v="100"/>
    <s v="Cumplida"/>
    <m/>
    <m/>
    <m/>
    <d v="2022-06-08T00:00:00"/>
    <s v="Acción cumplida "/>
    <s v="Si"/>
    <d v="2022-07-19T00:00:00"/>
    <s v="Acción cumplida, verificada en monitoreos anteriores."/>
    <s v="Si"/>
    <d v="2022-07-25T00:00:00"/>
    <m/>
    <s v="Jacqueline"/>
    <n v="100"/>
    <s v="VENCIDA"/>
    <m/>
    <m/>
    <s v="Abierto"/>
    <m/>
    <m/>
    <m/>
    <m/>
    <m/>
  </r>
  <r>
    <n v="572"/>
    <n v="545"/>
    <s v="Auditoría interna"/>
    <n v="2021"/>
    <s v="Informe Seguimiento Austeridad Gasto IIl  Trimestre de 2021"/>
    <d v="2021-11-29T00:00:00"/>
    <s v="Se evidenció  incumpliendo a lo establecido en el Procedimiento de Control Interno Contable emitido por la Contaduría General de la Nación  numeral 2.2.1 Reconocimiento,debido a que no se está incorporando la totalidad de la información financiera, económ"/>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miento de las normas establecidas por la CGN y sobrestimación de los saldos contables,  hallazgo por parte de los entes de control de la CGN  "/>
    <s v="Acción correctiva"/>
    <s v="Realizar notificación mensual solicitando los saldos de incapacidades por cobrar por escrito de manera física al área de talento humano con anticipación de 15 días antes de la culminación del mes por parte de gestión financiera con el visto bueno de la Su"/>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9"/>
    <s v="Miguel angel Franco / Marisol Mora "/>
    <d v="2021-12-28T00:00:00"/>
    <d v="2022-03-30T00:00:00"/>
    <s v="Acción y Plazo"/>
    <m/>
    <d v="2023-03-30T00:00:00"/>
    <m/>
    <m/>
    <m/>
    <m/>
    <m/>
    <m/>
    <m/>
    <m/>
    <m/>
    <m/>
    <m/>
    <m/>
    <m/>
    <m/>
    <m/>
    <m/>
    <m/>
    <m/>
    <m/>
    <m/>
    <m/>
    <m/>
    <m/>
    <m/>
    <m/>
    <m/>
    <m/>
    <m/>
    <m/>
    <m/>
    <m/>
    <m/>
    <m/>
    <m/>
    <m/>
    <m/>
    <m/>
    <m/>
    <m/>
    <m/>
    <m/>
    <m/>
    <m/>
    <m/>
    <m/>
    <m/>
    <m/>
    <m/>
    <m/>
    <m/>
    <s v="Sin Seguimiento"/>
    <m/>
    <m/>
    <m/>
    <d v="2022-03-07T00:00:00"/>
    <s v="Modificar la acción,  fecha de inicio,  finalización y meta con el fin de continuar con el seguimiento  constante como parte de la mejora continua:_x000a__x000a_Acción: Realizar notificación mensual solicitando realizar la conciliación mensual de los saldos de incapa"/>
    <s v="CLAUDIA QUINTERO-MERLE GALINDO"/>
    <n v="0"/>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realizó el envió del correo mensual solicitando la conciliación con el Proceso de Gestión del Talento Humano los primeros cinco(5) del mes. Es decir el 05 de abril de 2022"/>
    <m/>
    <d v="2022-06-08T00:00:00"/>
    <s v="El proceso no reporta evidencia de la ejecución de la acción"/>
    <s v="Aun se esta a tiempo de cumplir"/>
    <d v="2022-07-14T00:00:00"/>
    <s v="Se evidencia correo enviado al proceso de Gestión de Talento Humano solicitando la información ralacionada a la conciliación de licencias e incapacidades."/>
    <s v="Si"/>
    <d v="2022-07-28T00:00:00"/>
    <s v="Entre  los correos a dependencias al área de talento humano se solicita las conciliaciones de licencias y viaticos  "/>
    <s v="Jacqueline"/>
    <n v="0.33"/>
    <s v="EN AVANCE"/>
    <m/>
    <m/>
    <s v="Abierto"/>
    <m/>
    <m/>
    <m/>
    <m/>
    <m/>
  </r>
  <r>
    <n v="0"/>
    <n v="546"/>
    <s v="Auditoría interna"/>
    <n v="2021"/>
    <s v="Informe Seguimiento Austeridad Gasto IIl  Trimestre de 2021"/>
    <d v="2021-11-29T00:00:00"/>
    <s v="Se evidenció  incumpliendo a lo establecido en el Procedimiento de Control Interno Contable emitido por la Contaduría General de la Nación  numeral 2.2.1 Reconocimiento,debido a que no se está incorporando la totalidad de la información financiera, económ"/>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miento de las normas establecidas por la CGN y sobrestimación de los saldos contables,  hallazgo por parte de los entes de control de la CGN  "/>
    <s v="Acció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9"/>
    <s v="Miguel Angel Franco/ Maryory Diaz/ Viviana Gonzalez "/>
    <d v="2022-01-01T00:00:00"/>
    <d v="2022-12-31T00:00:00"/>
    <s v="Acción y Plazo"/>
    <m/>
    <d v="2023-02-28T00:00:00"/>
    <m/>
    <m/>
    <m/>
    <m/>
    <m/>
    <m/>
    <m/>
    <m/>
    <m/>
    <m/>
    <m/>
    <m/>
    <m/>
    <m/>
    <m/>
    <m/>
    <m/>
    <m/>
    <m/>
    <m/>
    <m/>
    <m/>
    <m/>
    <m/>
    <m/>
    <m/>
    <m/>
    <m/>
    <m/>
    <m/>
    <m/>
    <m/>
    <m/>
    <m/>
    <m/>
    <m/>
    <m/>
    <m/>
    <m/>
    <m/>
    <m/>
    <m/>
    <m/>
    <m/>
    <m/>
    <m/>
    <m/>
    <m/>
    <m/>
    <m/>
    <s v="Sin Seguimiento"/>
    <m/>
    <m/>
    <m/>
    <d v="2022-03-07T00:00:00"/>
    <s v="Modificar la acción y la  fecha de finalización, con el fin de continuar con el seguimiento  constante como parte de la mejora continua:_x000a__x000a_Acción: Realizar mesas de trabajo entre el área de Gestión de talento humano y Gestión Financiera para realizar los c"/>
    <s v="CLAUDIA QUINTERO-MERLE GALINDO"/>
    <n v="0"/>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Mediante acta 02 del 07 de abril se realizo conciliación entre los procesos de gestión de talento humano y gestión del talento humano en relación a las licencias e incapacidades."/>
    <m/>
    <d v="2022-06-08T00:00:00"/>
    <s v="El proceso no reporta evidencia de la ejecución de la acción"/>
    <s v="Aun se esta a tiempo de cumplir"/>
    <d v="2022-07-14T00:00:00"/>
    <s v="Se evidencia acta de Licencia e Incapacidades de junio y julio realizada entre el proces de Gestión Financiera y Gestión del Talento Humano"/>
    <s v="Si"/>
    <d v="2022-07-28T00:00:00"/>
    <s v="Verificada el acta de mesas de trabajo de junio y julio  entre el procesos de Gestión Financiera y Gestión del Talento Humano  sobre los cruces de Licencia e Incapacidades se tienen estas como avance de la acción"/>
    <s v="Jacqueline"/>
    <s v="50'%"/>
    <s v="EN AVANCE"/>
    <m/>
    <m/>
    <s v="Abierto"/>
    <m/>
    <m/>
    <m/>
    <m/>
    <m/>
  </r>
  <r>
    <n v="0"/>
    <n v="547"/>
    <s v="Auditoría interna"/>
    <n v="2021"/>
    <s v="Informe Seguimiento Austeridad Gasto IIl  Trimestre de 2021"/>
    <d v="2021-11-29T00:00:00"/>
    <s v="Se evidenció  incumpliendo a lo establecido en el Procedimiento de Control Interno Contable emitido por la Contaduría General de la Nación  numeral 2.2.1 Reconocimiento,debido a que no se está incorporando la totalidad de la información financiera, económ"/>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miento de las normas establecidas por la CGN y sobrestimación de los saldos contables,  hallazgo por parte de los entes de control de la CGN  "/>
    <s v="Acció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9"/>
    <s v="Miguel Angel Franco"/>
    <d v="2022-01-01T00:00:00"/>
    <d v="2022-12-31T00:00:00"/>
    <m/>
    <m/>
    <d v="2022-12-31T00:00:00"/>
    <m/>
    <m/>
    <m/>
    <m/>
    <m/>
    <m/>
    <m/>
    <m/>
    <m/>
    <m/>
    <m/>
    <m/>
    <m/>
    <m/>
    <m/>
    <m/>
    <m/>
    <m/>
    <m/>
    <m/>
    <m/>
    <m/>
    <m/>
    <m/>
    <m/>
    <m/>
    <m/>
    <m/>
    <m/>
    <m/>
    <m/>
    <m/>
    <m/>
    <m/>
    <m/>
    <m/>
    <m/>
    <m/>
    <m/>
    <m/>
    <m/>
    <m/>
    <m/>
    <m/>
    <m/>
    <m/>
    <m/>
    <m/>
    <m/>
    <m/>
    <s v="Sin Seguimiento"/>
    <m/>
    <m/>
    <m/>
    <d v="2022-03-07T00:00:00"/>
    <s v="Al Cierre de la vigencia 2021, el saldo de las cuentas por cobrar Incapacidades, fue conciliado y registrado con base en la información emitida por el Proceso de Gestión del Talento Humano y revisada y contabilizada por el Proceso de Gestión Financiera."/>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s v="Abierto"/>
    <m/>
    <m/>
    <m/>
    <m/>
    <m/>
  </r>
  <r>
    <n v="573"/>
    <n v="548"/>
    <s v="Auditoría interna"/>
    <n v="2021"/>
    <s v="Informe Seguimiento Austeridad Gasto IIl  Trimestre de 2021"/>
    <d v="2021-11-29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Realizar una modificación al formato de solicitud de CDP, estableciendo el uso de afectación presupuestal lo cual es previo al registro de la obligación y orden de pago"/>
    <s v=" Realizar una verificación del uso presupuestal antes de ser registrado por parte de Presupuesto y Contabilidad, soportandose mediante los respectivos pantallazos de registro."/>
    <n v="1"/>
    <s v="Formato de solicitud de CDP"/>
    <x v="9"/>
    <s v="Andres Farfan "/>
    <d v="2021-12-28T00:00:00"/>
    <d v="2022-01-31T00:00:00"/>
    <s v="Acción y Plazo"/>
    <m/>
    <d v="2023-03-30T00:00:00"/>
    <m/>
    <m/>
    <m/>
    <m/>
    <m/>
    <m/>
    <m/>
    <m/>
    <m/>
    <m/>
    <m/>
    <m/>
    <m/>
    <m/>
    <m/>
    <m/>
    <m/>
    <m/>
    <m/>
    <m/>
    <m/>
    <m/>
    <m/>
    <m/>
    <m/>
    <m/>
    <m/>
    <m/>
    <m/>
    <m/>
    <m/>
    <m/>
    <m/>
    <m/>
    <m/>
    <m/>
    <m/>
    <m/>
    <m/>
    <m/>
    <m/>
    <m/>
    <m/>
    <m/>
    <m/>
    <m/>
    <m/>
    <m/>
    <m/>
    <m/>
    <s v="Sin Seguimiento"/>
    <m/>
    <m/>
    <m/>
    <d v="2022-03-07T00:00:00"/>
    <s v="Modificación de la acción, fecha de inicio y  finalización y meta  con el fin de continuar con la mejora continua_x000a__x000a_Acción:  Realizar una verificación del uso presupuestal antes de ser registrado por parte de Presupuesto y Contabilidad, soportandose median"/>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5T00:00:00"/>
    <s v=" Se verifica el ajuste al formato CDP, en el que se incluye el uso y afectación presupuestal"/>
    <s v="Jacqueline"/>
    <n v="1"/>
    <s v="CUMPLIDA"/>
    <m/>
    <m/>
    <s v="Abierto"/>
    <m/>
    <m/>
    <m/>
    <m/>
    <m/>
  </r>
  <r>
    <n v="0"/>
    <n v="549"/>
    <s v="Auditoría interna"/>
    <n v="2021"/>
    <s v="Informe Seguimiento Austeridad Gasto IIl  Trimestre de 2021"/>
    <d v="2021-11-29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9"/>
    <s v="Andres Farfan "/>
    <d v="2021-01-01T00:00:00"/>
    <d v="2022-12-31T00:00:00"/>
    <m/>
    <m/>
    <d v="2022-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s v="Abierto"/>
    <m/>
    <m/>
    <m/>
    <m/>
    <m/>
  </r>
  <r>
    <n v="574"/>
    <n v="550"/>
    <s v="Auditoría interna"/>
    <n v="2021"/>
    <s v="Informe Seguimiento Austeridad Gasto IIl  Trimestre de 202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
    <s v="No conformidad"/>
    <s v="1. Porque No hay un debido pr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ón correctiva"/>
    <s v="Actualizar  el procedimiento para la expedicion de tiquetes  con la inclusion de una politica de operación que comtemple que en el evento de requerir el  transporte aereo(avioneta), se deberá  justificar su  utilización, realizando un análisis de comparac"/>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m/>
    <m/>
    <s v="Abierto"/>
    <m/>
    <m/>
    <m/>
    <m/>
    <m/>
  </r>
  <r>
    <n v="0"/>
    <n v="551"/>
    <s v="Auditoría interna"/>
    <n v="2021"/>
    <s v="Informe Seguimiento Austeridad Gasto IIl  Trimestre de 202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
    <s v="No conformidad"/>
    <s v="1. Porque No hay un debido p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ón correctiva"/>
    <s v="Actualizar  el procedimiento para la expedicion de tiquetes  con la inclusion de una politica de operación que comtemple la utilización de transporte áereo  con la respectiva justificación  de su utilización."/>
    <m/>
    <n v="1"/>
    <s v="Procedimiento actualizado y formalizado "/>
    <x v="6"/>
    <s v="Gestor de mejora continua"/>
    <d v="2021-12-28T00:00:00"/>
    <d v="2022-03-01T00:00:00"/>
    <m/>
    <m/>
    <d v="2022-04-20T00:00:00"/>
    <m/>
    <m/>
    <m/>
    <m/>
    <m/>
    <m/>
    <m/>
    <m/>
    <m/>
    <m/>
    <m/>
    <m/>
    <m/>
    <m/>
    <m/>
    <m/>
    <m/>
    <m/>
    <m/>
    <m/>
    <m/>
    <m/>
    <m/>
    <m/>
    <m/>
    <m/>
    <m/>
    <m/>
    <m/>
    <m/>
    <m/>
    <m/>
    <m/>
    <m/>
    <m/>
    <m/>
    <m/>
    <m/>
    <m/>
    <m/>
    <m/>
    <m/>
    <m/>
    <m/>
    <m/>
    <m/>
    <m/>
    <m/>
    <m/>
    <m/>
    <s v="Sin Seguimiento"/>
    <d v="2022-03-07T00:00:00"/>
    <s v="El proceso de talento humano envio a mejora continua el procedimeinto de viaticos l dia XXXX el cual fue devuelto por mejora continua el 3 de marzo ya que no cumplia con aspectos relevantes de su cumplimiento"/>
    <n v="0.05"/>
    <d v="2022-03-10T00:00:00"/>
    <s v="Se verificará en abril 20 de 2022"/>
    <s v="Merle Galindo- Carlos Vargas"/>
    <n v="0.05"/>
    <s v="En avance"/>
    <d v="2022-04-11T00:00:00"/>
    <s v="El 3 de marzo Mejora Continua envío a Talento Humano mediane correo electronico las observaciones al procedimiento  para expedición de tiquetes, a la fecha no se ha recibido el procedimiento a justado para su formalización."/>
    <s v="Merle/Carlos"/>
    <n v="0.4"/>
    <s v="En avance"/>
    <d v="2022-05-02T00:00:00"/>
    <s v="El 3 de marzo Mejora Continua envío a Talento Humano mediante correo electronico las observaciones al procedimiento  para expedición de tiquetes, a la fecha no se ha recibido el procedimiento a justado para su formalización."/>
    <s v="Merle/Carlos"/>
    <n v="0.4"/>
    <s v="Vencida"/>
    <d v="2022-05-31T00:00:00"/>
    <s v="El 3 de marzo Mejora Continua envío a Talento Humano mediante correo electrónico las observaciones al procedimiento  para expedición de tiquetes, a la fecha no se ha recibido el procedimiento a justado para su formalización."/>
    <n v="0.4"/>
    <d v="2022-06-08T00:00:00"/>
    <s v="El 3 de marzo Mejora Continua envío a Talento Humano mediante correo electrónico las observaciones al procedimiento  para expedición de tiquetes, a la fecha no se ha recibido el procedimiento a justado para su formalización."/>
    <s v="No"/>
    <d v="2022-07-19T00:00:00"/>
    <s v="El 3 de marzo Mejora Continua envío a Talento Humano mediante correo electrónico las observaciones al procedimiento  para expedición de tiquetes, a la fecha no se ha recibido el procedimiento a justado para su formalización., evidencia matris estado de la"/>
    <s v="No"/>
    <d v="2022-07-25T00:00:00"/>
    <s v="No se registra evidencia del avance, no obstante en la matriz &quot;SEGUIMIENTO TRÁMITE CONTROL DE DOCUMENTOS&quot;, se observa un registro de solicitud de tiquetes recibido el 30/06/2022, pero no se aprecia el procedimiento en cuestión."/>
    <s v="Luis Guillermo"/>
    <n v="0.4"/>
    <s v="VENCIDA"/>
    <m/>
    <m/>
    <s v="Abierto"/>
    <m/>
    <m/>
    <m/>
    <m/>
    <m/>
  </r>
  <r>
    <n v="0"/>
    <n v="552"/>
    <s v="Auditoría interna"/>
    <n v="2021"/>
    <s v="Informe Seguimiento Austeridad Gasto IIl  Trimestre de 202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
    <s v="No conformidad"/>
    <s v="1. Porque: Debilidad en la ejecución de los  controles establecidos. _x000a__x000a_2. Porque: Desconocimiento de la normatividad legal vigente."/>
    <s v="2. Porque: Desconocimiento de la normatividad legal vigente."/>
    <s v="Hallazgos por parte de los Órganos de Control"/>
    <s v="Acción correctiva"/>
    <s v="Actualizar el procedimiento  para la expedicion de tiquetes  que comtemple la utilización de los tiquetes aéreos para  los Bomberos de Colombia en situaciones de emergencias, a los miembros de la JNB cuando se realice la Junta y a los Delegados y Coordina"/>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Se evidencia la actualización y envió del procedimiento de tiquetes para bomberos entre otros para desplazamiento en situación de emergencia"/>
    <s v="Jacqueline"/>
    <n v="1"/>
    <s v="CUMPLIDA"/>
    <m/>
    <m/>
    <s v="Abierto"/>
    <m/>
    <m/>
    <m/>
    <m/>
    <m/>
  </r>
  <r>
    <n v="0"/>
    <n v="553"/>
    <s v="Auditoría interna"/>
    <n v="2021"/>
    <s v="Informe Seguimiento Austeridad Gasto IIl  Trimestre de 202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
    <s v="No conformidad"/>
    <s v="1. Porque: Debilidad en la ejecución de los  controles establecidos. _x000a__x000a_2. Porque: Desconocimiento de la normatividad legal vigente."/>
    <s v="2. Porque: Desconocimiento de la normatividad legal vigente."/>
    <s v="Hallazgos por parte de los Órganos de Control"/>
    <s v="Acción correctiva"/>
    <s v="Actualizar  la resolución 060 para la expedicion de tiquetes  que comtemple la utilización de los tiquetes aéreos para  los Bomberos de Colombia en situaciones de emergencias, a los miembros de la JNB cuando se realice la Junta y a los Delegados y Coordin"/>
    <m/>
    <n v="1"/>
    <s v="Resolución 060 de 2021 actualizada"/>
    <x v="10"/>
    <s v="Carlos López"/>
    <d v="2021-12-27T00:00:00"/>
    <d v="2022-03-01T00:00:00"/>
    <m/>
    <m/>
    <d v="2022-03-01T00:00:00"/>
    <m/>
    <m/>
    <m/>
    <m/>
    <m/>
    <m/>
    <m/>
    <m/>
    <m/>
    <m/>
    <m/>
    <m/>
    <m/>
    <m/>
    <m/>
    <m/>
    <m/>
    <m/>
    <m/>
    <m/>
    <m/>
    <m/>
    <m/>
    <m/>
    <m/>
    <m/>
    <m/>
    <m/>
    <m/>
    <m/>
    <m/>
    <m/>
    <m/>
    <m/>
    <m/>
    <m/>
    <m/>
    <m/>
    <m/>
    <m/>
    <m/>
    <m/>
    <m/>
    <m/>
    <m/>
    <m/>
    <m/>
    <m/>
    <m/>
    <m/>
    <s v="Sin Seguimiento"/>
    <m/>
    <m/>
    <m/>
    <s v="25 febrero-13 marzo"/>
    <s v="Se expidio la Resolucion 027 de 2022 de viaticos"/>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s v="Abierto"/>
    <m/>
    <m/>
    <m/>
    <m/>
    <m/>
  </r>
  <r>
    <n v="575"/>
    <n v="554"/>
    <s v="Auditoría interna"/>
    <n v="2021"/>
    <s v="Informe Seguimiento Austeridad Gasto IIl  Trimestre de 2021"/>
    <d v="2021-11-29T00:00:00"/>
    <s v="Se evidenció la falta de implementación de controles en el Procedimiento de liquidación de los viaticos y comisiones, conforme lo establece el MIPG en la  Dimensión 7 de Control Interno 1ª Línea de defensa (Gestión del Talento Humano), debido a:_x000a__x000a_Tiquetes"/>
    <s v="No conformidad"/>
    <s v="_x000a__x000a_1. Porque: Actividades simultaneas lo cual genera retraso en la elaboracion de resolucion_x000a__x000a_2.Debilidad en la ejecución de los  controles establecidos. _x000a__x000a_3. Porque: Desconocimiento de la normatividad legal vigente._x000a__x000a_4.Desactualizacion de procedimiento pa"/>
    <s v="_x000a_Debilidad en la ejecución de controles establecidos"/>
    <s v="Hallazgos por parte de los Órganos de Control"/>
    <s v="Acción correctiva"/>
    <s v="Actualizar el procedimiento de la expedicon de tiquetes con la inclusion de la descripcion de la siguiente actividad:_x000a_1.En el momento que ingresan las solicitudes de expedicon de tiquetes solicitar  el numero de resolucion y adelantar la elaboracion de la"/>
    <m/>
    <n v="1"/>
    <s v="Procedimiento actualizado y formalizado "/>
    <x v="3"/>
    <s v="Responsable de viaticos y tiquetes"/>
    <d v="2021-12-27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m/>
    <m/>
    <s v="Abierto"/>
    <m/>
    <m/>
    <m/>
    <m/>
    <m/>
  </r>
  <r>
    <n v="576"/>
    <n v="555"/>
    <s v="Auditoría interna"/>
    <n v="2021"/>
    <s v="Informe Seguimiento Austeridad Gasto IIl  Trimestre de 2021"/>
    <d v="2021-11-29T00:00:00"/>
    <s v="Se evidenció legalización extempóranea de comisiones, incumpliendo lo señalado en la resolución  060 de 2021, artículo 4 literal (g), por cuanto las resoluciones 464 y 334 de 2021 fueron legalizadas de manera inoportuna (Matriz 4) y las 334,337,398,399,40"/>
    <s v="Observación"/>
    <s v="1. No se adelantan las acciones a que haya lugar para que los contratistas y funcionarios cumplan con la legalización oportuno de las comisiones y viáticos_x000a__x000a_2. Desconocimiento por parte de los funcionarios y contratistas de los lineamientos establecidos p"/>
    <s v="No se da cumplimiento a la resolución 60 de 2021. _x000a_  pese a los controles establecidos en el area los funcionarios y contratistas siguen incumpliendo"/>
    <s v="Hallazgos por parte de los Órganos de Control"/>
    <s v="Acción de mejora"/>
    <s v="Modificar el formato informes mensual y/o periodo de supervision de contratos convenios y certificacion de pago FO-GF-10-03, incluyendo un paragrafo donde se establezca el estar a Paz y Salvo con la legalización de las comisiones."/>
    <m/>
    <n v="1"/>
    <s v="actualizacion de formato informes mensual y/o periodo de supervision de contratos convenios y certificacion de pago FO-GF-10-03"/>
    <x v="3"/>
    <s v="Responsable de viaticos y tiquetes/ Gestor Gestion Financiera"/>
    <d v="2021-12-27T00:00:00"/>
    <d v="2022-03-31T00:00:00"/>
    <m/>
    <m/>
    <d v="2022-03-31T00:00:00"/>
    <m/>
    <m/>
    <m/>
    <m/>
    <m/>
    <m/>
    <m/>
    <m/>
    <m/>
    <m/>
    <m/>
    <m/>
    <m/>
    <m/>
    <m/>
    <m/>
    <m/>
    <m/>
    <m/>
    <m/>
    <m/>
    <m/>
    <m/>
    <m/>
    <m/>
    <m/>
    <m/>
    <m/>
    <m/>
    <m/>
    <m/>
    <m/>
    <m/>
    <m/>
    <m/>
    <m/>
    <m/>
    <m/>
    <m/>
    <m/>
    <m/>
    <m/>
    <m/>
    <m/>
    <m/>
    <m/>
    <m/>
    <m/>
    <m/>
    <m/>
    <s v="Sin Seguimiento"/>
    <m/>
    <m/>
    <m/>
    <m/>
    <s v="Se verificó el  formato informes mensual y/o periodo de supervision de contratos convenios y certificacion de pago FO-GF-10-03, incluyendo un paragrafo donde se establezca el estar a Paz y Salvo con la legalización de las comisiones."/>
    <m/>
    <n v="100"/>
    <s v="Cumplida"/>
    <d v="2022-04-06T00:00:00"/>
    <s v="CUMPLIDA SEGUIMIENTO ANTERIOR"/>
    <s v="CLAUDIA QUINTERO-CATALINA ALVAREZ"/>
    <n v="1"/>
    <s v="Cumplida"/>
    <d v="2022-04-28T00:00:00"/>
    <s v="CUMPLIDA SEGUIMIENTO ANTERIOR"/>
    <m/>
    <n v="1"/>
    <s v="Cumplida"/>
    <m/>
    <m/>
    <m/>
    <d v="2022-06-08T00:00:00"/>
    <s v="Acción cumplida "/>
    <s v="Si"/>
    <d v="2022-07-19T00:00:00"/>
    <s v="Acción cumplida, verificada en monitoreos anteriores."/>
    <s v="Si"/>
    <d v="2022-07-25T00:00:00"/>
    <s v="Acción cumplida, verificada en monitoreos anteriores."/>
    <s v="Jacqueline"/>
    <n v="1"/>
    <s v="CUMPLIDA"/>
    <m/>
    <m/>
    <s v="Abierto"/>
    <m/>
    <m/>
    <m/>
    <m/>
    <m/>
  </r>
  <r>
    <n v="0"/>
    <n v="556"/>
    <s v="Auditoría interna"/>
    <n v="2021"/>
    <s v="Informe Seguimiento Austeridad Gasto IIl  Trimestre de 2021"/>
    <d v="2021-11-29T00:00:00"/>
    <s v="Se evidenció legalización extempóranea de comisiones, incumpliendo lo señalado en la resolución  060 de 2021, artículo 4 literal (g), por cuanto las resoluciones 464 y 334 de 2021 fueron legalizadas de manera inoportuna (Matriz 4) y las 334,337,398,399,40"/>
    <s v="Observación"/>
    <s v="_x000a__x000a_1. No se adelantan las acciones a que haya lugar para que los contratistas y funcionarios cumplan con la legalización oportuno de las comisiones y viáticos_x000a__x000a_2. Desconocimiento por parte de los funcionarios y contratistas de los lineamientos establecidos"/>
    <s v="No se da cumplimiento a la resolución 60 de 2021. _x000a_  pese a los controles establecidos en el area los funcionarios y contratistas siguen incumpliendo"/>
    <s v="Hallazgos por parte de los Órganos de Control"/>
    <s v="Acción de mejora"/>
    <s v="Adelantar las acciones a que haya lugar por la falta de seguimiento por parte de los supervisores"/>
    <m/>
    <n v="1"/>
    <s v="Acciones Legales adelantadas"/>
    <x v="4"/>
    <s v="Jorge Amarillo"/>
    <d v="2021-12-27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 o no se evidenció que se hayan Adelantado las acciones a que haya lugar por la falta de seguimiento por parte de los supervisores"/>
    <s v="CLAUDIA QUINTERO-CATALINA CARRANZA"/>
    <n v="0.1"/>
    <s v="En avance"/>
    <m/>
    <m/>
    <m/>
    <d v="2022-06-08T00:00:00"/>
    <s v="El proceso no reporta evidencia de la ejecución de la acción "/>
    <s v="Aun se esta a tiempo de cumplir "/>
    <d v="2022-07-15T00:00:00"/>
    <s v="La segunda  linea de defensa  a traves del monitoreo realizado conjuntamente con el gestor del proceso  no evidencio avance  en relación a Iniciar las acciones  disciplinarias a que haya lugar por la falta de seguimiento por parte de los supervisores, no "/>
    <s v="A tiempo"/>
    <d v="2022-07-25T00:00:00"/>
    <s v="No se allego evidencia de la gestión adelantada para iniciar las acciones  disciplinarias por falta de seguimiento de los supervisores"/>
    <s v="Jacqueline"/>
    <n v="0.1"/>
    <s v="EN AVANCE"/>
    <m/>
    <m/>
    <s v="Abierto"/>
    <m/>
    <m/>
    <m/>
    <m/>
    <m/>
  </r>
  <r>
    <n v="580"/>
    <n v="560"/>
    <s v="Auditoría interna"/>
    <n v="2021"/>
    <s v="Informe Seguimiento Austeridad Gasto IIl  Trimestre de 2021"/>
    <d v="2021-11-29T00:00:00"/>
    <s v="Al verificar la documentación en el Sistema de Gestión, se constató que el Proceso de Gestión Administrativa, no está dando aplicabilidad a los procedimientos PC-GA-03 Mantenimiento Preventivo y/o correctivo de los Vehículos  y PC-GA-04 Suministro de Comb"/>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
    <s v="_x000a_4. Por que no se realizo un adecuado control y verificación del diligenciamiento  de las plantillas de uso de los vehículo"/>
    <s v="Hallazgos por parte de los Órganos de Control_x000a__x000a_Presuntas faltas disciplinarias  "/>
    <s v="Acción correctiva"/>
    <s v="Actualizar los lineamientos correspondientes (procedieminto y manual de uso y manejo de vehiculos)  a la regulación del uso de vehículos de la DNBC acorde al párrafo 3 del numeral 4 de la circular 9 de 2018 "/>
    <m/>
    <n v="1"/>
    <s v="Liniamientos actualizados/ liniamientos progrmados para actualizar * 100%"/>
    <x v="0"/>
    <s v="Arley coy / Katy Serpa "/>
    <d v="2021-12-27T00:00:00"/>
    <d v="2022-01-31T00:00:00"/>
    <m/>
    <m/>
    <d v="2022-01-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Se observan los documentos &quot;MANUAL DE VEHICULOS&quot;, &quot;SOCIALIZACIÓN MANUAL DE VEHICULOS 2&quot;, &quot;SOCIALIZACIÓN MANUAL DE VEHICULOS&quot;, &quot;FO-AD-02-02 Inspección Preoperacional Vehículos V1 (3)&quot; y &quot;FO-AD-01-01 Planilla Desplazamiento (1)&quot;. Acción cumplida seguimineto"/>
    <s v="Luis Guillermo"/>
    <n v="1"/>
    <s v="CUMPLIDA"/>
    <s v="SI"/>
    <s v="SI"/>
    <s v="Abierto"/>
    <s v="Eficacia: se alcanzó el 100% de la acción propuesta dentro de los tiempos establecidos. _x000a_Efectividad:  se evidencia que elimino la causa del hallazgo."/>
    <s v="Luis Guillermo - Merle Galindo"/>
    <d v="2022-03-15T00:00:00"/>
    <s v="NO"/>
    <s v="Con base en el registro reportado, se establece que la acción fue eficaz, dado que se realizó dentro del plazo inicialmente previsto._x000a__x000a_Así mismo, con base en las observaciones verificadas en el Plan de choque como acompañamiento al PM, se establece por pa"/>
  </r>
  <r>
    <n v="581"/>
    <n v="561"/>
    <s v="Auditoría interna"/>
    <n v="2021"/>
    <s v="Informe Seguimiento Austeridad Gasto IIl  Trimestre de 2021"/>
    <d v="2021-11-29T00:00:00"/>
    <s v="Se evidenció que fue utilizado el vehículo de Placas OKZ 951 los días sábados y festivos sin la debida jusitificación así:_x000a__x000a_25 de julio de 2021_x000a_22 de agosto de 2021_x000a_26 de septiembre de 202_x000a__x000a_Lo anterior incumple lo establecido en  el articulo 13 del Decret"/>
    <s v="No conformidad"/>
    <s v="_x000a_4. Por que no se realizo un adecuado control y verificación del diligenciamiento  de las plantillas de uso de los vehículo"/>
    <s v="Hallazgos por parte de los Órganos de Control_x000a__x000a_Presuntas faltas disciplinarias  "/>
    <s v="Hallazgos por parte de los Órganos de Control_x000a__x000a_Presuntas faltas disciplinarias  "/>
    <s v="Acción correctiva"/>
    <s v="_x000a_Actualizar el formato de salida de vehículos estableciendo la justificación en el evento de utilizar el vehículos los fines de semana y festivos, asi como la autorización por parte del Señor Director y de los Subdierctores conforme sea el caso"/>
    <m/>
    <n v="1"/>
    <s v="Formato Actualizado de salida de vehículos. "/>
    <x v="0"/>
    <s v="Arley coy "/>
    <d v="2021-12-27T00:00:00"/>
    <d v="2022-01-31T00:00:00"/>
    <m/>
    <m/>
    <d v="2022-01-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Se observan los documentos &quot;MANUAL DE VEHICULOS&quot;, &quot;SOCIALIZACIÓN MANUAL DE VEHICULOS 2&quot;, &quot;SOCIALIZACIÓN MANUAL DE VEHICULOS&quot;, &quot;FO-AD-02-02 Inspección Preoperacional Vehículos V1 (3)&quot; y &quot;FO-AD-01-01 Planilla Desplazamiento (1)&quot;. Acción cumplida seguimineto"/>
    <s v="Luis Guillermo"/>
    <n v="1"/>
    <s v="CUMPLIDA"/>
    <s v="SI"/>
    <s v="SI"/>
    <s v="Abierto"/>
    <s v="Eficacia: se alcanzó el 100% de la acción propuesta dentro de los tiempos establecidos. _x000a_Efectividad:  se evidencia que elimino la causa del hallazgo."/>
    <s v="Luis Guillermo - Merle Galindo"/>
    <d v="2022-03-15T00:00:00"/>
    <s v="NO"/>
    <s v="Con base en el registro reportado, se establece que la acción fue eficaz, dado que se realizó dentro del plazo inicialmente previsto._x000a__x000a_Así mismo, con base en las observaciones verificadas en el Plan de choque como acompañamiento al PM, se establece por pa"/>
  </r>
  <r>
    <n v="0"/>
    <n v="562"/>
    <s v="Auditoría interna"/>
    <n v="2021"/>
    <s v="Informe Seguimiento Austeridad Gasto IIl  Trimestre de 2021"/>
    <d v="2021-11-29T00:00:00"/>
    <s v="Se evidenció que fue utilizado el vehículo de Placas OKZ 951 los días sábados y festivos sin la debida jusitificación así:_x000a__x000a_25 de julio de 2021_x000a_22 de agosto de 2021_x000a_26 de septiembre de 202_x000a__x000a_Lo anterior incumple lo establecido en  el articulo 13 del Decret"/>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
    <s v="_x000a_4. Por que no se realizo un adecuado control y verificación del diligenciamiento  de las plantillas de uso de los vehículo"/>
    <s v="Hallazgos por parte de los Órganos de Control_x000a__x000a_Presuntas faltas disciplinarias  "/>
    <s v="Acción correctiva"/>
    <s v="Realizar la socializacion trimestral de la documentacion actualizada y/o liniamientos de uso y manejo de los vehiculos a los conductores y demas responsables "/>
    <m/>
    <n v="4"/>
    <s v="Socializaciones trimestrales realizadas/socializaciones programadas*100%"/>
    <x v="0"/>
    <s v="Arley coy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Ó EL MANUAL DE VEHÍCULOS JUNTO CON LA SOCIALIZACIÓN DEL MISMO, ASI COMO TAMBIEN CAPACITACIONES A LOS CONDUCTORES SOBRE TEMAS "/>
    <n v="1"/>
    <d v="2022-06-08T00:00:00"/>
    <s v="Se evidencia mediante listado de asistencia de abril la socialización del manual de vehículos "/>
    <s v="Aun esta a tiempo de cumplir"/>
    <d v="2022-07-19T00:00:00"/>
    <s v="Se evidencia mediante listado de asistencia de abril la socialización del manual de vehículos "/>
    <s v="A tiempo"/>
    <d v="2022-07-28T00:00:00"/>
    <s v="Se observan los documentos &quot;MANUAL DE VEHICULOS&quot;, &quot;SOCIALIZACIÓN MANUAL DE VEHICULOS 2&quot;, &quot;SOCIALIZACIÓN MANUAL DE VEHICULOS&quot;, &quot;FO-AD-02-02 Inspección Preoperacional Vehículos V1 (3)&quot; y &quot;FO-AD-01-01 Planilla Desplazamiento (1)&quot;.  Donde se evidencian plnail"/>
    <s v="Luis Guillermo"/>
    <n v="0.25"/>
    <s v="EN AVANCE"/>
    <m/>
    <m/>
    <s v="Abierto"/>
    <m/>
    <m/>
    <m/>
    <m/>
    <m/>
  </r>
  <r>
    <n v="585"/>
    <n v="563"/>
    <s v="Auditoría interna"/>
    <n v="2021"/>
    <s v="Informe Seguimiento Austeridad Gasto IIl  Trimestre de 2021"/>
    <d v="2021-11-29T00:00:00"/>
    <s v="No se han tomado las acciones de mejora necesarias con el fin de subsanar las debilidades y falencias con respecto a la custodia del vehículo de placas IXX 308 las cuales fueron comunicadas en los Informes de Austeridad en el gasto de la vigencia 2021, si"/>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
    <s v="Porque, no se ejecuto el debido control y seguimiento al vehículo."/>
    <s v="Hallazgos por parte de los Órganos de Control_x000a__x000a_Falta disciplinaria  "/>
    <s v="Acción correctiva"/>
    <s v="Realizar cruces mensuales de los bienes existentes en la entidad conjuntamente con el proceso de gestión financiera "/>
    <m/>
    <n v="12"/>
    <s v=" Cruces mensuales "/>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m/>
    <s v="No"/>
    <d v="2022-07-19T00:00:00"/>
    <s v="El proceso presenta evidencias de informes de conciliación correspondientes a los meses de enero, febrero y marzo, no obstante no se presentan de los meses de abril ni mayo"/>
    <s v="No"/>
    <d v="2022-07-28T00:00:00"/>
    <s v="Se evidencian las conciliaciones de enero a marzo 2022, en conjunto con el proceso de gestión financiera  "/>
    <s v="Luis Guillermo"/>
    <n v="0.25"/>
    <s v="EN AVANCE"/>
    <m/>
    <m/>
    <s v="Abierto"/>
    <m/>
    <m/>
    <m/>
    <m/>
    <m/>
  </r>
  <r>
    <n v="0"/>
    <n v="564"/>
    <s v="Auditoría interna"/>
    <n v="2021"/>
    <s v="Informe Seguimiento Austeridad Gasto IIl  Trimestre de 2021"/>
    <d v="2021-11-29T00:00:00"/>
    <s v="No se han tomado las acciones de mejora necesarias con el fin de subsanar las debilidades y falencias con respecto a la custodia del vehículo de placas IXX 308 las cuales fueron comunicadas en los Informes de Austeridad en el gasto de la vigencia 2021, si"/>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
    <s v="Porque, no se ejecuto el debido control y seguimiento al vehículo."/>
    <s v="Hallazgos por parte de los Órganos de Control_x000a__x000a_Falta disciplinaria  "/>
    <s v="Acción correctiva"/>
    <s v="Realizar un inventario físico semestral  de los bienes de la DNBC"/>
    <m/>
    <n v="2"/>
    <s v="Inventario físico semestral  actualizado"/>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s v="El proceso no reporta evidencia de la realización del inventario físico de la DNBC "/>
    <s v="Aun se esta tiempo de cumplir"/>
    <d v="2022-07-19T00:00:00"/>
    <s v="Se evidencia la ejecucion del manual de diciembre y su conciliación a 31 de diciembre de 2021. Para junio se habia realizado en inventario pero el responsable se encuentra en vacaciones, por lo que no se adjunta evidencia de ese corte."/>
    <s v="A tiempo"/>
    <d v="2022-07-28T00:00:00"/>
    <s v="Se evidencia el inventario semestral a Dciembre 2021."/>
    <s v="Luis Guillermo"/>
    <n v="0.5"/>
    <s v="EN AVANCE"/>
    <m/>
    <m/>
    <s v="Abierto"/>
    <m/>
    <m/>
    <m/>
    <m/>
    <m/>
  </r>
  <r>
    <n v="0"/>
    <n v="565"/>
    <s v="Auditoría interna"/>
    <n v="2021"/>
    <s v="Informe Seguimiento Austeridad Gasto IIl  Trimestre de 2021"/>
    <d v="2021-11-29T00:00:00"/>
    <s v="No se han tomado las acciones de mejora necesarias con el fin de subsanar las debilidades y falencias con respecto a la custodia del vehículo de placas IXX 308 las cuales fueron comunicadas en los Informes de Austeridad en el gasto de la vigencia 2021, si"/>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
    <s v="Porque, no se ejecuto el debido control y seguimiento al vehículo."/>
    <s v="Hallazgos por parte de los Órganos de Control_x000a__x000a_Falta disciplinaria  "/>
    <s v="Acción correctiva"/>
    <s v="Socialización semestral  los roles y responsabilidades a los supervisores designados "/>
    <m/>
    <n v="2"/>
    <s v="Socialización semestral sobre roles y responsabilidades de los supervisores "/>
    <x v="1"/>
    <s v="Alvaro Perez "/>
    <d v="2021-12-27T00:00:00"/>
    <d v="2022-12-31T00:00:00"/>
    <m/>
    <m/>
    <d v="2022-12-31T00:00:00"/>
    <m/>
    <m/>
    <m/>
    <m/>
    <m/>
    <m/>
    <m/>
    <m/>
    <m/>
    <m/>
    <m/>
    <m/>
    <m/>
    <m/>
    <m/>
    <m/>
    <m/>
    <m/>
    <m/>
    <m/>
    <m/>
    <m/>
    <m/>
    <m/>
    <m/>
    <m/>
    <m/>
    <m/>
    <m/>
    <m/>
    <m/>
    <m/>
    <m/>
    <m/>
    <m/>
    <m/>
    <m/>
    <m/>
    <m/>
    <m/>
    <m/>
    <m/>
    <m/>
    <m/>
    <m/>
    <m/>
    <m/>
    <m/>
    <m/>
    <m/>
    <s v="Sin Seguimiento"/>
    <m/>
    <m/>
    <m/>
    <s v="23  febrero -13 Marzo"/>
    <s v="Se evidencio la capacitacion d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s v="Abierto"/>
    <m/>
    <m/>
    <m/>
    <m/>
    <m/>
  </r>
  <r>
    <n v="586"/>
    <n v="566"/>
    <s v="Auditoría interna"/>
    <n v="2021"/>
    <s v="Informe Seguimiento Austeridad Gasto IIl  Trimestre de 2021"/>
    <d v="2021-11-29T00:00:00"/>
    <s v="Se evidenció que aun cuando, se elaboraron nueve (9) documentos denominados “ Designación de la SIM…” y se realizó la justificación de su utilización, los mismos no poseen firma del Director General y en la mayoría de estos documentos tampoco posee la fir"/>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Establecer los lineamientos del uso y designación de las líneas telefónicas pertenecientes a la DNBC, a través de la emisión de una Circular. "/>
    <m/>
    <n v="1"/>
    <s v="Circular "/>
    <x v="0"/>
    <s v="Arley coy "/>
    <d v="2021-12-20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7-19T00:00:00"/>
    <s v="Se evidencia circular de designación de los celulares donde se especifica el uso y manejo de las tarjetas SIM CARD"/>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hay evidenica d"/>
    <s v="Luis Guillermo"/>
    <n v="0"/>
    <s v="EN AVANCE"/>
    <m/>
    <m/>
    <s v="Abierto"/>
    <m/>
    <m/>
    <m/>
    <m/>
    <m/>
  </r>
  <r>
    <n v="0"/>
    <n v="567"/>
    <s v="Auditoría interna"/>
    <n v="2021"/>
    <s v="Informe Seguimiento Austeridad Gasto IIl  Trimestre de 2021"/>
    <d v="2021-11-29T00:00:00"/>
    <s v="Se evidenció que aun cuando, se elaboraron nueve (9) documentos denominados “ Designación de la SIM…” y se realizó la justificación de su utilización, los mismos no poseen firma del Director General y en la mayoría de estos documentos tampoco posee la fir"/>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Realizar la designación formal de las lineas y/o equipos unicamente a personal que posee vinculo laboral con la entidad y que ostenten cargos de Director General, Subdirector y que su labor principal sea la Atención y Prevención de emergencias. De igual f"/>
    <m/>
    <n v="1"/>
    <s v="Designación formal de lineas y/o equipos"/>
    <x v="0"/>
    <s v="Jeison Lopez"/>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presenta actas de entrega de las líneas telefónicas, no obstante se evidencia que se están asignando líneas telefónicas a personal que no tiene ningún vinculo laboral con la DNBC ni tampoco se presenta la justificación de porque un mismo cargo "/>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de 9 sim.  Lo cual evidencia la designación formal de lineas y/o equipos. pero no se presenta la justificació"/>
    <s v="Luis Guillermo"/>
    <n v="0.8"/>
    <s v="EN AVANCE"/>
    <m/>
    <m/>
    <s v="Abierto"/>
    <m/>
    <m/>
    <m/>
    <m/>
    <m/>
  </r>
  <r>
    <n v="0"/>
    <n v="568"/>
    <s v="Auditoría interna"/>
    <n v="2021"/>
    <s v="Informe Seguimiento Austeridad Gasto IIl  Trimestre de 2021"/>
    <d v="2021-11-29T00:00:00"/>
    <s v="Se evidenció que aun cuando, se elaboraron nueve (9) documentos denominados “ Designación de la SIM…” y se realizó la justificación de su utilización, los mismos no poseen firma del Director General y en la mayoría de estos documentos tampoco posee la fir"/>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ón correctiva"/>
    <s v="Cancelar las 14 lineas telefonicas que se encuentran suspendidas "/>
    <m/>
    <n v="14"/>
    <s v="Cancelación de lineas "/>
    <x v="0"/>
    <s v="Arley coy "/>
    <d v="2021-12-27T00:00:00"/>
    <d v="2022-03-30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de 9 sim.  "/>
    <s v="Luis Guillermo"/>
    <n v="1"/>
    <s v="CUMPLIDA"/>
    <m/>
    <m/>
    <s v="Abierto"/>
    <m/>
    <m/>
    <m/>
    <m/>
    <m/>
  </r>
  <r>
    <n v="587"/>
    <n v="569"/>
    <s v="Auditoría interna"/>
    <n v="2021"/>
    <s v="Informe Seguimiento Austeridad Gasto IIl  Trimestre de 2021"/>
    <d v="2021-11-29T00:00:00"/>
    <s v="No se está dando cumplimiento al Artículo 11 del Decreto 371 de 2021, por cuanto, se está  cancelando costos altos por concepto de  alquiler de salones, transporte aereo, alojamiento,  sonido, luces, logistica entre otros sin priorizar el uso de las tecno"/>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Socializar los roles y responsabilidades a los  supervisores designados de los contratos de la entidad "/>
    <m/>
    <n v="1"/>
    <s v="Socialización sobre roles y responsabilidades de los supervisores "/>
    <x v="1"/>
    <s v="Alvaro Perez "/>
    <d v="2021-12-27T00:00:00"/>
    <d v="2022-06-30T00:00:00"/>
    <m/>
    <m/>
    <d v="2022-06-30T00:00:00"/>
    <m/>
    <m/>
    <m/>
    <m/>
    <m/>
    <m/>
    <m/>
    <m/>
    <m/>
    <m/>
    <m/>
    <m/>
    <m/>
    <m/>
    <m/>
    <m/>
    <m/>
    <m/>
    <m/>
    <m/>
    <m/>
    <m/>
    <m/>
    <m/>
    <m/>
    <m/>
    <m/>
    <m/>
    <m/>
    <m/>
    <m/>
    <m/>
    <m/>
    <m/>
    <m/>
    <m/>
    <m/>
    <m/>
    <m/>
    <m/>
    <m/>
    <m/>
    <m/>
    <m/>
    <m/>
    <m/>
    <m/>
    <m/>
    <m/>
    <m/>
    <s v="Sin Seguimiento"/>
    <m/>
    <m/>
    <m/>
    <s v="23  febrero -13 Marzo"/>
    <s v="Capacitación 4 de mrazo de 2022"/>
    <s v="Catalina Carranza-Jacqueline Rivera"/>
    <n v="1"/>
    <s v="Cumplida"/>
    <d v="2022-04-07T00:00:00"/>
    <s v="Capacitación 4 de mrazo de 2022"/>
    <s v="Catalina Carranza-Jacqueline Rivera"/>
    <n v="1"/>
    <s v="Cumplida"/>
    <d v="2022-04-29T00:00:00"/>
    <s v="Capacitación 4 de mrazo de 2022"/>
    <s v="Catalina Carranza-Jacqueline Rivera"/>
    <n v="1"/>
    <s v="Cumplida"/>
    <m/>
    <m/>
    <m/>
    <d v="2022-06-08T00:00:00"/>
    <s v="Cumplida "/>
    <s v="Si"/>
    <d v="2022-07-19T00:00:00"/>
    <s v="CUMPLIDA EN EL SEGUIMIENTO ANTERIOR"/>
    <s v="Si"/>
    <d v="2022-07-22T00:00:00"/>
    <s v="Cumplida en seguimiento anterior "/>
    <s v="Jacqueline"/>
    <n v="1"/>
    <s v="CUMPLIDA"/>
    <m/>
    <m/>
    <s v="Cerrado"/>
    <s v="Acción cumplida en seguimiento anterior"/>
    <s v="Jacqueline"/>
    <d v="2022-07-29T00:00:00"/>
    <m/>
    <m/>
  </r>
  <r>
    <n v="0"/>
    <n v="570"/>
    <s v="Auditoría interna"/>
    <n v="2021"/>
    <s v="Informe Seguimiento Austeridad Gasto IIl  Trimestre de 2021"/>
    <d v="2021-11-29T00:00:00"/>
    <s v="No se está dando cumplimiento al Artículo 11 del Decreto 371 de 2021, por cuanto, se está  cancelando costos altos por concepto de  alquiler de salones, transporte aereo, alojamiento,  sonido, luces, logistica entre otros sin priorizar el uso de las tecno"/>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S la fecha no se evidencian acciones implementadas para atender el plan de mejora descrito"/>
    <s v="No "/>
    <d v="2022-07-28T00:00:00"/>
    <s v="No hay evidencia en el One Drive de este item."/>
    <s v="Luis Guillermo"/>
    <n v="0"/>
    <s v="EN AVANCE"/>
    <m/>
    <m/>
    <s v="Abierto"/>
    <m/>
    <m/>
    <m/>
    <m/>
    <m/>
  </r>
  <r>
    <n v="0"/>
    <n v="571"/>
    <s v="Auditoría interna"/>
    <n v="2021"/>
    <s v="Informe Seguimiento Austeridad Gasto IIl  Trimestre de 2021"/>
    <d v="2021-11-29T00:00:00"/>
    <s v="No se está dando cumplimiento al Artículo 11 del Decreto 371 de 2021, por cuanto, se está  cancelando costos altos por concepto de  alquiler de salones, transporte aereo, alojamiento,  sonido, luces, logistica entre otros sin priorizar el uso de las tecno"/>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Realizar la discriminación de los impuestos a que haya lugar  en cada uno de los items. "/>
    <m/>
    <n v="1"/>
    <s v="Discriminación detallada de los impues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s v="Abierto"/>
    <m/>
    <m/>
    <m/>
    <m/>
    <m/>
  </r>
  <r>
    <n v="0"/>
    <n v="572"/>
    <s v="Auditoría interna"/>
    <n v="2021"/>
    <s v="Informe Seguimiento Austeridad Gasto IIl  Trimestre de 2021"/>
    <d v="2021-11-29T00:00:00"/>
    <s v="No se está dando cumplimiento al Artículo 11 del Decreto 371 de 2021, por cuanto, se está  cancelando costos altos por concepto de  alquiler de salones, transporte aereo, alojamiento,  sonido, luces, logistica entre otros sin priorizar el uso de las tecno"/>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Realizar la discriminación de los items en cada uno de los componentes "/>
    <m/>
    <n v="1"/>
    <s v="Discriminación detallada de los item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a evidencia que demuestre la ejecucion de la actividad descrita"/>
    <s v="No"/>
    <d v="2022-07-28T00:00:00"/>
    <s v="No hay evidencia en el One Drive de este item."/>
    <s v="Luis Guillermo"/>
    <n v="0"/>
    <s v="EN AVANCE"/>
    <m/>
    <m/>
    <s v="Abierto"/>
    <m/>
    <m/>
    <m/>
    <m/>
    <m/>
  </r>
  <r>
    <n v="0"/>
    <n v="573"/>
    <s v="Auditoría interna"/>
    <n v="2021"/>
    <s v="Informe Seguimiento Austeridad Gasto IIl  Trimestre de 2021"/>
    <d v="2021-11-29T00:00:00"/>
    <s v="No se está dando cumplimiento al Artículo 11 del Decreto 371 de 2021, por cuanto, se está  cancelando costos altos por concepto de  alquiler de salones, transporte aereo, alojamiento,  sonido, luces, logistica entre otros sin priorizar el uso de las tecno"/>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ón correctiva"/>
    <s v="Generar una relación detallada de los eventos realizados discriminando los servicios, items, y componentes al cual pertenece "/>
    <m/>
    <n v="1"/>
    <s v="Discriminación detallada de los even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m/>
    <m/>
    <s v="Abierto"/>
    <m/>
    <m/>
    <m/>
    <m/>
    <m/>
  </r>
  <r>
    <n v="588"/>
    <n v="574"/>
    <s v="Auditoría interna"/>
    <n v="2021"/>
    <s v="Informe Seguimiento Austeridad Gasto IIl  Trimestre de 2021"/>
    <d v="2021-11-29T00:00:00"/>
    <s v="Para el presente seguimiento se evidenció que no existe un avance en las acciones planteadas, quedando el mismo resultado informado al corte 30 de octubre de 2021, vulnerando lo señalado en el MIPG, Dimensión 7 Control Interno Primera Linea de Defensa que"/>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ón correctiva"/>
    <s v="Seguimientos mensuales al cumplimiento de las acciones establecidas en los planes de mejoramiento, productos de los seguimientos y auditorias realizadas por el proceso de evaluación y seguimiento, dejando como evidencia  del seguimiento  el cuadro del pla"/>
    <m/>
    <n v="12"/>
    <s v="Seguimientos realizados al cumplimiento de las acciones establecidas en el plan de mejoramiento "/>
    <x v="0"/>
    <s v="Arley Coy / Katy Serpa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m/>
    <m/>
    <s v="Abierto"/>
    <m/>
    <m/>
    <m/>
    <m/>
    <m/>
  </r>
  <r>
    <n v="589"/>
    <n v="575"/>
    <s v="Auditoría interna"/>
    <n v="2021"/>
    <s v="Informe Semestral del Estado de Control Interno de  DNBC por el periodo comprendido entre el 1 de Julio o  al  31 de Diciembre de 2021"/>
    <d v="2022-01-28T00:00:00"/>
    <s v="Ambiente 1.2 _x000a_La DNB, tiene implementado el Manual de Convivencia Laboral, pero en  el segundo semestre de la vigencia 2021,  no se realizó la respectiva socialización."/>
    <s v="No conformidad"/>
    <s v=" Desconocimiento de la periodicidad de la socializacion del Manual de Convivencia Laboral._x000a__x000a_La actividad de socializacion del Manual de Convivencia Laboral  no se incluyo en el plan de trabajo del comité de convivencia laboral._x000a__x000a_La actividad de socializac"/>
    <s v="_x000a_La actividad de socializacion del Manual de Convivencia Laboral  no se incluyo en el plan de trabajo del comité de SST. "/>
    <s v="*Incumplimiento  a la norma en SST_x000a__x000a_*Filtración de información privilegiada para el desarrollo del proceso"/>
    <s v="Acción correctiva"/>
    <s v="Incluir en el plan de trabajo de SST la socializacion del manual de Convivenica Laboral  y realizar la socializacion a los funcionarios y contratistas "/>
    <m/>
    <n v="3"/>
    <s v="Realizar tres socializaciones trimestrales sobre  el manual de convivencia laboral "/>
    <x v="3"/>
    <s v="Responsable de SSST "/>
    <d v="2022-04-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 socialización del manual de Convivenica Laboral  a los funcionarios y contratistas.  Evidencias: Manual de convivencia, lista de asistencia y material fotografico."/>
    <s v="A tiempo"/>
    <d v="2022-07-28T00:00:00"/>
    <s v="Se verifica avance de la acción con la capacitación adelantada el 22 de febrero de 2022"/>
    <s v="Jacqueline"/>
    <n v="0.33"/>
    <s v="EN AVANCE"/>
    <m/>
    <m/>
    <s v="Abierto"/>
    <m/>
    <m/>
    <m/>
    <m/>
    <m/>
  </r>
  <r>
    <n v="590"/>
    <n v="576"/>
    <s v="Auditoría interna"/>
    <n v="2021"/>
    <s v="Informe Semestral del Estado de Control Interno de  DNBC por el periodo comprendido entre el 1 de Julio o  al  31 de Diciembre de 2021"/>
    <d v="2022-01-28T00:00:00"/>
    <s v="Ambiente 1.3_x000a_El Manual de seguridad y privacidad de la información se actualizó hasta el 23 de diciembre de 2021, por lo tanto no se ha dado aplicabilidad ni se ha socializado. De igual forma, no se evidencia en el mismo, una  la política  frente a la det"/>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ón correctiva"/>
    <s v="Actualizar la Política General de Seguridad y  privacidad de la información con la inclusion de un componente  frente a la detección y  el  uso inadecuado de la información priveligiada u otras situaciones que puedan implicar riesgos para la entidad."/>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NO cargaron la PSPI, se observan los ducumentos, lo cuales estan pendientes de oficilizar, los cuales son:_x000a_AUTORIZACION DE TRATAMIENTO DE DATOS PERSONALES_x000a_CIRCULAR OFICIAL DE SEGURIDAD DE LA INFORMACION_x000a_MANUAL DE TRATAMIENTO DE DATOS_x000a_MEMORANDO OFICIAL DE "/>
    <s v="Luis Guillermo"/>
    <n v="0.8"/>
    <s v="VENCIDA"/>
    <m/>
    <m/>
    <s v="Abierto"/>
    <m/>
    <m/>
    <m/>
    <m/>
    <m/>
  </r>
  <r>
    <n v="591"/>
    <n v="577"/>
    <s v="Auditoría interna"/>
    <n v="2021"/>
    <s v="Informe Semestral del Estado de Control Interno de  DNBC por el periodo comprendido entre el 1 de Julio o  al  31 de Diciembre de 2021"/>
    <d v="2022-01-28T00:00:00"/>
    <s v="Ambiente 1.5_x000a_Aunque se actualizó el Manual de Gestión  de riesgos en el mes de junio de 2021,  las irregularidas o posibles incumplimientos al código de integridad serán tenidos en cuenta para la mejora de los mapas de riesgos, como un posible riesgo de c"/>
    <s v="No conformidad"/>
    <s v="Cambios en las directrices emitidas  por el DAFP con respecto a la Guía de Administración de Riesgos_x000a__x000a_La política se actualizó hasta el 30 de Junio de 2021,  su evaluación se realizará en el segundo semestre de 2021_x000a__x000a_Aunque se actualizo el codigo de integ"/>
    <s v="Aunque se actualizo el codigo de integridad en el mes de diciembre de 2021 , no se contemplo en el mapa de riesgos de corrupcion del proceso no se contemplo las irregularidas o posibles incumplimientos al código de integridad. "/>
    <s v="Manipulación de la información._x000a_Generación de actos de corrupción._x000a_Incumlimiento lineamientos DAFP"/>
    <s v="Acción correctiva"/>
    <s v="Actualizar el mapa de  de riesgos de corrupción por parte del proceso de Gestión de Talento Humano, con la identificación de irregularidas o posibles incumplimientos al código de integridad"/>
    <m/>
    <n v="1"/>
    <s v="Actualización del mapa de riesgos de corrupción del proceso"/>
    <x v="3"/>
    <s v="Carilyn Quintero Huepa "/>
    <d v="2022-02-25T00:00:00"/>
    <d v="2022-04-30T00:00:00"/>
    <m/>
    <m/>
    <d v="2022-04-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l proceso remite la ecvidencia de la mesa de trabajo el 19 de mayo 2022, sin embargo esta corresponde al monitoreo de los riesgos de Gestioón, no corrupción.  El proceso no ha solicitado el análisis de esta situacion para la actualizacion del mapa de rie"/>
    <s v="No"/>
    <d v="2022-07-25T00:00:00"/>
    <s v="No se han actualizado los riesgos de corrupción"/>
    <s v="Jacqueline"/>
    <n v="0"/>
    <s v="VENCIDA"/>
    <m/>
    <m/>
    <s v="Abierto"/>
    <m/>
    <m/>
    <m/>
    <m/>
    <m/>
  </r>
  <r>
    <n v="592"/>
    <n v="578"/>
    <s v="Auditoría interna"/>
    <n v="2021"/>
    <s v="Informe Semestral del Estado de Control Interno de  DNBC por el periodo comprendido entre el 1 de Julio o  al  31 de Diciembre de 2021"/>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
    <s v="No conformidad"/>
    <s v="Aunque se realiza un informe trimestral  de la gestion de la entidad y es presentado en los comites directivo, no se contemplaron la generacion de alertas sobre las necesidades de recursos y cambios en el entorno. "/>
    <s v="Aunque se realiza un informe trimestral  de la gestion de la entidad y es presentado en los comites directivo, no se contemplaron la generacion de alertas sobre las necsidades de recursos y cambios en el entorno"/>
    <s v="Incumplimientos de los productos  del plan de accion "/>
    <s v="Acción correctiva"/>
    <s v="Incluir en el informe  trimestral de gestion generacion de alertas sobre las necesidades de recursos y cambios en el entorno. "/>
    <m/>
    <n v="4"/>
    <s v="Informes trimestrales presentados"/>
    <x v="8"/>
    <s v="Adriana Moreno "/>
    <d v="2022-03-01T00:00:00"/>
    <d v="2023-02-28T00:00:00"/>
    <m/>
    <m/>
    <s v="31-02-23"/>
    <m/>
    <m/>
    <m/>
    <m/>
    <m/>
    <m/>
    <m/>
    <m/>
    <m/>
    <m/>
    <m/>
    <m/>
    <m/>
    <m/>
    <m/>
    <m/>
    <m/>
    <m/>
    <m/>
    <m/>
    <m/>
    <m/>
    <m/>
    <m/>
    <m/>
    <m/>
    <m/>
    <m/>
    <m/>
    <m/>
    <m/>
    <m/>
    <m/>
    <m/>
    <m/>
    <m/>
    <m/>
    <m/>
    <m/>
    <m/>
    <m/>
    <m/>
    <m/>
    <m/>
    <m/>
    <m/>
    <m/>
    <m/>
    <m/>
    <m/>
    <m/>
    <m/>
    <m/>
    <m/>
    <m/>
    <m/>
    <m/>
    <m/>
    <m/>
    <m/>
    <m/>
    <m/>
    <m/>
    <m/>
    <m/>
    <m/>
    <m/>
    <m/>
    <m/>
    <d v="2022-05-31T00:00:00"/>
    <s v="Se presenta  informe  I trimestre de gestión generación de alertas sobre las necesidades de recursos y cambios en el entorno. "/>
    <n v="0.25"/>
    <d v="2022-06-08T00:00:00"/>
    <s v="Se presenta  informe  I trimestre de gestión generación de alertas sobre las necesidades de recursos y cambios en el entorno. "/>
    <s v="Aun se esta a tiempo de cumplir "/>
    <d v="2022-07-19T00:00:00"/>
    <s v="En mesa de trabajo realizada con la gestora del proceso se manifiesta que se esta realizando la conolidacion y validacion de la informacion reportada por los procesos en el plan de accion correspondiente al II trimestre del 2022 y asi poder generar el inf"/>
    <s v="A tiempo"/>
    <d v="2022-07-28T00:00:00"/>
    <s v="No se allego evidencia del informe trimestral de gestión generación de alertas sobre las necesidades de recursos y cambios en el entorno"/>
    <s v="Jacqueline"/>
    <n v="0"/>
    <s v="EN AVANCE"/>
    <m/>
    <m/>
    <s v="Abierto"/>
    <m/>
    <m/>
    <m/>
    <m/>
    <m/>
  </r>
  <r>
    <n v="0"/>
    <n v="579"/>
    <s v="Auditoría interna"/>
    <n v="2021"/>
    <s v="Informe Semestral del Estado de Control Interno de  DNBC por el periodo comprendido entre el 1 de Julio o  al  31 de Diciembre de 2021"/>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Corrección"/>
    <s v="Realizar las actas del Comité Directivo correspondientes a los meses de julio a diciembre del año 2021, indicando alertas alertas frente a los posibles incumplimientos, necesidades de recursos y cambios en el entorno."/>
    <m/>
    <n v="6"/>
    <s v="Actas de comité directivo realizadas/actas de comité Directivo programadas "/>
    <x v="8"/>
    <s v="Adriana Moreno "/>
    <d v="2022-03-01T00:00:00"/>
    <d v="2022-07-31T00:00:00"/>
    <m/>
    <m/>
    <d v="2022-07-31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 realizando la conolidacion y validacion de la informacion reportada por los procesos en el plan de accion correspondiente al II trimestre del 2022, y asi poder generar el in"/>
    <s v="A tiempo"/>
    <d v="2022-07-28T00:00:00"/>
    <s v="No se allegaron las actas del comité directivo correspondiente a los meses de julio s diciembre de 2021 "/>
    <s v="Jacqueline"/>
    <n v="0"/>
    <s v="EN AVANCE"/>
    <m/>
    <m/>
    <s v="Abierto"/>
    <m/>
    <m/>
    <m/>
    <m/>
    <m/>
  </r>
  <r>
    <n v="0"/>
    <n v="580"/>
    <s v="Auditoría interna"/>
    <n v="2021"/>
    <s v="Informe Semestral del Estado de Control Interno de  DNBC por el periodo comprendido entre el 1 de Julio o  al  31 de Diciembre de 2021"/>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Acción correctiva"/>
    <s v="Realizar las actas del Comité Directivo correspondientes a la vigencia 2022,  indicando alertas alertas frente a los posibles incumplimientos, necesidades de recursos y cambios en el entorno."/>
    <m/>
    <n v="12"/>
    <s v="Actas de comité directivo realizadas/actas de comité Directivo programadas "/>
    <x v="8"/>
    <s v="Adriana Moreno "/>
    <d v="2022-03-01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costruyendo las actas de comité directivo de ano 2021 y las de los meses de mayo y junio del 2022 "/>
    <s v="A tiempo"/>
    <d v="2022-07-28T00:00:00"/>
    <s v="Se presenta avance de la acción respecto a la estructuración de las actas de enero,febrero,marzo y abril, pero ninguna de ellas tiene firma de los participantes  "/>
    <s v="Jacqueline"/>
    <n v="0.2"/>
    <s v="EN AVANCE"/>
    <m/>
    <m/>
    <s v="Abierto"/>
    <m/>
    <m/>
    <m/>
    <m/>
    <m/>
  </r>
  <r>
    <n v="593"/>
    <n v="581"/>
    <s v="Auditoría interna"/>
    <n v="2021"/>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1 "/>
    <s v="Jacqueline"/>
    <n v="0"/>
    <s v="EN AVANCE"/>
    <m/>
    <m/>
    <s v="Abierto"/>
    <m/>
    <m/>
    <m/>
    <m/>
    <m/>
  </r>
  <r>
    <n v="0"/>
    <n v="582"/>
    <s v="Auditoría interna"/>
    <n v="2021"/>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ó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2 "/>
    <s v="Jacqueline"/>
    <n v="0"/>
    <s v="EN AVANCE"/>
    <m/>
    <m/>
    <s v="Abierto"/>
    <m/>
    <m/>
    <m/>
    <m/>
    <m/>
  </r>
  <r>
    <n v="594"/>
    <n v="583"/>
    <s v="Auditoría interna"/>
    <n v="2021"/>
    <s v="Informe Semestral del Estado de Control Interno de  DNBC por el periodo comprendido entre el 1 de Julio o  al  31 de Diciembre de 2021"/>
    <d v="2022-01-28T00:00:00"/>
    <s v="Ambiente 4.4_x000a_No se evidencia socialización de la política  de Talento Humano en el segundo semestre  de 2021, por medio de Inducción y Reinducción."/>
    <s v="No conformidad"/>
    <s v="Aunque se actualizo el procedimiento  Plan deAnual de Capacitación Código PC-TH-03, no se contemplo una politica de operación que haga referencia a la socializacion de la politica de Talento Humano por medio de  Inducción y Reinducción._x000a__x000a_Desconocimeinto  "/>
    <s v="Desconocimeinto  de los liniamientos emitidos por el DAFP en materia de induccion y reinduccion ."/>
    <s v="Incumlimiento lineamientos DAFP"/>
    <s v="Acción correctiva"/>
    <s v="Socializar la Politica de Talento Humano por medio de Inducción y Reinducción."/>
    <m/>
    <n v="1"/>
    <s v="Socilizacion de la politica de Talento Humano "/>
    <x v="3"/>
    <s v="Carilyn Quintero- Vivian Lorena Ramirez "/>
    <d v="2022-07-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socializa politica del talento humano en el mes de febrero 2022"/>
    <s v="A tiempo"/>
    <d v="2022-07-25T00:00:00"/>
    <s v="En cada inducción y reinducción se debe socializar la política de talento humano"/>
    <s v="Jacqueline"/>
    <n v="0.66"/>
    <s v="EN AVANCE"/>
    <m/>
    <m/>
    <s v="Abierto"/>
    <m/>
    <m/>
    <m/>
    <m/>
    <m/>
  </r>
  <r>
    <n v="595"/>
    <n v="584"/>
    <s v="Auditoría interna"/>
    <n v="2021"/>
    <s v="Informe Semestral del Estado de Control Interno de  DNBC por el periodo comprendido entre el 1 de Julio o  al  31 de Diciembre de 2021"/>
    <d v="2022-01-28T00:00:00"/>
    <s v="Ambiente 4.6_x000a_El procedimiento Plan deAnual de Capacitación Código PC-TH-03, vigente desde el 03-11-2021, incluyó la Evaluación Semestral del Impacto. No obstante,  al verificar el informe de capacitación y evaluación e Impacto, generado por el Proceso de "/>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1 "/>
    <s v="Jacqueline"/>
    <n v="0"/>
    <s v="EN AVANCE"/>
    <m/>
    <m/>
    <s v="Abierto"/>
    <m/>
    <m/>
    <m/>
    <m/>
    <m/>
  </r>
  <r>
    <n v="0"/>
    <n v="585"/>
    <s v="Auditoría interna"/>
    <n v="2021"/>
    <s v="Informe Semestral del Estado de Control Interno de  DNBC por el periodo comprendido entre el 1 de Julio o  al  31 de Diciembre de 2021"/>
    <d v="2022-01-28T00:00:00"/>
    <s v="Ambiente 4.6_x000a_El procedimiento Plan deAnual de Capacitación Código PC-TH-03, vigente desde el 03-11-2021, incluyó la Evaluación Semestral del Impacto. No obstante,  al verificar el informe de capacitación y evaluación e Impacto, generado por el Proceso de "/>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ó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2 , incluyendo los criterios de evaluación y presentarlos ante el CCI"/>
    <s v="Jacqueline"/>
    <n v="0"/>
    <s v="EN AVANCE"/>
    <m/>
    <m/>
    <s v="Abierto"/>
    <m/>
    <m/>
    <m/>
    <m/>
    <m/>
  </r>
  <r>
    <n v="596"/>
    <n v="586"/>
    <s v="Auditoría interna"/>
    <n v="2021"/>
    <s v="Informe Semestral del Estado de Control Interno de  DNBC por el periodo comprendido entre el 1 de Julio o  al  31 de Diciembre de 2032"/>
    <d v="2022-01-28T00:00:00"/>
    <s v="Ambiente 5.2_x000a_En el comité directivo del Mes de Agosto y septiembre de 2021 se realizó el análisis por  parte de la Alta Dirección a los reportes financieros teniendo en cuenta los seguimientos mensuales que se generan a los Proyectos de Inversión en la pl"/>
    <s v="No conformidad"/>
    <s v=" No se tiene contempado el desarrollo de dicho tema en las actas de comité, por cuanto estas son generadas de manera gerencial y no al detalle de los temas tratados. "/>
    <s v=" No se tiene contempado el desarrollo de dicho tema en las actas de comité, por cuanto estas son generadas de manera gerencial y no al detalle de los temas tratados. "/>
    <s v="Toma de decisiones  sin evidencias. "/>
    <s v="Acción correctiva"/>
    <s v="Dejar por escrito en las actas de comité el desarrollo de los reportes financieros teniendo en cuenta los seguimientos mensuales que se generan a los Proyectos de Inversión en la plataforma SPI del DNP, conforme a la ejecución presupuestal mensual, los PA"/>
    <m/>
    <n v="11"/>
    <s v="Actas de Comité Directivo "/>
    <x v="8"/>
    <s v="Adriana Moreno "/>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alizando las actas de comité directivo correspondientes a los meses de mayo y junio del 2022"/>
    <s v="A tiempo"/>
    <d v="2022-07-28T00:00:00"/>
    <s v="Como evdiencia de cumplimiento se allegan 4 actas  de reunión de comité directivo, sin firma "/>
    <s v="Jacqueline"/>
    <n v="0.2"/>
    <s v="EN AVANCE"/>
    <m/>
    <m/>
    <s v="Abierto"/>
    <m/>
    <m/>
    <m/>
    <m/>
    <m/>
  </r>
  <r>
    <n v="597"/>
    <n v="587"/>
    <s v="Auditoría interna"/>
    <n v="2021"/>
    <s v="Informe Semestral del Estado de Control Interno de  DNBC por el periodo comprendido entre el 1 de Julio o  al  31 de Diciembre de 2021"/>
    <d v="2022-01-28T00:00:00"/>
    <s v="Ambiente 5.4_x000a_Por parte  de la Oficina de Control Interno, se realizó la evaluación de los controles  por medio de  los seguimientos y auditorías generadas. Aunque se actualizó el  Manual de Gestión del Riesgo, Vigente Desde:30/06/2021,pero los procesos a "/>
    <s v="No conformidad"/>
    <s v="Por alta carga laboral de los gestores de cada uno de los procesos, no se realizo la actuliazacion de los procedimeintos. "/>
    <s v="Por alta carga laboral de los gestores de cada uno de los procesos, no se realizo la actuliazacion de los procedimeintos. "/>
    <s v="Posible materialización de riesgos_x000a__x000a_Incumplimiento a las directrices del DAFP"/>
    <s v="Acción correctiva"/>
    <s v="Actualización de los procedimientos y controles de cada uno de los procesos"/>
    <m/>
    <n v="19"/>
    <s v="Procedimientos y controles actualizados /número de procesos"/>
    <x v="6"/>
    <s v="Jhon Beltran "/>
    <d v="2021-10-01T00:00:00"/>
    <d v="2022-06-30T00:00:00"/>
    <m/>
    <m/>
    <d v="2022-06-30T00:00:00"/>
    <m/>
    <m/>
    <m/>
    <m/>
    <m/>
    <m/>
    <m/>
    <m/>
    <m/>
    <m/>
    <m/>
    <m/>
    <m/>
    <m/>
    <m/>
    <m/>
    <m/>
    <m/>
    <m/>
    <m/>
    <m/>
    <m/>
    <m/>
    <m/>
    <m/>
    <m/>
    <m/>
    <m/>
    <m/>
    <m/>
    <m/>
    <m/>
    <m/>
    <m/>
    <m/>
    <m/>
    <m/>
    <m/>
    <m/>
    <m/>
    <m/>
    <m/>
    <m/>
    <m/>
    <m/>
    <m/>
    <m/>
    <m/>
    <m/>
    <m/>
    <m/>
    <m/>
    <m/>
    <m/>
    <m/>
    <m/>
    <m/>
    <m/>
    <m/>
    <m/>
    <m/>
    <m/>
    <m/>
    <m/>
    <m/>
    <m/>
    <m/>
    <m/>
    <m/>
    <d v="2022-05-31T00:00:00"/>
    <s v="Se han actualizado los procedimientos de acuerdo a la solicitud "/>
    <n v="0.3"/>
    <d v="2022-06-08T00:00:00"/>
    <s v="Se evidencia matriz del tramite documental "/>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32"/>
    <s v="EN AVANCE"/>
    <m/>
    <m/>
    <s v="Abierto"/>
    <m/>
    <m/>
    <m/>
    <m/>
    <m/>
  </r>
  <r>
    <n v="598"/>
    <n v="588"/>
    <s v="Auditoría interna"/>
    <n v="2021"/>
    <s v="Informe Semestral del Estado de Control Interno de  DNBC por el periodo comprendido entre el 1 de Julio o  al  31 de Diciembre de 2021"/>
    <d v="2022-01-28T00:00:00"/>
    <s v="Ambiente 6.2_x000a_Al realizar el seguimiento a los riesgos de gestión se evidenció falencia en objetivos de algunos procesos_x000a_"/>
    <s v="No conformidad"/>
    <s v="Por alta carga laboral de los gestores de cada uno de los procesos, no se realizo la actuliazacion de los procedimeintos. _x000a__x000a_Desconocimeinto de los lineamientos emitidos en la Guía de Administración del Riesgo"/>
    <s v="_x000a_Desconocimeinto de los lineamientos emitidos en la Guía de Administración del Riesgo"/>
    <s v="Posible materialización de riesgos_x000a__x000a_Incumplimiento a las directrices del DAFP"/>
    <s v="Acción correctiva"/>
    <s v="Actualizar las caracterizaciones de los procesos "/>
    <m/>
    <n v="19"/>
    <s v="Documento de caracterizacion de proceso actualizada / Numero de procesos en la DNBC "/>
    <x v="6"/>
    <s v="Merle Galindo "/>
    <d v="2022-03-01T00:00:00"/>
    <d v="2022-07-30T00:00:00"/>
    <m/>
    <m/>
    <d v="2022-07-30T00:00:00"/>
    <m/>
    <m/>
    <m/>
    <m/>
    <m/>
    <m/>
    <m/>
    <m/>
    <m/>
    <m/>
    <m/>
    <m/>
    <m/>
    <m/>
    <m/>
    <m/>
    <m/>
    <m/>
    <m/>
    <m/>
    <m/>
    <m/>
    <m/>
    <m/>
    <m/>
    <m/>
    <m/>
    <m/>
    <m/>
    <m/>
    <m/>
    <m/>
    <m/>
    <m/>
    <m/>
    <m/>
    <m/>
    <m/>
    <m/>
    <m/>
    <m/>
    <m/>
    <m/>
    <m/>
    <m/>
    <m/>
    <m/>
    <m/>
    <m/>
    <m/>
    <m/>
    <m/>
    <m/>
    <m/>
    <m/>
    <m/>
    <m/>
    <m/>
    <m/>
    <m/>
    <m/>
    <m/>
    <m/>
    <m/>
    <m/>
    <m/>
    <m/>
    <m/>
    <m/>
    <d v="2022-05-31T00:00:00"/>
    <s v="Las caracterizaciones de los procesos se actualizaron el ano pasado "/>
    <n v="1"/>
    <d v="2022-06-08T00:00:00"/>
    <s v="Las caracterizaciones de los procesos se actualizaron el ano pasado "/>
    <s v="Si"/>
    <d v="2022-07-19T00:00:00"/>
    <s v="Se ha realizado el acompañamiento metodológico en la actualización de LAS caracterizaciones de los procesos ,evidencia  matriz tramite documental"/>
    <s v="A tiempo"/>
    <d v="2022-07-25T00:00:00"/>
    <s v="Se evidencia en One Drive matriz &quot;SEGUIMIENTO TRÁMITE CONTROL DE DOCUMENTOS&quot;, en la cual en la hoja 1 se observan 24 solcitudes de Caracterización para los procesos."/>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599"/>
    <n v="589"/>
    <s v="Auditoría interna"/>
    <n v="2021"/>
    <s v="Informe Semestral del Estado de Control Interno de  DNBC por el periodo comprendido entre el 1 de Julio o  al  31 de Diciembre de 2021"/>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ón correctiva"/>
    <s v="Realizar el acompañamiento a los procesos con el fin de revisar los controles de los mapas de riesgos de corrupción."/>
    <m/>
    <n v="19"/>
    <s v=" riesgos de corrupción revisados  revisados/total de riesgos de la DNBC"/>
    <x v="6"/>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m/>
    <m/>
    <s v="Abierto"/>
    <m/>
    <m/>
    <m/>
    <m/>
    <m/>
  </r>
  <r>
    <n v="0"/>
    <n v="590"/>
    <s v="Auditoría interna"/>
    <n v="2021"/>
    <s v="Informe Semestral del Estado de Control Interno de  DNBC por el periodo comprendido entre el 1 de Julio o  al  31 de Diciembre de 2021"/>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ón correctiva"/>
    <s v="Realizar informe de monitoreo de los riesgos de corrupción cada cuatrimestre de reporte., incluyendo la descripción de la totalidad de los controles con respecto a  la inclusión de las desviaciones"/>
    <m/>
    <n v="3"/>
    <s v="Informes de monitoreo de riesgos de corrupción"/>
    <x v="6"/>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m/>
    <m/>
    <s v="Abierto"/>
    <m/>
    <m/>
    <m/>
    <m/>
    <m/>
  </r>
  <r>
    <n v="0"/>
    <n v="591"/>
    <s v="Auditoría interna"/>
    <n v="2021"/>
    <s v="Informe Semestral del Estado de Control Interno de  DNBC por el periodo comprendido entre el 1 de Julio o  al  31 de Diciembre de 2021"/>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ón correctiva"/>
    <s v="Realizar en los comites directivos  la identificacion  de  los procesos, programas o proyectos, que son susceptibles de posibles actos de corrupción, teniendo en cuenta el entorno interno y externo."/>
    <m/>
    <n v="10"/>
    <s v="Actas de comité directivo "/>
    <x v="6"/>
    <s v="Merle Jhoana Galindo"/>
    <d v="2022-03-31T00:00:00"/>
    <d v="2022-12-31T00:00:00"/>
    <m/>
    <m/>
    <d v="2022-12-31T00:00:00"/>
    <m/>
    <m/>
    <m/>
    <m/>
    <m/>
    <m/>
    <m/>
    <m/>
    <m/>
    <m/>
    <m/>
    <m/>
    <m/>
    <m/>
    <m/>
    <m/>
    <m/>
    <m/>
    <m/>
    <m/>
    <m/>
    <m/>
    <m/>
    <m/>
    <m/>
    <m/>
    <m/>
    <m/>
    <m/>
    <m/>
    <m/>
    <m/>
    <m/>
    <m/>
    <m/>
    <m/>
    <m/>
    <m/>
    <m/>
    <m/>
    <m/>
    <m/>
    <m/>
    <m/>
    <m/>
    <m/>
    <m/>
    <m/>
    <m/>
    <m/>
    <m/>
    <m/>
    <m/>
    <m/>
    <m/>
    <m/>
    <m/>
    <m/>
    <m/>
    <m/>
    <m/>
    <m/>
    <m/>
    <m/>
    <m/>
    <m/>
    <m/>
    <m/>
    <m/>
    <d v="2022-05-31T00:00:00"/>
    <s v="Se realiza presentación en comité directivo del mes de mayo "/>
    <n v="0.33"/>
    <d v="2022-06-08T00:00:00"/>
    <s v="Se realiza presentación en comité directivo del mes de mayo "/>
    <s v="Aun se esta a tiempo de cumplir"/>
    <d v="2022-07-19T00:00:00"/>
    <s v="En mesa trabajo realizada conjuntamente con la gestora del proceso, manifiesta que se realizo en el  comites directivo d e mayo   la identificacion  de  los procesos, programas o proyectos, que son susceptibles de posibles actos de corrupción, teniendo en"/>
    <s v="A tiempo"/>
    <d v="2022-07-25T00:00:00"/>
    <s v="No hay soportes cargados en One Drive de las Actas de comité directivo donde se evidencie: la identificacion  de  los procesos, programas o proyectos, que son susceptibles de posibles actos de corrupción, teniendo en cuenta el entorno interno y externo"/>
    <s v="Luis Guillermo"/>
    <n v="0"/>
    <s v="EN AVANCE"/>
    <m/>
    <m/>
    <s v="Abierto"/>
    <m/>
    <m/>
    <m/>
    <m/>
    <m/>
  </r>
  <r>
    <n v="600"/>
    <n v="592"/>
    <s v="Auditoría interna"/>
    <n v="2021"/>
    <s v="Informe Semestral del Estado de Control Interno de  DNBC por el periodo comprendido entre el 1 de Julio o  al  31 de Diciembre de 2021"/>
    <d v="2022-01-28T00:00:00"/>
    <s v="Ambiente 8.4_x000a_Los informes de resultados o monitoreo  emitidos por la segunda linea de defensa no poseen  la evaluación de fallas en diseño y ejecución; ni  evidencian la toma de acciones por parte de la alta dirección sobre las fallas de diseño y controle"/>
    <s v="No conformidad"/>
    <s v="_x000a_Desconocimiento de la totalidad de los requisitos a tener en cuenta en los seguimientos  a los mapas de riesgos. _x000a__x000a_"/>
    <s v="_x000a_Desconocimiento de la totalidad de los requisitos a tener en cuenta en los seguimientos  a los mapas de riesgos. "/>
    <s v="Incumplimiento de lineamientos sobre la evaluación del riesgos en la entidad_x000a_"/>
    <s v="Acción correctiva"/>
    <s v="Presentación de informes con la identificación de los temas críticos identificados al Comité Directivo y el CICI para que se tomen las decisiones pertinentes"/>
    <m/>
    <n v="4"/>
    <s v="Informes  con la identificación de los temas críticos identificados al Comité Directivo y el CICI para que se tomen las decisiones pertinentes"/>
    <x v="6"/>
    <s v="Merle Galindo"/>
    <d v="2021-03-31T00:00:00"/>
    <d v="2022-12-31T00:00:00"/>
    <m/>
    <m/>
    <d v="2022-12-31T00:00:00"/>
    <m/>
    <m/>
    <m/>
    <m/>
    <m/>
    <m/>
    <m/>
    <m/>
    <m/>
    <m/>
    <m/>
    <m/>
    <m/>
    <m/>
    <m/>
    <m/>
    <m/>
    <m/>
    <m/>
    <m/>
    <m/>
    <m/>
    <m/>
    <m/>
    <m/>
    <m/>
    <m/>
    <m/>
    <m/>
    <m/>
    <m/>
    <m/>
    <m/>
    <m/>
    <m/>
    <m/>
    <m/>
    <m/>
    <m/>
    <m/>
    <m/>
    <m/>
    <m/>
    <m/>
    <m/>
    <m/>
    <m/>
    <m/>
    <m/>
    <m/>
    <m/>
    <m/>
    <m/>
    <m/>
    <m/>
    <m/>
    <m/>
    <m/>
    <m/>
    <m/>
    <m/>
    <m/>
    <m/>
    <m/>
    <m/>
    <m/>
    <m/>
    <m/>
    <m/>
    <d v="2022-05-31T00:00:00"/>
    <s v="Se realiza la presentación en los comités creados para ello "/>
    <n v="0.4"/>
    <d v="2022-06-08T00:00:00"/>
    <s v="Se realiza la presentación en los comités creados para ello"/>
    <s v="Aun se esta a tiempo de cumplir"/>
    <d v="2022-07-19T00:00:00"/>
    <s v="Se realiza presentacion del informe de monitpreo de los riesgos de gestion en el comité directivo de junio, no obstante el acta de dicho comité se encuentra en construccion, sin embargo se adjunta el informe presentado a la alta direccion  "/>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aprecia document"/>
    <s v="Luis Guillermo"/>
    <n v="0.4"/>
    <s v="EN AVANCE"/>
    <m/>
    <m/>
    <s v="Abierto"/>
    <m/>
    <m/>
    <m/>
    <m/>
    <m/>
  </r>
  <r>
    <n v="601"/>
    <n v="593"/>
    <s v="Auditoría interna"/>
    <n v="2021"/>
    <s v="Informe Semestral del Estado de Control Interno de  DNBC por el periodo comprendido entre el 1 de Julio o  al  31 de Diciembre de 2021"/>
    <d v="2022-01-28T00:00:00"/>
    <s v="Ambiente 9.1_x000a_El numeral 5. Identificación de Factores de Riesgos Tabla 6  del Manual de Gestión del Riesgo,  señala los factores internos y externos los cuales son generadoras de riesgos. Durante el segundo semestre no se realizó monitoreo al contexto int"/>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ón correctiva"/>
    <s v="Presentación de informes con el  monitoreo al contexto interno y externo para determinar nuevos riesgos o ajustes a los existentes._x000a_s al Comité Directivo y el CICI para que se tomen las decisiones pertinentes"/>
    <m/>
    <n v="6"/>
    <s v="Informes  con la identificación de los temas críticos identificados al Comité Directivo y el CICI para que se tomen las decisiones pertinentes"/>
    <x v="6"/>
    <s v="Merle Galindo"/>
    <d v="2021-03-31T00:00:00"/>
    <d v="2022-12-31T00:00:00"/>
    <m/>
    <m/>
    <d v="2022-12-31T00:00:00"/>
    <m/>
    <m/>
    <m/>
    <m/>
    <m/>
    <m/>
    <m/>
    <m/>
    <m/>
    <m/>
    <m/>
    <m/>
    <m/>
    <m/>
    <m/>
    <m/>
    <m/>
    <m/>
    <m/>
    <m/>
    <m/>
    <m/>
    <m/>
    <m/>
    <m/>
    <m/>
    <m/>
    <m/>
    <m/>
    <m/>
    <m/>
    <m/>
    <m/>
    <m/>
    <m/>
    <m/>
    <m/>
    <m/>
    <m/>
    <m/>
    <m/>
    <m/>
    <m/>
    <m/>
    <m/>
    <m/>
    <m/>
    <m/>
    <m/>
    <m/>
    <m/>
    <m/>
    <m/>
    <m/>
    <m/>
    <m/>
    <m/>
    <m/>
    <m/>
    <m/>
    <m/>
    <m/>
    <m/>
    <m/>
    <m/>
    <m/>
    <m/>
    <m/>
    <m/>
    <d v="2022-05-31T00:00:00"/>
    <s v="Se  presenta informes con el  monitoreo al contexto interno y externo para determinar nuevos riesgos o ajustes a los existentes._x000a_s al Comité Directivo y el CICI para que se tomen las decisiones pertinentes"/>
    <n v="0.4"/>
    <d v="2022-06-08T00:00:00"/>
    <s v="Se  presenta informes con el  monitoreo al contexto interno y externo para determinar nuevos riesgos o ajustes a los existentes._x000a_s al Comité Directivo y el CICI para que se tomen las decisiones pertinentes"/>
    <s v="Aun se esta a tiempo de cumplir"/>
    <d v="2022-07-19T00:00:00"/>
    <s v="Se evidencia presentacion de informe de monotoreo de riesgos de gestion en el comité directiivo del mes de junio, no obstante  elacta de comité se encuentra en construciion, sin embargo se presenta el informe como evidencia"/>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aprecia document"/>
    <s v="Luis Guillermo"/>
    <n v="0.4"/>
    <s v="EN AVANCE"/>
    <m/>
    <m/>
    <s v="Abierto"/>
    <m/>
    <m/>
    <m/>
    <m/>
    <m/>
  </r>
  <r>
    <n v="602"/>
    <n v="594"/>
    <s v="Auditoría interna"/>
    <n v="2021"/>
    <s v="Informe Semestral del Estado de Control Interno de  DNBC por el periodo comprendido entre el 1 de Julio o  al  31 de Diciembre de 2021"/>
    <d v="2022-01-28T00:00:00"/>
    <s v="Ambiente 9.2_x000a_La alta Dirección tercerizó las actividades de CITEL con el Cuerpo de Bomberos Voluntarios de Bogotá, pero no se ha analizado por parte de la alta Dirección los riesgos asociados a estas actividades tercerizadas."/>
    <s v="No conformidad"/>
    <s v="no se contemplo  la necesidad por parte de la Alta Direccion de analizar los riesgos asociados a actividades tercerizadas."/>
    <s v="no se contemplo  la necesidad por parte de la Alta Direccion de analizar los riesgos asociados a actividades tercerizadas."/>
    <s v="Incumplimiento de lineamientos establecidos en el Manual de Riesgos_x000a_"/>
    <s v="Acción correctiva"/>
    <s v="Analizar por parte de la Alta Direccion en los  CCI los  riesgos asociados a actividades tercerizadas"/>
    <m/>
    <n v="6"/>
    <s v="Actas de Comité de CCI "/>
    <x v="6"/>
    <s v="Merle Galindo"/>
    <d v="2022-02-01T00:00:00"/>
    <d v="2022-12-31T00:00:00"/>
    <m/>
    <m/>
    <d v="2022-12-31T00:00:00"/>
    <m/>
    <m/>
    <m/>
    <m/>
    <m/>
    <m/>
    <m/>
    <m/>
    <m/>
    <m/>
    <m/>
    <m/>
    <m/>
    <m/>
    <m/>
    <m/>
    <m/>
    <m/>
    <m/>
    <m/>
    <m/>
    <m/>
    <m/>
    <m/>
    <m/>
    <m/>
    <m/>
    <m/>
    <m/>
    <m/>
    <m/>
    <m/>
    <m/>
    <m/>
    <m/>
    <m/>
    <m/>
    <m/>
    <m/>
    <m/>
    <m/>
    <m/>
    <m/>
    <m/>
    <m/>
    <m/>
    <m/>
    <m/>
    <m/>
    <m/>
    <m/>
    <m/>
    <m/>
    <m/>
    <m/>
    <m/>
    <m/>
    <m/>
    <m/>
    <m/>
    <m/>
    <m/>
    <m/>
    <m/>
    <m/>
    <m/>
    <m/>
    <m/>
    <m/>
    <d v="2022-05-31T00:00:00"/>
    <s v="Se han realizado las presentaciones en el cci "/>
    <n v="0.4"/>
    <d v="2022-06-08T00:00:00"/>
    <s v="Se han realizado las presentaciones en el cci "/>
    <s v="Aun se esta a tiempo de cumplir"/>
    <d v="2022-07-19T00:00:00"/>
    <s v="Se han realizado las presentaciones en el cci y en el comité directivo del mesde junio, se evideincia informe de monitoreo de gestion de riesgos de gestion , no obstante el acta de comité directivo de junio se encuentra en construccion "/>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evidencia en el "/>
    <s v="Luis Guillermo"/>
    <n v="0.1"/>
    <s v="EN AVANCE"/>
    <m/>
    <m/>
    <s v="Abierto"/>
    <m/>
    <m/>
    <m/>
    <m/>
    <m/>
  </r>
  <r>
    <n v="603"/>
    <n v="595"/>
    <s v="Auditoría interna"/>
    <n v="2021"/>
    <s v="Informe Semestral del Estado de Control Interno de  DNBC por el periodo comprendido entre el 1 de Julio o  al  31 de Diciembre de 2021"/>
    <d v="2022-01-28T00:00:00"/>
    <s v="Ambiente 9.3_x000a_Aun cuando, en el Comité Institucional de Contro Interno del mes de Noviembre de 2021, se realizó seguimiento a los riesgos de la entidad, la Alta Dirección no ha realizado el análisis de los riesgos aceptados, para definir sus condiciones o "/>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 general de la gestión del riesgo en la entidad con reporte sobre los riesgos aceptados"/>
    <m/>
    <n v="2"/>
    <s v="Informe presentado"/>
    <x v="6"/>
    <s v="Merle Galindo"/>
    <d v="2022-02-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en el cual se presenta un reporte de los riesgos aceptados "/>
    <s v="A tiempo"/>
    <d v="2022-07-25T00:00:00"/>
    <s v="En el One drive se observa el &quot;Informe de resultados de la de las actividades realizadas por la segunda línea de defensa para la administración de los riesgos de gestión de la DNBC, entre el 1 de enero yel 15 de junio de 2022&quot;. En el cual se aprecia repor"/>
    <s v="Luis Guillermo"/>
    <n v="0.3"/>
    <s v="EN AVANCE"/>
    <m/>
    <m/>
    <s v="Abierto"/>
    <m/>
    <m/>
    <m/>
    <m/>
    <m/>
  </r>
  <r>
    <n v="0"/>
    <n v="596"/>
    <s v="Auditoría interna"/>
    <n v="2021"/>
    <s v="Informe Semestral del Estado de Control Interno de  DNBC por el periodo comprendido entre el 1 de Julio o  al  31 de Diciembre de 2021"/>
    <d v="2022-01-28T00:00:00"/>
    <s v="Ambiente 9.3_x000a_Aun cuando, en el Comité Institucional de Contro Interno del mes de Noviembre de 2021, se realizó seguimiento a los riesgos de la entidad, la Alta Dirección no ha realizado el análisis de los riesgos aceptados, para definir sus condiciones o "/>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ón correctiva"/>
    <s v="Informes de las acciones tomadas por parte de la Alta Dirección con respecto a la materialización o aceptación de los riesgos"/>
    <m/>
    <n v="2"/>
    <s v="Informes por parte del CICI"/>
    <x v="6"/>
    <s v="Merle Jhoana Galindo"/>
    <d v="2022-03-01T00:00:00"/>
    <d v="2022-07-30T00:00:00"/>
    <m/>
    <m/>
    <d v="2022-07-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s v="A tiempo"/>
    <d v="2022-07-25T00:00:00"/>
    <s v="En el One drive se observa el &quot;Informe de resultados de la de las actividades realizadas por la segunda línea de defensa para la administración de los riesgos de gestión de la DNBC, entre el 1 de enero yel 15 de junio de 2022&quot;. Pero en el no se aprecia la"/>
    <s v="Luis Guillermo"/>
    <n v="0.1"/>
    <s v="EN AVANCE"/>
    <m/>
    <m/>
    <s v="Abierto"/>
    <m/>
    <m/>
    <m/>
    <m/>
    <m/>
  </r>
  <r>
    <n v="604"/>
    <n v="597"/>
    <s v="Auditoría interna"/>
    <n v="2021"/>
    <s v="Informe Semestral del Estado de Control Interno de  DNBC por el periodo comprendido entre el 1 de Julio o  al  31 de Diciembre de 2021"/>
    <d v="2022-01-28T00:00:00"/>
    <s v="Ambiente 9.4_x000a_La entidad, realizó la Identificación de los Riesgos de gestión, conforme fue programado  por la Entidad, no obstante no se ha generado la la etapa de valoracion de los riesgos "/>
    <s v="No conformidad"/>
    <s v="Falta de aplicabildiad de la politica de Gestion de Riesgos  de la Entidad "/>
    <s v="Falta de aplicabildiad de la politica de Gestion de Riesgos  de la Entidad  "/>
    <s v="Incumplimiento de lineamientos sobre la evaluación del riesgos en la entidad_x000a_"/>
    <s v="Acción correctiva"/>
    <s v="Actualizar el mapa de riesgo de acuerdo al monitoreo que realizan los gestores de los procesos. "/>
    <m/>
    <n v="1"/>
    <s v="Mapa de Riesgos actualizado "/>
    <x v="6"/>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actualizados "/>
    <s v="A tiempo"/>
    <d v="2022-07-25T00:00:00"/>
    <s v="Se evidencian las matrices &quot;0. Mapa de Riesgos de Gestion DNBC-Monitoreo 30.06.22&quot;  y &quot;FO-MC-07-01 Riesgos Corrupción DNBC 02-05-22&quot; con los riesgos actualizados, pero no se observa el monitoreo de los gestores."/>
    <s v="Luis Guillermo"/>
    <n v="0.8"/>
    <s v="EN AVANCE"/>
    <m/>
    <m/>
    <s v="Abierto"/>
    <m/>
    <m/>
    <m/>
    <m/>
    <m/>
  </r>
  <r>
    <n v="605"/>
    <n v="598"/>
    <s v="Auditoría interna"/>
    <n v="2021"/>
    <s v="Informe Semestral del Estado de Control Interno de  DNBC por el periodo comprendido entre el 1 de Julio o  al  31 de Diciembre de 2021"/>
    <d v="2022-01-28T00:00:00"/>
    <s v="Ambiente 11.2_x000a_No se cuenta con actividades de control internas para los proveedores de tecnología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ón correctiva"/>
    <s v="Formular un procedimiento donde se definan actividades de control para la adquisición y prestación de servicios de tecnología."/>
    <m/>
    <n v="1"/>
    <s v="Procedimiento formulado"/>
    <x v="2"/>
    <s v="Ivan Gonzales  "/>
    <d v="2022-03-01T00:00:00"/>
    <d v="2022-06-30T00:00:00"/>
    <m/>
    <m/>
    <d v="2022-06-30T00:00:00"/>
    <m/>
    <m/>
    <m/>
    <m/>
    <m/>
    <m/>
    <m/>
    <m/>
    <m/>
    <m/>
    <m/>
    <m/>
    <m/>
    <m/>
    <m/>
    <m/>
    <m/>
    <m/>
    <m/>
    <m/>
    <m/>
    <m/>
    <m/>
    <m/>
    <m/>
    <m/>
    <m/>
    <m/>
    <m/>
    <m/>
    <m/>
    <m/>
    <m/>
    <m/>
    <m/>
    <m/>
    <m/>
    <m/>
    <m/>
    <m/>
    <m/>
    <m/>
    <m/>
    <m/>
    <m/>
    <m/>
    <m/>
    <m/>
    <m/>
    <m/>
    <m/>
    <m/>
    <m/>
    <m/>
    <m/>
    <m/>
    <m/>
    <m/>
    <m/>
    <m/>
    <m/>
    <m/>
    <m/>
    <m/>
    <m/>
    <m/>
    <m/>
    <m/>
    <m/>
    <d v="2022-05-31T00:00:00"/>
    <s v="SE realizaron mesas de trabajo con las áreas con el fin de identificar las necesidad de TI"/>
    <n v="1"/>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s v="Abierto"/>
    <m/>
    <m/>
    <m/>
    <m/>
    <m/>
  </r>
  <r>
    <n v="606"/>
    <n v="599"/>
    <s v="Auditoría interna"/>
    <n v="2021"/>
    <s v="Informe Semestral del Estado de Control Interno de  DNBC por el periodo comprendido entre el 1 de Julio o  al  31 de Diciembre de 2021"/>
    <d v="2022-01-28T00:00:00"/>
    <s v="Ambiente 10.1_x000a_Aunque la DNBC durante el primer semestre de 2020,  realizó la redistribución del personal con el perfil adecuado en las diferentes dependencias,  teniendo en cuenta su experiencia y perfil, a la fecha, aún existen dependencias para las cual"/>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ón correctiva"/>
    <s v="Remitir oficio al DAFP, para solicitar el acompañamiento con el  realizar  una ampliación de planta.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n el mes de abril se envio oficio de solicitud de acompañamiento restructuracion daministrativa de la DNBC. Evidencia: Oficio y pantallazo de correo."/>
    <s v="No"/>
    <d v="2022-07-28T00:00:00"/>
    <s v="No se allego evidencia de la solicitud al DAFP para acompañamiento para ampliación de planta"/>
    <s v="Jacqueline"/>
    <n v="0"/>
    <s v="VENCIDA"/>
    <m/>
    <m/>
    <s v="Abierto"/>
    <m/>
    <m/>
    <m/>
    <m/>
    <m/>
  </r>
  <r>
    <n v="0"/>
    <n v="600"/>
    <s v="Auditoría interna"/>
    <n v="2021"/>
    <s v="Informe Semestral del Estado de Control Interno de  DNBC por el periodo comprendido entre el 1 de Julio o  al  31 de Diciembre de 2021"/>
    <d v="2022-01-28T00:00:00"/>
    <s v="Ambiente 10.1_x000a_Aunque la DNBC durante el primer semestre de 2020,  realizó la redistribución del personal con el perfil adecuado en las diferentes dependencias,  teniendo en cuenta su experiencia y perfil, a la fecha, aún existen dependencias para las cual"/>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ón correctiva"/>
    <s v="Realizar una mesa de trabajo entre el proceso de Gestión de Talento Humano y la alta Dirección para evaluar una redistribución del personal de planta en los diferentes procesos de acuerdo con su competencia y a lo establecido en el Manual de Funciones y C"/>
    <m/>
    <n v="1"/>
    <s v="Mesa de trabajo "/>
    <x v="3"/>
    <s v="Carilyn Quintero "/>
    <d v="2022-05-03T00:00:00"/>
    <d v="2022-06-30T00:00:00"/>
    <m/>
    <m/>
    <s v="31/06/22"/>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n el mes de abril se realiza mesa de trabajo para determinar, redistrubucion del personal de planta en los diferentes procesos de acuerdo con su competencia  y a lo establecido en el manual funciones y competencias laborales. (RESOLUCION 081 DE 2019) Evi"/>
    <s v="No"/>
    <d v="2022-07-28T00:00:00"/>
    <s v="No se allego evidencia de la mesa de trabajo entre el proceso de gestión de talento humano y la alta dirección para evaluar una redistribución de personal de planta"/>
    <s v="Jacqueline"/>
    <n v="0"/>
    <s v="VENCIDA"/>
    <m/>
    <m/>
    <s v="Abierto"/>
    <m/>
    <m/>
    <m/>
    <m/>
    <m/>
  </r>
  <r>
    <n v="607"/>
    <n v="601"/>
    <s v="Auditoría interna"/>
    <n v="2021"/>
    <s v="Informe Semestral del Estado de Control Interno de  DNBC por el periodo comprendido entre el 1 de Julio o  al  31 de Diciembre de 2021"/>
    <d v="2022-01-28T00:00:00"/>
    <s v="Ambiente 10.2_x000a_La Oficina de Planeación, realizó una propuesta de segregación de funciones  con el personal de planta, en caso de no contar con Contratistas  , mediante una matriz con identificación de necesidades y perfiles requeridos para la ubicación de"/>
    <s v="No conformidad"/>
    <s v="La nueva metodología generada por  el DAFP en relación a la Evaluación del Sitema de Control Interno, con respecto a las necesidades y perfiles requeridos en relación al Componente Ambiente de Control"/>
    <s v="Planta de personal insuficiente para cubrir las diferentes áreas de la entidad de acuerdo con sus necesidades"/>
    <s v="Débil Gestión Institucional_x000a_Posible materialización de riesgos de gestión_x000a_Afectación en el servicio"/>
    <s v="Acción correctiva"/>
    <s v="Remitir oficio al DAFP, para solicitar el acompañamiento con el  realizar  una ampliación de planta._x000a_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mite oficio al DAFP, para solicitar el acompañamiento para  realizar ampliación de planta. Evidencia: Oficio"/>
    <s v="No"/>
    <d v="2022-07-28T00:00:00"/>
    <s v="No se allego evidencia de la solicitud al DAFP para acompañamiento para ampliación de planta"/>
    <s v="Jacqueline"/>
    <n v="0"/>
    <s v="VENCIDA"/>
    <m/>
    <m/>
    <s v="Abierto"/>
    <m/>
    <m/>
    <m/>
    <m/>
    <m/>
  </r>
  <r>
    <n v="608"/>
    <n v="602"/>
    <s v="Auditoría interna"/>
    <n v="2021"/>
    <s v="Informe Semestral del Estado de Control Interno de  DNBC por el periodo comprendido entre el 1 de Julio o  al  31 de Diciembre de 2021"/>
    <d v="2022-01-28T00:00:00"/>
    <s v="Ambiente 10.3_x000a_El Sistema de Gestión de la entidad se diseñó de acuerdo con los requisitos del Modelo Integrado de Planeación y Gestión - MIPG, así como teniendo en cuenta requisitos de la norma ISO 9001:2015,al igual que con el Sistema de Gestión en Segur"/>
    <s v="No conformidad"/>
    <s v="1. El manual y los documentos anexos del SG-SST en los formatos establecidos por la DNBC no han sido remitidos a gestión de análisis y mejora continua para su aprobación._x000a__x000a_2. Priorizacion de otras actividades del  Plan de trabajo anual (PTA)."/>
    <s v="*Priorizacion de otras actividades del  Plan de trabajo anual (PTA)."/>
    <s v="*Incumplimiento de la normatividad Decreto 1072 de 2015 y lo referente al SIGE"/>
    <s v="Acción correctiva"/>
    <s v="Actualizar el manual del  SG-SST y sus documentos  anexos  de acuerdo a la normativiodad vigente en SST"/>
    <m/>
    <n v="1"/>
    <s v="Manual del SG-SST actualizado "/>
    <x v="3"/>
    <s v="Responsable del SG-SST"/>
    <d v="2021-12-01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adjuntan documentos que se han formalizado y se encuentran en la carpeta SIGE"/>
    <s v="No"/>
    <d v="2022-07-28T00:00:00"/>
    <s v="Se verifica los procedimientos de investigación de accidentes, y el de quejas y recomendaciones,asi como los formatos correspondientes 17 en total"/>
    <s v="Jacqueline"/>
    <n v="1"/>
    <s v="CUMPLIDA"/>
    <s v="SI"/>
    <s v="SI"/>
    <s v="Cerrado"/>
    <s v="Se expidió la documentación de seguridad y salud en el trabajo"/>
    <s v="Jacqueline"/>
    <d v="2022-07-29T00:00:00"/>
    <m/>
    <m/>
  </r>
  <r>
    <n v="609"/>
    <n v="603"/>
    <s v="Auditoría interna"/>
    <n v="2021"/>
    <s v="Informe Semestral del Estado de Control Interno de  DNBC por el periodo comprendido entre el 1 de Julio o  al  31 de Diciembre de 2021"/>
    <d v="2022-01-28T00:00:00"/>
    <s v="Ambiente 11.1_x000a_La DNBC aunque cuenta con la Política General de Seguridad y Privacidad de la información, la misma no tiene inmerso el componente de infraestructura tecnologica y sus controles, asi como tampoco hace referencia a las  actividades que traten"/>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ón correctiva"/>
    <s v="Actualizar la Política General de Seguridad y  privacidad de la información con la inclusion de un componente de infraestructura tecnologica y sus controles, y hacer referencia a las  actividades que traten de los procesos de adquisición desarrollo y mant"/>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
    <s v="Luis Guillermo"/>
    <n v="0.9"/>
    <s v="VENCIDA"/>
    <m/>
    <m/>
    <s v="Abierto"/>
    <m/>
    <m/>
    <m/>
    <m/>
    <m/>
  </r>
  <r>
    <n v="0"/>
    <n v="604"/>
    <s v="Auditoría interna"/>
    <n v="2021"/>
    <s v="Informe Semestral del Estado de Control Interno de  DNBC por el periodo comprendido entre el 1 de Julio o  al  31 de Diciembre de 2021"/>
    <d v="2022-01-28T00:00:00"/>
    <s v="Ambiente 11.1_x000a_La DNBC aunque cuenta con la Política General de Seguridad y Privacidad de la información, la misma no tiene inmerso el componente de infraestructura tecnologica y sus controles, asi como tampoco hace referencia a las  actividades que traten"/>
    <s v="No conformidad"/>
    <s v="Desconocimiento de las disposiciones existentes frente a la frente al mantenimiento preventivo del harware"/>
    <s v="Desconocimiento de las disposiciones existentes frente a la frente al mantenimiento preventivo del harware"/>
    <s v="Fallas en el sistema de control interno de la Entidad"/>
    <s v="Acción correctiva"/>
    <s v="Realizar  y ejecutar el plan  de mantenimiento preventivo y correctivo del harware de la Entidad "/>
    <m/>
    <n v="1"/>
    <s v="Documento  seguimiento Plan de Mantenimeinto Preventivo y Correctivo de Harware"/>
    <x v="2"/>
    <s v="Ivan Gonzales  "/>
    <d v="2022-03-01T00:00:00"/>
    <d v="2022-07-15T00:00:00"/>
    <m/>
    <m/>
    <d v="2022-07-15T00:00:00"/>
    <m/>
    <m/>
    <m/>
    <m/>
    <m/>
    <m/>
    <m/>
    <m/>
    <m/>
    <m/>
    <m/>
    <m/>
    <m/>
    <m/>
    <m/>
    <m/>
    <m/>
    <m/>
    <m/>
    <m/>
    <m/>
    <m/>
    <m/>
    <m/>
    <m/>
    <m/>
    <m/>
    <m/>
    <m/>
    <m/>
    <m/>
    <m/>
    <m/>
    <m/>
    <m/>
    <m/>
    <m/>
    <m/>
    <m/>
    <m/>
    <m/>
    <m/>
    <m/>
    <m/>
    <m/>
    <m/>
    <m/>
    <m/>
    <m/>
    <m/>
    <m/>
    <m/>
    <m/>
    <m/>
    <m/>
    <m/>
    <m/>
    <m/>
    <m/>
    <m/>
    <m/>
    <m/>
    <m/>
    <m/>
    <m/>
    <m/>
    <m/>
    <m/>
    <m/>
    <d v="2022-05-31T00:00:00"/>
    <s v="Se realizó plan de renovación de equipos para la entidad vigencia 2022"/>
    <n v="0.9"/>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s v="Abierto"/>
    <m/>
    <m/>
    <m/>
    <m/>
    <m/>
  </r>
  <r>
    <n v="610"/>
    <n v="605"/>
    <s v="Auditoría interna"/>
    <n v="2021"/>
    <s v="Informe Semestral del Estado de Control Interno de  DNBC por el periodo comprendido entre el 1 de Julio o  al  31 de Diciembre de 2021"/>
    <d v="2022-01-28T00:00:00"/>
    <s v="Ambiente 11.3_x000a_Se cuenta con la matriz de roles y usuarios donde se establecen segregación de funciones, donde se indica el escenario actual por el nivel organizacional  asi  como el Plan de Contigencia. Pero no están identificado claramente los principios"/>
    <s v="No conformidad"/>
    <s v="El proceso no ha generado documentación formal del desarrollo de sus actividades conforme lo define el SIGE y requisitos de normatividad y de lineamientos en la materia"/>
    <s v="El proceso no ha generado documentación formal del desarrollo de sus actividades conforme lo define el SIGE y requisitos de normatividad y de lineamientos en la materia"/>
    <s v="Incumplimiento de requisitos de norma definidos que afectan la evlaución de desempeño de la entidad"/>
    <s v="Acción correctiva"/>
    <s v="Documentar  la matriz de roles y usuarios siguiendo los principios de segregación de funciones "/>
    <m/>
    <n v="1"/>
    <s v="Matriz de roles y usuarios formulada"/>
    <x v="8"/>
    <s v="Adriana Moreno"/>
    <d v="2022-03-01T00:00:00"/>
    <d v="2022-06-30T00:00:00"/>
    <m/>
    <m/>
    <d v="2022-06-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esta en construccion  la matriz de roles y usuarios siguiendo los principios de segregación de funciones "/>
    <s v="No"/>
    <d v="2022-07-28T00:00:00"/>
    <s v="Acción a la cual no se le dio cumplimiento dentro del plazo establecido toda vez que no se allego la matriz de roles y usuarios siguiendo los principios de segregación de funciones "/>
    <s v="Jacqueline"/>
    <n v="0"/>
    <s v="VENCIDA"/>
    <m/>
    <m/>
    <s v="Abierto"/>
    <m/>
    <m/>
    <m/>
    <m/>
    <m/>
  </r>
  <r>
    <n v="611"/>
    <n v="606"/>
    <s v="Auditoría interna"/>
    <n v="2021"/>
    <s v="Informe Semestral del Estado de Control Interno de  DNBC por el periodo comprendido entre el 1 de Julio o  al  31 de Diciembre de 2021"/>
    <d v="2022-01-28T00:00:00"/>
    <s v="Ambiente 12.1_x000a_La OCI, evalúa la actualización de procesos, procedimientos, Políticas de operación, instructivos, manuales entre otros, en los seguimientos y auditorías realizadas durante el primer y segundo semestre de 2021. No obstante la segunda linea d"/>
    <s v="No conformidad"/>
    <s v="No se habia contemplado realizar la evaluacion de la documentacion del sistema _x000a_"/>
    <s v="No se habia contemplado realizar la evaluacion de la documentacion del sistema _x000a_"/>
    <s v="Incumplimientos normativos _x000a_"/>
    <s v="Acción correctiva"/>
    <s v="Realizar la evaluacion de la documentacion del sistema, principalmente evaluar la aplicación adecuada de las principales actividades de control"/>
    <m/>
    <n v="1"/>
    <s v="Informe de resultado de la evaluacion de la documentacion del sistema "/>
    <x v="6"/>
    <s v="John  Beltran"/>
    <d v="2022-03-01T00:00:00"/>
    <d v="2022-06-30T00:00:00"/>
    <m/>
    <m/>
    <d v="2022-06-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l estado de la documentacion correspondiente al I trimestre de 2022asi mismo la gestora del procdeso manifiesta que el informe del II trimestre del estado de la documentacion se encuentra en construccion "/>
    <s v="No"/>
    <d v="2022-07-25T00:00:00"/>
    <s v="Se observa el documento &quot;INFORME DOCUMENTAL TRIMESTRE I-2022&quot;"/>
    <s v="Luis Guillermo"/>
    <n v="0.25"/>
    <s v="EN AVANCE"/>
    <m/>
    <m/>
    <s v="Abierto"/>
    <m/>
    <m/>
    <m/>
    <m/>
    <m/>
  </r>
  <r>
    <n v="612"/>
    <n v="607"/>
    <s v="Auditoría interna"/>
    <n v="2021"/>
    <s v="Informe Semestral del Estado de Control Interno de  DNBC por el periodo comprendido entre el 1 de Julio o  al  31 de Diciembre de 2021"/>
    <d v="2022-01-28T00:00:00"/>
    <s v="Ambiente 12.2_x000a_La tercera Linea de Defensa en  la vigencia 2021, realizó seguimiento a los Riesgos de Gestión únicamente  a la etapa de IDENTIFICACION, quedando pendiente la evaluación del diseño y ejecución de los respectivos controles. "/>
    <s v="No conformidad"/>
    <s v="A partir de que se encuentra en una etapa de maduracion y aplicabilidad de la entidad del Manual de Gestion del Riesgo de la Entidad , no se reakizo la evaluacion evaluación del diseño y ejecución de los respectivos controles. "/>
    <s v="A partir de que se encuentra en una etapa de maduracion y aplicabilidad de la entidad del Manual de Gestion del Riesgo de la Entidad , no se reakizo la evaluacion evaluación del diseño y ejecución de los respectivos controles. "/>
    <s v="Incumplimientos normativos _x000a_"/>
    <s v="Acción correctiva"/>
    <s v="Realizar por parte de la tercera linea de defensa la evaluación del diseño y ejecución de los respectivos controles de los riesgos identificados en la DNBC "/>
    <m/>
    <n v="1"/>
    <s v="No. De seguiminetos realizados/ No de seguimientos programados "/>
    <x v="6"/>
    <s v="Merle Jhoana Galindo"/>
    <d v="2022-03-01T00:00:00"/>
    <d v="2022-08-31T00:00:00"/>
    <m/>
    <m/>
    <d v="2022-08-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que la seguunda linea de defensa presenta informe del monitoreo de riesgos de gestion "/>
    <s v="A tiempo"/>
    <d v="2022-07-26T00:00:00"/>
    <s v="En el One drive se observa el &quot;Informe de resultados de la de las actividades realizadas por la segunda línea de defensa para la administración de los riesgos de gestión de la DNBC, entre el 1 de enero yel 15 de junio de 2022&quot;. El cual contempla la erific"/>
    <s v="Luis Guillermo"/>
    <n v="0.3"/>
    <s v="EN AVANCE"/>
    <m/>
    <m/>
    <s v="Abierto"/>
    <m/>
    <m/>
    <m/>
    <m/>
    <m/>
  </r>
  <r>
    <n v="613"/>
    <n v="608"/>
    <s v="Auditoría interna"/>
    <n v="2021"/>
    <s v="Informe Semestral del Estado de Control Interno de  DNBC por el periodo comprendido entre el 1 de Julio o  al  31 de Diciembre de 2021"/>
    <d v="2022-01-28T00:00:00"/>
    <s v="Ambiente 12.4_x000a_La OCI realizó seguimiento en el tercer cuatrimestre de 2021,  a los controles  y responsables de los riesgos de corrupción. En  relación a los riesgos de Gestión se generó evaluación  a la etapa de Identificación de los Riesgos, conforme fu"/>
    <s v="No conformidad"/>
    <s v="Falta de aplicabildiad de la politica de Gestion de Riesgos  de la Entidad "/>
    <s v="Falta de aplicabildiad de la politica de Gestion de Riesgos  de la Entidad  "/>
    <s v="Incumplimiento de lineamientos sobre la evaluación del riesgos en la entidad_x000a_"/>
    <s v="Acción correctiva"/>
    <s v="Actualizar el mapa de riesgo de corrupción  verificando la etapa de identificación y valoración"/>
    <m/>
    <n v="1"/>
    <s v="Mapa de Riesgos actualizado "/>
    <x v="6"/>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m/>
    <m/>
    <s v="Abierto"/>
    <m/>
    <m/>
    <m/>
    <m/>
    <m/>
  </r>
  <r>
    <n v="614"/>
    <n v="609"/>
    <s v="Auditoría interna"/>
    <n v="2021"/>
    <s v="Informe Semestral del Estado de Control Interno de  DNBC por el periodo comprendido entre el 1 de Julio o  al  31 de Diciembre de 2021"/>
    <d v="2022-01-28T00:00:00"/>
    <s v="Ambiente 12.5_x000a_La OCI realizó seguimiento en el tercer cuatrimestre de 2021,  a los controles  y responsables de los riesgos de corrupción. En  relación a los riesgos de Gestión se generó evaluación  a la etapa de Identificación de los Riesgos, conforme fu"/>
    <s v="No conformidad"/>
    <s v="Falta de aplicabildiad de la politica de Gestion de Riesgos  de la Entidad "/>
    <s v="Falta de aplicabildiad de la politica de Gestion de Riesgos  de la Entidad  "/>
    <s v="Incumplimiento de lineamientos sobre la evaluación del riesgos en la entidad_x000a_"/>
    <s v="Acción correctiva"/>
    <s v="Actualizar el mapa de riesgo de corrupción  verificando la etapa de identificación y valoración"/>
    <m/>
    <n v="1"/>
    <s v="Mapa de Riesgos actualizado "/>
    <x v="6"/>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m/>
    <m/>
    <s v="Abierto"/>
    <m/>
    <m/>
    <m/>
    <m/>
    <m/>
  </r>
  <r>
    <n v="0"/>
    <n v="610"/>
    <s v="Auditoría interna"/>
    <n v="2021"/>
    <s v="Informe Semestral del Estado de Control Interno de  DNBC por el periodo comprendido entre el 1 de Julio o  al  31 de Diciembre de 2021"/>
    <d v="2022-01-28T00:00:00"/>
    <s v="Ambiente 12.5_x000a_La OCI realizó seguimiento en el tercer cuatrimestre de 2021,  a los controles  y responsables de los riesgos de corrupción. En  relación a los riesgos de Gestión se generó evaluación  a la etapa de Identificación de los Riesgos, conforme fu"/>
    <s v="No conformidad"/>
    <s v="Debilidad en el análisis de la información sobre la gestión del Riesgo en la entidad_x000a__x000a_Por desconocimiento en las nuevas  disposiciones definidas por el DAFP, con respecto a la evaluación en el Informe Semestral del Sistema de Control Interno de la DNBC."/>
    <s v="Debilidad en el análisis de la información sobre la gestión del Riesgo en la entidad_x000a__x000a_Por desconocimiento en las nuevas  disposiciones definidas por el DAFP, con respecto a la evaluación en el Informe Semestral del Sistema de Control Interno de la DNBC."/>
    <s v="Incumplimiento de lineamientos sobre la lo establecido en el Manual de riesgos de la Entidad._x000a_Inobservancia de lo establecido en  MIPG. "/>
    <s v="Acción correctiva"/>
    <s v="Realizar informes de monitoreo de los riegos de corrupción  presentando la  evaluación a los controles establecidos "/>
    <m/>
    <n v="2"/>
    <s v="Informes de monitoreo "/>
    <x v="6"/>
    <s v="Merle Galindo"/>
    <d v="2021-07-01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s v="A tiempo"/>
    <d v="2022-07-26T00:00:00"/>
    <s v="No hay soportes en el One drive, pero se concoce del  informe de monitoreo del I cuatrimestre de 2022"/>
    <s v="Luis Guillermo"/>
    <n v="0.33"/>
    <s v="EN AVANCE"/>
    <m/>
    <m/>
    <s v="Abierto"/>
    <m/>
    <m/>
    <m/>
    <m/>
    <m/>
  </r>
  <r>
    <n v="615"/>
    <n v="611"/>
    <s v="Auditoría interna"/>
    <n v="2021"/>
    <s v="Informe Semestral del Estado de Control Interno de  DNBC por el periodo comprendido entre el 1 de Julio o  al  31 de Diciembre de 2021"/>
    <d v="2022-01-28T00:00:00"/>
    <s v="Ambiente 15.4_x000a_En la Política de Comunicación Interna y Externa de la Dirección  Nacional de Bomberos se estableció &quot;El proceso de Gestión de la Comunicación debe realizar semestralmente la evaluación de los canales de comunicación externos de la entidad c"/>
    <s v="No conformidad"/>
    <s v="Desconocimeinto de la aplicabilidad de la politica de Comunicación Interna y Externa de la Dirección  Nacional de Bomberos _x000a__x000a_Por la alta carga laboral del profesional que tiene a cargo la responsabilidad de realizar la evaluacion de los canales externos  "/>
    <s v="Por la alta carga laboral del profesional que tiene a cargo la responsabilidad de realizar la evaluacion de los canales externos  de comunicación."/>
    <s v="Comunicación poco efectiva._x000a__x000a_Incumplimientos legales"/>
    <s v="Corrección"/>
    <s v="Realizar la evaluación de los canales de comunicación externos de la entidad con los Cuerpos de Bomberos del ultimo semestre de 2021"/>
    <m/>
    <n v="1"/>
    <s v="Informe de evaluacion de los canales externos"/>
    <x v="12"/>
    <s v="Pedro Manosalva "/>
    <d v="2022-03-01T00:00:00"/>
    <d v="2022-12-31T00:00:00"/>
    <m/>
    <m/>
    <d v="2022-12-31T00:00:00"/>
    <m/>
    <m/>
    <m/>
    <m/>
    <m/>
    <m/>
    <m/>
    <m/>
    <m/>
    <m/>
    <m/>
    <m/>
    <m/>
    <m/>
    <m/>
    <m/>
    <m/>
    <m/>
    <m/>
    <m/>
    <m/>
    <m/>
    <m/>
    <m/>
    <m/>
    <m/>
    <m/>
    <m/>
    <m/>
    <m/>
    <m/>
    <m/>
    <m/>
    <m/>
    <m/>
    <m/>
    <m/>
    <m/>
    <m/>
    <m/>
    <m/>
    <m/>
    <m/>
    <m/>
    <m/>
    <m/>
    <m/>
    <m/>
    <m/>
    <m/>
    <m/>
    <m/>
    <m/>
    <m/>
    <m/>
    <m/>
    <m/>
    <m/>
    <m/>
    <m/>
    <m/>
    <m/>
    <m/>
    <m/>
    <m/>
    <m/>
    <m/>
    <m/>
    <m/>
    <m/>
    <m/>
    <m/>
    <m/>
    <m/>
    <m/>
    <d v="2022-06-30T00:00:00"/>
    <s v="La evaluación fue realizada a través del canal externo de la web el año 2021, expuesto en la encuesta de satisfacción, donde comunciaciones cuenta con 5 preguntas que evalúan lo solictado, obteniendo de este modo respuesta de parte de 189 actores entre Cu"/>
    <s v="A tiempo"/>
    <d v="2022-07-28T00:00:00"/>
    <s v="Se observa el archivo &quot;ENCUESTAS DE SATISFACCION(1-393)&quot;, on el cual se evidencia la la evaluación de los canales de comunicación externos de la entidad con los Cuerpos de Bomberos del ultimo semestre de 2021, 150 registros de encuesta respondida en 2022,"/>
    <s v="Luis Guillermo"/>
    <n v="0.8"/>
    <s v="EN AVANCE"/>
    <m/>
    <m/>
    <s v="Abierto"/>
    <m/>
    <m/>
    <m/>
    <m/>
    <m/>
  </r>
  <r>
    <n v="0"/>
    <n v="612"/>
    <s v="Auditoría interna"/>
    <n v="2021"/>
    <s v="Informe Semestral del Estado de Control Interno de  DNBC por el periodo comprendido entre el 1 de Julio o  al  31 de Diciembre de 2021"/>
    <d v="2022-01-28T00:00:00"/>
    <s v="Ambiente 15.4_x000a_En la Política de Comunicación Interna y Externa de la Dirección  Nacional de Bomberos se estableció &quot;El proceso de Gestión de la Comunicación debe realizar semestralmente la evaluación de los canales de comunicación externos de la entidad c"/>
    <s v="No conformidad"/>
    <s v="Por la alta carga laboral del profesional que tiene a cargo la responsabilidad de realizar la evaluacion de los canales externos  de comunicación._x000a__x000a_Desconocimeinto de la aplicabilidad de la politica de Comunicación Interna y Externa de la Dirección  Nacio"/>
    <s v="Desconocimeinto de la aplicabilidad de la politica de Comunicación Interna y Externa de la Dirección  Nacional de Bomberos"/>
    <s v="Comunicación poco efectiva._x000a__x000a_Incumplimientos legales"/>
    <s v="Acción correctiva"/>
    <s v="Generar un procedimiento en el cual se  establezca los lineamientos y la metodolología para la evaluación de los canales de comunicación."/>
    <m/>
    <n v="1"/>
    <s v="Procedimiento generado y formalizado "/>
    <x v="12"/>
    <s v="Pedro Manosalva "/>
    <d v="2022-03-01T00:00:00"/>
    <d v="2022-06-30T00:00:00"/>
    <s v="Plazo"/>
    <n v="30"/>
    <d v="2022-07-30T00:00:00"/>
    <m/>
    <m/>
    <m/>
    <m/>
    <m/>
    <m/>
    <m/>
    <m/>
    <m/>
    <m/>
    <m/>
    <m/>
    <m/>
    <m/>
    <m/>
    <m/>
    <m/>
    <m/>
    <m/>
    <m/>
    <m/>
    <m/>
    <m/>
    <m/>
    <m/>
    <m/>
    <m/>
    <m/>
    <m/>
    <m/>
    <m/>
    <m/>
    <m/>
    <m/>
    <m/>
    <m/>
    <m/>
    <m/>
    <m/>
    <m/>
    <m/>
    <m/>
    <m/>
    <m/>
    <m/>
    <m/>
    <m/>
    <m/>
    <m/>
    <m/>
    <m/>
    <m/>
    <m/>
    <m/>
    <m/>
    <m/>
    <m/>
    <m/>
    <m/>
    <m/>
    <m/>
    <m/>
    <m/>
    <m/>
    <m/>
    <m/>
    <m/>
    <m/>
    <m/>
    <m/>
    <m/>
    <m/>
    <m/>
    <m/>
    <m/>
    <d v="2022-06-30T00:00:00"/>
    <s v="Se solicitó de parte del Gestor del Proceso a Control  Interno, la modificación de la fecha entrega para la debida realización del PROCEDIMIENTO."/>
    <s v="A tiempo"/>
    <d v="2022-07-28T00:00:00"/>
    <s v="Se observa en One Drive imagen de correo solicitando prorroga."/>
    <s v="Luis Guillermo"/>
    <n v="0"/>
    <s v="EN AVANCE"/>
    <m/>
    <m/>
    <s v="Abierto"/>
    <m/>
    <m/>
    <m/>
    <m/>
    <m/>
  </r>
  <r>
    <n v="616"/>
    <n v="613"/>
    <s v="Auditoría interna"/>
    <n v="2021"/>
    <s v="Informe Semestral del Estado de Control Interno de  DNBC por el periodo comprendido entre el 1 de Julio o  al  31 de Diciembre de 2021"/>
    <d v="2022-01-28T00:00:00"/>
    <s v="Ambiente 13.2_x000a_La  Entidad cuenta con  el registro de activos de la información, pero la misma se encuentra desactualizada, ya que al realizar la revisión  se evidencia que el &quot;Fundamento Constitucional o Jurídico&quot; estipulado en algunas categorias o tipos "/>
    <s v="No conformidad"/>
    <s v="Falta de seguimiento y control por parte del Proceso de Gestión de Tecnológia"/>
    <s v="Falta de seguimiento y control por parte del Proceso de Gestión de Tecnológia"/>
    <s v="Incumplimientos normativos"/>
    <s v="Acción correctiva"/>
    <s v="Actualización matriz de activos de información"/>
    <m/>
    <n v="1"/>
    <s v="Matriz actualizada"/>
    <x v="2"/>
    <s v="Oficial de seguridad de la informacion (Julio Alejandro Diaz Hoyos ) "/>
    <d v="2022-06-21T00:00:00"/>
    <d v="2022-06-30T00:00:00"/>
    <m/>
    <m/>
    <d v="2022-06-30T00:00:00"/>
    <m/>
    <m/>
    <m/>
    <m/>
    <m/>
    <m/>
    <m/>
    <m/>
    <m/>
    <m/>
    <m/>
    <m/>
    <m/>
    <m/>
    <m/>
    <m/>
    <m/>
    <m/>
    <m/>
    <m/>
    <m/>
    <m/>
    <m/>
    <m/>
    <m/>
    <m/>
    <m/>
    <m/>
    <m/>
    <m/>
    <m/>
    <m/>
    <m/>
    <m/>
    <m/>
    <m/>
    <m/>
    <m/>
    <m/>
    <m/>
    <m/>
    <m/>
    <m/>
    <m/>
    <m/>
    <m/>
    <m/>
    <m/>
    <m/>
    <m/>
    <m/>
    <m/>
    <m/>
    <m/>
    <m/>
    <m/>
    <m/>
    <m/>
    <m/>
    <m/>
    <m/>
    <m/>
    <m/>
    <m/>
    <m/>
    <m/>
    <m/>
    <m/>
    <m/>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s v="Abierto"/>
    <m/>
    <m/>
    <m/>
    <m/>
    <m/>
  </r>
  <r>
    <n v="0"/>
    <n v="614"/>
    <s v="Auditoría interna"/>
    <n v="2021"/>
    <s v="Informe Semestral del Estado de Control Interno de  DNBC por el periodo comprendido entre el 1 de Julio o  al  31 de Diciembre de 2021"/>
    <d v="2022-01-28T00:00:00"/>
    <s v="Ambiente 13.2_x000a_La  Entidad cuenta con  el registro de activos de la información, pero la misma se encuentra desactualizada, ya que al realizar la revisión  se evidencia que el &quot;Fundamento Constitucional o Jurídico&quot; estipulado en algunas categorias o tipos "/>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
    <m/>
    <n v="1"/>
    <s v="No. De actualizaciones realizadas/No de requerimientos estipulados en el Anexo 2 de la Resolución 1519 de 2020 MINTIC "/>
    <x v="12"/>
    <s v="Edgardo Mandon "/>
    <d v="2022-03-01T00:00:00"/>
    <d v="2022-12-31T00:00:00"/>
    <m/>
    <m/>
    <d v="2022-12-31T00:00:00"/>
    <m/>
    <m/>
    <m/>
    <m/>
    <m/>
    <m/>
    <m/>
    <m/>
    <m/>
    <m/>
    <m/>
    <m/>
    <m/>
    <m/>
    <m/>
    <m/>
    <m/>
    <m/>
    <m/>
    <m/>
    <m/>
    <m/>
    <m/>
    <m/>
    <m/>
    <m/>
    <m/>
    <m/>
    <m/>
    <m/>
    <m/>
    <m/>
    <m/>
    <m/>
    <m/>
    <m/>
    <m/>
    <m/>
    <m/>
    <m/>
    <m/>
    <m/>
    <m/>
    <m/>
    <m/>
    <m/>
    <m/>
    <m/>
    <m/>
    <m/>
    <m/>
    <m/>
    <m/>
    <m/>
    <m/>
    <m/>
    <m/>
    <m/>
    <m/>
    <m/>
    <m/>
    <m/>
    <m/>
    <m/>
    <m/>
    <m/>
    <m/>
    <m/>
    <m/>
    <m/>
    <m/>
    <m/>
    <m/>
    <m/>
    <m/>
    <d v="2022-06-30T00:00:00"/>
    <s v="El proceso no adjuntó información que soportará el avance en la ejecución de las actividades, no obstante el proceso está a tiempo en su implementación."/>
    <s v="A tiempo"/>
    <d v="2022-07-28T00:00:00"/>
    <s v="Se evidencia imagenes del los ajustes en la pagina principal del sitio web de la Entidad, implementado una sección particular identificada con el nombre: &quot;Transparencia y acceso a la información pública”, el footer con el pie de página GOV.CO y los menú d"/>
    <s v="Luis Guillermo"/>
    <n v="1"/>
    <s v="CUMPLIDA"/>
    <m/>
    <m/>
    <s v="Abierto"/>
    <m/>
    <m/>
    <m/>
    <m/>
    <m/>
  </r>
  <r>
    <n v="617"/>
    <n v="615"/>
    <s v="Auditoría interna"/>
    <n v="2021"/>
    <s v="Informe Semestral del Estado de Control Interno de  DNBC por el periodo comprendido entre el 1 de Julio o  al  31 de Diciembre de 2021"/>
    <d v="2022-01-28T00:00:00"/>
    <s v="Ambiente 13.4_x000a_La entidad cuenta con  políticas para asegurar la integridad, confidencialidad y la disponibilidad d ela información condensadas en el Manual de Seguridad y Privacidad de la Información MN-TI-01, Versión: 1, vigente desde el 23/12/2021,la cu"/>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ó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s v="Abierto"/>
    <m/>
    <m/>
    <m/>
    <m/>
    <m/>
  </r>
  <r>
    <n v="618"/>
    <n v="616"/>
    <s v="Auditoría interna"/>
    <n v="2021"/>
    <s v="Informe Semestral del Estado de Control Interno de  DNBC por el periodo comprendido entre el 1 de Julio o  al  31 de Diciembre de 2021"/>
    <d v="2022-01-28T00:00:00"/>
    <s v="Ambiente 14.2_x000a_La entidad cuenta con  políticas para asegurar la integridad, confidencialidad y la disponibilidad d ela información condensadas en el Manual de Seguridad y Privacidad de la Información MN-TI-01, Versión: 1, vigente desde el 23/12/2021, sin "/>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ó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s v="Abierto"/>
    <m/>
    <m/>
    <m/>
    <m/>
    <m/>
  </r>
  <r>
    <n v="619"/>
    <n v="617"/>
    <s v="Auditoría interna"/>
    <n v="2021"/>
    <s v="Informe Semestral del Estado de Control Interno de  DNBC por el periodo comprendido entre el 1 de Julio o  al  31 de Diciembre de 2021"/>
    <d v="2022-01-28T00:00:00"/>
    <s v="Ambiente 15.1_x000a_Se actualizó la  política de comunicación interna y externa, que  facilita  la  relación con las partes interesadas externas incluyendo  controles que involucran a  contratistas y proveedores, sin embargo se evidencia debilidad en la aplicac"/>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ó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
    <n v="0.9"/>
    <d v="2022-06-08T00:00:00"/>
    <s v="El proceso no reporta evidencia de la ejecución de la acción "/>
    <s v="No"/>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
    <s v="Luis Guillermo"/>
    <n v="0.25"/>
    <s v="VENCIDA"/>
    <m/>
    <m/>
    <s v="Abierto"/>
    <m/>
    <m/>
    <m/>
    <m/>
    <m/>
  </r>
  <r>
    <n v="620"/>
    <n v="618"/>
    <s v="Auditoría interna"/>
    <n v="2021"/>
    <s v="Informe Semestral del Estado de Control Interno de  DNBC por el periodo comprendido entre el 1 de Julio o  al  31 de Diciembre de 2021"/>
    <d v="2022-01-28T00:00:00"/>
    <s v="Ambiente 15.3_x000a_Se cuenta con  el Procedimiento de recepción, distribución, seguimiento y salida de Peticiones, Quejas, Reclamos, Sugerencias y Denuncias, PC-AU-01, Versión: 2, Vigente Desde  16/11/2021, en el cual se tienen establecidas tanto las responsab"/>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ón correctiva"/>
    <s v="Informar mensualmente  a la Dirección General y a los supervisores de los contratistas, que PQRSD no han sido respondidas dentro de lso términos, con el fin que se inicien las acciones a que haya lugar por el incumplimiento del mismo."/>
    <m/>
    <n v="8"/>
    <s v="Informes mensuales"/>
    <x v="5"/>
    <s v="Faubricio Sánchez"/>
    <d v="2022-05-01T00:00:00"/>
    <d v="2022-12-31T00:00:00"/>
    <m/>
    <m/>
    <d v="2022-12-31T00:00:00"/>
    <m/>
    <m/>
    <m/>
    <m/>
    <m/>
    <m/>
    <m/>
    <m/>
    <m/>
    <m/>
    <m/>
    <m/>
    <m/>
    <m/>
    <m/>
    <m/>
    <m/>
    <m/>
    <m/>
    <m/>
    <m/>
    <m/>
    <m/>
    <m/>
    <m/>
    <m/>
    <m/>
    <m/>
    <m/>
    <m/>
    <m/>
    <m/>
    <m/>
    <m/>
    <m/>
    <m/>
    <m/>
    <m/>
    <m/>
    <m/>
    <m/>
    <m/>
    <m/>
    <m/>
    <m/>
    <m/>
    <m/>
    <m/>
    <m/>
    <m/>
    <m/>
    <m/>
    <m/>
    <m/>
    <m/>
    <m/>
    <m/>
    <m/>
    <m/>
    <m/>
    <m/>
    <m/>
    <m/>
    <m/>
    <m/>
    <m/>
    <m/>
    <m/>
    <m/>
    <d v="2022-05-31T00:00:00"/>
    <s v="Se evidencio el envió mensual del correo a la alta dirección y a los supervisores de los contratistas sobre PQRSD que no han sido respondidas dentro de los términos, con el fin que se inicien las acciones a que haya lugar."/>
    <n v="0.125"/>
    <d v="2022-06-07T00:00:00"/>
    <s v="Se evidencia solo el envió del correo correspondiente al mes de junio "/>
    <s v="Aun se esta a tiempo de cumplir "/>
    <d v="2022-06-30T00:00:00"/>
    <s v="El proceso no adjuntó información que soporte el cumplimiento de la acción, sin embargo se encuentra a tiempo para cumplir la acción."/>
    <s v="A tiempo"/>
    <d v="2022-07-26T00:00:00"/>
    <s v=" De los 8 informes propuestos a la fecha de seguimiento se han expedido dos, en los que se informa a los jefes de oficina y supervisores, respecto de las PQRSD que no fueron respondidas a tiempo                                                             "/>
    <s v="Jacqueline"/>
    <n v="0.25"/>
    <s v="EN AVANCE"/>
    <m/>
    <m/>
    <s v="Abierto"/>
    <m/>
    <m/>
    <m/>
    <m/>
    <m/>
  </r>
  <r>
    <n v="621"/>
    <n v="619"/>
    <s v="Auditoría interna"/>
    <n v="2021"/>
    <s v="Informe Semestral del Estado de Control Interno de  DNBC por el periodo comprendido entre el 1 de Julio o  al  31 de Diciembre de 2021"/>
    <d v="2022-01-28T00:00:00"/>
    <s v="Ambiente 15.6_x000a_Se realizó el Informe de encuesta de satisfacción del Usuario para el tercer cuatrimestre de 2021,con la aplicación de  38 encuestas  de 395 usuarios,  lo cual no es representativo para un nivel de confianza aceotable de las PQRSD atendidas "/>
    <s v="No conformidad"/>
    <s v="No se encuentra contemplado  en las poliiticas de operación del procedimiento Procedimiento de Recepción,_x000a_Distribución, Seguimiento y Salida_x000a_de Peticiones, Quejas, Reclamos,_x000a_Sugerencias y Denuncias, la descrippcion de como realizar el informe de las encue"/>
    <s v="No se encuentra contemplado  en las poliiticas de operación del procedimiento Procedimiento de Recepción,_x000a_Distribución, Seguimiento y Salida_x000a_de Peticiones, Quejas, Reclamos,_x000a_Sugerencias y Denuncias, la descrippcion de como realizar el informe de las encue"/>
    <s v="Incumplimientos normativos "/>
    <s v="Acción correctiva"/>
    <s v="Actualizar el procedimiento Procedimiento de Recepción,"/>
    <m/>
    <n v="1"/>
    <s v="Procedimiento actualizado y formalizado "/>
    <x v="5"/>
    <s v="Faubricio Sánchez"/>
    <d v="2022-03-01T00:00:00"/>
    <d v="2022-06-30T00:00:00"/>
    <m/>
    <m/>
    <d v="2022-06-30T00:00:00"/>
    <m/>
    <m/>
    <m/>
    <m/>
    <m/>
    <m/>
    <m/>
    <m/>
    <m/>
    <m/>
    <m/>
    <m/>
    <m/>
    <m/>
    <m/>
    <m/>
    <m/>
    <m/>
    <m/>
    <m/>
    <m/>
    <m/>
    <m/>
    <m/>
    <m/>
    <m/>
    <m/>
    <m/>
    <m/>
    <m/>
    <m/>
    <m/>
    <m/>
    <m/>
    <m/>
    <m/>
    <m/>
    <m/>
    <m/>
    <m/>
    <m/>
    <m/>
    <m/>
    <m/>
    <m/>
    <m/>
    <m/>
    <m/>
    <m/>
    <m/>
    <m/>
    <m/>
    <m/>
    <m/>
    <m/>
    <m/>
    <m/>
    <m/>
    <m/>
    <m/>
    <m/>
    <m/>
    <m/>
    <m/>
    <m/>
    <m/>
    <m/>
    <m/>
    <m/>
    <d v="2022-05-31T00:00:00"/>
    <s v="Se Actualiza el Procedimiento de Recepción, Distribución, Seguimiento y Salida de PQRSD, con la inclusión de una política de operación de como realizar el informe de las encuestas de satisfacción de usuarios #5,56 "/>
    <n v="1"/>
    <d v="2022-06-07T00:00:00"/>
    <s v="El proceso evidencia la inclusión en el procesamiento de PQRSD de una política de operación de como realizar los informes de encuestas de satisfacción de usuarios"/>
    <s v="Si"/>
    <d v="2022-06-30T00:00:00"/>
    <s v="El proceso no adjuntó información que soporte el cumplimiento de la acción."/>
    <s v="No"/>
    <d v="2022-07-26T00:00:00"/>
    <s v="No se allego evidencia del cumplimiento de la acción respecto a actualizar el procedimiento de recepción cuya fecha iniciaba en marzo y terminaba en junio, asi mismo al revisar el SIGE, la última actualización del procedimiento fue en noviembre de 2021   "/>
    <s v="Jacqueline"/>
    <n v="0"/>
    <s v="VENCIDA"/>
    <m/>
    <m/>
    <s v="Abierto"/>
    <m/>
    <m/>
    <m/>
    <m/>
    <m/>
  </r>
  <r>
    <n v="622"/>
    <n v="620"/>
    <s v="Auditoría interna"/>
    <n v="2021"/>
    <s v="Informe Semestral del Estado de Control Interno de  DNBC por el periodo comprendido entre el 1 de Julio o  al  31 de Diciembre de 2021"/>
    <d v="2022-01-28T00:00:00"/>
    <s v="Ambiente 17.5_x000a_La entidad a partir de la vigencia 2021, tiene tercerizado las actividades de la CITEL, con el CBV de Bogotá, para el segundo semestre de 2021 no se presentó la evaluación, conforme estaba programada"/>
    <s v="No conformidad"/>
    <s v="Desconocimiento de los liniamientos emitidos "/>
    <s v="Desconocimiento de los liniamientos emitidos "/>
    <s v="Incumplimientos normativos "/>
    <s v="Corrección"/>
    <s v="Realizar la evaluacion de la prestacion de los servicios tercerizados "/>
    <m/>
    <n v="2"/>
    <s v="Informes de evaluación"/>
    <x v="11"/>
    <s v="Carlos Cartagena "/>
    <d v="2022-03-01T00:00:00"/>
    <d v="2022-12-30T00:00:00"/>
    <m/>
    <m/>
    <d v="2022-12-30T00:00:00"/>
    <m/>
    <m/>
    <m/>
    <m/>
    <m/>
    <m/>
    <m/>
    <m/>
    <m/>
    <m/>
    <m/>
    <m/>
    <m/>
    <m/>
    <m/>
    <m/>
    <m/>
    <m/>
    <m/>
    <m/>
    <m/>
    <m/>
    <m/>
    <m/>
    <m/>
    <m/>
    <m/>
    <m/>
    <m/>
    <m/>
    <m/>
    <m/>
    <m/>
    <m/>
    <m/>
    <m/>
    <m/>
    <m/>
    <m/>
    <m/>
    <m/>
    <m/>
    <m/>
    <m/>
    <m/>
    <m/>
    <m/>
    <m/>
    <m/>
    <m/>
    <m/>
    <m/>
    <m/>
    <m/>
    <m/>
    <m/>
    <m/>
    <m/>
    <m/>
    <m/>
    <m/>
    <m/>
    <m/>
    <m/>
    <m/>
    <m/>
    <m/>
    <m/>
    <m/>
    <d v="2022-05-31T00:00:00"/>
    <s v="Se carga la evaluación realizada desde enero hasta mayo, al contrato suscrito con el CBV de Bogotá, para la  tercerización de las actividades de la CITEL."/>
    <n v="1"/>
    <d v="2022-06-08T00:00:00"/>
    <s v="Se evidencian los informes de supervisión realizados desde enero a mayo "/>
    <s v="Aun se esta a tiempo de cumplir "/>
    <d v="2022-06-30T00:00:00"/>
    <s v="Se carga la evaluación realizada desde enero hasta mayo, al contrato suscrito con el CBV de Bogotá, para la  tercerización de las actividades de la CITEL."/>
    <s v="Si"/>
    <d v="2022-07-22T00:00:00"/>
    <s v="Se evidencian 5 informes para pago a proveedores y/o convenios, como evidencia de la acción de realizar la evaluación de la prestación de servicios tercerizados CITEL, quedando pendiente un informe final "/>
    <s v="Jacqueline"/>
    <n v="0.5"/>
    <s v="EN AVANCE"/>
    <m/>
    <m/>
    <s v="Abierto"/>
    <m/>
    <m/>
    <m/>
    <m/>
    <m/>
  </r>
  <r>
    <n v="623"/>
    <n v="621"/>
    <s v="Auditoría interna"/>
    <n v="2021"/>
    <s v="Informe Semestral del Estado de Control Interno de  DNBC por el periodo comprendido entre el 1 de Julio o  al  31 de Diciembre de 2021"/>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s v="No conformidad"/>
    <s v="Desconocimiento de los liniamentos emitidos de como hacer el acta de comité directivo "/>
    <s v="Desconocimiento de los liniamentos emitidos de como hacer el acta de comité directivo "/>
    <s v="Toma de desiciones con base en datos no reales "/>
    <s v="Corrección"/>
    <s v="Realizar las actas del Comité Directivo correspondientes a los meses de julio a diciembre del año 2021"/>
    <m/>
    <n v="6"/>
    <s v="Actas de comité directivo "/>
    <x v="8"/>
    <s v="Adriana Moreno"/>
    <d v="2022-02-28T00:00:00"/>
    <d v="2022-07-30T00:00:00"/>
    <m/>
    <m/>
    <d v="2022-07-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n recostruyendo las actas de comité directivo de ano 2021"/>
    <s v="A tiempo"/>
    <d v="2022-07-28T00:00:00"/>
    <s v="A la fecha no se ha dado cumplimiento a la realización de actas del comité directivo vigebncia 2021 de los meses julio a diiembre "/>
    <s v="Jacqueline"/>
    <n v="0"/>
    <s v="EN AVANCE"/>
    <m/>
    <m/>
    <s v="Abierto"/>
    <m/>
    <m/>
    <m/>
    <m/>
    <m/>
  </r>
  <r>
    <n v="0"/>
    <n v="622"/>
    <s v="Auditoría interna"/>
    <n v="2021"/>
    <s v="Informe Semestral del Estado de Control Interno de  DNBC por el periodo comprendido entre el 1 de Julio o  al  31 de Diciembre de 2021"/>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ón correctiva"/>
    <s v="Realizar las actas del Comité Directivo correspondientes a la vigencia 2022"/>
    <m/>
    <n v="12"/>
    <s v="Actas de comité directivo "/>
    <x v="8"/>
    <s v="Adriana Moreno"/>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construyendo  las actas de los comites de los meses de mayo y junio del 2022 "/>
    <s v="A tiempo"/>
    <d v="2022-07-28T00:00:00"/>
    <s v="La acción presenta avance atendeindo a que se cuenta con las 4 primeras actas del año "/>
    <s v="Jacqueline"/>
    <n v="0.33"/>
    <s v="EN AVANCE"/>
    <m/>
    <m/>
    <s v="Abierto"/>
    <m/>
    <m/>
    <m/>
    <m/>
    <m/>
  </r>
  <r>
    <n v="0"/>
    <n v="623"/>
    <s v="Auditoría interna"/>
    <n v="2021"/>
    <s v="Informe Semestral del Estado de Control Interno de  DNBC por el periodo comprendido entre el 1 de Julio o  al  31 de Diciembre de 2021"/>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ón correctiva"/>
    <s v="Consolidar la totalidad de los soportes documentales de la evaluación del informe semestral correspondiente a la vigencia 2022"/>
    <m/>
    <n v="1"/>
    <s v="Evidencias consolidadas por cada uno de los componentes del sistema de control interno "/>
    <x v="8"/>
    <s v="Adriana Moreno"/>
    <d v="2022-02-28T00:00:00"/>
    <d v="2023-02-28T00:00:00"/>
    <m/>
    <m/>
    <s v="31/02/2023"/>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m/>
    <m/>
    <s v="Abierto"/>
    <m/>
    <m/>
    <m/>
    <m/>
    <m/>
  </r>
  <r>
    <n v="0"/>
    <n v="624"/>
    <s v="Auditoría interna"/>
    <n v="2021"/>
    <s v="Informe Semestral del Estado de Control Interno de  DNBC por el periodo comprendido entre el 1 de Julio o  al  31 de Diciembre de 2021"/>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8"/>
    <s v="Adriana Moreno"/>
    <d v="2022-02-28T00:00:00"/>
    <d v="2022-12-31T00:00:00"/>
    <m/>
    <m/>
    <d v="2022-12-31T00:00:00"/>
    <m/>
    <m/>
    <m/>
    <m/>
    <m/>
    <m/>
    <m/>
    <m/>
    <m/>
    <m/>
    <m/>
    <m/>
    <m/>
    <m/>
    <m/>
    <m/>
    <m/>
    <m/>
    <m/>
    <m/>
    <m/>
    <m/>
    <m/>
    <m/>
    <m/>
    <m/>
    <m/>
    <m/>
    <m/>
    <m/>
    <m/>
    <m/>
    <m/>
    <m/>
    <m/>
    <m/>
    <m/>
    <m/>
    <m/>
    <m/>
    <m/>
    <m/>
    <m/>
    <m/>
    <m/>
    <m/>
    <m/>
    <m/>
    <m/>
    <m/>
    <m/>
    <m/>
    <m/>
    <m/>
    <m/>
    <m/>
    <m/>
    <m/>
    <m/>
    <m/>
    <m/>
    <m/>
    <m/>
    <m/>
    <m/>
    <m/>
    <m/>
    <m/>
    <m/>
    <m/>
    <m/>
    <m/>
    <m/>
    <m/>
    <m/>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m/>
    <m/>
    <s v="Abierto"/>
    <m/>
    <m/>
    <m/>
    <m/>
    <m/>
  </r>
  <r>
    <n v="624"/>
    <n v="625"/>
    <s v="Auditoría interna"/>
    <n v="2021"/>
    <s v="Informe Semestral del Estado de Control Interno de  DNBC por el periodo comprendido entre el 1 de Julio o  al  31 de Diciembre de 2021"/>
    <d v="2022-01-28T00:00:00"/>
    <s v="Ambiente 17.1_x000a_La entidad de acuerdo con los informes  de las evaluaciones independientes, formula los Planes mejoramiento respectivos, en donde se analizan causas y se establecen acciones de mejora para fortalecer el Sistema de Control Interno para alcanz"/>
    <s v="No conformidad"/>
    <s v="Debilidad en el seguimiento y control del cumplimiento de las acciones estbalecidas "/>
    <s v="Debilidad en el seguimiento y control del cumplimiento de las acciones estbalecidas "/>
    <s v="Incumplimientos normativos "/>
    <s v="Acción correctiva"/>
    <s v="Monitoreos mensuales al cumplimiento de las aciones establecidas "/>
    <m/>
    <n v="11"/>
    <s v="Informes de monitoreos "/>
    <x v="6"/>
    <s v="Catalina Carranza"/>
    <d v="2022-02-28T00:00:00"/>
    <d v="2022-12-31T00:00:00"/>
    <m/>
    <m/>
    <d v="2022-12-31T00:00:00"/>
    <m/>
    <m/>
    <m/>
    <m/>
    <m/>
    <m/>
    <m/>
    <m/>
    <m/>
    <m/>
    <m/>
    <m/>
    <m/>
    <m/>
    <m/>
    <m/>
    <m/>
    <m/>
    <m/>
    <m/>
    <m/>
    <m/>
    <m/>
    <m/>
    <m/>
    <m/>
    <m/>
    <m/>
    <m/>
    <m/>
    <m/>
    <m/>
    <m/>
    <m/>
    <m/>
    <m/>
    <m/>
    <m/>
    <m/>
    <m/>
    <m/>
    <m/>
    <m/>
    <m/>
    <m/>
    <m/>
    <m/>
    <m/>
    <m/>
    <m/>
    <m/>
    <m/>
    <m/>
    <m/>
    <m/>
    <m/>
    <m/>
    <m/>
    <m/>
    <m/>
    <m/>
    <m/>
    <m/>
    <m/>
    <m/>
    <m/>
    <m/>
    <m/>
    <m/>
    <d v="2022-05-31T00:00:00"/>
    <s v="En el primer semestre se realizo plan de choque y los mismos se presentaron "/>
    <n v="0.25"/>
    <d v="2022-06-08T00:00:00"/>
    <s v="En el primer semestre se realizo plan de choque y los mismos se presentaron"/>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m/>
    <m/>
    <s v="Abierto"/>
    <m/>
    <m/>
    <m/>
    <m/>
    <m/>
  </r>
  <r>
    <n v="625"/>
    <n v="626"/>
    <s v="Auditoría interna"/>
    <n v="2021"/>
    <s v="Informe Semestral del Estado de Control Interno de  DNBC por el periodo comprendido entre el 1 de Julio o  al  31 de Diciembre de 2073"/>
    <d v="2022-01-28T00:00:00"/>
    <s v="Ambiente  17.3_x000a_Se evidencia en la viñeta 9 del numeral 6.6.POLITICAS DE OPERACIÓN, del proceso Acciones Correctivas, Preventivas y de Mejora versión 2 Código: PC-MC-02, que Cualquier  servidor  público  o  contratista  de  la  Entidad,  podrá  identific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ón correctiva"/>
    <s v="Realizar un Taller sobre  las Políticas de operación del procedimiento de ACPM para implementación acorde con procesos de autoevaluación"/>
    <m/>
    <n v="1"/>
    <s v="Taller realizado "/>
    <x v="6"/>
    <s v="Catalina Carranza"/>
    <d v="2022-03-01T00:00:00"/>
    <d v="2022-06-30T00:00:00"/>
    <m/>
    <m/>
    <d v="2022-06-30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por la alta carga laboral no se realizo taller sobre la aplicabilidad del procedimiento ACCPM "/>
    <s v="No"/>
    <d v="2022-07-26T00:00:00"/>
    <s v="No hay nada cargado en el One Drive"/>
    <s v="Luis Guillermo"/>
    <n v="0"/>
    <s v="EN AVANCE"/>
    <m/>
    <m/>
    <s v="Abierto"/>
    <m/>
    <m/>
    <m/>
    <m/>
    <m/>
  </r>
  <r>
    <n v="0"/>
    <n v="627"/>
    <s v="Auditoría interna"/>
    <n v="2021"/>
    <s v="Informe Semestral del Estado de Control Interno de  DNBC por el periodo comprendido entre el 1 de Julio o  al  31 de Diciembre de 2021"/>
    <d v="2022-01-28T00:00:00"/>
    <s v="Ambiente  17.3_x000a_Se evidencia en la viñeta 9 del numeral 6.6.POLITICAS DE OPERACIÓN, del proceso Acciones Correctivas, Preventivas y de Mejora versión 2 Código: PC-MC-02, que Cualquier  servidor  público  o  contratista  de  la  Entidad,  podrá  identificar"/>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ón correctiva"/>
    <s v="Verificación del cumplimiento del procedimiento Acciones Correctivas, Preventivas y de Mejora versión 2 Código: PC-MC-02"/>
    <m/>
    <n v="2"/>
    <s v="Informes de Verificación"/>
    <x v="6"/>
    <s v="Catalina Carranza"/>
    <d v="2022-03-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se esta construytendo el informe del cumplimiento del procedimeingto ACCPM "/>
    <s v="A tiempo"/>
    <d v="2022-07-26T00:00:00"/>
    <s v="No hay nada cargado en el One Drive"/>
    <s v="Luis Guillermo"/>
    <n v="0"/>
    <s v="EN AVANCE"/>
    <m/>
    <m/>
    <s v="Abierto"/>
    <m/>
    <m/>
    <m/>
    <m/>
    <m/>
  </r>
  <r>
    <n v="626"/>
    <n v="628"/>
    <s v="Auditoría interna"/>
    <n v="2021"/>
    <s v="Informe Semestral del Estado de Control Interno de  DNBC por el periodo comprendido entre el 1 de Julio o  al  31 de Diciembre de 2021"/>
    <d v="2022-01-28T00:00:00"/>
    <s v="Ambiente  17.4_x000a_La Oficina de Control Interno en el Comite Institucional de Coordinación de Control Interno de noviembre, presentó el resultado del  seguimiento y verificación del estado de los Planes de  Mejoramiento  establecidos  por  los  diferentes  p"/>
    <s v="No conformidad"/>
    <s v="Debilidad en el seguimiento y control del cumplimiento de las acciones estbalecidas "/>
    <s v="Debilidad en el seguimiento y control del cumplimiento de las acciones estbalecidas "/>
    <s v="Incumplimientos normativos "/>
    <s v="Acción correctiva"/>
    <s v="Monitoreos mensuales al cumplimiento de las aciones establecidas "/>
    <m/>
    <n v="11"/>
    <s v="Informes de monitoreos "/>
    <x v="6"/>
    <s v="Catalina Carranza"/>
    <d v="2022-02-28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m/>
    <m/>
    <s v="Abierto"/>
    <m/>
    <m/>
    <m/>
    <m/>
    <m/>
  </r>
  <r>
    <n v="627"/>
    <n v="629"/>
    <s v="Auditoría interna"/>
    <n v="2021"/>
    <s v="Informe Semestral del Estado de Control Interno de  DNBC por el periodo comprendido entre el 1 de Julio o  al  31 de Diciembre de 2021"/>
    <d v="2022-01-28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ón correctiva"/>
    <s v="Generar planes de mejoramiento producto de las autoevaluaciones realizadas por los lideres del proceso "/>
    <m/>
    <n v="1"/>
    <s v="Planes de mejoramiento"/>
    <x v="6"/>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
    <s v="A tiempo"/>
    <d v="2022-07-26T00:00:00"/>
    <s v="No hay soportes cargados en One Drive, pero se sabe que  los lideres de proceso no han formulado planes de mejoramiento producto de las autoevaluaciones de la gestion de cada uno de los procesos."/>
    <s v="Luis Guillermo"/>
    <n v="0"/>
    <s v="EN AVANCE"/>
    <m/>
    <m/>
    <s v="Abierto"/>
    <m/>
    <m/>
    <m/>
    <m/>
    <m/>
  </r>
  <r>
    <n v="0"/>
    <n v="630"/>
    <s v="Auditoría interna"/>
    <n v="2021"/>
    <s v="Informe Semestral del Estado de Control Interno de  DNBC por el periodo comprendido entre el 1 de Julio o  al  31 de Diciembre de 2021"/>
    <d v="2022-01-29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ón correctiva"/>
    <s v="Realizar la verificación y avance del respectivo cumplimiento."/>
    <m/>
    <n v="1"/>
    <s v="Monitorear avance de acciones de mejora formuladas por los procesos"/>
    <x v="6"/>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
    <s v="A tiempo"/>
    <d v="2022-07-26T00:00:00"/>
    <s v="No hay soportes cargados en One Drive, pero se sabe que  los lideres de proceso no han formulado planes de mejoramiento producto de las autoevaluaciones de la gestion de cada uno de los procesos, por lo cual no se ha realizado la verificación y avance del"/>
    <s v="Luis Guillermo"/>
    <n v="0"/>
    <s v="EN AVANCE"/>
    <m/>
    <m/>
    <s v="Abierto"/>
    <m/>
    <m/>
    <m/>
    <m/>
    <m/>
  </r>
  <r>
    <n v="628"/>
    <n v="631"/>
    <s v="Auditoría interna"/>
    <n v="2021"/>
    <s v="Informe Semestral del Estado de Control Interno de  DNBC por el periodo comprendido entre el 1 de Julio o  al  31 de Diciembre de 2021"/>
    <d v="2022-03-30T00:00:00"/>
    <s v="No se entregó por parte de la subdirección administrativa los   requerimientos documentales solicitados por la Oficina de Control Interno, Inobservando que un seguimiento de auditoria se asimila al desarrollo de una auditoría y por ende se estaría incumpl"/>
    <s v="No conformidad"/>
    <s v="Porque no se contaba con la informacion solicitada por la Oficina de Control Interno._x000a__x000a_Porque desconocimeinto de la normatividad aplicable a la gestion de bienes._x000a__x000a_Porque debilidad en el seguimiento de la ejecucion de las actividades inherentes al proceso"/>
    <s v="_x000a_Porque debilidad en el seguimiento de la ejecucion de las actividades inherentes al proceso  "/>
    <s v="Incumplimientos normativos._x000a__x000a_"/>
    <s v="Acción correctiva"/>
    <s v="Realizar seguimiento mensual de la ejecución de las actividades programadas en el desarrollo del proceso de Gestión Administrativa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MONITOREO MENSUAL DE LAS ACTIVIDADES DEL PROCESO ADMINISTRATIVO CON CRONOGRAMA DE ACTIVIDADES EN EXCEL"/>
    <n v="1"/>
    <d v="2022-06-08T00:00:00"/>
    <s v="El proceso no reporta evidencia de la ejecución de la acción "/>
    <s v="Aun se esta a tiempo de cumplir "/>
    <d v="2022-07-19T00:00:00"/>
    <s v="El proceso no presentó evidencia que demostrara laejecucion de la acción de mejora"/>
    <s v="A tiempo"/>
    <d v="2022-07-28T00:00:00"/>
    <s v="No hay evidencia en el One Drive de este item."/>
    <s v="Luis Guillermo"/>
    <n v="0"/>
    <s v="EN AVANCE"/>
    <m/>
    <m/>
    <s v="Abierto"/>
    <m/>
    <m/>
    <m/>
    <m/>
    <m/>
  </r>
  <r>
    <n v="629"/>
    <n v="632"/>
    <s v="Auditoría interna"/>
    <n v="2021"/>
    <s v="Informe seguimiento al grado de cumplimiento de las normas de austeridad y eficiencia del gasto público a 31/12/2021"/>
    <d v="2022-03-30T00:00:00"/>
    <s v="A la fecha existen funcionarios que no han realizado la respectiva programación de vacaciones (3 funcionarios), lo cual podría conllevar a incumplir Artículo 4. Horas Extras y Vacaciones de la Ley 1009 de 2020, que establece “Por regla general, las vacaci"/>
    <s v="Observación"/>
    <s v="Porque a pesar que se programan y pagan las vacaciones los directivos por necesidad del servicio realizan aplazamiento de vacaciones._x000a__x000a_Porque a los funcionarios que les aplazan las vacaciones no programan nueva decha de disfrute de las mismas_x000a_"/>
    <s v="Porque a los funcionarios que les aplazan las vacaciones no programan nueva decha de disfrute de las mismas._x000a_"/>
    <s v="Incumplimineto de la normatividad vigente."/>
    <s v="Acción preventiva "/>
    <s v="Generar un lineamiento (Memorando) por parte de la Direccion, contemplando el deber y derecho del disfrute de las vacaciones de los funcionarios Decreto 1085 de 1978 Articulo 8. Decreto 1009 de 2020 articulo 4."/>
    <m/>
    <n v="1"/>
    <s v="No. de vacaciones programadas / total de vacaciones con derecho a disfrutar_x000a_"/>
    <x v="3"/>
    <s v="MARYOLY DIAZ/ CARILYN QUINTERO"/>
    <d v="2022-04-25T00:00:00"/>
    <d v="2022-05-31T00:00:00"/>
    <m/>
    <m/>
    <d v="2022-05-31T00:00:00"/>
    <m/>
    <m/>
    <m/>
    <m/>
    <m/>
    <m/>
    <m/>
    <m/>
    <m/>
    <m/>
    <m/>
    <m/>
    <m/>
    <m/>
    <m/>
    <m/>
    <m/>
    <m/>
    <m/>
    <m/>
    <m/>
    <m/>
    <m/>
    <m/>
    <m/>
    <m/>
    <m/>
    <m/>
    <m/>
    <m/>
    <m/>
    <m/>
    <m/>
    <m/>
    <m/>
    <m/>
    <m/>
    <m/>
    <m/>
    <m/>
    <m/>
    <m/>
    <m/>
    <m/>
    <m/>
    <m/>
    <m/>
    <m/>
    <m/>
    <m/>
    <m/>
    <m/>
    <m/>
    <m/>
    <m/>
    <m/>
    <m/>
    <m/>
    <m/>
    <m/>
    <m/>
    <m/>
    <m/>
    <m/>
    <m/>
    <m/>
    <m/>
    <m/>
    <m/>
    <m/>
    <m/>
    <m/>
    <d v="2022-06-08T00:00:00"/>
    <s v="El proceso no reporta evidencia de la ejecución de la acción "/>
    <s v="No"/>
    <d v="2022-07-19T00:00:00"/>
    <s v="El dia 29 de junio de 2022 se expide memorando, realizando socializacion del mismo el dia 05 de julio de 2022. Evidencia: Oficio y pantallazo del envio del correo"/>
    <s v="No"/>
    <d v="2022-07-25T00:00:00"/>
    <s v="Se aporto memorando de junio 29 de 2022"/>
    <s v="Jacqueline"/>
    <n v="1"/>
    <s v="CUMPLIDA"/>
    <s v="NO"/>
    <s v="SI"/>
    <s v="Cerrado"/>
    <s v="Se expidió el memorando sobre programación de vacaciones"/>
    <s v="Jacqueline"/>
    <d v="2022-07-29T00:00:00"/>
    <m/>
    <m/>
  </r>
  <r>
    <n v="630"/>
    <n v="633"/>
    <s v="Auditoría interna"/>
    <n v="2021"/>
    <s v="Informe seguimiento al grado de cumplimiento de las normas de austeridad y eficiencia del gasto público a 31/12/2021"/>
    <d v="2022-03-30T00:00:00"/>
    <s v="Se evidencian con corte al 31/12/2021, 32 incapacidades que no han sido pagadas por las entidades, las cuales ascienden a $32.743.368, lo que denota que las gestiones de recobro no han tenido éxito, dado que aprecia un saldo considerable por cobrar especi"/>
    <s v="Observación"/>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preventiva "/>
    <s v="Adelantar las acciones externas para el recobro de las incapacidades adeudas a la Entidad. "/>
    <m/>
    <n v="1"/>
    <s v="No. de recobros adelantados / Total de recobros detectados en la DNBC "/>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m/>
    <m/>
    <s v="Abierto"/>
    <m/>
    <m/>
    <m/>
    <m/>
    <m/>
  </r>
  <r>
    <n v="631"/>
    <n v="634"/>
    <s v="Auditoría interna"/>
    <n v="2021"/>
    <s v="Informe seguimiento al grado de cumplimiento de las normas de austeridad y eficiencia del gasto público a 31/12/2021"/>
    <d v="2022-03-30T00:00:00"/>
    <s v="Se evidencio que el proceso de gestión jurídica no adelantado las acciones legales adelantadas para el cobro coactivo de estos los valores adeudados por las EPS y ARL, porque antes se deben adelantar acciones administrativas previas al inicio del cobro po"/>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correctiva"/>
    <s v="Adelantar las acciones externas para el cobro coactivo de las incapacidades adeudas a la Entidad. "/>
    <m/>
    <n v="1"/>
    <s v="No. de cobros coactivos adelantados / Total de cobros coactivos Detectados en la DNBC"/>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m/>
    <m/>
    <s v="Abierto"/>
    <m/>
    <m/>
    <m/>
    <m/>
    <m/>
  </r>
  <r>
    <n v="632"/>
    <n v="635"/>
    <s v="Auditoría interna"/>
    <n v="2021"/>
    <s v="Informe seguimiento al grado de cumplimiento de las normas de austeridad y eficiencia del gasto público a 31/12/2021"/>
    <d v="2022-03-30T00:00:00"/>
    <s v="Se tienen registros de 31 comisiones que no se legalizaron de manera oportuna, lo que  conlleva al incumplimiento del Artículo  2.2.5.5.29 del  Decreto 648 de 2017 que señala “Informe de la comisión de servicios. Los servidores públicos, con excepción de "/>
    <s v="No conformidad"/>
    <s v="Porque; para los funcionarios y contratistas tres (3) días no son suficientes para legalizar _x000a__x000a_Porque; a pesar de la socialización del procedimiento de viáticos muchos desconocen los tiempo de legalización_x000a__x000a_por qué los funcionarios y contratistas hacen ca"/>
    <s v="Los funcionarios y contratistas hacen caso omiso al correo de &quot;legalización de comisión&quot;"/>
    <s v="Materialización de riesgo del proceso _x000a_Incumplimiento del procedimiento vigente._x000a__x000a_Incumplimiento a la resolución 265_x000a_Imposibilidad de liquidar futuros viáticos y/o gastos de viaje y desplazamiento"/>
    <s v="Acción correctiva"/>
    <s v="Modificar la resolucion de comisiones, con la inclusion de un articulo en el cual se espefiifique las sanciones disciplinarias a que haya lugar de no legalizar a tiempo las mismas, asi mismo especificando el tiempo que se tienen para la legalizacion de la"/>
    <m/>
    <n v="1"/>
    <s v="Nº comisiones que se legalizan de manera oportuna / total de comisiones por legalizar *100"/>
    <x v="3"/>
    <s v="VICKY ORDOÑEZ/CARILYN QUINTERO"/>
    <d v="2022-04-25T00:00:00"/>
    <d v="2022-05-31T00:00:00"/>
    <m/>
    <m/>
    <d v="2022-05-31T00:00:00"/>
    <m/>
    <m/>
    <m/>
    <m/>
    <m/>
    <m/>
    <m/>
    <m/>
    <m/>
    <m/>
    <m/>
    <m/>
    <m/>
    <m/>
    <m/>
    <m/>
    <m/>
    <m/>
    <m/>
    <m/>
    <m/>
    <m/>
    <m/>
    <m/>
    <m/>
    <m/>
    <m/>
    <m/>
    <m/>
    <m/>
    <m/>
    <m/>
    <m/>
    <m/>
    <m/>
    <m/>
    <m/>
    <m/>
    <m/>
    <m/>
    <m/>
    <m/>
    <m/>
    <m/>
    <m/>
    <m/>
    <m/>
    <m/>
    <m/>
    <m/>
    <m/>
    <m/>
    <m/>
    <m/>
    <m/>
    <m/>
    <m/>
    <m/>
    <m/>
    <m/>
    <m/>
    <m/>
    <m/>
    <m/>
    <m/>
    <m/>
    <m/>
    <m/>
    <m/>
    <m/>
    <m/>
    <m/>
    <d v="2022-06-08T00:00:00"/>
    <s v="El proceso no reporta evidencia de la ejecución de la acción "/>
    <s v="No"/>
    <d v="2022-07-19T00:00:00"/>
    <s v="Resolución se encuentra en proceso jurídico para su validación y posterios formalización. Evidencia: RESOLUCION BORRADOR"/>
    <s v="No"/>
    <d v="2022-07-25T00:00:00"/>
    <s v="No se presentó la modificación de la resolución de comisiones"/>
    <s v="Jacqueline"/>
    <n v="0.8"/>
    <s v="VENCIDA"/>
    <m/>
    <m/>
    <s v="Abierto"/>
    <m/>
    <m/>
    <m/>
    <m/>
    <m/>
  </r>
  <r>
    <n v="633"/>
    <n v="636"/>
    <s v="Auditoría interna"/>
    <n v="2021"/>
    <s v="Informe seguimiento al grado de cumplimiento de las normas de austeridad y eficiencia del gasto público a 31/12/2021"/>
    <d v="2022-03-30T00:00:00"/>
    <s v="En los registros del RUNT, se evidencio que el automóvil ZXW532, no tiene renovación del Certificado de revisión técnico-mecánica el cual venció el 27/10/2021, incumpliendo el artículo 46 de la Ley 769 de 2002 que señala “Todo vehículo automotor registrad"/>
    <s v="No conformidad"/>
    <s v="Debilidad en los controles y seguimientos del parque automotor asignado a la DNBC"/>
    <s v="Debilidad en los controles y seguimientos del parque automotor asignado a la DNBC "/>
    <s v="Incumplimientos normativos._x000a__x000a_"/>
    <s v="Acción correctiva"/>
    <s v="Realizar seguimientos mensuales de tipo documental como son a las obligaciones (SOAT, Impuestos, Revisiones Tecno mecánica de cada uno de los vehículos asignados a la DNBC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SEGUIMIENTO CONSTANTE DE POLIZAS TODO RIESGO A LOS VEHICULOS ADJUDICADOS, REVISIONES TECNICO MECANICAS A LOS VEHÍCULOS EN COMODATO, ASI COMO TAMBIEN EL SEGUIMIENTO DE LOS SOAT MENSUALES"/>
    <n v="1"/>
    <d v="2022-06-08T00:00:00"/>
    <s v="Se evidencian correos mensuales dirigidos al proceso de fortalecimiento bomberillo con los  seguimientos mensuales de tipo documental como son a las obligaciones (SOAT, Impuestos, Revisiones Tecno mecánica de cada uno de los vehículos asignados a la DNBC "/>
    <s v="Aun se esta a tiempo de cumplir "/>
    <d v="2022-07-19T00:00:00"/>
    <s v="Se evidencia avance de la implementacion de las acciones definidas."/>
    <s v="A tiempo"/>
    <d v="2022-07-28T00:00:00"/>
    <s v="No hay evidencia en el One Drive de este item, no obstante en el item 635, se observan seguimientos mensuales al SOAT y Revisiones Tecno mecánica hasta el mes de mayo 2022, no se evindec ael de mpuestos."/>
    <s v="Luis Guillermo"/>
    <n v="0.4"/>
    <s v="EN AVANCE"/>
    <m/>
    <m/>
    <s v="Abierto"/>
    <m/>
    <m/>
    <m/>
    <m/>
    <m/>
  </r>
  <r>
    <n v="634"/>
    <n v="637"/>
    <s v="Auditoría interna"/>
    <n v="2021"/>
    <s v="Informe seguimiento al grado de cumplimiento de las normas de austeridad y eficiencia del gasto público a 31/12/2021"/>
    <d v="2022-03-30T00:00:00"/>
    <s v="No se aportó documentación sobre el estado de la camioneta IXX308, la cual según informaron esta en reparación, esta situación demuestra que se incumple Dimensión 3 de MIPG Gestión con Valores para resultados del MIPG en relación a los “Lineamientos gener"/>
    <s v="No conformidad"/>
    <s v="Porque no se cuenta con la documentacion solicitada por la Oficina de Control Interno ._x000a__x000a_Porque. Desconicimiento de la normatiivdad aplicable en la gestion de los bienes publicos. _x000a__x000a_Debilidad en la identiifcacion de controles para la gestion d elos recurs"/>
    <s v="Debilidad en la identificacion de controles para la gestion delos recursos fisicos y servicios de la entidad. "/>
    <s v="Incumplimientos normativos, "/>
    <s v="Acción correctiva"/>
    <s v="Realizar seguimientos mensuales por parte del gestor del proceso  sobre el estado de los  vehículos a cargo de la entidad "/>
    <m/>
    <n v="9"/>
    <s v="Numero de seguimeintos realizados del estado de los vehiculos de la entidad/Numero de de seguimientos progrmados delestado de los vehiculos de la entidad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no presentó evidencia que demostrara la ejecucion de la acción de mejora"/>
    <s v="A tiempo"/>
    <d v="2022-07-28T00:00:00"/>
    <s v="No hay evidencia en el One Drive de este item."/>
    <s v="Luis Guillermo"/>
    <n v="0"/>
    <s v="EN AVANCE"/>
    <m/>
    <m/>
    <s v="Abierto"/>
    <m/>
    <m/>
    <m/>
    <m/>
    <m/>
  </r>
  <r>
    <n v="635"/>
    <n v="638"/>
    <s v="Auditoría interna"/>
    <n v="2021"/>
    <s v="Informe seguimiento al grado de cumplimiento de las normas de austeridad y eficiencia del gasto público a 31/12/2021"/>
    <d v="2022-03-30T00:00:00"/>
    <s v="Los formatos de la planillas de desplazamiento, no se están diligenciando como debe ser pues se evidencio:_x000a_• Vehículo IXX308, No se aportaron Planillas de desplazamientos del cuarto trimestre de 2021._x000a_• Vehículo OKZ951, se sigue diligenciando el “FORMATO "/>
    <s v="No conformidad"/>
    <s v="Por que, no existe un procedimiento en el cual este establecido los usos y manejo de los vehículos de la DNBC ._x000a__x000a__x000a_La planilla de pre inspección y desplazamiento para los vehículos de desplazamiento de la DNBC no permite evidenciar la justificación de las "/>
    <s v="Por que no se realizo un adecuado control y verificación del diligenciamiento  de las plantillas de uso de los vehículo"/>
    <s v="Hallazgos por parte de los Órganos de Control_x000a__x000a_Presuntas faltas disciplinarias  "/>
    <s v="Acción correctiva"/>
    <s v="Actualizar el formato de desplazamiento de vehículos estableciendo la justificación en el evento de utilizar el vehículos los fines de semana y festivos, así como la autorización por parte del Señor Director y de los Subdirectores conforme sea el caso, co"/>
    <m/>
    <n v="1"/>
    <s v="Formato Actualizado de salida de vehículos. "/>
    <x v="0"/>
    <s v="Margarita Arias "/>
    <d v="2022-04-25T00:00:00"/>
    <d v="2022-05-31T00:00:00"/>
    <m/>
    <m/>
    <d v="2022-05-31T00:00:00"/>
    <m/>
    <m/>
    <m/>
    <m/>
    <m/>
    <m/>
    <m/>
    <m/>
    <m/>
    <m/>
    <m/>
    <m/>
    <m/>
    <m/>
    <m/>
    <m/>
    <m/>
    <m/>
    <m/>
    <m/>
    <m/>
    <m/>
    <m/>
    <m/>
    <m/>
    <m/>
    <m/>
    <m/>
    <m/>
    <m/>
    <m/>
    <m/>
    <m/>
    <m/>
    <m/>
    <m/>
    <m/>
    <m/>
    <m/>
    <m/>
    <m/>
    <m/>
    <m/>
    <m/>
    <m/>
    <m/>
    <m/>
    <m/>
    <m/>
    <m/>
    <m/>
    <m/>
    <m/>
    <m/>
    <m/>
    <m/>
    <m/>
    <m/>
    <m/>
    <m/>
    <m/>
    <m/>
    <m/>
    <m/>
    <m/>
    <m/>
    <m/>
    <m/>
    <m/>
    <d v="2022-05-31T00:00:00"/>
    <s v="SE REALIZÓ EL MANUAL DE VEHÍCULOS JUNTO CON LA SOCIALIZACIÓN DEL MISMO, ASI COMO TAMBIEN CAPACITACIONES A LOS CONDUCTORES SOBRE TEMAS VIALES Y PLANILLAS DE DESPLAZAMIENTO"/>
    <n v="1"/>
    <d v="2022-06-08T00:00:00"/>
    <s v="Se actualizo formato el 11 de marzo 2022"/>
    <s v="Si"/>
    <d v="2022-07-19T00:00:00"/>
    <s v="El proceso adjunta evidencia del cumplimiento de la acción descrita"/>
    <s v="Si"/>
    <d v="2022-07-28T00:00:00"/>
    <s v="No hay evidencia en el One Drive de este item, no obstante en el item 638, se evidencia la actualizar del formato de desplazamiento de vehículos."/>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636"/>
    <n v="639"/>
    <s v="Auditoría interna"/>
    <n v="2021"/>
    <s v="Informe seguimiento al grado de cumplimiento de las normas de austeridad y eficiencia del gasto público a 31/12/2021"/>
    <d v="2022-03-30T00:00:00"/>
    <s v="Se encontraron en las Planillas Pre operacionales inconsistencias en el diligenciamiento de los formatos, pues se encontró que:_x000a_• Para el vehículo OKZ951, En el diligenciamiento de los formatos de Inspección Pre operacional se evidenció, que estos no se e"/>
    <s v="No conformidad"/>
    <s v="Desconocimeinto por parte d elos conductores de como diliginciar las plantillas Pre operacionales._x000a_Desconocimeinto por parte d elos conductores de como diliginciar las plantillas Pre operacionales."/>
    <s v="Desconocimeinto por parte de los conductores de como diliginciar las plantillas Pre operacionales."/>
    <s v="Hallazgos por parte de los Órganos de Control_x000a__x000a_Presuntas faltas disciplinarias  "/>
    <s v="Acción correctiva"/>
    <s v="Realizar capacitaciones   a los conductores sobre la aplicabilidad del manual de uso y manejo de vehículos,  cada vez que se requiera "/>
    <m/>
    <n v="1"/>
    <s v="Numero de capacitaciones realizadas/ Numero de capacitaciones programadas "/>
    <x v="0"/>
    <s v="Margarita Arias "/>
    <d v="2022-04-25T00:00:00"/>
    <d v="2022-12-31T00:00:00"/>
    <m/>
    <m/>
    <d v="2022-12-31T00:00:00"/>
    <m/>
    <m/>
    <m/>
    <m/>
    <m/>
    <m/>
    <m/>
    <m/>
    <m/>
    <m/>
    <m/>
    <m/>
    <m/>
    <m/>
    <m/>
    <m/>
    <m/>
    <m/>
    <m/>
    <m/>
    <m/>
    <m/>
    <m/>
    <m/>
    <m/>
    <m/>
    <m/>
    <m/>
    <m/>
    <m/>
    <m/>
    <m/>
    <m/>
    <m/>
    <m/>
    <m/>
    <m/>
    <m/>
    <m/>
    <m/>
    <m/>
    <m/>
    <m/>
    <m/>
    <m/>
    <m/>
    <m/>
    <m/>
    <m/>
    <m/>
    <m/>
    <m/>
    <m/>
    <m/>
    <m/>
    <m/>
    <m/>
    <m/>
    <m/>
    <m/>
    <m/>
    <m/>
    <m/>
    <m/>
    <m/>
    <m/>
    <m/>
    <m/>
    <m/>
    <d v="2022-05-31T00:00:00"/>
    <s v="SE REALIZÓ EL MANUAL DE VEHÍCULOS JUNTO CON LA SOCIALIZACIÓN DEL MISMO, ASI COMO TAMBIEN CAPACITACIONES A LOS CONDUCTORES SOBRE TEMAS VIALES Y PLANILLAS DE DESPLAZAMIENTO"/>
    <n v="1"/>
    <d v="2022-06-08T00:00:00"/>
    <s v="Se han realizado las capacitaciones a los conductores sobre la socialización del manual y uso manejo de los vehículos "/>
    <s v="Aun se esta a tiempo de cumplir "/>
    <d v="2022-07-19T00:00:00"/>
    <s v="Se evidencia el cumplimento de la accion descito"/>
    <s v="A tiempo"/>
    <d v="2022-07-28T00:00:00"/>
    <s v="No hay evidencia en el One Drive de este item, no obstante en el item 638, se evidencian las capacitaciones a los conductores sobre la aplicabilidad del manual de uso y manejo de vehículos."/>
    <s v="Luis Guillermo"/>
    <n v="1"/>
    <s v="CUMPLIDA"/>
    <s v="SI"/>
    <s v="SI"/>
    <s v="Cerrado"/>
    <s v="Eficacia: se alcanzó el 100% de la acción propuesta dentro de los tiempos establecidos. _x000a_Efectividad:  se evidencia que elimino la causa del hallazgo."/>
    <s v="Luis Guillermo"/>
    <d v="2022-07-29T00:00:00"/>
    <s v="NO"/>
    <s v="Con base en el registro reportado, se establece que la acción fue eficaz, dado que se realizó dentro del plazo inicialmente previsto._x000a__x000a_Así mismo, con base en las observaciones verificadas en los seguimientos al PM, se establece por parte del equipo, estar"/>
  </r>
  <r>
    <n v="637"/>
    <n v="640"/>
    <s v="Auditoría interna"/>
    <n v="2021"/>
    <s v="Informe seguimiento al grado de cumplimiento de las normas de austeridad y eficiencia del gasto público a 31/12/2021"/>
    <d v="2022-03-30T00:00:00"/>
    <s v="En archivo enviado por Subdirección Administrativa relacionan un directorio con 9 celulares y sim cards institucionales,  asignadas a funcionarios de la DNBC, así mismo en las facturación remitida se observó:_x000a_• No se ha actualizado la Dirección de la Enti"/>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
    <s v="Acció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O EL PROCESO PARA CANCELAR 26 LÍNEAS TELEFONICAS Y ASI CONTRIBUIR A LA DISMINUCIÓN EL EN PROCESO DE AUSTERIDAD DEL GASTO"/>
    <n v="1"/>
    <d v="2022-06-08T00:00:00"/>
    <s v="No se evidencia matriz de seguimiento "/>
    <s v="Aun se esta a tiempo de cumplir "/>
    <d v="2022-07-19T00:00:00"/>
    <s v="El proceso a la fecha no adjunta seguimiento a las líneas telefónicas"/>
    <s v="A tiempo"/>
    <d v="2022-07-28T00:00:00"/>
    <s v="No hay evidencia en el One Drive de este item."/>
    <s v="Luis Guillermo"/>
    <n v="0"/>
    <s v="EN AVANCE"/>
    <m/>
    <m/>
    <s v="Abierto"/>
    <m/>
    <m/>
    <m/>
    <m/>
    <m/>
  </r>
  <r>
    <n v="638"/>
    <n v="641"/>
    <s v="Auditoría interna"/>
    <n v="2021"/>
    <s v="Informe seguimiento al grado de cumplimiento de las normas de austeridad y eficiencia del gasto público a 31/12/2021"/>
    <d v="2022-03-30T00:00:00"/>
    <s v="La Entidad en los meses de noviembre y diciembre tuvo un deficiente servicio de impresoras, lo cual conduce a que no estamos teniendo en cuenta directrices de la  Dimensión 3, Gestión con Valores para Resultados del MIPG que señala “Lineamientos generales"/>
    <s v="Observación"/>
    <s v="No se lleva  acabo un adecuado control y segimiento de los insumos de papeleria que se requiere para el funcionamiento de la entidad. "/>
    <s v="No se lleva  acabo un adecuado control y segimiento de los insumos de papeleria que se requiere para el funcionamiento de la entidad"/>
    <s v="Hallazgos por parte de los Órganos de Control"/>
    <s v="Acción preventiva "/>
    <s v="Realizar seguimiento trimestral de  la gestión en la administración de bienes y recursos ( Servicio de aseo y cafetería, insumos de cafetería, vigilancia, seguros de bienes de la entidad, Papelería, funcionamiento de recursos tecnológicos, vehículos entre"/>
    <m/>
    <n v="3"/>
    <s v="Informe Trimestral elaborado y presentado a Comité sobre la gestión en la administración de bienes y recursos"/>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Se evidencia la ejecución de la actividad descrita en el plan "/>
    <s v="A tiempo"/>
    <d v="2022-07-28T00:00:00"/>
    <s v="No hay evidencia en el One Drive de este item."/>
    <s v="Luis Guillermo"/>
    <n v="0"/>
    <s v="EN AVANCE"/>
    <m/>
    <m/>
    <s v="Abierto"/>
    <m/>
    <m/>
    <m/>
    <m/>
    <m/>
  </r>
  <r>
    <n v="639"/>
    <n v="642"/>
    <s v="Auditoría interna"/>
    <n v="2021"/>
    <s v="Informe seguimiento al grado de cumplimiento de las normas de austeridad y eficiencia del gasto público a 31/12/2021"/>
    <d v="2022-03-30T00:00:00"/>
    <s v="Se presentan inconsistencias en la información reportada por Subdirección Administrativa en el rubro de energía, con lo cual se aprecia que no están observando lineamientos de la Dimensión 2 direccionamiento estratégico y Planeación del MIPG, en los contr"/>
    <s v="Observación"/>
    <s v="Debilidad en los controles y seguimientos al consumo de serviisos publicos en la Entidad "/>
    <s v="Debilidad en los controles y seguimientos al consumo de serviisos publicos en la Entidad "/>
    <s v="Hallazgos por parte de los Órganos de Control"/>
    <s v="Acción preventiva "/>
    <s v="Realizar monitoreo mensual de la variación de las cifras  relacionadas con el pago de los servicios de agua, energía y teléfono, una vez culmine el respectivo mes."/>
    <m/>
    <n v="1"/>
    <s v="Nº de monitoreos realizados/ Nº total de monitoreos programados *100 "/>
    <x v="0"/>
    <s v="Margarita Arias "/>
    <d v="2022-04-25T00:00:00"/>
    <d v="2022-12-31T00:00:00"/>
    <m/>
    <m/>
    <d v="2022-12-31T00:00:00"/>
    <m/>
    <m/>
    <m/>
    <m/>
    <m/>
    <m/>
    <m/>
    <m/>
    <m/>
    <m/>
    <m/>
    <m/>
    <m/>
    <m/>
    <m/>
    <m/>
    <m/>
    <m/>
    <m/>
    <m/>
    <m/>
    <m/>
    <m/>
    <m/>
    <m/>
    <m/>
    <m/>
    <m/>
    <m/>
    <m/>
    <m/>
    <m/>
    <m/>
    <m/>
    <m/>
    <m/>
    <m/>
    <m/>
    <m/>
    <m/>
    <m/>
    <m/>
    <m/>
    <m/>
    <m/>
    <m/>
    <m/>
    <m/>
    <m/>
    <m/>
    <m/>
    <m/>
    <m/>
    <m/>
    <m/>
    <m/>
    <m/>
    <m/>
    <m/>
    <m/>
    <m/>
    <m/>
    <m/>
    <m/>
    <m/>
    <m/>
    <m/>
    <m/>
    <m/>
    <d v="2022-05-31T00:00:00"/>
    <s v="SE EVIDENCIA EL SEGUIMIENTO MENSUAL DE LOS SERVICIOS PUBLICOS EN EL INFORME DE AUSTERIDAD TRIMESTRALES Y EN LOS INDICADORES DE GESTIÓN"/>
    <n v="1"/>
    <d v="2022-06-08T00:00:00"/>
    <s v="Se evidencia monitoreo mensual de los servicios públicos así: Agua correspondiente del periodo 15 de dic 2021-febrero 2022, Luz de los meses enero, febrero y marzo y telefonía fija enero, febrero y marzo, no obstante no se presentan los monitoreos de los "/>
    <s v="Aun se esta a tiempo de cumplir "/>
    <d v="2022-07-19T00:00:00"/>
    <s v="El proceso se encuentra a tiempo en la implementacion de la actividad descrita."/>
    <s v="A tiempo"/>
    <d v="2022-07-28T00:00:00"/>
    <s v="No hay evidencia en el One Drive de este item."/>
    <s v="Luis Guillermo"/>
    <n v="0"/>
    <s v="EN AVANCE"/>
    <m/>
    <m/>
    <s v="Abierto"/>
    <m/>
    <m/>
    <m/>
    <m/>
    <m/>
  </r>
  <r>
    <n v="640"/>
    <n v="643"/>
    <s v="Auditoría interna"/>
    <n v="2021"/>
    <s v="Informe seguimiento al grado de cumplimiento de las normas de austeridad y eficiencia del gasto público a 31/12/2021"/>
    <d v="2022-03-30T00:00:00"/>
    <s v="Se presentan diferencias en la información reportada por Subdirección Administrativa en el rubro de combustible, lo cual evidencia que no se está observando la Dimensión 2 direccionamiento Estratégico y Planeación del MIPG, en lo relacionado con los contr"/>
    <s v="Observación"/>
    <s v="Porque no se cuenta con la documentacion solicitada por la Oficina de Control Interno ._x000a__x000a_Porque. Desconicimiento de la normatiivdad aplicable en la gestion de los bienes publicos. _x000a__x000a_Debilidad en la identiifcacion de controles para la gestion d elos recurs"/>
    <s v="Debilidad en la identificacion de controles para la gestion delos recursos fisicos y servicios de la entidad. "/>
    <s v="Incumplimientos normativos, "/>
    <s v="Acción preventiva "/>
    <s v="Realizar conciliaciones mensuales por parte de los Procesos de Gestión Administrativa  y Gestión Financiera,  con relación a los  rubros de manejo de vehiculos. "/>
    <m/>
    <n v="9"/>
    <s v="Numero de conciliaciones realizadas/ Numero de conciliaciones programadas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se encuentra a tiempo en la implementacion de la actividad descrita."/>
    <s v="A tiempo"/>
    <d v="2022-07-28T00:00:00"/>
    <s v="No hay evidencia en el One Drive de este item."/>
    <s v="Luis Guillermo"/>
    <n v="0"/>
    <s v="EN AVANCE"/>
    <m/>
    <m/>
    <s v="Abierto"/>
    <m/>
    <m/>
    <m/>
    <m/>
    <m/>
  </r>
  <r>
    <n v="641"/>
    <n v="644"/>
    <s v="Auditoría interna"/>
    <n v="2021"/>
    <s v="Seguimiento a la atención de Peticiones, Quejas, Reclamos, Solicitudes y Denuncias II semestre de 2021"/>
    <d v="2022-03-31T00:00:00"/>
    <s v="Se observó que, aunque la DNBC, dio cumplimiento a los lineamientos del Gobierno Nacional y las   recomendaciones   del Ministerio de Salud y Protección Social en relación a la emergencia sanitaria nacional, atendiendo a que tomo medidas para la atención "/>
    <s v="Observación"/>
    <s v="Desactualización del  PROTOCOLO  DE ATENCION AL USUARIO EN EL MARCO DE LA EMERGENCIA SANITARIA DEL COVID 19. "/>
    <s v="Desactualización del  PROTOCOLO  DE ATENCION AL USUARIO EN EL MARCO DE LA EMERGENCIA SANITARIA DEL COVID 19."/>
    <s v="Incumplimientos normativos._x000a__x000a_Desinformación a los grupos de interés"/>
    <s v="Corrección"/>
    <s v="Actualizar la dirección y teléfono  en el PROTOCOLO  DE ATENCION AL USUARIO EN EL MARCO DE LA EMERGENCIA SANITARIA DEL COVID 19. "/>
    <m/>
    <n v="1"/>
    <s v="Documento PROTOCOLO  DE ATENCION AL USUARIO EN EL MARCO DE LA EMERGENCIA SANITARIA DEL COVID 19, actualizado"/>
    <x v="5"/>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y teléfono en el PROTOCOLO  DE ATENCION AL USUARIO EN EL MARCO DE LA EMERGENCIA SANITARIA DEL COVID 19. "/>
    <n v="1"/>
    <d v="2022-06-07T00:00:00"/>
    <s v="Se evidencio la Actualización de la dirección y teléfono en el PROTOCOLO  DE ATENCION AL USUARIO EN EL MARCO DE LA EMERGENCIA SANITARIA DEL COVID 19. "/>
    <s v="Si"/>
    <d v="2022-06-30T00:00:00"/>
    <s v="El proceso no adjuntó información que soporte el cumplimiento de la acción."/>
    <s v="No"/>
    <d v="2022-07-25T00:00:00"/>
    <s v="En seguimiento no se observo evidencia del cumplimiento de la acción respecto del protocolo de atención al usuario en lo que respecta a la dirección de la entidad "/>
    <s v="Jacqueline"/>
    <n v="0"/>
    <s v="VENCIDA"/>
    <m/>
    <m/>
    <s v="Abierto"/>
    <m/>
    <m/>
    <m/>
    <m/>
    <m/>
  </r>
  <r>
    <n v="642"/>
    <n v="645"/>
    <s v="Auditoría interna"/>
    <n v="2021"/>
    <s v="Seguimiento a la atención de Peticiones, Quejas, Reclamos, Solicitudes y Denuncias II semestre de 2021"/>
    <d v="2022-03-31T00:00:00"/>
    <s v="El protocolo de Atención al Usuario se encuentra desactualizado en relación al numeral 5.9 Prestación de la Atención Los canales de atención que ofrece la Dirección Nacional de Bomberos son: el presencial, de correspondencia, telefónico y virtual, ya que "/>
    <s v="Observación"/>
    <s v="Desactualización del PROTOCOLO  DE ATENCION AL USUARIO 2021"/>
    <s v="Desactualización del PROTOCOLO  DE ATENCION AL USUARIO 2021"/>
    <s v="Incumplimientos normativos._x000a__x000a_Desinformación a los grupos de interés"/>
    <s v="Corrección"/>
    <s v="Actualizar la dirección en el PROTOCOLO  DE ATENCION AL USUARIO"/>
    <m/>
    <n v="1"/>
    <s v="Documento PROTOCOLO  DE ATENCION AL USUARIO 2021, actualizado y formalizado "/>
    <x v="5"/>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en el PROTOCOLO  DE ATENCION AL USUARIO"/>
    <n v="1"/>
    <d v="2022-06-07T00:00:00"/>
    <s v="Se evidencio la Actualización de la dirección en el PROTOCOLO  DE ATENCION AL USUARIO"/>
    <s v="Si"/>
    <d v="2022-06-30T00:00:00"/>
    <s v="El proceso no adjuntó información que soporte el cumplimiento de la acción."/>
    <s v="No"/>
    <d v="2022-07-25T00:00:00"/>
    <s v="En seguimiento no se observo evidencia del cumplimiento de la acción respecto del protocolo de atención al usuario en el marco de la emergencia sanitaria covid "/>
    <s v="Jacqueline"/>
    <n v="0"/>
    <s v="VENCIDA"/>
    <m/>
    <m/>
    <s v="Abierto"/>
    <m/>
    <m/>
    <m/>
    <m/>
    <m/>
  </r>
  <r>
    <n v="643"/>
    <n v="646"/>
    <s v="Auditoría interna"/>
    <n v="2021"/>
    <s v="Seguimiento a la atención de Peticiones, Quejas, Reclamos, Solicitudes y Denuncias II semestre de 2021"/>
    <d v="2022-03-31T00:00:00"/>
    <s v="Se evidenció que no se está dando cumplimiento a la Resolución 245 de 2021, articulo 3 con relación a los canales que posee la DNBC, para recibir las PQRSD que hacen referencia al buzón de Sugerencias, ya que este medio de atención no funcionó durante el "/>
    <s v="No conformidad"/>
    <s v="Falta de recursos_x000a_Desconocimiento de la normatividad aplicable al proceso de GAU _x000a_"/>
    <s v="Desconocimiento de la normatividad aplicable al proceso de GAU _x000a_"/>
    <s v="Incumplimientos normativos "/>
    <s v="Corrección"/>
    <s v="Implementar el buzón de Sugerencias, dando cumplimiento Resolución 245 de 2021, articulo 3  "/>
    <m/>
    <n v="1"/>
    <s v="Buzón de sugerencias implementado"/>
    <x v="5"/>
    <s v="Faubricio Sanchez"/>
    <d v="2022-04-26T00:00:00"/>
    <d v="2022-05-30T00:00:00"/>
    <m/>
    <m/>
    <d v="2022-05-30T00:00:00"/>
    <m/>
    <m/>
    <m/>
    <m/>
    <m/>
    <m/>
    <m/>
    <m/>
    <m/>
    <m/>
    <m/>
    <m/>
    <m/>
    <m/>
    <m/>
    <m/>
    <m/>
    <m/>
    <m/>
    <m/>
    <m/>
    <m/>
    <m/>
    <m/>
    <m/>
    <m/>
    <m/>
    <m/>
    <m/>
    <m/>
    <m/>
    <m/>
    <m/>
    <m/>
    <m/>
    <m/>
    <m/>
    <m/>
    <m/>
    <m/>
    <m/>
    <m/>
    <m/>
    <m/>
    <m/>
    <m/>
    <m/>
    <m/>
    <m/>
    <m/>
    <m/>
    <m/>
    <m/>
    <m/>
    <m/>
    <m/>
    <m/>
    <m/>
    <m/>
    <m/>
    <m/>
    <m/>
    <m/>
    <m/>
    <m/>
    <m/>
    <m/>
    <m/>
    <m/>
    <d v="2022-05-31T00:00:00"/>
    <s v="Se Evidencio la Implementación del buzón de Sugerencias, dando cumplimiento Resolución 245 de 2021, articulo 3  "/>
    <n v="1"/>
    <d v="2022-06-07T00:00:00"/>
    <s v="Se Evidencio la Implementación del buzón de Sugerencias, dando cumplimiento Resolución 245 de 2021, articulo 3"/>
    <s v="Si"/>
    <d v="2022-06-30T00:00:00"/>
    <s v="El proceso no adjuntó información que soporte el cumplimiento de la acción."/>
    <s v="No"/>
    <d v="2022-07-25T00:00:00"/>
    <s v="En seguimiento se observo la implementación del buzon de sugerencias "/>
    <s v="Jacqueline"/>
    <n v="1"/>
    <s v="CUMPLIDA"/>
    <m/>
    <m/>
    <s v="Cerrado"/>
    <s v="Se evidencia el buzon de sugerencias "/>
    <s v="Jacqueline"/>
    <d v="2022-07-29T00:00:00"/>
    <s v="NO"/>
    <m/>
  </r>
  <r>
    <n v="644"/>
    <n v="647"/>
    <s v="Auditoría interna"/>
    <n v="2021"/>
    <s v="Seguimiento a la atención de Peticiones, Quejas, Reclamos, Solicitudes y Denuncias II semestre de 2021"/>
    <d v="2022-03-31T00:00:00"/>
    <s v="En la matriz diligenciada y entregada por GAU, que hace referencia al Listado de PQRSD correspondiente al segundo semestre de 2021, se evidenció que del total de 694 radicados 187 están sin radicado de salida, es decir el 5.42.%, una cifra considerable._x000a__x000a_"/>
    <s v="No conformidad"/>
    <s v="Debilidad en la identificación de controles y seguimiento de los informes mensuales de PQRSD que  presenta el proceso de GAU _x000a__x000a_"/>
    <s v="Debilidad en identificación de controles y seguimiento de los informes mensuales de PQRSD que  presenta el proceso de GAU"/>
    <s v="Información inexacta frente a las estadísticas de las PQRDS de la DNBC. "/>
    <s v="Acción correctiva"/>
    <s v="Verificar por parte del gestor del proceso, mensualmente la información contenida en el informe de PQRS antes de presentarlo a la alta dirección."/>
    <m/>
    <n v="8"/>
    <s v="Numero de veriifcaciones realizadas/Numero de  verificaciones programadas"/>
    <x v="5"/>
    <s v="Faubricio Sanchez"/>
    <d v="2022-05-01T00:00:00"/>
    <d v="2022-12-31T00:00:00"/>
    <m/>
    <m/>
    <d v="2022-12-31T00:00:00"/>
    <m/>
    <m/>
    <m/>
    <m/>
    <m/>
    <m/>
    <m/>
    <m/>
    <m/>
    <m/>
    <m/>
    <m/>
    <m/>
    <m/>
    <m/>
    <m/>
    <m/>
    <m/>
    <m/>
    <m/>
    <m/>
    <m/>
    <m/>
    <m/>
    <m/>
    <m/>
    <m/>
    <m/>
    <m/>
    <m/>
    <m/>
    <m/>
    <m/>
    <m/>
    <m/>
    <m/>
    <m/>
    <m/>
    <m/>
    <m/>
    <m/>
    <m/>
    <m/>
    <m/>
    <m/>
    <m/>
    <m/>
    <m/>
    <m/>
    <m/>
    <m/>
    <m/>
    <m/>
    <m/>
    <m/>
    <m/>
    <m/>
    <m/>
    <m/>
    <m/>
    <m/>
    <m/>
    <m/>
    <m/>
    <m/>
    <m/>
    <m/>
    <m/>
    <m/>
    <d v="2022-05-31T00:00:00"/>
    <s v="Se Verifica por parte del gestor del proceso, mensualmente la información contenida en el informe de PQRS antes de presentarlo a la alta dirección."/>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avance de la acción con dos informes elaborados de  los 8 programados"/>
    <s v="Jacqueline"/>
    <n v="0.25"/>
    <s v="EN AVANCE"/>
    <m/>
    <m/>
    <s v="Abierto"/>
    <m/>
    <m/>
    <m/>
    <m/>
    <m/>
  </r>
  <r>
    <n v="645"/>
    <n v="648"/>
    <s v="Auditoría interna"/>
    <n v="2021"/>
    <s v="Seguimiento a la atención de Peticiones, Quejas, Reclamos, Solicitudes y Denuncias II semestre de 2021"/>
    <d v="2022-03-31T00:00:00"/>
    <s v="Falta de atención a las PQRSD dentro de los términos legales. Se encontró que en 146 PQRSD de los 694 radicados del segundo semestre de acuerdo con la base de datos suministrada por GAU, se respondieron de forma extemporánea, sin que haya evidencia, que d"/>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ón correctiva"/>
    <s v="Capacitar a los procesos responsables de dar la maayora de  las respuestas a PQRSD en politcias de operación del procedimiento de PQRSD  "/>
    <m/>
    <n v="100"/>
    <s v="Numero de capacitaciones realizadas/ Numero de capacitaciones programadas (6 procesos criticos) *100"/>
    <x v="5"/>
    <s v="Faubricio Sanchez"/>
    <d v="2022-05-01T00:00:00"/>
    <d v="2022-12-31T00:00:00"/>
    <m/>
    <m/>
    <d v="2022-12-31T00:00:00"/>
    <m/>
    <m/>
    <m/>
    <m/>
    <m/>
    <m/>
    <m/>
    <m/>
    <m/>
    <m/>
    <m/>
    <m/>
    <m/>
    <m/>
    <m/>
    <m/>
    <m/>
    <m/>
    <m/>
    <m/>
    <m/>
    <m/>
    <m/>
    <m/>
    <m/>
    <m/>
    <m/>
    <m/>
    <m/>
    <m/>
    <m/>
    <m/>
    <m/>
    <m/>
    <m/>
    <m/>
    <m/>
    <m/>
    <m/>
    <m/>
    <m/>
    <m/>
    <m/>
    <m/>
    <m/>
    <m/>
    <m/>
    <m/>
    <m/>
    <m/>
    <m/>
    <m/>
    <m/>
    <m/>
    <m/>
    <m/>
    <m/>
    <m/>
    <m/>
    <m/>
    <m/>
    <m/>
    <m/>
    <m/>
    <m/>
    <m/>
    <m/>
    <m/>
    <m/>
    <d v="2022-05-31T00:00:00"/>
    <s v="No se evidencia aun capacitación a los procesos responsables de dar la mayoría de  las respuestas a PQRSD en políticas de operación del procedimiento de PQRSD"/>
    <n v="0"/>
    <d v="2022-06-07T00:00:00"/>
    <s v="El proceso no presenta evidencia d DE la ejecución de la acción "/>
    <s v="Aun se esta a tiempo de cumplir "/>
    <d v="2022-06-30T00:00:00"/>
    <s v="El proceso no adjuntó información que soporte el cumplimiento de la acción, sin embargo se encuentra a tiempo para cumplir la acción."/>
    <s v="A tiempo"/>
    <d v="2022-07-26T00:00:00"/>
    <s v="No se allego evidencia de la gestión adelantada para cumpir la acción de la capacitación a los procesos criticos sobre  politicas de operación "/>
    <s v="Jacqueline"/>
    <n v="0"/>
    <s v="EN AVANCE"/>
    <m/>
    <m/>
    <s v="Abierto"/>
    <m/>
    <m/>
    <m/>
    <m/>
    <m/>
  </r>
  <r>
    <n v="646"/>
    <n v="649"/>
    <s v="Auditoría interna"/>
    <n v="2021"/>
    <s v="Seguimiento a la atención de Peticiones, Quejas, Reclamos, Solicitudes y Denuncias II semestre de 2021"/>
    <d v="2022-03-31T00:00:00"/>
    <s v="De acuerdo con la base de datos de GAU, se encontró que 113 PQRSD de las 694 peticiones radicadas en el segundo semestre de 2021 en la DNBC, se encuentran relacionadas como venciadas, de la muestra se encontraron 16 de la 69 peticiones como vencidas, evid"/>
    <s v="No conformidad"/>
    <s v="Debilidad en el monitoreo y seguimiento de la entrada y salida de las PQRSD "/>
    <s v="Debilidad en el monitoreo y seguimiento de la entrada y salida de las PQRSD "/>
    <s v="Incumplimientos normativos "/>
    <s v="Acció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5"/>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dos informes elaborados respecto de la matriz mensual  de registro publico de PQRSD "/>
    <s v="Jacqueline"/>
    <n v="0.25"/>
    <s v="EN AVANCE"/>
    <m/>
    <m/>
    <s v="Abierto"/>
    <m/>
    <m/>
    <m/>
    <m/>
    <m/>
  </r>
  <r>
    <n v="647"/>
    <n v="650"/>
    <s v="Auditoría interna"/>
    <n v="2021"/>
    <s v="Seguimiento a la atención de Peticiones, Quejas, Reclamos, Solicitudes y Denuncias II semestre de 2021"/>
    <d v="2022-03-31T00:00:00"/>
    <s v="Al verificar el aplicativo ORFEO se encontró que para 4 de las peticiones identificadas como vencidas  en la base de datos de GAU,se generó la respuesta, así: 20213800106152, 20211140108392, 20211140115322, 20211140116012 y 20211140116592, además se encon"/>
    <s v="No conformidad"/>
    <s v="Debilidad en el monitoreo y seguimiento de la entrada y salida de las PQRSD "/>
    <s v="Debilidad en el monitoreo y seguimiento de la entrada y salida de las PQRSD "/>
    <s v="Incumplimientos normativos "/>
    <s v="Acció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5"/>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No se allego evidencia del avance,acción en términos"/>
    <s v="Jacqueline"/>
    <n v="0"/>
    <s v="EN AVANCE"/>
    <m/>
    <m/>
    <s v="Abierto"/>
    <m/>
    <m/>
    <m/>
    <m/>
    <m/>
  </r>
  <r>
    <n v="648"/>
    <n v="651"/>
    <s v="Auditoría interna"/>
    <n v="2021"/>
    <s v="Seguimiento a la atención de Peticiones, Quejas, Reclamos, Solicitudes y Denuncias II semestre de 2021"/>
    <d v="2022-03-31T00:00:00"/>
    <s v="Se evidenció que la Oficina de Control Interno Disciplinario no ha dado cumplimiento a lo establecido en la Guía Estrategias para la Construcción del PAAC en cuanto a “adelantar las investigaciones en caso de: (i) incumplimiento a la Respuesta de peticion"/>
    <s v="No conformidad"/>
    <s v="Falta de implmentacion de la nueva normatividad "/>
    <s v="Falta de implmentacion de la nueva normatividad "/>
    <s v="Incumplimientos normativos "/>
    <s v="Acción correctiva"/>
    <s v="Adelantar las investigaciones por incumplimiento a la Respuesta de PQRSD en los términos contemplados en la ley ."/>
    <m/>
    <n v="100"/>
    <s v="(Investigaciones realizadas/ Investigaciones programadas)*100"/>
    <x v="4"/>
    <s v="Viviana Gonzalez"/>
    <d v="2022-05-01T00:00:00"/>
    <d v="2022-12-31T00:00:00"/>
    <m/>
    <m/>
    <d v="2022-12-31T00:00:00"/>
    <m/>
    <m/>
    <m/>
    <m/>
    <m/>
    <m/>
    <m/>
    <m/>
    <m/>
    <m/>
    <m/>
    <m/>
    <m/>
    <m/>
    <m/>
    <m/>
    <m/>
    <m/>
    <m/>
    <m/>
    <m/>
    <m/>
    <m/>
    <m/>
    <m/>
    <m/>
    <m/>
    <m/>
    <m/>
    <m/>
    <m/>
    <m/>
    <m/>
    <m/>
    <m/>
    <m/>
    <m/>
    <m/>
    <m/>
    <m/>
    <m/>
    <m/>
    <m/>
    <m/>
    <m/>
    <m/>
    <m/>
    <m/>
    <m/>
    <m/>
    <m/>
    <m/>
    <m/>
    <m/>
    <m/>
    <m/>
    <m/>
    <m/>
    <m/>
    <m/>
    <m/>
    <m/>
    <m/>
    <m/>
    <m/>
    <m/>
    <m/>
    <m/>
    <m/>
    <m/>
    <m/>
    <m/>
    <d v="2022-06-08T00:00:00"/>
    <s v="El proceso no reporta evidencia de la ejecucion de la accion "/>
    <s v="Aun se esta a tiempo de cumplir "/>
    <d v="2022-07-15T00:00:00"/>
    <s v="La segunda  linea de defensa  a traves del monitoreo realizado conjuntamente con el gestor del proceso  no evidencio avance  en relación a Iniciar las acciones  disciplinarias a que haya lugar por lAdelantar las investigaciones por incumplimiento a la Res"/>
    <s v="A tiempo"/>
    <d v="2022-07-25T00:00:00"/>
    <s v="No se allego evidencia de la gestión adelantada para aqdelantar las investigaciones por incumplimiento a a la Respuesta de PQRSD en los términos contemplados en la ley ."/>
    <s v="Jacqueline"/>
    <n v="0.1"/>
    <s v="EN AVANCE"/>
    <m/>
    <m/>
    <s v="Abierto"/>
    <m/>
    <m/>
    <m/>
    <m/>
    <m/>
  </r>
  <r>
    <n v="649"/>
    <n v="652"/>
    <s v="Auditoría interna"/>
    <n v="2022"/>
    <s v="Seguimiento a la atención de Peticiones, Quejas, Reclamos, Solicitudes y Denuncias II semestre de 2021"/>
    <d v="2022-05-27T00:00:00"/>
    <s v="Al realizar el análisis de las variaciones y al comparar los saldos al 31 de marzo de 2021 frente al mes de marzo de 2022, no se evidencia la recuperación en el saldo adeudado por concepto de Cuentas por Cobrar  Incapacidades”; por parte de las EPS y ARL "/>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mientoeto de las normas establecidas por la CGN y sobrestimación de los saldos contables,  hallazgo por parte de los entes de control de la CGN  "/>
    <s v="Acció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9"/>
    <s v="Miguel angel Franco / Marisol Mora "/>
    <d v="2022-06-30T00:00:00"/>
    <d v="2023-03-30T00:00:00"/>
    <m/>
    <m/>
    <d v="2023-03-30T00:00:00"/>
    <m/>
    <m/>
    <m/>
    <m/>
    <m/>
    <m/>
    <m/>
    <m/>
    <m/>
    <m/>
    <m/>
    <m/>
    <m/>
    <m/>
    <m/>
    <m/>
    <m/>
    <m/>
    <m/>
    <m/>
    <m/>
    <m/>
    <m/>
    <m/>
    <m/>
    <m/>
    <m/>
    <m/>
    <m/>
    <m/>
    <m/>
    <m/>
    <m/>
    <m/>
    <m/>
    <m/>
    <m/>
    <m/>
    <m/>
    <m/>
    <m/>
    <m/>
    <m/>
    <m/>
    <m/>
    <m/>
    <m/>
    <m/>
    <m/>
    <m/>
    <m/>
    <m/>
    <m/>
    <m/>
    <m/>
    <m/>
    <m/>
    <m/>
    <m/>
    <m/>
    <m/>
    <m/>
    <m/>
    <m/>
    <m/>
    <m/>
    <m/>
    <m/>
    <m/>
    <m/>
    <m/>
    <m/>
    <m/>
    <m/>
    <m/>
    <d v="2022-07-14T00:00:00"/>
    <s v="El proceso demuestra el envio el mensual de correos a los procesos generadores de información financiera para la actualizacion y registros de saldos."/>
    <s v="Si"/>
    <d v="2022-07-28T00:00:00"/>
    <s v="Se vertifica que entre  los correos a dependencias al área de talento humano se solicita las conciliaciones de licencias y viaticos  "/>
    <s v="Jacqueline"/>
    <n v="0.33"/>
    <s v="EN AVANCE"/>
    <m/>
    <m/>
    <s v="Abierto"/>
    <m/>
    <m/>
    <m/>
    <m/>
    <m/>
  </r>
  <r>
    <n v="0"/>
    <n v="653"/>
    <s v="Auditoría interna"/>
    <n v="2022"/>
    <s v="Informe Seguimiento Austeridad Gasto I  Trimestre de 2022"/>
    <d v="2022-05-27T00:00:00"/>
    <s v="Al realizar el análisis de las variaciones y al comparar los saldos al 31 de marzo de 2021 frente al mes de marzo de 2022, no se evidencia la recuperación en el saldo adeudado por concepto de Cuentas por Cobrar  Incapacidades”; por parte de las EPS y ARL "/>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
    <s v="Falta de seguimiento y control por parte de la Gestión de talento humano y financiera _x000a_"/>
    <s v="Incumplineto de las normas establecidas por la CGN y sobrestimación de los saldos contables,  hallazgo por parte de los entes de control de la CGN  "/>
    <s v="Acción correctiva"/>
    <s v="Realizar mesas de trabajo entre el área de Gestión de talento humano y Gestión Financiera para realizar los cruces pertinentes con respecto a los saldos de las incapacidades, revisando los saldos contables, y generando las respectivas actas"/>
    <m/>
    <n v="10"/>
    <s v="Mesas de trabajo realizadas "/>
    <x v="9"/>
    <s v="Miguel Angel Franco/ Maryory Diaz/ Viviana Gonzalez "/>
    <d v="2022-06-30T00:00:00"/>
    <d v="2023-03-30T00:00:00"/>
    <m/>
    <m/>
    <m/>
    <m/>
    <m/>
    <m/>
    <m/>
    <m/>
    <m/>
    <m/>
    <m/>
    <m/>
    <m/>
    <m/>
    <m/>
    <m/>
    <m/>
    <m/>
    <m/>
    <m/>
    <m/>
    <m/>
    <m/>
    <m/>
    <m/>
    <m/>
    <m/>
    <m/>
    <m/>
    <m/>
    <m/>
    <m/>
    <m/>
    <m/>
    <m/>
    <m/>
    <m/>
    <m/>
    <m/>
    <m/>
    <m/>
    <m/>
    <m/>
    <m/>
    <m/>
    <m/>
    <m/>
    <m/>
    <m/>
    <m/>
    <m/>
    <m/>
    <m/>
    <m/>
    <m/>
    <m/>
    <m/>
    <m/>
    <m/>
    <m/>
    <m/>
    <m/>
    <m/>
    <m/>
    <m/>
    <m/>
    <m/>
    <m/>
    <m/>
    <m/>
    <m/>
    <m/>
    <m/>
    <m/>
    <m/>
    <m/>
    <m/>
    <m/>
    <d v="2022-07-14T00:00:00"/>
    <s v="Se evidencia correo enviado al proceso de Gestión de Talento Humano solicitando la información ralacionada a la conciliación de licencias e incapacidades."/>
    <s v="Si"/>
    <d v="2022-07-26T00:00:00"/>
    <s v="Se observa 4 actas de conciliación de incapacidades, y una lista de conciliación de mesas realizadas entre talento humano y gestión financiera para realizar cruces de saldos de incapacidades"/>
    <s v="Jacqueline"/>
    <n v="0.5"/>
    <s v="EN AVANCE"/>
    <m/>
    <m/>
    <s v="Abierto"/>
    <m/>
    <m/>
    <m/>
    <m/>
    <m/>
  </r>
  <r>
    <n v="0"/>
    <n v="654"/>
    <s v="Auditoría interna"/>
    <n v="2022"/>
    <s v="Informe Seguimiento Austeridad Gasto I  Trimestre de 2022"/>
    <d v="2022-05-27T00:00:00"/>
    <s v="Al realizar el análisis de las variaciones y al comparar los saldos al 31 de marzo de 2021 frente al mes de marzo de 2022, no se evidencia la recuperación en el saldo adeudado por concepto de Cuentas por Cobrar  Incapacidades”; por parte de las EPS y ARL "/>
    <s v="No conformidad"/>
    <s v="1. Los incrementos obedecen a las incapacidades que de manera mensual se generan por parte de los funcionarios._x000a__x000a_2. Falta de Seguimiento permanente en la Gestión de cobro_x000a__x000a_3..Aunque se siguen enviado comunicaciones de recobro las EPS no han realizado el p"/>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correctiva"/>
    <s v="Adelantar acciones administrativas a que haya lugar, con el fin que las EPS y ARL, cancele lo adeudado por incapacidades."/>
    <m/>
    <n v="1"/>
    <s v="Acciones administrativas adelantadas"/>
    <x v="10"/>
    <s v="Carlos Lopez"/>
    <d v="2022-07-01T00:00:00"/>
    <d v="2023-06-30T00:00:00"/>
    <m/>
    <m/>
    <m/>
    <m/>
    <m/>
    <m/>
    <m/>
    <m/>
    <m/>
    <m/>
    <m/>
    <m/>
    <m/>
    <m/>
    <m/>
    <m/>
    <m/>
    <m/>
    <m/>
    <m/>
    <m/>
    <m/>
    <m/>
    <m/>
    <m/>
    <m/>
    <m/>
    <m/>
    <m/>
    <m/>
    <m/>
    <m/>
    <m/>
    <m/>
    <m/>
    <m/>
    <m/>
    <m/>
    <m/>
    <m/>
    <m/>
    <m/>
    <m/>
    <m/>
    <m/>
    <m/>
    <m/>
    <m/>
    <m/>
    <m/>
    <m/>
    <m/>
    <m/>
    <m/>
    <m/>
    <m/>
    <m/>
    <m/>
    <m/>
    <m/>
    <m/>
    <m/>
    <m/>
    <m/>
    <m/>
    <m/>
    <m/>
    <m/>
    <m/>
    <m/>
    <m/>
    <m/>
    <m/>
    <m/>
    <m/>
    <m/>
    <m/>
    <m/>
    <d v="2022-07-15T00:00:00"/>
    <s v="No se han adelantado las acciones externas para el recobro de las incapacidades adeudas a la Entidad, ya que ha se realizado  la gestion por el proceso de Talento Humano "/>
    <s v="A tiempo"/>
    <d v="2022-07-25T00:00:00"/>
    <s v="Acción en términos, sin que se allegue evidencias de la gestión adelantada para el cobro de incapacidades"/>
    <s v="Jacqueline"/>
    <n v="0.2"/>
    <s v="EN AVANCE"/>
    <m/>
    <m/>
    <s v="Abierto"/>
    <m/>
    <m/>
    <m/>
    <m/>
    <m/>
  </r>
  <r>
    <n v="0"/>
    <n v="655"/>
    <s v="Auditoría interna"/>
    <n v="2022"/>
    <s v="Informe Seguimiento Austeridad Gasto I  Trimestre de 2022"/>
    <d v="2022-05-27T00:00:00"/>
    <s v="Al realizar el análisis de las variaciones y al comparar los saldos al 31 de marzo de 2021 frente al mes de marzo de 2022, no se evidencia la recuperación en el saldo adeudado por concepto de Cuentas por Cobrar  Incapacidades”; por parte de las EPS y ARL "/>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correctiva"/>
    <s v="Adelantar las acciones externas para el recobro de las incapacidades adeudas a la Entidad. "/>
    <m/>
    <n v="1"/>
    <s v="No. de recobros adelantados / Total de recobros detectados en la DNBC"/>
    <x v="3"/>
    <s v="Carilym Quintero"/>
    <d v="2022-07-01T00:00:00"/>
    <d v="2023-06-30T00:00:00"/>
    <m/>
    <m/>
    <d v="2022-12-31T00:00:00"/>
    <m/>
    <m/>
    <m/>
    <m/>
    <m/>
    <m/>
    <m/>
    <m/>
    <m/>
    <m/>
    <m/>
    <m/>
    <m/>
    <m/>
    <m/>
    <m/>
    <m/>
    <m/>
    <m/>
    <m/>
    <m/>
    <m/>
    <m/>
    <m/>
    <m/>
    <m/>
    <m/>
    <m/>
    <m/>
    <m/>
    <m/>
    <m/>
    <m/>
    <m/>
    <m/>
    <m/>
    <m/>
    <m/>
    <m/>
    <m/>
    <m/>
    <m/>
    <m/>
    <m/>
    <m/>
    <m/>
    <m/>
    <m/>
    <m/>
    <m/>
    <m/>
    <m/>
    <m/>
    <m/>
    <m/>
    <m/>
    <m/>
    <m/>
    <m/>
    <m/>
    <m/>
    <m/>
    <m/>
    <m/>
    <m/>
    <m/>
    <m/>
    <m/>
    <m/>
    <m/>
    <m/>
    <m/>
    <m/>
    <m/>
    <m/>
    <d v="2022-07-19T00:00:00"/>
    <s v="En junio se recepciona respuesta por parte de comeva (Coomeva EPS en liquidación se permite informarle que Cordial saludo. El pasado 25 de enero de 2022 la Superintendencia Nacional de Salud, profirió la Resolución No 2022320000000189-6 “Por la cual se or"/>
    <s v="A tiempo"/>
    <d v="2022-07-25T00:00:00"/>
    <m/>
    <s v="Jacqueline"/>
    <m/>
    <s v="SIN INICIAR"/>
    <m/>
    <m/>
    <s v="Abierto"/>
    <m/>
    <m/>
    <m/>
    <m/>
    <m/>
  </r>
  <r>
    <n v="650"/>
    <n v="656"/>
    <s v="Auditoría interna"/>
    <n v="2022"/>
    <s v="Informe Seguimiento Austeridad Gasto I  Trimestre de 2022"/>
    <d v="2022-05-27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s v="Error en el momento de realizar el compromiso por lo tanto se tomó de manera incorrecta el uso presupuestal "/>
    <s v="Desgaste administrativo en el proceso de Gestión financiera "/>
    <s v="Acción correctiva"/>
    <s v="Realizar una verificación del uso presupuestal antes de ser registrado por parte de Presupuesto y Contabilidad, soportandose mediante los respectivos pantallazos de registro."/>
    <m/>
    <n v="1"/>
    <s v="Registros "/>
    <x v="9"/>
    <s v="Marisol Mora/ Andres Farfan "/>
    <d v="2022-06-30T00:00:00"/>
    <d v="2023-03-30T00:00:00"/>
    <m/>
    <m/>
    <d v="2023-03-30T00:00:00"/>
    <m/>
    <m/>
    <m/>
    <m/>
    <m/>
    <m/>
    <m/>
    <m/>
    <m/>
    <m/>
    <m/>
    <m/>
    <m/>
    <m/>
    <m/>
    <m/>
    <m/>
    <m/>
    <m/>
    <m/>
    <m/>
    <m/>
    <m/>
    <m/>
    <m/>
    <m/>
    <m/>
    <m/>
    <m/>
    <m/>
    <m/>
    <m/>
    <m/>
    <m/>
    <m/>
    <m/>
    <m/>
    <m/>
    <m/>
    <m/>
    <m/>
    <m/>
    <m/>
    <m/>
    <m/>
    <m/>
    <m/>
    <m/>
    <m/>
    <m/>
    <m/>
    <m/>
    <m/>
    <m/>
    <m/>
    <m/>
    <m/>
    <m/>
    <m/>
    <m/>
    <m/>
    <m/>
    <m/>
    <m/>
    <m/>
    <m/>
    <m/>
    <m/>
    <m/>
    <m/>
    <m/>
    <m/>
    <m/>
    <m/>
    <m/>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
    <s v="A tiempo"/>
    <d v="2022-07-28T00:00:00"/>
    <s v=" Se tiene como avance de la acción los pantallazos de verificación de los  usos presupuestales de los rubros de viaticos, otros servicios profesionales y tecnicos, servicios de alojamiento para estancias cortas y servicios de limpieza para los meses de ma"/>
    <s v="Jacqueline"/>
    <n v="0.33"/>
    <s v="EN AVANCE"/>
    <m/>
    <m/>
    <s v="Abierto"/>
    <m/>
    <m/>
    <m/>
    <m/>
    <m/>
  </r>
  <r>
    <n v="0"/>
    <n v="657"/>
    <s v="Auditoría interna"/>
    <n v="2022"/>
    <s v="Informe Seguimiento Austeridad Gasto I  Trimestre de 2022"/>
    <d v="2022-05-27T00:00:00"/>
    <s v="En la revisión realizada a los usos presupuestales se evidenció, que no se registraron los usos  conforme al Manual de Clasificación Presupuestal, Anexo Técnico para el Aplicativo de medición de la Austeridad en el Gasto, y Proyecto, asi como al Catálogo "/>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
    <s v="Error en el momento de realizar el compromiso por lo tanto se tomó de manera incorrecta el uso presupuestal "/>
    <s v="Desgaste administrativo en el proceso de Gestión financiera "/>
    <s v="Acció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9"/>
    <s v="Andres Farfan "/>
    <d v="2022-06-30T00:00:00"/>
    <d v="2023-03-30T00:00:00"/>
    <m/>
    <m/>
    <m/>
    <m/>
    <m/>
    <m/>
    <m/>
    <m/>
    <m/>
    <m/>
    <m/>
    <m/>
    <m/>
    <m/>
    <m/>
    <m/>
    <m/>
    <m/>
    <m/>
    <m/>
    <m/>
    <m/>
    <m/>
    <m/>
    <m/>
    <m/>
    <m/>
    <m/>
    <m/>
    <m/>
    <m/>
    <m/>
    <m/>
    <m/>
    <m/>
    <m/>
    <m/>
    <m/>
    <m/>
    <m/>
    <m/>
    <m/>
    <m/>
    <m/>
    <m/>
    <m/>
    <m/>
    <m/>
    <m/>
    <m/>
    <m/>
    <m/>
    <m/>
    <m/>
    <m/>
    <m/>
    <m/>
    <m/>
    <m/>
    <m/>
    <m/>
    <m/>
    <m/>
    <m/>
    <m/>
    <m/>
    <m/>
    <m/>
    <m/>
    <m/>
    <m/>
    <m/>
    <m/>
    <m/>
    <m/>
    <m/>
    <m/>
    <m/>
    <d v="2022-07-14T00:00:00"/>
    <s v="La acción se cumplió según reportes anteriores, para este periodo no se evidenció la necesidad de solicitar solicitar con anterioridad registro de nuevos usos presupuestales."/>
    <s v="Si"/>
    <d v="2022-07-26T00:00:00"/>
    <s v="Acción en términos, la cual para el seguimiento no hubo necesidad de nuevos registros presupuestales"/>
    <s v="Jacqueline"/>
    <n v="0.2"/>
    <s v="EN AVANCE"/>
    <m/>
    <m/>
    <s v="Abierto"/>
    <m/>
    <m/>
    <m/>
    <m/>
    <m/>
  </r>
  <r>
    <n v="651"/>
    <n v="658"/>
    <s v="Auditoría interna"/>
    <n v="2022"/>
    <s v="Informe Seguimiento Austeridad Gasto I  Trimestre de 2022"/>
    <d v="2022-05-27T00:00:00"/>
    <s v="No se está acatando lo  señalado en el MIPG Dimensión 3 “Gestión con Valores para el Resultado”, lineamiento “Trabajar por procesos” ya que no se están definiendo de manera secuencial cada una de las diferentes actividades del proceso, desagregándolo en p"/>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
    <s v="4. Por que no se realizo un adecuado control y verificación del diligenciamiento  de las plantillas de uso de los vehículo"/>
    <s v="Hallazgos por parte de los Órganos de Control_x000a__x000a_Presuntas faltas disciplinarias  "/>
    <s v="Acción correctiva"/>
    <s v="Realizar la socializacion trimestral de la documentacion actualizada y/o liniamientos de uso y manejo de los vehiculos a los conductores y demas responsables "/>
    <m/>
    <n v="3"/>
    <s v="Socializaciones trimestrales realizadas/socializaciones programadas*100%"/>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s v="Abierto"/>
    <m/>
    <m/>
    <m/>
    <m/>
    <m/>
  </r>
  <r>
    <n v="0"/>
    <n v="659"/>
    <s v="Auditoría interna"/>
    <n v="2022"/>
    <s v="Informe Seguimiento Austeridad Gasto I  Trimestre de 2022"/>
    <d v="2022-05-27T00:00:00"/>
    <s v="No se está acatando lo  señalado en el MIPG Dimensión 3 “Gestión con Valores para el Resultado”, lineamiento “Trabajar por procesos” ya que no se están definiendo de manera secuencial cada una de las diferentes actividades del proceso, desagregándolo en p"/>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
    <s v="4. Por que no se realizo un adecuado control y verificación del diligenciamiento  de las plantillas de uso de los vehículo"/>
    <s v="Hallazgos por parte de los Órganos de Control_x000a__x000a_Presuntas faltas disciplinarias  "/>
    <s v="Acción correctiva"/>
    <s v="Establecer  en la Hoja de vida de los vehiculos que estan a cargo de la entidad, en donde se especifique los siguientes aspectos: Informacion general del vehiculo, documentos del vehiculo, revision tecnomecanica y de gases, incidentes y accidentes, manten"/>
    <m/>
    <n v="1"/>
    <s v="Formato Hoja de vida del vehiculo "/>
    <x v="0"/>
    <s v="Margarita Arias "/>
    <d v="2022-06-30T00:00:00"/>
    <d v="2022-08-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s v="Abierto"/>
    <m/>
    <m/>
    <m/>
    <m/>
    <m/>
  </r>
  <r>
    <n v="0"/>
    <n v="660"/>
    <s v="Auditoría interna"/>
    <n v="2022"/>
    <s v="Informe Seguimiento Austeridad Gasto I  Trimestre de 2022"/>
    <d v="2022-05-27T00:00:00"/>
    <s v="No se está acatando lo  señalado en el MIPG Dimensión 3 “Gestión con Valores para el Resultado”, lineamiento “Trabajar por procesos” ya que no se están definiendo de manera secuencial cada una de las diferentes actividades del proceso, desagregándolo en p"/>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
    <s v="4. Por que no se realizo un adecuado control y verificación del diligenciamiento  de las plantillas de uso de los vehículo"/>
    <s v="Hallazgos por parte de los Órganos de Control_x000a__x000a_Presuntas faltas disciplinarias  "/>
    <s v="Acción correctiva"/>
    <s v="Seguimientos mensuales al diligenciamiento de la planilla de Preinspección y Desplazamientos y el dormato de  Inspección Preoperacional Vehículos"/>
    <m/>
    <n v="1"/>
    <s v="Seguimiento mensuales"/>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s v="Abierto"/>
    <m/>
    <m/>
    <m/>
    <m/>
    <m/>
  </r>
  <r>
    <n v="652"/>
    <n v="661"/>
    <s v="Auditoría interna"/>
    <n v="2022"/>
    <s v="Informe Seguimiento Austeridad Gasto I  Trimestre de 2022"/>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
    <s v="Porque, no se ejecuto el debido control y seguimiento al vehículo."/>
    <s v="Hallazgos por parte de los Órganos de Control"/>
    <s v="Acción correctiva"/>
    <s v="Realizar cruces mensuales de los bienes existentes en la entidad conjuntamente con el proceso de gestión financiera "/>
    <m/>
    <n v="7"/>
    <s v="Cruces mensuales"/>
    <x v="0"/>
    <s v="Margarita Arias "/>
    <d v="2022-07-01T00:00:00"/>
    <d v="2023-01-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m/>
    <m/>
    <s v="Abierto"/>
    <m/>
    <m/>
    <m/>
    <m/>
    <m/>
  </r>
  <r>
    <n v="0"/>
    <n v="662"/>
    <s v="Auditoría interna"/>
    <n v="2022"/>
    <s v="Informe Seguimiento Austeridad Gasto I  Trimestre de 2022"/>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
    <s v="Porque, no se ejecuto el debido control y seguimiento al vehículo."/>
    <s v="Hallazgos por parte de los Órganos de Control"/>
    <s v="Acción correctiva"/>
    <s v="Realizar informe estableciendo las razones de la devolución del vehículo IXX-308  y  las decisiones tomadas por la entidad en relación a esta devolución"/>
    <m/>
    <n v="1"/>
    <s v="Informe "/>
    <x v="0"/>
    <s v="Margarita Arias "/>
    <d v="2022-07-01T00:00:00"/>
    <d v="2022-09-30T00:00:00"/>
    <m/>
    <m/>
    <d v="2022-12-31T00:00:00"/>
    <m/>
    <m/>
    <m/>
    <m/>
    <m/>
    <m/>
    <m/>
    <m/>
    <m/>
    <m/>
    <m/>
    <m/>
    <m/>
    <m/>
    <m/>
    <m/>
    <m/>
    <m/>
    <m/>
    <m/>
    <m/>
    <m/>
    <m/>
    <m/>
    <m/>
    <m/>
    <m/>
    <m/>
    <m/>
    <m/>
    <m/>
    <m/>
    <m/>
    <m/>
    <m/>
    <m/>
    <m/>
    <m/>
    <m/>
    <m/>
    <m/>
    <m/>
    <m/>
    <m/>
    <m/>
    <m/>
    <m/>
    <m/>
    <m/>
    <m/>
    <m/>
    <m/>
    <m/>
    <m/>
    <m/>
    <m/>
    <m/>
    <m/>
    <m/>
    <m/>
    <m/>
    <m/>
    <m/>
    <m/>
    <m/>
    <m/>
    <m/>
    <m/>
    <m/>
    <m/>
    <m/>
    <m/>
    <m/>
    <m/>
    <m/>
    <d v="2022-07-19T00:00:00"/>
    <s v="El proceso envia conciliacion de inventarios de los meses de enero, febrero y marzo, falta abril, mayo y junio"/>
    <s v="A tiempo"/>
    <d v="2022-07-28T00:00:00"/>
    <s v="No hay evidencia en el One Drive de este item."/>
    <s v="Luis Guillermo"/>
    <n v="0"/>
    <s v="SIN INICIAR"/>
    <m/>
    <m/>
    <s v="Abierto"/>
    <m/>
    <m/>
    <m/>
    <m/>
    <m/>
  </r>
  <r>
    <n v="0"/>
    <n v="663"/>
    <s v="Auditoría interna"/>
    <n v="2022"/>
    <s v="Informe Seguimiento Austeridad Gasto I  Trimestre de 2022"/>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
    <s v="Porque, no se ejecuto el debido control y seguimiento al vehículo."/>
    <s v="Hallazgos por parte de los Órganos de Control"/>
    <s v="Acción correctiva"/>
    <s v="Establecer un lineamiento específico con relación a los bienes entregados en comodato"/>
    <m/>
    <n v="1"/>
    <s v="Lineamientos"/>
    <x v="0"/>
    <s v="Margarita Arias "/>
    <d v="2022-07-01T00:00:00"/>
    <d v="2022-09-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m/>
    <m/>
    <s v="Abierto"/>
    <m/>
    <m/>
    <m/>
    <m/>
    <m/>
  </r>
  <r>
    <n v="653"/>
    <n v="664"/>
    <s v="Auditoría interna"/>
    <n v="2022"/>
    <s v="Informe Seguimiento Austeridad Gasto I  Trimestre de 2022"/>
    <d v="2022-05-27T00:00:00"/>
    <s v="Aunque se implementó el Manual para el Manejo de Vehiculos de la Dirección Nacional de Bomberos Código MN-AD-02 Versión 1 Vigente a partir del 11 de marzo de 2022, y socializado el 15 de marzo de 2022 con los Conductores de la DNBC, al verificar la docume"/>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ón correctiva"/>
    <s v="Verificar y actualizar los procedimientos No. PC-GA-03 Mantenimiento Preventivo y/o correctivo de los Vehículos  y PC-GA-04 Suministro de Combustible, e incluirlo en el Manual de Vehiculos"/>
    <m/>
    <n v="1"/>
    <s v="Actualizar Procedimientos y manual"/>
    <x v="0"/>
    <s v="Margarita Arias "/>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m/>
    <m/>
    <s v="Abierto"/>
    <m/>
    <m/>
    <m/>
    <m/>
    <m/>
  </r>
  <r>
    <n v="654"/>
    <n v="665"/>
    <s v="Auditoría interna"/>
    <n v="2022"/>
    <s v="Informe Seguimiento Austeridad Gasto I  Trimestre de 2022"/>
    <d v="2022-05-27T00:00:00"/>
    <s v="Al realizar el seguimiento por parte de la Oficina de Control Interno, se evidenció el  incumplimiento a lo establecido en el Plan de Eficiencia Administrativa y Cero Papel de la  DNBC, conforme al numeral 5.6 “las Estrategias y metas a  implementar en la"/>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ón correctiva"/>
    <s v="Realizar actividad  (sensibilizacion) de concientizacion con la alta direccion sobre los roles de la  alta direccion en e cumplimeinto y apoyo en la ejecucion del plan de eficienica administrativa y cero papel "/>
    <m/>
    <n v="1"/>
    <s v="No. De participantes en la actividad que son parte de la alta direccion/ No. De miembos de a alta direccion "/>
    <x v="0"/>
    <s v="Margarita Arias, Jairo Salazar"/>
    <d v="2022-06-30T00:00:00"/>
    <d v="2022-08-13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s v="Abierto"/>
    <m/>
    <m/>
    <m/>
    <m/>
    <m/>
  </r>
  <r>
    <n v="0"/>
    <n v="666"/>
    <s v="Auditoría interna"/>
    <n v="2022"/>
    <s v="Informe Seguimiento Austeridad Gasto I  Trimestre de 2022"/>
    <d v="2022-05-27T00:00:00"/>
    <s v="Al realizar el seguimiento por parte de la Oficina de Control Interno, se evidenció el  incumplimiento a lo establecido en el Plan de Eficiencia Administrativa y Cero Papel de la  DNBC, conforme al numeral 5.6 “las Estrategias y metas a  implementar en la"/>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ón correctiva"/>
    <s v="Seguimiento mensual a las actividades programadas para la ejecución del Plan  de Eficiencia administrativa y cero papel   "/>
    <m/>
    <n v="6"/>
    <s v="Seguimiento Mensual"/>
    <x v="0"/>
    <s v="Margarita Arias, Jairo Salazar"/>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m/>
    <m/>
    <s v="Abierto"/>
    <m/>
    <m/>
    <m/>
    <m/>
    <m/>
  </r>
  <r>
    <n v="0"/>
    <n v="667"/>
    <s v="Auditoría interna"/>
    <n v="2022"/>
    <s v="Informe Seguimiento Austeridad Gasto I  Trimestre de 2022"/>
    <d v="2022-05-27T00:00:00"/>
    <s v="Al realizar el seguimiento por parte de la Oficina de Control Interno, se evidenció el  incumplimiento a lo establecido en el Plan de Eficiencia Administrativa y Cero Papel de la  DNBC, conforme al numeral 5.6 “las Estrategias y metas a  implementar en l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ón correctiva"/>
    <s v="Adelantar el proceso contractual para la adquisicion de un software de gestion de impresión "/>
    <m/>
    <n v="1"/>
    <s v="software de gestion de impresión Adquirido "/>
    <x v="2"/>
    <s v="Ivan Gonzales "/>
    <d v="2022-06-30T00:00:00"/>
    <d v="2022-12-31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n v="0"/>
    <s v="EN AVANCE"/>
    <m/>
    <m/>
    <s v="Abierto"/>
    <m/>
    <m/>
    <m/>
    <m/>
    <m/>
  </r>
  <r>
    <n v="0"/>
    <n v="668"/>
    <s v="Auditoría interna"/>
    <n v="2022"/>
    <s v="Informe Seguimiento Austeridad Gasto I  Trimestre de 2022"/>
    <d v="2022-05-27T00:00:00"/>
    <s v="Al realizar el seguimiento por parte de la Oficina de Control Interno, se evidenció el  incumplimiento a lo establecido en el Plan de Eficiencia Administrativa y Cero Papel de la  DNBC, conforme al numeral 5.6 “las Estrategias y metas a  implementar en l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ón correctiva"/>
    <s v="Implementación de claves de  impresión  para la  totalidad de  los usuarios de la DNBC"/>
    <m/>
    <n v="1"/>
    <s v="Claves asignadas"/>
    <x v="2"/>
    <s v="Ivan Gonzales "/>
    <d v="2022-07-01T00:00:00"/>
    <d v="2022-07-30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m/>
    <s v="SIN INICIAR"/>
    <m/>
    <m/>
    <s v="Abierto"/>
    <m/>
    <m/>
    <m/>
    <m/>
    <m/>
  </r>
  <r>
    <n v="0"/>
    <n v="669"/>
    <s v="Auditoría interna"/>
    <n v="2022"/>
    <s v="Informe Seguimiento Austeridad Gasto I  Trimestre de 2022"/>
    <d v="2022-05-27T00:00:00"/>
    <s v="Al realizar el seguimiento por parte de la Oficina de Control Interno, se evidenció el  incumplimiento a lo establecido en el Plan de Eficiencia Administrativa y Cero Papel de la  DNBC, conforme al numeral 5.6 “las Estrategias y metas a  implementar en l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ón correctiva"/>
    <s v="Seguimiento trimestral a la apliación de controles de impresión"/>
    <m/>
    <n v="2"/>
    <s v="Seguimiento trimestral"/>
    <x v="0"/>
    <s v="Margarita Arias, Jairo Salazar"/>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s v="Abierto"/>
    <m/>
    <m/>
    <m/>
    <m/>
    <m/>
  </r>
  <r>
    <n v="655"/>
    <n v="670"/>
    <s v="Auditoría interna"/>
    <n v="2022"/>
    <s v="Informe Seguimiento Austeridad Gasto I  Trimestre de 2022"/>
    <d v="2022-05-27T00:00:00"/>
    <s v="No se está dando cumplimiento a lo indicado en el artículo 15 del Decreto 397 de 2022, que trata del Plan de Austeridad del Gasto 2022 para los órganos que hacen parte del Presupuesto General literal e); ni lo establecido en el Decreto 1598 de 2011 que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ó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s v="Abierto"/>
    <m/>
    <m/>
    <m/>
    <m/>
    <m/>
  </r>
  <r>
    <n v="0"/>
    <n v="671"/>
    <s v="Auditoría interna"/>
    <n v="2022"/>
    <s v="Informe Seguimiento Austeridad Gasto I  Trimestre de 2022"/>
    <d v="2022-05-27T00:00:00"/>
    <s v="No se está dando cumplimiento a lo indicado en el artículo 15 del Decreto 397 de 2022, que trata del Plan de Austeridad del Gasto 2022 para los órganos que hacen parte del Presupuesto General literal e); ni lo establecido en el Decreto 1598 de 2011 que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ón correctiva"/>
    <s v="Cancelación de 16  lineas telefónicas"/>
    <m/>
    <n v="16"/>
    <s v="Cancelación de lineas"/>
    <x v="0"/>
    <s v="Margarita Arias "/>
    <d v="2022-06-30T00:00:00"/>
    <d v="2022-07-30T00:00:00"/>
    <m/>
    <m/>
    <d v="2022-12-31T00:00:00"/>
    <m/>
    <m/>
    <m/>
    <m/>
    <m/>
    <m/>
    <m/>
    <m/>
    <m/>
    <m/>
    <m/>
    <m/>
    <m/>
    <m/>
    <m/>
    <m/>
    <m/>
    <m/>
    <m/>
    <m/>
    <m/>
    <m/>
    <m/>
    <m/>
    <m/>
    <m/>
    <m/>
    <m/>
    <m/>
    <m/>
    <m/>
    <m/>
    <m/>
    <m/>
    <m/>
    <m/>
    <m/>
    <m/>
    <m/>
    <m/>
    <m/>
    <m/>
    <m/>
    <m/>
    <m/>
    <m/>
    <m/>
    <m/>
    <m/>
    <m/>
    <m/>
    <m/>
    <m/>
    <m/>
    <m/>
    <m/>
    <m/>
    <m/>
    <m/>
    <m/>
    <m/>
    <m/>
    <m/>
    <m/>
    <m/>
    <m/>
    <m/>
    <m/>
    <m/>
    <m/>
    <m/>
    <m/>
    <m/>
    <m/>
    <m/>
    <d v="2022-06-19T00:00:00"/>
    <s v="Se evidencia conrreo de la empresa de telefonia movil confirmando la desactivacion de las 26 líneas telefónicas a partir del 13-06-2022"/>
    <s v="Si"/>
    <d v="2022-07-28T00:00:00"/>
    <s v="No hay evidencia en el One Drive de este item."/>
    <s v="Luis Guillermo"/>
    <n v="0"/>
    <s v="EN AVANCE"/>
    <m/>
    <m/>
    <s v="Abierto"/>
    <m/>
    <m/>
    <m/>
    <m/>
    <m/>
  </r>
  <r>
    <n v="0"/>
    <n v="672"/>
    <s v="Auditoría interna"/>
    <n v="2022"/>
    <s v="Informe Seguimiento Austeridad Gasto I  Trimestre de 2022"/>
    <d v="2022-05-27T00:00:00"/>
    <s v="No se está dando cumplimiento a lo indicado en el artículo 15 del Decreto 397 de 2022, que trata del Plan de Austeridad del Gasto 2022 para los órganos que hacen parte del Presupuesto General literal e); ni lo establecido en el Decreto 1598 de 2011 que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ón correctiva"/>
    <s v="Modificación de planes de consumo"/>
    <m/>
    <n v="1"/>
    <s v="Planes de consumo modificados"/>
    <x v="0"/>
    <s v="Margarita Arias "/>
    <d v="2022-06-30T00:00:00"/>
    <d v="2022-08-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s v="Abierto"/>
    <m/>
    <m/>
    <m/>
    <m/>
    <m/>
  </r>
  <r>
    <n v="0"/>
    <n v="673"/>
    <s v="Auditoría interna"/>
    <n v="2022"/>
    <s v="Informe Seguimiento Austeridad Gasto I  Trimestre de 2022"/>
    <d v="2022-05-27T00:00:00"/>
    <s v="No se está dando cumplimiento a lo indicado en el artículo 15 del Decreto 397 de 2022, que trata del Plan de Austeridad del Gasto 2022 para los órganos que hacen parte del Presupuesto General literal e); ni lo establecido en el Decreto 1598 de 2011 que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s v="Acción correctiva"/>
    <s v="Realizar la designación formal de las lineas y/o equipos unicamente a personal que posee vinculo laboral con la entidad y que ostenten cargos de Director General, Subdirector y que su labor principal sea la Atención y Prevención de emergencias. De igual f"/>
    <m/>
    <n v="1"/>
    <s v="Designación formal de lineas y/o equipos"/>
    <x v="0"/>
    <s v="Margarita Arias "/>
    <d v="2022-06-30T00:00:00"/>
    <d v="2022-08-31T00:00:00"/>
    <m/>
    <m/>
    <d v="2022-12-31T00:00:00"/>
    <m/>
    <m/>
    <m/>
    <m/>
    <m/>
    <m/>
    <m/>
    <m/>
    <m/>
    <m/>
    <m/>
    <m/>
    <m/>
    <m/>
    <m/>
    <m/>
    <m/>
    <m/>
    <m/>
    <m/>
    <m/>
    <m/>
    <m/>
    <m/>
    <m/>
    <m/>
    <m/>
    <m/>
    <m/>
    <m/>
    <m/>
    <m/>
    <m/>
    <m/>
    <m/>
    <m/>
    <m/>
    <m/>
    <m/>
    <m/>
    <m/>
    <m/>
    <m/>
    <m/>
    <m/>
    <m/>
    <m/>
    <m/>
    <m/>
    <m/>
    <m/>
    <m/>
    <m/>
    <m/>
    <m/>
    <m/>
    <m/>
    <m/>
    <m/>
    <m/>
    <m/>
    <m/>
    <m/>
    <m/>
    <m/>
    <m/>
    <m/>
    <m/>
    <m/>
    <m/>
    <m/>
    <m/>
    <m/>
    <m/>
    <m/>
    <d v="2022-06-19T00:00:00"/>
    <s v="Se emite circular dirigida al personal a quien se el asigna la SIM CARD indicando su responsabilidad frente al uso y custodia de la misma"/>
    <s v="Si"/>
    <d v="2022-07-28T00:00:00"/>
    <s v="No hay evidencia en el One Drive de este item."/>
    <s v="Luis Guillermo"/>
    <n v="0"/>
    <s v="EN AVANCE"/>
    <m/>
    <m/>
    <s v="Abierto"/>
    <m/>
    <m/>
    <m/>
    <m/>
    <m/>
  </r>
  <r>
    <n v="656"/>
    <n v="674"/>
    <s v="Auditoría interna"/>
    <n v="2022"/>
    <s v="Informe Seguimiento Austeridad Gasto I  Trimestre de 2022"/>
    <d v="2022-05-27T00:00:00"/>
    <s v="Se evidenció que se no se dió cumplimiento a seis (6) de las nueve (9) actividades programadas en el numeral 15 del Programa de Gestión Ambiental del PIGA 2020-2024 de la DNBC así:_x000a_Programa Gestión Integral de los Residuos_x000a_*Monitoreo y control de la gener"/>
    <s v="No conformidad"/>
    <s v="1. por qué: Desconocimiento de los roles y responsabilidades de la primera línea de defensa de acuerdo a lo estipulado en la resolución 547 de 2021._x000a__x000a_2, Ausencia de autocontrol, control y seguimiento   a la ejecución del proceso. "/>
    <s v="2, Ausencia de autocontrol, control y seguimiento   a la ejecución del proceso. "/>
    <s v="*Incumplimiento en las acciones ambientales de la DNBC"/>
    <s v="Acción correctiva"/>
    <s v="Realizar seguimientos mensuales  al PIGA identificando las actividades criticas a ejecutar "/>
    <m/>
    <n v="6"/>
    <s v="No de seguimientos realizados/No de seguimientos programados*100"/>
    <x v="0"/>
    <s v="Margarita Arias /Jairo Zalasar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s v="Abierto"/>
    <m/>
    <m/>
    <m/>
    <m/>
    <m/>
  </r>
  <r>
    <n v="657"/>
    <n v="675"/>
    <s v="Auditoria Interna"/>
    <n v="2021"/>
    <s v="INFORME  DE SEGUIMIENTO DEL ESTADO ACTUAL DE LA INFORMACIÓN REGISTRADA POR LA DIRECCIÓN NACIONAL DE BOMBEROS, EN EL SISTEMA DE INFORMACIÓN Y GESTIÓN DEL EMPLEO PÚBLICO (SIGEPII)"/>
    <d v="2022-05-25T00:00:00"/>
    <s v="INFORMACION REPORTADA_x000a_Se  reitera la situación evidenciada en el seguimiento a la información del  SIGEPI de la vigencia 2020, respecto a las diferencias en la cantidad de registros entre el SIGEPII y la base de datos suministrada por el Grupo de Gestión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Problemas de fiabilidad de la información SIGEP por fallas técnicas del mismo y activación y desactivación por parte de la entidad. "/>
    <s v="Incumplimiento de normativa de bajo riesgo jurídico. "/>
    <s v="Acción correctiva"/>
    <s v="Realizar el seguimiento de la informacion de contractual registrada en sigep de tal forma que coincida con la informacion de la base de datos de los contratistas de la entidad."/>
    <m/>
    <n v="1"/>
    <s v="_x000a__x000a_Numero de contratistas registrados en el Sigep/Total de contratistas de la base de d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s v="Abierto"/>
    <m/>
    <m/>
    <m/>
    <m/>
    <m/>
  </r>
  <r>
    <n v="658"/>
    <n v="676"/>
    <s v="Auditoria Interna"/>
    <n v="2021"/>
    <s v="INFORME  DE SEGUIMIENTO DEL ESTADO ACTUAL DE LA INFORMACIÓN REGISTRADA POR LA DIRECCIÓN NACIONAL DE BOMBEROS, EN EL SISTEMA DE INFORMACIÓN Y GESTIÓN DEL EMPLEO PÚBLICO (SIGEPII)"/>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Debilidad en la identiifcacion de controles sobre las hojas de vida de los contratistas de prestacion de servicio.   "/>
    <s v="Incumplimiento de normativa de bajo riesgo jurídico. "/>
    <s v="Acción correctiva"/>
    <s v="Realizar el seguimiento de la informacion de contractual registrada en sigep de tal forma que coincida con la informacion de las hojas de vida de los contratistas de la entidad.."/>
    <m/>
    <n v="1"/>
    <s v="Numero de hojas de vida cargadas en el sigep de contratistas /Total de hojas de vida de contratista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s v="Abierto"/>
    <m/>
    <m/>
    <m/>
    <m/>
    <m/>
  </r>
  <r>
    <n v="0"/>
    <n v="677"/>
    <s v="Auditoria Interna"/>
    <n v="2021"/>
    <s v="INFORME  DE SEGUIMIENTO DEL ESTADO ACTUAL DE LA INFORMACIÓN REGISTRADA POR LA DIRECCIÓN NACIONAL DE BOMBEROS, EN EL SISTEMA DE INFORMACIÓN Y GESTIÓN DEL EMPLEO PÚBLICO (SIGEPII)"/>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3.Debilidad en la identiifcacion de controles sobre las hojas de vida de los contratistas de prestacion de servicio.  "/>
    <s v="Incumplimiento de normativa de bajo riesgo jurídico. "/>
    <s v="Acción correctiva"/>
    <s v="Realizar el seguimiento de la informacion de contractual registrada en sigep de tal forma que coincida con la informacion de los contratos de la entidad."/>
    <m/>
    <n v="1"/>
    <s v="Numero de hojas de contratos en el sigep /Total de contr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Acción en términos y sin avance de gestión, respecto al seguimiento fr la ihnformación contractual registrada en SIGEP "/>
    <s v="Jacqueline"/>
    <n v="0.1"/>
    <s v="SIN INICIAR"/>
    <m/>
    <m/>
    <s v="Abierto"/>
    <m/>
    <m/>
    <m/>
    <m/>
    <m/>
  </r>
  <r>
    <n v="0"/>
    <n v="678"/>
    <s v="Auditoria Interna"/>
    <n v="2021"/>
    <s v="INFORME  DE SEGUIMIENTO DEL ESTADO ACTUAL DE LA INFORMACIÓN REGISTRADA POR LA DIRECCIÓN NACIONAL DE BOMBEROS, EN EL SISTEMA DE INFORMACIÓN Y GESTIÓN DEL EMPLEO PÚBLICO (SIGEPII)"/>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error en la creacion de roles en el sistema SIGEP"/>
    <s v="Incumplimiento de normativa de bajo riesgo jurídico. "/>
    <s v="Corrección"/>
    <s v="Depurar los roles registrados en el sigep."/>
    <m/>
    <n v="1"/>
    <s v="Numero de roles registrados en el sigep/Total de Roles asignados en la entidad "/>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depurando los roles registrados en sigep ya que registran más de mil y se deben hacer manual de acuerdo a la respuesta de funcion publica._x000a__x000a_Unico usuario para realizarlo es el asignado por la funcionaria maryoly diaz."/>
    <s v="A tiempo"/>
    <d v="2022-07-25T00:00:00"/>
    <s v="En términos"/>
    <s v="Jacqueline"/>
    <n v="0"/>
    <s v="SIN INICIAR"/>
    <m/>
    <m/>
    <s v="Abierto"/>
    <m/>
    <m/>
    <m/>
    <m/>
    <m/>
  </r>
  <r>
    <n v="0"/>
    <n v="679"/>
    <s v="Auditoria Interna"/>
    <n v="2021"/>
    <s v="INFORME  DE SEGUIMIENTO DEL ESTADO ACTUAL DE LA INFORMACIÓN REGISTRADA POR LA DIRECCIÓN NACIONAL DE BOMBEROS, EN EL SISTEMA DE INFORMACIÓN Y GESTIÓN DEL EMPLEO PÚBLICO (SIGEPII)"/>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error al digitar las fechas que no corresponden con las de posesión de los servidores de  en el sistema SIGEP"/>
    <s v="Incumplimiento de normativa de bajo riesgo jurídico. "/>
    <s v="Corrección"/>
    <s v="Fortalecer el seguimiento a la informacion cargada en sigep con respecto a los funcionarios."/>
    <m/>
    <n v="1"/>
    <s v="Numero informacion verificada en registro sigep / Total de la informacion de funciona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validan las fechas de los funcionarios en el aplicativos en cuando a fechas de posesionamiento_x000a__x000a_Unico usuario para realizarlo es el asignado por la funcionaria maryoly diaz."/>
    <s v="A tiempo"/>
    <d v="2022-07-25T00:00:00"/>
    <s v="En términos"/>
    <s v="Jacqueline"/>
    <n v="0"/>
    <s v="SIN INICIAR"/>
    <m/>
    <m/>
    <s v="Abierto"/>
    <m/>
    <m/>
    <m/>
    <m/>
    <m/>
  </r>
  <r>
    <n v="0"/>
    <n v="680"/>
    <s v="Auditoria Interna"/>
    <n v="2021"/>
    <s v="INFORME  DE SEGUIMIENTO DEL ESTADO ACTUAL DE LA INFORMACIÓN REGISTRADA POR LA DIRECCIÓN NACIONAL DE BOMBEROS, EN EL SISTEMA DE INFORMACIÓN Y GESTIÓN DEL EMPLEO PÚBLICO (SIGEPII)"/>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
    <s v="error al digitar las fechas que no corresponden con las de posesión de los contratistas de  en el sistema SIGEP"/>
    <s v="Incumplimiento de normativa de bajo riesgo jurídico. "/>
    <s v="Corrección"/>
    <s v="Fortalecer el seguimiento a la informacion cargada en sigep con respecto a los contratistas."/>
    <m/>
    <n v="1"/>
    <s v="Numero informacion verificada en registro sigep / Total de la informacion de contratistas de la entidad"/>
    <x v="3"/>
    <s v="Alvaro Pérez Garcés "/>
    <d v="2022-07-01T00:00:00"/>
    <d v="2022-12-31T00:00:00"/>
    <m/>
    <m/>
    <d v="2022-12-31T00:00:00"/>
    <m/>
    <m/>
    <m/>
    <m/>
    <m/>
    <m/>
    <m/>
    <m/>
    <m/>
    <m/>
    <m/>
    <m/>
    <m/>
    <m/>
    <m/>
    <m/>
    <m/>
    <m/>
    <m/>
    <m/>
    <m/>
    <m/>
    <m/>
    <m/>
    <m/>
    <m/>
    <m/>
    <m/>
    <m/>
    <m/>
    <m/>
    <m/>
    <m/>
    <m/>
    <m/>
    <m/>
    <m/>
    <m/>
    <m/>
    <m/>
    <m/>
    <m/>
    <m/>
    <m/>
    <m/>
    <m/>
    <m/>
    <m/>
    <m/>
    <m/>
    <m/>
    <m/>
    <m/>
    <m/>
    <m/>
    <m/>
    <m/>
    <m/>
    <m/>
    <m/>
    <m/>
    <m/>
    <m/>
    <m/>
    <m/>
    <m/>
    <m/>
    <m/>
    <m/>
    <m/>
    <m/>
    <m/>
    <m/>
    <m/>
    <m/>
    <d v="2022-07-19T00:00:00"/>
    <s v="Se realiza seguimiento con contractual._x000a__x000a_Ya que el Unico usuario para realizarlo es el asignado por la funcionaria maryoly diaz."/>
    <s v="A tiempo"/>
    <d v="2022-07-25T00:00:00"/>
    <s v="En términos"/>
    <s v="Jacqueline"/>
    <n v="0"/>
    <s v="SIN INICIAR"/>
    <m/>
    <m/>
    <s v="Abierto"/>
    <m/>
    <m/>
    <m/>
    <m/>
    <m/>
  </r>
  <r>
    <n v="659"/>
    <n v="681"/>
    <s v="Auditoria Interna"/>
    <n v="2021"/>
    <s v="INFORME  DE SEGUIMIENTO DEL ESTADO ACTUAL DE LA INFORMACIÓN REGISTRADA POR LA DIRECCIÓN NACIONAL DE BOMBEROS, EN EL SISTEMA DE INFORMACIÓN Y GESTIÓN DEL EMPLEO PÚBLICO (SIGEPII)"/>
    <d v="2022-05-25T00:00:00"/>
    <s v="MODULO VINCULACIÓN / DESVINCULACIÓN_x000a_En vinculación se aprecian 30 registros y los servidores de la DNBC son 29, la diferencia obedece a que se tiene doble registro del Subdirector Administrativo y Financiero"/>
    <s v="Observación"/>
    <s v="Debilidad en  la aplicación de los controles existentes "/>
    <s v="Debilidad en  la aplicación de los controles existentes "/>
    <s v="Incumplimiento de normativa de bajo riesgo jurídico. "/>
    <s v="Acción preventiva "/>
    <s v="Fortalecer el seguimiento a la informacion cargada en sigep con respecto a los funcionarios."/>
    <m/>
    <n v="1"/>
    <s v="Numero informacion verificada en registro sigep / Total de la informacion de funcion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validando la eliminacion de la duplicidad de Subdirector Administrativo y Financiero."/>
    <s v="A tiempo"/>
    <d v="2022-07-25T00:00:00"/>
    <s v="En términos"/>
    <s v="Jacqueline"/>
    <n v="0"/>
    <s v="SIN INICIAR"/>
    <m/>
    <m/>
    <s v="Abierto"/>
    <m/>
    <m/>
    <m/>
    <m/>
    <m/>
  </r>
  <r>
    <n v="660"/>
    <n v="682"/>
    <s v="Auditoria Interna"/>
    <n v="2021"/>
    <s v="INFORME  DE SEGUIMIENTO DEL ESTADO ACTUAL DE LA INFORMACIÓN REGISTRADA POR LA DIRECCIÓN NACIONAL DE BOMBEROS, EN EL SISTEMA DE INFORMACIÓN Y GESTIÓN DEL EMPLEO PÚBLICO (SIGEPII)"/>
    <d v="2022-05-25T00:00:00"/>
    <s v="SIN REGISTRO_x000a_•Se evidenció tres catálogos: Reporte de personas expuestas políticamente; Reporte de situaciones administrativas e Información institucional representantes legales, sin registros. Incumpliéndose lo establecido en el aparte SISTEMA DE INFORMA"/>
    <s v="No conformidad"/>
    <s v="Debilidad en el seguimiento de la informacion reportada en el SIGEP _x000a_"/>
    <s v="Debilidad en el seguimiento de la informacion reportada en el SIGEP _x000a_"/>
    <s v="Incumplimiento de normativa de bajo riesgo jurídico. "/>
    <s v="Acción correctiva"/>
    <s v="Realizar seguimiento con corte 30 de junio y 31 de diciembre de cada vigencia, verificando la informacion reportada en el sigep de los 29 funcionarios de entidad "/>
    <m/>
    <n v="2"/>
    <s v="Numero de seguimientos realizados en la vigencia/Dos"/>
    <x v="3"/>
    <s v="Carilyn Quintero / Maryoly Diaz  "/>
    <d v="2022-07-01T00:00:00"/>
    <d v="2022-12-31T00:00:00"/>
    <m/>
    <m/>
    <d v="2022-12-31T00:00:00"/>
    <m/>
    <m/>
    <m/>
    <m/>
    <m/>
    <m/>
    <m/>
    <m/>
    <m/>
    <m/>
    <m/>
    <m/>
    <m/>
    <m/>
    <m/>
    <m/>
    <m/>
    <m/>
    <m/>
    <m/>
    <m/>
    <m/>
    <m/>
    <m/>
    <m/>
    <m/>
    <m/>
    <m/>
    <m/>
    <m/>
    <m/>
    <m/>
    <m/>
    <m/>
    <m/>
    <m/>
    <m/>
    <m/>
    <m/>
    <m/>
    <m/>
    <m/>
    <m/>
    <m/>
    <m/>
    <m/>
    <m/>
    <m/>
    <m/>
    <m/>
    <m/>
    <m/>
    <m/>
    <m/>
    <m/>
    <m/>
    <m/>
    <m/>
    <m/>
    <m/>
    <m/>
    <m/>
    <m/>
    <m/>
    <m/>
    <m/>
    <m/>
    <m/>
    <m/>
    <m/>
    <m/>
    <m/>
    <m/>
    <m/>
    <m/>
    <d v="2022-07-19T00:00:00"/>
    <s v="Se encuentrra en actualizacion en aplicativo para registrar las personas expuestas politicamente."/>
    <s v="A tiempo"/>
    <d v="2022-07-25T00:00:00"/>
    <s v="En términos"/>
    <s v="Jacqueline"/>
    <n v="0"/>
    <s v="SIN INICIAR"/>
    <m/>
    <m/>
    <s v="Abierto"/>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r>
    <m/>
    <m/>
    <m/>
    <m/>
    <m/>
    <m/>
    <m/>
    <m/>
    <m/>
    <m/>
    <m/>
    <m/>
    <m/>
    <m/>
    <m/>
    <m/>
    <x v="13"/>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 DINÁMICA" cacheId="10" applyNumberFormats="0" applyBorderFormats="0" applyFontFormats="0" applyPatternFormats="0" applyAlignmentFormats="0" applyWidthHeightFormats="0" dataCaption="" updatedVersion="8" compact="0" compactData="0">
  <location ref="A1:B16" firstHeaderRow="1" firstDataRow="1" firstDataCol="1"/>
  <pivotFields count="114">
    <pivotField name="Hallazgos" compact="0" outline="0" multipleItemSelectionAllowed="1" showAll="0"/>
    <pivotField name="Ítem" dataField="1" compact="0" outline="0" multipleItemSelectionAllowed="1" showAll="0"/>
    <pivotField name="Origen del hallazgo" compact="0" outline="0" multipleItemSelectionAllowed="1" showAll="0"/>
    <pivotField name="Vigencia" compact="0" outline="0" multipleItemSelectionAllowed="1" showAll="0"/>
    <pivotField name="Detalle del origen" compact="0" outline="0" multipleItemSelectionAllowed="1" showAll="0"/>
    <pivotField name="Fecha de identificación del hallazgo  (DD/MM/AAAA)" compact="0" outline="0" multipleItemSelectionAllowed="1" showAll="0"/>
    <pivotField name="Descripción del hallazgo" compact="0" outline="0" multipleItemSelectionAllowed="1" showAll="0"/>
    <pivotField name="Tipo de hallazgo" compact="0" outline="0" multipleItemSelectionAllowed="1" showAll="0"/>
    <pivotField name="Análisis de causas" compact="0" outline="0" multipleItemSelectionAllowed="1" showAll="0"/>
    <pivotField name="Causa raíz" compact="0" outline="0" multipleItemSelectionAllowed="1" showAll="0"/>
    <pivotField name="Efectos" compact="0" outline="0" multipleItemSelectionAllowed="1" showAll="0"/>
    <pivotField name="Acción a implementar_x000a_(Corrección, Correctiva, Preventiva o de Mejora)" compact="0" outline="0" multipleItemSelectionAllowed="1" showAll="0"/>
    <pivotField name="Descripción de la acción" compact="0" outline="0" multipleItemSelectionAllowed="1" showAll="0"/>
    <pivotField name="Acción modificada" compact="0" outline="0" multipleItemSelectionAllowed="1" showAll="0"/>
    <pivotField name="Meta" compact="0" outline="0" multipleItemSelectionAllowed="1" showAll="0"/>
    <pivotField name="Indicador" compact="0" outline="0" multipleItemSelectionAllowed="1" showAll="0"/>
    <pivotField name="Proceso (A CARGO DE LA ACCIÓN)" axis="axisRow" compact="0" outline="0" multipleItemSelectionAllowed="1" showAll="0" sortType="ascending">
      <items count="15">
        <item x="11"/>
        <item x="0"/>
        <item x="6"/>
        <item x="1"/>
        <item x="4"/>
        <item x="5"/>
        <item x="12"/>
        <item x="2"/>
        <item x="3"/>
        <item x="7"/>
        <item x="9"/>
        <item x="10"/>
        <item x="8"/>
        <item x="13"/>
        <item t="default"/>
      </items>
    </pivotField>
    <pivotField name="Responsable de ejecución de la acción" compact="0" outline="0" multipleItemSelectionAllowed="1" showAll="0"/>
    <pivotField name="Fecha inicio" compact="0" outline="0" multipleItemSelectionAllowed="1" showAll="0"/>
    <pivotField name="Fecha terminación" compact="0" numFmtId="15" outline="0" multipleItemSelectionAllowed="1" showAll="0"/>
    <pivotField name="Tipo de  modificación" compact="0" outline="0" multipleItemSelectionAllowed="1" showAll="0"/>
    <pivotField name="Días de prórroga" compact="0" outline="0" multipleItemSelectionAllowed="1" showAll="0"/>
    <pivotField name="Fecha final" compact="0" outline="0" multipleItemSelectionAllowed="1" showAll="0"/>
    <pivotField name="1. Fecha de Seguimiento " compact="0" numFmtId="15" outline="0" multipleItemSelectionAllowed="1" showAll="0"/>
    <pivotField name="1. Descripción de evidencias o soportes ejecución acción de mejora" compact="0" outline="0" multipleItemSelectionAllowed="1" showAll="0"/>
    <pivotField name="1. Grado de avance fisico de ejecución de las Metas (%)" compact="0" outline="0" multipleItemSelectionAllowed="1" showAll="0"/>
    <pivotField name="1. Fecha del seguimiento" compact="0" numFmtId="15" outline="0" multipleItemSelectionAllowed="1" showAll="0"/>
    <pivotField name="2. Referencia documento de seguimiento" compact="0" outline="0" multipleItemSelectionAllowed="1" showAll="0"/>
    <pivotField name="1. Profesionales OCI" compact="0" outline="0" multipleItemSelectionAllowed="1" showAll="0"/>
    <pivotField name="1. % Avance" compact="0" numFmtId="9" outline="0" multipleItemSelectionAllowed="1" showAll="0"/>
    <pivotField name="1. Estado de la acción" compact="0" outline="0" multipleItemSelectionAllowed="1" showAll="0"/>
    <pivotField name="2. Fecha de Seguimiento " compact="0" numFmtId="15" outline="0" multipleItemSelectionAllowed="1" showAll="0"/>
    <pivotField name="2. Descripción de evidencias o soportes ejecución acción de mejora" compact="0" outline="0" multipleItemSelectionAllowed="1" showAll="0"/>
    <pivotField name="2. Grado de avance fisico de ejecución de las Metas (%)" compact="0" outline="0" multipleItemSelectionAllowed="1" showAll="0"/>
    <pivotField name="2. Fecha del seguimiento" compact="0" numFmtId="15" outline="0" multipleItemSelectionAllowed="1" showAll="0"/>
    <pivotField name="2. referencia documento de seguimiento2" compact="0" outline="0" multipleItemSelectionAllowed="1" showAll="0"/>
    <pivotField name="2. Profesionales OCI" compact="0" outline="0" multipleItemSelectionAllowed="1" showAll="0"/>
    <pivotField name="2. % Avance" compact="0" numFmtId="9" outline="0" multipleItemSelectionAllowed="1" showAll="0"/>
    <pivotField name="2. Estado de la acción" compact="0" outline="0" multipleItemSelectionAllowed="1" showAll="0"/>
    <pivotField name="3. Fecha de Seguimiento " compact="0" numFmtId="15" outline="0" multipleItemSelectionAllowed="1" showAll="0"/>
    <pivotField name="3. Descripción de evidencias o soportes ejecución acción de mejora" compact="0" outline="0" multipleItemSelectionAllowed="1" showAll="0"/>
    <pivotField name="3. Grado de avance físico de ejecución de las Metas (%)" compact="0" outline="0" multipleItemSelectionAllowed="1" showAll="0"/>
    <pivotField name="3. Fecha del seguimiento" compact="0" numFmtId="15" outline="0" multipleItemSelectionAllowed="1" showAll="0"/>
    <pivotField name="3. Referencia documento de seguimiento" compact="0" outline="0" multipleItemSelectionAllowed="1" showAll="0"/>
    <pivotField name="3. Profesionales OCI" compact="0" outline="0" multipleItemSelectionAllowed="1" showAll="0"/>
    <pivotField name="3. % Avance" compact="0" numFmtId="9" outline="0" multipleItemSelectionAllowed="1" showAll="0"/>
    <pivotField name="3. Estado de la acción" compact="0" outline="0" multipleItemSelectionAllowed="1" showAll="0"/>
    <pivotField name="4. Fecha de Seguimiento " compact="0" outline="0" multipleItemSelectionAllowed="1" showAll="0"/>
    <pivotField name="4. Descripción de evidencias o soportes ejecución acción de mejora" compact="0" outline="0" multipleItemSelectionAllowed="1" showAll="0"/>
    <pivotField name="4. Grado de avance físico de ejecución de las Metas (%)" compact="0" outline="0" multipleItemSelectionAllowed="1" showAll="0"/>
    <pivotField name="4. Fecha del seguimiento" compact="0" numFmtId="15" outline="0" multipleItemSelectionAllowed="1" showAll="0"/>
    <pivotField name="4. Referencia documento de seguimiento" compact="0" outline="0" multipleItemSelectionAllowed="1" showAll="0"/>
    <pivotField name="4. Profesionales OCI" compact="0" outline="0" multipleItemSelectionAllowed="1" showAll="0"/>
    <pivotField name="4. % Avance" compact="0" numFmtId="9" outline="0" multipleItemSelectionAllowed="1" showAll="0"/>
    <pivotField name="4. Estado de la acción " compact="0" outline="0" multipleItemSelectionAllowed="1" showAll="0"/>
    <pivotField name="4. fecha de seguimiento 2" compact="0" numFmtId="15" outline="0" multipleItemSelectionAllowed="1" showAll="0"/>
    <pivotField name="4. descripción de evidencias o soportes ejecución acción de mejora2" compact="0" outline="0" multipleItemSelectionAllowed="1" showAll="0"/>
    <pivotField name="4. grado de avance físico de ejecución de las metas (%)2" compact="0" numFmtId="9" outline="0" multipleItemSelectionAllowed="1" showAll="0"/>
    <pivotField name="4. fecha del seguimiento2" compact="0" numFmtId="15" outline="0" multipleItemSelectionAllowed="1" showAll="0"/>
    <pivotField name="4. referencia documento de seguimiento2" compact="0" outline="0" multipleItemSelectionAllowed="1" showAll="0"/>
    <pivotField name="4. profesionales oci2" compact="0" outline="0" multipleItemSelectionAllowed="1" showAll="0"/>
    <pivotField name="4. % avance2" compact="0" numFmtId="9" outline="0" multipleItemSelectionAllowed="1" showAll="0"/>
    <pivotField name="4. estado de la acción 2" compact="0" outline="0" multipleItemSelectionAllowed="1" showAll="0"/>
    <pivotField name="4. fecha de seguimiento 3" compact="0" outline="0" multipleItemSelectionAllowed="1" showAll="0"/>
    <pivotField name="4. descripción de evidencias o soportes ejecución acción de mejora3" compact="0" outline="0" multipleItemSelectionAllowed="1" showAll="0"/>
    <pivotField name="4. grado de avance físico de ejecución de las metas (%)3" compact="0" numFmtId="9" outline="0" multipleItemSelectionAllowed="1" showAll="0"/>
    <pivotField name="4. Fecha de Monitoreo" compact="0" outline="0" multipleItemSelectionAllowed="1" showAll="0"/>
    <pivotField name="4.Observaciones " compact="0" outline="0" multipleItemSelectionAllowed="1" showAll="0"/>
    <pivotField name="Cumple Si/No " compact="0" outline="0" multipleItemSelectionAllowed="1" showAll="0"/>
    <pivotField name="4. fecha del seguimiento3" compact="0" outline="0" multipleItemSelectionAllowed="1" showAll="0"/>
    <pivotField name="4. referencia documento de seguimiento3" compact="0" outline="0" multipleItemSelectionAllowed="1" showAll="0"/>
    <pivotField name="4. profesionales oci3" compact="0" outline="0" multipleItemSelectionAllowed="1" showAll="0"/>
    <pivotField name="4. % avance3" compact="0" outline="0" multipleItemSelectionAllowed="1" showAll="0"/>
    <pivotField name="4. estado de la acción 3" compact="0" outline="0" multipleItemSelectionAllowed="1" showAll="0"/>
    <pivotField name="1. fecha de seguimiento 2" compact="0" numFmtId="164" outline="0" multipleItemSelectionAllowed="1" showAll="0"/>
    <pivotField name="1. descripción de evidencias o soportes ejecución acción de mejora2" compact="0" outline="0" multipleItemSelectionAllowed="1" showAll="0"/>
    <pivotField name="1. Grado de avance físico de ejecución de las Metas (%)" compact="0" numFmtId="9" outline="0" multipleItemSelectionAllowed="1" showAll="0"/>
    <pivotField name="1. fecha del seguimiento2" compact="0" outline="0" multipleItemSelectionAllowed="1" showAll="0"/>
    <pivotField name="1. Referencia documento de seguimiento" compact="0" numFmtId="9" outline="0" multipleItemSelectionAllowed="1" showAll="0"/>
    <pivotField name="1. profesionales oci2" compact="0" numFmtId="9" outline="0" multipleItemSelectionAllowed="1" showAll="0"/>
    <pivotField name="1. % avance2" compact="0" numFmtId="9" outline="0" multipleItemSelectionAllowed="1" showAll="0"/>
    <pivotField name="1. Estado de la acción " compact="0" numFmtId="9" outline="0" multipleItemSelectionAllowed="1" showAll="0"/>
    <pivotField name="2. fecha del seguimiento2" compact="0" outline="0" multipleItemSelectionAllowed="1" showAll="0"/>
    <pivotField name="2. referencia documento de seguimiento3" compact="0" numFmtId="9" outline="0" multipleItemSelectionAllowed="1" showAll="0"/>
    <pivotField name="2. profesionales oci2" compact="0" numFmtId="9" outline="0" multipleItemSelectionAllowed="1" showAll="0"/>
    <pivotField name="2.  % Avance" compact="0" numFmtId="9" outline="0" multipleItemSelectionAllowed="1" showAll="0"/>
    <pivotField name="2. Estado de la acción " compact="0" numFmtId="9" outline="0" multipleItemSelectionAllowed="1" showAll="0"/>
    <pivotField name="3. fecha del seguimiento2" compact="0" numFmtId="164" outline="0" multipleItemSelectionAllowed="1" showAll="0"/>
    <pivotField name="3. referencia documento de seguimiento2" compact="0" numFmtId="9" outline="0" multipleItemSelectionAllowed="1" showAll="0"/>
    <pivotField name="3. profesionales oci2" compact="0" outline="0" multipleItemSelectionAllowed="1" showAll="0"/>
    <pivotField name="3.  % Avance" compact="0" numFmtId="9" outline="0" multipleItemSelectionAllowed="1" showAll="0"/>
    <pivotField name="3. Estado de la acción " compact="0" numFmtId="9" outline="0" multipleItemSelectionAllowed="1" showAll="0"/>
    <pivotField name="1. fecha de seguimiento 3" compact="0" outline="0" multipleItemSelectionAllowed="1" showAll="0"/>
    <pivotField name="1. descripción de evidencias o soportes ejecución acción de mejora3" compact="0" numFmtId="9" outline="0" multipleItemSelectionAllowed="1" showAll="0"/>
    <pivotField name="1. grado de avance físico de ejecución de las metas (%)2" compact="0" numFmtId="9" outline="0" multipleItemSelectionAllowed="1" showAll="0"/>
    <pivotField name="4. fecha de monitoreo2" compact="0" numFmtId="164" outline="0" multipleItemSelectionAllowed="1" showAll="0"/>
    <pivotField name="4.observaciones 2" compact="0" numFmtId="9" outline="0" multipleItemSelectionAllowed="1" showAll="0"/>
    <pivotField name="cumple si/no 2" compact="0" numFmtId="9" outline="0" multipleItemSelectionAllowed="1" showAll="0"/>
    <pivotField name="Fecha" compact="0" outline="0" multipleItemSelectionAllowed="1" showAll="0"/>
    <pivotField name="Observaciones" compact="0" outline="0" multipleItemSelectionAllowed="1" showAll="0"/>
    <pivotField name="Cumple Si/No" compact="0" outline="0" multipleItemSelectionAllowed="1" showAll="0"/>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name="Fue eficaz?" compact="0" outline="0" multipleItemSelectionAllowed="1" showAll="0"/>
    <pivotField name="Fue efectiva?" compact="0" outline="0" multipleItemSelectionAllowed="1" showAll="0"/>
    <pivotField name="Estado del Hallazgo " compact="0" outline="0" multipleItemSelectionAllowed="1" showAll="0"/>
    <pivotField name="Análisis Seguimiento Cierre" compact="0" outline="0" multipleItemSelectionAllowed="1" showAll="0"/>
    <pivotField name="Profesionales OCI" compact="0" outline="0" multipleItemSelectionAllowed="1" showAll="0"/>
    <pivotField name="FECHA DE CIERRE_x000a_(DD/MM/AA)" compact="0" outline="0" multipleItemSelectionAllowed="1" showAll="0"/>
    <pivotField name="SI/NO" compact="0" outline="0" multipleItemSelectionAllowed="1" showAll="0"/>
    <pivotField name="OBSERVACIONES DE CUMPLIMIENTO  _x000a_(Grupo de Control Interno)" compact="0" outline="0" multipleItemSelectionAllowed="1" showAll="0"/>
  </pivotFields>
  <rowFields count="1">
    <field x="16"/>
  </rowFields>
  <rowItems count="15">
    <i>
      <x/>
    </i>
    <i>
      <x v="1"/>
    </i>
    <i>
      <x v="2"/>
    </i>
    <i>
      <x v="3"/>
    </i>
    <i>
      <x v="4"/>
    </i>
    <i>
      <x v="5"/>
    </i>
    <i>
      <x v="6"/>
    </i>
    <i>
      <x v="7"/>
    </i>
    <i>
      <x v="8"/>
    </i>
    <i>
      <x v="9"/>
    </i>
    <i>
      <x v="10"/>
    </i>
    <i>
      <x v="11"/>
    </i>
    <i>
      <x v="12"/>
    </i>
    <i>
      <x v="13"/>
    </i>
    <i t="grand">
      <x/>
    </i>
  </rowItems>
  <colItems count="1">
    <i/>
  </colItems>
  <dataFields count="1">
    <dataField name="Cuenta de Ítem" fld="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RIORIZADO" cacheId="7" applyNumberFormats="0" applyBorderFormats="0" applyFontFormats="0" applyPatternFormats="0" applyAlignmentFormats="0" applyWidthHeightFormats="0" dataCaption="" updatedVersion="8" compact="0" compactData="0">
  <location ref="A4:E13" firstHeaderRow="1" firstDataRow="2" firstDataCol="1" rowPageCount="1" colPageCount="1"/>
  <pivotFields count="94">
    <pivotField name="Detalle del origen" compact="0" outline="0" multipleItemSelectionAllowed="1" showAll="0"/>
    <pivotField name="Fecha de identificación del hallazgo  (DD/MM/AAAA)" compact="0" outline="0" multipleItemSelectionAllowed="1" showAll="0"/>
    <pivotField name="Descripción del hallazgo" compact="0" outline="0" multipleItemSelectionAllowed="1" showAll="0"/>
    <pivotField name="Tipo de hallazgo" compact="0" outline="0" multipleItemSelectionAllowed="1" showAll="0"/>
    <pivotField name="Análisis de causas" compact="0" outline="0" multipleItemSelectionAllowed="1" showAll="0"/>
    <pivotField name="Causa raíz" compact="0" outline="0" multipleItemSelectionAllowed="1" showAll="0"/>
    <pivotField name="Efectos" compact="0" outline="0" multipleItemSelectionAllowed="1" showAll="0"/>
    <pivotField name="Acción a implementar_x000a_(Corrección, Correctiva, Preventiva o de Mejora)" compact="0" outline="0" multipleItemSelectionAllowed="1" showAll="0"/>
    <pivotField name="Descripción de la acción" compact="0" outline="0" multipleItemSelectionAllowed="1" showAll="0"/>
    <pivotField name="Acción modificada" compact="0" outline="0" multipleItemSelectionAllowed="1" showAll="0"/>
    <pivotField name="Meta" compact="0" outline="0" multipleItemSelectionAllowed="1" showAll="0"/>
    <pivotField name="Indicador" compact="0" outline="0" multipleItemSelectionAllowed="1" showAll="0"/>
    <pivotField name="Proceso (A CARGO DE LA ACCIÓN)" axis="axisRow" compact="0" outline="0" multipleItemSelectionAllowed="1" showAll="0" sortType="ascending">
      <items count="15">
        <item x="11"/>
        <item x="0"/>
        <item x="6"/>
        <item x="1"/>
        <item x="4"/>
        <item x="5"/>
        <item x="12"/>
        <item x="2"/>
        <item x="3"/>
        <item x="7"/>
        <item x="9"/>
        <item x="10"/>
        <item x="8"/>
        <item x="13"/>
        <item t="default"/>
      </items>
    </pivotField>
    <pivotField name="Responsable de ejecución de la acción" compact="0" outline="0" multipleItemSelectionAllowed="1" showAll="0"/>
    <pivotField name="Fecha inicio" compact="0" outline="0" multipleItemSelectionAllowed="1" showAll="0"/>
    <pivotField name="Fecha terminación" compact="0" numFmtId="15" outline="0" multipleItemSelectionAllowed="1" showAll="0"/>
    <pivotField name="Tipo de  modificación" compact="0" outline="0" multipleItemSelectionAllowed="1" showAll="0"/>
    <pivotField name="Días de prórroga" compact="0" outline="0" multipleItemSelectionAllowed="1" showAll="0"/>
    <pivotField name="Fecha final" axis="axisPage" compact="0" outline="0" multipleItemSelectionAllowed="1" showAll="0">
      <items count="60">
        <item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58"/>
        <item h="1" x="25"/>
        <item h="1" x="26"/>
        <item h="1" x="27"/>
        <item h="1" x="28"/>
        <item h="1" x="29"/>
        <item h="1" x="30"/>
        <item h="1" x="31"/>
        <item h="1" x="32"/>
        <item h="1" x="39"/>
        <item h="1" x="33"/>
        <item h="1" x="34"/>
        <item h="1" x="35"/>
        <item h="1" x="36"/>
        <item h="1" x="37"/>
        <item h="1" x="38"/>
        <item h="1" x="40"/>
        <item h="1" x="41"/>
        <item h="1" x="42"/>
        <item h="1" x="43"/>
        <item h="1" x="44"/>
        <item h="1" x="45"/>
        <item h="1" x="46"/>
        <item h="1" x="47"/>
        <item h="1" x="48"/>
        <item h="1" x="49"/>
        <item h="1" x="50"/>
        <item h="1" x="51"/>
        <item h="1" x="52"/>
        <item h="1" x="53"/>
        <item h="1" x="54"/>
        <item h="1" x="55"/>
        <item h="1" x="56"/>
        <item h="1" x="57"/>
        <item t="default"/>
      </items>
    </pivotField>
    <pivotField name="1. Fecha de Seguimiento " compact="0" numFmtId="15" outline="0" multipleItemSelectionAllowed="1" showAll="0"/>
    <pivotField name="1. Descripción de evidencias o soportes ejecución acción de mejora" compact="0" outline="0" multipleItemSelectionAllowed="1" showAll="0"/>
    <pivotField name="1. Grado de avance fisico de ejecución de las Metas (%)" compact="0" outline="0" multipleItemSelectionAllowed="1" showAll="0"/>
    <pivotField name="1. Fecha del seguimiento" compact="0" numFmtId="15" outline="0" multipleItemSelectionAllowed="1" showAll="0"/>
    <pivotField name="2. Referencia documento de seguimiento" compact="0" outline="0" multipleItemSelectionAllowed="1" showAll="0"/>
    <pivotField name="1. Profesionales OCI" compact="0" outline="0" multipleItemSelectionAllowed="1" showAll="0"/>
    <pivotField name="1. % Avance" compact="0" numFmtId="9" outline="0" multipleItemSelectionAllowed="1" showAll="0"/>
    <pivotField name="1. Estado de la acción" compact="0" outline="0" multipleItemSelectionAllowed="1" showAll="0"/>
    <pivotField name="2. Fecha de Seguimiento " compact="0" numFmtId="15" outline="0" multipleItemSelectionAllowed="1" showAll="0"/>
    <pivotField name="2. Descripción de evidencias o soportes ejecución acción de mejora" compact="0" outline="0" multipleItemSelectionAllowed="1" showAll="0"/>
    <pivotField name="2. Grado de avance fisico de ejecución de las Metas (%)" compact="0" outline="0" multipleItemSelectionAllowed="1" showAll="0"/>
    <pivotField name="2. Fecha del seguimiento" compact="0" numFmtId="15" outline="0" multipleItemSelectionAllowed="1" showAll="0"/>
    <pivotField name="2. referencia documento de seguimiento2" compact="0" outline="0" multipleItemSelectionAllowed="1" showAll="0"/>
    <pivotField name="2. Profesionales OCI" compact="0" outline="0" multipleItemSelectionAllowed="1" showAll="0"/>
    <pivotField name="2. % Avance" compact="0" numFmtId="9" outline="0" multipleItemSelectionAllowed="1" showAll="0"/>
    <pivotField name="2. Estado de la acción" compact="0" outline="0" multipleItemSelectionAllowed="1" showAll="0"/>
    <pivotField name="3. Fecha de Seguimiento " compact="0" numFmtId="15" outline="0" multipleItemSelectionAllowed="1" showAll="0"/>
    <pivotField name="3. Descripción de evidencias o soportes ejecución acción de mejora" compact="0" outline="0" multipleItemSelectionAllowed="1" showAll="0"/>
    <pivotField name="3. Grado de avance físico de ejecución de las Metas (%)" compact="0" outline="0" multipleItemSelectionAllowed="1" showAll="0"/>
    <pivotField name="3. Fecha del seguimiento" compact="0" numFmtId="15" outline="0" multipleItemSelectionAllowed="1" showAll="0"/>
    <pivotField name="3. Referencia documento de seguimiento" compact="0" outline="0" multipleItemSelectionAllowed="1" showAll="0"/>
    <pivotField name="3. Profesionales OCI" compact="0" outline="0" multipleItemSelectionAllowed="1" showAll="0"/>
    <pivotField name="3. % Avance" compact="0" numFmtId="9" outline="0" multipleItemSelectionAllowed="1" showAll="0"/>
    <pivotField name="3. Estado de la acción" compact="0" outline="0" multipleItemSelectionAllowed="1" showAll="0"/>
    <pivotField name="4. Fecha de Seguimiento " compact="0" outline="0" multipleItemSelectionAllowed="1" showAll="0"/>
    <pivotField name="4. Descripción de evidencias o soportes ejecución acción de mejora" compact="0" outline="0" multipleItemSelectionAllowed="1" showAll="0"/>
    <pivotField name="4. Grado de avance físico de ejecución de las Metas (%)" compact="0" outline="0" multipleItemSelectionAllowed="1" showAll="0"/>
    <pivotField name="4. Fecha del seguimiento" compact="0" numFmtId="15" outline="0" multipleItemSelectionAllowed="1" showAll="0"/>
    <pivotField name="4. Referencia documento de seguimiento" compact="0" outline="0" multipleItemSelectionAllowed="1" showAll="0"/>
    <pivotField name="4. Profesionales OCI" compact="0" outline="0" multipleItemSelectionAllowed="1" showAll="0"/>
    <pivotField name="4. % Avance" compact="0" numFmtId="9" outline="0" multipleItemSelectionAllowed="1" showAll="0"/>
    <pivotField name="4. Estado de la acción " compact="0" outline="0" multipleItemSelectionAllowed="1" showAll="0"/>
    <pivotField name="4. fecha de seguimiento 2" compact="0" numFmtId="15" outline="0" multipleItemSelectionAllowed="1" showAll="0"/>
    <pivotField name="4. descripción de evidencias o soportes ejecución acción de mejora2" compact="0" outline="0" multipleItemSelectionAllowed="1" showAll="0"/>
    <pivotField name="4. grado de avance físico de ejecución de las metas (%)2" compact="0" numFmtId="9" outline="0" multipleItemSelectionAllowed="1" showAll="0"/>
    <pivotField name="4. fecha del seguimiento2" compact="0" numFmtId="15" outline="0" multipleItemSelectionAllowed="1" showAll="0"/>
    <pivotField name="4. referencia documento de seguimiento2" compact="0" outline="0" multipleItemSelectionAllowed="1" showAll="0"/>
    <pivotField name="4. profesionales oci2" compact="0" outline="0" multipleItemSelectionAllowed="1" showAll="0"/>
    <pivotField name="4. % avance2" compact="0" numFmtId="9" outline="0" multipleItemSelectionAllowed="1" showAll="0"/>
    <pivotField name="4. estado de la acción 2" compact="0" outline="0" multipleItemSelectionAllowed="1" showAll="0"/>
    <pivotField name="4. fecha de seguimiento 3" compact="0" outline="0" multipleItemSelectionAllowed="1" showAll="0"/>
    <pivotField name="4. descripción de evidencias o soportes ejecución acción de mejora3" compact="0" outline="0" multipleItemSelectionAllowed="1" showAll="0"/>
    <pivotField name="4. grado de avance físico de ejecución de las metas (%)3" compact="0" numFmtId="9" outline="0" multipleItemSelectionAllowed="1" showAll="0"/>
    <pivotField name="4. Fecha de Monitoreo" compact="0" outline="0" multipleItemSelectionAllowed="1" showAll="0"/>
    <pivotField name="4.Observaciones " compact="0" outline="0" multipleItemSelectionAllowed="1" showAll="0"/>
    <pivotField name="Cumple Si/No " compact="0" outline="0" multipleItemSelectionAllowed="1" showAll="0"/>
    <pivotField name="4. fecha del seguimiento3" compact="0" outline="0" multipleItemSelectionAllowed="1" showAll="0"/>
    <pivotField name="4. referencia documento de seguimiento3" compact="0" outline="0" multipleItemSelectionAllowed="1" showAll="0"/>
    <pivotField name="4. profesionales oci3" compact="0" outline="0" multipleItemSelectionAllowed="1" showAll="0"/>
    <pivotField name="4. % avance3" compact="0" outline="0" multipleItemSelectionAllowed="1" showAll="0"/>
    <pivotField name="4. estado de la acción 3" compact="0" outline="0" multipleItemSelectionAllowed="1" showAll="0"/>
    <pivotField name="1. fecha de seguimiento 2" compact="0" numFmtId="164" outline="0" multipleItemSelectionAllowed="1" showAll="0"/>
    <pivotField name="1. descripción de evidencias o soportes ejecución acción de mejora2" compact="0" outline="0" multipleItemSelectionAllowed="1" showAll="0"/>
    <pivotField name="1. Grado de avance físico de ejecución de las Metas (%)" compact="0" numFmtId="9" outline="0" multipleItemSelectionAllowed="1" showAll="0"/>
    <pivotField name="1. fecha del seguimiento2" compact="0" outline="0" multipleItemSelectionAllowed="1" showAll="0"/>
    <pivotField name="1. Referencia documento de seguimiento" compact="0" numFmtId="9" outline="0" multipleItemSelectionAllowed="1" showAll="0"/>
    <pivotField name="1. profesionales oci2" compact="0" numFmtId="9" outline="0" multipleItemSelectionAllowed="1" showAll="0"/>
    <pivotField name="1. % avance2" compact="0" numFmtId="9" outline="0" multipleItemSelectionAllowed="1" showAll="0"/>
    <pivotField name="1. Estado de la acción " axis="axisCol" dataField="1" compact="0" numFmtId="9" outline="0" multipleItemSelectionAllowed="1" showAll="0" sortType="ascending">
      <items count="5">
        <item x="1"/>
        <item x="0"/>
        <item x="2"/>
        <item x="3"/>
        <item t="default"/>
      </items>
    </pivotField>
    <pivotField name="2. fecha del seguimiento2" compact="0" outline="0" multipleItemSelectionAllowed="1" showAll="0"/>
    <pivotField name="2. referencia documento de seguimiento3" compact="0" numFmtId="9" outline="0" multipleItemSelectionAllowed="1" showAll="0"/>
    <pivotField name="2. profesionales oci2" compact="0" numFmtId="9" outline="0" multipleItemSelectionAllowed="1" showAll="0"/>
    <pivotField name="2.  % Avance" compact="0" numFmtId="9" outline="0" multipleItemSelectionAllowed="1" showAll="0"/>
    <pivotField name="2. Estado de la acción " compact="0" numFmtId="9" outline="0" multipleItemSelectionAllowed="1" showAll="0"/>
    <pivotField name="3. fecha del seguimiento2" compact="0" numFmtId="164" outline="0" multipleItemSelectionAllowed="1" showAll="0"/>
    <pivotField name="3. referencia documento de seguimiento2" compact="0" numFmtId="9" outline="0" multipleItemSelectionAllowed="1" showAll="0"/>
    <pivotField name="3. profesionales oci2" compact="0" outline="0" multipleItemSelectionAllowed="1" showAll="0"/>
    <pivotField name="3.  % Avance" compact="0" numFmtId="9" outline="0" multipleItemSelectionAllowed="1" showAll="0"/>
    <pivotField name="3. Estado de la acción " compact="0" numFmtId="9" outline="0" multipleItemSelectionAllowed="1" showAll="0"/>
    <pivotField name="1. fecha de seguimiento 3" compact="0" outline="0" multipleItemSelectionAllowed="1" showAll="0"/>
    <pivotField name="1. descripción de evidencias o soportes ejecución acción de mejora3" compact="0" numFmtId="9" outline="0" multipleItemSelectionAllowed="1" showAll="0"/>
    <pivotField name="1. grado de avance físico de ejecución de las metas (%)2" compact="0" numFmtId="9" outline="0" multipleItemSelectionAllowed="1" showAll="0"/>
    <pivotField name="4. fecha de monitoreo2" compact="0" numFmtId="164" outline="0" multipleItemSelectionAllowed="1" showAll="0"/>
    <pivotField name="4.observaciones 2" compact="0" numFmtId="9" outline="0" multipleItemSelectionAllowed="1" showAll="0"/>
    <pivotField name="cumple si/no 2" compact="0" numFmtId="9" outline="0" multipleItemSelectionAllowed="1" showAll="0"/>
  </pivotFields>
  <rowFields count="1">
    <field x="12"/>
  </rowFields>
  <rowItems count="8">
    <i>
      <x v="1"/>
    </i>
    <i>
      <x v="2"/>
    </i>
    <i>
      <x v="5"/>
    </i>
    <i>
      <x v="7"/>
    </i>
    <i>
      <x v="8"/>
    </i>
    <i>
      <x v="9"/>
    </i>
    <i>
      <x v="12"/>
    </i>
    <i t="grand">
      <x/>
    </i>
  </rowItems>
  <colFields count="1">
    <field x="77"/>
  </colFields>
  <colItems count="4">
    <i>
      <x/>
    </i>
    <i>
      <x v="1"/>
    </i>
    <i>
      <x v="3"/>
    </i>
    <i t="grand">
      <x/>
    </i>
  </colItems>
  <pageFields count="1">
    <pageField fld="18" hier="0"/>
  </pageFields>
  <dataFields count="1">
    <dataField name="Cuenta de 1. Estado de la acción " fld="7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M548"/>
  <sheetViews>
    <sheetView showGridLines="0" tabSelected="1" zoomScale="80" zoomScaleNormal="80" workbookViewId="0">
      <pane xSplit="14" ySplit="7" topLeftCell="O57" activePane="bottomRight" state="frozen"/>
      <selection pane="topRight" activeCell="O1" sqref="O1"/>
      <selection pane="bottomLeft" activeCell="A8" sqref="A8"/>
      <selection pane="bottomRight" activeCell="P329" sqref="P329"/>
    </sheetView>
  </sheetViews>
  <sheetFormatPr baseColWidth="10" defaultColWidth="14.42578125" defaultRowHeight="15" customHeight="1"/>
  <cols>
    <col min="1" max="1" width="5.7109375" customWidth="1"/>
    <col min="2" max="2" width="4.7109375" customWidth="1"/>
    <col min="3" max="3" width="11.7109375" hidden="1" customWidth="1"/>
    <col min="4" max="4" width="14" hidden="1" customWidth="1"/>
    <col min="5" max="5" width="18.140625" customWidth="1"/>
    <col min="6" max="6" width="14.85546875" customWidth="1"/>
    <col min="7" max="7" width="25.5703125" customWidth="1"/>
    <col min="8" max="8" width="23.42578125" customWidth="1"/>
    <col min="9" max="9" width="11" customWidth="1"/>
    <col min="10" max="10" width="19.140625" customWidth="1"/>
    <col min="11" max="11" width="26.28515625" customWidth="1"/>
    <col min="12" max="12" width="4.140625" customWidth="1"/>
    <col min="13" max="13" width="31.7109375" customWidth="1"/>
    <col min="14" max="14" width="36.5703125" customWidth="1"/>
    <col min="15" max="15" width="6.85546875" customWidth="1"/>
    <col min="16" max="16" width="18.28515625" customWidth="1"/>
    <col min="17" max="17" width="14.140625" customWidth="1"/>
    <col min="18" max="18" width="23.7109375" customWidth="1"/>
    <col min="19" max="19" width="11.28515625" customWidth="1"/>
    <col min="20" max="20" width="17" customWidth="1"/>
    <col min="21" max="21" width="19.85546875" customWidth="1"/>
    <col min="22" max="22" width="18.28515625" customWidth="1"/>
    <col min="23" max="23" width="10.42578125" customWidth="1"/>
    <col min="24" max="24" width="23.28515625" customWidth="1"/>
    <col min="25" max="25" width="36.7109375" customWidth="1"/>
    <col min="26" max="26" width="21.85546875" customWidth="1"/>
    <col min="27" max="27" width="21.28515625" customWidth="1"/>
    <col min="28" max="28" width="18.42578125" customWidth="1"/>
    <col min="29" max="29" width="19.28515625" customWidth="1"/>
    <col min="30" max="30" width="18.7109375" customWidth="1"/>
    <col min="31" max="31" width="12.140625" customWidth="1"/>
    <col min="32" max="32" width="17" customWidth="1"/>
    <col min="33" max="33" width="37.28515625" customWidth="1"/>
    <col min="34" max="34" width="18.28515625" customWidth="1"/>
    <col min="35" max="35" width="24.140625" customWidth="1"/>
    <col min="36" max="36" width="27.42578125" customWidth="1"/>
    <col min="37" max="37" width="26.42578125" customWidth="1"/>
    <col min="38" max="38" width="18.7109375" customWidth="1"/>
    <col min="39" max="39" width="19" customWidth="1"/>
    <col min="40" max="40" width="16" customWidth="1"/>
    <col min="41" max="41" width="43.28515625" customWidth="1"/>
    <col min="42" max="42" width="22.85546875" customWidth="1"/>
    <col min="43" max="43" width="25.85546875" customWidth="1"/>
    <col min="44" max="44" width="6.7109375" customWidth="1"/>
    <col min="45" max="45" width="9.140625" customWidth="1"/>
    <col min="46" max="46" width="5" customWidth="1"/>
    <col min="47" max="47" width="24.140625" customWidth="1"/>
    <col min="48" max="48" width="10" customWidth="1"/>
    <col min="49" max="49" width="29.85546875" customWidth="1"/>
    <col min="50" max="50" width="11.7109375" customWidth="1"/>
    <col min="51" max="51" width="13.28515625" customWidth="1"/>
    <col min="52" max="52" width="22.140625" customWidth="1"/>
    <col min="53" max="53" width="20.42578125" customWidth="1"/>
    <col min="54" max="54" width="10.140625" customWidth="1"/>
    <col min="55" max="55" width="15.5703125" customWidth="1"/>
    <col min="56" max="56" width="22.85546875" customWidth="1"/>
    <col min="57" max="57" width="15.28515625" customWidth="1"/>
    <col min="58" max="58" width="19.7109375" customWidth="1"/>
    <col min="59" max="59" width="19.85546875" customWidth="1"/>
    <col min="60" max="60" width="42.28515625" customWidth="1"/>
    <col min="61" max="61" width="20.42578125" customWidth="1"/>
    <col min="62" max="62" width="15.140625" customWidth="1"/>
    <col min="63" max="63" width="26.42578125" customWidth="1"/>
    <col min="64" max="64" width="17.5703125" customWidth="1"/>
    <col min="65" max="67" width="26.42578125" customWidth="1"/>
    <col min="68" max="68" width="45.140625" customWidth="1"/>
    <col min="69" max="69" width="14.7109375" customWidth="1"/>
    <col min="70" max="77" width="10.7109375" customWidth="1"/>
    <col min="78" max="78" width="11.140625" customWidth="1"/>
    <col min="79" max="89" width="10.7109375" customWidth="1"/>
    <col min="90" max="90" width="11.5703125" customWidth="1"/>
    <col min="91" max="98" width="10.7109375" customWidth="1"/>
    <col min="99" max="99" width="19.28515625" customWidth="1"/>
    <col min="100" max="100" width="25.28515625" customWidth="1"/>
    <col min="101" max="101" width="7.85546875" customWidth="1"/>
    <col min="102" max="102" width="12.7109375" style="854" customWidth="1"/>
    <col min="103" max="103" width="20.42578125" style="854" customWidth="1"/>
    <col min="104" max="104" width="9.7109375" style="854" customWidth="1"/>
    <col min="105" max="106" width="12.7109375" style="854" customWidth="1"/>
    <col min="107" max="107" width="8.28515625" customWidth="1"/>
    <col min="108" max="108" width="5.85546875" customWidth="1"/>
    <col min="109" max="109" width="10.42578125" customWidth="1"/>
    <col min="110" max="110" width="16" customWidth="1"/>
    <col min="111" max="111" width="10" customWidth="1"/>
    <col min="112" max="112" width="12.28515625" customWidth="1"/>
    <col min="113" max="113" width="9.28515625" customWidth="1"/>
    <col min="114" max="114" width="15.140625" customWidth="1"/>
    <col min="115" max="115" width="6.28515625" hidden="1" customWidth="1"/>
    <col min="116" max="117" width="14.42578125" hidden="1" customWidth="1"/>
    <col min="118" max="118" width="0" hidden="1" customWidth="1"/>
  </cols>
  <sheetData>
    <row r="1" spans="1:117" ht="7.15" customHeight="1">
      <c r="A1" s="1"/>
      <c r="B1" s="2"/>
      <c r="C1" s="3"/>
      <c r="D1" s="4"/>
      <c r="E1" s="4"/>
      <c r="F1" s="5"/>
      <c r="G1" s="6"/>
      <c r="H1" s="5"/>
      <c r="I1" s="7"/>
      <c r="J1" s="7"/>
      <c r="K1" s="7"/>
      <c r="L1" s="5"/>
      <c r="M1" s="6"/>
      <c r="N1" s="5"/>
      <c r="O1" s="2"/>
      <c r="P1" s="5"/>
      <c r="Q1" s="4"/>
      <c r="R1" s="8"/>
      <c r="S1" s="8"/>
      <c r="T1" s="9"/>
      <c r="U1" s="10"/>
      <c r="V1" s="9"/>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2"/>
      <c r="AW1" s="11"/>
      <c r="AX1" s="11"/>
      <c r="AY1" s="11"/>
      <c r="AZ1" s="11"/>
      <c r="BA1" s="13"/>
      <c r="BB1" s="14"/>
      <c r="BC1" s="11"/>
      <c r="BD1" s="12"/>
      <c r="BE1" s="11"/>
      <c r="BF1" s="11"/>
      <c r="BG1" s="11"/>
      <c r="BH1" s="15"/>
      <c r="BI1" s="13"/>
      <c r="BJ1" s="14"/>
      <c r="BK1" s="11"/>
      <c r="BL1" s="11"/>
      <c r="BM1" s="11"/>
      <c r="BN1" s="11"/>
      <c r="BO1" s="11"/>
      <c r="BP1" s="11"/>
      <c r="BQ1" s="16"/>
      <c r="BR1" s="11"/>
      <c r="BS1" s="17"/>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4"/>
      <c r="DD1" s="14"/>
      <c r="DE1" s="14"/>
      <c r="DF1" s="11"/>
      <c r="DG1" s="11"/>
      <c r="DH1" s="14"/>
      <c r="DI1" s="11"/>
      <c r="DJ1" s="11"/>
    </row>
    <row r="2" spans="1:117" ht="20.45" customHeight="1">
      <c r="A2" s="19"/>
      <c r="B2" s="998" t="s">
        <v>0</v>
      </c>
      <c r="C2" s="994"/>
      <c r="D2" s="994"/>
      <c r="E2" s="994"/>
      <c r="F2" s="994"/>
      <c r="G2" s="994"/>
      <c r="H2" s="994"/>
      <c r="I2" s="994"/>
      <c r="J2" s="994"/>
      <c r="K2" s="994"/>
      <c r="L2" s="994"/>
      <c r="M2" s="994"/>
      <c r="N2" s="994"/>
      <c r="O2" s="994"/>
      <c r="P2" s="994"/>
      <c r="Q2" s="994"/>
      <c r="R2" s="994"/>
      <c r="S2" s="995"/>
      <c r="T2" s="20"/>
      <c r="U2" s="20"/>
      <c r="V2" s="20"/>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2"/>
      <c r="AW2" s="11"/>
      <c r="AX2" s="11"/>
      <c r="AY2" s="11"/>
      <c r="AZ2" s="11"/>
      <c r="BA2" s="13"/>
      <c r="BB2" s="14"/>
      <c r="BC2" s="11"/>
      <c r="BD2" s="12"/>
      <c r="BE2" s="11"/>
      <c r="BF2" s="11"/>
      <c r="BG2" s="11"/>
      <c r="BH2" s="15"/>
      <c r="BI2" s="13"/>
      <c r="BJ2" s="14"/>
      <c r="BK2" s="11"/>
      <c r="BL2" s="11"/>
      <c r="BM2" s="11"/>
      <c r="BN2" s="11"/>
      <c r="BO2" s="11"/>
      <c r="BP2" s="11"/>
      <c r="BQ2" s="16"/>
      <c r="BR2" s="11"/>
      <c r="BS2" s="17"/>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4"/>
      <c r="DD2" s="14"/>
      <c r="DE2" s="14"/>
      <c r="DF2" s="11"/>
      <c r="DG2" s="11"/>
      <c r="DH2" s="14"/>
      <c r="DI2" s="11"/>
      <c r="DJ2" s="11"/>
    </row>
    <row r="3" spans="1:117" ht="20.45" customHeight="1">
      <c r="A3" s="19"/>
      <c r="B3" s="998" t="s">
        <v>1</v>
      </c>
      <c r="C3" s="994"/>
      <c r="D3" s="994"/>
      <c r="E3" s="994"/>
      <c r="F3" s="994"/>
      <c r="G3" s="994"/>
      <c r="H3" s="994"/>
      <c r="I3" s="994"/>
      <c r="J3" s="994"/>
      <c r="K3" s="994"/>
      <c r="L3" s="994"/>
      <c r="M3" s="994"/>
      <c r="N3" s="994"/>
      <c r="O3" s="994"/>
      <c r="P3" s="994"/>
      <c r="Q3" s="994"/>
      <c r="R3" s="994"/>
      <c r="S3" s="995"/>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1"/>
      <c r="DD3" s="21"/>
      <c r="DE3" s="20"/>
      <c r="DF3" s="20"/>
      <c r="DG3" s="20"/>
      <c r="DH3" s="20"/>
      <c r="DI3" s="20"/>
      <c r="DJ3" s="20"/>
    </row>
    <row r="4" spans="1:117" ht="15" customHeight="1">
      <c r="A4" s="1"/>
      <c r="B4" s="2"/>
      <c r="C4" s="3"/>
      <c r="D4" s="4"/>
      <c r="E4" s="4"/>
      <c r="F4" s="5"/>
      <c r="G4" s="6"/>
      <c r="H4" s="5"/>
      <c r="I4" s="7"/>
      <c r="J4" s="7"/>
      <c r="K4" s="7"/>
      <c r="L4" s="5"/>
      <c r="M4" s="6"/>
      <c r="N4" s="5"/>
      <c r="O4" s="2"/>
      <c r="P4" s="5"/>
      <c r="Q4" s="4"/>
      <c r="R4" s="8"/>
      <c r="S4" s="8"/>
      <c r="T4" s="8"/>
      <c r="U4" s="8"/>
      <c r="V4" s="8"/>
      <c r="W4" s="8"/>
      <c r="X4" s="8"/>
      <c r="Y4" s="8"/>
      <c r="Z4" s="8"/>
      <c r="AA4" s="8"/>
      <c r="AB4" s="8"/>
      <c r="AC4" s="8"/>
      <c r="AD4" s="8"/>
      <c r="AE4" s="8"/>
      <c r="AF4" s="8"/>
      <c r="AG4" s="22"/>
      <c r="AH4" s="1"/>
      <c r="AI4" s="8"/>
      <c r="AJ4" s="8"/>
      <c r="AK4" s="1"/>
      <c r="AL4" s="8"/>
      <c r="AM4" s="8"/>
      <c r="AN4" s="1"/>
      <c r="AO4" s="8"/>
      <c r="AP4" s="1"/>
      <c r="AQ4" s="8"/>
      <c r="AR4" s="8"/>
      <c r="AS4" s="8"/>
      <c r="AT4" s="8"/>
      <c r="AU4" s="1"/>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1"/>
      <c r="DD4" s="1"/>
      <c r="DE4" s="8"/>
      <c r="DF4" s="8"/>
      <c r="DG4" s="3"/>
      <c r="DH4" s="8"/>
      <c r="DI4" s="1"/>
      <c r="DJ4" s="8"/>
      <c r="DK4" s="452" t="s">
        <v>4237</v>
      </c>
    </row>
    <row r="5" spans="1:117" ht="15.6" customHeight="1">
      <c r="A5" s="23"/>
      <c r="B5" s="23"/>
      <c r="C5" s="24"/>
      <c r="D5" s="24"/>
      <c r="E5" s="24"/>
      <c r="F5" s="23"/>
      <c r="G5" s="25"/>
      <c r="H5" s="24"/>
      <c r="I5" s="26"/>
      <c r="J5" s="26"/>
      <c r="K5" s="26"/>
      <c r="L5" s="23"/>
      <c r="M5" s="27"/>
      <c r="N5" s="28"/>
      <c r="O5" s="23"/>
      <c r="P5" s="28"/>
      <c r="Q5" s="24"/>
      <c r="R5" s="23"/>
      <c r="S5" s="23"/>
      <c r="T5" s="23"/>
      <c r="U5" s="23"/>
      <c r="V5" s="23"/>
      <c r="W5" s="23"/>
      <c r="X5" s="23"/>
      <c r="Y5" s="28"/>
      <c r="Z5" s="23"/>
      <c r="AA5" s="28"/>
      <c r="AB5" s="28"/>
      <c r="AC5" s="28"/>
      <c r="AD5" s="28"/>
      <c r="AE5" s="23"/>
      <c r="AF5" s="23"/>
      <c r="AG5" s="29"/>
      <c r="AH5" s="23"/>
      <c r="AI5" s="23"/>
      <c r="AJ5" s="28"/>
      <c r="AK5" s="23"/>
      <c r="AL5" s="28"/>
      <c r="AM5" s="23"/>
      <c r="AN5" s="23"/>
      <c r="AO5" s="28"/>
      <c r="AP5" s="23"/>
      <c r="AQ5" s="28"/>
      <c r="AR5" s="28"/>
      <c r="AS5" s="28"/>
      <c r="AT5" s="28"/>
      <c r="AU5" s="23"/>
      <c r="AV5" s="28"/>
      <c r="AW5" s="28"/>
      <c r="AX5" s="28"/>
      <c r="AY5" s="23"/>
      <c r="AZ5" s="28"/>
      <c r="BA5" s="28"/>
      <c r="BB5" s="28"/>
      <c r="BC5" s="23"/>
      <c r="BD5" s="28"/>
      <c r="BE5" s="28"/>
      <c r="BF5" s="28"/>
      <c r="BG5" s="23"/>
      <c r="BH5" s="28"/>
      <c r="BI5" s="28"/>
      <c r="BJ5" s="28"/>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888">
        <v>44742</v>
      </c>
      <c r="CY5" s="23"/>
      <c r="CZ5" s="23"/>
      <c r="DA5" s="23"/>
      <c r="DB5" s="23"/>
      <c r="DC5" s="23"/>
      <c r="DD5" s="23"/>
      <c r="DE5" s="23"/>
      <c r="DF5" s="28"/>
      <c r="DG5" s="24"/>
      <c r="DH5" s="23"/>
      <c r="DI5" s="23"/>
      <c r="DJ5" s="28"/>
      <c r="DK5" s="453" t="s">
        <v>4238</v>
      </c>
    </row>
    <row r="6" spans="1:117" ht="21" customHeight="1">
      <c r="A6" s="14"/>
      <c r="B6" s="999" t="s">
        <v>2</v>
      </c>
      <c r="C6" s="994"/>
      <c r="D6" s="994"/>
      <c r="E6" s="994"/>
      <c r="F6" s="994"/>
      <c r="G6" s="994"/>
      <c r="H6" s="995"/>
      <c r="I6" s="30" t="s">
        <v>3</v>
      </c>
      <c r="J6" s="30"/>
      <c r="K6" s="30"/>
      <c r="L6" s="31"/>
      <c r="M6" s="32"/>
      <c r="N6" s="31"/>
      <c r="O6" s="31"/>
      <c r="P6" s="31"/>
      <c r="Q6" s="31"/>
      <c r="R6" s="31"/>
      <c r="S6" s="31"/>
      <c r="T6" s="31"/>
      <c r="U6" s="31"/>
      <c r="V6" s="31"/>
      <c r="W6" s="31"/>
      <c r="X6" s="996" t="s">
        <v>4</v>
      </c>
      <c r="Y6" s="994"/>
      <c r="Z6" s="995"/>
      <c r="AA6" s="993" t="s">
        <v>5</v>
      </c>
      <c r="AB6" s="994"/>
      <c r="AC6" s="994"/>
      <c r="AD6" s="994"/>
      <c r="AE6" s="995"/>
      <c r="AF6" s="996" t="s">
        <v>6</v>
      </c>
      <c r="AG6" s="994"/>
      <c r="AH6" s="995"/>
      <c r="AI6" s="993" t="s">
        <v>7</v>
      </c>
      <c r="AJ6" s="994"/>
      <c r="AK6" s="994"/>
      <c r="AL6" s="994"/>
      <c r="AM6" s="995"/>
      <c r="AN6" s="996" t="s">
        <v>8</v>
      </c>
      <c r="AO6" s="994"/>
      <c r="AP6" s="995"/>
      <c r="AQ6" s="993" t="s">
        <v>9</v>
      </c>
      <c r="AR6" s="994"/>
      <c r="AS6" s="994"/>
      <c r="AT6" s="994"/>
      <c r="AU6" s="995"/>
      <c r="AV6" s="996" t="s">
        <v>10</v>
      </c>
      <c r="AW6" s="994"/>
      <c r="AX6" s="995"/>
      <c r="AY6" s="993" t="s">
        <v>11</v>
      </c>
      <c r="AZ6" s="994"/>
      <c r="BA6" s="994"/>
      <c r="BB6" s="994"/>
      <c r="BC6" s="995"/>
      <c r="BD6" s="996" t="s">
        <v>12</v>
      </c>
      <c r="BE6" s="994"/>
      <c r="BF6" s="995"/>
      <c r="BG6" s="993" t="s">
        <v>5</v>
      </c>
      <c r="BH6" s="994"/>
      <c r="BI6" s="994"/>
      <c r="BJ6" s="994"/>
      <c r="BK6" s="995"/>
      <c r="BL6" s="996" t="s">
        <v>13</v>
      </c>
      <c r="BM6" s="994"/>
      <c r="BN6" s="995"/>
      <c r="BO6" s="997" t="s">
        <v>14</v>
      </c>
      <c r="BP6" s="994"/>
      <c r="BQ6" s="995"/>
      <c r="BR6" s="993" t="s">
        <v>7</v>
      </c>
      <c r="BS6" s="994"/>
      <c r="BT6" s="994"/>
      <c r="BU6" s="994"/>
      <c r="BV6" s="995"/>
      <c r="BW6" s="996" t="s">
        <v>15</v>
      </c>
      <c r="BX6" s="994"/>
      <c r="BY6" s="995"/>
      <c r="BZ6" s="993" t="s">
        <v>16</v>
      </c>
      <c r="CA6" s="994"/>
      <c r="CB6" s="994"/>
      <c r="CC6" s="994"/>
      <c r="CD6" s="995"/>
      <c r="CE6" s="1002" t="s">
        <v>17</v>
      </c>
      <c r="CF6" s="994"/>
      <c r="CG6" s="994"/>
      <c r="CH6" s="994"/>
      <c r="CI6" s="995"/>
      <c r="CJ6" s="1003" t="s">
        <v>18</v>
      </c>
      <c r="CK6" s="994"/>
      <c r="CL6" s="994"/>
      <c r="CM6" s="994"/>
      <c r="CN6" s="995"/>
      <c r="CO6" s="996" t="s">
        <v>19</v>
      </c>
      <c r="CP6" s="994"/>
      <c r="CQ6" s="995"/>
      <c r="CR6" s="997" t="s">
        <v>20</v>
      </c>
      <c r="CS6" s="994"/>
      <c r="CT6" s="995"/>
      <c r="CU6" s="1000" t="s">
        <v>21</v>
      </c>
      <c r="CV6" s="994"/>
      <c r="CW6" s="995"/>
      <c r="CX6" s="993" t="s">
        <v>5</v>
      </c>
      <c r="CY6" s="994"/>
      <c r="CZ6" s="994"/>
      <c r="DA6" s="994"/>
      <c r="DB6" s="995"/>
      <c r="DC6" s="1001" t="s">
        <v>22</v>
      </c>
      <c r="DD6" s="994"/>
      <c r="DE6" s="994"/>
      <c r="DF6" s="994"/>
      <c r="DG6" s="995"/>
      <c r="DH6" s="33" t="s">
        <v>23</v>
      </c>
      <c r="DI6" s="33" t="s">
        <v>24</v>
      </c>
      <c r="DJ6" s="33"/>
      <c r="DK6" s="454" t="s">
        <v>4239</v>
      </c>
    </row>
    <row r="7" spans="1:117" ht="28.5" customHeight="1">
      <c r="A7" s="34" t="s">
        <v>25</v>
      </c>
      <c r="B7" s="34" t="s">
        <v>26</v>
      </c>
      <c r="C7" s="34" t="s">
        <v>27</v>
      </c>
      <c r="D7" s="34" t="s">
        <v>28</v>
      </c>
      <c r="E7" s="34" t="s">
        <v>29</v>
      </c>
      <c r="F7" s="35" t="s">
        <v>30</v>
      </c>
      <c r="G7" s="34" t="s">
        <v>31</v>
      </c>
      <c r="H7" s="34" t="s">
        <v>32</v>
      </c>
      <c r="I7" s="34" t="s">
        <v>33</v>
      </c>
      <c r="J7" s="35" t="s">
        <v>34</v>
      </c>
      <c r="K7" s="35" t="s">
        <v>35</v>
      </c>
      <c r="L7" s="34" t="s">
        <v>36</v>
      </c>
      <c r="M7" s="36" t="s">
        <v>37</v>
      </c>
      <c r="N7" s="34" t="s">
        <v>38</v>
      </c>
      <c r="O7" s="34" t="s">
        <v>39</v>
      </c>
      <c r="P7" s="34" t="s">
        <v>40</v>
      </c>
      <c r="Q7" s="34" t="s">
        <v>41</v>
      </c>
      <c r="R7" s="34" t="s">
        <v>42</v>
      </c>
      <c r="S7" s="34" t="s">
        <v>43</v>
      </c>
      <c r="T7" s="34" t="s">
        <v>44</v>
      </c>
      <c r="U7" s="34" t="s">
        <v>45</v>
      </c>
      <c r="V7" s="34" t="s">
        <v>46</v>
      </c>
      <c r="W7" s="34" t="s">
        <v>47</v>
      </c>
      <c r="X7" s="37" t="s">
        <v>48</v>
      </c>
      <c r="Y7" s="38" t="s">
        <v>49</v>
      </c>
      <c r="Z7" s="39" t="s">
        <v>50</v>
      </c>
      <c r="AA7" s="40" t="s">
        <v>51</v>
      </c>
      <c r="AB7" s="40" t="s">
        <v>52</v>
      </c>
      <c r="AC7" s="40" t="s">
        <v>53</v>
      </c>
      <c r="AD7" s="40" t="s">
        <v>54</v>
      </c>
      <c r="AE7" s="41" t="s">
        <v>55</v>
      </c>
      <c r="AF7" s="37" t="s">
        <v>56</v>
      </c>
      <c r="AG7" s="42" t="s">
        <v>57</v>
      </c>
      <c r="AH7" s="43" t="s">
        <v>58</v>
      </c>
      <c r="AI7" s="40" t="s">
        <v>59</v>
      </c>
      <c r="AJ7" s="40" t="s">
        <v>52</v>
      </c>
      <c r="AK7" s="40" t="s">
        <v>60</v>
      </c>
      <c r="AL7" s="40" t="s">
        <v>61</v>
      </c>
      <c r="AM7" s="41" t="s">
        <v>62</v>
      </c>
      <c r="AN7" s="37" t="s">
        <v>63</v>
      </c>
      <c r="AO7" s="38" t="s">
        <v>64</v>
      </c>
      <c r="AP7" s="39" t="s">
        <v>65</v>
      </c>
      <c r="AQ7" s="40" t="s">
        <v>66</v>
      </c>
      <c r="AR7" s="40" t="s">
        <v>67</v>
      </c>
      <c r="AS7" s="40" t="s">
        <v>68</v>
      </c>
      <c r="AT7" s="40" t="s">
        <v>69</v>
      </c>
      <c r="AU7" s="41" t="s">
        <v>70</v>
      </c>
      <c r="AV7" s="37" t="s">
        <v>71</v>
      </c>
      <c r="AW7" s="38" t="s">
        <v>72</v>
      </c>
      <c r="AX7" s="39" t="s">
        <v>73</v>
      </c>
      <c r="AY7" s="40" t="s">
        <v>74</v>
      </c>
      <c r="AZ7" s="40" t="s">
        <v>75</v>
      </c>
      <c r="BA7" s="40" t="s">
        <v>76</v>
      </c>
      <c r="BB7" s="40" t="s">
        <v>77</v>
      </c>
      <c r="BC7" s="41" t="s">
        <v>78</v>
      </c>
      <c r="BD7" s="37" t="s">
        <v>71</v>
      </c>
      <c r="BE7" s="38" t="s">
        <v>72</v>
      </c>
      <c r="BF7" s="39" t="s">
        <v>73</v>
      </c>
      <c r="BG7" s="40" t="s">
        <v>74</v>
      </c>
      <c r="BH7" s="44" t="s">
        <v>75</v>
      </c>
      <c r="BI7" s="40" t="s">
        <v>76</v>
      </c>
      <c r="BJ7" s="40" t="s">
        <v>77</v>
      </c>
      <c r="BK7" s="41" t="s">
        <v>78</v>
      </c>
      <c r="BL7" s="37" t="s">
        <v>71</v>
      </c>
      <c r="BM7" s="38" t="s">
        <v>72</v>
      </c>
      <c r="BN7" s="39" t="s">
        <v>73</v>
      </c>
      <c r="BO7" s="45" t="s">
        <v>79</v>
      </c>
      <c r="BP7" s="46" t="s">
        <v>80</v>
      </c>
      <c r="BQ7" s="46" t="s">
        <v>81</v>
      </c>
      <c r="BR7" s="40" t="s">
        <v>74</v>
      </c>
      <c r="BS7" s="44" t="s">
        <v>75</v>
      </c>
      <c r="BT7" s="40" t="s">
        <v>76</v>
      </c>
      <c r="BU7" s="40" t="s">
        <v>77</v>
      </c>
      <c r="BV7" s="41" t="s">
        <v>78</v>
      </c>
      <c r="BW7" s="37" t="s">
        <v>48</v>
      </c>
      <c r="BX7" s="38" t="s">
        <v>49</v>
      </c>
      <c r="BY7" s="39" t="s">
        <v>82</v>
      </c>
      <c r="BZ7" s="40" t="s">
        <v>51</v>
      </c>
      <c r="CA7" s="44" t="s">
        <v>83</v>
      </c>
      <c r="CB7" s="40" t="s">
        <v>53</v>
      </c>
      <c r="CC7" s="40" t="s">
        <v>54</v>
      </c>
      <c r="CD7" s="41" t="s">
        <v>84</v>
      </c>
      <c r="CE7" s="47" t="s">
        <v>59</v>
      </c>
      <c r="CF7" s="48" t="s">
        <v>52</v>
      </c>
      <c r="CG7" s="47" t="s">
        <v>60</v>
      </c>
      <c r="CH7" s="47" t="s">
        <v>85</v>
      </c>
      <c r="CI7" s="49" t="s">
        <v>86</v>
      </c>
      <c r="CJ7" s="50" t="s">
        <v>66</v>
      </c>
      <c r="CK7" s="51" t="s">
        <v>67</v>
      </c>
      <c r="CL7" s="50" t="s">
        <v>68</v>
      </c>
      <c r="CM7" s="50" t="s">
        <v>87</v>
      </c>
      <c r="CN7" s="52" t="s">
        <v>88</v>
      </c>
      <c r="CO7" s="37" t="s">
        <v>48</v>
      </c>
      <c r="CP7" s="38" t="s">
        <v>49</v>
      </c>
      <c r="CQ7" s="39" t="s">
        <v>82</v>
      </c>
      <c r="CR7" s="45" t="s">
        <v>79</v>
      </c>
      <c r="CS7" s="46" t="s">
        <v>80</v>
      </c>
      <c r="CT7" s="46" t="s">
        <v>81</v>
      </c>
      <c r="CU7" s="53" t="s">
        <v>89</v>
      </c>
      <c r="CV7" s="53" t="s">
        <v>90</v>
      </c>
      <c r="CW7" s="53" t="s">
        <v>91</v>
      </c>
      <c r="CX7" s="527" t="s">
        <v>74</v>
      </c>
      <c r="CY7" s="880" t="s">
        <v>75</v>
      </c>
      <c r="CZ7" s="527" t="s">
        <v>76</v>
      </c>
      <c r="DA7" s="527" t="s">
        <v>77</v>
      </c>
      <c r="DB7" s="881" t="s">
        <v>78</v>
      </c>
      <c r="DC7" s="33" t="s">
        <v>92</v>
      </c>
      <c r="DD7" s="33" t="s">
        <v>93</v>
      </c>
      <c r="DE7" s="33" t="s">
        <v>94</v>
      </c>
      <c r="DF7" s="33" t="s">
        <v>95</v>
      </c>
      <c r="DG7" s="33" t="s">
        <v>96</v>
      </c>
      <c r="DH7" s="33" t="s">
        <v>23</v>
      </c>
      <c r="DI7" s="33" t="s">
        <v>97</v>
      </c>
      <c r="DJ7" s="33" t="s">
        <v>98</v>
      </c>
      <c r="DK7" s="455" t="s">
        <v>4240</v>
      </c>
      <c r="DL7" s="887" t="s">
        <v>8386</v>
      </c>
      <c r="DM7" s="918" t="s">
        <v>8501</v>
      </c>
    </row>
    <row r="8" spans="1:117" ht="27" hidden="1" customHeight="1">
      <c r="A8" s="54">
        <v>24</v>
      </c>
      <c r="B8" s="54">
        <v>1</v>
      </c>
      <c r="C8" s="55" t="s">
        <v>99</v>
      </c>
      <c r="D8" s="56">
        <v>2018</v>
      </c>
      <c r="E8" s="56" t="s">
        <v>100</v>
      </c>
      <c r="F8" s="57"/>
      <c r="G8" s="58" t="s">
        <v>101</v>
      </c>
      <c r="H8" s="59" t="s">
        <v>102</v>
      </c>
      <c r="I8" s="58" t="s">
        <v>103</v>
      </c>
      <c r="J8" s="58" t="s">
        <v>104</v>
      </c>
      <c r="K8" s="58" t="s">
        <v>105</v>
      </c>
      <c r="L8" s="60" t="s">
        <v>106</v>
      </c>
      <c r="M8" s="61" t="s">
        <v>107</v>
      </c>
      <c r="N8" s="62"/>
      <c r="O8" s="54">
        <v>1</v>
      </c>
      <c r="P8" s="56" t="s">
        <v>108</v>
      </c>
      <c r="Q8" s="55" t="s">
        <v>109</v>
      </c>
      <c r="R8" s="56" t="s">
        <v>110</v>
      </c>
      <c r="S8" s="57">
        <v>42690</v>
      </c>
      <c r="T8" s="57">
        <v>43465</v>
      </c>
      <c r="U8" s="63" t="s">
        <v>111</v>
      </c>
      <c r="V8" s="54"/>
      <c r="W8" s="64">
        <v>44681</v>
      </c>
      <c r="X8" s="65">
        <v>43646</v>
      </c>
      <c r="Y8" s="58" t="s">
        <v>112</v>
      </c>
      <c r="Z8" s="54">
        <v>0</v>
      </c>
      <c r="AA8" s="65">
        <v>43662</v>
      </c>
      <c r="AB8" s="58" t="s">
        <v>113</v>
      </c>
      <c r="AC8" s="56" t="s">
        <v>114</v>
      </c>
      <c r="AD8" s="66">
        <f>+Z8/O8</f>
        <v>0</v>
      </c>
      <c r="AE8" s="54" t="s">
        <v>115</v>
      </c>
      <c r="AF8" s="65">
        <v>43799</v>
      </c>
      <c r="AG8" s="58"/>
      <c r="AH8" s="62"/>
      <c r="AI8" s="57">
        <v>43809</v>
      </c>
      <c r="AJ8" s="58" t="s">
        <v>116</v>
      </c>
      <c r="AK8" s="62" t="s">
        <v>114</v>
      </c>
      <c r="AL8" s="66">
        <f>+AH8/O8</f>
        <v>0</v>
      </c>
      <c r="AM8" s="56" t="s">
        <v>115</v>
      </c>
      <c r="AN8" s="57">
        <v>44043</v>
      </c>
      <c r="AO8" s="67" t="s">
        <v>117</v>
      </c>
      <c r="AP8" s="68">
        <v>0.3</v>
      </c>
      <c r="AQ8" s="57">
        <v>44067</v>
      </c>
      <c r="AR8" s="67" t="s">
        <v>118</v>
      </c>
      <c r="AS8" s="62" t="s">
        <v>119</v>
      </c>
      <c r="AT8" s="69">
        <v>0</v>
      </c>
      <c r="AU8" s="54" t="s">
        <v>115</v>
      </c>
      <c r="AV8" s="57"/>
      <c r="AW8" s="70"/>
      <c r="AX8" s="54"/>
      <c r="AY8" s="57">
        <v>44182</v>
      </c>
      <c r="AZ8" s="58" t="s">
        <v>120</v>
      </c>
      <c r="BA8" s="56" t="s">
        <v>119</v>
      </c>
      <c r="BB8" s="68">
        <v>0</v>
      </c>
      <c r="BC8" s="54" t="s">
        <v>115</v>
      </c>
      <c r="BD8" s="57">
        <v>44286</v>
      </c>
      <c r="BE8" s="58" t="s">
        <v>121</v>
      </c>
      <c r="BF8" s="68">
        <v>0.15</v>
      </c>
      <c r="BG8" s="57">
        <v>44335</v>
      </c>
      <c r="BH8" s="58" t="s">
        <v>122</v>
      </c>
      <c r="BI8" s="56" t="s">
        <v>123</v>
      </c>
      <c r="BJ8" s="68">
        <v>0.7</v>
      </c>
      <c r="BK8" s="54" t="s">
        <v>115</v>
      </c>
      <c r="BL8" s="170">
        <v>44500</v>
      </c>
      <c r="BM8" s="58" t="s">
        <v>124</v>
      </c>
      <c r="BN8" s="68">
        <v>0.9</v>
      </c>
      <c r="BO8" s="170">
        <v>44508</v>
      </c>
      <c r="BP8" s="58" t="s">
        <v>125</v>
      </c>
      <c r="BQ8" s="56" t="s">
        <v>126</v>
      </c>
      <c r="BR8" s="170">
        <v>44519</v>
      </c>
      <c r="BS8" s="58" t="s">
        <v>127</v>
      </c>
      <c r="BT8" s="54" t="s">
        <v>128</v>
      </c>
      <c r="BU8" s="68">
        <v>0.7</v>
      </c>
      <c r="BV8" s="54" t="s">
        <v>129</v>
      </c>
      <c r="BW8" s="170">
        <v>44610</v>
      </c>
      <c r="BX8" s="58" t="s">
        <v>130</v>
      </c>
      <c r="BY8" s="68">
        <v>0.5</v>
      </c>
      <c r="BZ8" s="72">
        <v>44622</v>
      </c>
      <c r="CA8" s="73" t="s">
        <v>131</v>
      </c>
      <c r="CB8" s="73" t="s">
        <v>132</v>
      </c>
      <c r="CC8" s="74">
        <f>+BU8</f>
        <v>0.7</v>
      </c>
      <c r="CD8" s="68" t="s">
        <v>133</v>
      </c>
      <c r="CE8" s="684">
        <v>44658</v>
      </c>
      <c r="CF8" s="66" t="s">
        <v>134</v>
      </c>
      <c r="CG8" s="66" t="s">
        <v>135</v>
      </c>
      <c r="CH8" s="68">
        <v>0.7</v>
      </c>
      <c r="CI8" s="68" t="s">
        <v>133</v>
      </c>
      <c r="CJ8" s="76">
        <v>44680</v>
      </c>
      <c r="CK8" s="77" t="s">
        <v>136</v>
      </c>
      <c r="CL8" s="77" t="s">
        <v>135</v>
      </c>
      <c r="CM8" s="78">
        <v>0.7</v>
      </c>
      <c r="CN8" s="78" t="s">
        <v>115</v>
      </c>
      <c r="CO8" s="248">
        <v>44712</v>
      </c>
      <c r="CP8" s="77" t="s">
        <v>137</v>
      </c>
      <c r="CQ8" s="77">
        <v>0.8</v>
      </c>
      <c r="CR8" s="248">
        <v>44720</v>
      </c>
      <c r="CS8" s="77" t="s">
        <v>138</v>
      </c>
      <c r="CT8" s="77" t="s">
        <v>139</v>
      </c>
      <c r="CU8" s="822">
        <v>44731</v>
      </c>
      <c r="CV8" s="823" t="s">
        <v>8252</v>
      </c>
      <c r="CW8" s="856" t="s">
        <v>139</v>
      </c>
      <c r="CX8" s="883">
        <v>44767</v>
      </c>
      <c r="CY8" s="899" t="s">
        <v>8419</v>
      </c>
      <c r="CZ8" s="885" t="s">
        <v>128</v>
      </c>
      <c r="DA8" s="78">
        <v>0.8</v>
      </c>
      <c r="DB8" s="884" t="s">
        <v>4239</v>
      </c>
      <c r="DC8" s="919"/>
      <c r="DD8" s="919"/>
      <c r="DE8" s="56" t="s">
        <v>140</v>
      </c>
      <c r="DF8" s="67"/>
      <c r="DG8" s="56"/>
      <c r="DH8" s="57"/>
      <c r="DI8" s="54"/>
      <c r="DJ8" s="953"/>
      <c r="DK8">
        <v>1</v>
      </c>
      <c r="DL8" t="str">
        <f t="shared" ref="DL8:DL71" si="0">IF(DA8=100%,"CUMPLIDA",IF($CX$5&gt;W8,"VENCIDA",IF($CX$5&lt;S8,"SIN INICIAR","EN AVANCE")))</f>
        <v>VENCIDA</v>
      </c>
      <c r="DM8">
        <v>1</v>
      </c>
    </row>
    <row r="9" spans="1:117" ht="27" hidden="1" customHeight="1">
      <c r="A9" s="54">
        <v>33</v>
      </c>
      <c r="B9" s="54">
        <v>15</v>
      </c>
      <c r="C9" s="55" t="s">
        <v>99</v>
      </c>
      <c r="D9" s="56">
        <v>2019</v>
      </c>
      <c r="E9" s="56" t="s">
        <v>142</v>
      </c>
      <c r="F9" s="65">
        <v>43777</v>
      </c>
      <c r="G9" s="58" t="s">
        <v>143</v>
      </c>
      <c r="H9" s="59" t="s">
        <v>102</v>
      </c>
      <c r="I9" s="58" t="s">
        <v>144</v>
      </c>
      <c r="J9" s="58" t="s">
        <v>144</v>
      </c>
      <c r="K9" s="58" t="s">
        <v>145</v>
      </c>
      <c r="L9" s="59" t="s">
        <v>146</v>
      </c>
      <c r="M9" s="58" t="s">
        <v>147</v>
      </c>
      <c r="N9" s="62"/>
      <c r="O9" s="66">
        <v>1</v>
      </c>
      <c r="P9" s="56" t="s">
        <v>148</v>
      </c>
      <c r="Q9" s="55" t="s">
        <v>109</v>
      </c>
      <c r="R9" s="81" t="s">
        <v>149</v>
      </c>
      <c r="S9" s="65">
        <v>43800</v>
      </c>
      <c r="T9" s="65">
        <v>44196</v>
      </c>
      <c r="U9" s="63" t="s">
        <v>111</v>
      </c>
      <c r="V9" s="54"/>
      <c r="W9" s="64">
        <v>44926</v>
      </c>
      <c r="X9" s="82"/>
      <c r="Y9" s="83"/>
      <c r="Z9" s="84"/>
      <c r="AA9" s="85"/>
      <c r="AB9" s="62"/>
      <c r="AC9" s="62"/>
      <c r="AD9" s="62"/>
      <c r="AE9" s="54"/>
      <c r="AF9" s="65">
        <v>43799</v>
      </c>
      <c r="AG9" s="62"/>
      <c r="AH9" s="62"/>
      <c r="AI9" s="57">
        <v>43809</v>
      </c>
      <c r="AJ9" s="58" t="s">
        <v>150</v>
      </c>
      <c r="AK9" s="62" t="s">
        <v>114</v>
      </c>
      <c r="AL9" s="66">
        <f>+AH9/O9</f>
        <v>0</v>
      </c>
      <c r="AM9" s="54" t="s">
        <v>151</v>
      </c>
      <c r="AN9" s="57">
        <v>44043</v>
      </c>
      <c r="AO9" s="62" t="s">
        <v>152</v>
      </c>
      <c r="AP9" s="54"/>
      <c r="AQ9" s="57">
        <v>44067</v>
      </c>
      <c r="AR9" s="67" t="s">
        <v>153</v>
      </c>
      <c r="AS9" s="62" t="s">
        <v>119</v>
      </c>
      <c r="AT9" s="69">
        <v>0</v>
      </c>
      <c r="AU9" s="54" t="s">
        <v>133</v>
      </c>
      <c r="AV9" s="57">
        <v>44169</v>
      </c>
      <c r="AW9" s="67" t="s">
        <v>154</v>
      </c>
      <c r="AX9" s="68">
        <v>1</v>
      </c>
      <c r="AY9" s="57">
        <v>44182</v>
      </c>
      <c r="AZ9" s="58" t="s">
        <v>155</v>
      </c>
      <c r="BA9" s="56" t="s">
        <v>119</v>
      </c>
      <c r="BB9" s="68">
        <v>0</v>
      </c>
      <c r="BC9" s="54" t="s">
        <v>115</v>
      </c>
      <c r="BD9" s="57">
        <v>44286</v>
      </c>
      <c r="BE9" s="67" t="s">
        <v>156</v>
      </c>
      <c r="BF9" s="68">
        <v>0</v>
      </c>
      <c r="BG9" s="57">
        <v>44335</v>
      </c>
      <c r="BH9" s="58" t="s">
        <v>157</v>
      </c>
      <c r="BI9" s="56" t="s">
        <v>123</v>
      </c>
      <c r="BJ9" s="68">
        <v>0.6</v>
      </c>
      <c r="BK9" s="54" t="s">
        <v>115</v>
      </c>
      <c r="BL9" s="170">
        <v>44500</v>
      </c>
      <c r="BM9" s="58" t="s">
        <v>158</v>
      </c>
      <c r="BN9" s="68">
        <v>0.6</v>
      </c>
      <c r="BO9" s="170">
        <v>44508</v>
      </c>
      <c r="BP9" s="58" t="s">
        <v>159</v>
      </c>
      <c r="BQ9" s="56" t="s">
        <v>126</v>
      </c>
      <c r="BR9" s="170">
        <v>44520</v>
      </c>
      <c r="BS9" s="58" t="s">
        <v>160</v>
      </c>
      <c r="BT9" s="54" t="s">
        <v>128</v>
      </c>
      <c r="BU9" s="68">
        <v>0.6</v>
      </c>
      <c r="BV9" s="54" t="s">
        <v>129</v>
      </c>
      <c r="BW9" s="170">
        <v>44610</v>
      </c>
      <c r="BX9" s="58" t="s">
        <v>161</v>
      </c>
      <c r="BY9" s="68">
        <v>0.4</v>
      </c>
      <c r="BZ9" s="72">
        <v>44622</v>
      </c>
      <c r="CA9" s="73" t="s">
        <v>162</v>
      </c>
      <c r="CB9" s="73" t="s">
        <v>132</v>
      </c>
      <c r="CC9" s="74">
        <f>+BU9</f>
        <v>0.6</v>
      </c>
      <c r="CD9" s="68" t="s">
        <v>133</v>
      </c>
      <c r="CE9" s="684">
        <v>44658</v>
      </c>
      <c r="CF9" s="66" t="s">
        <v>163</v>
      </c>
      <c r="CG9" s="66" t="s">
        <v>135</v>
      </c>
      <c r="CH9" s="68">
        <v>0.6</v>
      </c>
      <c r="CI9" s="68" t="s">
        <v>133</v>
      </c>
      <c r="CJ9" s="76">
        <v>44680</v>
      </c>
      <c r="CK9" s="77" t="s">
        <v>136</v>
      </c>
      <c r="CL9" s="77" t="s">
        <v>135</v>
      </c>
      <c r="CM9" s="78">
        <v>0.6</v>
      </c>
      <c r="CN9" s="78" t="s">
        <v>133</v>
      </c>
      <c r="CO9" s="248">
        <v>44712</v>
      </c>
      <c r="CP9" s="77" t="s">
        <v>164</v>
      </c>
      <c r="CQ9" s="77">
        <v>0.7</v>
      </c>
      <c r="CR9" s="248">
        <v>44720</v>
      </c>
      <c r="CS9" s="77" t="s">
        <v>165</v>
      </c>
      <c r="CT9" s="77" t="s">
        <v>166</v>
      </c>
      <c r="CU9" s="822">
        <v>44731</v>
      </c>
      <c r="CV9" s="825" t="s">
        <v>8253</v>
      </c>
      <c r="CW9" s="856" t="s">
        <v>1071</v>
      </c>
      <c r="CX9" s="883">
        <v>44767</v>
      </c>
      <c r="CY9" s="899" t="s">
        <v>8420</v>
      </c>
      <c r="CZ9" s="885" t="s">
        <v>128</v>
      </c>
      <c r="DA9" s="78">
        <v>0.6</v>
      </c>
      <c r="DB9" s="884" t="s">
        <v>4238</v>
      </c>
      <c r="DC9" s="919"/>
      <c r="DD9" s="920"/>
      <c r="DE9" s="56" t="s">
        <v>140</v>
      </c>
      <c r="DF9" s="58"/>
      <c r="DG9" s="56"/>
      <c r="DH9" s="57"/>
      <c r="DI9" s="54"/>
      <c r="DJ9" s="953"/>
      <c r="DK9">
        <v>2</v>
      </c>
      <c r="DL9" s="855" t="str">
        <f t="shared" si="0"/>
        <v>EN AVANCE</v>
      </c>
      <c r="DM9">
        <v>2</v>
      </c>
    </row>
    <row r="10" spans="1:117" ht="27" hidden="1" customHeight="1">
      <c r="A10" s="54">
        <v>51</v>
      </c>
      <c r="B10" s="54">
        <v>17</v>
      </c>
      <c r="C10" s="55" t="s">
        <v>99</v>
      </c>
      <c r="D10" s="56">
        <v>2018</v>
      </c>
      <c r="E10" s="56" t="s">
        <v>167</v>
      </c>
      <c r="F10" s="57"/>
      <c r="G10" s="58" t="s">
        <v>168</v>
      </c>
      <c r="H10" s="59" t="s">
        <v>169</v>
      </c>
      <c r="I10" s="58" t="s">
        <v>170</v>
      </c>
      <c r="J10" s="61" t="s">
        <v>171</v>
      </c>
      <c r="K10" s="61" t="s">
        <v>171</v>
      </c>
      <c r="L10" s="60" t="s">
        <v>172</v>
      </c>
      <c r="M10" s="61" t="s">
        <v>173</v>
      </c>
      <c r="N10" s="62"/>
      <c r="O10" s="54">
        <v>1</v>
      </c>
      <c r="P10" s="56" t="s">
        <v>174</v>
      </c>
      <c r="Q10" s="55" t="s">
        <v>167</v>
      </c>
      <c r="R10" s="56" t="s">
        <v>110</v>
      </c>
      <c r="S10" s="57">
        <v>43269</v>
      </c>
      <c r="T10" s="57">
        <v>43360</v>
      </c>
      <c r="U10" s="60" t="s">
        <v>111</v>
      </c>
      <c r="V10" s="87">
        <v>925</v>
      </c>
      <c r="W10" s="64">
        <v>44669</v>
      </c>
      <c r="X10" s="65">
        <v>43646</v>
      </c>
      <c r="Y10" s="58" t="s">
        <v>175</v>
      </c>
      <c r="Z10" s="54">
        <v>1</v>
      </c>
      <c r="AA10" s="65">
        <v>43663</v>
      </c>
      <c r="AB10" s="58" t="s">
        <v>176</v>
      </c>
      <c r="AC10" s="56" t="s">
        <v>177</v>
      </c>
      <c r="AD10" s="66">
        <f>+Z10/O10</f>
        <v>1</v>
      </c>
      <c r="AE10" s="54" t="s">
        <v>115</v>
      </c>
      <c r="AF10" s="65">
        <v>43799</v>
      </c>
      <c r="AG10" s="58" t="s">
        <v>178</v>
      </c>
      <c r="AH10" s="54">
        <v>1</v>
      </c>
      <c r="AI10" s="57">
        <v>43808</v>
      </c>
      <c r="AJ10" s="58" t="s">
        <v>179</v>
      </c>
      <c r="AK10" s="54" t="s">
        <v>180</v>
      </c>
      <c r="AL10" s="66">
        <f>+AH10/O10</f>
        <v>1</v>
      </c>
      <c r="AM10" s="56" t="s">
        <v>115</v>
      </c>
      <c r="AN10" s="57">
        <v>44043</v>
      </c>
      <c r="AO10" s="67" t="s">
        <v>181</v>
      </c>
      <c r="AP10" s="68">
        <v>0.1</v>
      </c>
      <c r="AQ10" s="57">
        <v>44067</v>
      </c>
      <c r="AR10" s="58" t="s">
        <v>182</v>
      </c>
      <c r="AS10" s="54" t="s">
        <v>183</v>
      </c>
      <c r="AT10" s="68">
        <v>0.1</v>
      </c>
      <c r="AU10" s="54" t="s">
        <v>115</v>
      </c>
      <c r="AV10" s="57">
        <v>44169</v>
      </c>
      <c r="AW10" s="58" t="s">
        <v>184</v>
      </c>
      <c r="AX10" s="78">
        <v>0.5</v>
      </c>
      <c r="AY10" s="57">
        <v>44183</v>
      </c>
      <c r="AZ10" s="67" t="s">
        <v>185</v>
      </c>
      <c r="BA10" s="62" t="s">
        <v>186</v>
      </c>
      <c r="BB10" s="68">
        <v>0.5</v>
      </c>
      <c r="BC10" s="54" t="s">
        <v>133</v>
      </c>
      <c r="BD10" s="57">
        <v>44286</v>
      </c>
      <c r="BE10" s="88" t="s">
        <v>187</v>
      </c>
      <c r="BF10" s="78">
        <v>0</v>
      </c>
      <c r="BG10" s="57">
        <v>44337</v>
      </c>
      <c r="BH10" s="67" t="s">
        <v>188</v>
      </c>
      <c r="BI10" s="56" t="s">
        <v>123</v>
      </c>
      <c r="BJ10" s="68">
        <v>0</v>
      </c>
      <c r="BK10" s="54" t="s">
        <v>115</v>
      </c>
      <c r="BL10" s="89">
        <v>44500</v>
      </c>
      <c r="BM10" s="90" t="s">
        <v>189</v>
      </c>
      <c r="BN10" s="74">
        <v>0.5</v>
      </c>
      <c r="BO10" s="89">
        <v>44508</v>
      </c>
      <c r="BP10" s="54" t="s">
        <v>190</v>
      </c>
      <c r="BQ10" s="54" t="s">
        <v>126</v>
      </c>
      <c r="BR10" s="170">
        <v>44522</v>
      </c>
      <c r="BS10" s="56" t="s">
        <v>191</v>
      </c>
      <c r="BT10" s="54" t="s">
        <v>192</v>
      </c>
      <c r="BU10" s="68">
        <v>0</v>
      </c>
      <c r="BV10" s="54" t="s">
        <v>129</v>
      </c>
      <c r="BW10" s="170">
        <v>44610</v>
      </c>
      <c r="BX10" s="56" t="s">
        <v>193</v>
      </c>
      <c r="BY10" s="68">
        <v>0.33</v>
      </c>
      <c r="BZ10" s="170">
        <v>44615</v>
      </c>
      <c r="CA10" s="66" t="s">
        <v>194</v>
      </c>
      <c r="CB10" s="66" t="s">
        <v>195</v>
      </c>
      <c r="CC10" s="68">
        <v>0.1</v>
      </c>
      <c r="CD10" s="68" t="s">
        <v>133</v>
      </c>
      <c r="CE10" s="76">
        <v>44658</v>
      </c>
      <c r="CF10" s="77" t="s">
        <v>196</v>
      </c>
      <c r="CG10" s="77" t="s">
        <v>195</v>
      </c>
      <c r="CH10" s="78">
        <v>0.2</v>
      </c>
      <c r="CI10" s="78" t="s">
        <v>133</v>
      </c>
      <c r="CJ10" s="76">
        <v>44680</v>
      </c>
      <c r="CK10" s="91" t="s">
        <v>197</v>
      </c>
      <c r="CL10" s="91" t="s">
        <v>198</v>
      </c>
      <c r="CM10" s="78">
        <v>0.2</v>
      </c>
      <c r="CN10" s="78" t="s">
        <v>115</v>
      </c>
      <c r="CO10" s="248">
        <v>44712</v>
      </c>
      <c r="CP10" s="77" t="s">
        <v>199</v>
      </c>
      <c r="CQ10" s="77">
        <v>0.3</v>
      </c>
      <c r="CR10" s="248">
        <v>44720</v>
      </c>
      <c r="CS10" s="77" t="s">
        <v>200</v>
      </c>
      <c r="CT10" s="77" t="s">
        <v>201</v>
      </c>
      <c r="CU10" s="829">
        <v>44761</v>
      </c>
      <c r="CV10" s="955" t="s">
        <v>8297</v>
      </c>
      <c r="CW10" s="857" t="s">
        <v>139</v>
      </c>
      <c r="CX10" s="883">
        <v>44767</v>
      </c>
      <c r="CY10" s="956" t="s">
        <v>8532</v>
      </c>
      <c r="CZ10" s="926" t="s">
        <v>220</v>
      </c>
      <c r="DA10" s="927">
        <v>1</v>
      </c>
      <c r="DB10" s="884" t="s">
        <v>4237</v>
      </c>
      <c r="DC10" s="919" t="s">
        <v>260</v>
      </c>
      <c r="DD10" s="920" t="s">
        <v>260</v>
      </c>
      <c r="DE10" s="948" t="s">
        <v>4218</v>
      </c>
      <c r="DF10" s="899" t="s">
        <v>8533</v>
      </c>
      <c r="DG10" s="56" t="s">
        <v>8534</v>
      </c>
      <c r="DH10" s="57">
        <v>44771</v>
      </c>
      <c r="DI10" s="54" t="s">
        <v>310</v>
      </c>
      <c r="DJ10" s="953" t="s">
        <v>8535</v>
      </c>
      <c r="DK10" s="925">
        <v>3</v>
      </c>
      <c r="DL10" s="855" t="str">
        <f t="shared" si="0"/>
        <v>CUMPLIDA</v>
      </c>
      <c r="DM10" s="913">
        <v>3</v>
      </c>
    </row>
    <row r="11" spans="1:117" ht="27" hidden="1" customHeight="1">
      <c r="A11" s="54">
        <v>60</v>
      </c>
      <c r="B11" s="54">
        <v>18</v>
      </c>
      <c r="C11" s="55" t="s">
        <v>99</v>
      </c>
      <c r="D11" s="56">
        <v>2019</v>
      </c>
      <c r="E11" s="56" t="s">
        <v>203</v>
      </c>
      <c r="F11" s="57"/>
      <c r="G11" s="58" t="s">
        <v>204</v>
      </c>
      <c r="H11" s="59" t="s">
        <v>102</v>
      </c>
      <c r="I11" s="58" t="s">
        <v>205</v>
      </c>
      <c r="J11" s="58" t="s">
        <v>206</v>
      </c>
      <c r="K11" s="58" t="s">
        <v>207</v>
      </c>
      <c r="L11" s="60" t="s">
        <v>146</v>
      </c>
      <c r="M11" s="58" t="s">
        <v>208</v>
      </c>
      <c r="N11" s="62"/>
      <c r="O11" s="66">
        <v>1</v>
      </c>
      <c r="P11" s="92" t="s">
        <v>209</v>
      </c>
      <c r="Q11" s="93" t="s">
        <v>167</v>
      </c>
      <c r="R11" s="92" t="s">
        <v>210</v>
      </c>
      <c r="S11" s="94">
        <v>43832</v>
      </c>
      <c r="T11" s="94">
        <v>44012</v>
      </c>
      <c r="U11" s="60" t="s">
        <v>111</v>
      </c>
      <c r="V11" s="87">
        <v>273</v>
      </c>
      <c r="W11" s="64">
        <v>44742</v>
      </c>
      <c r="X11" s="82"/>
      <c r="Y11" s="83"/>
      <c r="Z11" s="84"/>
      <c r="AA11" s="85"/>
      <c r="AB11" s="83"/>
      <c r="AC11" s="83"/>
      <c r="AD11" s="83"/>
      <c r="AE11" s="84"/>
      <c r="AF11" s="57"/>
      <c r="AG11" s="62"/>
      <c r="AH11" s="62"/>
      <c r="AI11" s="57"/>
      <c r="AJ11" s="70"/>
      <c r="AK11" s="62"/>
      <c r="AL11" s="62"/>
      <c r="AM11" s="54"/>
      <c r="AN11" s="57">
        <v>44043</v>
      </c>
      <c r="AO11" s="67" t="s">
        <v>211</v>
      </c>
      <c r="AP11" s="68">
        <v>0.3</v>
      </c>
      <c r="AQ11" s="57">
        <v>44067</v>
      </c>
      <c r="AR11" s="58" t="s">
        <v>212</v>
      </c>
      <c r="AS11" s="54" t="s">
        <v>183</v>
      </c>
      <c r="AT11" s="68">
        <v>0.3</v>
      </c>
      <c r="AU11" s="84" t="s">
        <v>115</v>
      </c>
      <c r="AV11" s="57">
        <v>44172</v>
      </c>
      <c r="AW11" s="58" t="s">
        <v>213</v>
      </c>
      <c r="AX11" s="78">
        <v>0.5</v>
      </c>
      <c r="AY11" s="57">
        <v>44183</v>
      </c>
      <c r="AZ11" s="67" t="s">
        <v>214</v>
      </c>
      <c r="BA11" s="62" t="s">
        <v>186</v>
      </c>
      <c r="BB11" s="68">
        <v>0.2</v>
      </c>
      <c r="BC11" s="54" t="s">
        <v>133</v>
      </c>
      <c r="BD11" s="57">
        <v>44286</v>
      </c>
      <c r="BE11" s="58" t="s">
        <v>215</v>
      </c>
      <c r="BF11" s="78">
        <v>0.8</v>
      </c>
      <c r="BG11" s="57">
        <v>44337</v>
      </c>
      <c r="BH11" s="67" t="s">
        <v>216</v>
      </c>
      <c r="BI11" s="56" t="s">
        <v>123</v>
      </c>
      <c r="BJ11" s="68">
        <v>0.7</v>
      </c>
      <c r="BK11" s="54" t="s">
        <v>115</v>
      </c>
      <c r="BL11" s="89">
        <v>44500</v>
      </c>
      <c r="BM11" s="81" t="s">
        <v>217</v>
      </c>
      <c r="BN11" s="74">
        <v>0.5</v>
      </c>
      <c r="BO11" s="89">
        <v>44508</v>
      </c>
      <c r="BP11" s="54" t="s">
        <v>190</v>
      </c>
      <c r="BQ11" s="54" t="s">
        <v>126</v>
      </c>
      <c r="BR11" s="54" t="s">
        <v>218</v>
      </c>
      <c r="BS11" s="56" t="s">
        <v>219</v>
      </c>
      <c r="BT11" s="54" t="s">
        <v>220</v>
      </c>
      <c r="BU11" s="68">
        <v>0</v>
      </c>
      <c r="BV11" s="54" t="s">
        <v>129</v>
      </c>
      <c r="BW11" s="170">
        <v>44610</v>
      </c>
      <c r="BX11" s="56" t="s">
        <v>221</v>
      </c>
      <c r="BY11" s="68">
        <v>0.4</v>
      </c>
      <c r="BZ11" s="170">
        <v>44615</v>
      </c>
      <c r="CA11" s="66" t="s">
        <v>222</v>
      </c>
      <c r="CB11" s="66" t="s">
        <v>195</v>
      </c>
      <c r="CC11" s="68">
        <v>0</v>
      </c>
      <c r="CD11" s="68" t="s">
        <v>133</v>
      </c>
      <c r="CE11" s="76">
        <v>44658</v>
      </c>
      <c r="CF11" s="77" t="s">
        <v>223</v>
      </c>
      <c r="CG11" s="77" t="s">
        <v>195</v>
      </c>
      <c r="CH11" s="78">
        <v>0.1</v>
      </c>
      <c r="CI11" s="78" t="s">
        <v>133</v>
      </c>
      <c r="CJ11" s="76">
        <v>44680</v>
      </c>
      <c r="CK11" s="91" t="s">
        <v>224</v>
      </c>
      <c r="CL11" s="91" t="s">
        <v>198</v>
      </c>
      <c r="CM11" s="78">
        <v>0.1</v>
      </c>
      <c r="CN11" s="78" t="s">
        <v>133</v>
      </c>
      <c r="CO11" s="248">
        <v>44712</v>
      </c>
      <c r="CP11" s="77" t="s">
        <v>225</v>
      </c>
      <c r="CQ11" s="77">
        <v>0.2</v>
      </c>
      <c r="CR11" s="248">
        <v>44720</v>
      </c>
      <c r="CS11" s="77" t="s">
        <v>200</v>
      </c>
      <c r="CT11" s="77" t="s">
        <v>201</v>
      </c>
      <c r="CU11" s="829">
        <v>44761</v>
      </c>
      <c r="CV11" s="844" t="s">
        <v>8298</v>
      </c>
      <c r="CW11" s="857" t="s">
        <v>126</v>
      </c>
      <c r="CX11" s="883">
        <v>44764</v>
      </c>
      <c r="CY11" s="899" t="s">
        <v>8536</v>
      </c>
      <c r="CZ11" s="886" t="s">
        <v>220</v>
      </c>
      <c r="DA11" s="78">
        <v>0.1</v>
      </c>
      <c r="DB11" s="884" t="s">
        <v>4239</v>
      </c>
      <c r="DC11" s="919"/>
      <c r="DD11" s="920"/>
      <c r="DE11" s="84" t="s">
        <v>140</v>
      </c>
      <c r="DF11" s="62"/>
      <c r="DG11" s="56"/>
      <c r="DH11" s="57"/>
      <c r="DI11" s="54"/>
      <c r="DJ11" s="953"/>
      <c r="DK11" s="925">
        <v>4</v>
      </c>
      <c r="DL11" s="855" t="str">
        <f t="shared" si="0"/>
        <v>EN AVANCE</v>
      </c>
      <c r="DM11" s="913">
        <v>4</v>
      </c>
    </row>
    <row r="12" spans="1:117" ht="27" hidden="1" customHeight="1">
      <c r="A12" s="54">
        <v>61</v>
      </c>
      <c r="B12" s="54">
        <v>19</v>
      </c>
      <c r="C12" s="55" t="s">
        <v>99</v>
      </c>
      <c r="D12" s="56">
        <v>2019</v>
      </c>
      <c r="E12" s="56" t="s">
        <v>203</v>
      </c>
      <c r="F12" s="57"/>
      <c r="G12" s="58" t="s">
        <v>226</v>
      </c>
      <c r="H12" s="59" t="s">
        <v>102</v>
      </c>
      <c r="I12" s="58" t="s">
        <v>227</v>
      </c>
      <c r="J12" s="58" t="s">
        <v>228</v>
      </c>
      <c r="K12" s="58" t="s">
        <v>229</v>
      </c>
      <c r="L12" s="60" t="s">
        <v>146</v>
      </c>
      <c r="M12" s="58" t="s">
        <v>230</v>
      </c>
      <c r="N12" s="62"/>
      <c r="O12" s="56">
        <v>6</v>
      </c>
      <c r="P12" s="92" t="s">
        <v>231</v>
      </c>
      <c r="Q12" s="93" t="s">
        <v>167</v>
      </c>
      <c r="R12" s="92" t="s">
        <v>210</v>
      </c>
      <c r="S12" s="94">
        <v>43808</v>
      </c>
      <c r="T12" s="94">
        <v>43917</v>
      </c>
      <c r="U12" s="60" t="s">
        <v>111</v>
      </c>
      <c r="V12" s="87">
        <v>368</v>
      </c>
      <c r="W12" s="64">
        <v>44669</v>
      </c>
      <c r="X12" s="82"/>
      <c r="Y12" s="83"/>
      <c r="Z12" s="84"/>
      <c r="AA12" s="85"/>
      <c r="AB12" s="83"/>
      <c r="AC12" s="83"/>
      <c r="AD12" s="83"/>
      <c r="AE12" s="84"/>
      <c r="AF12" s="57"/>
      <c r="AG12" s="67" t="s">
        <v>232</v>
      </c>
      <c r="AH12" s="62"/>
      <c r="AI12" s="57"/>
      <c r="AJ12" s="70"/>
      <c r="AK12" s="62"/>
      <c r="AL12" s="62"/>
      <c r="AM12" s="54"/>
      <c r="AN12" s="57">
        <v>44043</v>
      </c>
      <c r="AO12" s="67" t="s">
        <v>233</v>
      </c>
      <c r="AP12" s="68">
        <v>0.3</v>
      </c>
      <c r="AQ12" s="57">
        <v>44067</v>
      </c>
      <c r="AR12" s="58" t="s">
        <v>182</v>
      </c>
      <c r="AS12" s="54" t="s">
        <v>183</v>
      </c>
      <c r="AT12" s="68">
        <v>0.1</v>
      </c>
      <c r="AU12" s="84" t="s">
        <v>115</v>
      </c>
      <c r="AV12" s="57">
        <v>44172</v>
      </c>
      <c r="AW12" s="58" t="s">
        <v>184</v>
      </c>
      <c r="AX12" s="78">
        <v>0.5</v>
      </c>
      <c r="AY12" s="57">
        <v>44183</v>
      </c>
      <c r="AZ12" s="67" t="s">
        <v>185</v>
      </c>
      <c r="BA12" s="62" t="s">
        <v>186</v>
      </c>
      <c r="BB12" s="68">
        <v>0.5</v>
      </c>
      <c r="BC12" s="54" t="s">
        <v>133</v>
      </c>
      <c r="BD12" s="57">
        <v>44286</v>
      </c>
      <c r="BE12" s="58" t="s">
        <v>234</v>
      </c>
      <c r="BF12" s="78">
        <v>0</v>
      </c>
      <c r="BG12" s="57">
        <v>44337</v>
      </c>
      <c r="BH12" s="67" t="s">
        <v>188</v>
      </c>
      <c r="BI12" s="56" t="s">
        <v>123</v>
      </c>
      <c r="BJ12" s="68">
        <v>0</v>
      </c>
      <c r="BK12" s="54" t="s">
        <v>115</v>
      </c>
      <c r="BL12" s="89">
        <v>44500</v>
      </c>
      <c r="BM12" s="90" t="s">
        <v>189</v>
      </c>
      <c r="BN12" s="74">
        <v>0.5</v>
      </c>
      <c r="BO12" s="89">
        <v>44508</v>
      </c>
      <c r="BP12" s="54" t="s">
        <v>190</v>
      </c>
      <c r="BQ12" s="54" t="s">
        <v>126</v>
      </c>
      <c r="BR12" s="54" t="s">
        <v>218</v>
      </c>
      <c r="BS12" s="56" t="s">
        <v>235</v>
      </c>
      <c r="BT12" s="54" t="s">
        <v>220</v>
      </c>
      <c r="BU12" s="68">
        <v>0</v>
      </c>
      <c r="BV12" s="54" t="s">
        <v>129</v>
      </c>
      <c r="BW12" s="170">
        <v>44610</v>
      </c>
      <c r="BX12" s="56" t="s">
        <v>236</v>
      </c>
      <c r="BY12" s="68">
        <v>0.3</v>
      </c>
      <c r="BZ12" s="170">
        <v>44615</v>
      </c>
      <c r="CA12" s="66" t="s">
        <v>237</v>
      </c>
      <c r="CB12" s="66" t="s">
        <v>195</v>
      </c>
      <c r="CC12" s="68">
        <v>0</v>
      </c>
      <c r="CD12" s="68" t="s">
        <v>133</v>
      </c>
      <c r="CE12" s="76">
        <v>44658</v>
      </c>
      <c r="CF12" s="77" t="s">
        <v>196</v>
      </c>
      <c r="CG12" s="77" t="s">
        <v>195</v>
      </c>
      <c r="CH12" s="78">
        <v>0.2</v>
      </c>
      <c r="CI12" s="78" t="s">
        <v>133</v>
      </c>
      <c r="CJ12" s="76">
        <v>44680</v>
      </c>
      <c r="CK12" s="91" t="s">
        <v>238</v>
      </c>
      <c r="CL12" s="91" t="s">
        <v>198</v>
      </c>
      <c r="CM12" s="78">
        <v>0.2</v>
      </c>
      <c r="CN12" s="78" t="s">
        <v>115</v>
      </c>
      <c r="CO12" s="248">
        <v>44712</v>
      </c>
      <c r="CP12" s="77" t="s">
        <v>199</v>
      </c>
      <c r="CQ12" s="77">
        <v>0.3</v>
      </c>
      <c r="CR12" s="248">
        <v>44720</v>
      </c>
      <c r="CS12" s="77" t="s">
        <v>239</v>
      </c>
      <c r="CT12" s="77" t="s">
        <v>139</v>
      </c>
      <c r="CU12" s="829">
        <v>44761</v>
      </c>
      <c r="CV12" s="844" t="s">
        <v>8297</v>
      </c>
      <c r="CW12" s="857" t="s">
        <v>139</v>
      </c>
      <c r="CX12" s="883">
        <v>44767</v>
      </c>
      <c r="CY12" s="908" t="s">
        <v>8532</v>
      </c>
      <c r="CZ12" s="886" t="s">
        <v>220</v>
      </c>
      <c r="DA12" s="78">
        <v>1</v>
      </c>
      <c r="DB12" s="884" t="s">
        <v>4237</v>
      </c>
      <c r="DC12" s="919" t="s">
        <v>260</v>
      </c>
      <c r="DD12" s="920" t="s">
        <v>260</v>
      </c>
      <c r="DE12" s="948" t="s">
        <v>4218</v>
      </c>
      <c r="DF12" s="62" t="s">
        <v>8533</v>
      </c>
      <c r="DG12" s="56" t="s">
        <v>8534</v>
      </c>
      <c r="DH12" s="57">
        <v>44771</v>
      </c>
      <c r="DI12" s="54" t="s">
        <v>310</v>
      </c>
      <c r="DJ12" s="953" t="s">
        <v>8535</v>
      </c>
      <c r="DK12" s="925">
        <v>5</v>
      </c>
      <c r="DL12" s="855" t="str">
        <f t="shared" si="0"/>
        <v>CUMPLIDA</v>
      </c>
      <c r="DM12" s="913">
        <v>5</v>
      </c>
    </row>
    <row r="13" spans="1:117" ht="27" hidden="1" customHeight="1">
      <c r="A13" s="54">
        <v>63</v>
      </c>
      <c r="B13" s="54">
        <v>20</v>
      </c>
      <c r="C13" s="55" t="s">
        <v>99</v>
      </c>
      <c r="D13" s="56">
        <v>2019</v>
      </c>
      <c r="E13" s="56" t="s">
        <v>203</v>
      </c>
      <c r="F13" s="57"/>
      <c r="G13" s="58" t="s">
        <v>240</v>
      </c>
      <c r="H13" s="59" t="s">
        <v>102</v>
      </c>
      <c r="I13" s="58" t="s">
        <v>241</v>
      </c>
      <c r="J13" s="58" t="s">
        <v>241</v>
      </c>
      <c r="K13" s="58" t="s">
        <v>242</v>
      </c>
      <c r="L13" s="60" t="s">
        <v>146</v>
      </c>
      <c r="M13" s="58" t="s">
        <v>243</v>
      </c>
      <c r="N13" s="62"/>
      <c r="O13" s="66">
        <v>1</v>
      </c>
      <c r="P13" s="92" t="s">
        <v>244</v>
      </c>
      <c r="Q13" s="93" t="s">
        <v>167</v>
      </c>
      <c r="R13" s="92" t="s">
        <v>210</v>
      </c>
      <c r="S13" s="94">
        <v>43832</v>
      </c>
      <c r="T13" s="94">
        <v>44012</v>
      </c>
      <c r="U13" s="60"/>
      <c r="V13" s="54"/>
      <c r="W13" s="65">
        <f>IF(T13="","",(T13+V13))</f>
        <v>44012</v>
      </c>
      <c r="X13" s="82"/>
      <c r="Y13" s="83"/>
      <c r="Z13" s="84"/>
      <c r="AA13" s="85"/>
      <c r="AB13" s="83"/>
      <c r="AC13" s="83"/>
      <c r="AD13" s="83"/>
      <c r="AE13" s="84"/>
      <c r="AF13" s="57"/>
      <c r="AG13" s="62"/>
      <c r="AH13" s="62"/>
      <c r="AI13" s="57"/>
      <c r="AJ13" s="70"/>
      <c r="AK13" s="62"/>
      <c r="AL13" s="62"/>
      <c r="AM13" s="54"/>
      <c r="AN13" s="57">
        <v>44043</v>
      </c>
      <c r="AO13" s="67" t="s">
        <v>245</v>
      </c>
      <c r="AP13" s="68">
        <v>1</v>
      </c>
      <c r="AQ13" s="57">
        <v>44067</v>
      </c>
      <c r="AR13" s="58" t="s">
        <v>246</v>
      </c>
      <c r="AS13" s="54" t="s">
        <v>183</v>
      </c>
      <c r="AT13" s="68">
        <v>0</v>
      </c>
      <c r="AU13" s="84" t="s">
        <v>115</v>
      </c>
      <c r="AV13" s="57">
        <v>44172</v>
      </c>
      <c r="AW13" s="95" t="s">
        <v>247</v>
      </c>
      <c r="AX13" s="78">
        <v>1</v>
      </c>
      <c r="AY13" s="57">
        <v>44183</v>
      </c>
      <c r="AZ13" s="67" t="s">
        <v>248</v>
      </c>
      <c r="BA13" s="56" t="s">
        <v>186</v>
      </c>
      <c r="BB13" s="68">
        <v>0.7</v>
      </c>
      <c r="BC13" s="54" t="s">
        <v>115</v>
      </c>
      <c r="BD13" s="57">
        <v>44286</v>
      </c>
      <c r="BE13" s="95" t="s">
        <v>249</v>
      </c>
      <c r="BF13" s="78">
        <v>0</v>
      </c>
      <c r="BG13" s="57">
        <v>44337</v>
      </c>
      <c r="BH13" s="67" t="s">
        <v>250</v>
      </c>
      <c r="BI13" s="56" t="s">
        <v>123</v>
      </c>
      <c r="BJ13" s="68">
        <v>0</v>
      </c>
      <c r="BK13" s="54" t="s">
        <v>115</v>
      </c>
      <c r="BL13" s="89">
        <v>44500</v>
      </c>
      <c r="BM13" s="81" t="s">
        <v>251</v>
      </c>
      <c r="BN13" s="74">
        <v>1</v>
      </c>
      <c r="BO13" s="170">
        <v>44508</v>
      </c>
      <c r="BP13" s="54" t="s">
        <v>252</v>
      </c>
      <c r="BQ13" s="54" t="s">
        <v>126</v>
      </c>
      <c r="BR13" s="54" t="s">
        <v>218</v>
      </c>
      <c r="BS13" s="56" t="s">
        <v>253</v>
      </c>
      <c r="BT13" s="54" t="s">
        <v>220</v>
      </c>
      <c r="BU13" s="68">
        <v>0</v>
      </c>
      <c r="BV13" s="54" t="s">
        <v>129</v>
      </c>
      <c r="BW13" s="170">
        <v>44610</v>
      </c>
      <c r="BX13" s="56" t="s">
        <v>254</v>
      </c>
      <c r="BY13" s="68">
        <v>1</v>
      </c>
      <c r="BZ13" s="66" t="s">
        <v>255</v>
      </c>
      <c r="CA13" s="66" t="s">
        <v>256</v>
      </c>
      <c r="CB13" s="66" t="s">
        <v>195</v>
      </c>
      <c r="CC13" s="68">
        <v>1</v>
      </c>
      <c r="CD13" s="68" t="s">
        <v>257</v>
      </c>
      <c r="CE13" s="76">
        <v>44658</v>
      </c>
      <c r="CF13" s="77" t="s">
        <v>258</v>
      </c>
      <c r="CG13" s="77" t="s">
        <v>195</v>
      </c>
      <c r="CH13" s="78">
        <v>1</v>
      </c>
      <c r="CI13" s="78" t="s">
        <v>257</v>
      </c>
      <c r="CJ13" s="76">
        <v>44680</v>
      </c>
      <c r="CK13" s="96" t="s">
        <v>259</v>
      </c>
      <c r="CL13" s="96" t="s">
        <v>198</v>
      </c>
      <c r="CM13" s="97">
        <v>1</v>
      </c>
      <c r="CN13" s="78" t="s">
        <v>257</v>
      </c>
      <c r="CO13" s="77"/>
      <c r="CP13" s="77"/>
      <c r="CQ13" s="77"/>
      <c r="CR13" s="248">
        <v>44720</v>
      </c>
      <c r="CS13" s="77" t="s">
        <v>259</v>
      </c>
      <c r="CT13" s="77" t="s">
        <v>260</v>
      </c>
      <c r="CU13" s="829">
        <v>44761</v>
      </c>
      <c r="CV13" s="844" t="s">
        <v>259</v>
      </c>
      <c r="CW13" s="857" t="s">
        <v>260</v>
      </c>
      <c r="CX13" s="883">
        <v>44764</v>
      </c>
      <c r="CY13" s="908" t="s">
        <v>8537</v>
      </c>
      <c r="CZ13" s="886" t="s">
        <v>220</v>
      </c>
      <c r="DA13" s="97">
        <v>1</v>
      </c>
      <c r="DB13" s="884" t="s">
        <v>4237</v>
      </c>
      <c r="DC13" s="919"/>
      <c r="DD13" s="920"/>
      <c r="DE13" s="84" t="s">
        <v>140</v>
      </c>
      <c r="DF13" s="62"/>
      <c r="DG13" s="56"/>
      <c r="DH13" s="57"/>
      <c r="DI13" s="54"/>
      <c r="DJ13" s="953"/>
      <c r="DK13" s="925">
        <v>6</v>
      </c>
      <c r="DL13" s="855" t="str">
        <f t="shared" si="0"/>
        <v>CUMPLIDA</v>
      </c>
      <c r="DM13" s="913">
        <v>6</v>
      </c>
    </row>
    <row r="14" spans="1:117" ht="27" hidden="1" customHeight="1">
      <c r="A14" s="54">
        <v>0</v>
      </c>
      <c r="B14" s="54">
        <v>21</v>
      </c>
      <c r="C14" s="55" t="s">
        <v>99</v>
      </c>
      <c r="D14" s="56">
        <v>2019</v>
      </c>
      <c r="E14" s="56" t="s">
        <v>203</v>
      </c>
      <c r="F14" s="57"/>
      <c r="G14" s="58" t="s">
        <v>240</v>
      </c>
      <c r="H14" s="59" t="s">
        <v>102</v>
      </c>
      <c r="I14" s="58" t="s">
        <v>241</v>
      </c>
      <c r="J14" s="58" t="s">
        <v>241</v>
      </c>
      <c r="K14" s="58" t="s">
        <v>242</v>
      </c>
      <c r="L14" s="60" t="s">
        <v>146</v>
      </c>
      <c r="M14" s="58" t="s">
        <v>262</v>
      </c>
      <c r="N14" s="62"/>
      <c r="O14" s="56">
        <v>1</v>
      </c>
      <c r="P14" s="92" t="s">
        <v>263</v>
      </c>
      <c r="Q14" s="93" t="s">
        <v>167</v>
      </c>
      <c r="R14" s="92" t="s">
        <v>210</v>
      </c>
      <c r="S14" s="94">
        <v>43808</v>
      </c>
      <c r="T14" s="94">
        <v>43917</v>
      </c>
      <c r="U14" s="60" t="s">
        <v>111</v>
      </c>
      <c r="V14" s="54"/>
      <c r="W14" s="64">
        <v>44742</v>
      </c>
      <c r="X14" s="82"/>
      <c r="Y14" s="83"/>
      <c r="Z14" s="84"/>
      <c r="AA14" s="85"/>
      <c r="AB14" s="83"/>
      <c r="AC14" s="83"/>
      <c r="AD14" s="83"/>
      <c r="AE14" s="84"/>
      <c r="AF14" s="57"/>
      <c r="AG14" s="62"/>
      <c r="AH14" s="62"/>
      <c r="AI14" s="57"/>
      <c r="AJ14" s="70"/>
      <c r="AK14" s="62"/>
      <c r="AL14" s="62"/>
      <c r="AM14" s="54"/>
      <c r="AN14" s="57">
        <v>44043</v>
      </c>
      <c r="AO14" s="67" t="s">
        <v>264</v>
      </c>
      <c r="AP14" s="68">
        <v>1</v>
      </c>
      <c r="AQ14" s="57">
        <v>44067</v>
      </c>
      <c r="AR14" s="58" t="s">
        <v>265</v>
      </c>
      <c r="AS14" s="54" t="s">
        <v>183</v>
      </c>
      <c r="AT14" s="68">
        <v>0</v>
      </c>
      <c r="AU14" s="84" t="s">
        <v>115</v>
      </c>
      <c r="AV14" s="57">
        <v>44172</v>
      </c>
      <c r="AW14" s="95" t="s">
        <v>266</v>
      </c>
      <c r="AX14" s="78">
        <v>1</v>
      </c>
      <c r="AY14" s="57">
        <v>44183</v>
      </c>
      <c r="AZ14" s="67" t="s">
        <v>267</v>
      </c>
      <c r="BA14" s="56" t="s">
        <v>186</v>
      </c>
      <c r="BB14" s="68">
        <v>0.5</v>
      </c>
      <c r="BC14" s="54" t="s">
        <v>115</v>
      </c>
      <c r="BD14" s="57">
        <v>44286</v>
      </c>
      <c r="BE14" s="95" t="s">
        <v>268</v>
      </c>
      <c r="BF14" s="78">
        <v>0</v>
      </c>
      <c r="BG14" s="57">
        <v>44337</v>
      </c>
      <c r="BH14" s="67" t="s">
        <v>269</v>
      </c>
      <c r="BI14" s="56" t="s">
        <v>123</v>
      </c>
      <c r="BJ14" s="68">
        <v>0</v>
      </c>
      <c r="BK14" s="54" t="s">
        <v>115</v>
      </c>
      <c r="BL14" s="170">
        <v>44500</v>
      </c>
      <c r="BM14" s="54" t="s">
        <v>270</v>
      </c>
      <c r="BN14" s="68">
        <v>0.2</v>
      </c>
      <c r="BO14" s="89">
        <v>44508</v>
      </c>
      <c r="BP14" s="54" t="s">
        <v>190</v>
      </c>
      <c r="BQ14" s="54" t="s">
        <v>126</v>
      </c>
      <c r="BR14" s="54" t="s">
        <v>218</v>
      </c>
      <c r="BS14" s="56" t="s">
        <v>271</v>
      </c>
      <c r="BT14" s="54" t="s">
        <v>220</v>
      </c>
      <c r="BU14" s="68">
        <v>0</v>
      </c>
      <c r="BV14" s="54" t="s">
        <v>129</v>
      </c>
      <c r="BW14" s="170">
        <v>44610</v>
      </c>
      <c r="BX14" s="56" t="s">
        <v>272</v>
      </c>
      <c r="BY14" s="68">
        <v>0.2</v>
      </c>
      <c r="BZ14" s="66" t="s">
        <v>255</v>
      </c>
      <c r="CA14" s="66" t="s">
        <v>273</v>
      </c>
      <c r="CB14" s="66" t="s">
        <v>195</v>
      </c>
      <c r="CC14" s="68">
        <v>0</v>
      </c>
      <c r="CD14" s="68" t="s">
        <v>133</v>
      </c>
      <c r="CE14" s="76">
        <v>44658</v>
      </c>
      <c r="CF14" s="77" t="s">
        <v>274</v>
      </c>
      <c r="CG14" s="77" t="s">
        <v>195</v>
      </c>
      <c r="CH14" s="78">
        <v>0.1</v>
      </c>
      <c r="CI14" s="78" t="s">
        <v>133</v>
      </c>
      <c r="CJ14" s="76">
        <v>44680</v>
      </c>
      <c r="CK14" s="91" t="s">
        <v>197</v>
      </c>
      <c r="CL14" s="91" t="s">
        <v>198</v>
      </c>
      <c r="CM14" s="78">
        <v>0.1</v>
      </c>
      <c r="CN14" s="78" t="s">
        <v>133</v>
      </c>
      <c r="CO14" s="248">
        <v>44712</v>
      </c>
      <c r="CP14" s="77" t="s">
        <v>275</v>
      </c>
      <c r="CQ14" s="77">
        <v>0.2</v>
      </c>
      <c r="CR14" s="248">
        <v>44720</v>
      </c>
      <c r="CS14" s="77" t="s">
        <v>276</v>
      </c>
      <c r="CT14" s="77" t="s">
        <v>166</v>
      </c>
      <c r="CU14" s="829">
        <v>44761</v>
      </c>
      <c r="CV14" s="955" t="s">
        <v>8299</v>
      </c>
      <c r="CW14" s="857" t="s">
        <v>201</v>
      </c>
      <c r="CX14" s="883">
        <v>44764</v>
      </c>
      <c r="CY14" s="908" t="s">
        <v>8538</v>
      </c>
      <c r="CZ14" s="886" t="s">
        <v>220</v>
      </c>
      <c r="DA14" s="78">
        <v>0.3</v>
      </c>
      <c r="DB14" s="884" t="s">
        <v>4239</v>
      </c>
      <c r="DC14" s="919"/>
      <c r="DD14" s="920"/>
      <c r="DE14" s="84" t="s">
        <v>140</v>
      </c>
      <c r="DF14" s="62"/>
      <c r="DG14" s="56"/>
      <c r="DH14" s="57"/>
      <c r="DI14" s="54"/>
      <c r="DJ14" s="953"/>
      <c r="DK14" s="925">
        <v>7</v>
      </c>
      <c r="DL14" s="855" t="str">
        <f t="shared" si="0"/>
        <v>EN AVANCE</v>
      </c>
      <c r="DM14" s="913">
        <v>7</v>
      </c>
    </row>
    <row r="15" spans="1:117" ht="27" hidden="1" customHeight="1">
      <c r="A15" s="98">
        <v>65</v>
      </c>
      <c r="B15" s="98">
        <v>26</v>
      </c>
      <c r="C15" s="99" t="s">
        <v>99</v>
      </c>
      <c r="D15" s="100">
        <v>2019</v>
      </c>
      <c r="E15" s="100" t="s">
        <v>203</v>
      </c>
      <c r="F15" s="101"/>
      <c r="G15" s="102" t="s">
        <v>277</v>
      </c>
      <c r="H15" s="103" t="s">
        <v>102</v>
      </c>
      <c r="I15" s="102" t="s">
        <v>278</v>
      </c>
      <c r="J15" s="102" t="s">
        <v>279</v>
      </c>
      <c r="K15" s="102" t="s">
        <v>280</v>
      </c>
      <c r="L15" s="104" t="s">
        <v>146</v>
      </c>
      <c r="M15" s="102" t="s">
        <v>281</v>
      </c>
      <c r="N15" s="62" t="s">
        <v>282</v>
      </c>
      <c r="O15" s="105">
        <v>1</v>
      </c>
      <c r="P15" s="106" t="s">
        <v>283</v>
      </c>
      <c r="Q15" s="107" t="s">
        <v>167</v>
      </c>
      <c r="R15" s="106" t="s">
        <v>210</v>
      </c>
      <c r="S15" s="108">
        <v>43801</v>
      </c>
      <c r="T15" s="108">
        <v>44012</v>
      </c>
      <c r="U15" s="104" t="s">
        <v>111</v>
      </c>
      <c r="V15" s="98"/>
      <c r="W15" s="64">
        <v>44742</v>
      </c>
      <c r="X15" s="82"/>
      <c r="Y15" s="83"/>
      <c r="Z15" s="84"/>
      <c r="AA15" s="85"/>
      <c r="AB15" s="83"/>
      <c r="AC15" s="83"/>
      <c r="AD15" s="83"/>
      <c r="AE15" s="84"/>
      <c r="AF15" s="57"/>
      <c r="AG15" s="62"/>
      <c r="AH15" s="62"/>
      <c r="AI15" s="57"/>
      <c r="AJ15" s="70"/>
      <c r="AK15" s="62"/>
      <c r="AL15" s="62"/>
      <c r="AM15" s="54"/>
      <c r="AN15" s="57">
        <v>44043</v>
      </c>
      <c r="AO15" s="67" t="s">
        <v>284</v>
      </c>
      <c r="AP15" s="54"/>
      <c r="AQ15" s="57">
        <v>44067</v>
      </c>
      <c r="AR15" s="58" t="s">
        <v>285</v>
      </c>
      <c r="AS15" s="54" t="s">
        <v>183</v>
      </c>
      <c r="AT15" s="68">
        <v>0</v>
      </c>
      <c r="AU15" s="84" t="s">
        <v>115</v>
      </c>
      <c r="AV15" s="57">
        <v>44172</v>
      </c>
      <c r="AW15" s="95" t="s">
        <v>286</v>
      </c>
      <c r="AX15" s="78">
        <v>1</v>
      </c>
      <c r="AY15" s="57">
        <v>44183</v>
      </c>
      <c r="AZ15" s="67" t="s">
        <v>287</v>
      </c>
      <c r="BA15" s="56" t="s">
        <v>186</v>
      </c>
      <c r="BB15" s="68">
        <v>0</v>
      </c>
      <c r="BC15" s="54" t="s">
        <v>115</v>
      </c>
      <c r="BD15" s="57">
        <v>44286</v>
      </c>
      <c r="BE15" s="95" t="s">
        <v>288</v>
      </c>
      <c r="BF15" s="78">
        <v>1</v>
      </c>
      <c r="BG15" s="57">
        <v>44337</v>
      </c>
      <c r="BH15" s="67" t="s">
        <v>289</v>
      </c>
      <c r="BI15" s="56" t="s">
        <v>123</v>
      </c>
      <c r="BJ15" s="68">
        <v>0</v>
      </c>
      <c r="BK15" s="54" t="s">
        <v>115</v>
      </c>
      <c r="BL15" s="89">
        <v>44500</v>
      </c>
      <c r="BM15" s="61" t="s">
        <v>288</v>
      </c>
      <c r="BN15" s="90"/>
      <c r="BO15" s="89">
        <v>44508</v>
      </c>
      <c r="BP15" s="54" t="s">
        <v>190</v>
      </c>
      <c r="BQ15" s="54" t="s">
        <v>126</v>
      </c>
      <c r="BR15" s="98" t="s">
        <v>218</v>
      </c>
      <c r="BS15" s="100" t="s">
        <v>290</v>
      </c>
      <c r="BT15" s="98" t="s">
        <v>220</v>
      </c>
      <c r="BU15" s="109">
        <v>0</v>
      </c>
      <c r="BV15" s="98" t="s">
        <v>129</v>
      </c>
      <c r="BW15" s="110"/>
      <c r="BX15" s="100"/>
      <c r="BY15" s="109"/>
      <c r="BZ15" s="66" t="s">
        <v>255</v>
      </c>
      <c r="CA15" s="109" t="s">
        <v>291</v>
      </c>
      <c r="CB15" s="66" t="s">
        <v>195</v>
      </c>
      <c r="CC15" s="109">
        <v>0</v>
      </c>
      <c r="CD15" s="109" t="s">
        <v>133</v>
      </c>
      <c r="CE15" s="76">
        <v>44658</v>
      </c>
      <c r="CF15" s="111" t="s">
        <v>292</v>
      </c>
      <c r="CG15" s="77" t="s">
        <v>195</v>
      </c>
      <c r="CH15" s="112">
        <v>0.1</v>
      </c>
      <c r="CI15" s="112" t="s">
        <v>133</v>
      </c>
      <c r="CJ15" s="76">
        <v>44680</v>
      </c>
      <c r="CK15" s="91" t="s">
        <v>197</v>
      </c>
      <c r="CL15" s="91" t="s">
        <v>198</v>
      </c>
      <c r="CM15" s="112">
        <v>0.1</v>
      </c>
      <c r="CN15" s="112" t="s">
        <v>133</v>
      </c>
      <c r="CO15" s="248">
        <v>44712</v>
      </c>
      <c r="CP15" s="77" t="s">
        <v>293</v>
      </c>
      <c r="CQ15" s="77">
        <v>1</v>
      </c>
      <c r="CR15" s="248">
        <v>44720</v>
      </c>
      <c r="CS15" s="77" t="s">
        <v>294</v>
      </c>
      <c r="CT15" s="77" t="s">
        <v>166</v>
      </c>
      <c r="CU15" s="829">
        <v>44761</v>
      </c>
      <c r="CV15" s="844" t="s">
        <v>8300</v>
      </c>
      <c r="CW15" s="857" t="s">
        <v>126</v>
      </c>
      <c r="CX15" s="883">
        <v>44764</v>
      </c>
      <c r="CY15" s="908" t="s">
        <v>8539</v>
      </c>
      <c r="CZ15" s="886" t="s">
        <v>220</v>
      </c>
      <c r="DA15" s="112">
        <v>0.1</v>
      </c>
      <c r="DB15" s="884" t="s">
        <v>4239</v>
      </c>
      <c r="DC15" s="921"/>
      <c r="DD15" s="922"/>
      <c r="DE15" s="113" t="s">
        <v>140</v>
      </c>
      <c r="DF15" s="114"/>
      <c r="DG15" s="100"/>
      <c r="DH15" s="101"/>
      <c r="DI15" s="98"/>
      <c r="DJ15" s="953"/>
      <c r="DK15" s="925">
        <v>8</v>
      </c>
      <c r="DL15" s="855" t="str">
        <f t="shared" si="0"/>
        <v>EN AVANCE</v>
      </c>
      <c r="DM15" s="913">
        <v>8</v>
      </c>
    </row>
    <row r="16" spans="1:117" ht="27" hidden="1" customHeight="1">
      <c r="A16" s="98">
        <v>0</v>
      </c>
      <c r="B16" s="98">
        <v>27</v>
      </c>
      <c r="C16" s="99" t="s">
        <v>99</v>
      </c>
      <c r="D16" s="100">
        <v>2019</v>
      </c>
      <c r="E16" s="100" t="s">
        <v>203</v>
      </c>
      <c r="F16" s="101"/>
      <c r="G16" s="102" t="s">
        <v>277</v>
      </c>
      <c r="H16" s="103" t="s">
        <v>102</v>
      </c>
      <c r="I16" s="102" t="s">
        <v>278</v>
      </c>
      <c r="J16" s="102" t="s">
        <v>278</v>
      </c>
      <c r="K16" s="102" t="s">
        <v>280</v>
      </c>
      <c r="L16" s="59" t="s">
        <v>146</v>
      </c>
      <c r="M16" s="102" t="s">
        <v>295</v>
      </c>
      <c r="N16" s="62"/>
      <c r="O16" s="100">
        <v>6</v>
      </c>
      <c r="P16" s="106" t="s">
        <v>231</v>
      </c>
      <c r="Q16" s="55" t="s">
        <v>109</v>
      </c>
      <c r="R16" s="106" t="s">
        <v>296</v>
      </c>
      <c r="S16" s="108">
        <v>43801</v>
      </c>
      <c r="T16" s="108">
        <v>43920</v>
      </c>
      <c r="U16" s="63" t="s">
        <v>111</v>
      </c>
      <c r="V16" s="98"/>
      <c r="W16" s="64">
        <v>44681</v>
      </c>
      <c r="X16" s="82"/>
      <c r="Y16" s="83"/>
      <c r="Z16" s="84"/>
      <c r="AA16" s="85"/>
      <c r="AB16" s="83"/>
      <c r="AC16" s="83"/>
      <c r="AD16" s="83"/>
      <c r="AE16" s="84"/>
      <c r="AF16" s="57"/>
      <c r="AG16" s="62"/>
      <c r="AH16" s="62"/>
      <c r="AI16" s="57"/>
      <c r="AJ16" s="70"/>
      <c r="AK16" s="62"/>
      <c r="AL16" s="62"/>
      <c r="AM16" s="54"/>
      <c r="AN16" s="57">
        <v>44043</v>
      </c>
      <c r="AO16" s="67" t="s">
        <v>297</v>
      </c>
      <c r="AP16" s="68">
        <f>1/6</f>
        <v>0.16666666666666666</v>
      </c>
      <c r="AQ16" s="57">
        <v>44062</v>
      </c>
      <c r="AR16" s="70" t="s">
        <v>298</v>
      </c>
      <c r="AS16" s="62" t="s">
        <v>119</v>
      </c>
      <c r="AT16" s="69">
        <v>0.17</v>
      </c>
      <c r="AU16" s="54" t="s">
        <v>115</v>
      </c>
      <c r="AV16" s="57">
        <v>44169</v>
      </c>
      <c r="AW16" s="58" t="s">
        <v>299</v>
      </c>
      <c r="AX16" s="68">
        <v>0.4</v>
      </c>
      <c r="AY16" s="57">
        <v>44182</v>
      </c>
      <c r="AZ16" s="58" t="s">
        <v>300</v>
      </c>
      <c r="BA16" s="56" t="s">
        <v>119</v>
      </c>
      <c r="BB16" s="68">
        <v>0.17</v>
      </c>
      <c r="BC16" s="54" t="s">
        <v>115</v>
      </c>
      <c r="BD16" s="57">
        <v>44286</v>
      </c>
      <c r="BE16" s="58" t="s">
        <v>301</v>
      </c>
      <c r="BF16" s="68">
        <v>0.5</v>
      </c>
      <c r="BG16" s="57">
        <v>44335</v>
      </c>
      <c r="BH16" s="58" t="s">
        <v>302</v>
      </c>
      <c r="BI16" s="56" t="s">
        <v>123</v>
      </c>
      <c r="BJ16" s="68">
        <v>0.6</v>
      </c>
      <c r="BK16" s="54" t="s">
        <v>115</v>
      </c>
      <c r="BL16" s="170">
        <v>44500</v>
      </c>
      <c r="BM16" s="58" t="s">
        <v>303</v>
      </c>
      <c r="BN16" s="68">
        <v>0.9</v>
      </c>
      <c r="BO16" s="170">
        <v>44508</v>
      </c>
      <c r="BP16" s="58" t="s">
        <v>304</v>
      </c>
      <c r="BQ16" s="56" t="s">
        <v>126</v>
      </c>
      <c r="BR16" s="110">
        <v>44519</v>
      </c>
      <c r="BS16" s="102" t="s">
        <v>305</v>
      </c>
      <c r="BT16" s="98" t="s">
        <v>128</v>
      </c>
      <c r="BU16" s="109">
        <v>0.7</v>
      </c>
      <c r="BV16" s="98" t="s">
        <v>129</v>
      </c>
      <c r="BW16" s="110">
        <v>44610</v>
      </c>
      <c r="BX16" s="102" t="s">
        <v>303</v>
      </c>
      <c r="BY16" s="109">
        <v>0.9</v>
      </c>
      <c r="BZ16" s="72">
        <v>44622</v>
      </c>
      <c r="CA16" s="73" t="s">
        <v>306</v>
      </c>
      <c r="CB16" s="73" t="s">
        <v>132</v>
      </c>
      <c r="CC16" s="74">
        <f>+BU16</f>
        <v>0.7</v>
      </c>
      <c r="CD16" s="109" t="s">
        <v>133</v>
      </c>
      <c r="CE16" s="684">
        <v>44658</v>
      </c>
      <c r="CF16" s="66" t="s">
        <v>307</v>
      </c>
      <c r="CG16" s="66" t="s">
        <v>135</v>
      </c>
      <c r="CH16" s="68">
        <v>0.8</v>
      </c>
      <c r="CI16" s="109" t="s">
        <v>133</v>
      </c>
      <c r="CJ16" s="115">
        <v>44680</v>
      </c>
      <c r="CK16" s="111" t="s">
        <v>136</v>
      </c>
      <c r="CL16" s="111" t="s">
        <v>135</v>
      </c>
      <c r="CM16" s="112">
        <v>0.6</v>
      </c>
      <c r="CN16" s="112" t="s">
        <v>115</v>
      </c>
      <c r="CO16" s="248">
        <v>44712</v>
      </c>
      <c r="CP16" s="111" t="s">
        <v>308</v>
      </c>
      <c r="CQ16" s="77">
        <v>0.7</v>
      </c>
      <c r="CR16" s="248">
        <v>44720</v>
      </c>
      <c r="CS16" s="111" t="s">
        <v>309</v>
      </c>
      <c r="CT16" s="111" t="s">
        <v>126</v>
      </c>
      <c r="CU16" s="822">
        <v>44731</v>
      </c>
      <c r="CV16" s="825" t="s">
        <v>8254</v>
      </c>
      <c r="CW16" s="856" t="s">
        <v>139</v>
      </c>
      <c r="CX16" s="893">
        <v>44768</v>
      </c>
      <c r="CY16" s="967" t="s">
        <v>8429</v>
      </c>
      <c r="CZ16" s="885" t="s">
        <v>128</v>
      </c>
      <c r="DA16" s="78">
        <v>0.83</v>
      </c>
      <c r="DB16" s="884" t="s">
        <v>4239</v>
      </c>
      <c r="DC16" s="921" t="s">
        <v>310</v>
      </c>
      <c r="DD16" s="922" t="s">
        <v>310</v>
      </c>
      <c r="DE16" s="84" t="s">
        <v>140</v>
      </c>
      <c r="DF16" s="114"/>
      <c r="DG16" s="100"/>
      <c r="DH16" s="101"/>
      <c r="DI16" s="98"/>
      <c r="DJ16" s="953"/>
      <c r="DK16" s="925">
        <v>9</v>
      </c>
      <c r="DL16" s="855" t="str">
        <f t="shared" si="0"/>
        <v>VENCIDA</v>
      </c>
      <c r="DM16" s="913">
        <v>9</v>
      </c>
    </row>
    <row r="17" spans="1:117" ht="27" customHeight="1">
      <c r="A17" s="54">
        <v>118</v>
      </c>
      <c r="B17" s="54">
        <v>29</v>
      </c>
      <c r="C17" s="55" t="s">
        <v>99</v>
      </c>
      <c r="D17" s="56">
        <v>2019</v>
      </c>
      <c r="E17" s="56" t="s">
        <v>311</v>
      </c>
      <c r="F17" s="65">
        <v>43819</v>
      </c>
      <c r="G17" s="58" t="s">
        <v>312</v>
      </c>
      <c r="H17" s="59" t="s">
        <v>102</v>
      </c>
      <c r="I17" s="58" t="s">
        <v>313</v>
      </c>
      <c r="J17" s="58" t="s">
        <v>314</v>
      </c>
      <c r="K17" s="58" t="s">
        <v>315</v>
      </c>
      <c r="L17" s="60" t="s">
        <v>146</v>
      </c>
      <c r="M17" s="58" t="s">
        <v>316</v>
      </c>
      <c r="N17" s="70"/>
      <c r="O17" s="68">
        <v>1</v>
      </c>
      <c r="P17" s="56" t="s">
        <v>317</v>
      </c>
      <c r="Q17" s="55" t="s">
        <v>318</v>
      </c>
      <c r="R17" s="81" t="s">
        <v>319</v>
      </c>
      <c r="S17" s="94">
        <v>43998</v>
      </c>
      <c r="T17" s="94">
        <v>44119</v>
      </c>
      <c r="U17" s="63" t="s">
        <v>111</v>
      </c>
      <c r="V17" s="54">
        <v>197</v>
      </c>
      <c r="W17" s="64">
        <v>44681</v>
      </c>
      <c r="X17" s="57"/>
      <c r="Y17" s="62"/>
      <c r="Z17" s="54"/>
      <c r="AA17" s="116"/>
      <c r="AB17" s="62"/>
      <c r="AC17" s="62"/>
      <c r="AD17" s="62"/>
      <c r="AE17" s="54"/>
      <c r="AF17" s="57"/>
      <c r="AG17" s="70"/>
      <c r="AH17" s="62"/>
      <c r="AI17" s="57"/>
      <c r="AJ17" s="70"/>
      <c r="AK17" s="62"/>
      <c r="AL17" s="62"/>
      <c r="AM17" s="54"/>
      <c r="AN17" s="57">
        <v>44043</v>
      </c>
      <c r="AO17" s="58" t="s">
        <v>320</v>
      </c>
      <c r="AP17" s="68">
        <v>0.6</v>
      </c>
      <c r="AQ17" s="57">
        <v>44066</v>
      </c>
      <c r="AR17" s="70" t="s">
        <v>321</v>
      </c>
      <c r="AS17" s="54" t="s">
        <v>322</v>
      </c>
      <c r="AT17" s="68">
        <v>0.4</v>
      </c>
      <c r="AU17" s="54" t="s">
        <v>133</v>
      </c>
      <c r="AV17" s="57">
        <v>44169</v>
      </c>
      <c r="AW17" s="58" t="s">
        <v>323</v>
      </c>
      <c r="AX17" s="68">
        <v>0.8</v>
      </c>
      <c r="AY17" s="57">
        <v>44182</v>
      </c>
      <c r="AZ17" s="58" t="s">
        <v>324</v>
      </c>
      <c r="BA17" s="56" t="s">
        <v>123</v>
      </c>
      <c r="BB17" s="54">
        <v>80</v>
      </c>
      <c r="BC17" s="54" t="s">
        <v>133</v>
      </c>
      <c r="BD17" s="57">
        <v>44286</v>
      </c>
      <c r="BE17" s="58" t="s">
        <v>325</v>
      </c>
      <c r="BF17" s="68">
        <v>0.8</v>
      </c>
      <c r="BG17" s="57">
        <v>44342</v>
      </c>
      <c r="BH17" s="58" t="s">
        <v>324</v>
      </c>
      <c r="BI17" s="56" t="s">
        <v>123</v>
      </c>
      <c r="BJ17" s="54">
        <v>80</v>
      </c>
      <c r="BK17" s="54" t="s">
        <v>133</v>
      </c>
      <c r="BL17" s="57">
        <v>44500</v>
      </c>
      <c r="BM17" s="58" t="s">
        <v>326</v>
      </c>
      <c r="BN17" s="68">
        <v>0.8</v>
      </c>
      <c r="BO17" s="170">
        <v>44508</v>
      </c>
      <c r="BP17" s="54" t="s">
        <v>327</v>
      </c>
      <c r="BQ17" s="54" t="s">
        <v>201</v>
      </c>
      <c r="BR17" s="170">
        <v>44518</v>
      </c>
      <c r="BS17" s="58" t="s">
        <v>328</v>
      </c>
      <c r="BT17" s="54" t="s">
        <v>128</v>
      </c>
      <c r="BU17" s="68">
        <v>0.8</v>
      </c>
      <c r="BV17" s="54" t="s">
        <v>129</v>
      </c>
      <c r="BW17" s="170">
        <v>44610</v>
      </c>
      <c r="BX17" s="56" t="s">
        <v>329</v>
      </c>
      <c r="BY17" s="68">
        <v>0.62</v>
      </c>
      <c r="BZ17" s="72">
        <v>44628</v>
      </c>
      <c r="CA17" s="73" t="s">
        <v>306</v>
      </c>
      <c r="CB17" s="73" t="s">
        <v>132</v>
      </c>
      <c r="CC17" s="74">
        <v>0.62</v>
      </c>
      <c r="CD17" s="68" t="s">
        <v>133</v>
      </c>
      <c r="CE17" s="248">
        <v>44657</v>
      </c>
      <c r="CF17" s="77" t="s">
        <v>330</v>
      </c>
      <c r="CG17" s="77" t="s">
        <v>331</v>
      </c>
      <c r="CH17" s="78">
        <v>0.9</v>
      </c>
      <c r="CI17" s="78" t="s">
        <v>133</v>
      </c>
      <c r="CJ17" s="76">
        <v>44684</v>
      </c>
      <c r="CK17" s="117" t="s">
        <v>332</v>
      </c>
      <c r="CL17" s="92" t="s">
        <v>333</v>
      </c>
      <c r="CM17" s="78">
        <v>0.95</v>
      </c>
      <c r="CN17" s="78" t="s">
        <v>115</v>
      </c>
      <c r="CO17" s="248">
        <v>44712</v>
      </c>
      <c r="CP17" s="807" t="s">
        <v>334</v>
      </c>
      <c r="CQ17" s="77">
        <v>0.95</v>
      </c>
      <c r="CR17" s="248">
        <v>44720</v>
      </c>
      <c r="CS17" s="77" t="s">
        <v>335</v>
      </c>
      <c r="CT17" s="77" t="s">
        <v>126</v>
      </c>
      <c r="CU17" s="817">
        <v>44761</v>
      </c>
      <c r="CV17" s="818" t="s">
        <v>8239</v>
      </c>
      <c r="CW17" s="858" t="s">
        <v>126</v>
      </c>
      <c r="CX17" s="883">
        <v>44767</v>
      </c>
      <c r="CY17" s="962" t="s">
        <v>8467</v>
      </c>
      <c r="CZ17" s="885" t="s">
        <v>128</v>
      </c>
      <c r="DA17" s="78">
        <v>0.95</v>
      </c>
      <c r="DB17" s="884" t="s">
        <v>4239</v>
      </c>
      <c r="DC17" s="919"/>
      <c r="DD17" s="920"/>
      <c r="DE17" s="84" t="s">
        <v>140</v>
      </c>
      <c r="DF17" s="62"/>
      <c r="DG17" s="56"/>
      <c r="DH17" s="57"/>
      <c r="DI17" s="54"/>
      <c r="DJ17" s="953"/>
      <c r="DK17" s="925">
        <v>10</v>
      </c>
      <c r="DL17" s="855" t="str">
        <f t="shared" si="0"/>
        <v>VENCIDA</v>
      </c>
      <c r="DM17" s="913">
        <v>10</v>
      </c>
    </row>
    <row r="18" spans="1:117" ht="27" customHeight="1">
      <c r="A18" s="54">
        <v>0</v>
      </c>
      <c r="B18" s="54">
        <v>30</v>
      </c>
      <c r="C18" s="55" t="s">
        <v>99</v>
      </c>
      <c r="D18" s="56">
        <v>2019</v>
      </c>
      <c r="E18" s="56" t="s">
        <v>311</v>
      </c>
      <c r="F18" s="65">
        <v>43819</v>
      </c>
      <c r="G18" s="58" t="s">
        <v>312</v>
      </c>
      <c r="H18" s="59" t="s">
        <v>102</v>
      </c>
      <c r="I18" s="58" t="s">
        <v>336</v>
      </c>
      <c r="J18" s="58" t="s">
        <v>314</v>
      </c>
      <c r="K18" s="58" t="s">
        <v>315</v>
      </c>
      <c r="L18" s="60" t="s">
        <v>146</v>
      </c>
      <c r="M18" s="58" t="s">
        <v>337</v>
      </c>
      <c r="N18" s="70"/>
      <c r="O18" s="68">
        <v>1</v>
      </c>
      <c r="P18" s="56" t="s">
        <v>338</v>
      </c>
      <c r="Q18" s="55" t="s">
        <v>318</v>
      </c>
      <c r="R18" s="81" t="s">
        <v>319</v>
      </c>
      <c r="S18" s="94">
        <v>43998</v>
      </c>
      <c r="T18" s="94">
        <v>44150</v>
      </c>
      <c r="U18" s="63" t="s">
        <v>111</v>
      </c>
      <c r="V18" s="54"/>
      <c r="W18" s="64">
        <v>44681</v>
      </c>
      <c r="X18" s="57"/>
      <c r="Y18" s="62"/>
      <c r="Z18" s="54"/>
      <c r="AA18" s="116"/>
      <c r="AB18" s="62"/>
      <c r="AC18" s="62"/>
      <c r="AD18" s="62"/>
      <c r="AE18" s="54"/>
      <c r="AF18" s="57"/>
      <c r="AG18" s="70"/>
      <c r="AH18" s="62"/>
      <c r="AI18" s="57"/>
      <c r="AJ18" s="70"/>
      <c r="AK18" s="62"/>
      <c r="AL18" s="62"/>
      <c r="AM18" s="54"/>
      <c r="AN18" s="57">
        <v>44043</v>
      </c>
      <c r="AO18" s="58" t="s">
        <v>339</v>
      </c>
      <c r="AP18" s="68">
        <v>1</v>
      </c>
      <c r="AQ18" s="57">
        <v>44066</v>
      </c>
      <c r="AR18" s="70" t="s">
        <v>340</v>
      </c>
      <c r="AS18" s="54" t="s">
        <v>322</v>
      </c>
      <c r="AT18" s="68">
        <v>1</v>
      </c>
      <c r="AU18" s="54" t="s">
        <v>257</v>
      </c>
      <c r="AV18" s="57">
        <v>44169</v>
      </c>
      <c r="AW18" s="70" t="s">
        <v>341</v>
      </c>
      <c r="AX18" s="68">
        <v>1</v>
      </c>
      <c r="AY18" s="57">
        <v>44182</v>
      </c>
      <c r="AZ18" s="58" t="s">
        <v>342</v>
      </c>
      <c r="BA18" s="56" t="s">
        <v>123</v>
      </c>
      <c r="BB18" s="54">
        <v>100</v>
      </c>
      <c r="BC18" s="54" t="s">
        <v>257</v>
      </c>
      <c r="BD18" s="57"/>
      <c r="BE18" s="70"/>
      <c r="BF18" s="68"/>
      <c r="BG18" s="57">
        <v>44342</v>
      </c>
      <c r="BH18" s="58" t="s">
        <v>342</v>
      </c>
      <c r="BI18" s="56" t="s">
        <v>123</v>
      </c>
      <c r="BJ18" s="54">
        <v>100</v>
      </c>
      <c r="BK18" s="54" t="s">
        <v>257</v>
      </c>
      <c r="BL18" s="170">
        <v>44500</v>
      </c>
      <c r="BM18" s="58" t="s">
        <v>343</v>
      </c>
      <c r="BN18" s="54">
        <v>0</v>
      </c>
      <c r="BO18" s="170">
        <v>44508</v>
      </c>
      <c r="BP18" s="54" t="s">
        <v>344</v>
      </c>
      <c r="BQ18" s="54" t="s">
        <v>139</v>
      </c>
      <c r="BR18" s="170">
        <v>44518</v>
      </c>
      <c r="BS18" s="58" t="s">
        <v>345</v>
      </c>
      <c r="BT18" s="54" t="s">
        <v>128</v>
      </c>
      <c r="BU18" s="68">
        <v>1</v>
      </c>
      <c r="BV18" s="54" t="s">
        <v>257</v>
      </c>
      <c r="BW18" s="170">
        <v>44610</v>
      </c>
      <c r="BX18" s="56" t="s">
        <v>346</v>
      </c>
      <c r="BY18" s="68">
        <v>0.62</v>
      </c>
      <c r="BZ18" s="72">
        <v>44628</v>
      </c>
      <c r="CA18" s="73" t="s">
        <v>306</v>
      </c>
      <c r="CB18" s="73" t="s">
        <v>132</v>
      </c>
      <c r="CC18" s="74">
        <v>1</v>
      </c>
      <c r="CD18" s="68" t="s">
        <v>257</v>
      </c>
      <c r="CE18" s="248">
        <v>44657</v>
      </c>
      <c r="CF18" s="92" t="s">
        <v>347</v>
      </c>
      <c r="CG18" s="77" t="s">
        <v>331</v>
      </c>
      <c r="CH18" s="78">
        <v>1</v>
      </c>
      <c r="CI18" s="78" t="s">
        <v>257</v>
      </c>
      <c r="CJ18" s="76">
        <v>44684</v>
      </c>
      <c r="CK18" s="118" t="s">
        <v>348</v>
      </c>
      <c r="CL18" s="77" t="s">
        <v>331</v>
      </c>
      <c r="CM18" s="78">
        <v>1</v>
      </c>
      <c r="CN18" s="78" t="s">
        <v>257</v>
      </c>
      <c r="CO18" s="77"/>
      <c r="CP18" s="77"/>
      <c r="CQ18" s="77"/>
      <c r="CR18" s="248">
        <v>44720</v>
      </c>
      <c r="CS18" s="77" t="s">
        <v>348</v>
      </c>
      <c r="CT18" s="77" t="s">
        <v>139</v>
      </c>
      <c r="CU18" s="817">
        <v>44761</v>
      </c>
      <c r="CV18" s="818" t="s">
        <v>8236</v>
      </c>
      <c r="CW18" s="858" t="s">
        <v>1349</v>
      </c>
      <c r="CX18" s="883">
        <v>44770</v>
      </c>
      <c r="CY18" s="906" t="s">
        <v>8463</v>
      </c>
      <c r="CZ18" s="885" t="s">
        <v>128</v>
      </c>
      <c r="DA18" s="78">
        <v>1</v>
      </c>
      <c r="DB18" s="884" t="s">
        <v>4237</v>
      </c>
      <c r="DC18" s="919" t="s">
        <v>260</v>
      </c>
      <c r="DD18" s="920"/>
      <c r="DE18" s="84" t="s">
        <v>140</v>
      </c>
      <c r="DF18" s="62"/>
      <c r="DG18" s="56"/>
      <c r="DH18" s="57"/>
      <c r="DI18" s="54"/>
      <c r="DJ18" s="953"/>
      <c r="DK18" s="925">
        <v>11</v>
      </c>
      <c r="DL18" s="855" t="str">
        <f t="shared" si="0"/>
        <v>CUMPLIDA</v>
      </c>
      <c r="DM18" s="913">
        <v>11</v>
      </c>
    </row>
    <row r="19" spans="1:117" ht="27" hidden="1" customHeight="1">
      <c r="A19" s="54">
        <v>120</v>
      </c>
      <c r="B19" s="54">
        <v>31</v>
      </c>
      <c r="C19" s="93" t="s">
        <v>99</v>
      </c>
      <c r="D19" s="56">
        <v>2019</v>
      </c>
      <c r="E19" s="56" t="s">
        <v>311</v>
      </c>
      <c r="F19" s="65">
        <v>43819</v>
      </c>
      <c r="G19" s="58" t="s">
        <v>349</v>
      </c>
      <c r="H19" s="59" t="s">
        <v>102</v>
      </c>
      <c r="I19" s="58" t="s">
        <v>350</v>
      </c>
      <c r="J19" s="58" t="s">
        <v>351</v>
      </c>
      <c r="K19" s="58" t="s">
        <v>352</v>
      </c>
      <c r="L19" s="119" t="s">
        <v>146</v>
      </c>
      <c r="M19" s="58" t="s">
        <v>353</v>
      </c>
      <c r="N19" s="120"/>
      <c r="O19" s="78">
        <v>1</v>
      </c>
      <c r="P19" s="92" t="s">
        <v>354</v>
      </c>
      <c r="Q19" s="55" t="s">
        <v>318</v>
      </c>
      <c r="R19" s="92" t="s">
        <v>319</v>
      </c>
      <c r="S19" s="94">
        <v>43998</v>
      </c>
      <c r="T19" s="94">
        <v>44101</v>
      </c>
      <c r="U19" s="63" t="s">
        <v>111</v>
      </c>
      <c r="V19" s="54"/>
      <c r="W19" s="64">
        <v>44926</v>
      </c>
      <c r="X19" s="57"/>
      <c r="Y19" s="62"/>
      <c r="Z19" s="54"/>
      <c r="AA19" s="116"/>
      <c r="AB19" s="62"/>
      <c r="AC19" s="62"/>
      <c r="AD19" s="62"/>
      <c r="AE19" s="54"/>
      <c r="AF19" s="57"/>
      <c r="AG19" s="70"/>
      <c r="AH19" s="62"/>
      <c r="AI19" s="57"/>
      <c r="AJ19" s="70"/>
      <c r="AK19" s="62"/>
      <c r="AL19" s="62"/>
      <c r="AM19" s="54"/>
      <c r="AN19" s="57">
        <v>44043</v>
      </c>
      <c r="AO19" s="67" t="s">
        <v>355</v>
      </c>
      <c r="AP19" s="68">
        <v>0.1</v>
      </c>
      <c r="AQ19" s="57">
        <v>44066</v>
      </c>
      <c r="AR19" s="70" t="s">
        <v>356</v>
      </c>
      <c r="AS19" s="54" t="s">
        <v>322</v>
      </c>
      <c r="AT19" s="68">
        <v>0.1</v>
      </c>
      <c r="AU19" s="54" t="s">
        <v>133</v>
      </c>
      <c r="AV19" s="57">
        <v>44169</v>
      </c>
      <c r="AW19" s="58" t="s">
        <v>357</v>
      </c>
      <c r="AX19" s="68">
        <v>0.2</v>
      </c>
      <c r="AY19" s="57">
        <v>44182</v>
      </c>
      <c r="AZ19" s="58" t="s">
        <v>358</v>
      </c>
      <c r="BA19" s="56" t="s">
        <v>123</v>
      </c>
      <c r="BB19" s="54">
        <v>20</v>
      </c>
      <c r="BC19" s="54" t="s">
        <v>115</v>
      </c>
      <c r="BD19" s="57">
        <v>44286</v>
      </c>
      <c r="BE19" s="58" t="s">
        <v>359</v>
      </c>
      <c r="BF19" s="68">
        <v>0.2</v>
      </c>
      <c r="BG19" s="57">
        <v>44342</v>
      </c>
      <c r="BH19" s="58" t="s">
        <v>360</v>
      </c>
      <c r="BI19" s="56" t="s">
        <v>123</v>
      </c>
      <c r="BJ19" s="54">
        <v>20</v>
      </c>
      <c r="BK19" s="54" t="s">
        <v>115</v>
      </c>
      <c r="BL19" s="170">
        <v>44500</v>
      </c>
      <c r="BM19" s="58" t="s">
        <v>361</v>
      </c>
      <c r="BN19" s="78">
        <v>0.9</v>
      </c>
      <c r="BO19" s="170">
        <v>44508</v>
      </c>
      <c r="BP19" s="58" t="s">
        <v>362</v>
      </c>
      <c r="BQ19" s="54" t="s">
        <v>201</v>
      </c>
      <c r="BR19" s="170">
        <v>44518</v>
      </c>
      <c r="BS19" s="58" t="s">
        <v>363</v>
      </c>
      <c r="BT19" s="54" t="s">
        <v>128</v>
      </c>
      <c r="BU19" s="68">
        <v>0.3</v>
      </c>
      <c r="BV19" s="54" t="s">
        <v>129</v>
      </c>
      <c r="BW19" s="54"/>
      <c r="BX19" s="54"/>
      <c r="BY19" s="54"/>
      <c r="BZ19" s="72">
        <v>44628</v>
      </c>
      <c r="CA19" s="81" t="s">
        <v>364</v>
      </c>
      <c r="CB19" s="73" t="s">
        <v>132</v>
      </c>
      <c r="CC19" s="73">
        <v>0.3</v>
      </c>
      <c r="CD19" s="54" t="s">
        <v>133</v>
      </c>
      <c r="CE19" s="248">
        <v>44657</v>
      </c>
      <c r="CF19" s="121" t="s">
        <v>364</v>
      </c>
      <c r="CG19" s="77" t="s">
        <v>331</v>
      </c>
      <c r="CH19" s="122">
        <v>0.3</v>
      </c>
      <c r="CI19" s="123" t="s">
        <v>133</v>
      </c>
      <c r="CJ19" s="124">
        <v>44684</v>
      </c>
      <c r="CK19" s="125" t="s">
        <v>365</v>
      </c>
      <c r="CL19" s="122" t="s">
        <v>331</v>
      </c>
      <c r="CM19" s="126">
        <v>0.3</v>
      </c>
      <c r="CN19" s="78" t="s">
        <v>133</v>
      </c>
      <c r="CO19" s="248">
        <v>44712</v>
      </c>
      <c r="CP19" s="77" t="s">
        <v>366</v>
      </c>
      <c r="CQ19" s="77">
        <v>0.35</v>
      </c>
      <c r="CR19" s="248">
        <v>44720</v>
      </c>
      <c r="CS19" s="77" t="s">
        <v>335</v>
      </c>
      <c r="CT19" s="77" t="s">
        <v>367</v>
      </c>
      <c r="CU19" s="817">
        <v>44761</v>
      </c>
      <c r="CV19" s="963" t="s">
        <v>8246</v>
      </c>
      <c r="CW19" s="859" t="s">
        <v>1071</v>
      </c>
      <c r="CX19" s="883">
        <v>44767</v>
      </c>
      <c r="CY19" s="905" t="s">
        <v>8436</v>
      </c>
      <c r="CZ19" s="885" t="s">
        <v>128</v>
      </c>
      <c r="DA19" s="126">
        <v>0.3</v>
      </c>
      <c r="DB19" s="884" t="s">
        <v>4238</v>
      </c>
      <c r="DC19" s="919"/>
      <c r="DD19" s="920"/>
      <c r="DE19" s="84" t="s">
        <v>140</v>
      </c>
      <c r="DF19" s="62"/>
      <c r="DG19" s="56"/>
      <c r="DH19" s="57"/>
      <c r="DI19" s="54"/>
      <c r="DJ19" s="953"/>
      <c r="DK19" s="925">
        <v>12</v>
      </c>
      <c r="DL19" s="855" t="str">
        <f t="shared" si="0"/>
        <v>EN AVANCE</v>
      </c>
      <c r="DM19" s="913">
        <v>12</v>
      </c>
    </row>
    <row r="20" spans="1:117" ht="27" hidden="1" customHeight="1">
      <c r="A20" s="54">
        <v>121</v>
      </c>
      <c r="B20" s="54">
        <v>32</v>
      </c>
      <c r="C20" s="93" t="s">
        <v>99</v>
      </c>
      <c r="D20" s="56">
        <v>2019</v>
      </c>
      <c r="E20" s="56" t="s">
        <v>311</v>
      </c>
      <c r="F20" s="65">
        <v>43819</v>
      </c>
      <c r="G20" s="58" t="s">
        <v>369</v>
      </c>
      <c r="H20" s="59" t="s">
        <v>370</v>
      </c>
      <c r="I20" s="58" t="s">
        <v>371</v>
      </c>
      <c r="J20" s="58" t="s">
        <v>372</v>
      </c>
      <c r="K20" s="58" t="s">
        <v>373</v>
      </c>
      <c r="L20" s="119" t="s">
        <v>146</v>
      </c>
      <c r="M20" s="58" t="s">
        <v>374</v>
      </c>
      <c r="N20" s="120"/>
      <c r="O20" s="78">
        <v>1</v>
      </c>
      <c r="P20" s="92" t="s">
        <v>375</v>
      </c>
      <c r="Q20" s="55" t="s">
        <v>318</v>
      </c>
      <c r="R20" s="92" t="s">
        <v>319</v>
      </c>
      <c r="S20" s="94">
        <v>43998</v>
      </c>
      <c r="T20" s="94">
        <v>44101</v>
      </c>
      <c r="U20" s="63" t="s">
        <v>111</v>
      </c>
      <c r="V20" s="54"/>
      <c r="W20" s="64">
        <v>44681</v>
      </c>
      <c r="X20" s="57"/>
      <c r="Y20" s="62"/>
      <c r="Z20" s="54"/>
      <c r="AA20" s="116"/>
      <c r="AB20" s="62"/>
      <c r="AC20" s="62"/>
      <c r="AD20" s="62"/>
      <c r="AE20" s="54"/>
      <c r="AF20" s="57"/>
      <c r="AG20" s="70"/>
      <c r="AH20" s="62"/>
      <c r="AI20" s="57"/>
      <c r="AJ20" s="70"/>
      <c r="AK20" s="62"/>
      <c r="AL20" s="62"/>
      <c r="AM20" s="54"/>
      <c r="AN20" s="57">
        <v>44043</v>
      </c>
      <c r="AO20" s="70" t="s">
        <v>376</v>
      </c>
      <c r="AP20" s="68">
        <v>1</v>
      </c>
      <c r="AQ20" s="57">
        <v>44066</v>
      </c>
      <c r="AR20" s="70" t="s">
        <v>377</v>
      </c>
      <c r="AS20" s="54" t="s">
        <v>322</v>
      </c>
      <c r="AT20" s="68">
        <v>0</v>
      </c>
      <c r="AU20" s="54" t="s">
        <v>133</v>
      </c>
      <c r="AV20" s="57">
        <v>44169</v>
      </c>
      <c r="AW20" s="58" t="s">
        <v>378</v>
      </c>
      <c r="AX20" s="68">
        <v>0.7</v>
      </c>
      <c r="AY20" s="57">
        <v>44182</v>
      </c>
      <c r="AZ20" s="58" t="s">
        <v>378</v>
      </c>
      <c r="BA20" s="56" t="s">
        <v>123</v>
      </c>
      <c r="BB20" s="54">
        <v>70</v>
      </c>
      <c r="BC20" s="54" t="s">
        <v>115</v>
      </c>
      <c r="BD20" s="57">
        <v>44286</v>
      </c>
      <c r="BE20" s="58" t="s">
        <v>359</v>
      </c>
      <c r="BF20" s="68">
        <v>0.7</v>
      </c>
      <c r="BG20" s="57">
        <v>44342</v>
      </c>
      <c r="BH20" s="58" t="s">
        <v>379</v>
      </c>
      <c r="BI20" s="56" t="s">
        <v>123</v>
      </c>
      <c r="BJ20" s="54">
        <v>70</v>
      </c>
      <c r="BK20" s="54" t="s">
        <v>115</v>
      </c>
      <c r="BL20" s="170">
        <v>44500</v>
      </c>
      <c r="BM20" s="58" t="s">
        <v>380</v>
      </c>
      <c r="BN20" s="68">
        <v>0.8</v>
      </c>
      <c r="BO20" s="170">
        <v>44508</v>
      </c>
      <c r="BP20" s="54" t="s">
        <v>381</v>
      </c>
      <c r="BQ20" s="54" t="s">
        <v>201</v>
      </c>
      <c r="BR20" s="170">
        <v>44518</v>
      </c>
      <c r="BS20" s="58" t="s">
        <v>382</v>
      </c>
      <c r="BT20" s="54" t="s">
        <v>128</v>
      </c>
      <c r="BU20" s="68">
        <v>0.7</v>
      </c>
      <c r="BV20" s="54" t="s">
        <v>129</v>
      </c>
      <c r="BW20" s="170">
        <v>44610</v>
      </c>
      <c r="BX20" s="56" t="s">
        <v>236</v>
      </c>
      <c r="BY20" s="68">
        <v>0.3</v>
      </c>
      <c r="BZ20" s="72">
        <v>44628</v>
      </c>
      <c r="CA20" s="73" t="s">
        <v>306</v>
      </c>
      <c r="CB20" s="73" t="s">
        <v>132</v>
      </c>
      <c r="CC20" s="74">
        <v>0.7</v>
      </c>
      <c r="CD20" s="68" t="s">
        <v>133</v>
      </c>
      <c r="CE20" s="124">
        <v>44657</v>
      </c>
      <c r="CF20" s="122" t="s">
        <v>383</v>
      </c>
      <c r="CG20" s="122" t="s">
        <v>331</v>
      </c>
      <c r="CH20" s="126">
        <v>0.85</v>
      </c>
      <c r="CI20" s="78" t="s">
        <v>133</v>
      </c>
      <c r="CJ20" s="76">
        <v>44684</v>
      </c>
      <c r="CK20" s="125" t="s">
        <v>365</v>
      </c>
      <c r="CL20" s="122" t="s">
        <v>331</v>
      </c>
      <c r="CM20" s="126">
        <v>0.85</v>
      </c>
      <c r="CN20" s="78" t="s">
        <v>133</v>
      </c>
      <c r="CO20" s="248">
        <v>44712</v>
      </c>
      <c r="CP20" s="77" t="s">
        <v>384</v>
      </c>
      <c r="CQ20" s="77">
        <v>1</v>
      </c>
      <c r="CR20" s="248">
        <v>44720</v>
      </c>
      <c r="CS20" s="77" t="s">
        <v>335</v>
      </c>
      <c r="CT20" s="77" t="s">
        <v>126</v>
      </c>
      <c r="CU20" s="817">
        <v>44761</v>
      </c>
      <c r="CV20" s="818" t="s">
        <v>8240</v>
      </c>
      <c r="CW20" s="858" t="s">
        <v>139</v>
      </c>
      <c r="CX20" s="883">
        <v>44767</v>
      </c>
      <c r="CY20" s="964" t="s">
        <v>8468</v>
      </c>
      <c r="CZ20" s="885" t="s">
        <v>128</v>
      </c>
      <c r="DA20" s="126">
        <v>0.85</v>
      </c>
      <c r="DB20" s="884" t="s">
        <v>4239</v>
      </c>
      <c r="DC20" s="919"/>
      <c r="DD20" s="920"/>
      <c r="DE20" s="84" t="s">
        <v>140</v>
      </c>
      <c r="DF20" s="62"/>
      <c r="DG20" s="56"/>
      <c r="DH20" s="57"/>
      <c r="DI20" s="54"/>
      <c r="DJ20" s="62"/>
      <c r="DK20" s="925">
        <v>13</v>
      </c>
      <c r="DL20" s="855" t="str">
        <f t="shared" si="0"/>
        <v>VENCIDA</v>
      </c>
      <c r="DM20" s="913">
        <v>13</v>
      </c>
    </row>
    <row r="21" spans="1:117" ht="27" hidden="1" customHeight="1">
      <c r="A21" s="54">
        <v>122</v>
      </c>
      <c r="B21" s="127">
        <v>33</v>
      </c>
      <c r="C21" s="55" t="s">
        <v>99</v>
      </c>
      <c r="D21" s="56">
        <v>2016</v>
      </c>
      <c r="E21" s="86" t="s">
        <v>385</v>
      </c>
      <c r="F21" s="54">
        <v>2016</v>
      </c>
      <c r="G21" s="58" t="s">
        <v>386</v>
      </c>
      <c r="H21" s="59" t="s">
        <v>102</v>
      </c>
      <c r="I21" s="58" t="s">
        <v>171</v>
      </c>
      <c r="J21" s="61" t="s">
        <v>171</v>
      </c>
      <c r="K21" s="58" t="s">
        <v>387</v>
      </c>
      <c r="L21" s="60" t="s">
        <v>106</v>
      </c>
      <c r="M21" s="58" t="s">
        <v>388</v>
      </c>
      <c r="N21" s="67" t="s">
        <v>389</v>
      </c>
      <c r="O21" s="56">
        <v>1</v>
      </c>
      <c r="P21" s="56" t="s">
        <v>390</v>
      </c>
      <c r="Q21" s="55" t="s">
        <v>391</v>
      </c>
      <c r="R21" s="54" t="s">
        <v>392</v>
      </c>
      <c r="S21" s="65">
        <v>42737</v>
      </c>
      <c r="T21" s="65">
        <v>43799</v>
      </c>
      <c r="U21" s="60" t="s">
        <v>393</v>
      </c>
      <c r="V21" s="54">
        <v>578</v>
      </c>
      <c r="W21" s="64">
        <v>44650</v>
      </c>
      <c r="X21" s="65">
        <v>43646</v>
      </c>
      <c r="Y21" s="58" t="s">
        <v>394</v>
      </c>
      <c r="Z21" s="54">
        <v>0.5</v>
      </c>
      <c r="AA21" s="65">
        <v>43665</v>
      </c>
      <c r="AB21" s="58" t="s">
        <v>395</v>
      </c>
      <c r="AC21" s="56" t="s">
        <v>322</v>
      </c>
      <c r="AD21" s="66">
        <f t="shared" ref="AD21:AD26" si="1">+Z21/O21</f>
        <v>0.5</v>
      </c>
      <c r="AE21" s="54" t="s">
        <v>133</v>
      </c>
      <c r="AF21" s="65">
        <v>43799</v>
      </c>
      <c r="AG21" s="58" t="s">
        <v>396</v>
      </c>
      <c r="AH21" s="54">
        <v>0.5</v>
      </c>
      <c r="AI21" s="57">
        <v>43805</v>
      </c>
      <c r="AJ21" s="58" t="s">
        <v>397</v>
      </c>
      <c r="AK21" s="54" t="s">
        <v>322</v>
      </c>
      <c r="AL21" s="66">
        <f>+AH21/O21</f>
        <v>0.5</v>
      </c>
      <c r="AM21" s="54" t="s">
        <v>115</v>
      </c>
      <c r="AN21" s="57">
        <v>44043</v>
      </c>
      <c r="AO21" s="58" t="s">
        <v>398</v>
      </c>
      <c r="AP21" s="68">
        <v>1</v>
      </c>
      <c r="AQ21" s="57">
        <v>44063</v>
      </c>
      <c r="AR21" s="58" t="s">
        <v>399</v>
      </c>
      <c r="AS21" s="54" t="s">
        <v>322</v>
      </c>
      <c r="AT21" s="68">
        <v>0.7</v>
      </c>
      <c r="AU21" s="54" t="s">
        <v>115</v>
      </c>
      <c r="AV21" s="57"/>
      <c r="AW21" s="58" t="s">
        <v>400</v>
      </c>
      <c r="AX21" s="68"/>
      <c r="AY21" s="57">
        <v>44183</v>
      </c>
      <c r="AZ21" s="70" t="s">
        <v>401</v>
      </c>
      <c r="BA21" s="56" t="s">
        <v>123</v>
      </c>
      <c r="BB21" s="54">
        <v>70</v>
      </c>
      <c r="BC21" s="54" t="s">
        <v>133</v>
      </c>
      <c r="BD21" s="57">
        <v>44286</v>
      </c>
      <c r="BE21" s="58" t="s">
        <v>402</v>
      </c>
      <c r="BF21" s="68">
        <v>0</v>
      </c>
      <c r="BG21" s="57">
        <v>44341</v>
      </c>
      <c r="BH21" s="70" t="s">
        <v>403</v>
      </c>
      <c r="BI21" s="56" t="s">
        <v>123</v>
      </c>
      <c r="BJ21" s="54">
        <v>70</v>
      </c>
      <c r="BK21" s="54" t="s">
        <v>133</v>
      </c>
      <c r="BL21" s="170">
        <v>44500</v>
      </c>
      <c r="BM21" s="58" t="s">
        <v>404</v>
      </c>
      <c r="BN21" s="68">
        <v>0.9</v>
      </c>
      <c r="BO21" s="170">
        <v>44508</v>
      </c>
      <c r="BP21" s="58" t="s">
        <v>405</v>
      </c>
      <c r="BQ21" s="54" t="s">
        <v>126</v>
      </c>
      <c r="BR21" s="170">
        <v>44516</v>
      </c>
      <c r="BS21" s="58" t="s">
        <v>406</v>
      </c>
      <c r="BT21" s="54" t="s">
        <v>123</v>
      </c>
      <c r="BU21" s="54">
        <v>70</v>
      </c>
      <c r="BV21" s="54" t="s">
        <v>115</v>
      </c>
      <c r="BW21" s="170">
        <v>44610</v>
      </c>
      <c r="BX21" s="56" t="s">
        <v>407</v>
      </c>
      <c r="BY21" s="128">
        <v>0.7</v>
      </c>
      <c r="BZ21" s="170">
        <v>44615</v>
      </c>
      <c r="CA21" s="129" t="s">
        <v>408</v>
      </c>
      <c r="CB21" s="130" t="s">
        <v>409</v>
      </c>
      <c r="CC21" s="128">
        <v>0.7</v>
      </c>
      <c r="CD21" s="128" t="s">
        <v>133</v>
      </c>
      <c r="CE21" s="170">
        <v>44656</v>
      </c>
      <c r="CF21" s="129" t="s">
        <v>410</v>
      </c>
      <c r="CG21" s="130" t="s">
        <v>411</v>
      </c>
      <c r="CH21" s="128">
        <v>1</v>
      </c>
      <c r="CI21" s="128" t="s">
        <v>257</v>
      </c>
      <c r="CJ21" s="76">
        <v>44680</v>
      </c>
      <c r="CK21" s="131" t="s">
        <v>410</v>
      </c>
      <c r="CL21" s="131" t="s">
        <v>411</v>
      </c>
      <c r="CM21" s="123">
        <v>100</v>
      </c>
      <c r="CN21" s="132" t="s">
        <v>257</v>
      </c>
      <c r="CO21" s="131"/>
      <c r="CP21" s="133"/>
      <c r="CQ21" s="131"/>
      <c r="CR21" s="248">
        <v>44720</v>
      </c>
      <c r="CS21" s="131" t="s">
        <v>412</v>
      </c>
      <c r="CT21" s="131" t="s">
        <v>139</v>
      </c>
      <c r="CU21" s="811">
        <v>44761</v>
      </c>
      <c r="CV21" s="813" t="s">
        <v>8176</v>
      </c>
      <c r="CW21" s="860" t="s">
        <v>1349</v>
      </c>
      <c r="CX21" s="883">
        <v>44770</v>
      </c>
      <c r="CY21" s="906" t="s">
        <v>8463</v>
      </c>
      <c r="CZ21" s="885" t="s">
        <v>128</v>
      </c>
      <c r="DA21" s="78">
        <v>1</v>
      </c>
      <c r="DB21" s="884" t="s">
        <v>4237</v>
      </c>
      <c r="DC21" s="945" t="s">
        <v>260</v>
      </c>
      <c r="DD21" s="947" t="s">
        <v>260</v>
      </c>
      <c r="DE21" s="948" t="s">
        <v>4218</v>
      </c>
      <c r="DF21" s="949" t="s">
        <v>3767</v>
      </c>
      <c r="DG21" s="950" t="s">
        <v>128</v>
      </c>
      <c r="DH21" s="951">
        <v>44771</v>
      </c>
      <c r="DI21" s="952" t="s">
        <v>310</v>
      </c>
      <c r="DJ21" s="953" t="s">
        <v>8504</v>
      </c>
      <c r="DK21" s="925">
        <v>14</v>
      </c>
      <c r="DL21" s="855" t="str">
        <f t="shared" si="0"/>
        <v>CUMPLIDA</v>
      </c>
      <c r="DM21" s="913">
        <v>14</v>
      </c>
    </row>
    <row r="22" spans="1:117" ht="27" hidden="1" customHeight="1">
      <c r="A22" s="54">
        <v>127</v>
      </c>
      <c r="B22" s="127">
        <v>34</v>
      </c>
      <c r="C22" s="55" t="s">
        <v>99</v>
      </c>
      <c r="D22" s="56">
        <v>2016</v>
      </c>
      <c r="E22" s="86" t="s">
        <v>385</v>
      </c>
      <c r="F22" s="57"/>
      <c r="G22" s="58" t="s">
        <v>413</v>
      </c>
      <c r="H22" s="59" t="s">
        <v>102</v>
      </c>
      <c r="I22" s="58" t="s">
        <v>414</v>
      </c>
      <c r="J22" s="58" t="s">
        <v>415</v>
      </c>
      <c r="K22" s="58" t="s">
        <v>416</v>
      </c>
      <c r="L22" s="60" t="s">
        <v>146</v>
      </c>
      <c r="M22" s="58" t="s">
        <v>417</v>
      </c>
      <c r="N22" s="67" t="s">
        <v>389</v>
      </c>
      <c r="O22" s="56">
        <v>1</v>
      </c>
      <c r="P22" s="56" t="s">
        <v>418</v>
      </c>
      <c r="Q22" s="55" t="s">
        <v>391</v>
      </c>
      <c r="R22" s="54" t="s">
        <v>392</v>
      </c>
      <c r="S22" s="65">
        <v>42738</v>
      </c>
      <c r="T22" s="65">
        <v>43799</v>
      </c>
      <c r="U22" s="60" t="s">
        <v>393</v>
      </c>
      <c r="V22" s="54">
        <v>578</v>
      </c>
      <c r="W22" s="64">
        <v>44650</v>
      </c>
      <c r="X22" s="65">
        <v>43646</v>
      </c>
      <c r="Y22" s="58" t="s">
        <v>394</v>
      </c>
      <c r="Z22" s="54">
        <v>0.5</v>
      </c>
      <c r="AA22" s="65">
        <v>43665</v>
      </c>
      <c r="AB22" s="58" t="s">
        <v>419</v>
      </c>
      <c r="AC22" s="56" t="s">
        <v>322</v>
      </c>
      <c r="AD22" s="66">
        <f t="shared" si="1"/>
        <v>0.5</v>
      </c>
      <c r="AE22" s="54" t="s">
        <v>133</v>
      </c>
      <c r="AF22" s="65">
        <v>43799</v>
      </c>
      <c r="AG22" s="58" t="s">
        <v>396</v>
      </c>
      <c r="AH22" s="54">
        <v>0.5</v>
      </c>
      <c r="AI22" s="57">
        <v>43805</v>
      </c>
      <c r="AJ22" s="58" t="s">
        <v>397</v>
      </c>
      <c r="AK22" s="54" t="s">
        <v>322</v>
      </c>
      <c r="AL22" s="66">
        <f>+AH22/O22</f>
        <v>0.5</v>
      </c>
      <c r="AM22" s="54" t="s">
        <v>115</v>
      </c>
      <c r="AN22" s="57">
        <v>44043</v>
      </c>
      <c r="AO22" s="58" t="s">
        <v>420</v>
      </c>
      <c r="AP22" s="68">
        <v>1</v>
      </c>
      <c r="AQ22" s="57">
        <v>44063</v>
      </c>
      <c r="AR22" s="58" t="s">
        <v>399</v>
      </c>
      <c r="AS22" s="54" t="s">
        <v>322</v>
      </c>
      <c r="AT22" s="68">
        <v>0.7</v>
      </c>
      <c r="AU22" s="54" t="s">
        <v>115</v>
      </c>
      <c r="AV22" s="57"/>
      <c r="AW22" s="58" t="s">
        <v>400</v>
      </c>
      <c r="AX22" s="54"/>
      <c r="AY22" s="57">
        <v>44183</v>
      </c>
      <c r="AZ22" s="70" t="s">
        <v>401</v>
      </c>
      <c r="BA22" s="56" t="s">
        <v>123</v>
      </c>
      <c r="BB22" s="54">
        <v>70</v>
      </c>
      <c r="BC22" s="54" t="s">
        <v>133</v>
      </c>
      <c r="BD22" s="57">
        <v>44286</v>
      </c>
      <c r="BE22" s="58" t="s">
        <v>402</v>
      </c>
      <c r="BF22" s="68">
        <v>0</v>
      </c>
      <c r="BG22" s="57">
        <v>44341</v>
      </c>
      <c r="BH22" s="70" t="s">
        <v>403</v>
      </c>
      <c r="BI22" s="56" t="s">
        <v>123</v>
      </c>
      <c r="BJ22" s="54">
        <v>70</v>
      </c>
      <c r="BK22" s="54" t="s">
        <v>133</v>
      </c>
      <c r="BL22" s="170">
        <v>44500</v>
      </c>
      <c r="BM22" s="58" t="s">
        <v>404</v>
      </c>
      <c r="BN22" s="68">
        <v>0.9</v>
      </c>
      <c r="BO22" s="170">
        <v>44508</v>
      </c>
      <c r="BP22" s="58" t="s">
        <v>405</v>
      </c>
      <c r="BQ22" s="54" t="s">
        <v>126</v>
      </c>
      <c r="BR22" s="170">
        <v>44516</v>
      </c>
      <c r="BS22" s="58" t="s">
        <v>406</v>
      </c>
      <c r="BT22" s="54" t="s">
        <v>123</v>
      </c>
      <c r="BU22" s="54">
        <v>70</v>
      </c>
      <c r="BV22" s="54" t="s">
        <v>115</v>
      </c>
      <c r="BW22" s="170">
        <v>44610</v>
      </c>
      <c r="BX22" s="56" t="s">
        <v>407</v>
      </c>
      <c r="BY22" s="128">
        <v>0.7</v>
      </c>
      <c r="BZ22" s="170">
        <v>44615</v>
      </c>
      <c r="CA22" s="129" t="s">
        <v>408</v>
      </c>
      <c r="CB22" s="130" t="s">
        <v>409</v>
      </c>
      <c r="CC22" s="128">
        <v>0.7</v>
      </c>
      <c r="CD22" s="128" t="s">
        <v>133</v>
      </c>
      <c r="CE22" s="170">
        <v>44656</v>
      </c>
      <c r="CF22" s="129" t="s">
        <v>410</v>
      </c>
      <c r="CG22" s="130" t="s">
        <v>411</v>
      </c>
      <c r="CH22" s="128">
        <v>1</v>
      </c>
      <c r="CI22" s="128" t="s">
        <v>257</v>
      </c>
      <c r="CJ22" s="76">
        <v>44680</v>
      </c>
      <c r="CK22" s="131" t="s">
        <v>410</v>
      </c>
      <c r="CL22" s="131" t="s">
        <v>411</v>
      </c>
      <c r="CM22" s="123">
        <v>100</v>
      </c>
      <c r="CN22" s="132" t="s">
        <v>257</v>
      </c>
      <c r="CO22" s="131"/>
      <c r="CP22" s="133"/>
      <c r="CQ22" s="131"/>
      <c r="CR22" s="248">
        <v>44720</v>
      </c>
      <c r="CS22" s="131" t="s">
        <v>412</v>
      </c>
      <c r="CT22" s="131" t="s">
        <v>139</v>
      </c>
      <c r="CU22" s="811">
        <v>44761</v>
      </c>
      <c r="CV22" s="813" t="s">
        <v>8176</v>
      </c>
      <c r="CW22" s="860" t="s">
        <v>1349</v>
      </c>
      <c r="CX22" s="883">
        <v>44770</v>
      </c>
      <c r="CY22" s="906" t="s">
        <v>8463</v>
      </c>
      <c r="CZ22" s="885" t="s">
        <v>128</v>
      </c>
      <c r="DA22" s="78">
        <v>1</v>
      </c>
      <c r="DB22" s="884" t="s">
        <v>4237</v>
      </c>
      <c r="DC22" s="945" t="s">
        <v>260</v>
      </c>
      <c r="DD22" s="947" t="s">
        <v>260</v>
      </c>
      <c r="DE22" s="948" t="s">
        <v>4218</v>
      </c>
      <c r="DF22" s="949" t="s">
        <v>3767</v>
      </c>
      <c r="DG22" s="950" t="s">
        <v>128</v>
      </c>
      <c r="DH22" s="951">
        <v>44771</v>
      </c>
      <c r="DI22" s="952" t="s">
        <v>310</v>
      </c>
      <c r="DJ22" s="953" t="s">
        <v>8505</v>
      </c>
      <c r="DK22" s="925">
        <v>15</v>
      </c>
      <c r="DL22" s="855" t="str">
        <f t="shared" si="0"/>
        <v>CUMPLIDA</v>
      </c>
      <c r="DM22" s="913">
        <v>15</v>
      </c>
    </row>
    <row r="23" spans="1:117" ht="27" hidden="1" customHeight="1">
      <c r="A23" s="54">
        <v>129</v>
      </c>
      <c r="B23" s="127">
        <v>35</v>
      </c>
      <c r="C23" s="55" t="s">
        <v>99</v>
      </c>
      <c r="D23" s="56">
        <v>2018</v>
      </c>
      <c r="E23" s="86" t="s">
        <v>385</v>
      </c>
      <c r="F23" s="54">
        <v>2018</v>
      </c>
      <c r="G23" s="58" t="s">
        <v>8502</v>
      </c>
      <c r="H23" s="59" t="s">
        <v>102</v>
      </c>
      <c r="I23" s="58" t="s">
        <v>421</v>
      </c>
      <c r="J23" s="58" t="s">
        <v>421</v>
      </c>
      <c r="K23" s="58" t="s">
        <v>422</v>
      </c>
      <c r="L23" s="60" t="s">
        <v>106</v>
      </c>
      <c r="M23" s="61" t="s">
        <v>423</v>
      </c>
      <c r="N23" s="67" t="s">
        <v>389</v>
      </c>
      <c r="O23" s="81">
        <v>1</v>
      </c>
      <c r="P23" s="81" t="s">
        <v>424</v>
      </c>
      <c r="Q23" s="55" t="s">
        <v>391</v>
      </c>
      <c r="R23" s="81" t="s">
        <v>425</v>
      </c>
      <c r="S23" s="134">
        <v>43497</v>
      </c>
      <c r="T23" s="134">
        <v>43677</v>
      </c>
      <c r="U23" s="60" t="s">
        <v>393</v>
      </c>
      <c r="V23" s="54">
        <v>700</v>
      </c>
      <c r="W23" s="64">
        <v>44650</v>
      </c>
      <c r="X23" s="65">
        <v>43646</v>
      </c>
      <c r="Y23" s="58" t="s">
        <v>426</v>
      </c>
      <c r="Z23" s="54">
        <v>0</v>
      </c>
      <c r="AA23" s="65">
        <v>43665</v>
      </c>
      <c r="AB23" s="58" t="s">
        <v>419</v>
      </c>
      <c r="AC23" s="56" t="s">
        <v>322</v>
      </c>
      <c r="AD23" s="66">
        <f t="shared" si="1"/>
        <v>0</v>
      </c>
      <c r="AE23" s="54" t="s">
        <v>133</v>
      </c>
      <c r="AF23" s="65">
        <v>43799</v>
      </c>
      <c r="AG23" s="58" t="s">
        <v>396</v>
      </c>
      <c r="AH23" s="54">
        <v>0.5</v>
      </c>
      <c r="AI23" s="57">
        <v>43809</v>
      </c>
      <c r="AJ23" s="58" t="s">
        <v>427</v>
      </c>
      <c r="AK23" s="54" t="s">
        <v>322</v>
      </c>
      <c r="AL23" s="66">
        <f>+AH23/O23</f>
        <v>0.5</v>
      </c>
      <c r="AM23" s="54" t="s">
        <v>115</v>
      </c>
      <c r="AN23" s="57">
        <v>44043</v>
      </c>
      <c r="AO23" s="58" t="s">
        <v>428</v>
      </c>
      <c r="AP23" s="68">
        <v>1</v>
      </c>
      <c r="AQ23" s="57">
        <v>44063</v>
      </c>
      <c r="AR23" s="58" t="s">
        <v>399</v>
      </c>
      <c r="AS23" s="54" t="s">
        <v>322</v>
      </c>
      <c r="AT23" s="68">
        <v>0.7</v>
      </c>
      <c r="AU23" s="54" t="s">
        <v>115</v>
      </c>
      <c r="AV23" s="57"/>
      <c r="AW23" s="135" t="s">
        <v>400</v>
      </c>
      <c r="AX23" s="68">
        <v>1</v>
      </c>
      <c r="AY23" s="57">
        <v>44183</v>
      </c>
      <c r="AZ23" s="70" t="s">
        <v>401</v>
      </c>
      <c r="BA23" s="56" t="s">
        <v>123</v>
      </c>
      <c r="BB23" s="54">
        <v>70</v>
      </c>
      <c r="BC23" s="54" t="s">
        <v>133</v>
      </c>
      <c r="BD23" s="57">
        <v>44286</v>
      </c>
      <c r="BE23" s="135" t="s">
        <v>429</v>
      </c>
      <c r="BF23" s="68">
        <v>0</v>
      </c>
      <c r="BG23" s="57">
        <v>44341</v>
      </c>
      <c r="BH23" s="70" t="s">
        <v>403</v>
      </c>
      <c r="BI23" s="56" t="s">
        <v>123</v>
      </c>
      <c r="BJ23" s="54">
        <v>70</v>
      </c>
      <c r="BK23" s="54" t="s">
        <v>133</v>
      </c>
      <c r="BL23" s="170">
        <v>44500</v>
      </c>
      <c r="BM23" s="58" t="s">
        <v>404</v>
      </c>
      <c r="BN23" s="68">
        <v>0.9</v>
      </c>
      <c r="BO23" s="170">
        <v>44508</v>
      </c>
      <c r="BP23" s="58" t="s">
        <v>405</v>
      </c>
      <c r="BQ23" s="54" t="s">
        <v>126</v>
      </c>
      <c r="BR23" s="170">
        <v>44516</v>
      </c>
      <c r="BS23" s="58" t="s">
        <v>406</v>
      </c>
      <c r="BT23" s="54" t="s">
        <v>123</v>
      </c>
      <c r="BU23" s="54">
        <v>70</v>
      </c>
      <c r="BV23" s="54" t="s">
        <v>115</v>
      </c>
      <c r="BW23" s="170">
        <v>44610</v>
      </c>
      <c r="BX23" s="56" t="s">
        <v>407</v>
      </c>
      <c r="BY23" s="128">
        <v>0.7</v>
      </c>
      <c r="BZ23" s="170">
        <v>44615</v>
      </c>
      <c r="CA23" s="129" t="s">
        <v>408</v>
      </c>
      <c r="CB23" s="130" t="s">
        <v>409</v>
      </c>
      <c r="CC23" s="128">
        <v>0.7</v>
      </c>
      <c r="CD23" s="128" t="s">
        <v>133</v>
      </c>
      <c r="CE23" s="170">
        <v>44656</v>
      </c>
      <c r="CF23" s="129" t="s">
        <v>410</v>
      </c>
      <c r="CG23" s="130" t="s">
        <v>411</v>
      </c>
      <c r="CH23" s="128">
        <v>0.7</v>
      </c>
      <c r="CI23" s="128" t="s">
        <v>133</v>
      </c>
      <c r="CJ23" s="76">
        <v>44680</v>
      </c>
      <c r="CK23" s="131" t="s">
        <v>410</v>
      </c>
      <c r="CL23" s="123"/>
      <c r="CM23" s="123">
        <v>70</v>
      </c>
      <c r="CN23" s="123" t="s">
        <v>115</v>
      </c>
      <c r="CO23" s="92"/>
      <c r="CP23" s="118"/>
      <c r="CQ23" s="92"/>
      <c r="CR23" s="248">
        <v>44720</v>
      </c>
      <c r="CS23" s="92" t="s">
        <v>430</v>
      </c>
      <c r="CT23" s="92" t="s">
        <v>126</v>
      </c>
      <c r="CU23" s="811">
        <v>44761</v>
      </c>
      <c r="CV23" s="813" t="s">
        <v>8189</v>
      </c>
      <c r="CW23" s="860" t="s">
        <v>1349</v>
      </c>
      <c r="CX23" s="883">
        <v>44770</v>
      </c>
      <c r="CY23" s="914" t="s">
        <v>8481</v>
      </c>
      <c r="CZ23" s="885" t="s">
        <v>128</v>
      </c>
      <c r="DA23" s="78">
        <v>1</v>
      </c>
      <c r="DB23" s="884" t="s">
        <v>4237</v>
      </c>
      <c r="DC23" s="945" t="s">
        <v>260</v>
      </c>
      <c r="DD23" s="947" t="s">
        <v>260</v>
      </c>
      <c r="DE23" s="948" t="s">
        <v>4218</v>
      </c>
      <c r="DF23" s="949" t="s">
        <v>3767</v>
      </c>
      <c r="DG23" s="950" t="s">
        <v>128</v>
      </c>
      <c r="DH23" s="951">
        <v>44771</v>
      </c>
      <c r="DI23" s="952" t="s">
        <v>310</v>
      </c>
      <c r="DJ23" s="953" t="s">
        <v>8506</v>
      </c>
      <c r="DK23" s="925">
        <v>16</v>
      </c>
      <c r="DL23" s="855" t="str">
        <f t="shared" si="0"/>
        <v>CUMPLIDA</v>
      </c>
      <c r="DM23" s="913">
        <v>16</v>
      </c>
    </row>
    <row r="24" spans="1:117" ht="27" hidden="1" customHeight="1">
      <c r="A24" s="54">
        <v>131</v>
      </c>
      <c r="B24" s="136">
        <v>36</v>
      </c>
      <c r="C24" s="55" t="s">
        <v>99</v>
      </c>
      <c r="D24" s="56">
        <v>2016</v>
      </c>
      <c r="E24" s="56" t="s">
        <v>431</v>
      </c>
      <c r="F24" s="57"/>
      <c r="G24" s="58" t="s">
        <v>8503</v>
      </c>
      <c r="H24" s="59" t="s">
        <v>102</v>
      </c>
      <c r="I24" s="58" t="s">
        <v>432</v>
      </c>
      <c r="J24" s="58" t="s">
        <v>433</v>
      </c>
      <c r="K24" s="58" t="s">
        <v>434</v>
      </c>
      <c r="L24" s="60" t="s">
        <v>146</v>
      </c>
      <c r="M24" s="58" t="s">
        <v>435</v>
      </c>
      <c r="N24" s="62"/>
      <c r="O24" s="56">
        <v>1</v>
      </c>
      <c r="P24" s="56" t="s">
        <v>436</v>
      </c>
      <c r="Q24" s="55" t="s">
        <v>391</v>
      </c>
      <c r="R24" s="56" t="s">
        <v>437</v>
      </c>
      <c r="S24" s="134">
        <v>42737</v>
      </c>
      <c r="T24" s="134">
        <v>43311</v>
      </c>
      <c r="U24" s="60" t="s">
        <v>111</v>
      </c>
      <c r="V24" s="54">
        <v>1005</v>
      </c>
      <c r="W24" s="64">
        <v>44650</v>
      </c>
      <c r="X24" s="65">
        <v>43646</v>
      </c>
      <c r="Y24" s="58" t="s">
        <v>438</v>
      </c>
      <c r="Z24" s="54">
        <v>0.3</v>
      </c>
      <c r="AA24" s="65">
        <v>43665</v>
      </c>
      <c r="AB24" s="58"/>
      <c r="AC24" s="56" t="s">
        <v>114</v>
      </c>
      <c r="AD24" s="66">
        <f t="shared" si="1"/>
        <v>0.3</v>
      </c>
      <c r="AE24" s="54" t="s">
        <v>115</v>
      </c>
      <c r="AF24" s="65">
        <v>43799</v>
      </c>
      <c r="AG24" s="58" t="s">
        <v>439</v>
      </c>
      <c r="AH24" s="54">
        <v>1</v>
      </c>
      <c r="AI24" s="57">
        <v>43809</v>
      </c>
      <c r="AJ24" s="58" t="s">
        <v>440</v>
      </c>
      <c r="AK24" s="62" t="s">
        <v>180</v>
      </c>
      <c r="AL24" s="66">
        <v>0</v>
      </c>
      <c r="AM24" s="54" t="s">
        <v>115</v>
      </c>
      <c r="AN24" s="57">
        <v>44043</v>
      </c>
      <c r="AO24" s="58" t="s">
        <v>441</v>
      </c>
      <c r="AP24" s="68">
        <v>1</v>
      </c>
      <c r="AQ24" s="57">
        <v>44063</v>
      </c>
      <c r="AR24" s="58" t="s">
        <v>440</v>
      </c>
      <c r="AS24" s="54" t="s">
        <v>322</v>
      </c>
      <c r="AT24" s="68">
        <v>0</v>
      </c>
      <c r="AU24" s="54" t="s">
        <v>115</v>
      </c>
      <c r="AV24" s="57"/>
      <c r="AW24" s="58" t="s">
        <v>442</v>
      </c>
      <c r="AX24" s="68">
        <v>0.8</v>
      </c>
      <c r="AY24" s="57">
        <v>44182</v>
      </c>
      <c r="AZ24" s="58" t="s">
        <v>443</v>
      </c>
      <c r="BA24" s="56" t="s">
        <v>119</v>
      </c>
      <c r="BB24" s="137">
        <v>0.05</v>
      </c>
      <c r="BC24" s="54" t="s">
        <v>133</v>
      </c>
      <c r="BD24" s="57">
        <v>44286</v>
      </c>
      <c r="BE24" s="58"/>
      <c r="BF24" s="68"/>
      <c r="BG24" s="57">
        <v>44341</v>
      </c>
      <c r="BH24" s="58" t="s">
        <v>444</v>
      </c>
      <c r="BI24" s="56" t="s">
        <v>123</v>
      </c>
      <c r="BJ24" s="68">
        <v>0</v>
      </c>
      <c r="BK24" s="54" t="s">
        <v>133</v>
      </c>
      <c r="BL24" s="170">
        <v>44500</v>
      </c>
      <c r="BM24" s="58" t="s">
        <v>445</v>
      </c>
      <c r="BN24" s="68">
        <v>0.9</v>
      </c>
      <c r="BO24" s="170">
        <v>44508</v>
      </c>
      <c r="BP24" s="58" t="s">
        <v>446</v>
      </c>
      <c r="BQ24" s="54" t="s">
        <v>126</v>
      </c>
      <c r="BR24" s="170">
        <v>44516</v>
      </c>
      <c r="BS24" s="70" t="s">
        <v>447</v>
      </c>
      <c r="BT24" s="54" t="s">
        <v>123</v>
      </c>
      <c r="BU24" s="54">
        <v>0</v>
      </c>
      <c r="BV24" s="54" t="s">
        <v>115</v>
      </c>
      <c r="BW24" s="170">
        <v>44621</v>
      </c>
      <c r="BX24" s="138" t="s">
        <v>448</v>
      </c>
      <c r="BY24" s="68">
        <v>0.5</v>
      </c>
      <c r="BZ24" s="170">
        <v>44621</v>
      </c>
      <c r="CA24" s="139" t="s">
        <v>449</v>
      </c>
      <c r="CB24" s="130" t="s">
        <v>409</v>
      </c>
      <c r="CC24" s="68">
        <v>0.5</v>
      </c>
      <c r="CD24" s="54" t="s">
        <v>133</v>
      </c>
      <c r="CE24" s="76">
        <v>44657</v>
      </c>
      <c r="CF24" s="92" t="s">
        <v>450</v>
      </c>
      <c r="CG24" s="131" t="s">
        <v>451</v>
      </c>
      <c r="CH24" s="78">
        <v>0</v>
      </c>
      <c r="CI24" s="123" t="s">
        <v>133</v>
      </c>
      <c r="CJ24" s="76">
        <v>44678</v>
      </c>
      <c r="CK24" s="120" t="s">
        <v>452</v>
      </c>
      <c r="CL24" s="120" t="s">
        <v>198</v>
      </c>
      <c r="CM24" s="140">
        <v>1</v>
      </c>
      <c r="CN24" s="123" t="s">
        <v>257</v>
      </c>
      <c r="CO24" s="92"/>
      <c r="CP24" s="118"/>
      <c r="CQ24" s="92"/>
      <c r="CR24" s="248">
        <v>44720</v>
      </c>
      <c r="CS24" s="131" t="s">
        <v>412</v>
      </c>
      <c r="CT24" s="131" t="s">
        <v>139</v>
      </c>
      <c r="CU24" s="811">
        <v>44761</v>
      </c>
      <c r="CV24" s="813" t="s">
        <v>8176</v>
      </c>
      <c r="CW24" s="860" t="s">
        <v>1349</v>
      </c>
      <c r="CX24" s="883">
        <v>44770</v>
      </c>
      <c r="CY24" s="889" t="s">
        <v>8463</v>
      </c>
      <c r="CZ24" s="885" t="s">
        <v>128</v>
      </c>
      <c r="DA24" s="140">
        <v>1</v>
      </c>
      <c r="DB24" s="884" t="s">
        <v>4237</v>
      </c>
      <c r="DC24" s="919"/>
      <c r="DD24" s="920"/>
      <c r="DE24" s="84" t="s">
        <v>140</v>
      </c>
      <c r="DF24" s="67"/>
      <c r="DG24" s="56"/>
      <c r="DH24" s="57"/>
      <c r="DI24" s="54"/>
      <c r="DJ24" s="62"/>
      <c r="DK24" s="925">
        <v>17</v>
      </c>
      <c r="DL24" s="855" t="str">
        <f t="shared" si="0"/>
        <v>CUMPLIDA</v>
      </c>
      <c r="DM24" s="913">
        <v>17</v>
      </c>
    </row>
    <row r="25" spans="1:117" ht="27" hidden="1" customHeight="1">
      <c r="A25" s="54">
        <v>139</v>
      </c>
      <c r="B25" s="54">
        <v>37</v>
      </c>
      <c r="C25" s="55" t="s">
        <v>99</v>
      </c>
      <c r="D25" s="56">
        <v>2018</v>
      </c>
      <c r="E25" s="56" t="s">
        <v>431</v>
      </c>
      <c r="F25" s="57"/>
      <c r="G25" s="58" t="s">
        <v>453</v>
      </c>
      <c r="H25" s="59" t="s">
        <v>102</v>
      </c>
      <c r="I25" s="58" t="s">
        <v>454</v>
      </c>
      <c r="J25" s="58" t="s">
        <v>454</v>
      </c>
      <c r="K25" s="58" t="s">
        <v>455</v>
      </c>
      <c r="L25" s="60" t="s">
        <v>106</v>
      </c>
      <c r="M25" s="58" t="s">
        <v>456</v>
      </c>
      <c r="N25" s="62"/>
      <c r="O25" s="81">
        <v>1</v>
      </c>
      <c r="P25" s="81" t="s">
        <v>457</v>
      </c>
      <c r="Q25" s="55" t="s">
        <v>391</v>
      </c>
      <c r="R25" s="81" t="s">
        <v>458</v>
      </c>
      <c r="S25" s="134">
        <v>43467</v>
      </c>
      <c r="T25" s="134">
        <v>43524</v>
      </c>
      <c r="U25" s="60"/>
      <c r="V25" s="54"/>
      <c r="W25" s="64">
        <v>44671</v>
      </c>
      <c r="X25" s="65">
        <v>43646</v>
      </c>
      <c r="Y25" s="58" t="s">
        <v>459</v>
      </c>
      <c r="Z25" s="54">
        <v>1</v>
      </c>
      <c r="AA25" s="65">
        <v>43665</v>
      </c>
      <c r="AB25" s="58"/>
      <c r="AC25" s="56" t="s">
        <v>114</v>
      </c>
      <c r="AD25" s="66">
        <f t="shared" si="1"/>
        <v>1</v>
      </c>
      <c r="AE25" s="54" t="s">
        <v>257</v>
      </c>
      <c r="AF25" s="65">
        <v>43799</v>
      </c>
      <c r="AG25" s="58" t="s">
        <v>460</v>
      </c>
      <c r="AH25" s="54">
        <v>1</v>
      </c>
      <c r="AI25" s="57">
        <v>43809</v>
      </c>
      <c r="AJ25" s="58" t="s">
        <v>461</v>
      </c>
      <c r="AK25" s="62" t="s">
        <v>180</v>
      </c>
      <c r="AL25" s="66">
        <f>+AH25/O25</f>
        <v>1</v>
      </c>
      <c r="AM25" s="54" t="s">
        <v>257</v>
      </c>
      <c r="AN25" s="57"/>
      <c r="AO25" s="70"/>
      <c r="AP25" s="54"/>
      <c r="AQ25" s="57">
        <v>44063</v>
      </c>
      <c r="AR25" s="70" t="s">
        <v>462</v>
      </c>
      <c r="AS25" s="54" t="s">
        <v>322</v>
      </c>
      <c r="AT25" s="68">
        <v>1</v>
      </c>
      <c r="AU25" s="54" t="s">
        <v>257</v>
      </c>
      <c r="AV25" s="57"/>
      <c r="AW25" s="58" t="s">
        <v>463</v>
      </c>
      <c r="AX25" s="68">
        <v>1</v>
      </c>
      <c r="AY25" s="57">
        <v>44182</v>
      </c>
      <c r="AZ25" s="58" t="s">
        <v>464</v>
      </c>
      <c r="BA25" s="56" t="s">
        <v>119</v>
      </c>
      <c r="BB25" s="68">
        <v>1</v>
      </c>
      <c r="BC25" s="54" t="s">
        <v>257</v>
      </c>
      <c r="BD25" s="57"/>
      <c r="BE25" s="58"/>
      <c r="BF25" s="68"/>
      <c r="BG25" s="57">
        <v>44341</v>
      </c>
      <c r="BH25" s="58" t="s">
        <v>465</v>
      </c>
      <c r="BI25" s="56" t="s">
        <v>123</v>
      </c>
      <c r="BJ25" s="68">
        <v>1</v>
      </c>
      <c r="BK25" s="54" t="s">
        <v>257</v>
      </c>
      <c r="BL25" s="170">
        <v>44500</v>
      </c>
      <c r="BM25" s="54" t="s">
        <v>466</v>
      </c>
      <c r="BN25" s="54">
        <v>0</v>
      </c>
      <c r="BO25" s="170">
        <v>44508</v>
      </c>
      <c r="BP25" s="58" t="s">
        <v>467</v>
      </c>
      <c r="BQ25" s="54" t="s">
        <v>139</v>
      </c>
      <c r="BR25" s="170">
        <v>44516</v>
      </c>
      <c r="BS25" s="70" t="s">
        <v>468</v>
      </c>
      <c r="BT25" s="54" t="s">
        <v>123</v>
      </c>
      <c r="BU25" s="54">
        <v>100</v>
      </c>
      <c r="BV25" s="54" t="s">
        <v>257</v>
      </c>
      <c r="BW25" s="170">
        <v>44621</v>
      </c>
      <c r="BX25" s="54" t="s">
        <v>469</v>
      </c>
      <c r="BY25" s="68">
        <v>0</v>
      </c>
      <c r="BZ25" s="170">
        <v>44621</v>
      </c>
      <c r="CA25" s="58" t="s">
        <v>470</v>
      </c>
      <c r="CB25" s="130" t="s">
        <v>409</v>
      </c>
      <c r="CC25" s="54">
        <v>0</v>
      </c>
      <c r="CD25" s="54" t="s">
        <v>133</v>
      </c>
      <c r="CE25" s="76">
        <v>44659</v>
      </c>
      <c r="CF25" s="92" t="s">
        <v>471</v>
      </c>
      <c r="CG25" s="131" t="s">
        <v>451</v>
      </c>
      <c r="CH25" s="78">
        <v>1</v>
      </c>
      <c r="CI25" s="123" t="s">
        <v>257</v>
      </c>
      <c r="CJ25" s="141">
        <v>44678</v>
      </c>
      <c r="CK25" s="142" t="s">
        <v>472</v>
      </c>
      <c r="CL25" s="120" t="s">
        <v>198</v>
      </c>
      <c r="CM25" s="140">
        <v>1</v>
      </c>
      <c r="CN25" s="123" t="s">
        <v>257</v>
      </c>
      <c r="CO25" s="92"/>
      <c r="CP25" s="118"/>
      <c r="CQ25" s="92"/>
      <c r="CR25" s="248">
        <v>44720</v>
      </c>
      <c r="CS25" s="131" t="s">
        <v>412</v>
      </c>
      <c r="CT25" s="131" t="s">
        <v>139</v>
      </c>
      <c r="CU25" s="811">
        <v>44761</v>
      </c>
      <c r="CV25" s="813" t="s">
        <v>8176</v>
      </c>
      <c r="CW25" s="860" t="s">
        <v>1349</v>
      </c>
      <c r="CX25" s="883">
        <v>44770</v>
      </c>
      <c r="CY25" s="889" t="s">
        <v>8463</v>
      </c>
      <c r="CZ25" s="885" t="s">
        <v>128</v>
      </c>
      <c r="DA25" s="140">
        <v>1</v>
      </c>
      <c r="DB25" s="884" t="s">
        <v>4237</v>
      </c>
      <c r="DC25" s="945"/>
      <c r="DD25" s="947"/>
      <c r="DE25" s="84" t="s">
        <v>140</v>
      </c>
      <c r="DF25" s="949"/>
      <c r="DG25" s="950"/>
      <c r="DH25" s="951"/>
      <c r="DI25" s="952"/>
      <c r="DJ25" s="953"/>
      <c r="DK25" s="925">
        <v>18</v>
      </c>
      <c r="DL25" s="855" t="str">
        <f t="shared" si="0"/>
        <v>CUMPLIDA</v>
      </c>
      <c r="DM25" s="913">
        <v>18</v>
      </c>
    </row>
    <row r="26" spans="1:117" ht="27" hidden="1" customHeight="1">
      <c r="A26" s="54">
        <v>0</v>
      </c>
      <c r="B26" s="54">
        <v>38</v>
      </c>
      <c r="C26" s="55" t="s">
        <v>99</v>
      </c>
      <c r="D26" s="56">
        <v>2018</v>
      </c>
      <c r="E26" s="56" t="s">
        <v>431</v>
      </c>
      <c r="F26" s="57"/>
      <c r="G26" s="143" t="s">
        <v>453</v>
      </c>
      <c r="H26" s="59" t="s">
        <v>102</v>
      </c>
      <c r="I26" s="58" t="s">
        <v>454</v>
      </c>
      <c r="J26" s="58" t="s">
        <v>454</v>
      </c>
      <c r="K26" s="58" t="s">
        <v>455</v>
      </c>
      <c r="L26" s="60" t="s">
        <v>146</v>
      </c>
      <c r="M26" s="58" t="s">
        <v>473</v>
      </c>
      <c r="N26" s="62"/>
      <c r="O26" s="73">
        <v>1</v>
      </c>
      <c r="P26" s="81" t="s">
        <v>474</v>
      </c>
      <c r="Q26" s="55" t="s">
        <v>475</v>
      </c>
      <c r="R26" s="81" t="s">
        <v>425</v>
      </c>
      <c r="S26" s="134">
        <v>43525</v>
      </c>
      <c r="T26" s="144">
        <v>44353</v>
      </c>
      <c r="U26" s="60"/>
      <c r="V26" s="54"/>
      <c r="W26" s="65">
        <f>IF(T26="","",(T26+V26))</f>
        <v>44353</v>
      </c>
      <c r="X26" s="65">
        <v>43646</v>
      </c>
      <c r="Y26" s="58" t="s">
        <v>476</v>
      </c>
      <c r="Z26" s="68">
        <v>0</v>
      </c>
      <c r="AA26" s="65">
        <v>43665</v>
      </c>
      <c r="AB26" s="58"/>
      <c r="AC26" s="56" t="s">
        <v>114</v>
      </c>
      <c r="AD26" s="66">
        <f t="shared" si="1"/>
        <v>0</v>
      </c>
      <c r="AE26" s="54" t="s">
        <v>151</v>
      </c>
      <c r="AF26" s="65">
        <v>43799</v>
      </c>
      <c r="AG26" s="58" t="s">
        <v>477</v>
      </c>
      <c r="AH26" s="54">
        <v>0</v>
      </c>
      <c r="AI26" s="57">
        <v>43809</v>
      </c>
      <c r="AJ26" s="58" t="s">
        <v>478</v>
      </c>
      <c r="AK26" s="62" t="s">
        <v>180</v>
      </c>
      <c r="AL26" s="66">
        <v>0</v>
      </c>
      <c r="AM26" s="54" t="s">
        <v>115</v>
      </c>
      <c r="AN26" s="57">
        <v>44043</v>
      </c>
      <c r="AO26" s="58" t="s">
        <v>479</v>
      </c>
      <c r="AP26" s="68">
        <v>1</v>
      </c>
      <c r="AQ26" s="57">
        <v>44063</v>
      </c>
      <c r="AR26" s="58" t="s">
        <v>480</v>
      </c>
      <c r="AS26" s="54" t="s">
        <v>322</v>
      </c>
      <c r="AT26" s="68">
        <v>0</v>
      </c>
      <c r="AU26" s="54" t="s">
        <v>115</v>
      </c>
      <c r="AV26" s="57"/>
      <c r="AW26" s="58" t="s">
        <v>481</v>
      </c>
      <c r="AX26" s="68">
        <v>1</v>
      </c>
      <c r="AY26" s="57">
        <v>44182</v>
      </c>
      <c r="AZ26" s="58" t="s">
        <v>482</v>
      </c>
      <c r="BA26" s="56" t="s">
        <v>119</v>
      </c>
      <c r="BB26" s="68">
        <v>0</v>
      </c>
      <c r="BC26" s="54" t="s">
        <v>133</v>
      </c>
      <c r="BD26" s="57">
        <v>44286</v>
      </c>
      <c r="BE26" s="58" t="s">
        <v>481</v>
      </c>
      <c r="BF26" s="68">
        <v>1</v>
      </c>
      <c r="BG26" s="57">
        <v>44340</v>
      </c>
      <c r="BH26" s="58" t="s">
        <v>483</v>
      </c>
      <c r="BI26" s="56" t="s">
        <v>123</v>
      </c>
      <c r="BJ26" s="68">
        <v>0</v>
      </c>
      <c r="BK26" s="54" t="s">
        <v>133</v>
      </c>
      <c r="BL26" s="170">
        <v>44500</v>
      </c>
      <c r="BM26" s="58" t="s">
        <v>481</v>
      </c>
      <c r="BN26" s="54">
        <v>0</v>
      </c>
      <c r="BO26" s="170">
        <v>44508</v>
      </c>
      <c r="BP26" s="58" t="s">
        <v>484</v>
      </c>
      <c r="BQ26" s="54" t="s">
        <v>201</v>
      </c>
      <c r="BR26" s="145">
        <v>44512</v>
      </c>
      <c r="BS26" s="146" t="s">
        <v>485</v>
      </c>
      <c r="BT26" s="147" t="s">
        <v>220</v>
      </c>
      <c r="BU26" s="148">
        <v>0.2</v>
      </c>
      <c r="BV26" s="54" t="s">
        <v>115</v>
      </c>
      <c r="BW26" s="54"/>
      <c r="BX26" s="54"/>
      <c r="BY26" s="54"/>
      <c r="BZ26" s="149" t="s">
        <v>486</v>
      </c>
      <c r="CA26" s="149" t="s">
        <v>487</v>
      </c>
      <c r="CB26" s="149" t="s">
        <v>195</v>
      </c>
      <c r="CC26" s="150">
        <v>1</v>
      </c>
      <c r="CD26" s="54" t="s">
        <v>257</v>
      </c>
      <c r="CE26" s="151">
        <v>44659</v>
      </c>
      <c r="CF26" s="152" t="s">
        <v>488</v>
      </c>
      <c r="CG26" s="152" t="s">
        <v>195</v>
      </c>
      <c r="CH26" s="153">
        <v>1</v>
      </c>
      <c r="CI26" s="123" t="s">
        <v>257</v>
      </c>
      <c r="CJ26" s="76">
        <v>44680</v>
      </c>
      <c r="CK26" s="154" t="s">
        <v>259</v>
      </c>
      <c r="CL26" s="92" t="s">
        <v>198</v>
      </c>
      <c r="CM26" s="78">
        <v>1</v>
      </c>
      <c r="CN26" s="123" t="s">
        <v>257</v>
      </c>
      <c r="CO26" s="123"/>
      <c r="CP26" s="123"/>
      <c r="CQ26" s="123"/>
      <c r="CR26" s="76">
        <v>44720</v>
      </c>
      <c r="CS26" s="123" t="s">
        <v>257</v>
      </c>
      <c r="CT26" s="123" t="s">
        <v>139</v>
      </c>
      <c r="CU26" s="831">
        <v>44757</v>
      </c>
      <c r="CV26" s="846" t="s">
        <v>8301</v>
      </c>
      <c r="CW26" s="861" t="s">
        <v>139</v>
      </c>
      <c r="CX26" s="883">
        <v>44767</v>
      </c>
      <c r="CY26" s="889" t="s">
        <v>8301</v>
      </c>
      <c r="CZ26" s="886" t="s">
        <v>220</v>
      </c>
      <c r="DA26" s="78">
        <v>1</v>
      </c>
      <c r="DB26" s="884" t="s">
        <v>4237</v>
      </c>
      <c r="DC26" s="919" t="s">
        <v>260</v>
      </c>
      <c r="DD26" s="920" t="s">
        <v>260</v>
      </c>
      <c r="DE26" s="84" t="s">
        <v>140</v>
      </c>
      <c r="DF26" s="62"/>
      <c r="DG26" s="56"/>
      <c r="DH26" s="57"/>
      <c r="DI26" s="54"/>
      <c r="DJ26" s="62"/>
      <c r="DK26" s="925">
        <v>19</v>
      </c>
      <c r="DL26" s="855" t="str">
        <f t="shared" si="0"/>
        <v>CUMPLIDA</v>
      </c>
      <c r="DM26" s="913">
        <v>19</v>
      </c>
    </row>
    <row r="27" spans="1:117" ht="27" hidden="1" customHeight="1">
      <c r="A27" s="54">
        <v>0</v>
      </c>
      <c r="B27" s="155" t="s">
        <v>489</v>
      </c>
      <c r="C27" s="55" t="s">
        <v>99</v>
      </c>
      <c r="D27" s="56">
        <v>2018</v>
      </c>
      <c r="E27" s="56" t="s">
        <v>431</v>
      </c>
      <c r="F27" s="57"/>
      <c r="G27" s="58" t="s">
        <v>453</v>
      </c>
      <c r="H27" s="59" t="s">
        <v>102</v>
      </c>
      <c r="I27" s="58" t="s">
        <v>454</v>
      </c>
      <c r="J27" s="58" t="s">
        <v>454</v>
      </c>
      <c r="K27" s="58" t="s">
        <v>455</v>
      </c>
      <c r="L27" s="60" t="s">
        <v>146</v>
      </c>
      <c r="M27" s="58" t="s">
        <v>490</v>
      </c>
      <c r="N27" s="114"/>
      <c r="O27" s="54">
        <v>100</v>
      </c>
      <c r="P27" s="62"/>
      <c r="Q27" s="55" t="s">
        <v>391</v>
      </c>
      <c r="R27" s="54" t="s">
        <v>491</v>
      </c>
      <c r="S27" s="57">
        <v>44145</v>
      </c>
      <c r="T27" s="57">
        <v>44353</v>
      </c>
      <c r="U27" s="60"/>
      <c r="V27" s="54"/>
      <c r="W27" s="64">
        <v>45046</v>
      </c>
      <c r="X27" s="65"/>
      <c r="Y27" s="58"/>
      <c r="Z27" s="68"/>
      <c r="AA27" s="65"/>
      <c r="AB27" s="58"/>
      <c r="AC27" s="56"/>
      <c r="AD27" s="66"/>
      <c r="AE27" s="54"/>
      <c r="AF27" s="65"/>
      <c r="AG27" s="58"/>
      <c r="AH27" s="54"/>
      <c r="AI27" s="57"/>
      <c r="AJ27" s="58"/>
      <c r="AK27" s="62"/>
      <c r="AL27" s="66"/>
      <c r="AM27" s="54"/>
      <c r="AN27" s="57"/>
      <c r="AO27" s="58"/>
      <c r="AP27" s="68"/>
      <c r="AQ27" s="57"/>
      <c r="AR27" s="58"/>
      <c r="AS27" s="54"/>
      <c r="AT27" s="68"/>
      <c r="AU27" s="54"/>
      <c r="AV27" s="57"/>
      <c r="AW27" s="102" t="s">
        <v>492</v>
      </c>
      <c r="AX27" s="156">
        <v>1</v>
      </c>
      <c r="AY27" s="101">
        <v>44182</v>
      </c>
      <c r="AZ27" s="102" t="s">
        <v>493</v>
      </c>
      <c r="BA27" s="114" t="s">
        <v>119</v>
      </c>
      <c r="BB27" s="109">
        <v>0.25</v>
      </c>
      <c r="BC27" s="98" t="s">
        <v>133</v>
      </c>
      <c r="BD27" s="101">
        <v>44286</v>
      </c>
      <c r="BE27" s="102" t="s">
        <v>494</v>
      </c>
      <c r="BF27" s="156">
        <v>1</v>
      </c>
      <c r="BG27" s="101">
        <v>44341</v>
      </c>
      <c r="BH27" s="102" t="s">
        <v>495</v>
      </c>
      <c r="BI27" s="100" t="s">
        <v>123</v>
      </c>
      <c r="BJ27" s="109">
        <v>1</v>
      </c>
      <c r="BK27" s="98" t="s">
        <v>257</v>
      </c>
      <c r="BL27" s="110">
        <v>44500</v>
      </c>
      <c r="BM27" s="102" t="s">
        <v>496</v>
      </c>
      <c r="BN27" s="109">
        <v>0.7</v>
      </c>
      <c r="BO27" s="98" t="s">
        <v>497</v>
      </c>
      <c r="BP27" s="102" t="s">
        <v>498</v>
      </c>
      <c r="BQ27" s="98" t="s">
        <v>126</v>
      </c>
      <c r="BR27" s="170">
        <v>44516</v>
      </c>
      <c r="BS27" s="58" t="s">
        <v>499</v>
      </c>
      <c r="BT27" s="54" t="s">
        <v>123</v>
      </c>
      <c r="BU27" s="54">
        <v>70</v>
      </c>
      <c r="BV27" s="54" t="s">
        <v>129</v>
      </c>
      <c r="BW27" s="170">
        <v>44621</v>
      </c>
      <c r="BX27" s="54" t="s">
        <v>500</v>
      </c>
      <c r="BY27" s="68">
        <v>0</v>
      </c>
      <c r="BZ27" s="170">
        <v>44621</v>
      </c>
      <c r="CA27" s="58" t="s">
        <v>470</v>
      </c>
      <c r="CB27" s="130" t="s">
        <v>409</v>
      </c>
      <c r="CC27" s="54">
        <v>0</v>
      </c>
      <c r="CD27" s="54" t="s">
        <v>133</v>
      </c>
      <c r="CE27" s="76">
        <v>44657</v>
      </c>
      <c r="CF27" s="92" t="s">
        <v>501</v>
      </c>
      <c r="CG27" s="131" t="s">
        <v>451</v>
      </c>
      <c r="CH27" s="78">
        <v>0</v>
      </c>
      <c r="CI27" s="123" t="s">
        <v>133</v>
      </c>
      <c r="CJ27" s="76">
        <v>44678</v>
      </c>
      <c r="CK27" s="120" t="s">
        <v>502</v>
      </c>
      <c r="CL27" s="120" t="s">
        <v>198</v>
      </c>
      <c r="CM27" s="78">
        <v>0.01</v>
      </c>
      <c r="CN27" s="123" t="s">
        <v>133</v>
      </c>
      <c r="CO27" s="248">
        <v>44707</v>
      </c>
      <c r="CP27" s="118" t="s">
        <v>503</v>
      </c>
      <c r="CQ27" s="77">
        <v>0.05</v>
      </c>
      <c r="CR27" s="248">
        <v>44720</v>
      </c>
      <c r="CS27" s="92" t="s">
        <v>503</v>
      </c>
      <c r="CT27" s="92" t="s">
        <v>166</v>
      </c>
      <c r="CU27" s="811">
        <v>44761</v>
      </c>
      <c r="CV27" s="813" t="s">
        <v>8190</v>
      </c>
      <c r="CW27" s="860" t="s">
        <v>1071</v>
      </c>
      <c r="CX27" s="883">
        <v>44770</v>
      </c>
      <c r="CY27" s="915" t="s">
        <v>8479</v>
      </c>
      <c r="CZ27" s="885" t="s">
        <v>128</v>
      </c>
      <c r="DA27" s="78">
        <v>0.25</v>
      </c>
      <c r="DB27" s="884" t="s">
        <v>4238</v>
      </c>
      <c r="DC27" s="919"/>
      <c r="DD27" s="920"/>
      <c r="DE27" s="84" t="s">
        <v>140</v>
      </c>
      <c r="DF27" s="62"/>
      <c r="DG27" s="56"/>
      <c r="DH27" s="57"/>
      <c r="DI27" s="54"/>
      <c r="DJ27" s="62"/>
      <c r="DK27" s="925">
        <v>20</v>
      </c>
      <c r="DL27" s="855" t="str">
        <f t="shared" si="0"/>
        <v>EN AVANCE</v>
      </c>
      <c r="DM27" s="913">
        <v>20</v>
      </c>
    </row>
    <row r="28" spans="1:117" ht="27" hidden="1" customHeight="1">
      <c r="A28" s="54">
        <v>142</v>
      </c>
      <c r="B28" s="54">
        <v>39</v>
      </c>
      <c r="C28" s="55" t="s">
        <v>99</v>
      </c>
      <c r="D28" s="56">
        <v>2018</v>
      </c>
      <c r="E28" s="56" t="s">
        <v>431</v>
      </c>
      <c r="F28" s="57"/>
      <c r="G28" s="58" t="s">
        <v>504</v>
      </c>
      <c r="H28" s="59" t="s">
        <v>102</v>
      </c>
      <c r="I28" s="58" t="s">
        <v>505</v>
      </c>
      <c r="J28" s="58" t="s">
        <v>505</v>
      </c>
      <c r="K28" s="58" t="s">
        <v>506</v>
      </c>
      <c r="L28" s="60" t="s">
        <v>146</v>
      </c>
      <c r="M28" s="58" t="s">
        <v>507</v>
      </c>
      <c r="N28" s="62"/>
      <c r="O28" s="66">
        <v>1</v>
      </c>
      <c r="P28" s="56" t="s">
        <v>508</v>
      </c>
      <c r="Q28" s="55" t="s">
        <v>391</v>
      </c>
      <c r="R28" s="81" t="s">
        <v>509</v>
      </c>
      <c r="S28" s="65">
        <v>43467</v>
      </c>
      <c r="T28" s="65">
        <v>43830</v>
      </c>
      <c r="U28" s="63" t="s">
        <v>111</v>
      </c>
      <c r="V28" s="54"/>
      <c r="W28" s="64">
        <v>44926</v>
      </c>
      <c r="X28" s="65">
        <v>43646</v>
      </c>
      <c r="Y28" s="58" t="s">
        <v>510</v>
      </c>
      <c r="Z28" s="54">
        <v>0</v>
      </c>
      <c r="AA28" s="65">
        <v>43665</v>
      </c>
      <c r="AB28" s="157"/>
      <c r="AC28" s="56" t="s">
        <v>114</v>
      </c>
      <c r="AD28" s="66">
        <f>+Z28/O28</f>
        <v>0</v>
      </c>
      <c r="AE28" s="54" t="s">
        <v>151</v>
      </c>
      <c r="AF28" s="65">
        <v>43799</v>
      </c>
      <c r="AG28" s="58" t="s">
        <v>511</v>
      </c>
      <c r="AH28" s="68">
        <v>0.5</v>
      </c>
      <c r="AI28" s="57">
        <v>43809</v>
      </c>
      <c r="AJ28" s="58" t="s">
        <v>512</v>
      </c>
      <c r="AK28" s="62" t="s">
        <v>180</v>
      </c>
      <c r="AL28" s="66">
        <f>+AH28/O28</f>
        <v>0.5</v>
      </c>
      <c r="AM28" s="54" t="s">
        <v>115</v>
      </c>
      <c r="AN28" s="57">
        <v>44043</v>
      </c>
      <c r="AO28" s="58" t="s">
        <v>513</v>
      </c>
      <c r="AP28" s="68">
        <v>0.6</v>
      </c>
      <c r="AQ28" s="57">
        <v>44063</v>
      </c>
      <c r="AR28" s="67" t="s">
        <v>514</v>
      </c>
      <c r="AS28" s="54" t="s">
        <v>322</v>
      </c>
      <c r="AT28" s="68">
        <v>0.5</v>
      </c>
      <c r="AU28" s="54" t="s">
        <v>115</v>
      </c>
      <c r="AV28" s="57"/>
      <c r="AW28" s="58" t="s">
        <v>515</v>
      </c>
      <c r="AX28" s="68">
        <v>0.8</v>
      </c>
      <c r="AY28" s="57">
        <v>44182</v>
      </c>
      <c r="AZ28" s="58" t="s">
        <v>516</v>
      </c>
      <c r="BA28" s="56" t="s">
        <v>119</v>
      </c>
      <c r="BB28" s="68">
        <v>0.5</v>
      </c>
      <c r="BC28" s="54" t="s">
        <v>115</v>
      </c>
      <c r="BD28" s="57">
        <v>44286</v>
      </c>
      <c r="BE28" s="58" t="s">
        <v>517</v>
      </c>
      <c r="BF28" s="68">
        <v>1</v>
      </c>
      <c r="BG28" s="57">
        <v>44341</v>
      </c>
      <c r="BH28" s="58" t="s">
        <v>518</v>
      </c>
      <c r="BI28" s="56" t="s">
        <v>123</v>
      </c>
      <c r="BJ28" s="68">
        <v>1</v>
      </c>
      <c r="BK28" s="54" t="s">
        <v>257</v>
      </c>
      <c r="BL28" s="170">
        <v>44500</v>
      </c>
      <c r="BM28" s="56" t="s">
        <v>519</v>
      </c>
      <c r="BN28" s="68">
        <v>0.9</v>
      </c>
      <c r="BO28" s="170">
        <v>44508</v>
      </c>
      <c r="BP28" s="58" t="s">
        <v>467</v>
      </c>
      <c r="BQ28" s="54" t="s">
        <v>139</v>
      </c>
      <c r="BR28" s="170">
        <v>44516</v>
      </c>
      <c r="BS28" s="70" t="s">
        <v>520</v>
      </c>
      <c r="BT28" s="54" t="s">
        <v>123</v>
      </c>
      <c r="BU28" s="54">
        <v>80</v>
      </c>
      <c r="BV28" s="54" t="s">
        <v>115</v>
      </c>
      <c r="BW28" s="170">
        <v>44621</v>
      </c>
      <c r="BX28" s="56" t="s">
        <v>521</v>
      </c>
      <c r="BY28" s="54"/>
      <c r="BZ28" s="170">
        <v>44621</v>
      </c>
      <c r="CA28" s="56" t="s">
        <v>522</v>
      </c>
      <c r="CB28" s="130" t="s">
        <v>409</v>
      </c>
      <c r="CC28" s="54">
        <v>80</v>
      </c>
      <c r="CD28" s="54" t="s">
        <v>133</v>
      </c>
      <c r="CE28" s="76">
        <v>44657</v>
      </c>
      <c r="CF28" s="92" t="s">
        <v>523</v>
      </c>
      <c r="CG28" s="131" t="s">
        <v>451</v>
      </c>
      <c r="CH28" s="123">
        <v>80</v>
      </c>
      <c r="CI28" s="123" t="s">
        <v>133</v>
      </c>
      <c r="CJ28" s="76">
        <v>44678</v>
      </c>
      <c r="CK28" s="120" t="s">
        <v>524</v>
      </c>
      <c r="CL28" s="120" t="s">
        <v>198</v>
      </c>
      <c r="CM28" s="78">
        <v>0.82</v>
      </c>
      <c r="CN28" s="123" t="s">
        <v>133</v>
      </c>
      <c r="CO28" s="248">
        <v>44707</v>
      </c>
      <c r="CP28" s="118" t="s">
        <v>525</v>
      </c>
      <c r="CQ28" s="77">
        <v>0.85</v>
      </c>
      <c r="CR28" s="248">
        <v>44720</v>
      </c>
      <c r="CS28" s="92" t="s">
        <v>524</v>
      </c>
      <c r="CT28" s="92" t="s">
        <v>166</v>
      </c>
      <c r="CU28" s="811">
        <v>44761</v>
      </c>
      <c r="CV28" s="813" t="s">
        <v>8191</v>
      </c>
      <c r="CW28" s="860" t="s">
        <v>1071</v>
      </c>
      <c r="CX28" s="883">
        <v>44770</v>
      </c>
      <c r="CY28" s="914" t="s">
        <v>8480</v>
      </c>
      <c r="CZ28" s="885" t="s">
        <v>128</v>
      </c>
      <c r="DA28" s="78">
        <v>0.82</v>
      </c>
      <c r="DB28" s="884" t="s">
        <v>4238</v>
      </c>
      <c r="DC28" s="919"/>
      <c r="DD28" s="920"/>
      <c r="DE28" s="84" t="s">
        <v>140</v>
      </c>
      <c r="DF28" s="67"/>
      <c r="DG28" s="56"/>
      <c r="DH28" s="57"/>
      <c r="DI28" s="54"/>
      <c r="DJ28" s="62"/>
      <c r="DK28" s="925">
        <v>21</v>
      </c>
      <c r="DL28" s="855" t="str">
        <f t="shared" si="0"/>
        <v>EN AVANCE</v>
      </c>
      <c r="DM28" s="913">
        <v>21</v>
      </c>
    </row>
    <row r="29" spans="1:117" ht="27" hidden="1" customHeight="1">
      <c r="A29" s="54">
        <v>169</v>
      </c>
      <c r="B29" s="54">
        <v>42</v>
      </c>
      <c r="C29" s="55" t="s">
        <v>99</v>
      </c>
      <c r="D29" s="56">
        <v>2020</v>
      </c>
      <c r="E29" s="158" t="s">
        <v>526</v>
      </c>
      <c r="F29" s="65">
        <v>44057</v>
      </c>
      <c r="G29" s="159" t="s">
        <v>527</v>
      </c>
      <c r="H29" s="160" t="s">
        <v>102</v>
      </c>
      <c r="I29" s="161" t="s">
        <v>528</v>
      </c>
      <c r="J29" s="159" t="s">
        <v>529</v>
      </c>
      <c r="K29" s="159" t="s">
        <v>530</v>
      </c>
      <c r="L29" s="160" t="s">
        <v>146</v>
      </c>
      <c r="M29" s="159" t="s">
        <v>531</v>
      </c>
      <c r="N29" s="162"/>
      <c r="O29" s="54">
        <v>1</v>
      </c>
      <c r="P29" s="163" t="s">
        <v>532</v>
      </c>
      <c r="Q29" s="164" t="s">
        <v>533</v>
      </c>
      <c r="R29" s="163" t="s">
        <v>534</v>
      </c>
      <c r="S29" s="134">
        <v>44075</v>
      </c>
      <c r="T29" s="134">
        <v>44089</v>
      </c>
      <c r="U29" s="60" t="s">
        <v>111</v>
      </c>
      <c r="V29" s="54">
        <v>227</v>
      </c>
      <c r="W29" s="65">
        <f>IF(T29="","",(T29+V29))</f>
        <v>44316</v>
      </c>
      <c r="X29" s="57"/>
      <c r="Y29" s="62"/>
      <c r="Z29" s="54"/>
      <c r="AA29" s="116"/>
      <c r="AB29" s="62"/>
      <c r="AC29" s="62"/>
      <c r="AD29" s="62"/>
      <c r="AE29" s="54"/>
      <c r="AF29" s="57"/>
      <c r="AG29" s="62"/>
      <c r="AH29" s="62"/>
      <c r="AI29" s="57"/>
      <c r="AJ29" s="62"/>
      <c r="AK29" s="62"/>
      <c r="AL29" s="62"/>
      <c r="AM29" s="54"/>
      <c r="AN29" s="57"/>
      <c r="AO29" s="62"/>
      <c r="AP29" s="54"/>
      <c r="AQ29" s="116"/>
      <c r="AR29" s="62"/>
      <c r="AS29" s="62"/>
      <c r="AT29" s="62"/>
      <c r="AU29" s="54"/>
      <c r="AV29" s="57">
        <v>44168</v>
      </c>
      <c r="AW29" s="58" t="s">
        <v>535</v>
      </c>
      <c r="AX29" s="68">
        <v>0.8</v>
      </c>
      <c r="AY29" s="57">
        <v>44181</v>
      </c>
      <c r="AZ29" s="67" t="s">
        <v>536</v>
      </c>
      <c r="BA29" s="56" t="s">
        <v>186</v>
      </c>
      <c r="BB29" s="68">
        <v>0.8</v>
      </c>
      <c r="BC29" s="54" t="s">
        <v>133</v>
      </c>
      <c r="BD29" s="57">
        <v>44286</v>
      </c>
      <c r="BE29" s="58" t="s">
        <v>537</v>
      </c>
      <c r="BF29" s="68">
        <v>0</v>
      </c>
      <c r="BG29" s="57">
        <v>44340</v>
      </c>
      <c r="BH29" s="58" t="s">
        <v>538</v>
      </c>
      <c r="BI29" s="56" t="s">
        <v>123</v>
      </c>
      <c r="BJ29" s="68">
        <v>0</v>
      </c>
      <c r="BK29" s="54" t="s">
        <v>133</v>
      </c>
      <c r="BL29" s="170">
        <v>44500</v>
      </c>
      <c r="BM29" s="56" t="s">
        <v>539</v>
      </c>
      <c r="BN29" s="68">
        <v>1</v>
      </c>
      <c r="BO29" s="170">
        <v>44508</v>
      </c>
      <c r="BP29" s="67" t="s">
        <v>540</v>
      </c>
      <c r="BQ29" s="54" t="s">
        <v>139</v>
      </c>
      <c r="BR29" s="170">
        <v>44518</v>
      </c>
      <c r="BS29" s="56" t="s">
        <v>541</v>
      </c>
      <c r="BT29" s="54" t="s">
        <v>220</v>
      </c>
      <c r="BU29" s="68">
        <v>1</v>
      </c>
      <c r="BV29" s="54" t="s">
        <v>257</v>
      </c>
      <c r="BW29" s="54"/>
      <c r="BX29" s="54"/>
      <c r="BY29" s="54"/>
      <c r="BZ29" s="66" t="s">
        <v>542</v>
      </c>
      <c r="CA29" s="56" t="s">
        <v>543</v>
      </c>
      <c r="CB29" s="67" t="s">
        <v>544</v>
      </c>
      <c r="CC29" s="68">
        <v>1</v>
      </c>
      <c r="CD29" s="54" t="s">
        <v>257</v>
      </c>
      <c r="CE29" s="684">
        <v>44291</v>
      </c>
      <c r="CF29" s="58" t="s">
        <v>545</v>
      </c>
      <c r="CG29" s="56" t="s">
        <v>411</v>
      </c>
      <c r="CH29" s="68">
        <v>1</v>
      </c>
      <c r="CI29" s="54" t="s">
        <v>257</v>
      </c>
      <c r="CJ29" s="76">
        <v>44678</v>
      </c>
      <c r="CK29" s="92" t="s">
        <v>545</v>
      </c>
      <c r="CL29" s="92" t="s">
        <v>546</v>
      </c>
      <c r="CM29" s="68">
        <v>1</v>
      </c>
      <c r="CN29" s="54" t="s">
        <v>257</v>
      </c>
      <c r="CO29" s="56"/>
      <c r="CP29" s="58"/>
      <c r="CQ29" s="54"/>
      <c r="CR29" s="684">
        <v>44719</v>
      </c>
      <c r="CS29" s="165" t="s">
        <v>545</v>
      </c>
      <c r="CT29" s="56" t="s">
        <v>139</v>
      </c>
      <c r="CU29" s="804">
        <v>44742</v>
      </c>
      <c r="CV29" s="806" t="s">
        <v>8176</v>
      </c>
      <c r="CW29" s="939" t="s">
        <v>139</v>
      </c>
      <c r="CX29" s="883">
        <v>44767</v>
      </c>
      <c r="CY29" s="889" t="s">
        <v>6675</v>
      </c>
      <c r="CZ29" s="886" t="s">
        <v>220</v>
      </c>
      <c r="DA29" s="68">
        <v>1</v>
      </c>
      <c r="DB29" s="884" t="s">
        <v>4237</v>
      </c>
      <c r="DC29" s="919" t="s">
        <v>260</v>
      </c>
      <c r="DD29" s="920" t="s">
        <v>260</v>
      </c>
      <c r="DE29" s="948" t="s">
        <v>4218</v>
      </c>
      <c r="DF29" s="62" t="s">
        <v>8540</v>
      </c>
      <c r="DG29" s="56" t="s">
        <v>220</v>
      </c>
      <c r="DH29" s="57">
        <v>44771</v>
      </c>
      <c r="DI29" s="54" t="s">
        <v>310</v>
      </c>
      <c r="DJ29" s="62"/>
      <c r="DK29" s="925">
        <v>22</v>
      </c>
      <c r="DL29" s="855" t="str">
        <f t="shared" si="0"/>
        <v>CUMPLIDA</v>
      </c>
      <c r="DM29" s="913">
        <v>22</v>
      </c>
    </row>
    <row r="30" spans="1:117" ht="27" hidden="1" customHeight="1">
      <c r="A30" s="54">
        <v>0</v>
      </c>
      <c r="B30" s="54">
        <v>96</v>
      </c>
      <c r="C30" s="55" t="s">
        <v>99</v>
      </c>
      <c r="D30" s="56">
        <v>2020</v>
      </c>
      <c r="E30" s="158" t="s">
        <v>526</v>
      </c>
      <c r="F30" s="65">
        <v>44057</v>
      </c>
      <c r="G30" s="159" t="s">
        <v>527</v>
      </c>
      <c r="H30" s="160" t="s">
        <v>102</v>
      </c>
      <c r="I30" s="161" t="s">
        <v>547</v>
      </c>
      <c r="J30" s="159" t="s">
        <v>548</v>
      </c>
      <c r="K30" s="159" t="s">
        <v>530</v>
      </c>
      <c r="L30" s="160" t="s">
        <v>146</v>
      </c>
      <c r="M30" s="159" t="s">
        <v>549</v>
      </c>
      <c r="N30" s="166" t="s">
        <v>550</v>
      </c>
      <c r="O30" s="167">
        <v>5</v>
      </c>
      <c r="P30" s="168" t="s">
        <v>551</v>
      </c>
      <c r="Q30" s="164" t="s">
        <v>533</v>
      </c>
      <c r="R30" s="163" t="s">
        <v>534</v>
      </c>
      <c r="S30" s="134">
        <v>44075</v>
      </c>
      <c r="T30" s="134">
        <v>44195</v>
      </c>
      <c r="U30" s="63" t="s">
        <v>552</v>
      </c>
      <c r="V30" s="54"/>
      <c r="W30" s="64">
        <v>44742</v>
      </c>
      <c r="X30" s="57"/>
      <c r="Y30" s="62"/>
      <c r="Z30" s="54"/>
      <c r="AA30" s="116"/>
      <c r="AB30" s="62"/>
      <c r="AC30" s="62"/>
      <c r="AD30" s="62"/>
      <c r="AE30" s="54"/>
      <c r="AF30" s="57"/>
      <c r="AG30" s="62"/>
      <c r="AH30" s="62"/>
      <c r="AI30" s="57"/>
      <c r="AJ30" s="62"/>
      <c r="AK30" s="62"/>
      <c r="AL30" s="62"/>
      <c r="AM30" s="54"/>
      <c r="AN30" s="57"/>
      <c r="AO30" s="62"/>
      <c r="AP30" s="54"/>
      <c r="AQ30" s="116"/>
      <c r="AR30" s="62"/>
      <c r="AS30" s="62"/>
      <c r="AT30" s="62"/>
      <c r="AU30" s="54"/>
      <c r="AV30" s="101">
        <v>44168</v>
      </c>
      <c r="AW30" s="102" t="s">
        <v>553</v>
      </c>
      <c r="AX30" s="109">
        <v>0.8</v>
      </c>
      <c r="AY30" s="101">
        <v>44181</v>
      </c>
      <c r="AZ30" s="169" t="s">
        <v>554</v>
      </c>
      <c r="BA30" s="100" t="s">
        <v>186</v>
      </c>
      <c r="BB30" s="109">
        <v>0.1</v>
      </c>
      <c r="BC30" s="98" t="s">
        <v>133</v>
      </c>
      <c r="BD30" s="101">
        <v>44286</v>
      </c>
      <c r="BE30" s="102" t="s">
        <v>555</v>
      </c>
      <c r="BF30" s="109">
        <v>0</v>
      </c>
      <c r="BG30" s="101">
        <v>44340</v>
      </c>
      <c r="BH30" s="102" t="s">
        <v>556</v>
      </c>
      <c r="BI30" s="100" t="s">
        <v>123</v>
      </c>
      <c r="BJ30" s="109">
        <v>0</v>
      </c>
      <c r="BK30" s="98" t="s">
        <v>115</v>
      </c>
      <c r="BL30" s="110">
        <v>44500</v>
      </c>
      <c r="BM30" s="100" t="s">
        <v>557</v>
      </c>
      <c r="BN30" s="109">
        <v>0.6</v>
      </c>
      <c r="BO30" s="110">
        <v>44508</v>
      </c>
      <c r="BP30" s="169" t="s">
        <v>558</v>
      </c>
      <c r="BQ30" s="98" t="s">
        <v>126</v>
      </c>
      <c r="BR30" s="170">
        <v>44518</v>
      </c>
      <c r="BS30" s="56" t="s">
        <v>559</v>
      </c>
      <c r="BT30" s="54" t="s">
        <v>220</v>
      </c>
      <c r="BU30" s="68" t="s">
        <v>560</v>
      </c>
      <c r="BV30" s="54" t="s">
        <v>129</v>
      </c>
      <c r="BW30" s="54"/>
      <c r="BX30" s="54"/>
      <c r="BY30" s="54"/>
      <c r="BZ30" s="66" t="s">
        <v>542</v>
      </c>
      <c r="CA30" s="56" t="s">
        <v>561</v>
      </c>
      <c r="CB30" s="67" t="s">
        <v>544</v>
      </c>
      <c r="CC30" s="68">
        <v>0.1</v>
      </c>
      <c r="CD30" s="54" t="s">
        <v>133</v>
      </c>
      <c r="CE30" s="684">
        <v>44291</v>
      </c>
      <c r="CF30" s="58" t="s">
        <v>562</v>
      </c>
      <c r="CG30" s="56" t="s">
        <v>411</v>
      </c>
      <c r="CH30" s="68">
        <v>0.4</v>
      </c>
      <c r="CI30" s="54" t="s">
        <v>133</v>
      </c>
      <c r="CJ30" s="76">
        <v>44678</v>
      </c>
      <c r="CK30" s="92" t="s">
        <v>563</v>
      </c>
      <c r="CL30" s="92" t="s">
        <v>546</v>
      </c>
      <c r="CM30" s="68">
        <v>0.6</v>
      </c>
      <c r="CN30" s="54" t="s">
        <v>133</v>
      </c>
      <c r="CO30" s="684">
        <v>44712</v>
      </c>
      <c r="CP30" s="58" t="s">
        <v>564</v>
      </c>
      <c r="CQ30" s="68">
        <v>0.8</v>
      </c>
      <c r="CR30" s="684">
        <v>44719</v>
      </c>
      <c r="CS30" s="58" t="s">
        <v>565</v>
      </c>
      <c r="CT30" s="56" t="s">
        <v>139</v>
      </c>
      <c r="CU30" s="804">
        <v>44742</v>
      </c>
      <c r="CV30" s="805" t="s">
        <v>8172</v>
      </c>
      <c r="CW30" s="940" t="s">
        <v>139</v>
      </c>
      <c r="CX30" s="883">
        <v>44768</v>
      </c>
      <c r="CY30" s="889" t="s">
        <v>8541</v>
      </c>
      <c r="CZ30" s="886" t="s">
        <v>220</v>
      </c>
      <c r="DA30" s="68">
        <v>1</v>
      </c>
      <c r="DB30" s="884" t="s">
        <v>4237</v>
      </c>
      <c r="DC30" s="919" t="s">
        <v>260</v>
      </c>
      <c r="DD30" s="920" t="s">
        <v>260</v>
      </c>
      <c r="DE30" s="948" t="s">
        <v>4218</v>
      </c>
      <c r="DF30" s="62" t="s">
        <v>8542</v>
      </c>
      <c r="DG30" s="56" t="s">
        <v>220</v>
      </c>
      <c r="DH30" s="57">
        <v>44771</v>
      </c>
      <c r="DI30" s="54" t="s">
        <v>310</v>
      </c>
      <c r="DJ30" s="62"/>
      <c r="DK30" s="925">
        <v>23</v>
      </c>
      <c r="DL30" s="855" t="str">
        <f t="shared" si="0"/>
        <v>CUMPLIDA</v>
      </c>
      <c r="DM30" s="913">
        <v>23</v>
      </c>
    </row>
    <row r="31" spans="1:117" ht="27" hidden="1" customHeight="1">
      <c r="A31" s="54">
        <v>265</v>
      </c>
      <c r="B31" s="54">
        <v>51</v>
      </c>
      <c r="C31" s="59" t="s">
        <v>99</v>
      </c>
      <c r="D31" s="56">
        <v>2020</v>
      </c>
      <c r="E31" s="56" t="s">
        <v>566</v>
      </c>
      <c r="F31" s="65">
        <v>44225</v>
      </c>
      <c r="G31" s="58" t="s">
        <v>567</v>
      </c>
      <c r="H31" s="59" t="s">
        <v>102</v>
      </c>
      <c r="I31" s="58" t="s">
        <v>568</v>
      </c>
      <c r="J31" s="58" t="s">
        <v>568</v>
      </c>
      <c r="K31" s="58" t="s">
        <v>569</v>
      </c>
      <c r="L31" s="60" t="s">
        <v>570</v>
      </c>
      <c r="M31" s="58" t="s">
        <v>571</v>
      </c>
      <c r="N31" s="56"/>
      <c r="O31" s="90">
        <v>1</v>
      </c>
      <c r="P31" s="81" t="s">
        <v>572</v>
      </c>
      <c r="Q31" s="55" t="s">
        <v>391</v>
      </c>
      <c r="R31" s="81" t="s">
        <v>573</v>
      </c>
      <c r="S31" s="134">
        <v>44270</v>
      </c>
      <c r="T31" s="134">
        <v>44377</v>
      </c>
      <c r="U31" s="63" t="s">
        <v>111</v>
      </c>
      <c r="V31" s="54"/>
      <c r="W31" s="64">
        <v>44926</v>
      </c>
      <c r="X31" s="54"/>
      <c r="Y31" s="62"/>
      <c r="Z31" s="54"/>
      <c r="AA31" s="62"/>
      <c r="AB31" s="62"/>
      <c r="AC31" s="62"/>
      <c r="AD31" s="62"/>
      <c r="AE31" s="54"/>
      <c r="AF31" s="57"/>
      <c r="AG31" s="70"/>
      <c r="AH31" s="62"/>
      <c r="AI31" s="170"/>
      <c r="AJ31" s="62"/>
      <c r="AK31" s="56"/>
      <c r="AL31" s="62"/>
      <c r="AM31" s="54"/>
      <c r="AN31" s="57"/>
      <c r="AO31" s="62"/>
      <c r="AP31" s="54"/>
      <c r="AQ31" s="62"/>
      <c r="AR31" s="62"/>
      <c r="AS31" s="62"/>
      <c r="AT31" s="62"/>
      <c r="AU31" s="54"/>
      <c r="AV31" s="57"/>
      <c r="AW31" s="62"/>
      <c r="AX31" s="54"/>
      <c r="AY31" s="57"/>
      <c r="AZ31" s="171"/>
      <c r="BA31" s="56"/>
      <c r="BB31" s="54"/>
      <c r="BC31" s="54"/>
      <c r="BD31" s="57">
        <v>44286</v>
      </c>
      <c r="BE31" s="62"/>
      <c r="BF31" s="54"/>
      <c r="BG31" s="57">
        <v>44341</v>
      </c>
      <c r="BH31" s="67" t="s">
        <v>574</v>
      </c>
      <c r="BI31" s="56" t="s">
        <v>123</v>
      </c>
      <c r="BJ31" s="54">
        <v>0</v>
      </c>
      <c r="BK31" s="54" t="s">
        <v>133</v>
      </c>
      <c r="BL31" s="170">
        <v>44500</v>
      </c>
      <c r="BM31" s="81" t="s">
        <v>572</v>
      </c>
      <c r="BN31" s="68">
        <v>1</v>
      </c>
      <c r="BO31" s="170">
        <v>44508</v>
      </c>
      <c r="BP31" s="58" t="s">
        <v>575</v>
      </c>
      <c r="BQ31" s="54" t="s">
        <v>139</v>
      </c>
      <c r="BR31" s="170">
        <v>44516</v>
      </c>
      <c r="BS31" s="58" t="s">
        <v>576</v>
      </c>
      <c r="BT31" s="54" t="s">
        <v>123</v>
      </c>
      <c r="BU31" s="54">
        <v>100</v>
      </c>
      <c r="BV31" s="54" t="s">
        <v>257</v>
      </c>
      <c r="BW31" s="170">
        <v>44262</v>
      </c>
      <c r="BX31" s="56" t="s">
        <v>577</v>
      </c>
      <c r="BY31" s="54"/>
      <c r="BZ31" s="170">
        <v>44262</v>
      </c>
      <c r="CA31" s="172" t="s">
        <v>578</v>
      </c>
      <c r="CB31" s="130" t="s">
        <v>409</v>
      </c>
      <c r="CC31" s="54">
        <v>100</v>
      </c>
      <c r="CD31" s="54" t="s">
        <v>133</v>
      </c>
      <c r="CE31" s="76">
        <v>44657</v>
      </c>
      <c r="CF31" s="92" t="s">
        <v>579</v>
      </c>
      <c r="CG31" s="131" t="s">
        <v>451</v>
      </c>
      <c r="CH31" s="78">
        <v>1</v>
      </c>
      <c r="CI31" s="123" t="s">
        <v>257</v>
      </c>
      <c r="CJ31" s="76">
        <v>44678</v>
      </c>
      <c r="CK31" s="142" t="s">
        <v>472</v>
      </c>
      <c r="CL31" s="123"/>
      <c r="CM31" s="140">
        <v>1</v>
      </c>
      <c r="CN31" s="123" t="s">
        <v>257</v>
      </c>
      <c r="CO31" s="92"/>
      <c r="CP31" s="118"/>
      <c r="CQ31" s="92"/>
      <c r="CR31" s="248">
        <v>44720</v>
      </c>
      <c r="CS31" s="131" t="s">
        <v>412</v>
      </c>
      <c r="CT31" s="131" t="s">
        <v>139</v>
      </c>
      <c r="CU31" s="811">
        <v>44761</v>
      </c>
      <c r="CV31" s="813" t="s">
        <v>8176</v>
      </c>
      <c r="CW31" s="860" t="s">
        <v>1349</v>
      </c>
      <c r="CX31" s="883">
        <v>44770</v>
      </c>
      <c r="CY31" s="889" t="s">
        <v>8463</v>
      </c>
      <c r="CZ31" s="885" t="s">
        <v>128</v>
      </c>
      <c r="DA31" s="140">
        <v>1</v>
      </c>
      <c r="DB31" s="884" t="s">
        <v>4237</v>
      </c>
      <c r="DC31" s="945" t="s">
        <v>260</v>
      </c>
      <c r="DD31" s="947" t="s">
        <v>260</v>
      </c>
      <c r="DE31" s="948" t="s">
        <v>4218</v>
      </c>
      <c r="DF31" s="949" t="s">
        <v>3767</v>
      </c>
      <c r="DG31" s="950" t="s">
        <v>128</v>
      </c>
      <c r="DH31" s="951">
        <v>44771</v>
      </c>
      <c r="DI31" s="952" t="s">
        <v>310</v>
      </c>
      <c r="DJ31" s="953" t="s">
        <v>8507</v>
      </c>
      <c r="DK31" s="925">
        <v>24</v>
      </c>
      <c r="DL31" s="855" t="str">
        <f t="shared" si="0"/>
        <v>CUMPLIDA</v>
      </c>
      <c r="DM31" s="913">
        <v>24</v>
      </c>
    </row>
    <row r="32" spans="1:117" ht="27" hidden="1" customHeight="1">
      <c r="A32" s="54">
        <v>25</v>
      </c>
      <c r="B32" s="54">
        <v>53</v>
      </c>
      <c r="C32" s="55" t="s">
        <v>99</v>
      </c>
      <c r="D32" s="56">
        <v>2018</v>
      </c>
      <c r="E32" s="56" t="s">
        <v>100</v>
      </c>
      <c r="F32" s="57"/>
      <c r="G32" s="58" t="s">
        <v>580</v>
      </c>
      <c r="H32" s="59" t="s">
        <v>102</v>
      </c>
      <c r="I32" s="58" t="s">
        <v>581</v>
      </c>
      <c r="J32" s="58" t="s">
        <v>582</v>
      </c>
      <c r="K32" s="58" t="s">
        <v>583</v>
      </c>
      <c r="L32" s="59" t="s">
        <v>146</v>
      </c>
      <c r="M32" s="61" t="s">
        <v>584</v>
      </c>
      <c r="N32" s="62"/>
      <c r="O32" s="56">
        <v>1</v>
      </c>
      <c r="P32" s="56" t="s">
        <v>585</v>
      </c>
      <c r="Q32" s="55" t="s">
        <v>109</v>
      </c>
      <c r="R32" s="56" t="s">
        <v>110</v>
      </c>
      <c r="S32" s="65">
        <v>42690</v>
      </c>
      <c r="T32" s="65">
        <v>43126</v>
      </c>
      <c r="U32" s="60"/>
      <c r="V32" s="54"/>
      <c r="W32" s="65">
        <f>IF(T32="","",(T32+V32))</f>
        <v>43126</v>
      </c>
      <c r="X32" s="65">
        <v>43646</v>
      </c>
      <c r="Y32" s="58" t="s">
        <v>586</v>
      </c>
      <c r="Z32" s="54">
        <v>1</v>
      </c>
      <c r="AA32" s="65">
        <v>43662</v>
      </c>
      <c r="AB32" s="58" t="s">
        <v>587</v>
      </c>
      <c r="AC32" s="56" t="s">
        <v>114</v>
      </c>
      <c r="AD32" s="66">
        <f>+Z32/O32</f>
        <v>1</v>
      </c>
      <c r="AE32" s="54" t="s">
        <v>257</v>
      </c>
      <c r="AF32" s="65">
        <v>43799</v>
      </c>
      <c r="AG32" s="58" t="s">
        <v>460</v>
      </c>
      <c r="AH32" s="54">
        <v>1</v>
      </c>
      <c r="AI32" s="57">
        <v>43809</v>
      </c>
      <c r="AJ32" s="58" t="s">
        <v>588</v>
      </c>
      <c r="AK32" s="62" t="s">
        <v>114</v>
      </c>
      <c r="AL32" s="66">
        <f>+AH32/O32</f>
        <v>1</v>
      </c>
      <c r="AM32" s="56" t="s">
        <v>257</v>
      </c>
      <c r="AN32" s="57"/>
      <c r="AO32" s="62"/>
      <c r="AP32" s="54"/>
      <c r="AQ32" s="57">
        <v>44067</v>
      </c>
      <c r="AR32" s="58" t="s">
        <v>589</v>
      </c>
      <c r="AS32" s="62" t="s">
        <v>119</v>
      </c>
      <c r="AT32" s="69">
        <v>0</v>
      </c>
      <c r="AU32" s="54" t="s">
        <v>115</v>
      </c>
      <c r="AV32" s="57">
        <v>44169</v>
      </c>
      <c r="AW32" s="58" t="s">
        <v>590</v>
      </c>
      <c r="AX32" s="68">
        <v>1</v>
      </c>
      <c r="AY32" s="57">
        <v>44182</v>
      </c>
      <c r="AZ32" s="58" t="s">
        <v>591</v>
      </c>
      <c r="BA32" s="62" t="s">
        <v>119</v>
      </c>
      <c r="BB32" s="68">
        <v>1</v>
      </c>
      <c r="BC32" s="54" t="s">
        <v>257</v>
      </c>
      <c r="BD32" s="57">
        <v>44286</v>
      </c>
      <c r="BE32" s="67" t="s">
        <v>592</v>
      </c>
      <c r="BF32" s="68">
        <v>0</v>
      </c>
      <c r="BG32" s="57">
        <v>44335</v>
      </c>
      <c r="BH32" s="58" t="s">
        <v>593</v>
      </c>
      <c r="BI32" s="56" t="s">
        <v>123</v>
      </c>
      <c r="BJ32" s="68">
        <v>1</v>
      </c>
      <c r="BK32" s="54" t="s">
        <v>257</v>
      </c>
      <c r="BL32" s="170">
        <v>44500</v>
      </c>
      <c r="BM32" s="58" t="s">
        <v>466</v>
      </c>
      <c r="BN32" s="54">
        <v>0</v>
      </c>
      <c r="BO32" s="170">
        <v>44508</v>
      </c>
      <c r="BP32" s="58" t="s">
        <v>467</v>
      </c>
      <c r="BQ32" s="56" t="s">
        <v>139</v>
      </c>
      <c r="BR32" s="170">
        <v>44519</v>
      </c>
      <c r="BS32" s="58" t="s">
        <v>594</v>
      </c>
      <c r="BT32" s="54" t="s">
        <v>128</v>
      </c>
      <c r="BU32" s="68">
        <v>1</v>
      </c>
      <c r="BV32" s="54" t="s">
        <v>257</v>
      </c>
      <c r="BW32" s="170">
        <v>44610</v>
      </c>
      <c r="BX32" s="58" t="s">
        <v>595</v>
      </c>
      <c r="BY32" s="68">
        <v>1</v>
      </c>
      <c r="BZ32" s="89">
        <v>44635</v>
      </c>
      <c r="CA32" s="61" t="s">
        <v>596</v>
      </c>
      <c r="CB32" s="81" t="s">
        <v>597</v>
      </c>
      <c r="CC32" s="74">
        <v>1</v>
      </c>
      <c r="CD32" s="68" t="s">
        <v>257</v>
      </c>
      <c r="CE32" s="684">
        <v>44658</v>
      </c>
      <c r="CF32" s="58" t="s">
        <v>598</v>
      </c>
      <c r="CG32" s="66" t="s">
        <v>135</v>
      </c>
      <c r="CH32" s="68">
        <v>1</v>
      </c>
      <c r="CI32" s="68" t="s">
        <v>257</v>
      </c>
      <c r="CJ32" s="76">
        <v>44680</v>
      </c>
      <c r="CK32" s="92" t="s">
        <v>598</v>
      </c>
      <c r="CL32" s="77" t="s">
        <v>135</v>
      </c>
      <c r="CM32" s="78">
        <v>1</v>
      </c>
      <c r="CN32" s="78" t="s">
        <v>257</v>
      </c>
      <c r="CO32" s="77"/>
      <c r="CP32" s="77"/>
      <c r="CQ32" s="77"/>
      <c r="CR32" s="248">
        <v>44720</v>
      </c>
      <c r="CS32" s="77" t="s">
        <v>412</v>
      </c>
      <c r="CT32" s="77" t="s">
        <v>139</v>
      </c>
      <c r="CU32" s="822">
        <v>44731</v>
      </c>
      <c r="CV32" s="825" t="s">
        <v>8255</v>
      </c>
      <c r="CW32" s="856" t="s">
        <v>139</v>
      </c>
      <c r="CX32" s="893">
        <v>44768</v>
      </c>
      <c r="CY32" s="889" t="s">
        <v>348</v>
      </c>
      <c r="CZ32" s="885" t="s">
        <v>128</v>
      </c>
      <c r="DA32" s="78">
        <v>1</v>
      </c>
      <c r="DB32" s="884" t="s">
        <v>4237</v>
      </c>
      <c r="DC32" s="919" t="s">
        <v>260</v>
      </c>
      <c r="DD32" s="920" t="s">
        <v>260</v>
      </c>
      <c r="DE32" s="84" t="s">
        <v>140</v>
      </c>
      <c r="DF32" s="67"/>
      <c r="DG32" s="56"/>
      <c r="DH32" s="170"/>
      <c r="DI32" s="54"/>
      <c r="DJ32" s="58"/>
      <c r="DK32" s="925">
        <v>25</v>
      </c>
      <c r="DL32" s="855" t="str">
        <f t="shared" si="0"/>
        <v>CUMPLIDA</v>
      </c>
      <c r="DM32" s="913">
        <v>25</v>
      </c>
    </row>
    <row r="33" spans="1:117" ht="27" hidden="1" customHeight="1">
      <c r="A33" s="54">
        <v>0</v>
      </c>
      <c r="B33" s="54">
        <v>54</v>
      </c>
      <c r="C33" s="55" t="s">
        <v>99</v>
      </c>
      <c r="D33" s="56">
        <v>2018</v>
      </c>
      <c r="E33" s="56" t="s">
        <v>100</v>
      </c>
      <c r="F33" s="57"/>
      <c r="G33" s="58" t="s">
        <v>580</v>
      </c>
      <c r="H33" s="59" t="s">
        <v>102</v>
      </c>
      <c r="I33" s="58" t="s">
        <v>581</v>
      </c>
      <c r="J33" s="58" t="s">
        <v>582</v>
      </c>
      <c r="K33" s="58" t="s">
        <v>583</v>
      </c>
      <c r="L33" s="60" t="s">
        <v>106</v>
      </c>
      <c r="M33" s="61" t="s">
        <v>599</v>
      </c>
      <c r="N33" s="67" t="s">
        <v>600</v>
      </c>
      <c r="O33" s="56">
        <v>1</v>
      </c>
      <c r="P33" s="56" t="s">
        <v>601</v>
      </c>
      <c r="Q33" s="55" t="s">
        <v>109</v>
      </c>
      <c r="R33" s="56" t="s">
        <v>602</v>
      </c>
      <c r="S33" s="65">
        <v>42690</v>
      </c>
      <c r="T33" s="65">
        <v>43311</v>
      </c>
      <c r="U33" s="60" t="s">
        <v>393</v>
      </c>
      <c r="V33" s="54">
        <v>885</v>
      </c>
      <c r="W33" s="65">
        <f>IF(T33="","",(T33+V33))</f>
        <v>44196</v>
      </c>
      <c r="X33" s="65">
        <v>43646</v>
      </c>
      <c r="Y33" s="58" t="s">
        <v>586</v>
      </c>
      <c r="Z33" s="54">
        <v>1</v>
      </c>
      <c r="AA33" s="65">
        <v>43662</v>
      </c>
      <c r="AB33" s="58" t="s">
        <v>603</v>
      </c>
      <c r="AC33" s="56" t="s">
        <v>114</v>
      </c>
      <c r="AD33" s="66">
        <f>+Z33/O33</f>
        <v>1</v>
      </c>
      <c r="AE33" s="54" t="s">
        <v>257</v>
      </c>
      <c r="AF33" s="65">
        <v>43799</v>
      </c>
      <c r="AG33" s="58" t="s">
        <v>460</v>
      </c>
      <c r="AH33" s="54">
        <v>1</v>
      </c>
      <c r="AI33" s="57">
        <v>43809</v>
      </c>
      <c r="AJ33" s="58" t="s">
        <v>604</v>
      </c>
      <c r="AK33" s="62" t="s">
        <v>114</v>
      </c>
      <c r="AL33" s="66">
        <f>+AH33/O33</f>
        <v>1</v>
      </c>
      <c r="AM33" s="56" t="s">
        <v>257</v>
      </c>
      <c r="AN33" s="57"/>
      <c r="AO33" s="62"/>
      <c r="AP33" s="54"/>
      <c r="AQ33" s="57">
        <v>44067</v>
      </c>
      <c r="AR33" s="58" t="s">
        <v>589</v>
      </c>
      <c r="AS33" s="62" t="s">
        <v>119</v>
      </c>
      <c r="AT33" s="69">
        <v>0</v>
      </c>
      <c r="AU33" s="54" t="s">
        <v>115</v>
      </c>
      <c r="AV33" s="57">
        <v>44169</v>
      </c>
      <c r="AW33" s="58" t="s">
        <v>605</v>
      </c>
      <c r="AX33" s="68">
        <v>0.6</v>
      </c>
      <c r="AY33" s="57">
        <v>44182</v>
      </c>
      <c r="AZ33" s="58" t="s">
        <v>606</v>
      </c>
      <c r="BA33" s="62" t="s">
        <v>119</v>
      </c>
      <c r="BB33" s="68">
        <v>1</v>
      </c>
      <c r="BC33" s="54" t="s">
        <v>257</v>
      </c>
      <c r="BD33" s="57">
        <v>44286</v>
      </c>
      <c r="BE33" s="67" t="s">
        <v>592</v>
      </c>
      <c r="BF33" s="68">
        <v>0</v>
      </c>
      <c r="BG33" s="57">
        <v>44335</v>
      </c>
      <c r="BH33" s="58" t="s">
        <v>606</v>
      </c>
      <c r="BI33" s="56" t="s">
        <v>123</v>
      </c>
      <c r="BJ33" s="68">
        <v>1</v>
      </c>
      <c r="BK33" s="54" t="s">
        <v>257</v>
      </c>
      <c r="BL33" s="170">
        <v>44500</v>
      </c>
      <c r="BM33" s="58" t="s">
        <v>466</v>
      </c>
      <c r="BN33" s="54">
        <v>0</v>
      </c>
      <c r="BO33" s="170">
        <v>44508</v>
      </c>
      <c r="BP33" s="58" t="s">
        <v>467</v>
      </c>
      <c r="BQ33" s="56" t="s">
        <v>139</v>
      </c>
      <c r="BR33" s="170">
        <v>44519</v>
      </c>
      <c r="BS33" s="58" t="s">
        <v>607</v>
      </c>
      <c r="BT33" s="54" t="s">
        <v>128</v>
      </c>
      <c r="BU33" s="68">
        <v>1</v>
      </c>
      <c r="BV33" s="54" t="s">
        <v>257</v>
      </c>
      <c r="BW33" s="170">
        <v>44610</v>
      </c>
      <c r="BX33" s="67" t="s">
        <v>608</v>
      </c>
      <c r="BY33" s="68">
        <v>1</v>
      </c>
      <c r="BZ33" s="89">
        <v>44635</v>
      </c>
      <c r="CA33" s="61" t="s">
        <v>609</v>
      </c>
      <c r="CB33" s="81" t="s">
        <v>597</v>
      </c>
      <c r="CC33" s="74">
        <v>1</v>
      </c>
      <c r="CD33" s="68" t="s">
        <v>257</v>
      </c>
      <c r="CE33" s="684">
        <v>44658</v>
      </c>
      <c r="CF33" s="58" t="s">
        <v>598</v>
      </c>
      <c r="CG33" s="66" t="s">
        <v>135</v>
      </c>
      <c r="CH33" s="68">
        <v>1</v>
      </c>
      <c r="CI33" s="68" t="s">
        <v>257</v>
      </c>
      <c r="CJ33" s="76">
        <v>44680</v>
      </c>
      <c r="CK33" s="92" t="s">
        <v>598</v>
      </c>
      <c r="CL33" s="77" t="s">
        <v>135</v>
      </c>
      <c r="CM33" s="78">
        <v>1</v>
      </c>
      <c r="CN33" s="78" t="s">
        <v>257</v>
      </c>
      <c r="CO33" s="77"/>
      <c r="CP33" s="77"/>
      <c r="CQ33" s="77"/>
      <c r="CR33" s="248">
        <v>44720</v>
      </c>
      <c r="CS33" s="77" t="s">
        <v>412</v>
      </c>
      <c r="CT33" s="77" t="s">
        <v>139</v>
      </c>
      <c r="CU33" s="822">
        <v>44731</v>
      </c>
      <c r="CV33" s="825" t="s">
        <v>8255</v>
      </c>
      <c r="CW33" s="856" t="s">
        <v>139</v>
      </c>
      <c r="CX33" s="893">
        <v>44768</v>
      </c>
      <c r="CY33" s="889" t="s">
        <v>348</v>
      </c>
      <c r="CZ33" s="885" t="s">
        <v>128</v>
      </c>
      <c r="DA33" s="78">
        <v>1</v>
      </c>
      <c r="DB33" s="884" t="s">
        <v>4237</v>
      </c>
      <c r="DC33" s="919" t="s">
        <v>260</v>
      </c>
      <c r="DD33" s="920" t="s">
        <v>260</v>
      </c>
      <c r="DE33" s="56" t="s">
        <v>140</v>
      </c>
      <c r="DF33" s="67"/>
      <c r="DG33" s="56"/>
      <c r="DH33" s="170"/>
      <c r="DI33" s="54"/>
      <c r="DJ33" s="58"/>
      <c r="DK33" s="925">
        <v>26</v>
      </c>
      <c r="DL33" s="855" t="str">
        <f t="shared" si="0"/>
        <v>CUMPLIDA</v>
      </c>
      <c r="DM33" s="913">
        <v>26</v>
      </c>
    </row>
    <row r="34" spans="1:117" ht="27" hidden="1" customHeight="1">
      <c r="A34" s="54">
        <v>0</v>
      </c>
      <c r="B34" s="54">
        <v>55</v>
      </c>
      <c r="C34" s="55" t="s">
        <v>99</v>
      </c>
      <c r="D34" s="56">
        <v>2018</v>
      </c>
      <c r="E34" s="56" t="s">
        <v>100</v>
      </c>
      <c r="F34" s="57"/>
      <c r="G34" s="58" t="s">
        <v>580</v>
      </c>
      <c r="H34" s="59" t="s">
        <v>102</v>
      </c>
      <c r="I34" s="58" t="s">
        <v>581</v>
      </c>
      <c r="J34" s="58" t="s">
        <v>582</v>
      </c>
      <c r="K34" s="58" t="s">
        <v>583</v>
      </c>
      <c r="L34" s="60" t="s">
        <v>106</v>
      </c>
      <c r="M34" s="61" t="s">
        <v>610</v>
      </c>
      <c r="N34" s="67" t="s">
        <v>611</v>
      </c>
      <c r="O34" s="56">
        <v>1</v>
      </c>
      <c r="P34" s="56" t="s">
        <v>612</v>
      </c>
      <c r="Q34" s="55" t="s">
        <v>109</v>
      </c>
      <c r="R34" s="56" t="s">
        <v>613</v>
      </c>
      <c r="S34" s="57">
        <v>43298</v>
      </c>
      <c r="T34" s="65">
        <v>43360</v>
      </c>
      <c r="U34" s="63" t="s">
        <v>111</v>
      </c>
      <c r="V34" s="54">
        <v>1017</v>
      </c>
      <c r="W34" s="64">
        <v>44681</v>
      </c>
      <c r="X34" s="65">
        <v>43646</v>
      </c>
      <c r="Y34" s="58" t="s">
        <v>614</v>
      </c>
      <c r="Z34" s="54">
        <v>1</v>
      </c>
      <c r="AA34" s="65">
        <v>43662</v>
      </c>
      <c r="AB34" s="58" t="s">
        <v>615</v>
      </c>
      <c r="AC34" s="56" t="s">
        <v>114</v>
      </c>
      <c r="AD34" s="66">
        <f>+Z34/O34</f>
        <v>1</v>
      </c>
      <c r="AE34" s="54" t="s">
        <v>257</v>
      </c>
      <c r="AF34" s="65">
        <v>43799</v>
      </c>
      <c r="AG34" s="58" t="s">
        <v>460</v>
      </c>
      <c r="AH34" s="54">
        <v>1</v>
      </c>
      <c r="AI34" s="57">
        <v>43809</v>
      </c>
      <c r="AJ34" s="58" t="s">
        <v>616</v>
      </c>
      <c r="AK34" s="62" t="s">
        <v>114</v>
      </c>
      <c r="AL34" s="66">
        <f>+AH34/O34</f>
        <v>1</v>
      </c>
      <c r="AM34" s="56" t="s">
        <v>257</v>
      </c>
      <c r="AN34" s="57"/>
      <c r="AO34" s="62"/>
      <c r="AP34" s="54"/>
      <c r="AQ34" s="57">
        <v>44067</v>
      </c>
      <c r="AR34" s="58" t="s">
        <v>589</v>
      </c>
      <c r="AS34" s="62" t="s">
        <v>119</v>
      </c>
      <c r="AT34" s="69">
        <v>0</v>
      </c>
      <c r="AU34" s="54" t="s">
        <v>115</v>
      </c>
      <c r="AV34" s="57">
        <v>44169</v>
      </c>
      <c r="AW34" s="67" t="s">
        <v>617</v>
      </c>
      <c r="AX34" s="68">
        <v>0.9</v>
      </c>
      <c r="AY34" s="57">
        <v>44182</v>
      </c>
      <c r="AZ34" s="58" t="s">
        <v>618</v>
      </c>
      <c r="BA34" s="62" t="s">
        <v>119</v>
      </c>
      <c r="BB34" s="68">
        <v>0</v>
      </c>
      <c r="BC34" s="54" t="s">
        <v>133</v>
      </c>
      <c r="BD34" s="57">
        <v>44286</v>
      </c>
      <c r="BE34" s="67" t="s">
        <v>619</v>
      </c>
      <c r="BF34" s="68">
        <v>0</v>
      </c>
      <c r="BG34" s="57">
        <v>44335</v>
      </c>
      <c r="BH34" s="58" t="s">
        <v>620</v>
      </c>
      <c r="BI34" s="56" t="s">
        <v>123</v>
      </c>
      <c r="BJ34" s="68">
        <v>0</v>
      </c>
      <c r="BK34" s="54" t="s">
        <v>133</v>
      </c>
      <c r="BL34" s="170">
        <v>44500</v>
      </c>
      <c r="BM34" s="58" t="s">
        <v>621</v>
      </c>
      <c r="BN34" s="68">
        <v>0.5</v>
      </c>
      <c r="BO34" s="170">
        <v>44508</v>
      </c>
      <c r="BP34" s="58" t="s">
        <v>622</v>
      </c>
      <c r="BQ34" s="56" t="s">
        <v>126</v>
      </c>
      <c r="BR34" s="170">
        <v>44519</v>
      </c>
      <c r="BS34" s="58" t="s">
        <v>623</v>
      </c>
      <c r="BT34" s="54" t="s">
        <v>128</v>
      </c>
      <c r="BU34" s="68">
        <v>0.1</v>
      </c>
      <c r="BV34" s="54" t="s">
        <v>129</v>
      </c>
      <c r="BW34" s="170">
        <v>44610</v>
      </c>
      <c r="BX34" s="67" t="s">
        <v>608</v>
      </c>
      <c r="BY34" s="68">
        <v>1</v>
      </c>
      <c r="BZ34" s="72">
        <v>44622</v>
      </c>
      <c r="CA34" s="73" t="s">
        <v>624</v>
      </c>
      <c r="CB34" s="73" t="s">
        <v>132</v>
      </c>
      <c r="CC34" s="74">
        <f>+BU34</f>
        <v>0.1</v>
      </c>
      <c r="CD34" s="68" t="s">
        <v>133</v>
      </c>
      <c r="CE34" s="684">
        <v>44658</v>
      </c>
      <c r="CF34" s="66" t="s">
        <v>625</v>
      </c>
      <c r="CG34" s="66" t="s">
        <v>135</v>
      </c>
      <c r="CH34" s="68">
        <v>0.1</v>
      </c>
      <c r="CI34" s="68" t="s">
        <v>133</v>
      </c>
      <c r="CJ34" s="76">
        <v>44680</v>
      </c>
      <c r="CK34" s="77" t="s">
        <v>136</v>
      </c>
      <c r="CL34" s="77" t="s">
        <v>135</v>
      </c>
      <c r="CM34" s="78">
        <v>0.1</v>
      </c>
      <c r="CN34" s="78" t="s">
        <v>115</v>
      </c>
      <c r="CO34" s="248">
        <v>44712</v>
      </c>
      <c r="CP34" s="77" t="s">
        <v>626</v>
      </c>
      <c r="CQ34" s="77">
        <v>0.7</v>
      </c>
      <c r="CR34" s="248">
        <v>44720</v>
      </c>
      <c r="CS34" s="77" t="s">
        <v>627</v>
      </c>
      <c r="CT34" s="77" t="s">
        <v>201</v>
      </c>
      <c r="CU34" s="822">
        <v>44731</v>
      </c>
      <c r="CV34" s="825" t="s">
        <v>8256</v>
      </c>
      <c r="CW34" s="856" t="s">
        <v>126</v>
      </c>
      <c r="CX34" s="893">
        <v>44768</v>
      </c>
      <c r="CY34" s="965" t="s">
        <v>8430</v>
      </c>
      <c r="CZ34" s="885" t="s">
        <v>128</v>
      </c>
      <c r="DA34" s="78">
        <v>0.4</v>
      </c>
      <c r="DB34" s="884" t="s">
        <v>4239</v>
      </c>
      <c r="DC34" s="919"/>
      <c r="DD34" s="920"/>
      <c r="DE34" s="56" t="s">
        <v>140</v>
      </c>
      <c r="DF34" s="58"/>
      <c r="DG34" s="56"/>
      <c r="DH34" s="57"/>
      <c r="DI34" s="54"/>
      <c r="DJ34" s="62"/>
      <c r="DK34" s="925">
        <v>27</v>
      </c>
      <c r="DL34" s="855" t="str">
        <f t="shared" si="0"/>
        <v>VENCIDA</v>
      </c>
      <c r="DM34" s="913">
        <v>27</v>
      </c>
    </row>
    <row r="35" spans="1:117" ht="27" hidden="1" customHeight="1">
      <c r="A35" s="54">
        <v>37</v>
      </c>
      <c r="B35" s="54">
        <v>56</v>
      </c>
      <c r="C35" s="55" t="s">
        <v>99</v>
      </c>
      <c r="D35" s="56">
        <v>2019</v>
      </c>
      <c r="E35" s="56" t="s">
        <v>203</v>
      </c>
      <c r="F35" s="57"/>
      <c r="G35" s="58" t="s">
        <v>628</v>
      </c>
      <c r="H35" s="59" t="s">
        <v>102</v>
      </c>
      <c r="I35" s="58" t="s">
        <v>629</v>
      </c>
      <c r="J35" s="58" t="s">
        <v>630</v>
      </c>
      <c r="K35" s="58" t="s">
        <v>631</v>
      </c>
      <c r="L35" s="59" t="s">
        <v>146</v>
      </c>
      <c r="M35" s="58" t="s">
        <v>632</v>
      </c>
      <c r="N35" s="62"/>
      <c r="O35" s="56">
        <v>3</v>
      </c>
      <c r="P35" s="92" t="s">
        <v>231</v>
      </c>
      <c r="Q35" s="55" t="s">
        <v>109</v>
      </c>
      <c r="R35" s="92" t="s">
        <v>296</v>
      </c>
      <c r="S35" s="94">
        <v>43801</v>
      </c>
      <c r="T35" s="94">
        <v>43830</v>
      </c>
      <c r="U35" s="63" t="s">
        <v>111</v>
      </c>
      <c r="V35" s="54"/>
      <c r="W35" s="64">
        <v>44681</v>
      </c>
      <c r="X35" s="82"/>
      <c r="Y35" s="83"/>
      <c r="Z35" s="84"/>
      <c r="AA35" s="85"/>
      <c r="AB35" s="62"/>
      <c r="AC35" s="62"/>
      <c r="AD35" s="62"/>
      <c r="AE35" s="54"/>
      <c r="AF35" s="57"/>
      <c r="AG35" s="62"/>
      <c r="AH35" s="62"/>
      <c r="AI35" s="57"/>
      <c r="AJ35" s="70"/>
      <c r="AK35" s="62"/>
      <c r="AL35" s="62"/>
      <c r="AM35" s="54"/>
      <c r="AN35" s="57">
        <v>44043</v>
      </c>
      <c r="AO35" s="67" t="s">
        <v>633</v>
      </c>
      <c r="AP35" s="68">
        <f>1/3</f>
        <v>0.33333333333333331</v>
      </c>
      <c r="AQ35" s="57">
        <v>44062</v>
      </c>
      <c r="AR35" s="58" t="s">
        <v>634</v>
      </c>
      <c r="AS35" s="62" t="s">
        <v>119</v>
      </c>
      <c r="AT35" s="69">
        <v>0.66</v>
      </c>
      <c r="AU35" s="54" t="s">
        <v>115</v>
      </c>
      <c r="AV35" s="57">
        <v>44169</v>
      </c>
      <c r="AW35" s="58" t="s">
        <v>635</v>
      </c>
      <c r="AX35" s="68">
        <v>0.8</v>
      </c>
      <c r="AY35" s="57">
        <v>44182</v>
      </c>
      <c r="AZ35" s="58" t="s">
        <v>634</v>
      </c>
      <c r="BA35" s="56" t="s">
        <v>119</v>
      </c>
      <c r="BB35" s="68">
        <v>0.66</v>
      </c>
      <c r="BC35" s="54" t="s">
        <v>115</v>
      </c>
      <c r="BD35" s="57">
        <v>44286</v>
      </c>
      <c r="BE35" s="58" t="s">
        <v>636</v>
      </c>
      <c r="BF35" s="68">
        <v>0.5</v>
      </c>
      <c r="BG35" s="57">
        <v>44335</v>
      </c>
      <c r="BH35" s="58" t="s">
        <v>637</v>
      </c>
      <c r="BI35" s="56" t="s">
        <v>123</v>
      </c>
      <c r="BJ35" s="68">
        <v>0.33</v>
      </c>
      <c r="BK35" s="54" t="s">
        <v>115</v>
      </c>
      <c r="BL35" s="170">
        <v>44500</v>
      </c>
      <c r="BM35" s="58" t="s">
        <v>638</v>
      </c>
      <c r="BN35" s="68">
        <v>0.9</v>
      </c>
      <c r="BO35" s="170">
        <v>44508</v>
      </c>
      <c r="BP35" s="58" t="s">
        <v>639</v>
      </c>
      <c r="BQ35" s="56" t="s">
        <v>126</v>
      </c>
      <c r="BR35" s="170">
        <v>44519</v>
      </c>
      <c r="BS35" s="58" t="s">
        <v>640</v>
      </c>
      <c r="BT35" s="54" t="s">
        <v>128</v>
      </c>
      <c r="BU35" s="68">
        <v>0.9</v>
      </c>
      <c r="BV35" s="54" t="s">
        <v>129</v>
      </c>
      <c r="BW35" s="170">
        <v>44610</v>
      </c>
      <c r="BX35" s="58" t="s">
        <v>638</v>
      </c>
      <c r="BY35" s="68">
        <v>0.9</v>
      </c>
      <c r="BZ35" s="72">
        <v>44622</v>
      </c>
      <c r="CA35" s="73" t="s">
        <v>306</v>
      </c>
      <c r="CB35" s="73" t="s">
        <v>132</v>
      </c>
      <c r="CC35" s="74">
        <f>+BU35</f>
        <v>0.9</v>
      </c>
      <c r="CD35" s="68" t="s">
        <v>133</v>
      </c>
      <c r="CE35" s="684">
        <v>44658</v>
      </c>
      <c r="CF35" s="66" t="s">
        <v>307</v>
      </c>
      <c r="CG35" s="66" t="s">
        <v>135</v>
      </c>
      <c r="CH35" s="68">
        <v>0.9</v>
      </c>
      <c r="CI35" s="68" t="s">
        <v>133</v>
      </c>
      <c r="CJ35" s="76">
        <v>44680</v>
      </c>
      <c r="CK35" s="77" t="s">
        <v>641</v>
      </c>
      <c r="CL35" s="77" t="s">
        <v>135</v>
      </c>
      <c r="CM35" s="78">
        <v>0.1</v>
      </c>
      <c r="CN35" s="78" t="s">
        <v>115</v>
      </c>
      <c r="CO35" s="248">
        <v>44712</v>
      </c>
      <c r="CP35" s="77" t="s">
        <v>308</v>
      </c>
      <c r="CQ35" s="77">
        <v>0.7</v>
      </c>
      <c r="CR35" s="248">
        <v>44720</v>
      </c>
      <c r="CS35" s="77" t="s">
        <v>642</v>
      </c>
      <c r="CT35" s="77" t="s">
        <v>310</v>
      </c>
      <c r="CU35" s="822">
        <v>44731</v>
      </c>
      <c r="CV35" s="825" t="s">
        <v>8254</v>
      </c>
      <c r="CW35" s="856" t="s">
        <v>139</v>
      </c>
      <c r="CX35" s="893">
        <v>44768</v>
      </c>
      <c r="CY35" s="889" t="s">
        <v>8421</v>
      </c>
      <c r="CZ35" s="885" t="s">
        <v>128</v>
      </c>
      <c r="DA35" s="78">
        <v>1</v>
      </c>
      <c r="DB35" s="884" t="s">
        <v>4237</v>
      </c>
      <c r="DC35" s="945" t="s">
        <v>260</v>
      </c>
      <c r="DD35" s="947" t="s">
        <v>260</v>
      </c>
      <c r="DE35" s="948" t="s">
        <v>4218</v>
      </c>
      <c r="DF35" s="949" t="s">
        <v>3767</v>
      </c>
      <c r="DG35" s="950" t="s">
        <v>128</v>
      </c>
      <c r="DH35" s="951">
        <v>44771</v>
      </c>
      <c r="DI35" s="952" t="s">
        <v>310</v>
      </c>
      <c r="DJ35" s="953" t="s">
        <v>8508</v>
      </c>
      <c r="DK35" s="925">
        <v>28</v>
      </c>
      <c r="DL35" s="855" t="str">
        <f t="shared" si="0"/>
        <v>CUMPLIDA</v>
      </c>
      <c r="DM35" s="913">
        <v>28</v>
      </c>
    </row>
    <row r="36" spans="1:117" ht="27" hidden="1" customHeight="1">
      <c r="A36" s="98">
        <v>42</v>
      </c>
      <c r="B36" s="98">
        <v>57</v>
      </c>
      <c r="C36" s="99" t="s">
        <v>99</v>
      </c>
      <c r="D36" s="100">
        <v>2019</v>
      </c>
      <c r="E36" s="100" t="s">
        <v>311</v>
      </c>
      <c r="F36" s="173">
        <v>43819</v>
      </c>
      <c r="G36" s="102" t="s">
        <v>643</v>
      </c>
      <c r="H36" s="103" t="s">
        <v>102</v>
      </c>
      <c r="I36" s="102" t="s">
        <v>644</v>
      </c>
      <c r="J36" s="102" t="s">
        <v>645</v>
      </c>
      <c r="K36" s="102" t="s">
        <v>646</v>
      </c>
      <c r="L36" s="59" t="s">
        <v>146</v>
      </c>
      <c r="M36" s="102" t="s">
        <v>647</v>
      </c>
      <c r="N36" s="58"/>
      <c r="O36" s="109">
        <v>1</v>
      </c>
      <c r="P36" s="100" t="s">
        <v>648</v>
      </c>
      <c r="Q36" s="55" t="s">
        <v>109</v>
      </c>
      <c r="R36" s="174" t="s">
        <v>649</v>
      </c>
      <c r="S36" s="108">
        <v>43998</v>
      </c>
      <c r="T36" s="108">
        <v>44101</v>
      </c>
      <c r="U36" s="63" t="s">
        <v>111</v>
      </c>
      <c r="V36" s="98"/>
      <c r="W36" s="64">
        <v>44926</v>
      </c>
      <c r="X36" s="57"/>
      <c r="Y36" s="62"/>
      <c r="Z36" s="54"/>
      <c r="AA36" s="116"/>
      <c r="AB36" s="62"/>
      <c r="AC36" s="62"/>
      <c r="AD36" s="62"/>
      <c r="AE36" s="54"/>
      <c r="AF36" s="62"/>
      <c r="AG36" s="62"/>
      <c r="AH36" s="62"/>
      <c r="AI36" s="57"/>
      <c r="AJ36" s="70"/>
      <c r="AK36" s="62"/>
      <c r="AL36" s="62"/>
      <c r="AM36" s="54"/>
      <c r="AN36" s="57">
        <v>44043</v>
      </c>
      <c r="AO36" s="67" t="s">
        <v>650</v>
      </c>
      <c r="AP36" s="68">
        <v>0.2</v>
      </c>
      <c r="AQ36" s="57">
        <v>44067</v>
      </c>
      <c r="AR36" s="67" t="s">
        <v>651</v>
      </c>
      <c r="AS36" s="62" t="s">
        <v>119</v>
      </c>
      <c r="AT36" s="69">
        <v>0</v>
      </c>
      <c r="AU36" s="54" t="s">
        <v>133</v>
      </c>
      <c r="AV36" s="57">
        <v>44169</v>
      </c>
      <c r="AW36" s="58" t="s">
        <v>652</v>
      </c>
      <c r="AX36" s="68">
        <v>1</v>
      </c>
      <c r="AY36" s="57">
        <v>44182</v>
      </c>
      <c r="AZ36" s="58" t="s">
        <v>653</v>
      </c>
      <c r="BA36" s="56" t="s">
        <v>119</v>
      </c>
      <c r="BB36" s="68">
        <v>0</v>
      </c>
      <c r="BC36" s="54" t="s">
        <v>115</v>
      </c>
      <c r="BD36" s="57">
        <v>44286</v>
      </c>
      <c r="BE36" s="58" t="s">
        <v>654</v>
      </c>
      <c r="BF36" s="68">
        <v>0</v>
      </c>
      <c r="BG36" s="57">
        <v>44335</v>
      </c>
      <c r="BH36" s="58" t="s">
        <v>655</v>
      </c>
      <c r="BI36" s="56" t="s">
        <v>123</v>
      </c>
      <c r="BJ36" s="68">
        <v>0</v>
      </c>
      <c r="BK36" s="54" t="s">
        <v>115</v>
      </c>
      <c r="BL36" s="170">
        <v>44500</v>
      </c>
      <c r="BM36" s="58" t="s">
        <v>656</v>
      </c>
      <c r="BN36" s="68">
        <v>0.3</v>
      </c>
      <c r="BO36" s="170" t="s">
        <v>657</v>
      </c>
      <c r="BP36" s="58" t="s">
        <v>658</v>
      </c>
      <c r="BQ36" s="56" t="s">
        <v>126</v>
      </c>
      <c r="BR36" s="110">
        <v>44519</v>
      </c>
      <c r="BS36" s="102" t="s">
        <v>659</v>
      </c>
      <c r="BT36" s="98" t="s">
        <v>128</v>
      </c>
      <c r="BU36" s="109">
        <v>0.3</v>
      </c>
      <c r="BV36" s="98" t="s">
        <v>129</v>
      </c>
      <c r="BW36" s="110">
        <v>44610</v>
      </c>
      <c r="BX36" s="102" t="s">
        <v>656</v>
      </c>
      <c r="BY36" s="109">
        <v>0.4</v>
      </c>
      <c r="BZ36" s="72">
        <v>44622</v>
      </c>
      <c r="CA36" s="73" t="s">
        <v>660</v>
      </c>
      <c r="CB36" s="73" t="s">
        <v>132</v>
      </c>
      <c r="CC36" s="74">
        <f>+BU36</f>
        <v>0.3</v>
      </c>
      <c r="CD36" s="109" t="s">
        <v>133</v>
      </c>
      <c r="CE36" s="684">
        <v>44658</v>
      </c>
      <c r="CF36" s="66" t="s">
        <v>163</v>
      </c>
      <c r="CG36" s="66" t="s">
        <v>135</v>
      </c>
      <c r="CH36" s="68">
        <v>0.3</v>
      </c>
      <c r="CI36" s="109" t="s">
        <v>133</v>
      </c>
      <c r="CJ36" s="76">
        <v>44680</v>
      </c>
      <c r="CK36" s="77" t="s">
        <v>136</v>
      </c>
      <c r="CL36" s="77" t="s">
        <v>135</v>
      </c>
      <c r="CM36" s="78">
        <v>0.1</v>
      </c>
      <c r="CN36" s="78" t="s">
        <v>133</v>
      </c>
      <c r="CO36" s="77"/>
      <c r="CP36" s="77"/>
      <c r="CQ36" s="77"/>
      <c r="CR36" s="248">
        <v>44720</v>
      </c>
      <c r="CS36" s="77" t="s">
        <v>430</v>
      </c>
      <c r="CT36" s="77" t="s">
        <v>367</v>
      </c>
      <c r="CU36" s="826">
        <v>44731</v>
      </c>
      <c r="CV36" s="823" t="s">
        <v>8257</v>
      </c>
      <c r="CW36" s="862" t="s">
        <v>126</v>
      </c>
      <c r="CX36" s="893">
        <v>44769</v>
      </c>
      <c r="CY36" s="889" t="s">
        <v>8422</v>
      </c>
      <c r="CZ36" s="885" t="s">
        <v>128</v>
      </c>
      <c r="DA36" s="78">
        <v>0.1</v>
      </c>
      <c r="DB36" s="884" t="s">
        <v>4238</v>
      </c>
      <c r="DC36" s="921" t="s">
        <v>310</v>
      </c>
      <c r="DD36" s="922" t="s">
        <v>310</v>
      </c>
      <c r="DE36" s="98" t="s">
        <v>140</v>
      </c>
      <c r="DF36" s="169"/>
      <c r="DG36" s="100"/>
      <c r="DH36" s="101"/>
      <c r="DI36" s="98"/>
      <c r="DJ36" s="114"/>
      <c r="DK36" s="925">
        <v>29</v>
      </c>
      <c r="DL36" s="855" t="str">
        <f t="shared" si="0"/>
        <v>EN AVANCE</v>
      </c>
      <c r="DM36" s="913">
        <v>29</v>
      </c>
    </row>
    <row r="37" spans="1:117" ht="27" hidden="1" customHeight="1">
      <c r="A37" s="98">
        <v>0</v>
      </c>
      <c r="B37" s="98">
        <v>58</v>
      </c>
      <c r="C37" s="99" t="s">
        <v>99</v>
      </c>
      <c r="D37" s="100">
        <v>2019</v>
      </c>
      <c r="E37" s="100" t="s">
        <v>311</v>
      </c>
      <c r="F37" s="173">
        <v>43819</v>
      </c>
      <c r="G37" s="102" t="s">
        <v>643</v>
      </c>
      <c r="H37" s="103" t="s">
        <v>102</v>
      </c>
      <c r="I37" s="102" t="s">
        <v>661</v>
      </c>
      <c r="J37" s="102" t="s">
        <v>662</v>
      </c>
      <c r="K37" s="102" t="s">
        <v>646</v>
      </c>
      <c r="L37" s="59" t="s">
        <v>146</v>
      </c>
      <c r="M37" s="175" t="s">
        <v>663</v>
      </c>
      <c r="N37" s="67"/>
      <c r="O37" s="109">
        <v>1</v>
      </c>
      <c r="P37" s="100" t="s">
        <v>664</v>
      </c>
      <c r="Q37" s="55" t="s">
        <v>109</v>
      </c>
      <c r="R37" s="176" t="s">
        <v>665</v>
      </c>
      <c r="S37" s="108">
        <v>43998</v>
      </c>
      <c r="T37" s="108">
        <v>44101</v>
      </c>
      <c r="U37" s="63" t="s">
        <v>111</v>
      </c>
      <c r="V37" s="98"/>
      <c r="W37" s="64">
        <v>44926</v>
      </c>
      <c r="X37" s="57"/>
      <c r="Y37" s="62"/>
      <c r="Z37" s="54"/>
      <c r="AA37" s="116"/>
      <c r="AB37" s="62"/>
      <c r="AC37" s="62"/>
      <c r="AD37" s="62"/>
      <c r="AE37" s="54"/>
      <c r="AF37" s="62"/>
      <c r="AG37" s="62"/>
      <c r="AH37" s="62"/>
      <c r="AI37" s="57"/>
      <c r="AJ37" s="70"/>
      <c r="AK37" s="62"/>
      <c r="AL37" s="62"/>
      <c r="AM37" s="54"/>
      <c r="AN37" s="57">
        <v>44043</v>
      </c>
      <c r="AO37" s="67" t="s">
        <v>666</v>
      </c>
      <c r="AP37" s="68">
        <v>0.2</v>
      </c>
      <c r="AQ37" s="57">
        <v>44067</v>
      </c>
      <c r="AR37" s="67" t="s">
        <v>667</v>
      </c>
      <c r="AS37" s="62" t="s">
        <v>119</v>
      </c>
      <c r="AT37" s="69">
        <v>0</v>
      </c>
      <c r="AU37" s="54" t="s">
        <v>133</v>
      </c>
      <c r="AV37" s="57">
        <v>44169</v>
      </c>
      <c r="AW37" s="58" t="s">
        <v>668</v>
      </c>
      <c r="AX37" s="68">
        <v>1</v>
      </c>
      <c r="AY37" s="57">
        <v>44182</v>
      </c>
      <c r="AZ37" s="58" t="s">
        <v>669</v>
      </c>
      <c r="BA37" s="56" t="s">
        <v>119</v>
      </c>
      <c r="BB37" s="68">
        <v>0</v>
      </c>
      <c r="BC37" s="54" t="s">
        <v>115</v>
      </c>
      <c r="BD37" s="57">
        <v>44286</v>
      </c>
      <c r="BE37" s="58" t="s">
        <v>654</v>
      </c>
      <c r="BF37" s="68">
        <v>0</v>
      </c>
      <c r="BG37" s="57">
        <v>44335</v>
      </c>
      <c r="BH37" s="58" t="s">
        <v>670</v>
      </c>
      <c r="BI37" s="56" t="s">
        <v>123</v>
      </c>
      <c r="BJ37" s="68">
        <v>0</v>
      </c>
      <c r="BK37" s="54" t="s">
        <v>115</v>
      </c>
      <c r="BL37" s="170">
        <v>44500</v>
      </c>
      <c r="BM37" s="58" t="s">
        <v>656</v>
      </c>
      <c r="BN37" s="68">
        <v>0.3</v>
      </c>
      <c r="BO37" s="170">
        <v>44508</v>
      </c>
      <c r="BP37" s="58" t="s">
        <v>671</v>
      </c>
      <c r="BQ37" s="56" t="s">
        <v>126</v>
      </c>
      <c r="BR37" s="110">
        <v>44519</v>
      </c>
      <c r="BS37" s="102" t="s">
        <v>672</v>
      </c>
      <c r="BT37" s="98" t="s">
        <v>128</v>
      </c>
      <c r="BU37" s="109">
        <v>0.3</v>
      </c>
      <c r="BV37" s="98" t="s">
        <v>129</v>
      </c>
      <c r="BW37" s="110">
        <v>44610</v>
      </c>
      <c r="BX37" s="102" t="s">
        <v>656</v>
      </c>
      <c r="BY37" s="109">
        <v>0.4</v>
      </c>
      <c r="BZ37" s="72">
        <v>44622</v>
      </c>
      <c r="CA37" s="73" t="s">
        <v>660</v>
      </c>
      <c r="CB37" s="73" t="s">
        <v>132</v>
      </c>
      <c r="CC37" s="74">
        <f>+BU37</f>
        <v>0.3</v>
      </c>
      <c r="CD37" s="109" t="s">
        <v>133</v>
      </c>
      <c r="CE37" s="684">
        <v>44658</v>
      </c>
      <c r="CF37" s="66" t="s">
        <v>163</v>
      </c>
      <c r="CG37" s="66" t="s">
        <v>135</v>
      </c>
      <c r="CH37" s="68">
        <v>0.3</v>
      </c>
      <c r="CI37" s="109" t="s">
        <v>133</v>
      </c>
      <c r="CJ37" s="76">
        <v>44680</v>
      </c>
      <c r="CK37" s="77" t="s">
        <v>136</v>
      </c>
      <c r="CL37" s="77" t="s">
        <v>135</v>
      </c>
      <c r="CM37" s="78">
        <v>0.3</v>
      </c>
      <c r="CN37" s="78" t="s">
        <v>133</v>
      </c>
      <c r="CO37" s="77"/>
      <c r="CP37" s="77"/>
      <c r="CQ37" s="77"/>
      <c r="CR37" s="248">
        <v>44720</v>
      </c>
      <c r="CS37" s="77" t="s">
        <v>200</v>
      </c>
      <c r="CT37" s="77" t="s">
        <v>367</v>
      </c>
      <c r="CU37" s="826">
        <v>44731</v>
      </c>
      <c r="CV37" s="823" t="s">
        <v>8257</v>
      </c>
      <c r="CW37" s="862" t="s">
        <v>126</v>
      </c>
      <c r="CX37" s="893">
        <v>44769</v>
      </c>
      <c r="CY37" s="889" t="s">
        <v>8422</v>
      </c>
      <c r="CZ37" s="885" t="s">
        <v>128</v>
      </c>
      <c r="DA37" s="78">
        <v>0.3</v>
      </c>
      <c r="DB37" s="884" t="s">
        <v>4238</v>
      </c>
      <c r="DC37" s="921" t="s">
        <v>310</v>
      </c>
      <c r="DD37" s="922" t="s">
        <v>310</v>
      </c>
      <c r="DE37" s="98" t="s">
        <v>140</v>
      </c>
      <c r="DF37" s="102"/>
      <c r="DG37" s="100"/>
      <c r="DH37" s="101"/>
      <c r="DI37" s="98"/>
      <c r="DJ37" s="114"/>
      <c r="DK37" s="925">
        <v>30</v>
      </c>
      <c r="DL37" s="855" t="str">
        <f t="shared" si="0"/>
        <v>EN AVANCE</v>
      </c>
      <c r="DM37" s="913">
        <v>30</v>
      </c>
    </row>
    <row r="38" spans="1:117" ht="27" hidden="1" customHeight="1">
      <c r="A38" s="98">
        <v>0</v>
      </c>
      <c r="B38" s="54">
        <v>59</v>
      </c>
      <c r="C38" s="99" t="s">
        <v>99</v>
      </c>
      <c r="D38" s="100">
        <v>2019</v>
      </c>
      <c r="E38" s="100" t="s">
        <v>311</v>
      </c>
      <c r="F38" s="173">
        <v>43819</v>
      </c>
      <c r="G38" s="102" t="s">
        <v>643</v>
      </c>
      <c r="H38" s="59" t="s">
        <v>102</v>
      </c>
      <c r="I38" s="102" t="s">
        <v>673</v>
      </c>
      <c r="J38" s="102" t="s">
        <v>674</v>
      </c>
      <c r="K38" s="102" t="s">
        <v>646</v>
      </c>
      <c r="L38" s="59" t="s">
        <v>146</v>
      </c>
      <c r="M38" s="102" t="s">
        <v>675</v>
      </c>
      <c r="N38" s="177"/>
      <c r="O38" s="109">
        <v>1</v>
      </c>
      <c r="P38" s="100" t="s">
        <v>676</v>
      </c>
      <c r="Q38" s="55" t="s">
        <v>318</v>
      </c>
      <c r="R38" s="176" t="s">
        <v>319</v>
      </c>
      <c r="S38" s="108">
        <v>43998</v>
      </c>
      <c r="T38" s="108">
        <v>44101</v>
      </c>
      <c r="U38" s="63" t="s">
        <v>111</v>
      </c>
      <c r="V38" s="98"/>
      <c r="W38" s="64">
        <v>44681</v>
      </c>
      <c r="X38" s="57"/>
      <c r="Y38" s="62"/>
      <c r="Z38" s="54"/>
      <c r="AA38" s="116"/>
      <c r="AB38" s="62"/>
      <c r="AC38" s="62"/>
      <c r="AD38" s="62"/>
      <c r="AE38" s="54"/>
      <c r="AF38" s="62"/>
      <c r="AG38" s="62"/>
      <c r="AH38" s="62"/>
      <c r="AI38" s="57"/>
      <c r="AJ38" s="70"/>
      <c r="AK38" s="62"/>
      <c r="AL38" s="62"/>
      <c r="AM38" s="54"/>
      <c r="AN38" s="101">
        <v>44043</v>
      </c>
      <c r="AO38" s="102" t="s">
        <v>677</v>
      </c>
      <c r="AP38" s="109">
        <v>0</v>
      </c>
      <c r="AQ38" s="101">
        <v>44066</v>
      </c>
      <c r="AR38" s="178" t="s">
        <v>678</v>
      </c>
      <c r="AS38" s="98" t="s">
        <v>322</v>
      </c>
      <c r="AT38" s="109">
        <v>0</v>
      </c>
      <c r="AU38" s="98" t="s">
        <v>133</v>
      </c>
      <c r="AV38" s="101">
        <v>44169</v>
      </c>
      <c r="AW38" s="102" t="s">
        <v>679</v>
      </c>
      <c r="AX38" s="109">
        <v>0.3</v>
      </c>
      <c r="AY38" s="101">
        <v>44182</v>
      </c>
      <c r="AZ38" s="102" t="s">
        <v>679</v>
      </c>
      <c r="BA38" s="100" t="s">
        <v>123</v>
      </c>
      <c r="BB38" s="98">
        <v>100</v>
      </c>
      <c r="BC38" s="98" t="s">
        <v>115</v>
      </c>
      <c r="BD38" s="101">
        <v>44286</v>
      </c>
      <c r="BE38" s="102" t="s">
        <v>680</v>
      </c>
      <c r="BF38" s="109">
        <v>0.7</v>
      </c>
      <c r="BG38" s="101">
        <v>44342</v>
      </c>
      <c r="BH38" s="102" t="s">
        <v>681</v>
      </c>
      <c r="BI38" s="100" t="s">
        <v>123</v>
      </c>
      <c r="BJ38" s="98">
        <v>0</v>
      </c>
      <c r="BK38" s="98" t="s">
        <v>115</v>
      </c>
      <c r="BL38" s="101">
        <v>44500</v>
      </c>
      <c r="BM38" s="102" t="s">
        <v>682</v>
      </c>
      <c r="BN38" s="109">
        <v>1</v>
      </c>
      <c r="BO38" s="110">
        <v>44508</v>
      </c>
      <c r="BP38" s="178" t="s">
        <v>683</v>
      </c>
      <c r="BQ38" s="98" t="s">
        <v>201</v>
      </c>
      <c r="BR38" s="110">
        <v>44518</v>
      </c>
      <c r="BS38" s="102" t="s">
        <v>684</v>
      </c>
      <c r="BT38" s="98" t="s">
        <v>128</v>
      </c>
      <c r="BU38" s="109">
        <v>0.5</v>
      </c>
      <c r="BV38" s="54" t="s">
        <v>129</v>
      </c>
      <c r="BW38" s="110">
        <v>44610</v>
      </c>
      <c r="BX38" s="169" t="s">
        <v>685</v>
      </c>
      <c r="BY38" s="109">
        <v>1</v>
      </c>
      <c r="BZ38" s="72">
        <v>44628</v>
      </c>
      <c r="CA38" s="73" t="s">
        <v>686</v>
      </c>
      <c r="CB38" s="73" t="s">
        <v>132</v>
      </c>
      <c r="CC38" s="74">
        <v>0.5</v>
      </c>
      <c r="CD38" s="109" t="s">
        <v>133</v>
      </c>
      <c r="CE38" s="248">
        <v>44657</v>
      </c>
      <c r="CF38" s="77" t="s">
        <v>687</v>
      </c>
      <c r="CG38" s="77" t="s">
        <v>331</v>
      </c>
      <c r="CH38" s="126">
        <v>0.5</v>
      </c>
      <c r="CI38" s="112" t="s">
        <v>133</v>
      </c>
      <c r="CJ38" s="76">
        <v>44684</v>
      </c>
      <c r="CK38" s="117" t="s">
        <v>688</v>
      </c>
      <c r="CL38" s="92" t="s">
        <v>333</v>
      </c>
      <c r="CM38" s="78">
        <v>1</v>
      </c>
      <c r="CN38" s="78" t="s">
        <v>257</v>
      </c>
      <c r="CO38" s="77"/>
      <c r="CP38" s="77"/>
      <c r="CQ38" s="77"/>
      <c r="CR38" s="248">
        <v>44720</v>
      </c>
      <c r="CS38" s="77" t="s">
        <v>348</v>
      </c>
      <c r="CT38" s="77" t="s">
        <v>139</v>
      </c>
      <c r="CU38" s="817">
        <v>44761</v>
      </c>
      <c r="CV38" s="818" t="s">
        <v>8236</v>
      </c>
      <c r="CW38" s="858" t="s">
        <v>1349</v>
      </c>
      <c r="CX38" s="883">
        <v>44770</v>
      </c>
      <c r="CY38" s="889" t="s">
        <v>8463</v>
      </c>
      <c r="CZ38" s="885" t="s">
        <v>128</v>
      </c>
      <c r="DA38" s="78">
        <v>1</v>
      </c>
      <c r="DB38" s="884" t="s">
        <v>4237</v>
      </c>
      <c r="DC38" s="919"/>
      <c r="DD38" s="920"/>
      <c r="DE38" s="54" t="s">
        <v>140</v>
      </c>
      <c r="DF38" s="58"/>
      <c r="DG38" s="56"/>
      <c r="DH38" s="57"/>
      <c r="DI38" s="54"/>
      <c r="DJ38" s="62"/>
      <c r="DK38" s="925">
        <v>31</v>
      </c>
      <c r="DL38" s="855" t="str">
        <f t="shared" si="0"/>
        <v>CUMPLIDA</v>
      </c>
      <c r="DM38" s="913">
        <v>31</v>
      </c>
    </row>
    <row r="39" spans="1:117" ht="27" hidden="1" customHeight="1">
      <c r="A39" s="54">
        <v>48</v>
      </c>
      <c r="B39" s="54">
        <v>60</v>
      </c>
      <c r="C39" s="93" t="s">
        <v>99</v>
      </c>
      <c r="D39" s="92">
        <v>2020</v>
      </c>
      <c r="E39" s="56" t="s">
        <v>689</v>
      </c>
      <c r="F39" s="65">
        <v>43965</v>
      </c>
      <c r="G39" s="58" t="s">
        <v>690</v>
      </c>
      <c r="H39" s="180" t="s">
        <v>102</v>
      </c>
      <c r="I39" s="58" t="s">
        <v>691</v>
      </c>
      <c r="J39" s="58" t="s">
        <v>692</v>
      </c>
      <c r="K39" s="58" t="s">
        <v>693</v>
      </c>
      <c r="L39" s="60" t="s">
        <v>146</v>
      </c>
      <c r="M39" s="58" t="s">
        <v>694</v>
      </c>
      <c r="N39" s="62"/>
      <c r="O39" s="87">
        <v>1</v>
      </c>
      <c r="P39" s="81" t="s">
        <v>695</v>
      </c>
      <c r="Q39" s="55" t="s">
        <v>696</v>
      </c>
      <c r="R39" s="56" t="s">
        <v>697</v>
      </c>
      <c r="S39" s="65">
        <v>43997</v>
      </c>
      <c r="T39" s="94">
        <v>44135</v>
      </c>
      <c r="U39" s="60"/>
      <c r="V39" s="54"/>
      <c r="W39" s="64">
        <v>44663</v>
      </c>
      <c r="X39" s="57"/>
      <c r="Y39" s="62"/>
      <c r="Z39" s="54"/>
      <c r="AA39" s="116"/>
      <c r="AB39" s="62"/>
      <c r="AC39" s="62"/>
      <c r="AD39" s="62"/>
      <c r="AE39" s="54"/>
      <c r="AF39" s="57"/>
      <c r="AG39" s="62"/>
      <c r="AH39" s="62"/>
      <c r="AI39" s="57"/>
      <c r="AJ39" s="70"/>
      <c r="AK39" s="62"/>
      <c r="AL39" s="62"/>
      <c r="AM39" s="54"/>
      <c r="AN39" s="57">
        <v>44043</v>
      </c>
      <c r="AO39" s="58" t="s">
        <v>698</v>
      </c>
      <c r="AP39" s="68">
        <v>0.8</v>
      </c>
      <c r="AQ39" s="57">
        <v>44062</v>
      </c>
      <c r="AR39" s="67" t="s">
        <v>699</v>
      </c>
      <c r="AS39" s="54" t="s">
        <v>322</v>
      </c>
      <c r="AT39" s="54">
        <v>80</v>
      </c>
      <c r="AU39" s="54" t="s">
        <v>133</v>
      </c>
      <c r="AV39" s="57">
        <v>44169</v>
      </c>
      <c r="AW39" s="58" t="s">
        <v>700</v>
      </c>
      <c r="AX39" s="68">
        <v>1</v>
      </c>
      <c r="AY39" s="57">
        <v>44183</v>
      </c>
      <c r="AZ39" s="58" t="s">
        <v>701</v>
      </c>
      <c r="BA39" s="62" t="s">
        <v>123</v>
      </c>
      <c r="BB39" s="54">
        <v>50</v>
      </c>
      <c r="BC39" s="54" t="s">
        <v>115</v>
      </c>
      <c r="BD39" s="57">
        <v>44286</v>
      </c>
      <c r="BE39" s="58" t="s">
        <v>702</v>
      </c>
      <c r="BF39" s="68">
        <v>0</v>
      </c>
      <c r="BG39" s="57">
        <v>44337</v>
      </c>
      <c r="BH39" s="58" t="s">
        <v>703</v>
      </c>
      <c r="BI39" s="56" t="s">
        <v>123</v>
      </c>
      <c r="BJ39" s="54">
        <v>30</v>
      </c>
      <c r="BK39" s="54" t="s">
        <v>115</v>
      </c>
      <c r="BL39" s="170">
        <v>44500</v>
      </c>
      <c r="BM39" s="67" t="s">
        <v>704</v>
      </c>
      <c r="BN39" s="68">
        <v>1</v>
      </c>
      <c r="BO39" s="170">
        <v>44508</v>
      </c>
      <c r="BP39" s="58" t="s">
        <v>705</v>
      </c>
      <c r="BQ39" s="56" t="s">
        <v>139</v>
      </c>
      <c r="BR39" s="170">
        <v>44519</v>
      </c>
      <c r="BS39" s="70" t="s">
        <v>706</v>
      </c>
      <c r="BT39" s="54" t="s">
        <v>123</v>
      </c>
      <c r="BU39" s="54">
        <v>100</v>
      </c>
      <c r="BV39" s="54" t="s">
        <v>257</v>
      </c>
      <c r="BW39" s="170">
        <v>44627</v>
      </c>
      <c r="BX39" s="58" t="s">
        <v>707</v>
      </c>
      <c r="BY39" s="68">
        <v>1</v>
      </c>
      <c r="BZ39" s="57">
        <v>44630</v>
      </c>
      <c r="CA39" s="181" t="s">
        <v>708</v>
      </c>
      <c r="CB39" s="56" t="s">
        <v>709</v>
      </c>
      <c r="CC39" s="68">
        <v>1</v>
      </c>
      <c r="CD39" s="68" t="s">
        <v>257</v>
      </c>
      <c r="CE39" s="57">
        <v>44662</v>
      </c>
      <c r="CF39" s="181" t="s">
        <v>708</v>
      </c>
      <c r="CG39" s="56" t="s">
        <v>135</v>
      </c>
      <c r="CH39" s="68">
        <v>1</v>
      </c>
      <c r="CI39" s="68" t="s">
        <v>257</v>
      </c>
      <c r="CJ39" s="170">
        <v>44683</v>
      </c>
      <c r="CK39" s="181" t="s">
        <v>710</v>
      </c>
      <c r="CL39" s="56" t="s">
        <v>135</v>
      </c>
      <c r="CM39" s="68">
        <v>1</v>
      </c>
      <c r="CN39" s="68" t="s">
        <v>257</v>
      </c>
      <c r="CO39" s="684">
        <v>44712</v>
      </c>
      <c r="CP39" s="66" t="s">
        <v>466</v>
      </c>
      <c r="CQ39" s="66">
        <v>1</v>
      </c>
      <c r="CR39" s="684">
        <v>44720</v>
      </c>
      <c r="CS39" s="66" t="s">
        <v>466</v>
      </c>
      <c r="CT39" s="66" t="s">
        <v>139</v>
      </c>
      <c r="CU39" s="833">
        <v>44761</v>
      </c>
      <c r="CV39" s="847" t="s">
        <v>466</v>
      </c>
      <c r="CW39" s="863" t="s">
        <v>139</v>
      </c>
      <c r="CX39" s="893">
        <v>44764</v>
      </c>
      <c r="CY39" s="889" t="s">
        <v>348</v>
      </c>
      <c r="CZ39" s="885" t="s">
        <v>128</v>
      </c>
      <c r="DA39" s="68">
        <v>1</v>
      </c>
      <c r="DB39" s="884" t="s">
        <v>4237</v>
      </c>
      <c r="DC39" s="919"/>
      <c r="DD39" s="920"/>
      <c r="DE39" s="56" t="s">
        <v>140</v>
      </c>
      <c r="DF39" s="62"/>
      <c r="DG39" s="56"/>
      <c r="DH39" s="57"/>
      <c r="DI39" s="54"/>
      <c r="DJ39" s="953"/>
      <c r="DK39" s="925">
        <v>32</v>
      </c>
      <c r="DL39" s="855" t="str">
        <f t="shared" si="0"/>
        <v>CUMPLIDA</v>
      </c>
      <c r="DM39" s="913">
        <v>32</v>
      </c>
    </row>
    <row r="40" spans="1:117" ht="27" hidden="1" customHeight="1">
      <c r="A40" s="54">
        <v>52</v>
      </c>
      <c r="B40" s="54">
        <v>61</v>
      </c>
      <c r="C40" s="55" t="s">
        <v>99</v>
      </c>
      <c r="D40" s="56">
        <v>2018</v>
      </c>
      <c r="E40" s="56" t="s">
        <v>167</v>
      </c>
      <c r="F40" s="57"/>
      <c r="G40" s="58" t="s">
        <v>711</v>
      </c>
      <c r="H40" s="59" t="s">
        <v>169</v>
      </c>
      <c r="I40" s="58" t="s">
        <v>712</v>
      </c>
      <c r="J40" s="61" t="s">
        <v>171</v>
      </c>
      <c r="K40" s="61" t="s">
        <v>171</v>
      </c>
      <c r="L40" s="60" t="s">
        <v>172</v>
      </c>
      <c r="M40" s="61" t="s">
        <v>713</v>
      </c>
      <c r="N40" s="62"/>
      <c r="O40" s="54">
        <v>1</v>
      </c>
      <c r="P40" s="56" t="s">
        <v>714</v>
      </c>
      <c r="Q40" s="55" t="s">
        <v>167</v>
      </c>
      <c r="R40" s="56" t="s">
        <v>110</v>
      </c>
      <c r="S40" s="57">
        <v>43269</v>
      </c>
      <c r="T40" s="57">
        <v>43360</v>
      </c>
      <c r="U40" s="60" t="s">
        <v>111</v>
      </c>
      <c r="V40" s="87">
        <v>925</v>
      </c>
      <c r="W40" s="64">
        <v>44742</v>
      </c>
      <c r="X40" s="65">
        <v>43646</v>
      </c>
      <c r="Y40" s="58" t="s">
        <v>175</v>
      </c>
      <c r="Z40" s="54">
        <v>1</v>
      </c>
      <c r="AA40" s="65">
        <v>43663</v>
      </c>
      <c r="AB40" s="58" t="s">
        <v>176</v>
      </c>
      <c r="AC40" s="56" t="s">
        <v>177</v>
      </c>
      <c r="AD40" s="66">
        <f>+Z40/O40</f>
        <v>1</v>
      </c>
      <c r="AE40" s="54" t="s">
        <v>115</v>
      </c>
      <c r="AF40" s="65">
        <v>43799</v>
      </c>
      <c r="AG40" s="58" t="s">
        <v>178</v>
      </c>
      <c r="AH40" s="54">
        <v>1</v>
      </c>
      <c r="AI40" s="57">
        <v>43808</v>
      </c>
      <c r="AJ40" s="58" t="s">
        <v>715</v>
      </c>
      <c r="AK40" s="54" t="s">
        <v>180</v>
      </c>
      <c r="AL40" s="66">
        <f>+AH40/O40</f>
        <v>1</v>
      </c>
      <c r="AM40" s="56" t="s">
        <v>115</v>
      </c>
      <c r="AN40" s="57">
        <v>44043</v>
      </c>
      <c r="AO40" s="67" t="s">
        <v>716</v>
      </c>
      <c r="AP40" s="68">
        <v>0.4</v>
      </c>
      <c r="AQ40" s="57">
        <v>44067</v>
      </c>
      <c r="AR40" s="58" t="s">
        <v>717</v>
      </c>
      <c r="AS40" s="54" t="s">
        <v>183</v>
      </c>
      <c r="AT40" s="68">
        <v>0.4</v>
      </c>
      <c r="AU40" s="54" t="s">
        <v>115</v>
      </c>
      <c r="AV40" s="57">
        <v>44172</v>
      </c>
      <c r="AW40" s="58" t="s">
        <v>718</v>
      </c>
      <c r="AX40" s="78">
        <v>0.8</v>
      </c>
      <c r="AY40" s="57">
        <v>44183</v>
      </c>
      <c r="AZ40" s="67" t="s">
        <v>719</v>
      </c>
      <c r="BA40" s="62" t="s">
        <v>186</v>
      </c>
      <c r="BB40" s="68">
        <v>0.8</v>
      </c>
      <c r="BC40" s="54" t="s">
        <v>133</v>
      </c>
      <c r="BD40" s="57">
        <v>44286</v>
      </c>
      <c r="BE40" s="58" t="s">
        <v>720</v>
      </c>
      <c r="BF40" s="78">
        <v>0.8</v>
      </c>
      <c r="BG40" s="57">
        <v>44337</v>
      </c>
      <c r="BH40" s="67" t="s">
        <v>721</v>
      </c>
      <c r="BI40" s="56" t="s">
        <v>123</v>
      </c>
      <c r="BJ40" s="68">
        <v>0.8</v>
      </c>
      <c r="BK40" s="54" t="s">
        <v>115</v>
      </c>
      <c r="BL40" s="89">
        <v>44500</v>
      </c>
      <c r="BM40" s="81" t="s">
        <v>722</v>
      </c>
      <c r="BN40" s="74">
        <v>0.82</v>
      </c>
      <c r="BO40" s="170">
        <v>44508</v>
      </c>
      <c r="BP40" s="54" t="s">
        <v>723</v>
      </c>
      <c r="BQ40" s="54" t="s">
        <v>126</v>
      </c>
      <c r="BR40" s="170">
        <v>44522</v>
      </c>
      <c r="BS40" s="56" t="s">
        <v>724</v>
      </c>
      <c r="BT40" s="54" t="s">
        <v>192</v>
      </c>
      <c r="BU40" s="68">
        <v>0.8</v>
      </c>
      <c r="BV40" s="54" t="s">
        <v>129</v>
      </c>
      <c r="BW40" s="170">
        <v>44610</v>
      </c>
      <c r="BX40" s="58" t="s">
        <v>725</v>
      </c>
      <c r="BY40" s="68">
        <v>1</v>
      </c>
      <c r="BZ40" s="66" t="s">
        <v>255</v>
      </c>
      <c r="CA40" s="66" t="s">
        <v>726</v>
      </c>
      <c r="CB40" s="66" t="s">
        <v>195</v>
      </c>
      <c r="CC40" s="68">
        <v>0.1</v>
      </c>
      <c r="CD40" s="68" t="s">
        <v>133</v>
      </c>
      <c r="CE40" s="76">
        <v>44658</v>
      </c>
      <c r="CF40" s="77" t="s">
        <v>727</v>
      </c>
      <c r="CG40" s="77" t="s">
        <v>195</v>
      </c>
      <c r="CH40" s="78">
        <v>0.7</v>
      </c>
      <c r="CI40" s="78" t="s">
        <v>133</v>
      </c>
      <c r="CJ40" s="76">
        <v>44680</v>
      </c>
      <c r="CK40" s="91" t="s">
        <v>728</v>
      </c>
      <c r="CL40" s="91" t="s">
        <v>198</v>
      </c>
      <c r="CM40" s="78">
        <v>0.7</v>
      </c>
      <c r="CN40" s="112" t="s">
        <v>133</v>
      </c>
      <c r="CO40" s="248">
        <v>44712</v>
      </c>
      <c r="CP40" s="77" t="s">
        <v>729</v>
      </c>
      <c r="CQ40" s="77">
        <v>0.7</v>
      </c>
      <c r="CR40" s="79">
        <v>44720</v>
      </c>
      <c r="CS40" s="77" t="s">
        <v>730</v>
      </c>
      <c r="CT40" s="77" t="s">
        <v>166</v>
      </c>
      <c r="CU40" s="829">
        <v>44761</v>
      </c>
      <c r="CV40" s="844" t="s">
        <v>8302</v>
      </c>
      <c r="CW40" s="857" t="s">
        <v>139</v>
      </c>
      <c r="CX40" s="883">
        <v>44764</v>
      </c>
      <c r="CY40" s="889" t="s">
        <v>8543</v>
      </c>
      <c r="CZ40" s="886" t="s">
        <v>220</v>
      </c>
      <c r="DA40" s="78">
        <v>1</v>
      </c>
      <c r="DB40" s="884" t="s">
        <v>4237</v>
      </c>
      <c r="DC40" s="919" t="s">
        <v>260</v>
      </c>
      <c r="DD40" s="920" t="s">
        <v>260</v>
      </c>
      <c r="DE40" s="948" t="s">
        <v>4218</v>
      </c>
      <c r="DF40" s="62" t="s">
        <v>8544</v>
      </c>
      <c r="DG40" s="56" t="s">
        <v>220</v>
      </c>
      <c r="DH40" s="57">
        <v>44771</v>
      </c>
      <c r="DI40" s="54" t="s">
        <v>310</v>
      </c>
      <c r="DJ40" s="953" t="s">
        <v>8545</v>
      </c>
      <c r="DK40" s="925">
        <v>33</v>
      </c>
      <c r="DL40" s="855" t="str">
        <f t="shared" si="0"/>
        <v>CUMPLIDA</v>
      </c>
      <c r="DM40" s="913">
        <v>33</v>
      </c>
    </row>
    <row r="41" spans="1:117" ht="27" hidden="1" customHeight="1">
      <c r="A41" s="54">
        <v>53</v>
      </c>
      <c r="B41" s="54">
        <v>62</v>
      </c>
      <c r="C41" s="55" t="s">
        <v>99</v>
      </c>
      <c r="D41" s="56">
        <v>2018</v>
      </c>
      <c r="E41" s="56" t="s">
        <v>167</v>
      </c>
      <c r="F41" s="57"/>
      <c r="G41" s="58" t="s">
        <v>731</v>
      </c>
      <c r="H41" s="59" t="s">
        <v>169</v>
      </c>
      <c r="I41" s="58" t="s">
        <v>712</v>
      </c>
      <c r="J41" s="61" t="s">
        <v>171</v>
      </c>
      <c r="K41" s="61" t="s">
        <v>171</v>
      </c>
      <c r="L41" s="60" t="s">
        <v>172</v>
      </c>
      <c r="M41" s="61" t="s">
        <v>713</v>
      </c>
      <c r="N41" s="62"/>
      <c r="O41" s="54">
        <v>1</v>
      </c>
      <c r="P41" s="56" t="s">
        <v>714</v>
      </c>
      <c r="Q41" s="55" t="s">
        <v>167</v>
      </c>
      <c r="R41" s="56" t="s">
        <v>110</v>
      </c>
      <c r="S41" s="57">
        <v>43269</v>
      </c>
      <c r="T41" s="57">
        <v>43360</v>
      </c>
      <c r="U41" s="60" t="s">
        <v>111</v>
      </c>
      <c r="V41" s="87">
        <v>925</v>
      </c>
      <c r="W41" s="64">
        <v>44742</v>
      </c>
      <c r="X41" s="65">
        <v>43646</v>
      </c>
      <c r="Y41" s="58" t="s">
        <v>175</v>
      </c>
      <c r="Z41" s="54">
        <v>1</v>
      </c>
      <c r="AA41" s="65">
        <v>43663</v>
      </c>
      <c r="AB41" s="58" t="s">
        <v>176</v>
      </c>
      <c r="AC41" s="56" t="s">
        <v>177</v>
      </c>
      <c r="AD41" s="66">
        <f>+Z41/O41</f>
        <v>1</v>
      </c>
      <c r="AE41" s="54" t="s">
        <v>115</v>
      </c>
      <c r="AF41" s="65">
        <v>43799</v>
      </c>
      <c r="AG41" s="58" t="s">
        <v>178</v>
      </c>
      <c r="AH41" s="54">
        <v>1</v>
      </c>
      <c r="AI41" s="57">
        <v>43808</v>
      </c>
      <c r="AJ41" s="58" t="s">
        <v>732</v>
      </c>
      <c r="AK41" s="54" t="s">
        <v>180</v>
      </c>
      <c r="AL41" s="66">
        <f>+AH41/O41</f>
        <v>1</v>
      </c>
      <c r="AM41" s="56" t="s">
        <v>115</v>
      </c>
      <c r="AN41" s="57">
        <v>44043</v>
      </c>
      <c r="AO41" s="67" t="s">
        <v>716</v>
      </c>
      <c r="AP41" s="68">
        <v>0.4</v>
      </c>
      <c r="AQ41" s="57">
        <v>44067</v>
      </c>
      <c r="AR41" s="58" t="s">
        <v>717</v>
      </c>
      <c r="AS41" s="54" t="s">
        <v>183</v>
      </c>
      <c r="AT41" s="68">
        <v>0.4</v>
      </c>
      <c r="AU41" s="54" t="s">
        <v>115</v>
      </c>
      <c r="AV41" s="57">
        <v>44172</v>
      </c>
      <c r="AW41" s="58" t="s">
        <v>733</v>
      </c>
      <c r="AX41" s="78">
        <v>0.8</v>
      </c>
      <c r="AY41" s="57">
        <v>44183</v>
      </c>
      <c r="AZ41" s="67" t="s">
        <v>719</v>
      </c>
      <c r="BA41" s="62" t="s">
        <v>186</v>
      </c>
      <c r="BB41" s="68">
        <v>0.8</v>
      </c>
      <c r="BC41" s="54" t="s">
        <v>133</v>
      </c>
      <c r="BD41" s="57">
        <v>44286</v>
      </c>
      <c r="BE41" s="58" t="s">
        <v>734</v>
      </c>
      <c r="BF41" s="78">
        <v>0.8</v>
      </c>
      <c r="BG41" s="57">
        <v>44337</v>
      </c>
      <c r="BH41" s="67" t="s">
        <v>721</v>
      </c>
      <c r="BI41" s="56" t="s">
        <v>123</v>
      </c>
      <c r="BJ41" s="68">
        <v>0.8</v>
      </c>
      <c r="BK41" s="54" t="s">
        <v>115</v>
      </c>
      <c r="BL41" s="89">
        <v>44500</v>
      </c>
      <c r="BM41" s="81" t="s">
        <v>722</v>
      </c>
      <c r="BN41" s="74">
        <v>0.82</v>
      </c>
      <c r="BO41" s="170">
        <v>44508</v>
      </c>
      <c r="BP41" s="54" t="s">
        <v>723</v>
      </c>
      <c r="BQ41" s="54" t="s">
        <v>126</v>
      </c>
      <c r="BR41" s="170">
        <v>44522</v>
      </c>
      <c r="BS41" s="56" t="s">
        <v>735</v>
      </c>
      <c r="BT41" s="54" t="s">
        <v>192</v>
      </c>
      <c r="BU41" s="68">
        <v>0.8</v>
      </c>
      <c r="BV41" s="54" t="s">
        <v>129</v>
      </c>
      <c r="BW41" s="170">
        <v>44610</v>
      </c>
      <c r="BX41" s="58" t="s">
        <v>736</v>
      </c>
      <c r="BY41" s="68">
        <v>1</v>
      </c>
      <c r="BZ41" s="66" t="s">
        <v>255</v>
      </c>
      <c r="CA41" s="66" t="s">
        <v>737</v>
      </c>
      <c r="CB41" s="66" t="s">
        <v>195</v>
      </c>
      <c r="CC41" s="68">
        <v>0.1</v>
      </c>
      <c r="CD41" s="68" t="s">
        <v>133</v>
      </c>
      <c r="CE41" s="76">
        <v>44658</v>
      </c>
      <c r="CF41" s="77" t="s">
        <v>727</v>
      </c>
      <c r="CG41" s="77" t="s">
        <v>195</v>
      </c>
      <c r="CH41" s="78">
        <v>0.7</v>
      </c>
      <c r="CI41" s="78" t="s">
        <v>133</v>
      </c>
      <c r="CJ41" s="76">
        <v>44680</v>
      </c>
      <c r="CK41" s="91" t="s">
        <v>728</v>
      </c>
      <c r="CL41" s="91" t="s">
        <v>198</v>
      </c>
      <c r="CM41" s="78">
        <v>0.7</v>
      </c>
      <c r="CN41" s="112" t="s">
        <v>133</v>
      </c>
      <c r="CO41" s="248">
        <v>44712</v>
      </c>
      <c r="CP41" s="77" t="s">
        <v>738</v>
      </c>
      <c r="CQ41" s="77">
        <v>0.7</v>
      </c>
      <c r="CR41" s="79">
        <v>44720</v>
      </c>
      <c r="CS41" s="77" t="s">
        <v>730</v>
      </c>
      <c r="CT41" s="77" t="s">
        <v>166</v>
      </c>
      <c r="CU41" s="829">
        <v>44761</v>
      </c>
      <c r="CV41" s="844" t="s">
        <v>8302</v>
      </c>
      <c r="CW41" s="857" t="s">
        <v>139</v>
      </c>
      <c r="CX41" s="883">
        <v>44764</v>
      </c>
      <c r="CY41" s="889" t="s">
        <v>8543</v>
      </c>
      <c r="CZ41" s="886" t="s">
        <v>220</v>
      </c>
      <c r="DA41" s="78">
        <v>1</v>
      </c>
      <c r="DB41" s="884" t="s">
        <v>4237</v>
      </c>
      <c r="DC41" s="919" t="s">
        <v>260</v>
      </c>
      <c r="DD41" s="920" t="s">
        <v>260</v>
      </c>
      <c r="DE41" s="948" t="s">
        <v>4218</v>
      </c>
      <c r="DF41" s="62" t="s">
        <v>8544</v>
      </c>
      <c r="DG41" s="56" t="s">
        <v>220</v>
      </c>
      <c r="DH41" s="57">
        <v>44771</v>
      </c>
      <c r="DI41" s="54" t="s">
        <v>310</v>
      </c>
      <c r="DJ41" s="953" t="s">
        <v>8545</v>
      </c>
      <c r="DK41" s="925">
        <v>34</v>
      </c>
      <c r="DL41" s="855" t="str">
        <f t="shared" si="0"/>
        <v>CUMPLIDA</v>
      </c>
      <c r="DM41" s="913">
        <v>34</v>
      </c>
    </row>
    <row r="42" spans="1:117" ht="27" hidden="1" customHeight="1">
      <c r="A42" s="54">
        <v>54</v>
      </c>
      <c r="B42" s="54">
        <v>63</v>
      </c>
      <c r="C42" s="55" t="s">
        <v>99</v>
      </c>
      <c r="D42" s="56">
        <v>2018</v>
      </c>
      <c r="E42" s="56" t="s">
        <v>167</v>
      </c>
      <c r="F42" s="57"/>
      <c r="G42" s="58" t="s">
        <v>739</v>
      </c>
      <c r="H42" s="59" t="s">
        <v>169</v>
      </c>
      <c r="I42" s="58" t="s">
        <v>712</v>
      </c>
      <c r="J42" s="61" t="s">
        <v>171</v>
      </c>
      <c r="K42" s="61" t="s">
        <v>171</v>
      </c>
      <c r="L42" s="60" t="s">
        <v>172</v>
      </c>
      <c r="M42" s="61" t="s">
        <v>713</v>
      </c>
      <c r="N42" s="62"/>
      <c r="O42" s="54">
        <v>1</v>
      </c>
      <c r="P42" s="56" t="s">
        <v>714</v>
      </c>
      <c r="Q42" s="55" t="s">
        <v>167</v>
      </c>
      <c r="R42" s="56" t="s">
        <v>110</v>
      </c>
      <c r="S42" s="57">
        <v>43269</v>
      </c>
      <c r="T42" s="57">
        <v>43360</v>
      </c>
      <c r="U42" s="60" t="s">
        <v>111</v>
      </c>
      <c r="V42" s="87">
        <v>925</v>
      </c>
      <c r="W42" s="64">
        <v>44742</v>
      </c>
      <c r="X42" s="65">
        <v>43646</v>
      </c>
      <c r="Y42" s="58" t="s">
        <v>175</v>
      </c>
      <c r="Z42" s="54">
        <v>1</v>
      </c>
      <c r="AA42" s="65">
        <v>43663</v>
      </c>
      <c r="AB42" s="58" t="s">
        <v>176</v>
      </c>
      <c r="AC42" s="56" t="s">
        <v>177</v>
      </c>
      <c r="AD42" s="66">
        <f>+Z42/O42</f>
        <v>1</v>
      </c>
      <c r="AE42" s="54" t="s">
        <v>115</v>
      </c>
      <c r="AF42" s="65">
        <v>43799</v>
      </c>
      <c r="AG42" s="58" t="s">
        <v>178</v>
      </c>
      <c r="AH42" s="54">
        <v>1</v>
      </c>
      <c r="AI42" s="57">
        <v>43808</v>
      </c>
      <c r="AJ42" s="58" t="s">
        <v>740</v>
      </c>
      <c r="AK42" s="54" t="s">
        <v>180</v>
      </c>
      <c r="AL42" s="66">
        <f>+AH42/O42</f>
        <v>1</v>
      </c>
      <c r="AM42" s="56" t="s">
        <v>115</v>
      </c>
      <c r="AN42" s="57">
        <v>44043</v>
      </c>
      <c r="AO42" s="67" t="s">
        <v>716</v>
      </c>
      <c r="AP42" s="68">
        <v>0.4</v>
      </c>
      <c r="AQ42" s="57">
        <v>44067</v>
      </c>
      <c r="AR42" s="58" t="s">
        <v>717</v>
      </c>
      <c r="AS42" s="54" t="s">
        <v>183</v>
      </c>
      <c r="AT42" s="68">
        <v>0.4</v>
      </c>
      <c r="AU42" s="54" t="s">
        <v>115</v>
      </c>
      <c r="AV42" s="57">
        <v>44172</v>
      </c>
      <c r="AW42" s="58" t="s">
        <v>733</v>
      </c>
      <c r="AX42" s="78">
        <v>0.8</v>
      </c>
      <c r="AY42" s="57">
        <v>44183</v>
      </c>
      <c r="AZ42" s="67" t="s">
        <v>719</v>
      </c>
      <c r="BA42" s="62" t="s">
        <v>186</v>
      </c>
      <c r="BB42" s="68">
        <v>0.8</v>
      </c>
      <c r="BC42" s="54" t="s">
        <v>133</v>
      </c>
      <c r="BD42" s="57">
        <v>44286</v>
      </c>
      <c r="BE42" s="58" t="s">
        <v>734</v>
      </c>
      <c r="BF42" s="78">
        <v>0.8</v>
      </c>
      <c r="BG42" s="57">
        <v>44337</v>
      </c>
      <c r="BH42" s="67" t="s">
        <v>721</v>
      </c>
      <c r="BI42" s="56" t="s">
        <v>123</v>
      </c>
      <c r="BJ42" s="68">
        <v>0.8</v>
      </c>
      <c r="BK42" s="54" t="s">
        <v>115</v>
      </c>
      <c r="BL42" s="89">
        <v>44500</v>
      </c>
      <c r="BM42" s="81" t="s">
        <v>722</v>
      </c>
      <c r="BN42" s="74">
        <v>0.82</v>
      </c>
      <c r="BO42" s="170">
        <v>44508</v>
      </c>
      <c r="BP42" s="54" t="s">
        <v>723</v>
      </c>
      <c r="BQ42" s="54" t="s">
        <v>126</v>
      </c>
      <c r="BR42" s="170">
        <v>44522</v>
      </c>
      <c r="BS42" s="56" t="s">
        <v>735</v>
      </c>
      <c r="BT42" s="54" t="s">
        <v>192</v>
      </c>
      <c r="BU42" s="68">
        <v>0.8</v>
      </c>
      <c r="BV42" s="54" t="s">
        <v>129</v>
      </c>
      <c r="BW42" s="170">
        <v>44610</v>
      </c>
      <c r="BX42" s="58" t="s">
        <v>741</v>
      </c>
      <c r="BY42" s="68">
        <v>0.8</v>
      </c>
      <c r="BZ42" s="66" t="s">
        <v>255</v>
      </c>
      <c r="CA42" s="66" t="s">
        <v>726</v>
      </c>
      <c r="CB42" s="66" t="s">
        <v>195</v>
      </c>
      <c r="CC42" s="68">
        <v>0.1</v>
      </c>
      <c r="CD42" s="68" t="s">
        <v>133</v>
      </c>
      <c r="CE42" s="76">
        <v>44658</v>
      </c>
      <c r="CF42" s="77" t="s">
        <v>727</v>
      </c>
      <c r="CG42" s="77" t="s">
        <v>195</v>
      </c>
      <c r="CH42" s="78">
        <v>0.7</v>
      </c>
      <c r="CI42" s="78" t="s">
        <v>133</v>
      </c>
      <c r="CJ42" s="76">
        <v>44680</v>
      </c>
      <c r="CK42" s="91" t="s">
        <v>728</v>
      </c>
      <c r="CL42" s="91" t="s">
        <v>198</v>
      </c>
      <c r="CM42" s="78">
        <v>0.7</v>
      </c>
      <c r="CN42" s="112" t="s">
        <v>133</v>
      </c>
      <c r="CO42" s="248">
        <v>44712</v>
      </c>
      <c r="CP42" s="77" t="s">
        <v>738</v>
      </c>
      <c r="CQ42" s="77">
        <v>0.7</v>
      </c>
      <c r="CR42" s="79">
        <v>44720</v>
      </c>
      <c r="CS42" s="77" t="s">
        <v>730</v>
      </c>
      <c r="CT42" s="77" t="s">
        <v>166</v>
      </c>
      <c r="CU42" s="829">
        <v>44761</v>
      </c>
      <c r="CV42" s="844" t="s">
        <v>8302</v>
      </c>
      <c r="CW42" s="857" t="s">
        <v>139</v>
      </c>
      <c r="CX42" s="883">
        <v>44764</v>
      </c>
      <c r="CY42" s="889" t="s">
        <v>8543</v>
      </c>
      <c r="CZ42" s="886" t="s">
        <v>220</v>
      </c>
      <c r="DA42" s="78">
        <v>1</v>
      </c>
      <c r="DB42" s="884" t="s">
        <v>4237</v>
      </c>
      <c r="DC42" s="919" t="s">
        <v>260</v>
      </c>
      <c r="DD42" s="920" t="s">
        <v>260</v>
      </c>
      <c r="DE42" s="948" t="s">
        <v>4218</v>
      </c>
      <c r="DF42" s="62" t="s">
        <v>8544</v>
      </c>
      <c r="DG42" s="56" t="s">
        <v>220</v>
      </c>
      <c r="DH42" s="57">
        <v>44771</v>
      </c>
      <c r="DI42" s="54" t="s">
        <v>310</v>
      </c>
      <c r="DJ42" s="953" t="s">
        <v>8545</v>
      </c>
      <c r="DK42" s="925">
        <v>35</v>
      </c>
      <c r="DL42" s="855" t="str">
        <f t="shared" si="0"/>
        <v>CUMPLIDA</v>
      </c>
      <c r="DM42" s="913">
        <v>35</v>
      </c>
    </row>
    <row r="43" spans="1:117" ht="27" hidden="1" customHeight="1">
      <c r="A43" s="54">
        <v>55</v>
      </c>
      <c r="B43" s="54">
        <v>64</v>
      </c>
      <c r="C43" s="55" t="s">
        <v>99</v>
      </c>
      <c r="D43" s="56">
        <v>2018</v>
      </c>
      <c r="E43" s="56" t="s">
        <v>167</v>
      </c>
      <c r="F43" s="57"/>
      <c r="G43" s="58" t="s">
        <v>742</v>
      </c>
      <c r="H43" s="59" t="s">
        <v>169</v>
      </c>
      <c r="I43" s="58" t="s">
        <v>712</v>
      </c>
      <c r="J43" s="61" t="s">
        <v>171</v>
      </c>
      <c r="K43" s="61" t="s">
        <v>171</v>
      </c>
      <c r="L43" s="60" t="s">
        <v>172</v>
      </c>
      <c r="M43" s="61" t="s">
        <v>713</v>
      </c>
      <c r="N43" s="62"/>
      <c r="O43" s="54">
        <v>1</v>
      </c>
      <c r="P43" s="56" t="s">
        <v>714</v>
      </c>
      <c r="Q43" s="55" t="s">
        <v>167</v>
      </c>
      <c r="R43" s="56" t="s">
        <v>110</v>
      </c>
      <c r="S43" s="57">
        <v>43269</v>
      </c>
      <c r="T43" s="57">
        <v>43360</v>
      </c>
      <c r="U43" s="60" t="s">
        <v>111</v>
      </c>
      <c r="V43" s="87">
        <v>925</v>
      </c>
      <c r="W43" s="64">
        <v>44742</v>
      </c>
      <c r="X43" s="65">
        <v>43646</v>
      </c>
      <c r="Y43" s="58" t="s">
        <v>175</v>
      </c>
      <c r="Z43" s="54">
        <v>1</v>
      </c>
      <c r="AA43" s="65">
        <v>43663</v>
      </c>
      <c r="AB43" s="58" t="s">
        <v>176</v>
      </c>
      <c r="AC43" s="56" t="s">
        <v>177</v>
      </c>
      <c r="AD43" s="66">
        <f>+Z43/O43</f>
        <v>1</v>
      </c>
      <c r="AE43" s="54" t="s">
        <v>115</v>
      </c>
      <c r="AF43" s="65">
        <v>43799</v>
      </c>
      <c r="AG43" s="58" t="s">
        <v>178</v>
      </c>
      <c r="AH43" s="54">
        <v>1</v>
      </c>
      <c r="AI43" s="57">
        <v>43808</v>
      </c>
      <c r="AJ43" s="58" t="s">
        <v>743</v>
      </c>
      <c r="AK43" s="54" t="s">
        <v>180</v>
      </c>
      <c r="AL43" s="66">
        <f>+AH43/O43</f>
        <v>1</v>
      </c>
      <c r="AM43" s="56" t="s">
        <v>115</v>
      </c>
      <c r="AN43" s="57">
        <v>44043</v>
      </c>
      <c r="AO43" s="67" t="s">
        <v>716</v>
      </c>
      <c r="AP43" s="68">
        <v>0.4</v>
      </c>
      <c r="AQ43" s="57">
        <v>44067</v>
      </c>
      <c r="AR43" s="58" t="s">
        <v>717</v>
      </c>
      <c r="AS43" s="54" t="s">
        <v>183</v>
      </c>
      <c r="AT43" s="68">
        <v>0.4</v>
      </c>
      <c r="AU43" s="54" t="s">
        <v>115</v>
      </c>
      <c r="AV43" s="57">
        <v>44172</v>
      </c>
      <c r="AW43" s="58" t="s">
        <v>733</v>
      </c>
      <c r="AX43" s="78">
        <v>0.8</v>
      </c>
      <c r="AY43" s="57">
        <v>44183</v>
      </c>
      <c r="AZ43" s="67" t="s">
        <v>719</v>
      </c>
      <c r="BA43" s="62" t="s">
        <v>186</v>
      </c>
      <c r="BB43" s="68">
        <v>0.8</v>
      </c>
      <c r="BC43" s="54" t="s">
        <v>133</v>
      </c>
      <c r="BD43" s="57">
        <v>44286</v>
      </c>
      <c r="BE43" s="58" t="s">
        <v>734</v>
      </c>
      <c r="BF43" s="78">
        <v>0.8</v>
      </c>
      <c r="BG43" s="57">
        <v>44337</v>
      </c>
      <c r="BH43" s="67" t="s">
        <v>721</v>
      </c>
      <c r="BI43" s="56" t="s">
        <v>123</v>
      </c>
      <c r="BJ43" s="68">
        <v>0.8</v>
      </c>
      <c r="BK43" s="54" t="s">
        <v>115</v>
      </c>
      <c r="BL43" s="89">
        <v>44500</v>
      </c>
      <c r="BM43" s="81" t="s">
        <v>722</v>
      </c>
      <c r="BN43" s="74">
        <v>0.82</v>
      </c>
      <c r="BO43" s="170">
        <v>44508</v>
      </c>
      <c r="BP43" s="54" t="s">
        <v>723</v>
      </c>
      <c r="BQ43" s="54" t="s">
        <v>126</v>
      </c>
      <c r="BR43" s="170">
        <v>44522</v>
      </c>
      <c r="BS43" s="56" t="s">
        <v>735</v>
      </c>
      <c r="BT43" s="54" t="s">
        <v>192</v>
      </c>
      <c r="BU43" s="68">
        <v>0.8</v>
      </c>
      <c r="BV43" s="54" t="s">
        <v>129</v>
      </c>
      <c r="BW43" s="170">
        <v>44610</v>
      </c>
      <c r="BX43" s="58" t="s">
        <v>744</v>
      </c>
      <c r="BY43" s="68">
        <v>0.9</v>
      </c>
      <c r="BZ43" s="66" t="s">
        <v>255</v>
      </c>
      <c r="CA43" s="66" t="s">
        <v>726</v>
      </c>
      <c r="CB43" s="66" t="s">
        <v>195</v>
      </c>
      <c r="CC43" s="68">
        <v>0.1</v>
      </c>
      <c r="CD43" s="68" t="s">
        <v>133</v>
      </c>
      <c r="CE43" s="76">
        <v>44658</v>
      </c>
      <c r="CF43" s="77" t="s">
        <v>727</v>
      </c>
      <c r="CG43" s="77" t="s">
        <v>195</v>
      </c>
      <c r="CH43" s="78">
        <v>0.7</v>
      </c>
      <c r="CI43" s="78" t="s">
        <v>133</v>
      </c>
      <c r="CJ43" s="76">
        <v>44680</v>
      </c>
      <c r="CK43" s="91" t="s">
        <v>728</v>
      </c>
      <c r="CL43" s="91" t="s">
        <v>198</v>
      </c>
      <c r="CM43" s="78">
        <v>0.7</v>
      </c>
      <c r="CN43" s="112" t="s">
        <v>133</v>
      </c>
      <c r="CO43" s="248">
        <v>44712</v>
      </c>
      <c r="CP43" s="77" t="s">
        <v>738</v>
      </c>
      <c r="CQ43" s="77">
        <v>0.7</v>
      </c>
      <c r="CR43" s="79">
        <v>44720</v>
      </c>
      <c r="CS43" s="77" t="s">
        <v>730</v>
      </c>
      <c r="CT43" s="77" t="s">
        <v>166</v>
      </c>
      <c r="CU43" s="829">
        <v>44761</v>
      </c>
      <c r="CV43" s="844" t="s">
        <v>8302</v>
      </c>
      <c r="CW43" s="857" t="s">
        <v>139</v>
      </c>
      <c r="CX43" s="883">
        <v>44764</v>
      </c>
      <c r="CY43" s="889" t="s">
        <v>8543</v>
      </c>
      <c r="CZ43" s="886" t="s">
        <v>220</v>
      </c>
      <c r="DA43" s="78">
        <v>1</v>
      </c>
      <c r="DB43" s="884" t="s">
        <v>4237</v>
      </c>
      <c r="DC43" s="919" t="s">
        <v>260</v>
      </c>
      <c r="DD43" s="920" t="s">
        <v>260</v>
      </c>
      <c r="DE43" s="948" t="s">
        <v>4218</v>
      </c>
      <c r="DF43" s="62" t="s">
        <v>8544</v>
      </c>
      <c r="DG43" s="56" t="s">
        <v>220</v>
      </c>
      <c r="DH43" s="57">
        <v>44771</v>
      </c>
      <c r="DI43" s="54" t="s">
        <v>310</v>
      </c>
      <c r="DJ43" s="953" t="s">
        <v>8545</v>
      </c>
      <c r="DK43" s="925">
        <v>36</v>
      </c>
      <c r="DL43" s="855" t="str">
        <f t="shared" si="0"/>
        <v>CUMPLIDA</v>
      </c>
      <c r="DM43" s="913">
        <v>36</v>
      </c>
    </row>
    <row r="44" spans="1:117" ht="27" hidden="1" customHeight="1">
      <c r="A44" s="54">
        <v>56</v>
      </c>
      <c r="B44" s="54">
        <v>65</v>
      </c>
      <c r="C44" s="55" t="s">
        <v>99</v>
      </c>
      <c r="D44" s="56">
        <v>2018</v>
      </c>
      <c r="E44" s="56" t="s">
        <v>167</v>
      </c>
      <c r="F44" s="57"/>
      <c r="G44" s="58" t="s">
        <v>745</v>
      </c>
      <c r="H44" s="59" t="s">
        <v>370</v>
      </c>
      <c r="I44" s="58" t="s">
        <v>712</v>
      </c>
      <c r="J44" s="61" t="s">
        <v>171</v>
      </c>
      <c r="K44" s="61" t="s">
        <v>171</v>
      </c>
      <c r="L44" s="60" t="s">
        <v>106</v>
      </c>
      <c r="M44" s="61" t="s">
        <v>713</v>
      </c>
      <c r="N44" s="62"/>
      <c r="O44" s="54">
        <v>1</v>
      </c>
      <c r="P44" s="56" t="s">
        <v>714</v>
      </c>
      <c r="Q44" s="55" t="s">
        <v>167</v>
      </c>
      <c r="R44" s="56" t="s">
        <v>110</v>
      </c>
      <c r="S44" s="57">
        <v>43269</v>
      </c>
      <c r="T44" s="57">
        <v>43360</v>
      </c>
      <c r="U44" s="60" t="s">
        <v>111</v>
      </c>
      <c r="V44" s="87">
        <v>925</v>
      </c>
      <c r="W44" s="64">
        <v>44742</v>
      </c>
      <c r="X44" s="65">
        <v>43646</v>
      </c>
      <c r="Y44" s="58" t="s">
        <v>175</v>
      </c>
      <c r="Z44" s="54">
        <v>1</v>
      </c>
      <c r="AA44" s="65">
        <v>43663</v>
      </c>
      <c r="AB44" s="58" t="s">
        <v>176</v>
      </c>
      <c r="AC44" s="56" t="s">
        <v>177</v>
      </c>
      <c r="AD44" s="66">
        <f>+Z44/O44</f>
        <v>1</v>
      </c>
      <c r="AE44" s="54" t="s">
        <v>115</v>
      </c>
      <c r="AF44" s="65">
        <v>43799</v>
      </c>
      <c r="AG44" s="58" t="s">
        <v>178</v>
      </c>
      <c r="AH44" s="54">
        <v>1</v>
      </c>
      <c r="AI44" s="57">
        <v>43808</v>
      </c>
      <c r="AJ44" s="58" t="s">
        <v>746</v>
      </c>
      <c r="AK44" s="54" t="s">
        <v>180</v>
      </c>
      <c r="AL44" s="66">
        <f>+AH44/O44</f>
        <v>1</v>
      </c>
      <c r="AM44" s="56" t="s">
        <v>115</v>
      </c>
      <c r="AN44" s="57">
        <v>44043</v>
      </c>
      <c r="AO44" s="182" t="s">
        <v>716</v>
      </c>
      <c r="AP44" s="68">
        <v>0.4</v>
      </c>
      <c r="AQ44" s="57">
        <v>44067</v>
      </c>
      <c r="AR44" s="58" t="s">
        <v>717</v>
      </c>
      <c r="AS44" s="54" t="s">
        <v>183</v>
      </c>
      <c r="AT44" s="68">
        <v>0.4</v>
      </c>
      <c r="AU44" s="54" t="s">
        <v>115</v>
      </c>
      <c r="AV44" s="57">
        <v>44172</v>
      </c>
      <c r="AW44" s="58" t="s">
        <v>733</v>
      </c>
      <c r="AX44" s="78">
        <v>0.8</v>
      </c>
      <c r="AY44" s="57">
        <v>44183</v>
      </c>
      <c r="AZ44" s="67" t="s">
        <v>719</v>
      </c>
      <c r="BA44" s="62" t="s">
        <v>186</v>
      </c>
      <c r="BB44" s="68">
        <v>0.8</v>
      </c>
      <c r="BC44" s="54" t="s">
        <v>133</v>
      </c>
      <c r="BD44" s="57">
        <v>44286</v>
      </c>
      <c r="BE44" s="58" t="s">
        <v>734</v>
      </c>
      <c r="BF44" s="78">
        <v>0.8</v>
      </c>
      <c r="BG44" s="57">
        <v>44337</v>
      </c>
      <c r="BH44" s="67" t="s">
        <v>721</v>
      </c>
      <c r="BI44" s="56" t="s">
        <v>123</v>
      </c>
      <c r="BJ44" s="68">
        <v>0.8</v>
      </c>
      <c r="BK44" s="54" t="s">
        <v>115</v>
      </c>
      <c r="BL44" s="89">
        <v>44500</v>
      </c>
      <c r="BM44" s="81" t="s">
        <v>722</v>
      </c>
      <c r="BN44" s="74">
        <v>0.82</v>
      </c>
      <c r="BO44" s="170">
        <v>44508</v>
      </c>
      <c r="BP44" s="54" t="s">
        <v>723</v>
      </c>
      <c r="BQ44" s="54" t="s">
        <v>126</v>
      </c>
      <c r="BR44" s="170">
        <v>44522</v>
      </c>
      <c r="BS44" s="56" t="s">
        <v>735</v>
      </c>
      <c r="BT44" s="54" t="s">
        <v>192</v>
      </c>
      <c r="BU44" s="68">
        <v>0.8</v>
      </c>
      <c r="BV44" s="54" t="s">
        <v>129</v>
      </c>
      <c r="BW44" s="170">
        <v>44610</v>
      </c>
      <c r="BX44" s="58" t="s">
        <v>747</v>
      </c>
      <c r="BY44" s="68">
        <v>1</v>
      </c>
      <c r="BZ44" s="66" t="s">
        <v>255</v>
      </c>
      <c r="CA44" s="66" t="s">
        <v>726</v>
      </c>
      <c r="CB44" s="66" t="s">
        <v>195</v>
      </c>
      <c r="CC44" s="68">
        <v>0.1</v>
      </c>
      <c r="CD44" s="68" t="s">
        <v>133</v>
      </c>
      <c r="CE44" s="76">
        <v>44658</v>
      </c>
      <c r="CF44" s="77" t="s">
        <v>727</v>
      </c>
      <c r="CG44" s="77" t="s">
        <v>195</v>
      </c>
      <c r="CH44" s="78">
        <v>0.7</v>
      </c>
      <c r="CI44" s="78" t="s">
        <v>133</v>
      </c>
      <c r="CJ44" s="76">
        <v>44680</v>
      </c>
      <c r="CK44" s="91" t="s">
        <v>728</v>
      </c>
      <c r="CL44" s="91" t="s">
        <v>198</v>
      </c>
      <c r="CM44" s="78">
        <v>0.7</v>
      </c>
      <c r="CN44" s="112" t="s">
        <v>133</v>
      </c>
      <c r="CO44" s="248">
        <v>44712</v>
      </c>
      <c r="CP44" s="77" t="s">
        <v>738</v>
      </c>
      <c r="CQ44" s="77">
        <v>0.7</v>
      </c>
      <c r="CR44" s="248">
        <v>44720</v>
      </c>
      <c r="CS44" s="77" t="s">
        <v>730</v>
      </c>
      <c r="CT44" s="77" t="s">
        <v>166</v>
      </c>
      <c r="CU44" s="829">
        <v>44761</v>
      </c>
      <c r="CV44" s="844" t="s">
        <v>8302</v>
      </c>
      <c r="CW44" s="857" t="s">
        <v>139</v>
      </c>
      <c r="CX44" s="883">
        <v>44764</v>
      </c>
      <c r="CY44" s="889" t="s">
        <v>8543</v>
      </c>
      <c r="CZ44" s="886" t="s">
        <v>220</v>
      </c>
      <c r="DA44" s="78">
        <v>1</v>
      </c>
      <c r="DB44" s="884" t="s">
        <v>4237</v>
      </c>
      <c r="DC44" s="919" t="s">
        <v>260</v>
      </c>
      <c r="DD44" s="920" t="s">
        <v>260</v>
      </c>
      <c r="DE44" s="948" t="s">
        <v>4218</v>
      </c>
      <c r="DF44" s="62" t="s">
        <v>8544</v>
      </c>
      <c r="DG44" s="56" t="s">
        <v>220</v>
      </c>
      <c r="DH44" s="57">
        <v>44771</v>
      </c>
      <c r="DI44" s="54" t="s">
        <v>310</v>
      </c>
      <c r="DJ44" s="953" t="s">
        <v>8545</v>
      </c>
      <c r="DK44" s="925">
        <v>37</v>
      </c>
      <c r="DL44" s="855" t="str">
        <f t="shared" si="0"/>
        <v>CUMPLIDA</v>
      </c>
      <c r="DM44" s="913">
        <v>37</v>
      </c>
    </row>
    <row r="45" spans="1:117" ht="27" hidden="1" customHeight="1">
      <c r="A45" s="98">
        <v>58</v>
      </c>
      <c r="B45" s="98">
        <v>66</v>
      </c>
      <c r="C45" s="99" t="s">
        <v>99</v>
      </c>
      <c r="D45" s="100">
        <v>2019</v>
      </c>
      <c r="E45" s="100" t="s">
        <v>142</v>
      </c>
      <c r="F45" s="173">
        <v>43777</v>
      </c>
      <c r="G45" s="102" t="s">
        <v>748</v>
      </c>
      <c r="H45" s="103" t="s">
        <v>102</v>
      </c>
      <c r="I45" s="102" t="s">
        <v>749</v>
      </c>
      <c r="J45" s="102" t="s">
        <v>749</v>
      </c>
      <c r="K45" s="102" t="s">
        <v>750</v>
      </c>
      <c r="L45" s="103" t="s">
        <v>146</v>
      </c>
      <c r="M45" s="102" t="s">
        <v>751</v>
      </c>
      <c r="N45" s="114"/>
      <c r="O45" s="183">
        <v>4</v>
      </c>
      <c r="P45" s="100" t="s">
        <v>752</v>
      </c>
      <c r="Q45" s="99" t="s">
        <v>167</v>
      </c>
      <c r="R45" s="176" t="s">
        <v>753</v>
      </c>
      <c r="S45" s="173">
        <v>43800</v>
      </c>
      <c r="T45" s="173">
        <v>43920</v>
      </c>
      <c r="U45" s="104" t="s">
        <v>111</v>
      </c>
      <c r="V45" s="184">
        <v>365</v>
      </c>
      <c r="W45" s="64">
        <v>44742</v>
      </c>
      <c r="X45" s="185"/>
      <c r="Y45" s="186"/>
      <c r="Z45" s="113"/>
      <c r="AA45" s="187"/>
      <c r="AB45" s="186"/>
      <c r="AC45" s="186"/>
      <c r="AD45" s="186"/>
      <c r="AE45" s="113"/>
      <c r="AF45" s="173">
        <v>43799</v>
      </c>
      <c r="AG45" s="114"/>
      <c r="AH45" s="114"/>
      <c r="AI45" s="101">
        <v>43808</v>
      </c>
      <c r="AJ45" s="102" t="s">
        <v>754</v>
      </c>
      <c r="AK45" s="98" t="s">
        <v>180</v>
      </c>
      <c r="AL45" s="105">
        <v>0.1</v>
      </c>
      <c r="AM45" s="98" t="s">
        <v>133</v>
      </c>
      <c r="AN45" s="101">
        <v>44043</v>
      </c>
      <c r="AO45" s="169" t="s">
        <v>716</v>
      </c>
      <c r="AP45" s="109">
        <v>0.4</v>
      </c>
      <c r="AQ45" s="188">
        <v>44067</v>
      </c>
      <c r="AR45" s="102" t="s">
        <v>717</v>
      </c>
      <c r="AS45" s="98" t="s">
        <v>183</v>
      </c>
      <c r="AT45" s="109">
        <v>0.4</v>
      </c>
      <c r="AU45" s="98" t="s">
        <v>115</v>
      </c>
      <c r="AV45" s="101">
        <v>44172</v>
      </c>
      <c r="AW45" s="102" t="s">
        <v>755</v>
      </c>
      <c r="AX45" s="112">
        <v>0.5</v>
      </c>
      <c r="AY45" s="101">
        <v>44183</v>
      </c>
      <c r="AZ45" s="169" t="s">
        <v>719</v>
      </c>
      <c r="BA45" s="114" t="s">
        <v>186</v>
      </c>
      <c r="BB45" s="109">
        <v>0.8</v>
      </c>
      <c r="BC45" s="98" t="s">
        <v>133</v>
      </c>
      <c r="BD45" s="101">
        <v>44286</v>
      </c>
      <c r="BE45" s="102" t="s">
        <v>734</v>
      </c>
      <c r="BF45" s="112">
        <v>0.8</v>
      </c>
      <c r="BG45" s="101">
        <v>44337</v>
      </c>
      <c r="BH45" s="169" t="s">
        <v>721</v>
      </c>
      <c r="BI45" s="100" t="s">
        <v>123</v>
      </c>
      <c r="BJ45" s="109">
        <v>0.8</v>
      </c>
      <c r="BK45" s="98" t="s">
        <v>115</v>
      </c>
      <c r="BL45" s="189">
        <v>44500</v>
      </c>
      <c r="BM45" s="176" t="s">
        <v>722</v>
      </c>
      <c r="BN45" s="190">
        <v>0.82</v>
      </c>
      <c r="BO45" s="110">
        <v>44508</v>
      </c>
      <c r="BP45" s="98" t="s">
        <v>723</v>
      </c>
      <c r="BQ45" s="98" t="s">
        <v>126</v>
      </c>
      <c r="BR45" s="98" t="s">
        <v>218</v>
      </c>
      <c r="BS45" s="100" t="s">
        <v>756</v>
      </c>
      <c r="BT45" s="98" t="s">
        <v>220</v>
      </c>
      <c r="BU45" s="109">
        <v>0.8</v>
      </c>
      <c r="BV45" s="98" t="s">
        <v>129</v>
      </c>
      <c r="BW45" s="110">
        <v>44610</v>
      </c>
      <c r="BX45" s="102" t="s">
        <v>757</v>
      </c>
      <c r="BY45" s="109">
        <v>1</v>
      </c>
      <c r="BZ45" s="66" t="s">
        <v>255</v>
      </c>
      <c r="CA45" s="66" t="s">
        <v>726</v>
      </c>
      <c r="CB45" s="66" t="s">
        <v>195</v>
      </c>
      <c r="CC45" s="68">
        <v>0.1</v>
      </c>
      <c r="CD45" s="109" t="s">
        <v>133</v>
      </c>
      <c r="CE45" s="76">
        <v>44658</v>
      </c>
      <c r="CF45" s="77" t="s">
        <v>727</v>
      </c>
      <c r="CG45" s="77" t="s">
        <v>195</v>
      </c>
      <c r="CH45" s="78">
        <v>0.7</v>
      </c>
      <c r="CI45" s="112" t="s">
        <v>133</v>
      </c>
      <c r="CJ45" s="76">
        <v>44680</v>
      </c>
      <c r="CK45" s="91" t="s">
        <v>728</v>
      </c>
      <c r="CL45" s="91" t="s">
        <v>198</v>
      </c>
      <c r="CM45" s="78">
        <v>0.7</v>
      </c>
      <c r="CN45" s="112" t="s">
        <v>133</v>
      </c>
      <c r="CO45" s="248">
        <v>44712</v>
      </c>
      <c r="CP45" s="77" t="s">
        <v>738</v>
      </c>
      <c r="CQ45" s="77">
        <v>0.7</v>
      </c>
      <c r="CR45" s="248">
        <v>44720</v>
      </c>
      <c r="CS45" s="77" t="s">
        <v>730</v>
      </c>
      <c r="CT45" s="77" t="s">
        <v>166</v>
      </c>
      <c r="CU45" s="829">
        <v>44761</v>
      </c>
      <c r="CV45" s="844" t="s">
        <v>8302</v>
      </c>
      <c r="CW45" s="857" t="s">
        <v>139</v>
      </c>
      <c r="CX45" s="883">
        <v>44764</v>
      </c>
      <c r="CY45" s="889" t="s">
        <v>8543</v>
      </c>
      <c r="CZ45" s="886" t="s">
        <v>220</v>
      </c>
      <c r="DA45" s="78">
        <v>1</v>
      </c>
      <c r="DB45" s="884" t="s">
        <v>4237</v>
      </c>
      <c r="DC45" s="921" t="s">
        <v>260</v>
      </c>
      <c r="DD45" s="922" t="s">
        <v>260</v>
      </c>
      <c r="DE45" s="948" t="s">
        <v>4218</v>
      </c>
      <c r="DF45" s="114" t="s">
        <v>8544</v>
      </c>
      <c r="DG45" s="100" t="s">
        <v>220</v>
      </c>
      <c r="DH45" s="101">
        <v>44771</v>
      </c>
      <c r="DI45" s="98" t="s">
        <v>310</v>
      </c>
      <c r="DJ45" s="953" t="s">
        <v>8545</v>
      </c>
      <c r="DK45" s="925">
        <v>38</v>
      </c>
      <c r="DL45" s="855" t="str">
        <f t="shared" si="0"/>
        <v>CUMPLIDA</v>
      </c>
      <c r="DM45" s="913">
        <v>38</v>
      </c>
    </row>
    <row r="46" spans="1:117" ht="27" hidden="1" customHeight="1">
      <c r="A46" s="98">
        <v>0</v>
      </c>
      <c r="B46" s="191">
        <v>67</v>
      </c>
      <c r="C46" s="99" t="s">
        <v>99</v>
      </c>
      <c r="D46" s="100">
        <v>2019</v>
      </c>
      <c r="E46" s="179" t="s">
        <v>142</v>
      </c>
      <c r="F46" s="173">
        <v>43777</v>
      </c>
      <c r="G46" s="102" t="s">
        <v>748</v>
      </c>
      <c r="H46" s="103" t="s">
        <v>102</v>
      </c>
      <c r="I46" s="102" t="s">
        <v>749</v>
      </c>
      <c r="J46" s="102" t="s">
        <v>749</v>
      </c>
      <c r="K46" s="102" t="s">
        <v>750</v>
      </c>
      <c r="L46" s="103" t="s">
        <v>146</v>
      </c>
      <c r="M46" s="102" t="s">
        <v>758</v>
      </c>
      <c r="N46" s="114"/>
      <c r="O46" s="183">
        <v>2</v>
      </c>
      <c r="P46" s="100" t="s">
        <v>752</v>
      </c>
      <c r="Q46" s="55" t="s">
        <v>391</v>
      </c>
      <c r="R46" s="176" t="s">
        <v>759</v>
      </c>
      <c r="S46" s="173">
        <v>43800</v>
      </c>
      <c r="T46" s="173">
        <v>43830</v>
      </c>
      <c r="U46" s="104"/>
      <c r="V46" s="98"/>
      <c r="W46" s="64">
        <v>44650</v>
      </c>
      <c r="X46" s="185"/>
      <c r="Y46" s="186"/>
      <c r="Z46" s="113"/>
      <c r="AA46" s="187"/>
      <c r="AB46" s="186"/>
      <c r="AC46" s="186"/>
      <c r="AD46" s="186"/>
      <c r="AE46" s="113"/>
      <c r="AF46" s="173">
        <v>43799</v>
      </c>
      <c r="AG46" s="178" t="s">
        <v>171</v>
      </c>
      <c r="AH46" s="98"/>
      <c r="AI46" s="101">
        <v>43809</v>
      </c>
      <c r="AJ46" s="102" t="s">
        <v>760</v>
      </c>
      <c r="AK46" s="98" t="s">
        <v>322</v>
      </c>
      <c r="AL46" s="105">
        <f>+AH46/O46</f>
        <v>0</v>
      </c>
      <c r="AM46" s="98" t="s">
        <v>151</v>
      </c>
      <c r="AN46" s="101">
        <v>44043</v>
      </c>
      <c r="AO46" s="102" t="s">
        <v>761</v>
      </c>
      <c r="AP46" s="109">
        <v>1</v>
      </c>
      <c r="AQ46" s="101">
        <v>44063</v>
      </c>
      <c r="AR46" s="178" t="s">
        <v>399</v>
      </c>
      <c r="AS46" s="98" t="s">
        <v>322</v>
      </c>
      <c r="AT46" s="109">
        <v>0.7</v>
      </c>
      <c r="AU46" s="98" t="s">
        <v>115</v>
      </c>
      <c r="AV46" s="101"/>
      <c r="AW46" s="102" t="s">
        <v>762</v>
      </c>
      <c r="AX46" s="109">
        <v>1</v>
      </c>
      <c r="AY46" s="101">
        <v>44183</v>
      </c>
      <c r="AZ46" s="178" t="s">
        <v>763</v>
      </c>
      <c r="BA46" s="100" t="s">
        <v>123</v>
      </c>
      <c r="BB46" s="98">
        <v>100</v>
      </c>
      <c r="BC46" s="98" t="s">
        <v>257</v>
      </c>
      <c r="BD46" s="101"/>
      <c r="BE46" s="102"/>
      <c r="BF46" s="109"/>
      <c r="BG46" s="101">
        <v>44341</v>
      </c>
      <c r="BH46" s="178" t="s">
        <v>763</v>
      </c>
      <c r="BI46" s="100" t="s">
        <v>123</v>
      </c>
      <c r="BJ46" s="98">
        <v>100</v>
      </c>
      <c r="BK46" s="98" t="s">
        <v>257</v>
      </c>
      <c r="BL46" s="110">
        <v>44500</v>
      </c>
      <c r="BM46" s="102" t="s">
        <v>404</v>
      </c>
      <c r="BN46" s="109">
        <v>0.9</v>
      </c>
      <c r="BO46" s="110">
        <v>44508</v>
      </c>
      <c r="BP46" s="102" t="s">
        <v>405</v>
      </c>
      <c r="BQ46" s="98" t="s">
        <v>126</v>
      </c>
      <c r="BR46" s="110">
        <v>44516</v>
      </c>
      <c r="BS46" s="178" t="s">
        <v>406</v>
      </c>
      <c r="BT46" s="98" t="s">
        <v>123</v>
      </c>
      <c r="BU46" s="98">
        <v>100</v>
      </c>
      <c r="BV46" s="98" t="s">
        <v>257</v>
      </c>
      <c r="BW46" s="170">
        <v>44610</v>
      </c>
      <c r="BX46" s="56" t="s">
        <v>407</v>
      </c>
      <c r="BY46" s="128">
        <v>0.7</v>
      </c>
      <c r="BZ46" s="170">
        <v>44615</v>
      </c>
      <c r="CA46" s="129" t="s">
        <v>408</v>
      </c>
      <c r="CB46" s="130" t="s">
        <v>409</v>
      </c>
      <c r="CC46" s="128">
        <v>0.7</v>
      </c>
      <c r="CD46" s="109" t="s">
        <v>133</v>
      </c>
      <c r="CE46" s="170">
        <v>44656</v>
      </c>
      <c r="CF46" s="129" t="s">
        <v>410</v>
      </c>
      <c r="CG46" s="130" t="s">
        <v>411</v>
      </c>
      <c r="CH46" s="128">
        <v>1</v>
      </c>
      <c r="CI46" s="68" t="s">
        <v>257</v>
      </c>
      <c r="CJ46" s="76">
        <v>44680</v>
      </c>
      <c r="CK46" s="131" t="s">
        <v>410</v>
      </c>
      <c r="CL46" s="131" t="s">
        <v>411</v>
      </c>
      <c r="CM46" s="123">
        <v>100</v>
      </c>
      <c r="CN46" s="123" t="s">
        <v>257</v>
      </c>
      <c r="CO46" s="92"/>
      <c r="CP46" s="118"/>
      <c r="CQ46" s="92"/>
      <c r="CR46" s="248">
        <v>44720</v>
      </c>
      <c r="CS46" s="131" t="s">
        <v>412</v>
      </c>
      <c r="CT46" s="131" t="s">
        <v>139</v>
      </c>
      <c r="CU46" s="811">
        <v>44761</v>
      </c>
      <c r="CV46" s="813" t="s">
        <v>8176</v>
      </c>
      <c r="CW46" s="860" t="s">
        <v>1349</v>
      </c>
      <c r="CX46" s="883">
        <v>44770</v>
      </c>
      <c r="CY46" s="889" t="s">
        <v>8463</v>
      </c>
      <c r="CZ46" s="885" t="s">
        <v>128</v>
      </c>
      <c r="DA46" s="78">
        <v>1</v>
      </c>
      <c r="DB46" s="884" t="s">
        <v>4237</v>
      </c>
      <c r="DC46" s="921"/>
      <c r="DD46" s="922"/>
      <c r="DE46" s="100" t="s">
        <v>140</v>
      </c>
      <c r="DF46" s="114"/>
      <c r="DG46" s="100"/>
      <c r="DH46" s="101"/>
      <c r="DI46" s="98"/>
      <c r="DJ46" s="953"/>
      <c r="DK46" s="925">
        <v>39</v>
      </c>
      <c r="DL46" s="855" t="str">
        <f t="shared" si="0"/>
        <v>CUMPLIDA</v>
      </c>
      <c r="DM46" s="913">
        <v>39</v>
      </c>
    </row>
    <row r="47" spans="1:117" ht="27" hidden="1" customHeight="1">
      <c r="A47" s="54">
        <v>59</v>
      </c>
      <c r="B47" s="54">
        <v>68</v>
      </c>
      <c r="C47" s="55" t="s">
        <v>99</v>
      </c>
      <c r="D47" s="56">
        <v>2019</v>
      </c>
      <c r="E47" s="56" t="s">
        <v>203</v>
      </c>
      <c r="F47" s="57"/>
      <c r="G47" s="58" t="s">
        <v>764</v>
      </c>
      <c r="H47" s="59" t="s">
        <v>102</v>
      </c>
      <c r="I47" s="58" t="s">
        <v>765</v>
      </c>
      <c r="J47" s="58" t="s">
        <v>766</v>
      </c>
      <c r="K47" s="58" t="s">
        <v>767</v>
      </c>
      <c r="L47" s="60" t="s">
        <v>146</v>
      </c>
      <c r="M47" s="58" t="s">
        <v>768</v>
      </c>
      <c r="N47" s="62"/>
      <c r="O47" s="56">
        <v>6</v>
      </c>
      <c r="P47" s="92" t="s">
        <v>231</v>
      </c>
      <c r="Q47" s="93" t="s">
        <v>167</v>
      </c>
      <c r="R47" s="92" t="s">
        <v>210</v>
      </c>
      <c r="S47" s="94">
        <v>43808</v>
      </c>
      <c r="T47" s="94">
        <v>43917</v>
      </c>
      <c r="U47" s="60" t="s">
        <v>111</v>
      </c>
      <c r="V47" s="87">
        <v>368</v>
      </c>
      <c r="W47" s="64">
        <v>44669</v>
      </c>
      <c r="X47" s="82"/>
      <c r="Y47" s="83"/>
      <c r="Z47" s="84"/>
      <c r="AA47" s="85"/>
      <c r="AB47" s="83"/>
      <c r="AC47" s="83"/>
      <c r="AD47" s="83"/>
      <c r="AE47" s="84"/>
      <c r="AF47" s="57"/>
      <c r="AG47" s="62"/>
      <c r="AH47" s="62"/>
      <c r="AI47" s="57"/>
      <c r="AJ47" s="70"/>
      <c r="AK47" s="62"/>
      <c r="AL47" s="62"/>
      <c r="AM47" s="54"/>
      <c r="AN47" s="57">
        <v>44043</v>
      </c>
      <c r="AO47" s="67" t="s">
        <v>181</v>
      </c>
      <c r="AP47" s="68">
        <v>0.3</v>
      </c>
      <c r="AQ47" s="57">
        <v>44067</v>
      </c>
      <c r="AR47" s="58" t="s">
        <v>182</v>
      </c>
      <c r="AS47" s="54" t="s">
        <v>183</v>
      </c>
      <c r="AT47" s="68">
        <v>0.1</v>
      </c>
      <c r="AU47" s="84" t="s">
        <v>115</v>
      </c>
      <c r="AV47" s="57">
        <v>44172</v>
      </c>
      <c r="AW47" s="58" t="s">
        <v>184</v>
      </c>
      <c r="AX47" s="78">
        <v>0.7</v>
      </c>
      <c r="AY47" s="57">
        <v>44183</v>
      </c>
      <c r="AZ47" s="67" t="s">
        <v>769</v>
      </c>
      <c r="BA47" s="62" t="s">
        <v>186</v>
      </c>
      <c r="BB47" s="68">
        <v>0.8</v>
      </c>
      <c r="BC47" s="54" t="s">
        <v>133</v>
      </c>
      <c r="BD47" s="57">
        <v>44286</v>
      </c>
      <c r="BE47" s="58" t="s">
        <v>734</v>
      </c>
      <c r="BF47" s="78">
        <v>0.8</v>
      </c>
      <c r="BG47" s="57">
        <v>44337</v>
      </c>
      <c r="BH47" s="67" t="s">
        <v>721</v>
      </c>
      <c r="BI47" s="56" t="s">
        <v>123</v>
      </c>
      <c r="BJ47" s="68">
        <v>0.8</v>
      </c>
      <c r="BK47" s="54" t="s">
        <v>115</v>
      </c>
      <c r="BL47" s="89">
        <v>44500</v>
      </c>
      <c r="BM47" s="90" t="s">
        <v>189</v>
      </c>
      <c r="BN47" s="74">
        <v>0.5</v>
      </c>
      <c r="BO47" s="89">
        <v>44508</v>
      </c>
      <c r="BP47" s="54" t="s">
        <v>190</v>
      </c>
      <c r="BQ47" s="54" t="s">
        <v>126</v>
      </c>
      <c r="BR47" s="54" t="s">
        <v>218</v>
      </c>
      <c r="BS47" s="56" t="s">
        <v>770</v>
      </c>
      <c r="BT47" s="54" t="s">
        <v>220</v>
      </c>
      <c r="BU47" s="68">
        <v>0</v>
      </c>
      <c r="BV47" s="54" t="s">
        <v>129</v>
      </c>
      <c r="BW47" s="170">
        <v>44610</v>
      </c>
      <c r="BX47" s="58" t="s">
        <v>741</v>
      </c>
      <c r="BY47" s="68">
        <v>0.9</v>
      </c>
      <c r="BZ47" s="170">
        <v>44615</v>
      </c>
      <c r="CA47" s="66" t="s">
        <v>771</v>
      </c>
      <c r="CB47" s="66" t="s">
        <v>195</v>
      </c>
      <c r="CC47" s="68">
        <v>0.1</v>
      </c>
      <c r="CD47" s="68" t="s">
        <v>133</v>
      </c>
      <c r="CE47" s="76">
        <v>44658</v>
      </c>
      <c r="CF47" s="77" t="s">
        <v>196</v>
      </c>
      <c r="CG47" s="77" t="s">
        <v>195</v>
      </c>
      <c r="CH47" s="78">
        <v>0.2</v>
      </c>
      <c r="CI47" s="78" t="s">
        <v>133</v>
      </c>
      <c r="CJ47" s="76">
        <v>44680</v>
      </c>
      <c r="CK47" s="91" t="s">
        <v>238</v>
      </c>
      <c r="CL47" s="91" t="s">
        <v>198</v>
      </c>
      <c r="CM47" s="78">
        <v>0.2</v>
      </c>
      <c r="CN47" s="78" t="s">
        <v>115</v>
      </c>
      <c r="CO47" s="248">
        <v>44712</v>
      </c>
      <c r="CP47" s="77" t="s">
        <v>199</v>
      </c>
      <c r="CQ47" s="77">
        <v>0.3</v>
      </c>
      <c r="CR47" s="248">
        <v>44720</v>
      </c>
      <c r="CS47" s="77" t="s">
        <v>239</v>
      </c>
      <c r="CT47" s="77" t="s">
        <v>139</v>
      </c>
      <c r="CU47" s="829">
        <v>44761</v>
      </c>
      <c r="CV47" s="844" t="s">
        <v>8303</v>
      </c>
      <c r="CW47" s="857" t="s">
        <v>8304</v>
      </c>
      <c r="CX47" s="883">
        <v>44767</v>
      </c>
      <c r="CY47" s="889" t="s">
        <v>8546</v>
      </c>
      <c r="CZ47" s="886" t="s">
        <v>220</v>
      </c>
      <c r="DA47" s="78">
        <v>1</v>
      </c>
      <c r="DB47" s="884" t="s">
        <v>4237</v>
      </c>
      <c r="DC47" s="919" t="s">
        <v>260</v>
      </c>
      <c r="DD47" s="920" t="s">
        <v>260</v>
      </c>
      <c r="DE47" s="948" t="s">
        <v>4218</v>
      </c>
      <c r="DF47" s="62" t="s">
        <v>8533</v>
      </c>
      <c r="DG47" s="56" t="s">
        <v>8534</v>
      </c>
      <c r="DH47" s="57">
        <v>44771</v>
      </c>
      <c r="DI47" s="54" t="s">
        <v>310</v>
      </c>
      <c r="DJ47" s="953" t="s">
        <v>8535</v>
      </c>
      <c r="DK47" s="925">
        <v>40</v>
      </c>
      <c r="DL47" s="855" t="str">
        <f t="shared" si="0"/>
        <v>CUMPLIDA</v>
      </c>
      <c r="DM47" s="913">
        <v>40</v>
      </c>
    </row>
    <row r="48" spans="1:117" ht="27" hidden="1" customHeight="1">
      <c r="A48" s="54">
        <v>79</v>
      </c>
      <c r="B48" s="54">
        <v>70</v>
      </c>
      <c r="C48" s="55" t="s">
        <v>99</v>
      </c>
      <c r="D48" s="56">
        <v>2019</v>
      </c>
      <c r="E48" s="56" t="s">
        <v>772</v>
      </c>
      <c r="F48" s="65">
        <v>43934</v>
      </c>
      <c r="G48" s="58" t="s">
        <v>773</v>
      </c>
      <c r="H48" s="59" t="s">
        <v>102</v>
      </c>
      <c r="I48" s="58" t="s">
        <v>774</v>
      </c>
      <c r="J48" s="58" t="s">
        <v>775</v>
      </c>
      <c r="K48" s="58" t="s">
        <v>776</v>
      </c>
      <c r="L48" s="60" t="s">
        <v>146</v>
      </c>
      <c r="M48" s="58" t="s">
        <v>777</v>
      </c>
      <c r="N48" s="67"/>
      <c r="O48" s="192">
        <v>4</v>
      </c>
      <c r="P48" s="86" t="s">
        <v>778</v>
      </c>
      <c r="Q48" s="55" t="s">
        <v>533</v>
      </c>
      <c r="R48" s="81" t="s">
        <v>534</v>
      </c>
      <c r="S48" s="65">
        <v>43969</v>
      </c>
      <c r="T48" s="65">
        <v>44074</v>
      </c>
      <c r="U48" s="63" t="s">
        <v>111</v>
      </c>
      <c r="V48" s="54"/>
      <c r="W48" s="64">
        <v>44742</v>
      </c>
      <c r="X48" s="57"/>
      <c r="Y48" s="62"/>
      <c r="Z48" s="54"/>
      <c r="AA48" s="116"/>
      <c r="AB48" s="62"/>
      <c r="AC48" s="62"/>
      <c r="AD48" s="62"/>
      <c r="AE48" s="54"/>
      <c r="AF48" s="57"/>
      <c r="AG48" s="70"/>
      <c r="AH48" s="62"/>
      <c r="AI48" s="57"/>
      <c r="AJ48" s="70"/>
      <c r="AK48" s="62"/>
      <c r="AL48" s="62"/>
      <c r="AM48" s="54"/>
      <c r="AN48" s="57">
        <v>44043</v>
      </c>
      <c r="AO48" s="58" t="s">
        <v>779</v>
      </c>
      <c r="AP48" s="68">
        <v>0.8</v>
      </c>
      <c r="AQ48" s="57">
        <v>44067</v>
      </c>
      <c r="AR48" s="58" t="s">
        <v>780</v>
      </c>
      <c r="AS48" s="54" t="s">
        <v>183</v>
      </c>
      <c r="AT48" s="68">
        <v>0</v>
      </c>
      <c r="AU48" s="54" t="s">
        <v>133</v>
      </c>
      <c r="AV48" s="57">
        <v>44168</v>
      </c>
      <c r="AW48" s="58" t="s">
        <v>781</v>
      </c>
      <c r="AX48" s="68">
        <v>0.9</v>
      </c>
      <c r="AY48" s="57">
        <v>44181</v>
      </c>
      <c r="AZ48" s="67" t="s">
        <v>782</v>
      </c>
      <c r="BA48" s="56" t="s">
        <v>186</v>
      </c>
      <c r="BB48" s="68">
        <v>0</v>
      </c>
      <c r="BC48" s="54" t="s">
        <v>115</v>
      </c>
      <c r="BD48" s="57">
        <v>44286</v>
      </c>
      <c r="BE48" s="58" t="s">
        <v>783</v>
      </c>
      <c r="BF48" s="68">
        <v>0</v>
      </c>
      <c r="BG48" s="57">
        <v>44340</v>
      </c>
      <c r="BH48" s="67" t="s">
        <v>784</v>
      </c>
      <c r="BI48" s="56" t="s">
        <v>123</v>
      </c>
      <c r="BJ48" s="68">
        <v>0</v>
      </c>
      <c r="BK48" s="54" t="s">
        <v>115</v>
      </c>
      <c r="BL48" s="684">
        <v>44500</v>
      </c>
      <c r="BM48" s="58" t="s">
        <v>785</v>
      </c>
      <c r="BN48" s="68">
        <v>0.9</v>
      </c>
      <c r="BO48" s="170">
        <v>44508</v>
      </c>
      <c r="BP48" s="67" t="s">
        <v>786</v>
      </c>
      <c r="BQ48" s="54" t="s">
        <v>139</v>
      </c>
      <c r="BR48" s="170">
        <v>44518</v>
      </c>
      <c r="BS48" s="56" t="s">
        <v>787</v>
      </c>
      <c r="BT48" s="54" t="s">
        <v>220</v>
      </c>
      <c r="BU48" s="68">
        <v>0</v>
      </c>
      <c r="BV48" s="54" t="s">
        <v>115</v>
      </c>
      <c r="BW48" s="170"/>
      <c r="BX48" s="58"/>
      <c r="BY48" s="68"/>
      <c r="BZ48" s="66" t="s">
        <v>542</v>
      </c>
      <c r="CA48" s="66" t="s">
        <v>788</v>
      </c>
      <c r="CB48" s="67" t="s">
        <v>544</v>
      </c>
      <c r="CC48" s="68">
        <v>0.1</v>
      </c>
      <c r="CD48" s="68" t="s">
        <v>133</v>
      </c>
      <c r="CE48" s="684">
        <v>44291</v>
      </c>
      <c r="CF48" s="181" t="s">
        <v>789</v>
      </c>
      <c r="CG48" s="56" t="s">
        <v>411</v>
      </c>
      <c r="CH48" s="68">
        <v>0</v>
      </c>
      <c r="CI48" s="68" t="s">
        <v>133</v>
      </c>
      <c r="CJ48" s="76">
        <v>44678</v>
      </c>
      <c r="CK48" s="77" t="s">
        <v>790</v>
      </c>
      <c r="CL48" s="92" t="s">
        <v>546</v>
      </c>
      <c r="CM48" s="68">
        <v>0.25</v>
      </c>
      <c r="CN48" s="68" t="s">
        <v>133</v>
      </c>
      <c r="CO48" s="684">
        <v>44712</v>
      </c>
      <c r="CP48" s="181" t="s">
        <v>791</v>
      </c>
      <c r="CQ48" s="68">
        <v>0.75</v>
      </c>
      <c r="CR48" s="684">
        <v>44719</v>
      </c>
      <c r="CS48" s="181" t="s">
        <v>792</v>
      </c>
      <c r="CT48" s="66" t="s">
        <v>201</v>
      </c>
      <c r="CU48" s="804">
        <v>44742</v>
      </c>
      <c r="CV48" s="806" t="s">
        <v>8173</v>
      </c>
      <c r="CW48" s="940" t="s">
        <v>139</v>
      </c>
      <c r="CX48" s="883">
        <v>44768</v>
      </c>
      <c r="CY48" s="889" t="s">
        <v>8547</v>
      </c>
      <c r="CZ48" s="886" t="s">
        <v>220</v>
      </c>
      <c r="DA48" s="68">
        <v>1</v>
      </c>
      <c r="DB48" s="884" t="s">
        <v>4237</v>
      </c>
      <c r="DC48" s="919" t="s">
        <v>260</v>
      </c>
      <c r="DD48" s="920" t="s">
        <v>260</v>
      </c>
      <c r="DE48" s="948" t="s">
        <v>4218</v>
      </c>
      <c r="DF48" s="62" t="s">
        <v>8548</v>
      </c>
      <c r="DG48" s="56" t="s">
        <v>8534</v>
      </c>
      <c r="DH48" s="57">
        <v>44771</v>
      </c>
      <c r="DI48" s="54" t="s">
        <v>310</v>
      </c>
      <c r="DJ48" s="953" t="s">
        <v>8549</v>
      </c>
      <c r="DK48" s="925">
        <v>41</v>
      </c>
      <c r="DL48" s="855" t="str">
        <f t="shared" si="0"/>
        <v>CUMPLIDA</v>
      </c>
      <c r="DM48" s="913">
        <v>41</v>
      </c>
    </row>
    <row r="49" spans="1:117" ht="27" hidden="1" customHeight="1">
      <c r="A49" s="54">
        <v>83</v>
      </c>
      <c r="B49" s="54">
        <v>71</v>
      </c>
      <c r="C49" s="55" t="s">
        <v>99</v>
      </c>
      <c r="D49" s="56">
        <v>2019</v>
      </c>
      <c r="E49" s="56" t="s">
        <v>772</v>
      </c>
      <c r="F49" s="65">
        <v>43934</v>
      </c>
      <c r="G49" s="58" t="s">
        <v>793</v>
      </c>
      <c r="H49" s="59" t="s">
        <v>102</v>
      </c>
      <c r="I49" s="58" t="s">
        <v>794</v>
      </c>
      <c r="J49" s="58" t="s">
        <v>795</v>
      </c>
      <c r="K49" s="58" t="s">
        <v>796</v>
      </c>
      <c r="L49" s="60" t="s">
        <v>146</v>
      </c>
      <c r="M49" s="58" t="s">
        <v>797</v>
      </c>
      <c r="N49" s="67"/>
      <c r="O49" s="68">
        <v>1</v>
      </c>
      <c r="P49" s="56" t="s">
        <v>798</v>
      </c>
      <c r="Q49" s="55" t="s">
        <v>533</v>
      </c>
      <c r="R49" s="81" t="s">
        <v>534</v>
      </c>
      <c r="S49" s="134">
        <v>43917</v>
      </c>
      <c r="T49" s="65">
        <v>44074</v>
      </c>
      <c r="U49" s="60"/>
      <c r="V49" s="54"/>
      <c r="W49" s="65">
        <f>IF(T49="","",(T49+V49))</f>
        <v>44074</v>
      </c>
      <c r="X49" s="57"/>
      <c r="Y49" s="62"/>
      <c r="Z49" s="54"/>
      <c r="AA49" s="116"/>
      <c r="AB49" s="62"/>
      <c r="AC49" s="62"/>
      <c r="AD49" s="62"/>
      <c r="AE49" s="54"/>
      <c r="AF49" s="57"/>
      <c r="AG49" s="70"/>
      <c r="AH49" s="62"/>
      <c r="AI49" s="57"/>
      <c r="AJ49" s="70"/>
      <c r="AK49" s="62"/>
      <c r="AL49" s="62"/>
      <c r="AM49" s="54"/>
      <c r="AN49" s="57">
        <v>44043</v>
      </c>
      <c r="AO49" s="193" t="s">
        <v>799</v>
      </c>
      <c r="AP49" s="68">
        <v>0.5</v>
      </c>
      <c r="AQ49" s="57">
        <v>44067</v>
      </c>
      <c r="AR49" s="58" t="s">
        <v>800</v>
      </c>
      <c r="AS49" s="54" t="s">
        <v>183</v>
      </c>
      <c r="AT49" s="68">
        <v>0.5</v>
      </c>
      <c r="AU49" s="54" t="s">
        <v>133</v>
      </c>
      <c r="AV49" s="57">
        <v>44168</v>
      </c>
      <c r="AW49" s="58" t="s">
        <v>801</v>
      </c>
      <c r="AX49" s="68">
        <v>1</v>
      </c>
      <c r="AY49" s="57">
        <v>44181</v>
      </c>
      <c r="AZ49" s="67" t="s">
        <v>802</v>
      </c>
      <c r="BA49" s="56" t="s">
        <v>186</v>
      </c>
      <c r="BB49" s="68">
        <v>0.5</v>
      </c>
      <c r="BC49" s="54" t="s">
        <v>115</v>
      </c>
      <c r="BD49" s="57">
        <v>44286</v>
      </c>
      <c r="BE49" s="58" t="s">
        <v>803</v>
      </c>
      <c r="BF49" s="68">
        <v>0</v>
      </c>
      <c r="BG49" s="57">
        <v>44340</v>
      </c>
      <c r="BH49" s="67" t="s">
        <v>804</v>
      </c>
      <c r="BI49" s="56" t="s">
        <v>123</v>
      </c>
      <c r="BJ49" s="68">
        <v>0</v>
      </c>
      <c r="BK49" s="54" t="s">
        <v>115</v>
      </c>
      <c r="BL49" s="170">
        <v>44500</v>
      </c>
      <c r="BM49" s="56" t="s">
        <v>805</v>
      </c>
      <c r="BN49" s="68">
        <v>1</v>
      </c>
      <c r="BO49" s="170">
        <v>44508</v>
      </c>
      <c r="BP49" s="67" t="s">
        <v>806</v>
      </c>
      <c r="BQ49" s="54" t="s">
        <v>139</v>
      </c>
      <c r="BR49" s="170">
        <v>44518</v>
      </c>
      <c r="BS49" s="56" t="s">
        <v>807</v>
      </c>
      <c r="BT49" s="54" t="s">
        <v>220</v>
      </c>
      <c r="BU49" s="68">
        <v>1</v>
      </c>
      <c r="BV49" s="54" t="s">
        <v>257</v>
      </c>
      <c r="BW49" s="170"/>
      <c r="BX49" s="67"/>
      <c r="BY49" s="68"/>
      <c r="BZ49" s="66" t="s">
        <v>542</v>
      </c>
      <c r="CA49" s="66" t="s">
        <v>808</v>
      </c>
      <c r="CB49" s="67" t="s">
        <v>544</v>
      </c>
      <c r="CC49" s="68">
        <v>1</v>
      </c>
      <c r="CD49" s="68" t="s">
        <v>257</v>
      </c>
      <c r="CE49" s="684">
        <v>44291</v>
      </c>
      <c r="CF49" s="58" t="s">
        <v>545</v>
      </c>
      <c r="CG49" s="56" t="s">
        <v>411</v>
      </c>
      <c r="CH49" s="68">
        <v>1</v>
      </c>
      <c r="CI49" s="68" t="s">
        <v>257</v>
      </c>
      <c r="CJ49" s="76">
        <v>44678</v>
      </c>
      <c r="CK49" s="92" t="s">
        <v>545</v>
      </c>
      <c r="CL49" s="92" t="s">
        <v>546</v>
      </c>
      <c r="CM49" s="68">
        <v>1</v>
      </c>
      <c r="CN49" s="68" t="s">
        <v>257</v>
      </c>
      <c r="CO49" s="66"/>
      <c r="CP49" s="181"/>
      <c r="CQ49" s="68"/>
      <c r="CR49" s="684">
        <v>44719</v>
      </c>
      <c r="CS49" s="181" t="s">
        <v>545</v>
      </c>
      <c r="CT49" s="66" t="s">
        <v>139</v>
      </c>
      <c r="CU49" s="804">
        <v>44712</v>
      </c>
      <c r="CV49" s="806" t="s">
        <v>8173</v>
      </c>
      <c r="CW49" s="940" t="s">
        <v>139</v>
      </c>
      <c r="CX49" s="883">
        <v>44767</v>
      </c>
      <c r="CY49" s="889" t="s">
        <v>6675</v>
      </c>
      <c r="CZ49" s="886" t="s">
        <v>220</v>
      </c>
      <c r="DA49" s="68">
        <v>1</v>
      </c>
      <c r="DB49" s="884" t="s">
        <v>4237</v>
      </c>
      <c r="DC49" s="919" t="s">
        <v>260</v>
      </c>
      <c r="DD49" s="920" t="s">
        <v>260</v>
      </c>
      <c r="DE49" s="948" t="s">
        <v>4218</v>
      </c>
      <c r="DF49" s="62" t="s">
        <v>8550</v>
      </c>
      <c r="DG49" s="56" t="s">
        <v>8534</v>
      </c>
      <c r="DH49" s="57">
        <v>44771</v>
      </c>
      <c r="DI49" s="54" t="s">
        <v>310</v>
      </c>
      <c r="DJ49" s="953" t="s">
        <v>8551</v>
      </c>
      <c r="DK49" s="925">
        <v>42</v>
      </c>
      <c r="DL49" s="855" t="str">
        <f t="shared" si="0"/>
        <v>CUMPLIDA</v>
      </c>
      <c r="DM49" s="913">
        <v>42</v>
      </c>
    </row>
    <row r="50" spans="1:117" ht="27" hidden="1" customHeight="1">
      <c r="A50" s="54">
        <v>0</v>
      </c>
      <c r="B50" s="54">
        <v>72</v>
      </c>
      <c r="C50" s="55" t="s">
        <v>99</v>
      </c>
      <c r="D50" s="56">
        <v>2019</v>
      </c>
      <c r="E50" s="56" t="s">
        <v>772</v>
      </c>
      <c r="F50" s="65">
        <v>43934</v>
      </c>
      <c r="G50" s="58" t="s">
        <v>793</v>
      </c>
      <c r="H50" s="59" t="s">
        <v>102</v>
      </c>
      <c r="I50" s="58" t="s">
        <v>809</v>
      </c>
      <c r="J50" s="58" t="s">
        <v>795</v>
      </c>
      <c r="K50" s="58" t="s">
        <v>796</v>
      </c>
      <c r="L50" s="60" t="s">
        <v>146</v>
      </c>
      <c r="M50" s="58" t="s">
        <v>810</v>
      </c>
      <c r="N50" s="67"/>
      <c r="O50" s="66">
        <v>1</v>
      </c>
      <c r="P50" s="56" t="s">
        <v>811</v>
      </c>
      <c r="Q50" s="55" t="s">
        <v>533</v>
      </c>
      <c r="R50" s="81" t="s">
        <v>534</v>
      </c>
      <c r="S50" s="134">
        <v>43955</v>
      </c>
      <c r="T50" s="134">
        <v>44074</v>
      </c>
      <c r="U50" s="60"/>
      <c r="V50" s="54"/>
      <c r="W50" s="65">
        <f>IF(T50="","",(T50+V50))</f>
        <v>44074</v>
      </c>
      <c r="X50" s="57"/>
      <c r="Y50" s="62"/>
      <c r="Z50" s="54"/>
      <c r="AA50" s="116"/>
      <c r="AB50" s="62"/>
      <c r="AC50" s="62"/>
      <c r="AD50" s="62"/>
      <c r="AE50" s="54"/>
      <c r="AF50" s="57"/>
      <c r="AG50" s="70"/>
      <c r="AH50" s="62"/>
      <c r="AI50" s="57"/>
      <c r="AJ50" s="70"/>
      <c r="AK50" s="62"/>
      <c r="AL50" s="62"/>
      <c r="AM50" s="54"/>
      <c r="AN50" s="57">
        <v>44043</v>
      </c>
      <c r="AO50" s="193" t="s">
        <v>812</v>
      </c>
      <c r="AP50" s="68" t="s">
        <v>813</v>
      </c>
      <c r="AQ50" s="57">
        <v>44067</v>
      </c>
      <c r="AR50" s="58" t="s">
        <v>814</v>
      </c>
      <c r="AS50" s="54" t="s">
        <v>183</v>
      </c>
      <c r="AT50" s="68">
        <v>0.8</v>
      </c>
      <c r="AU50" s="54" t="s">
        <v>133</v>
      </c>
      <c r="AV50" s="57">
        <v>44168</v>
      </c>
      <c r="AW50" s="58" t="s">
        <v>815</v>
      </c>
      <c r="AX50" s="68">
        <v>1</v>
      </c>
      <c r="AY50" s="57">
        <v>44181</v>
      </c>
      <c r="AZ50" s="67" t="s">
        <v>816</v>
      </c>
      <c r="BA50" s="56" t="s">
        <v>186</v>
      </c>
      <c r="BB50" s="68">
        <v>0.8</v>
      </c>
      <c r="BC50" s="54" t="s">
        <v>115</v>
      </c>
      <c r="BD50" s="57">
        <v>44286</v>
      </c>
      <c r="BE50" s="58" t="s">
        <v>817</v>
      </c>
      <c r="BF50" s="68">
        <v>0</v>
      </c>
      <c r="BG50" s="57">
        <v>44340</v>
      </c>
      <c r="BH50" s="67" t="s">
        <v>818</v>
      </c>
      <c r="BI50" s="56" t="s">
        <v>123</v>
      </c>
      <c r="BJ50" s="68">
        <v>0</v>
      </c>
      <c r="BK50" s="54" t="s">
        <v>115</v>
      </c>
      <c r="BL50" s="170">
        <v>44500</v>
      </c>
      <c r="BM50" s="684" t="s">
        <v>819</v>
      </c>
      <c r="BN50" s="68">
        <v>1</v>
      </c>
      <c r="BO50" s="170">
        <v>44508</v>
      </c>
      <c r="BP50" s="67" t="s">
        <v>820</v>
      </c>
      <c r="BQ50" s="54" t="s">
        <v>126</v>
      </c>
      <c r="BR50" s="170">
        <v>44518</v>
      </c>
      <c r="BS50" s="56" t="s">
        <v>821</v>
      </c>
      <c r="BT50" s="54" t="s">
        <v>220</v>
      </c>
      <c r="BU50" s="68">
        <v>0.3</v>
      </c>
      <c r="BV50" s="54" t="s">
        <v>115</v>
      </c>
      <c r="BW50" s="170"/>
      <c r="BX50" s="58"/>
      <c r="BY50" s="68"/>
      <c r="BZ50" s="66" t="s">
        <v>542</v>
      </c>
      <c r="CA50" s="58" t="s">
        <v>822</v>
      </c>
      <c r="CB50" s="67" t="s">
        <v>544</v>
      </c>
      <c r="CC50" s="68">
        <v>1</v>
      </c>
      <c r="CD50" s="68" t="s">
        <v>257</v>
      </c>
      <c r="CE50" s="684">
        <v>44291</v>
      </c>
      <c r="CF50" s="58" t="s">
        <v>545</v>
      </c>
      <c r="CG50" s="56" t="s">
        <v>411</v>
      </c>
      <c r="CH50" s="68">
        <v>1</v>
      </c>
      <c r="CI50" s="68" t="s">
        <v>257</v>
      </c>
      <c r="CJ50" s="76">
        <v>44678</v>
      </c>
      <c r="CK50" s="92" t="s">
        <v>545</v>
      </c>
      <c r="CL50" s="92" t="s">
        <v>546</v>
      </c>
      <c r="CM50" s="68">
        <v>1</v>
      </c>
      <c r="CN50" s="68" t="s">
        <v>257</v>
      </c>
      <c r="CO50" s="66"/>
      <c r="CP50" s="181"/>
      <c r="CQ50" s="68"/>
      <c r="CR50" s="684">
        <v>44719</v>
      </c>
      <c r="CS50" s="181" t="s">
        <v>545</v>
      </c>
      <c r="CT50" s="66" t="s">
        <v>139</v>
      </c>
      <c r="CU50" s="804">
        <v>44712</v>
      </c>
      <c r="CV50" s="805" t="s">
        <v>8172</v>
      </c>
      <c r="CW50" s="940" t="s">
        <v>139</v>
      </c>
      <c r="CX50" s="883">
        <v>44767</v>
      </c>
      <c r="CY50" s="889" t="s">
        <v>6675</v>
      </c>
      <c r="CZ50" s="886" t="s">
        <v>220</v>
      </c>
      <c r="DA50" s="68">
        <v>1</v>
      </c>
      <c r="DB50" s="884" t="s">
        <v>4237</v>
      </c>
      <c r="DC50" s="919" t="s">
        <v>260</v>
      </c>
      <c r="DD50" s="920" t="s">
        <v>260</v>
      </c>
      <c r="DE50" s="948" t="s">
        <v>4218</v>
      </c>
      <c r="DF50" s="67" t="s">
        <v>8550</v>
      </c>
      <c r="DG50" s="56" t="s">
        <v>8534</v>
      </c>
      <c r="DH50" s="57">
        <v>44771</v>
      </c>
      <c r="DI50" s="54" t="s">
        <v>310</v>
      </c>
      <c r="DJ50" s="953" t="s">
        <v>8551</v>
      </c>
      <c r="DK50" s="925">
        <v>43</v>
      </c>
      <c r="DL50" s="855" t="str">
        <f t="shared" si="0"/>
        <v>CUMPLIDA</v>
      </c>
      <c r="DM50" s="913">
        <v>43</v>
      </c>
    </row>
    <row r="51" spans="1:117" ht="27" hidden="1" customHeight="1">
      <c r="A51" s="54">
        <v>0</v>
      </c>
      <c r="B51" s="54">
        <v>73</v>
      </c>
      <c r="C51" s="55" t="s">
        <v>99</v>
      </c>
      <c r="D51" s="56">
        <v>2019</v>
      </c>
      <c r="E51" s="56" t="s">
        <v>772</v>
      </c>
      <c r="F51" s="65">
        <v>43934</v>
      </c>
      <c r="G51" s="58" t="s">
        <v>793</v>
      </c>
      <c r="H51" s="59" t="s">
        <v>102</v>
      </c>
      <c r="I51" s="58" t="s">
        <v>823</v>
      </c>
      <c r="J51" s="58" t="s">
        <v>795</v>
      </c>
      <c r="K51" s="58" t="s">
        <v>796</v>
      </c>
      <c r="L51" s="60" t="s">
        <v>146</v>
      </c>
      <c r="M51" s="58" t="s">
        <v>824</v>
      </c>
      <c r="N51" s="67"/>
      <c r="O51" s="66">
        <v>1</v>
      </c>
      <c r="P51" s="56" t="s">
        <v>825</v>
      </c>
      <c r="Q51" s="55" t="s">
        <v>533</v>
      </c>
      <c r="R51" s="81" t="s">
        <v>534</v>
      </c>
      <c r="S51" s="134" t="s">
        <v>826</v>
      </c>
      <c r="T51" s="134">
        <v>44195</v>
      </c>
      <c r="U51" s="60"/>
      <c r="V51" s="54"/>
      <c r="W51" s="65">
        <f>IF(T51="","",(T51+V51))</f>
        <v>44195</v>
      </c>
      <c r="X51" s="57"/>
      <c r="Y51" s="62"/>
      <c r="Z51" s="54"/>
      <c r="AA51" s="116"/>
      <c r="AB51" s="62"/>
      <c r="AC51" s="62"/>
      <c r="AD51" s="62"/>
      <c r="AE51" s="54"/>
      <c r="AF51" s="57"/>
      <c r="AG51" s="70"/>
      <c r="AH51" s="62"/>
      <c r="AI51" s="57"/>
      <c r="AJ51" s="70"/>
      <c r="AK51" s="62"/>
      <c r="AL51" s="62"/>
      <c r="AM51" s="54"/>
      <c r="AN51" s="57">
        <v>44043</v>
      </c>
      <c r="AO51" s="193" t="s">
        <v>827</v>
      </c>
      <c r="AP51" s="68">
        <v>1</v>
      </c>
      <c r="AQ51" s="57">
        <v>44067</v>
      </c>
      <c r="AR51" s="58" t="s">
        <v>828</v>
      </c>
      <c r="AS51" s="54" t="s">
        <v>183</v>
      </c>
      <c r="AT51" s="68">
        <v>0.5</v>
      </c>
      <c r="AU51" s="54" t="s">
        <v>133</v>
      </c>
      <c r="AV51" s="57">
        <v>44168</v>
      </c>
      <c r="AW51" s="58" t="s">
        <v>829</v>
      </c>
      <c r="AX51" s="68">
        <v>1</v>
      </c>
      <c r="AY51" s="57">
        <v>44181</v>
      </c>
      <c r="AZ51" s="67" t="s">
        <v>830</v>
      </c>
      <c r="BA51" s="62" t="s">
        <v>186</v>
      </c>
      <c r="BB51" s="68">
        <v>0.5</v>
      </c>
      <c r="BC51" s="54" t="s">
        <v>133</v>
      </c>
      <c r="BD51" s="57">
        <v>44286</v>
      </c>
      <c r="BE51" s="58" t="s">
        <v>831</v>
      </c>
      <c r="BF51" s="68">
        <v>0</v>
      </c>
      <c r="BG51" s="57">
        <v>44340</v>
      </c>
      <c r="BH51" s="67" t="s">
        <v>832</v>
      </c>
      <c r="BI51" s="56" t="s">
        <v>123</v>
      </c>
      <c r="BJ51" s="68">
        <v>0</v>
      </c>
      <c r="BK51" s="54" t="s">
        <v>115</v>
      </c>
      <c r="BL51" s="170">
        <v>44500</v>
      </c>
      <c r="BM51" s="56" t="s">
        <v>833</v>
      </c>
      <c r="BN51" s="68">
        <v>1</v>
      </c>
      <c r="BO51" s="170">
        <v>44508</v>
      </c>
      <c r="BP51" s="67" t="s">
        <v>834</v>
      </c>
      <c r="BQ51" s="54" t="s">
        <v>139</v>
      </c>
      <c r="BR51" s="170">
        <v>44518</v>
      </c>
      <c r="BS51" s="56" t="s">
        <v>835</v>
      </c>
      <c r="BT51" s="54" t="s">
        <v>220</v>
      </c>
      <c r="BU51" s="68">
        <v>1</v>
      </c>
      <c r="BV51" s="54" t="s">
        <v>257</v>
      </c>
      <c r="BW51" s="170"/>
      <c r="BX51" s="58"/>
      <c r="BY51" s="68"/>
      <c r="BZ51" s="66" t="s">
        <v>542</v>
      </c>
      <c r="CA51" s="66" t="s">
        <v>836</v>
      </c>
      <c r="CB51" s="67" t="s">
        <v>544</v>
      </c>
      <c r="CC51" s="68">
        <v>1</v>
      </c>
      <c r="CD51" s="68" t="s">
        <v>257</v>
      </c>
      <c r="CE51" s="684">
        <v>44291</v>
      </c>
      <c r="CF51" s="58" t="s">
        <v>545</v>
      </c>
      <c r="CG51" s="56" t="s">
        <v>411</v>
      </c>
      <c r="CH51" s="68">
        <v>1</v>
      </c>
      <c r="CI51" s="68" t="s">
        <v>257</v>
      </c>
      <c r="CJ51" s="76">
        <v>44678</v>
      </c>
      <c r="CK51" s="92" t="s">
        <v>545</v>
      </c>
      <c r="CL51" s="92" t="s">
        <v>546</v>
      </c>
      <c r="CM51" s="68">
        <v>1</v>
      </c>
      <c r="CN51" s="68" t="s">
        <v>257</v>
      </c>
      <c r="CO51" s="66"/>
      <c r="CP51" s="181"/>
      <c r="CQ51" s="68"/>
      <c r="CR51" s="684">
        <v>44719</v>
      </c>
      <c r="CS51" s="181" t="s">
        <v>545</v>
      </c>
      <c r="CT51" s="66" t="s">
        <v>139</v>
      </c>
      <c r="CU51" s="804">
        <v>44712</v>
      </c>
      <c r="CV51" s="806" t="s">
        <v>8174</v>
      </c>
      <c r="CW51" s="940" t="s">
        <v>139</v>
      </c>
      <c r="CX51" s="883">
        <v>44767</v>
      </c>
      <c r="CY51" s="889" t="s">
        <v>6675</v>
      </c>
      <c r="CZ51" s="886" t="s">
        <v>220</v>
      </c>
      <c r="DA51" s="68">
        <v>1</v>
      </c>
      <c r="DB51" s="884" t="s">
        <v>4237</v>
      </c>
      <c r="DC51" s="919" t="s">
        <v>260</v>
      </c>
      <c r="DD51" s="920" t="s">
        <v>260</v>
      </c>
      <c r="DE51" s="948" t="s">
        <v>4218</v>
      </c>
      <c r="DF51" s="62" t="s">
        <v>8550</v>
      </c>
      <c r="DG51" s="56" t="s">
        <v>8534</v>
      </c>
      <c r="DH51" s="57">
        <v>44771</v>
      </c>
      <c r="DI51" s="54" t="s">
        <v>310</v>
      </c>
      <c r="DJ51" s="953" t="s">
        <v>8551</v>
      </c>
      <c r="DK51" s="925">
        <v>44</v>
      </c>
      <c r="DL51" s="855" t="str">
        <f t="shared" si="0"/>
        <v>CUMPLIDA</v>
      </c>
      <c r="DM51" s="913">
        <v>44</v>
      </c>
    </row>
    <row r="52" spans="1:117" ht="27" hidden="1" customHeight="1">
      <c r="A52" s="54">
        <v>114</v>
      </c>
      <c r="B52" s="54">
        <v>74</v>
      </c>
      <c r="C52" s="55" t="s">
        <v>99</v>
      </c>
      <c r="D52" s="56">
        <v>2019</v>
      </c>
      <c r="E52" s="56" t="s">
        <v>311</v>
      </c>
      <c r="F52" s="65">
        <v>43819</v>
      </c>
      <c r="G52" s="58" t="s">
        <v>837</v>
      </c>
      <c r="H52" s="59" t="s">
        <v>102</v>
      </c>
      <c r="I52" s="194" t="s">
        <v>838</v>
      </c>
      <c r="J52" s="58" t="s">
        <v>839</v>
      </c>
      <c r="K52" s="58" t="s">
        <v>840</v>
      </c>
      <c r="L52" s="60" t="s">
        <v>146</v>
      </c>
      <c r="M52" s="61" t="s">
        <v>841</v>
      </c>
      <c r="N52" s="70"/>
      <c r="O52" s="66">
        <v>1</v>
      </c>
      <c r="P52" s="56" t="s">
        <v>842</v>
      </c>
      <c r="Q52" s="55" t="s">
        <v>318</v>
      </c>
      <c r="R52" s="81" t="s">
        <v>319</v>
      </c>
      <c r="S52" s="94">
        <v>43998</v>
      </c>
      <c r="T52" s="94">
        <v>44101</v>
      </c>
      <c r="U52" s="63" t="s">
        <v>111</v>
      </c>
      <c r="V52" s="54">
        <v>215</v>
      </c>
      <c r="W52" s="64">
        <v>44681</v>
      </c>
      <c r="X52" s="57"/>
      <c r="Y52" s="62"/>
      <c r="Z52" s="54"/>
      <c r="AA52" s="116"/>
      <c r="AB52" s="62"/>
      <c r="AC52" s="62"/>
      <c r="AD52" s="62"/>
      <c r="AE52" s="54"/>
      <c r="AF52" s="57"/>
      <c r="AG52" s="70"/>
      <c r="AH52" s="62"/>
      <c r="AI52" s="57"/>
      <c r="AJ52" s="70"/>
      <c r="AK52" s="62"/>
      <c r="AL52" s="62"/>
      <c r="AM52" s="54"/>
      <c r="AN52" s="57">
        <v>44043</v>
      </c>
      <c r="AO52" s="70" t="s">
        <v>843</v>
      </c>
      <c r="AP52" s="68">
        <v>0</v>
      </c>
      <c r="AQ52" s="57">
        <v>44066</v>
      </c>
      <c r="AR52" s="70" t="s">
        <v>377</v>
      </c>
      <c r="AS52" s="54" t="s">
        <v>322</v>
      </c>
      <c r="AT52" s="68">
        <v>0</v>
      </c>
      <c r="AU52" s="54" t="s">
        <v>133</v>
      </c>
      <c r="AV52" s="57">
        <v>44169</v>
      </c>
      <c r="AW52" s="58" t="s">
        <v>844</v>
      </c>
      <c r="AX52" s="68">
        <v>0.7</v>
      </c>
      <c r="AY52" s="57">
        <v>44182</v>
      </c>
      <c r="AZ52" s="58" t="s">
        <v>358</v>
      </c>
      <c r="BA52" s="56" t="s">
        <v>123</v>
      </c>
      <c r="BB52" s="54">
        <v>70</v>
      </c>
      <c r="BC52" s="54" t="s">
        <v>133</v>
      </c>
      <c r="BD52" s="57">
        <v>44286</v>
      </c>
      <c r="BE52" s="58" t="s">
        <v>325</v>
      </c>
      <c r="BF52" s="68">
        <v>0.7</v>
      </c>
      <c r="BG52" s="57">
        <v>44342</v>
      </c>
      <c r="BH52" s="58" t="s">
        <v>845</v>
      </c>
      <c r="BI52" s="56" t="s">
        <v>123</v>
      </c>
      <c r="BJ52" s="54">
        <v>70</v>
      </c>
      <c r="BK52" s="54" t="s">
        <v>133</v>
      </c>
      <c r="BL52" s="170">
        <v>44500</v>
      </c>
      <c r="BM52" s="54" t="s">
        <v>846</v>
      </c>
      <c r="BN52" s="68">
        <v>0.7</v>
      </c>
      <c r="BO52" s="170">
        <v>44508</v>
      </c>
      <c r="BP52" s="56" t="s">
        <v>847</v>
      </c>
      <c r="BQ52" s="54" t="s">
        <v>201</v>
      </c>
      <c r="BR52" s="170">
        <v>44518</v>
      </c>
      <c r="BS52" s="58" t="s">
        <v>848</v>
      </c>
      <c r="BT52" s="54" t="s">
        <v>128</v>
      </c>
      <c r="BU52" s="68">
        <v>0.7</v>
      </c>
      <c r="BV52" s="54" t="s">
        <v>115</v>
      </c>
      <c r="BW52" s="170">
        <v>44610</v>
      </c>
      <c r="BX52" s="67" t="s">
        <v>849</v>
      </c>
      <c r="BY52" s="68">
        <v>1</v>
      </c>
      <c r="BZ52" s="72">
        <v>44628</v>
      </c>
      <c r="CA52" s="73" t="s">
        <v>306</v>
      </c>
      <c r="CB52" s="73" t="s">
        <v>132</v>
      </c>
      <c r="CC52" s="74">
        <v>0.7</v>
      </c>
      <c r="CD52" s="68" t="s">
        <v>133</v>
      </c>
      <c r="CE52" s="248">
        <v>44657</v>
      </c>
      <c r="CF52" s="77" t="s">
        <v>850</v>
      </c>
      <c r="CG52" s="77" t="s">
        <v>331</v>
      </c>
      <c r="CH52" s="126">
        <v>0.8</v>
      </c>
      <c r="CI52" s="78" t="s">
        <v>133</v>
      </c>
      <c r="CJ52" s="76">
        <v>44684</v>
      </c>
      <c r="CK52" s="117" t="s">
        <v>851</v>
      </c>
      <c r="CL52" s="92" t="s">
        <v>333</v>
      </c>
      <c r="CM52" s="126">
        <v>0.8</v>
      </c>
      <c r="CN52" s="78" t="s">
        <v>115</v>
      </c>
      <c r="CO52" s="79">
        <v>44712</v>
      </c>
      <c r="CP52" s="77" t="s">
        <v>852</v>
      </c>
      <c r="CQ52" s="77">
        <v>0.8</v>
      </c>
      <c r="CR52" s="79">
        <v>44720</v>
      </c>
      <c r="CS52" s="77" t="s">
        <v>335</v>
      </c>
      <c r="CT52" s="77" t="s">
        <v>126</v>
      </c>
      <c r="CU52" s="817">
        <v>44761</v>
      </c>
      <c r="CV52" s="820" t="s">
        <v>8238</v>
      </c>
      <c r="CW52" s="858" t="s">
        <v>126</v>
      </c>
      <c r="CX52" s="883">
        <v>44767</v>
      </c>
      <c r="CY52" s="889" t="s">
        <v>8756</v>
      </c>
      <c r="CZ52" s="885" t="s">
        <v>128</v>
      </c>
      <c r="DA52" s="126">
        <v>0.8</v>
      </c>
      <c r="DB52" s="884" t="s">
        <v>4239</v>
      </c>
      <c r="DC52" s="919"/>
      <c r="DD52" s="920"/>
      <c r="DE52" s="54" t="s">
        <v>140</v>
      </c>
      <c r="DF52" s="62"/>
      <c r="DG52" s="56"/>
      <c r="DH52" s="57"/>
      <c r="DI52" s="54"/>
      <c r="DJ52" s="953"/>
      <c r="DK52" s="925">
        <v>45</v>
      </c>
      <c r="DL52" s="855" t="str">
        <f t="shared" si="0"/>
        <v>VENCIDA</v>
      </c>
      <c r="DM52" s="913">
        <v>45</v>
      </c>
    </row>
    <row r="53" spans="1:117" ht="27" hidden="1" customHeight="1">
      <c r="A53" s="54">
        <v>0</v>
      </c>
      <c r="B53" s="54">
        <v>75</v>
      </c>
      <c r="C53" s="55" t="s">
        <v>99</v>
      </c>
      <c r="D53" s="56">
        <v>2019</v>
      </c>
      <c r="E53" s="56" t="s">
        <v>311</v>
      </c>
      <c r="F53" s="65">
        <v>43819</v>
      </c>
      <c r="G53" s="58" t="s">
        <v>837</v>
      </c>
      <c r="H53" s="59" t="s">
        <v>102</v>
      </c>
      <c r="I53" s="194" t="s">
        <v>853</v>
      </c>
      <c r="J53" s="58" t="s">
        <v>839</v>
      </c>
      <c r="K53" s="58" t="s">
        <v>840</v>
      </c>
      <c r="L53" s="60" t="s">
        <v>146</v>
      </c>
      <c r="M53" s="61" t="s">
        <v>854</v>
      </c>
      <c r="N53" s="70"/>
      <c r="O53" s="66">
        <v>1</v>
      </c>
      <c r="P53" s="56" t="s">
        <v>855</v>
      </c>
      <c r="Q53" s="55" t="s">
        <v>318</v>
      </c>
      <c r="R53" s="81" t="s">
        <v>319</v>
      </c>
      <c r="S53" s="94">
        <v>43998</v>
      </c>
      <c r="T53" s="94">
        <v>44101</v>
      </c>
      <c r="U53" s="63" t="s">
        <v>111</v>
      </c>
      <c r="V53" s="54"/>
      <c r="W53" s="64">
        <v>44681</v>
      </c>
      <c r="X53" s="57"/>
      <c r="Y53" s="62"/>
      <c r="Z53" s="54"/>
      <c r="AA53" s="116"/>
      <c r="AB53" s="62"/>
      <c r="AC53" s="62"/>
      <c r="AD53" s="62"/>
      <c r="AE53" s="54"/>
      <c r="AF53" s="57"/>
      <c r="AG53" s="70"/>
      <c r="AH53" s="62"/>
      <c r="AI53" s="57"/>
      <c r="AJ53" s="70"/>
      <c r="AK53" s="62"/>
      <c r="AL53" s="62"/>
      <c r="AM53" s="54"/>
      <c r="AN53" s="57">
        <v>44043</v>
      </c>
      <c r="AO53" s="58" t="s">
        <v>856</v>
      </c>
      <c r="AP53" s="68">
        <v>0.5</v>
      </c>
      <c r="AQ53" s="57">
        <v>44066</v>
      </c>
      <c r="AR53" s="70" t="s">
        <v>857</v>
      </c>
      <c r="AS53" s="54" t="s">
        <v>322</v>
      </c>
      <c r="AT53" s="68">
        <v>0.5</v>
      </c>
      <c r="AU53" s="54" t="s">
        <v>133</v>
      </c>
      <c r="AV53" s="57">
        <v>44169</v>
      </c>
      <c r="AW53" s="58" t="s">
        <v>858</v>
      </c>
      <c r="AX53" s="78">
        <v>0.5</v>
      </c>
      <c r="AY53" s="57">
        <v>44182</v>
      </c>
      <c r="AZ53" s="58" t="s">
        <v>858</v>
      </c>
      <c r="BA53" s="56" t="s">
        <v>123</v>
      </c>
      <c r="BB53" s="54">
        <v>50</v>
      </c>
      <c r="BC53" s="54" t="s">
        <v>115</v>
      </c>
      <c r="BD53" s="57">
        <v>44286</v>
      </c>
      <c r="BE53" s="58" t="s">
        <v>359</v>
      </c>
      <c r="BF53" s="78">
        <v>0.5</v>
      </c>
      <c r="BG53" s="57">
        <v>44342</v>
      </c>
      <c r="BH53" s="58" t="s">
        <v>859</v>
      </c>
      <c r="BI53" s="56" t="s">
        <v>123</v>
      </c>
      <c r="BJ53" s="54">
        <v>50</v>
      </c>
      <c r="BK53" s="54" t="s">
        <v>115</v>
      </c>
      <c r="BL53" s="170">
        <v>44500</v>
      </c>
      <c r="BM53" s="58" t="s">
        <v>860</v>
      </c>
      <c r="BN53" s="68">
        <v>0.5</v>
      </c>
      <c r="BO53" s="170">
        <v>44508</v>
      </c>
      <c r="BP53" s="56" t="s">
        <v>861</v>
      </c>
      <c r="BQ53" s="54" t="s">
        <v>201</v>
      </c>
      <c r="BR53" s="170">
        <v>44518</v>
      </c>
      <c r="BS53" s="58" t="s">
        <v>862</v>
      </c>
      <c r="BT53" s="54" t="s">
        <v>128</v>
      </c>
      <c r="BU53" s="68">
        <v>0.5</v>
      </c>
      <c r="BV53" s="54" t="s">
        <v>115</v>
      </c>
      <c r="BW53" s="170">
        <v>44610</v>
      </c>
      <c r="BX53" s="67" t="s">
        <v>849</v>
      </c>
      <c r="BY53" s="68">
        <v>1</v>
      </c>
      <c r="BZ53" s="72">
        <v>44628</v>
      </c>
      <c r="CA53" s="73" t="s">
        <v>306</v>
      </c>
      <c r="CB53" s="73" t="s">
        <v>132</v>
      </c>
      <c r="CC53" s="74">
        <v>0.5</v>
      </c>
      <c r="CD53" s="68" t="s">
        <v>133</v>
      </c>
      <c r="CE53" s="248">
        <v>44657</v>
      </c>
      <c r="CF53" s="77" t="s">
        <v>863</v>
      </c>
      <c r="CG53" s="77" t="s">
        <v>331</v>
      </c>
      <c r="CH53" s="126">
        <v>0.8</v>
      </c>
      <c r="CI53" s="78" t="s">
        <v>133</v>
      </c>
      <c r="CJ53" s="76">
        <v>44684</v>
      </c>
      <c r="CK53" s="117" t="s">
        <v>864</v>
      </c>
      <c r="CL53" s="92" t="s">
        <v>333</v>
      </c>
      <c r="CM53" s="126">
        <v>1</v>
      </c>
      <c r="CN53" s="78" t="s">
        <v>257</v>
      </c>
      <c r="CO53" s="77"/>
      <c r="CP53" s="77"/>
      <c r="CQ53" s="77"/>
      <c r="CR53" s="248">
        <v>44720</v>
      </c>
      <c r="CS53" s="77" t="s">
        <v>348</v>
      </c>
      <c r="CT53" s="77" t="s">
        <v>139</v>
      </c>
      <c r="CU53" s="817">
        <v>44761</v>
      </c>
      <c r="CV53" s="818" t="s">
        <v>8236</v>
      </c>
      <c r="CW53" s="858" t="s">
        <v>1349</v>
      </c>
      <c r="CX53" s="883">
        <v>44770</v>
      </c>
      <c r="CY53" s="889" t="s">
        <v>8463</v>
      </c>
      <c r="CZ53" s="885" t="s">
        <v>128</v>
      </c>
      <c r="DA53" s="126">
        <v>1</v>
      </c>
      <c r="DB53" s="884" t="s">
        <v>4237</v>
      </c>
      <c r="DC53" s="919"/>
      <c r="DD53" s="920"/>
      <c r="DE53" s="54" t="s">
        <v>140</v>
      </c>
      <c r="DF53" s="62"/>
      <c r="DG53" s="56"/>
      <c r="DH53" s="57"/>
      <c r="DI53" s="54"/>
      <c r="DJ53" s="953"/>
      <c r="DK53" s="925">
        <v>46</v>
      </c>
      <c r="DL53" s="855" t="str">
        <f t="shared" si="0"/>
        <v>CUMPLIDA</v>
      </c>
      <c r="DM53" s="913">
        <v>46</v>
      </c>
    </row>
    <row r="54" spans="1:117" ht="27" hidden="1" customHeight="1">
      <c r="A54" s="54">
        <v>0</v>
      </c>
      <c r="B54" s="54">
        <v>77</v>
      </c>
      <c r="C54" s="55" t="s">
        <v>99</v>
      </c>
      <c r="D54" s="56">
        <v>2019</v>
      </c>
      <c r="E54" s="56" t="s">
        <v>311</v>
      </c>
      <c r="F54" s="65">
        <v>43819</v>
      </c>
      <c r="G54" s="58" t="s">
        <v>837</v>
      </c>
      <c r="H54" s="59" t="s">
        <v>102</v>
      </c>
      <c r="I54" s="194" t="s">
        <v>865</v>
      </c>
      <c r="J54" s="58" t="s">
        <v>866</v>
      </c>
      <c r="K54" s="58" t="s">
        <v>840</v>
      </c>
      <c r="L54" s="60" t="s">
        <v>146</v>
      </c>
      <c r="M54" s="61" t="s">
        <v>867</v>
      </c>
      <c r="N54" s="70"/>
      <c r="O54" s="66">
        <v>1</v>
      </c>
      <c r="P54" s="56" t="s">
        <v>868</v>
      </c>
      <c r="Q54" s="55" t="s">
        <v>318</v>
      </c>
      <c r="R54" s="81" t="s">
        <v>319</v>
      </c>
      <c r="S54" s="94">
        <v>43998</v>
      </c>
      <c r="T54" s="94">
        <v>44101</v>
      </c>
      <c r="U54" s="63" t="s">
        <v>111</v>
      </c>
      <c r="V54" s="54"/>
      <c r="W54" s="64">
        <v>44681</v>
      </c>
      <c r="X54" s="57"/>
      <c r="Y54" s="62"/>
      <c r="Z54" s="54"/>
      <c r="AA54" s="116"/>
      <c r="AB54" s="62"/>
      <c r="AC54" s="62"/>
      <c r="AD54" s="62"/>
      <c r="AE54" s="54"/>
      <c r="AF54" s="57"/>
      <c r="AG54" s="70"/>
      <c r="AH54" s="62"/>
      <c r="AI54" s="57"/>
      <c r="AJ54" s="70"/>
      <c r="AK54" s="62"/>
      <c r="AL54" s="62"/>
      <c r="AM54" s="54"/>
      <c r="AN54" s="57">
        <v>44043</v>
      </c>
      <c r="AO54" s="70" t="s">
        <v>843</v>
      </c>
      <c r="AP54" s="68">
        <v>0</v>
      </c>
      <c r="AQ54" s="57">
        <v>44066</v>
      </c>
      <c r="AR54" s="70" t="s">
        <v>377</v>
      </c>
      <c r="AS54" s="54" t="s">
        <v>322</v>
      </c>
      <c r="AT54" s="68">
        <v>0</v>
      </c>
      <c r="AU54" s="54" t="s">
        <v>133</v>
      </c>
      <c r="AV54" s="57">
        <v>44169</v>
      </c>
      <c r="AW54" s="58" t="s">
        <v>844</v>
      </c>
      <c r="AX54" s="78">
        <v>0.5</v>
      </c>
      <c r="AY54" s="57">
        <v>44182</v>
      </c>
      <c r="AZ54" s="58" t="s">
        <v>869</v>
      </c>
      <c r="BA54" s="56" t="s">
        <v>123</v>
      </c>
      <c r="BB54" s="54">
        <v>50</v>
      </c>
      <c r="BC54" s="54" t="s">
        <v>115</v>
      </c>
      <c r="BD54" s="57">
        <v>44286</v>
      </c>
      <c r="BE54" s="58" t="s">
        <v>359</v>
      </c>
      <c r="BF54" s="78">
        <v>0.5</v>
      </c>
      <c r="BG54" s="57">
        <v>44342</v>
      </c>
      <c r="BH54" s="58" t="s">
        <v>870</v>
      </c>
      <c r="BI54" s="56" t="s">
        <v>123</v>
      </c>
      <c r="BJ54" s="54">
        <v>50</v>
      </c>
      <c r="BK54" s="54" t="s">
        <v>115</v>
      </c>
      <c r="BL54" s="57">
        <v>44500</v>
      </c>
      <c r="BM54" s="58" t="s">
        <v>871</v>
      </c>
      <c r="BN54" s="68">
        <v>0.5</v>
      </c>
      <c r="BO54" s="170">
        <v>44508</v>
      </c>
      <c r="BP54" s="70" t="s">
        <v>872</v>
      </c>
      <c r="BQ54" s="54" t="s">
        <v>201</v>
      </c>
      <c r="BR54" s="170">
        <v>44518</v>
      </c>
      <c r="BS54" s="58" t="s">
        <v>873</v>
      </c>
      <c r="BT54" s="54" t="s">
        <v>128</v>
      </c>
      <c r="BU54" s="68">
        <v>0.5</v>
      </c>
      <c r="BV54" s="54" t="s">
        <v>115</v>
      </c>
      <c r="BW54" s="170">
        <v>44610</v>
      </c>
      <c r="BX54" s="58" t="s">
        <v>874</v>
      </c>
      <c r="BY54" s="68">
        <v>1</v>
      </c>
      <c r="BZ54" s="72">
        <v>44628</v>
      </c>
      <c r="CA54" s="73" t="s">
        <v>306</v>
      </c>
      <c r="CB54" s="73" t="s">
        <v>132</v>
      </c>
      <c r="CC54" s="74">
        <v>0.5</v>
      </c>
      <c r="CD54" s="68" t="s">
        <v>133</v>
      </c>
      <c r="CE54" s="248">
        <v>44657</v>
      </c>
      <c r="CF54" s="77" t="s">
        <v>875</v>
      </c>
      <c r="CG54" s="92" t="s">
        <v>333</v>
      </c>
      <c r="CH54" s="78">
        <v>0.5</v>
      </c>
      <c r="CI54" s="78" t="s">
        <v>133</v>
      </c>
      <c r="CJ54" s="76">
        <v>44684</v>
      </c>
      <c r="CK54" s="118" t="s">
        <v>876</v>
      </c>
      <c r="CL54" s="77" t="s">
        <v>331</v>
      </c>
      <c r="CM54" s="126">
        <v>1</v>
      </c>
      <c r="CN54" s="78" t="s">
        <v>257</v>
      </c>
      <c r="CO54" s="77"/>
      <c r="CP54" s="77"/>
      <c r="CQ54" s="77"/>
      <c r="CR54" s="79">
        <v>44720</v>
      </c>
      <c r="CS54" s="77" t="s">
        <v>348</v>
      </c>
      <c r="CT54" s="77" t="s">
        <v>139</v>
      </c>
      <c r="CU54" s="817">
        <v>44761</v>
      </c>
      <c r="CV54" s="818" t="s">
        <v>8236</v>
      </c>
      <c r="CW54" s="858" t="s">
        <v>1349</v>
      </c>
      <c r="CX54" s="883">
        <v>44770</v>
      </c>
      <c r="CY54" s="889" t="s">
        <v>8463</v>
      </c>
      <c r="CZ54" s="885" t="s">
        <v>128</v>
      </c>
      <c r="DA54" s="126">
        <v>1</v>
      </c>
      <c r="DB54" s="884" t="s">
        <v>4237</v>
      </c>
      <c r="DC54" s="919"/>
      <c r="DD54" s="920"/>
      <c r="DE54" s="54" t="s">
        <v>140</v>
      </c>
      <c r="DF54" s="62"/>
      <c r="DG54" s="56"/>
      <c r="DH54" s="57"/>
      <c r="DI54" s="54"/>
      <c r="DJ54" s="953"/>
      <c r="DK54" s="925">
        <v>47</v>
      </c>
      <c r="DL54" s="855" t="str">
        <f t="shared" si="0"/>
        <v>CUMPLIDA</v>
      </c>
      <c r="DM54" s="913">
        <v>47</v>
      </c>
    </row>
    <row r="55" spans="1:117" ht="27" hidden="1" customHeight="1">
      <c r="A55" s="54">
        <v>115</v>
      </c>
      <c r="B55" s="54">
        <v>78</v>
      </c>
      <c r="C55" s="55" t="s">
        <v>99</v>
      </c>
      <c r="D55" s="56">
        <v>2019</v>
      </c>
      <c r="E55" s="56" t="s">
        <v>311</v>
      </c>
      <c r="F55" s="65">
        <v>43819</v>
      </c>
      <c r="G55" s="135" t="s">
        <v>877</v>
      </c>
      <c r="H55" s="59" t="s">
        <v>102</v>
      </c>
      <c r="I55" s="58" t="s">
        <v>878</v>
      </c>
      <c r="J55" s="135" t="s">
        <v>879</v>
      </c>
      <c r="K55" s="58" t="s">
        <v>880</v>
      </c>
      <c r="L55" s="60" t="s">
        <v>146</v>
      </c>
      <c r="M55" s="58" t="s">
        <v>881</v>
      </c>
      <c r="N55" s="67" t="s">
        <v>882</v>
      </c>
      <c r="O55" s="68">
        <v>1</v>
      </c>
      <c r="P55" s="81" t="s">
        <v>883</v>
      </c>
      <c r="Q55" s="55" t="s">
        <v>318</v>
      </c>
      <c r="R55" s="81" t="s">
        <v>319</v>
      </c>
      <c r="S55" s="94">
        <v>43998</v>
      </c>
      <c r="T55" s="94">
        <v>44119</v>
      </c>
      <c r="U55" s="63" t="s">
        <v>552</v>
      </c>
      <c r="V55" s="54">
        <v>197</v>
      </c>
      <c r="W55" s="64">
        <v>44926</v>
      </c>
      <c r="X55" s="57"/>
      <c r="Y55" s="62"/>
      <c r="Z55" s="54"/>
      <c r="AA55" s="116"/>
      <c r="AB55" s="62"/>
      <c r="AC55" s="62"/>
      <c r="AD55" s="62"/>
      <c r="AE55" s="54"/>
      <c r="AF55" s="57"/>
      <c r="AG55" s="70"/>
      <c r="AH55" s="62"/>
      <c r="AI55" s="57"/>
      <c r="AJ55" s="70"/>
      <c r="AK55" s="62"/>
      <c r="AL55" s="62"/>
      <c r="AM55" s="54"/>
      <c r="AN55" s="57">
        <v>44043</v>
      </c>
      <c r="AO55" s="70" t="s">
        <v>884</v>
      </c>
      <c r="AP55" s="68">
        <v>0.4</v>
      </c>
      <c r="AQ55" s="57">
        <v>44066</v>
      </c>
      <c r="AR55" s="70" t="s">
        <v>885</v>
      </c>
      <c r="AS55" s="54" t="s">
        <v>322</v>
      </c>
      <c r="AT55" s="68">
        <v>0.4</v>
      </c>
      <c r="AU55" s="54" t="s">
        <v>133</v>
      </c>
      <c r="AV55" s="57">
        <v>44169</v>
      </c>
      <c r="AW55" s="58"/>
      <c r="AX55" s="123"/>
      <c r="AY55" s="57">
        <v>44182</v>
      </c>
      <c r="AZ55" s="58" t="s">
        <v>358</v>
      </c>
      <c r="BA55" s="56" t="s">
        <v>123</v>
      </c>
      <c r="BB55" s="54">
        <v>40</v>
      </c>
      <c r="BC55" s="54" t="s">
        <v>133</v>
      </c>
      <c r="BD55" s="57">
        <v>44286</v>
      </c>
      <c r="BE55" s="58" t="s">
        <v>325</v>
      </c>
      <c r="BF55" s="78">
        <v>0.4</v>
      </c>
      <c r="BG55" s="57">
        <v>44342</v>
      </c>
      <c r="BH55" s="58" t="s">
        <v>886</v>
      </c>
      <c r="BI55" s="56" t="s">
        <v>123</v>
      </c>
      <c r="BJ55" s="54">
        <v>40</v>
      </c>
      <c r="BK55" s="54" t="s">
        <v>133</v>
      </c>
      <c r="BL55" s="57">
        <v>44500</v>
      </c>
      <c r="BM55" s="58" t="s">
        <v>887</v>
      </c>
      <c r="BN55" s="68">
        <v>0.4</v>
      </c>
      <c r="BO55" s="170">
        <v>44508</v>
      </c>
      <c r="BP55" s="54" t="s">
        <v>888</v>
      </c>
      <c r="BQ55" s="54" t="s">
        <v>201</v>
      </c>
      <c r="BR55" s="170">
        <v>44518</v>
      </c>
      <c r="BS55" s="58" t="s">
        <v>889</v>
      </c>
      <c r="BT55" s="54" t="s">
        <v>128</v>
      </c>
      <c r="BU55" s="68">
        <v>0.4</v>
      </c>
      <c r="BV55" s="54" t="s">
        <v>115</v>
      </c>
      <c r="BW55" s="170">
        <v>44610</v>
      </c>
      <c r="BX55" s="58" t="s">
        <v>890</v>
      </c>
      <c r="BY55" s="68">
        <v>1</v>
      </c>
      <c r="BZ55" s="72">
        <v>44628</v>
      </c>
      <c r="CA55" s="73" t="s">
        <v>306</v>
      </c>
      <c r="CB55" s="73" t="s">
        <v>132</v>
      </c>
      <c r="CC55" s="74">
        <v>0.4</v>
      </c>
      <c r="CD55" s="68" t="s">
        <v>133</v>
      </c>
      <c r="CE55" s="248">
        <v>44657</v>
      </c>
      <c r="CF55" s="77" t="s">
        <v>891</v>
      </c>
      <c r="CG55" s="77" t="s">
        <v>331</v>
      </c>
      <c r="CH55" s="126">
        <v>0.4</v>
      </c>
      <c r="CI55" s="78" t="s">
        <v>133</v>
      </c>
      <c r="CJ55" s="76">
        <v>44684</v>
      </c>
      <c r="CK55" s="117" t="s">
        <v>892</v>
      </c>
      <c r="CL55" s="92" t="s">
        <v>333</v>
      </c>
      <c r="CM55" s="126">
        <v>0.4</v>
      </c>
      <c r="CN55" s="78" t="s">
        <v>115</v>
      </c>
      <c r="CO55" s="248">
        <v>44712</v>
      </c>
      <c r="CP55" s="77" t="s">
        <v>893</v>
      </c>
      <c r="CQ55" s="77">
        <v>0.5</v>
      </c>
      <c r="CR55" s="248">
        <v>44720</v>
      </c>
      <c r="CS55" s="77" t="s">
        <v>335</v>
      </c>
      <c r="CT55" s="77" t="s">
        <v>126</v>
      </c>
      <c r="CU55" s="817">
        <v>44761</v>
      </c>
      <c r="CV55" s="818" t="s">
        <v>8237</v>
      </c>
      <c r="CW55" s="858" t="s">
        <v>1071</v>
      </c>
      <c r="CX55" s="883">
        <v>44767</v>
      </c>
      <c r="CY55" s="965" t="s">
        <v>8469</v>
      </c>
      <c r="CZ55" s="885" t="s">
        <v>128</v>
      </c>
      <c r="DA55" s="126">
        <v>0.4</v>
      </c>
      <c r="DB55" s="884" t="s">
        <v>4238</v>
      </c>
      <c r="DC55" s="919"/>
      <c r="DD55" s="920"/>
      <c r="DE55" s="54" t="s">
        <v>140</v>
      </c>
      <c r="DF55" s="62"/>
      <c r="DG55" s="56"/>
      <c r="DH55" s="57"/>
      <c r="DI55" s="54"/>
      <c r="DJ55" s="953"/>
      <c r="DK55" s="925">
        <v>48</v>
      </c>
      <c r="DL55" s="855" t="str">
        <f t="shared" si="0"/>
        <v>EN AVANCE</v>
      </c>
      <c r="DM55" s="913">
        <v>48</v>
      </c>
    </row>
    <row r="56" spans="1:117" ht="27" hidden="1" customHeight="1">
      <c r="A56" s="54">
        <v>116</v>
      </c>
      <c r="B56" s="54">
        <v>79</v>
      </c>
      <c r="C56" s="55" t="s">
        <v>99</v>
      </c>
      <c r="D56" s="56">
        <v>2019</v>
      </c>
      <c r="E56" s="56" t="s">
        <v>311</v>
      </c>
      <c r="F56" s="65">
        <v>43819</v>
      </c>
      <c r="G56" s="58" t="s">
        <v>894</v>
      </c>
      <c r="H56" s="59" t="s">
        <v>102</v>
      </c>
      <c r="I56" s="58" t="s">
        <v>895</v>
      </c>
      <c r="J56" s="135" t="s">
        <v>896</v>
      </c>
      <c r="K56" s="58" t="s">
        <v>880</v>
      </c>
      <c r="L56" s="60" t="s">
        <v>146</v>
      </c>
      <c r="M56" s="58" t="s">
        <v>897</v>
      </c>
      <c r="N56" s="67"/>
      <c r="O56" s="68">
        <v>1</v>
      </c>
      <c r="P56" s="56" t="s">
        <v>898</v>
      </c>
      <c r="Q56" s="55" t="s">
        <v>318</v>
      </c>
      <c r="R56" s="81" t="s">
        <v>319</v>
      </c>
      <c r="S56" s="94">
        <v>43998</v>
      </c>
      <c r="T56" s="94">
        <v>44119</v>
      </c>
      <c r="U56" s="63" t="s">
        <v>111</v>
      </c>
      <c r="V56" s="54">
        <v>197</v>
      </c>
      <c r="W56" s="64">
        <v>44681</v>
      </c>
      <c r="X56" s="57"/>
      <c r="Y56" s="62"/>
      <c r="Z56" s="54"/>
      <c r="AA56" s="116"/>
      <c r="AB56" s="62"/>
      <c r="AC56" s="62"/>
      <c r="AD56" s="62"/>
      <c r="AE56" s="54"/>
      <c r="AF56" s="57"/>
      <c r="AG56" s="70"/>
      <c r="AH56" s="62"/>
      <c r="AI56" s="57"/>
      <c r="AJ56" s="70"/>
      <c r="AK56" s="62"/>
      <c r="AL56" s="62"/>
      <c r="AM56" s="54"/>
      <c r="AN56" s="57">
        <v>44043</v>
      </c>
      <c r="AO56" s="58" t="s">
        <v>899</v>
      </c>
      <c r="AP56" s="68">
        <v>0.6</v>
      </c>
      <c r="AQ56" s="57">
        <v>44066</v>
      </c>
      <c r="AR56" s="70" t="s">
        <v>900</v>
      </c>
      <c r="AS56" s="54" t="s">
        <v>322</v>
      </c>
      <c r="AT56" s="68">
        <v>0.4</v>
      </c>
      <c r="AU56" s="54" t="s">
        <v>133</v>
      </c>
      <c r="AV56" s="57">
        <v>44169</v>
      </c>
      <c r="AW56" s="58" t="s">
        <v>901</v>
      </c>
      <c r="AX56" s="73">
        <v>0.9</v>
      </c>
      <c r="AY56" s="57">
        <v>44182</v>
      </c>
      <c r="AZ56" s="58" t="s">
        <v>358</v>
      </c>
      <c r="BA56" s="56" t="s">
        <v>123</v>
      </c>
      <c r="BB56" s="54">
        <v>40</v>
      </c>
      <c r="BC56" s="54" t="s">
        <v>133</v>
      </c>
      <c r="BD56" s="57">
        <v>44286</v>
      </c>
      <c r="BE56" s="58" t="s">
        <v>902</v>
      </c>
      <c r="BF56" s="73">
        <v>0.4</v>
      </c>
      <c r="BG56" s="57">
        <v>44342</v>
      </c>
      <c r="BH56" s="58" t="s">
        <v>903</v>
      </c>
      <c r="BI56" s="56" t="s">
        <v>123</v>
      </c>
      <c r="BJ56" s="54">
        <v>40</v>
      </c>
      <c r="BK56" s="54" t="s">
        <v>133</v>
      </c>
      <c r="BL56" s="57">
        <v>44500</v>
      </c>
      <c r="BM56" s="58" t="s">
        <v>871</v>
      </c>
      <c r="BN56" s="68">
        <v>1</v>
      </c>
      <c r="BO56" s="170">
        <v>44508</v>
      </c>
      <c r="BP56" s="54" t="s">
        <v>904</v>
      </c>
      <c r="BQ56" s="54" t="s">
        <v>139</v>
      </c>
      <c r="BR56" s="170">
        <v>44518</v>
      </c>
      <c r="BS56" s="58" t="s">
        <v>905</v>
      </c>
      <c r="BT56" s="54" t="s">
        <v>128</v>
      </c>
      <c r="BU56" s="68">
        <v>0.7</v>
      </c>
      <c r="BV56" s="54" t="s">
        <v>115</v>
      </c>
      <c r="BW56" s="170">
        <v>44610</v>
      </c>
      <c r="BX56" s="67" t="s">
        <v>906</v>
      </c>
      <c r="BY56" s="68">
        <v>0.4</v>
      </c>
      <c r="BZ56" s="72">
        <v>44628</v>
      </c>
      <c r="CA56" s="73" t="s">
        <v>306</v>
      </c>
      <c r="CB56" s="73" t="s">
        <v>132</v>
      </c>
      <c r="CC56" s="74">
        <v>0.7</v>
      </c>
      <c r="CD56" s="68" t="s">
        <v>133</v>
      </c>
      <c r="CE56" s="248">
        <v>44657</v>
      </c>
      <c r="CF56" s="77" t="s">
        <v>875</v>
      </c>
      <c r="CG56" s="92" t="s">
        <v>333</v>
      </c>
      <c r="CH56" s="78">
        <v>0.5</v>
      </c>
      <c r="CI56" s="78" t="s">
        <v>133</v>
      </c>
      <c r="CJ56" s="76">
        <v>44684</v>
      </c>
      <c r="CK56" s="117" t="s">
        <v>907</v>
      </c>
      <c r="CL56" s="92" t="s">
        <v>333</v>
      </c>
      <c r="CM56" s="126">
        <v>1</v>
      </c>
      <c r="CN56" s="78" t="s">
        <v>257</v>
      </c>
      <c r="CO56" s="77"/>
      <c r="CP56" s="77"/>
      <c r="CQ56" s="77"/>
      <c r="CR56" s="79">
        <v>44720</v>
      </c>
      <c r="CS56" s="77" t="s">
        <v>348</v>
      </c>
      <c r="CT56" s="77" t="s">
        <v>139</v>
      </c>
      <c r="CU56" s="817">
        <v>44761</v>
      </c>
      <c r="CV56" s="818" t="s">
        <v>8236</v>
      </c>
      <c r="CW56" s="858" t="s">
        <v>1349</v>
      </c>
      <c r="CX56" s="883">
        <v>44770</v>
      </c>
      <c r="CY56" s="889" t="s">
        <v>8463</v>
      </c>
      <c r="CZ56" s="885" t="s">
        <v>128</v>
      </c>
      <c r="DA56" s="126">
        <v>1</v>
      </c>
      <c r="DB56" s="884" t="s">
        <v>4237</v>
      </c>
      <c r="DC56" s="945" t="s">
        <v>260</v>
      </c>
      <c r="DD56" s="947" t="s">
        <v>260</v>
      </c>
      <c r="DE56" s="948" t="s">
        <v>4218</v>
      </c>
      <c r="DF56" s="949" t="s">
        <v>3767</v>
      </c>
      <c r="DG56" s="950" t="s">
        <v>128</v>
      </c>
      <c r="DH56" s="951">
        <v>44771</v>
      </c>
      <c r="DI56" s="952" t="s">
        <v>310</v>
      </c>
      <c r="DJ56" s="953" t="s">
        <v>8509</v>
      </c>
      <c r="DK56" s="925">
        <v>49</v>
      </c>
      <c r="DL56" s="855" t="str">
        <f t="shared" si="0"/>
        <v>CUMPLIDA</v>
      </c>
      <c r="DM56" s="913">
        <v>49</v>
      </c>
    </row>
    <row r="57" spans="1:117" ht="27" customHeight="1">
      <c r="A57" s="54">
        <v>117</v>
      </c>
      <c r="B57" s="54">
        <v>80</v>
      </c>
      <c r="C57" s="55" t="s">
        <v>99</v>
      </c>
      <c r="D57" s="56">
        <v>2019</v>
      </c>
      <c r="E57" s="56" t="s">
        <v>311</v>
      </c>
      <c r="F57" s="65">
        <v>43819</v>
      </c>
      <c r="G57" s="58" t="s">
        <v>908</v>
      </c>
      <c r="H57" s="59" t="s">
        <v>102</v>
      </c>
      <c r="I57" s="58" t="s">
        <v>909</v>
      </c>
      <c r="J57" s="58" t="s">
        <v>314</v>
      </c>
      <c r="K57" s="58" t="s">
        <v>315</v>
      </c>
      <c r="L57" s="60" t="s">
        <v>146</v>
      </c>
      <c r="M57" s="58" t="s">
        <v>910</v>
      </c>
      <c r="N57" s="70"/>
      <c r="O57" s="68">
        <v>1</v>
      </c>
      <c r="P57" s="56" t="s">
        <v>911</v>
      </c>
      <c r="Q57" s="55" t="s">
        <v>318</v>
      </c>
      <c r="R57" s="56" t="s">
        <v>319</v>
      </c>
      <c r="S57" s="94">
        <v>43998</v>
      </c>
      <c r="T57" s="94">
        <v>44119</v>
      </c>
      <c r="U57" s="63" t="s">
        <v>111</v>
      </c>
      <c r="V57" s="54"/>
      <c r="W57" s="64">
        <v>44681</v>
      </c>
      <c r="X57" s="57"/>
      <c r="Y57" s="62"/>
      <c r="Z57" s="54"/>
      <c r="AA57" s="116"/>
      <c r="AB57" s="62"/>
      <c r="AC57" s="62"/>
      <c r="AD57" s="62"/>
      <c r="AE57" s="54"/>
      <c r="AF57" s="57"/>
      <c r="AG57" s="70"/>
      <c r="AH57" s="62"/>
      <c r="AI57" s="57"/>
      <c r="AJ57" s="70"/>
      <c r="AK57" s="62"/>
      <c r="AL57" s="62"/>
      <c r="AM57" s="54"/>
      <c r="AN57" s="57">
        <v>44043</v>
      </c>
      <c r="AO57" s="67" t="s">
        <v>912</v>
      </c>
      <c r="AP57" s="68">
        <v>0.4</v>
      </c>
      <c r="AQ57" s="57">
        <v>44066</v>
      </c>
      <c r="AR57" s="70" t="s">
        <v>913</v>
      </c>
      <c r="AS57" s="54" t="s">
        <v>322</v>
      </c>
      <c r="AT57" s="68">
        <v>0.4</v>
      </c>
      <c r="AU57" s="54" t="s">
        <v>133</v>
      </c>
      <c r="AV57" s="57">
        <v>44169</v>
      </c>
      <c r="AW57" s="61" t="s">
        <v>914</v>
      </c>
      <c r="AX57" s="73">
        <v>0.9</v>
      </c>
      <c r="AY57" s="57">
        <v>44182</v>
      </c>
      <c r="AZ57" s="58" t="s">
        <v>358</v>
      </c>
      <c r="BA57" s="56" t="s">
        <v>123</v>
      </c>
      <c r="BB57" s="54">
        <v>40</v>
      </c>
      <c r="BC57" s="54" t="s">
        <v>115</v>
      </c>
      <c r="BD57" s="57">
        <v>44286</v>
      </c>
      <c r="BE57" s="61" t="s">
        <v>359</v>
      </c>
      <c r="BF57" s="73">
        <v>0.4</v>
      </c>
      <c r="BG57" s="57">
        <v>44342</v>
      </c>
      <c r="BH57" s="58" t="s">
        <v>915</v>
      </c>
      <c r="BI57" s="56" t="s">
        <v>123</v>
      </c>
      <c r="BJ57" s="54">
        <v>40</v>
      </c>
      <c r="BK57" s="54" t="s">
        <v>115</v>
      </c>
      <c r="BL57" s="170">
        <v>44500</v>
      </c>
      <c r="BM57" s="54" t="s">
        <v>916</v>
      </c>
      <c r="BN57" s="66">
        <v>0.5</v>
      </c>
      <c r="BO57" s="170">
        <v>44508</v>
      </c>
      <c r="BP57" s="58" t="s">
        <v>917</v>
      </c>
      <c r="BQ57" s="54" t="s">
        <v>201</v>
      </c>
      <c r="BR57" s="170">
        <v>44518</v>
      </c>
      <c r="BS57" s="58" t="s">
        <v>918</v>
      </c>
      <c r="BT57" s="54" t="s">
        <v>128</v>
      </c>
      <c r="BU57" s="68">
        <v>0.5</v>
      </c>
      <c r="BV57" s="54" t="s">
        <v>115</v>
      </c>
      <c r="BW57" s="170">
        <v>44610</v>
      </c>
      <c r="BX57" s="58" t="s">
        <v>919</v>
      </c>
      <c r="BY57" s="68">
        <v>0.5</v>
      </c>
      <c r="BZ57" s="72">
        <v>44628</v>
      </c>
      <c r="CA57" s="73" t="s">
        <v>306</v>
      </c>
      <c r="CB57" s="73" t="s">
        <v>132</v>
      </c>
      <c r="CC57" s="74">
        <v>0.5</v>
      </c>
      <c r="CD57" s="68" t="s">
        <v>133</v>
      </c>
      <c r="CE57" s="248">
        <v>44657</v>
      </c>
      <c r="CF57" s="77" t="s">
        <v>920</v>
      </c>
      <c r="CG57" s="92" t="s">
        <v>333</v>
      </c>
      <c r="CH57" s="78">
        <v>1</v>
      </c>
      <c r="CI57" s="78" t="s">
        <v>257</v>
      </c>
      <c r="CJ57" s="76">
        <v>44684</v>
      </c>
      <c r="CK57" s="118" t="s">
        <v>348</v>
      </c>
      <c r="CL57" s="77" t="s">
        <v>331</v>
      </c>
      <c r="CM57" s="78">
        <v>1</v>
      </c>
      <c r="CN57" s="78" t="s">
        <v>257</v>
      </c>
      <c r="CO57" s="77"/>
      <c r="CP57" s="77"/>
      <c r="CQ57" s="77"/>
      <c r="CR57" s="248">
        <v>44720</v>
      </c>
      <c r="CS57" s="77" t="s">
        <v>348</v>
      </c>
      <c r="CT57" s="77" t="s">
        <v>139</v>
      </c>
      <c r="CU57" s="817">
        <v>44761</v>
      </c>
      <c r="CV57" s="818" t="s">
        <v>8236</v>
      </c>
      <c r="CW57" s="858" t="s">
        <v>1349</v>
      </c>
      <c r="CX57" s="883">
        <v>44770</v>
      </c>
      <c r="CY57" s="889" t="s">
        <v>8463</v>
      </c>
      <c r="CZ57" s="885" t="s">
        <v>128</v>
      </c>
      <c r="DA57" s="78">
        <v>1</v>
      </c>
      <c r="DB57" s="884" t="s">
        <v>4237</v>
      </c>
      <c r="DC57" s="945" t="s">
        <v>260</v>
      </c>
      <c r="DD57" s="947" t="s">
        <v>260</v>
      </c>
      <c r="DE57" s="948" t="s">
        <v>4218</v>
      </c>
      <c r="DF57" s="949" t="s">
        <v>3767</v>
      </c>
      <c r="DG57" s="950" t="s">
        <v>128</v>
      </c>
      <c r="DH57" s="951">
        <v>44771</v>
      </c>
      <c r="DI57" s="952" t="s">
        <v>310</v>
      </c>
      <c r="DJ57" s="953" t="s">
        <v>8510</v>
      </c>
      <c r="DK57" s="925">
        <v>50</v>
      </c>
      <c r="DL57" s="855" t="str">
        <f t="shared" si="0"/>
        <v>CUMPLIDA</v>
      </c>
      <c r="DM57" s="913">
        <v>50</v>
      </c>
    </row>
    <row r="58" spans="1:117" ht="27" customHeight="1">
      <c r="A58" s="54">
        <v>0</v>
      </c>
      <c r="B58" s="54">
        <v>81</v>
      </c>
      <c r="C58" s="55" t="s">
        <v>99</v>
      </c>
      <c r="D58" s="56">
        <v>2019</v>
      </c>
      <c r="E58" s="56" t="s">
        <v>311</v>
      </c>
      <c r="F58" s="65">
        <v>43819</v>
      </c>
      <c r="G58" s="58" t="s">
        <v>908</v>
      </c>
      <c r="H58" s="59" t="s">
        <v>102</v>
      </c>
      <c r="I58" s="58" t="s">
        <v>921</v>
      </c>
      <c r="J58" s="58" t="s">
        <v>314</v>
      </c>
      <c r="K58" s="58" t="s">
        <v>315</v>
      </c>
      <c r="L58" s="60" t="s">
        <v>146</v>
      </c>
      <c r="M58" s="58" t="s">
        <v>922</v>
      </c>
      <c r="N58" s="70"/>
      <c r="O58" s="68">
        <v>1</v>
      </c>
      <c r="P58" s="56" t="s">
        <v>923</v>
      </c>
      <c r="Q58" s="55" t="s">
        <v>318</v>
      </c>
      <c r="R58" s="56" t="s">
        <v>319</v>
      </c>
      <c r="S58" s="94">
        <v>43998</v>
      </c>
      <c r="T58" s="94">
        <v>44119</v>
      </c>
      <c r="U58" s="63" t="s">
        <v>111</v>
      </c>
      <c r="V58" s="54"/>
      <c r="W58" s="64">
        <v>44681</v>
      </c>
      <c r="X58" s="57"/>
      <c r="Y58" s="62"/>
      <c r="Z58" s="54"/>
      <c r="AA58" s="116"/>
      <c r="AB58" s="62"/>
      <c r="AC58" s="62"/>
      <c r="AD58" s="62"/>
      <c r="AE58" s="54"/>
      <c r="AF58" s="57"/>
      <c r="AG58" s="70"/>
      <c r="AH58" s="62"/>
      <c r="AI58" s="57"/>
      <c r="AJ58" s="70"/>
      <c r="AK58" s="62"/>
      <c r="AL58" s="62"/>
      <c r="AM58" s="54"/>
      <c r="AN58" s="57">
        <v>44043</v>
      </c>
      <c r="AO58" s="67" t="s">
        <v>924</v>
      </c>
      <c r="AP58" s="68">
        <v>0.6</v>
      </c>
      <c r="AQ58" s="57">
        <v>44066</v>
      </c>
      <c r="AR58" s="70" t="s">
        <v>913</v>
      </c>
      <c r="AS58" s="54" t="s">
        <v>322</v>
      </c>
      <c r="AT58" s="68">
        <v>0.6</v>
      </c>
      <c r="AU58" s="54" t="s">
        <v>133</v>
      </c>
      <c r="AV58" s="57">
        <v>44169</v>
      </c>
      <c r="AW58" s="61" t="s">
        <v>914</v>
      </c>
      <c r="AX58" s="73">
        <v>0.9</v>
      </c>
      <c r="AY58" s="57">
        <v>44182</v>
      </c>
      <c r="AZ58" s="58" t="s">
        <v>925</v>
      </c>
      <c r="BA58" s="56" t="s">
        <v>123</v>
      </c>
      <c r="BB58" s="54">
        <v>100</v>
      </c>
      <c r="BC58" s="54" t="s">
        <v>257</v>
      </c>
      <c r="BD58" s="57"/>
      <c r="BE58" s="61"/>
      <c r="BF58" s="73"/>
      <c r="BG58" s="57">
        <v>44342</v>
      </c>
      <c r="BH58" s="58" t="s">
        <v>926</v>
      </c>
      <c r="BI58" s="56" t="s">
        <v>123</v>
      </c>
      <c r="BJ58" s="54">
        <v>100</v>
      </c>
      <c r="BK58" s="54" t="s">
        <v>257</v>
      </c>
      <c r="BL58" s="170">
        <v>44500</v>
      </c>
      <c r="BM58" s="58" t="s">
        <v>343</v>
      </c>
      <c r="BN58" s="54">
        <v>0</v>
      </c>
      <c r="BO58" s="170">
        <v>44508</v>
      </c>
      <c r="BP58" s="54" t="s">
        <v>344</v>
      </c>
      <c r="BQ58" s="54" t="s">
        <v>139</v>
      </c>
      <c r="BR58" s="170">
        <v>44518</v>
      </c>
      <c r="BS58" s="58" t="s">
        <v>927</v>
      </c>
      <c r="BT58" s="54" t="s">
        <v>128</v>
      </c>
      <c r="BU58" s="68">
        <v>1</v>
      </c>
      <c r="BV58" s="54" t="s">
        <v>257</v>
      </c>
      <c r="BW58" s="170">
        <v>44610</v>
      </c>
      <c r="BX58" s="58" t="s">
        <v>928</v>
      </c>
      <c r="BY58" s="68">
        <v>1</v>
      </c>
      <c r="BZ58" s="72">
        <v>44628</v>
      </c>
      <c r="CA58" s="73" t="s">
        <v>306</v>
      </c>
      <c r="CB58" s="73" t="s">
        <v>132</v>
      </c>
      <c r="CC58" s="74">
        <v>1</v>
      </c>
      <c r="CD58" s="68" t="s">
        <v>257</v>
      </c>
      <c r="CE58" s="248">
        <v>44657</v>
      </c>
      <c r="CF58" s="92" t="s">
        <v>348</v>
      </c>
      <c r="CG58" s="92" t="s">
        <v>333</v>
      </c>
      <c r="CH58" s="78">
        <v>1</v>
      </c>
      <c r="CI58" s="78" t="s">
        <v>257</v>
      </c>
      <c r="CJ58" s="76">
        <v>44684</v>
      </c>
      <c r="CK58" s="118" t="s">
        <v>348</v>
      </c>
      <c r="CL58" s="77" t="s">
        <v>331</v>
      </c>
      <c r="CM58" s="78">
        <v>1</v>
      </c>
      <c r="CN58" s="78" t="s">
        <v>257</v>
      </c>
      <c r="CO58" s="77"/>
      <c r="CP58" s="77"/>
      <c r="CQ58" s="77"/>
      <c r="CR58" s="248">
        <v>44720</v>
      </c>
      <c r="CS58" s="77" t="s">
        <v>348</v>
      </c>
      <c r="CT58" s="77" t="s">
        <v>139</v>
      </c>
      <c r="CU58" s="817">
        <v>44761</v>
      </c>
      <c r="CV58" s="818" t="s">
        <v>8236</v>
      </c>
      <c r="CW58" s="858" t="s">
        <v>1349</v>
      </c>
      <c r="CX58" s="883">
        <v>44770</v>
      </c>
      <c r="CY58" s="889" t="s">
        <v>8463</v>
      </c>
      <c r="CZ58" s="885" t="s">
        <v>128</v>
      </c>
      <c r="DA58" s="78">
        <v>1</v>
      </c>
      <c r="DB58" s="884" t="s">
        <v>4237</v>
      </c>
      <c r="DC58" s="945" t="s">
        <v>260</v>
      </c>
      <c r="DD58" s="947" t="s">
        <v>260</v>
      </c>
      <c r="DE58" s="948" t="s">
        <v>4218</v>
      </c>
      <c r="DF58" s="949" t="s">
        <v>3767</v>
      </c>
      <c r="DG58" s="950" t="s">
        <v>128</v>
      </c>
      <c r="DH58" s="951">
        <v>44771</v>
      </c>
      <c r="DI58" s="952" t="s">
        <v>310</v>
      </c>
      <c r="DJ58" s="953" t="s">
        <v>8511</v>
      </c>
      <c r="DK58" s="925">
        <v>51</v>
      </c>
      <c r="DL58" s="855" t="str">
        <f t="shared" si="0"/>
        <v>CUMPLIDA</v>
      </c>
      <c r="DM58" s="913">
        <v>51</v>
      </c>
    </row>
    <row r="59" spans="1:117" ht="27" hidden="1" customHeight="1">
      <c r="A59" s="54">
        <v>119</v>
      </c>
      <c r="B59" s="54">
        <v>82</v>
      </c>
      <c r="C59" s="55" t="s">
        <v>99</v>
      </c>
      <c r="D59" s="56">
        <v>2019</v>
      </c>
      <c r="E59" s="56" t="s">
        <v>311</v>
      </c>
      <c r="F59" s="65">
        <v>43819</v>
      </c>
      <c r="G59" s="58" t="s">
        <v>929</v>
      </c>
      <c r="H59" s="59" t="s">
        <v>102</v>
      </c>
      <c r="I59" s="58" t="s">
        <v>930</v>
      </c>
      <c r="J59" s="58" t="s">
        <v>879</v>
      </c>
      <c r="K59" s="58" t="s">
        <v>880</v>
      </c>
      <c r="L59" s="60" t="s">
        <v>146</v>
      </c>
      <c r="M59" s="58" t="s">
        <v>931</v>
      </c>
      <c r="N59" s="169"/>
      <c r="O59" s="87">
        <v>1</v>
      </c>
      <c r="P59" s="81" t="s">
        <v>932</v>
      </c>
      <c r="Q59" s="55" t="s">
        <v>318</v>
      </c>
      <c r="R59" s="81" t="s">
        <v>319</v>
      </c>
      <c r="S59" s="94">
        <v>43998</v>
      </c>
      <c r="T59" s="94">
        <v>44150</v>
      </c>
      <c r="U59" s="63" t="s">
        <v>111</v>
      </c>
      <c r="V59" s="54"/>
      <c r="W59" s="64">
        <v>44681</v>
      </c>
      <c r="X59" s="101"/>
      <c r="Y59" s="114"/>
      <c r="Z59" s="98"/>
      <c r="AA59" s="188"/>
      <c r="AB59" s="114"/>
      <c r="AC59" s="114"/>
      <c r="AD59" s="114"/>
      <c r="AE59" s="98"/>
      <c r="AF59" s="101"/>
      <c r="AG59" s="178"/>
      <c r="AH59" s="114"/>
      <c r="AI59" s="101"/>
      <c r="AJ59" s="178"/>
      <c r="AK59" s="114"/>
      <c r="AL59" s="114"/>
      <c r="AM59" s="98"/>
      <c r="AN59" s="101">
        <v>44043</v>
      </c>
      <c r="AO59" s="178" t="s">
        <v>933</v>
      </c>
      <c r="AP59" s="109">
        <v>0</v>
      </c>
      <c r="AQ59" s="101">
        <v>44066</v>
      </c>
      <c r="AR59" s="178" t="s">
        <v>377</v>
      </c>
      <c r="AS59" s="98" t="s">
        <v>322</v>
      </c>
      <c r="AT59" s="109">
        <v>0</v>
      </c>
      <c r="AU59" s="98" t="s">
        <v>133</v>
      </c>
      <c r="AV59" s="101">
        <v>44169</v>
      </c>
      <c r="AW59" s="102" t="s">
        <v>934</v>
      </c>
      <c r="AX59" s="109">
        <v>1</v>
      </c>
      <c r="AY59" s="101">
        <v>44182</v>
      </c>
      <c r="AZ59" s="102" t="s">
        <v>358</v>
      </c>
      <c r="BA59" s="100" t="s">
        <v>123</v>
      </c>
      <c r="BB59" s="98">
        <v>70</v>
      </c>
      <c r="BC59" s="98" t="s">
        <v>115</v>
      </c>
      <c r="BD59" s="101">
        <v>44286</v>
      </c>
      <c r="BE59" s="102" t="s">
        <v>359</v>
      </c>
      <c r="BF59" s="109">
        <v>0.7</v>
      </c>
      <c r="BG59" s="101">
        <v>44342</v>
      </c>
      <c r="BH59" s="102" t="s">
        <v>845</v>
      </c>
      <c r="BI59" s="100" t="s">
        <v>123</v>
      </c>
      <c r="BJ59" s="98">
        <v>70</v>
      </c>
      <c r="BK59" s="98" t="s">
        <v>115</v>
      </c>
      <c r="BL59" s="110">
        <v>44500</v>
      </c>
      <c r="BM59" s="102" t="s">
        <v>359</v>
      </c>
      <c r="BN59" s="98">
        <v>0</v>
      </c>
      <c r="BO59" s="110">
        <v>44508</v>
      </c>
      <c r="BP59" s="100" t="s">
        <v>935</v>
      </c>
      <c r="BQ59" s="98" t="s">
        <v>201</v>
      </c>
      <c r="BR59" s="170">
        <v>44518</v>
      </c>
      <c r="BS59" s="58" t="s">
        <v>936</v>
      </c>
      <c r="BT59" s="54" t="s">
        <v>128</v>
      </c>
      <c r="BU59" s="68">
        <v>0.7</v>
      </c>
      <c r="BV59" s="54" t="s">
        <v>115</v>
      </c>
      <c r="BW59" s="170">
        <v>44610</v>
      </c>
      <c r="BX59" s="58" t="s">
        <v>937</v>
      </c>
      <c r="BY59" s="68">
        <v>0.9</v>
      </c>
      <c r="BZ59" s="72">
        <v>44628</v>
      </c>
      <c r="CA59" s="73" t="s">
        <v>306</v>
      </c>
      <c r="CB59" s="73" t="s">
        <v>132</v>
      </c>
      <c r="CC59" s="74">
        <v>0.7</v>
      </c>
      <c r="CD59" s="68" t="s">
        <v>133</v>
      </c>
      <c r="CE59" s="248">
        <v>44657</v>
      </c>
      <c r="CF59" s="77" t="s">
        <v>850</v>
      </c>
      <c r="CG59" s="77" t="s">
        <v>331</v>
      </c>
      <c r="CH59" s="126">
        <v>0.8</v>
      </c>
      <c r="CI59" s="78" t="s">
        <v>133</v>
      </c>
      <c r="CJ59" s="76">
        <v>44684</v>
      </c>
      <c r="CK59" s="117" t="s">
        <v>851</v>
      </c>
      <c r="CL59" s="92" t="s">
        <v>333</v>
      </c>
      <c r="CM59" s="126">
        <v>0.8</v>
      </c>
      <c r="CN59" s="78" t="s">
        <v>115</v>
      </c>
      <c r="CO59" s="248">
        <v>44712</v>
      </c>
      <c r="CP59" s="77" t="s">
        <v>852</v>
      </c>
      <c r="CQ59" s="77">
        <v>0.8</v>
      </c>
      <c r="CR59" s="248">
        <v>44720</v>
      </c>
      <c r="CS59" s="77" t="s">
        <v>335</v>
      </c>
      <c r="CT59" s="77" t="s">
        <v>126</v>
      </c>
      <c r="CU59" s="817">
        <v>44761</v>
      </c>
      <c r="CV59" s="933" t="s">
        <v>8238</v>
      </c>
      <c r="CW59" s="858" t="s">
        <v>126</v>
      </c>
      <c r="CX59" s="883">
        <v>44767</v>
      </c>
      <c r="CY59" s="889" t="s">
        <v>8470</v>
      </c>
      <c r="CZ59" s="885" t="s">
        <v>128</v>
      </c>
      <c r="DA59" s="126">
        <v>0.8</v>
      </c>
      <c r="DB59" s="884" t="s">
        <v>4239</v>
      </c>
      <c r="DC59" s="919"/>
      <c r="DD59" s="920"/>
      <c r="DE59" s="54" t="s">
        <v>140</v>
      </c>
      <c r="DF59" s="62"/>
      <c r="DG59" s="56"/>
      <c r="DH59" s="57"/>
      <c r="DI59" s="54"/>
      <c r="DJ59" s="953"/>
      <c r="DK59" s="925">
        <v>52</v>
      </c>
      <c r="DL59" s="855" t="str">
        <f t="shared" si="0"/>
        <v>VENCIDA</v>
      </c>
      <c r="DM59" s="913">
        <v>52</v>
      </c>
    </row>
    <row r="60" spans="1:117" ht="27" hidden="1" customHeight="1">
      <c r="A60" s="54">
        <v>0</v>
      </c>
      <c r="B60" s="54">
        <v>83</v>
      </c>
      <c r="C60" s="55" t="s">
        <v>99</v>
      </c>
      <c r="D60" s="56">
        <v>2019</v>
      </c>
      <c r="E60" s="56" t="s">
        <v>311</v>
      </c>
      <c r="F60" s="65">
        <v>43819</v>
      </c>
      <c r="G60" s="58" t="s">
        <v>929</v>
      </c>
      <c r="H60" s="59" t="s">
        <v>102</v>
      </c>
      <c r="I60" s="58" t="s">
        <v>938</v>
      </c>
      <c r="J60" s="58" t="s">
        <v>879</v>
      </c>
      <c r="K60" s="58" t="s">
        <v>939</v>
      </c>
      <c r="L60" s="60" t="s">
        <v>146</v>
      </c>
      <c r="M60" s="58" t="s">
        <v>940</v>
      </c>
      <c r="N60" s="178"/>
      <c r="O60" s="87">
        <v>1</v>
      </c>
      <c r="P60" s="81" t="s">
        <v>941</v>
      </c>
      <c r="Q60" s="55" t="s">
        <v>318</v>
      </c>
      <c r="R60" s="56" t="s">
        <v>319</v>
      </c>
      <c r="S60" s="94">
        <v>43998</v>
      </c>
      <c r="T60" s="94">
        <v>44150</v>
      </c>
      <c r="U60" s="63" t="s">
        <v>111</v>
      </c>
      <c r="V60" s="54">
        <v>166</v>
      </c>
      <c r="W60" s="64">
        <v>44727</v>
      </c>
      <c r="X60" s="101"/>
      <c r="Y60" s="114"/>
      <c r="Z60" s="98"/>
      <c r="AA60" s="188"/>
      <c r="AB60" s="114"/>
      <c r="AC60" s="114"/>
      <c r="AD60" s="114"/>
      <c r="AE60" s="98"/>
      <c r="AF60" s="101"/>
      <c r="AG60" s="178"/>
      <c r="AH60" s="114"/>
      <c r="AI60" s="101"/>
      <c r="AJ60" s="178"/>
      <c r="AK60" s="114"/>
      <c r="AL60" s="114"/>
      <c r="AM60" s="98"/>
      <c r="AN60" s="101">
        <v>44043</v>
      </c>
      <c r="AO60" s="178" t="s">
        <v>933</v>
      </c>
      <c r="AP60" s="109" t="s">
        <v>942</v>
      </c>
      <c r="AQ60" s="101">
        <v>44066</v>
      </c>
      <c r="AR60" s="178" t="s">
        <v>377</v>
      </c>
      <c r="AS60" s="98" t="s">
        <v>322</v>
      </c>
      <c r="AT60" s="109">
        <v>0</v>
      </c>
      <c r="AU60" s="98" t="s">
        <v>133</v>
      </c>
      <c r="AV60" s="101">
        <v>44169</v>
      </c>
      <c r="AW60" s="102" t="s">
        <v>934</v>
      </c>
      <c r="AX60" s="109">
        <v>1</v>
      </c>
      <c r="AY60" s="101">
        <v>44182</v>
      </c>
      <c r="AZ60" s="102" t="s">
        <v>358</v>
      </c>
      <c r="BA60" s="100" t="s">
        <v>123</v>
      </c>
      <c r="BB60" s="98">
        <v>70</v>
      </c>
      <c r="BC60" s="98" t="s">
        <v>133</v>
      </c>
      <c r="BD60" s="101">
        <v>44286</v>
      </c>
      <c r="BE60" s="102" t="s">
        <v>325</v>
      </c>
      <c r="BF60" s="109">
        <v>0.7</v>
      </c>
      <c r="BG60" s="101">
        <v>44342</v>
      </c>
      <c r="BH60" s="102" t="s">
        <v>845</v>
      </c>
      <c r="BI60" s="100" t="s">
        <v>123</v>
      </c>
      <c r="BJ60" s="98">
        <v>70</v>
      </c>
      <c r="BK60" s="98" t="s">
        <v>133</v>
      </c>
      <c r="BL60" s="101">
        <v>44500</v>
      </c>
      <c r="BM60" s="102" t="s">
        <v>359</v>
      </c>
      <c r="BN60" s="109">
        <v>0.7</v>
      </c>
      <c r="BO60" s="110">
        <v>44508</v>
      </c>
      <c r="BP60" s="100" t="s">
        <v>935</v>
      </c>
      <c r="BQ60" s="98" t="s">
        <v>201</v>
      </c>
      <c r="BR60" s="170">
        <v>44518</v>
      </c>
      <c r="BS60" s="58" t="s">
        <v>889</v>
      </c>
      <c r="BT60" s="54" t="s">
        <v>128</v>
      </c>
      <c r="BU60" s="68">
        <v>0.7</v>
      </c>
      <c r="BV60" s="54" t="s">
        <v>115</v>
      </c>
      <c r="BW60" s="170">
        <v>44610</v>
      </c>
      <c r="BX60" s="58" t="s">
        <v>943</v>
      </c>
      <c r="BY60" s="68">
        <v>1</v>
      </c>
      <c r="BZ60" s="72">
        <v>44628</v>
      </c>
      <c r="CA60" s="73" t="s">
        <v>944</v>
      </c>
      <c r="CB60" s="73" t="s">
        <v>132</v>
      </c>
      <c r="CC60" s="74">
        <v>0.7</v>
      </c>
      <c r="CD60" s="68" t="s">
        <v>133</v>
      </c>
      <c r="CE60" s="248">
        <v>44657</v>
      </c>
      <c r="CF60" s="77" t="s">
        <v>850</v>
      </c>
      <c r="CG60" s="77" t="s">
        <v>331</v>
      </c>
      <c r="CH60" s="126">
        <v>0.8</v>
      </c>
      <c r="CI60" s="78" t="s">
        <v>133</v>
      </c>
      <c r="CJ60" s="76">
        <v>44684</v>
      </c>
      <c r="CK60" s="117" t="s">
        <v>851</v>
      </c>
      <c r="CL60" s="77" t="s">
        <v>331</v>
      </c>
      <c r="CM60" s="126">
        <v>0.8</v>
      </c>
      <c r="CN60" s="78" t="s">
        <v>115</v>
      </c>
      <c r="CO60" s="248">
        <v>44712</v>
      </c>
      <c r="CP60" s="77" t="s">
        <v>852</v>
      </c>
      <c r="CQ60" s="77">
        <v>0.8</v>
      </c>
      <c r="CR60" s="248">
        <v>44720</v>
      </c>
      <c r="CS60" s="77" t="s">
        <v>335</v>
      </c>
      <c r="CT60" s="77" t="s">
        <v>367</v>
      </c>
      <c r="CU60" s="817">
        <v>44761</v>
      </c>
      <c r="CV60" s="933" t="s">
        <v>8238</v>
      </c>
      <c r="CW60" s="858" t="s">
        <v>126</v>
      </c>
      <c r="CX60" s="883">
        <v>44767</v>
      </c>
      <c r="CY60" s="889" t="s">
        <v>8470</v>
      </c>
      <c r="CZ60" s="885" t="s">
        <v>128</v>
      </c>
      <c r="DA60" s="126">
        <v>0.8</v>
      </c>
      <c r="DB60" s="884" t="s">
        <v>4239</v>
      </c>
      <c r="DC60" s="919"/>
      <c r="DD60" s="920"/>
      <c r="DE60" s="54" t="s">
        <v>140</v>
      </c>
      <c r="DF60" s="62"/>
      <c r="DG60" s="56"/>
      <c r="DH60" s="57"/>
      <c r="DI60" s="54"/>
      <c r="DJ60" s="953"/>
      <c r="DK60" s="925">
        <v>53</v>
      </c>
      <c r="DL60" s="855" t="str">
        <f t="shared" si="0"/>
        <v>VENCIDA</v>
      </c>
      <c r="DM60" s="913">
        <v>53</v>
      </c>
    </row>
    <row r="61" spans="1:117" ht="27" hidden="1" customHeight="1">
      <c r="A61" s="196">
        <v>0</v>
      </c>
      <c r="B61" s="54">
        <v>85</v>
      </c>
      <c r="C61" s="55" t="s">
        <v>99</v>
      </c>
      <c r="D61" s="56">
        <v>2019</v>
      </c>
      <c r="E61" s="56" t="s">
        <v>311</v>
      </c>
      <c r="F61" s="65">
        <v>43819</v>
      </c>
      <c r="G61" s="58" t="s">
        <v>929</v>
      </c>
      <c r="H61" s="59" t="s">
        <v>102</v>
      </c>
      <c r="I61" s="58" t="s">
        <v>945</v>
      </c>
      <c r="J61" s="135" t="s">
        <v>879</v>
      </c>
      <c r="K61" s="58" t="s">
        <v>880</v>
      </c>
      <c r="L61" s="60" t="s">
        <v>146</v>
      </c>
      <c r="M61" s="58" t="s">
        <v>946</v>
      </c>
      <c r="N61" s="70"/>
      <c r="O61" s="66">
        <v>1</v>
      </c>
      <c r="P61" s="56" t="s">
        <v>947</v>
      </c>
      <c r="Q61" s="55" t="s">
        <v>318</v>
      </c>
      <c r="R61" s="56" t="s">
        <v>319</v>
      </c>
      <c r="S61" s="94">
        <v>43998</v>
      </c>
      <c r="T61" s="94">
        <v>44150</v>
      </c>
      <c r="U61" s="60"/>
      <c r="V61" s="54"/>
      <c r="W61" s="65">
        <f>IF(T61="","",(T61+V61))</f>
        <v>44150</v>
      </c>
      <c r="X61" s="57"/>
      <c r="Y61" s="62"/>
      <c r="Z61" s="54"/>
      <c r="AA61" s="116"/>
      <c r="AB61" s="62"/>
      <c r="AC61" s="62"/>
      <c r="AD61" s="62"/>
      <c r="AE61" s="54"/>
      <c r="AF61" s="57"/>
      <c r="AG61" s="70"/>
      <c r="AH61" s="62"/>
      <c r="AI61" s="57"/>
      <c r="AJ61" s="70"/>
      <c r="AK61" s="62"/>
      <c r="AL61" s="62"/>
      <c r="AM61" s="54"/>
      <c r="AN61" s="57">
        <v>44043</v>
      </c>
      <c r="AO61" s="58" t="s">
        <v>948</v>
      </c>
      <c r="AP61" s="68">
        <v>1</v>
      </c>
      <c r="AQ61" s="57">
        <v>44066</v>
      </c>
      <c r="AR61" s="70" t="s">
        <v>949</v>
      </c>
      <c r="AS61" s="54" t="s">
        <v>322</v>
      </c>
      <c r="AT61" s="68">
        <v>0.5</v>
      </c>
      <c r="AU61" s="54" t="s">
        <v>257</v>
      </c>
      <c r="AV61" s="57">
        <v>44169</v>
      </c>
      <c r="AW61" s="58" t="s">
        <v>950</v>
      </c>
      <c r="AX61" s="68">
        <v>1</v>
      </c>
      <c r="AY61" s="57">
        <v>44182</v>
      </c>
      <c r="AZ61" s="58" t="s">
        <v>950</v>
      </c>
      <c r="BA61" s="56" t="s">
        <v>123</v>
      </c>
      <c r="BB61" s="54">
        <v>100</v>
      </c>
      <c r="BC61" s="54" t="s">
        <v>257</v>
      </c>
      <c r="BD61" s="57"/>
      <c r="BE61" s="58"/>
      <c r="BF61" s="68"/>
      <c r="BG61" s="57">
        <v>44342</v>
      </c>
      <c r="BH61" s="58" t="s">
        <v>926</v>
      </c>
      <c r="BI61" s="56" t="s">
        <v>123</v>
      </c>
      <c r="BJ61" s="54">
        <v>100</v>
      </c>
      <c r="BK61" s="54" t="s">
        <v>257</v>
      </c>
      <c r="BL61" s="170">
        <v>44500</v>
      </c>
      <c r="BM61" s="58" t="s">
        <v>343</v>
      </c>
      <c r="BN61" s="54">
        <v>0</v>
      </c>
      <c r="BO61" s="170">
        <v>44508</v>
      </c>
      <c r="BP61" s="54" t="s">
        <v>344</v>
      </c>
      <c r="BQ61" s="54" t="s">
        <v>139</v>
      </c>
      <c r="BR61" s="170">
        <v>44518</v>
      </c>
      <c r="BS61" s="58" t="s">
        <v>927</v>
      </c>
      <c r="BT61" s="196" t="s">
        <v>128</v>
      </c>
      <c r="BU61" s="68">
        <v>1</v>
      </c>
      <c r="BV61" s="54" t="s">
        <v>257</v>
      </c>
      <c r="BW61" s="170">
        <v>44610</v>
      </c>
      <c r="BX61" s="58" t="s">
        <v>951</v>
      </c>
      <c r="BY61" s="68">
        <v>0.9</v>
      </c>
      <c r="BZ61" s="170">
        <v>44269</v>
      </c>
      <c r="CA61" s="58" t="s">
        <v>952</v>
      </c>
      <c r="CB61" s="56" t="s">
        <v>597</v>
      </c>
      <c r="CC61" s="68">
        <v>1</v>
      </c>
      <c r="CD61" s="68" t="s">
        <v>257</v>
      </c>
      <c r="CE61" s="248">
        <v>44657</v>
      </c>
      <c r="CF61" s="92" t="s">
        <v>348</v>
      </c>
      <c r="CG61" s="92" t="s">
        <v>333</v>
      </c>
      <c r="CH61" s="78">
        <v>1</v>
      </c>
      <c r="CI61" s="78" t="s">
        <v>257</v>
      </c>
      <c r="CJ61" s="76">
        <v>44684</v>
      </c>
      <c r="CK61" s="118" t="s">
        <v>953</v>
      </c>
      <c r="CL61" s="92" t="s">
        <v>333</v>
      </c>
      <c r="CM61" s="78">
        <v>1</v>
      </c>
      <c r="CN61" s="78" t="s">
        <v>257</v>
      </c>
      <c r="CO61" s="77"/>
      <c r="CP61" s="77"/>
      <c r="CQ61" s="77"/>
      <c r="CR61" s="248">
        <v>44720</v>
      </c>
      <c r="CS61" s="77" t="s">
        <v>348</v>
      </c>
      <c r="CT61" s="77" t="s">
        <v>139</v>
      </c>
      <c r="CU61" s="817">
        <v>44761</v>
      </c>
      <c r="CV61" s="818" t="s">
        <v>8236</v>
      </c>
      <c r="CW61" s="858" t="s">
        <v>1349</v>
      </c>
      <c r="CX61" s="883">
        <v>44770</v>
      </c>
      <c r="CY61" s="889" t="s">
        <v>8463</v>
      </c>
      <c r="CZ61" s="885" t="s">
        <v>128</v>
      </c>
      <c r="DA61" s="78">
        <v>1</v>
      </c>
      <c r="DB61" s="884" t="s">
        <v>4237</v>
      </c>
      <c r="DC61" s="919" t="s">
        <v>260</v>
      </c>
      <c r="DD61" s="920" t="s">
        <v>260</v>
      </c>
      <c r="DE61" s="54" t="s">
        <v>140</v>
      </c>
      <c r="DF61" s="67"/>
      <c r="DG61" s="56"/>
      <c r="DH61" s="170"/>
      <c r="DI61" s="54"/>
      <c r="DJ61" s="953"/>
      <c r="DK61" s="925">
        <v>54</v>
      </c>
      <c r="DL61" s="855" t="str">
        <f t="shared" si="0"/>
        <v>CUMPLIDA</v>
      </c>
      <c r="DM61" s="913">
        <v>54</v>
      </c>
    </row>
    <row r="62" spans="1:117" ht="27" hidden="1" customHeight="1">
      <c r="A62" s="54">
        <v>123</v>
      </c>
      <c r="B62" s="197">
        <v>86</v>
      </c>
      <c r="C62" s="55" t="s">
        <v>99</v>
      </c>
      <c r="D62" s="56">
        <v>2018</v>
      </c>
      <c r="E62" s="56" t="s">
        <v>954</v>
      </c>
      <c r="F62" s="57"/>
      <c r="G62" s="58" t="s">
        <v>955</v>
      </c>
      <c r="H62" s="59" t="s">
        <v>102</v>
      </c>
      <c r="I62" s="58" t="s">
        <v>956</v>
      </c>
      <c r="J62" s="58" t="s">
        <v>957</v>
      </c>
      <c r="K62" s="58" t="s">
        <v>958</v>
      </c>
      <c r="L62" s="60" t="s">
        <v>146</v>
      </c>
      <c r="M62" s="58" t="s">
        <v>959</v>
      </c>
      <c r="N62" s="198" t="s">
        <v>8484</v>
      </c>
      <c r="O62" s="199">
        <v>12</v>
      </c>
      <c r="P62" s="86" t="s">
        <v>960</v>
      </c>
      <c r="Q62" s="55" t="s">
        <v>391</v>
      </c>
      <c r="R62" s="54" t="s">
        <v>961</v>
      </c>
      <c r="S62" s="65">
        <v>43449</v>
      </c>
      <c r="T62" s="65">
        <v>43830</v>
      </c>
      <c r="U62" s="63" t="s">
        <v>393</v>
      </c>
      <c r="V62" s="54">
        <v>547</v>
      </c>
      <c r="W62" s="64">
        <v>45015</v>
      </c>
      <c r="X62" s="65">
        <v>43646</v>
      </c>
      <c r="Y62" s="61" t="s">
        <v>962</v>
      </c>
      <c r="Z62" s="54">
        <v>0</v>
      </c>
      <c r="AA62" s="65">
        <v>43665</v>
      </c>
      <c r="AB62" s="58" t="s">
        <v>963</v>
      </c>
      <c r="AC62" s="56" t="s">
        <v>114</v>
      </c>
      <c r="AD62" s="66">
        <f>+Z62/O62</f>
        <v>0</v>
      </c>
      <c r="AE62" s="54" t="s">
        <v>151</v>
      </c>
      <c r="AF62" s="65">
        <v>43799</v>
      </c>
      <c r="AG62" s="58" t="s">
        <v>964</v>
      </c>
      <c r="AH62" s="54">
        <v>4</v>
      </c>
      <c r="AI62" s="57">
        <v>43809</v>
      </c>
      <c r="AJ62" s="58" t="s">
        <v>965</v>
      </c>
      <c r="AK62" s="62" t="s">
        <v>180</v>
      </c>
      <c r="AL62" s="66">
        <f>+AH62/O62</f>
        <v>0.33333333333333331</v>
      </c>
      <c r="AM62" s="56" t="s">
        <v>115</v>
      </c>
      <c r="AN62" s="57">
        <v>44043</v>
      </c>
      <c r="AO62" s="58" t="s">
        <v>513</v>
      </c>
      <c r="AP62" s="68">
        <v>0.8</v>
      </c>
      <c r="AQ62" s="57">
        <v>44063</v>
      </c>
      <c r="AR62" s="67" t="s">
        <v>514</v>
      </c>
      <c r="AS62" s="54" t="s">
        <v>322</v>
      </c>
      <c r="AT62" s="68">
        <v>0.5</v>
      </c>
      <c r="AU62" s="54" t="s">
        <v>115</v>
      </c>
      <c r="AV62" s="57"/>
      <c r="AW62" s="58" t="s">
        <v>966</v>
      </c>
      <c r="AX62" s="54"/>
      <c r="AY62" s="57">
        <v>44182</v>
      </c>
      <c r="AZ62" s="58" t="s">
        <v>967</v>
      </c>
      <c r="BA62" s="56" t="s">
        <v>119</v>
      </c>
      <c r="BB62" s="137">
        <v>0.9</v>
      </c>
      <c r="BC62" s="54" t="s">
        <v>133</v>
      </c>
      <c r="BD62" s="57">
        <v>44286</v>
      </c>
      <c r="BE62" s="58" t="s">
        <v>968</v>
      </c>
      <c r="BF62" s="68">
        <v>1</v>
      </c>
      <c r="BG62" s="57">
        <v>44341</v>
      </c>
      <c r="BH62" s="58" t="s">
        <v>518</v>
      </c>
      <c r="BI62" s="56" t="s">
        <v>123</v>
      </c>
      <c r="BJ62" s="68">
        <v>0.9</v>
      </c>
      <c r="BK62" s="54" t="s">
        <v>133</v>
      </c>
      <c r="BL62" s="170">
        <v>44500</v>
      </c>
      <c r="BM62" s="56" t="s">
        <v>519</v>
      </c>
      <c r="BN62" s="68">
        <v>0.9</v>
      </c>
      <c r="BO62" s="170">
        <v>44508</v>
      </c>
      <c r="BP62" s="58" t="s">
        <v>969</v>
      </c>
      <c r="BQ62" s="54" t="s">
        <v>126</v>
      </c>
      <c r="BR62" s="170">
        <v>44516</v>
      </c>
      <c r="BS62" s="70" t="s">
        <v>970</v>
      </c>
      <c r="BT62" s="54" t="s">
        <v>123</v>
      </c>
      <c r="BU62" s="54">
        <v>0</v>
      </c>
      <c r="BV62" s="54" t="s">
        <v>115</v>
      </c>
      <c r="BW62" s="170"/>
      <c r="BX62" s="58"/>
      <c r="BY62" s="68"/>
      <c r="BZ62" s="200">
        <v>44631</v>
      </c>
      <c r="CA62" s="201" t="s">
        <v>971</v>
      </c>
      <c r="CB62" s="202" t="s">
        <v>972</v>
      </c>
      <c r="CC62" s="68"/>
      <c r="CD62" s="68" t="s">
        <v>133</v>
      </c>
      <c r="CE62" s="248">
        <v>44657</v>
      </c>
      <c r="CF62" s="248" t="s">
        <v>973</v>
      </c>
      <c r="CG62" s="131" t="s">
        <v>451</v>
      </c>
      <c r="CH62" s="78">
        <v>0.02</v>
      </c>
      <c r="CI62" s="123" t="s">
        <v>133</v>
      </c>
      <c r="CJ62" s="76">
        <v>44678</v>
      </c>
      <c r="CK62" s="120" t="s">
        <v>974</v>
      </c>
      <c r="CL62" s="123"/>
      <c r="CM62" s="78">
        <v>0.03</v>
      </c>
      <c r="CN62" s="123" t="s">
        <v>133</v>
      </c>
      <c r="CO62" s="92"/>
      <c r="CP62" s="118"/>
      <c r="CQ62" s="92"/>
      <c r="CR62" s="248">
        <v>44720</v>
      </c>
      <c r="CS62" s="92" t="s">
        <v>975</v>
      </c>
      <c r="CT62" s="92" t="s">
        <v>166</v>
      </c>
      <c r="CU62" s="811">
        <v>44761</v>
      </c>
      <c r="CV62" s="915" t="s">
        <v>8192</v>
      </c>
      <c r="CW62" s="860" t="s">
        <v>1071</v>
      </c>
      <c r="CX62" s="883">
        <v>44770</v>
      </c>
      <c r="CY62" s="914" t="s">
        <v>8485</v>
      </c>
      <c r="CZ62" s="885" t="s">
        <v>128</v>
      </c>
      <c r="DA62" s="78">
        <v>0.03</v>
      </c>
      <c r="DB62" s="884" t="s">
        <v>4238</v>
      </c>
      <c r="DC62" s="919"/>
      <c r="DD62" s="920"/>
      <c r="DE62" s="56" t="s">
        <v>140</v>
      </c>
      <c r="DF62" s="62"/>
      <c r="DG62" s="56"/>
      <c r="DH62" s="57"/>
      <c r="DI62" s="54"/>
      <c r="DJ62" s="953"/>
      <c r="DK62" s="925">
        <v>55</v>
      </c>
      <c r="DL62" s="855" t="str">
        <f t="shared" si="0"/>
        <v>EN AVANCE</v>
      </c>
      <c r="DM62" s="913">
        <v>55</v>
      </c>
    </row>
    <row r="63" spans="1:117" ht="27" hidden="1" customHeight="1">
      <c r="A63" s="54">
        <v>126</v>
      </c>
      <c r="B63" s="127">
        <v>88</v>
      </c>
      <c r="C63" s="55" t="s">
        <v>99</v>
      </c>
      <c r="D63" s="56">
        <v>2016</v>
      </c>
      <c r="E63" s="86" t="s">
        <v>385</v>
      </c>
      <c r="F63" s="57"/>
      <c r="G63" s="58" t="s">
        <v>386</v>
      </c>
      <c r="H63" s="59" t="s">
        <v>102</v>
      </c>
      <c r="I63" s="58" t="s">
        <v>976</v>
      </c>
      <c r="J63" s="58" t="s">
        <v>415</v>
      </c>
      <c r="K63" s="58" t="s">
        <v>387</v>
      </c>
      <c r="L63" s="60" t="s">
        <v>146</v>
      </c>
      <c r="M63" s="58" t="s">
        <v>977</v>
      </c>
      <c r="N63" s="62"/>
      <c r="O63" s="56">
        <v>1</v>
      </c>
      <c r="P63" s="56" t="s">
        <v>978</v>
      </c>
      <c r="Q63" s="55" t="s">
        <v>391</v>
      </c>
      <c r="R63" s="54" t="s">
        <v>573</v>
      </c>
      <c r="S63" s="65">
        <v>42935</v>
      </c>
      <c r="T63" s="65">
        <v>43373</v>
      </c>
      <c r="U63" s="60"/>
      <c r="V63" s="54"/>
      <c r="W63" s="64">
        <v>44650</v>
      </c>
      <c r="X63" s="65">
        <v>43646</v>
      </c>
      <c r="Y63" s="58" t="s">
        <v>979</v>
      </c>
      <c r="Z63" s="54">
        <v>0.5</v>
      </c>
      <c r="AA63" s="65">
        <v>43665</v>
      </c>
      <c r="AB63" s="58" t="s">
        <v>980</v>
      </c>
      <c r="AC63" s="56" t="s">
        <v>322</v>
      </c>
      <c r="AD63" s="66">
        <f>+Z63/O63</f>
        <v>0.5</v>
      </c>
      <c r="AE63" s="54" t="s">
        <v>257</v>
      </c>
      <c r="AF63" s="65">
        <v>43799</v>
      </c>
      <c r="AG63" s="58" t="s">
        <v>460</v>
      </c>
      <c r="AH63" s="54">
        <v>1</v>
      </c>
      <c r="AI63" s="57">
        <v>43805</v>
      </c>
      <c r="AJ63" s="58" t="s">
        <v>460</v>
      </c>
      <c r="AK63" s="54" t="s">
        <v>322</v>
      </c>
      <c r="AL63" s="66">
        <f>+AH63/O63</f>
        <v>1</v>
      </c>
      <c r="AM63" s="54" t="s">
        <v>257</v>
      </c>
      <c r="AN63" s="57"/>
      <c r="AO63" s="62"/>
      <c r="AP63" s="54"/>
      <c r="AQ63" s="57">
        <v>44063</v>
      </c>
      <c r="AR63" s="58" t="s">
        <v>460</v>
      </c>
      <c r="AS63" s="54" t="s">
        <v>322</v>
      </c>
      <c r="AT63" s="68">
        <v>1</v>
      </c>
      <c r="AU63" s="54" t="s">
        <v>257</v>
      </c>
      <c r="AV63" s="57"/>
      <c r="AW63" s="58" t="s">
        <v>981</v>
      </c>
      <c r="AX63" s="54"/>
      <c r="AY63" s="57">
        <v>44183</v>
      </c>
      <c r="AZ63" s="70" t="s">
        <v>401</v>
      </c>
      <c r="BA63" s="56" t="s">
        <v>123</v>
      </c>
      <c r="BB63" s="54">
        <v>100</v>
      </c>
      <c r="BC63" s="54" t="s">
        <v>257</v>
      </c>
      <c r="BD63" s="57"/>
      <c r="BE63" s="58"/>
      <c r="BF63" s="54"/>
      <c r="BG63" s="57">
        <v>44341</v>
      </c>
      <c r="BH63" s="70" t="s">
        <v>401</v>
      </c>
      <c r="BI63" s="56" t="s">
        <v>123</v>
      </c>
      <c r="BJ63" s="54">
        <v>100</v>
      </c>
      <c r="BK63" s="54" t="s">
        <v>257</v>
      </c>
      <c r="BL63" s="170">
        <v>44500</v>
      </c>
      <c r="BM63" s="58" t="s">
        <v>404</v>
      </c>
      <c r="BN63" s="68">
        <v>0.9</v>
      </c>
      <c r="BO63" s="170">
        <v>44508</v>
      </c>
      <c r="BP63" s="58" t="s">
        <v>982</v>
      </c>
      <c r="BQ63" s="54" t="s">
        <v>126</v>
      </c>
      <c r="BR63" s="170">
        <v>44516</v>
      </c>
      <c r="BS63" s="58" t="s">
        <v>406</v>
      </c>
      <c r="BT63" s="54" t="s">
        <v>123</v>
      </c>
      <c r="BU63" s="54">
        <v>100</v>
      </c>
      <c r="BV63" s="54" t="s">
        <v>257</v>
      </c>
      <c r="BW63" s="170">
        <v>44610</v>
      </c>
      <c r="BX63" s="56" t="s">
        <v>407</v>
      </c>
      <c r="BY63" s="128">
        <v>0.7</v>
      </c>
      <c r="BZ63" s="170">
        <v>44615</v>
      </c>
      <c r="CA63" s="129" t="s">
        <v>408</v>
      </c>
      <c r="CB63" s="130" t="s">
        <v>409</v>
      </c>
      <c r="CC63" s="128">
        <v>0.7</v>
      </c>
      <c r="CD63" s="68" t="s">
        <v>133</v>
      </c>
      <c r="CE63" s="170">
        <v>44656</v>
      </c>
      <c r="CF63" s="129" t="s">
        <v>410</v>
      </c>
      <c r="CG63" s="130" t="s">
        <v>411</v>
      </c>
      <c r="CH63" s="68">
        <v>0.8</v>
      </c>
      <c r="CI63" s="54" t="s">
        <v>133</v>
      </c>
      <c r="CJ63" s="76">
        <v>44680</v>
      </c>
      <c r="CK63" s="131" t="s">
        <v>408</v>
      </c>
      <c r="CL63" s="131" t="s">
        <v>411</v>
      </c>
      <c r="CM63" s="123">
        <v>70</v>
      </c>
      <c r="CN63" s="123" t="s">
        <v>115</v>
      </c>
      <c r="CO63" s="92"/>
      <c r="CP63" s="118"/>
      <c r="CQ63" s="92"/>
      <c r="CR63" s="248">
        <v>44720</v>
      </c>
      <c r="CS63" s="92" t="s">
        <v>975</v>
      </c>
      <c r="CT63" s="92" t="s">
        <v>126</v>
      </c>
      <c r="CU63" s="811">
        <v>44761</v>
      </c>
      <c r="CV63" s="915" t="s">
        <v>8193</v>
      </c>
      <c r="CW63" s="860" t="s">
        <v>1349</v>
      </c>
      <c r="CX63" s="883">
        <v>44770</v>
      </c>
      <c r="CY63" s="966" t="s">
        <v>8482</v>
      </c>
      <c r="CZ63" s="885" t="s">
        <v>128</v>
      </c>
      <c r="DA63" s="78">
        <v>0.7</v>
      </c>
      <c r="DB63" s="884" t="s">
        <v>4239</v>
      </c>
      <c r="DC63" s="919"/>
      <c r="DD63" s="920"/>
      <c r="DE63" s="56" t="s">
        <v>140</v>
      </c>
      <c r="DF63" s="58"/>
      <c r="DG63" s="56"/>
      <c r="DH63" s="57"/>
      <c r="DI63" s="54"/>
      <c r="DJ63" s="953"/>
      <c r="DK63" s="925">
        <v>56</v>
      </c>
      <c r="DL63" s="855" t="str">
        <f t="shared" si="0"/>
        <v>VENCIDA</v>
      </c>
      <c r="DM63" s="913">
        <v>56</v>
      </c>
    </row>
    <row r="64" spans="1:117" ht="27" hidden="1" customHeight="1">
      <c r="A64" s="54">
        <v>145</v>
      </c>
      <c r="B64" s="63">
        <v>89</v>
      </c>
      <c r="C64" s="55" t="s">
        <v>99</v>
      </c>
      <c r="D64" s="56">
        <v>2019</v>
      </c>
      <c r="E64" s="86" t="s">
        <v>142</v>
      </c>
      <c r="F64" s="65">
        <v>43777</v>
      </c>
      <c r="G64" s="58" t="s">
        <v>983</v>
      </c>
      <c r="H64" s="59" t="s">
        <v>102</v>
      </c>
      <c r="I64" s="58" t="s">
        <v>984</v>
      </c>
      <c r="J64" s="58" t="s">
        <v>985</v>
      </c>
      <c r="K64" s="58" t="s">
        <v>986</v>
      </c>
      <c r="L64" s="59" t="s">
        <v>146</v>
      </c>
      <c r="M64" s="58" t="s">
        <v>987</v>
      </c>
      <c r="N64" s="62"/>
      <c r="O64" s="199">
        <v>4</v>
      </c>
      <c r="P64" s="56" t="s">
        <v>752</v>
      </c>
      <c r="Q64" s="55" t="s">
        <v>391</v>
      </c>
      <c r="R64" s="81" t="s">
        <v>759</v>
      </c>
      <c r="S64" s="65">
        <v>43801</v>
      </c>
      <c r="T64" s="65">
        <v>43920</v>
      </c>
      <c r="U64" s="60"/>
      <c r="V64" s="54"/>
      <c r="W64" s="64">
        <v>44670</v>
      </c>
      <c r="X64" s="82"/>
      <c r="Y64" s="83"/>
      <c r="Z64" s="84"/>
      <c r="AA64" s="85"/>
      <c r="AB64" s="83"/>
      <c r="AC64" s="83"/>
      <c r="AD64" s="83"/>
      <c r="AE64" s="84"/>
      <c r="AF64" s="65">
        <v>43799</v>
      </c>
      <c r="AG64" s="70" t="s">
        <v>171</v>
      </c>
      <c r="AH64" s="54"/>
      <c r="AI64" s="57">
        <v>43809</v>
      </c>
      <c r="AJ64" s="58" t="s">
        <v>760</v>
      </c>
      <c r="AK64" s="54" t="s">
        <v>322</v>
      </c>
      <c r="AL64" s="66">
        <f>+AH64/O64</f>
        <v>0</v>
      </c>
      <c r="AM64" s="54" t="s">
        <v>151</v>
      </c>
      <c r="AN64" s="57">
        <v>44043</v>
      </c>
      <c r="AO64" s="58" t="s">
        <v>988</v>
      </c>
      <c r="AP64" s="68">
        <v>0.7</v>
      </c>
      <c r="AQ64" s="57">
        <v>44063</v>
      </c>
      <c r="AR64" s="70" t="s">
        <v>989</v>
      </c>
      <c r="AS64" s="54" t="s">
        <v>322</v>
      </c>
      <c r="AT64" s="68">
        <v>0</v>
      </c>
      <c r="AU64" s="54" t="s">
        <v>115</v>
      </c>
      <c r="AV64" s="57"/>
      <c r="AW64" s="58" t="s">
        <v>990</v>
      </c>
      <c r="AX64" s="68">
        <v>1</v>
      </c>
      <c r="AY64" s="57">
        <v>44183</v>
      </c>
      <c r="AZ64" s="70" t="s">
        <v>991</v>
      </c>
      <c r="BA64" s="56" t="s">
        <v>123</v>
      </c>
      <c r="BB64" s="54">
        <v>90</v>
      </c>
      <c r="BC64" s="54" t="s">
        <v>115</v>
      </c>
      <c r="BD64" s="57">
        <v>44286</v>
      </c>
      <c r="BE64" s="58" t="s">
        <v>992</v>
      </c>
      <c r="BF64" s="68">
        <v>0</v>
      </c>
      <c r="BG64" s="57">
        <v>44341</v>
      </c>
      <c r="BH64" s="70" t="s">
        <v>993</v>
      </c>
      <c r="BI64" s="56" t="s">
        <v>123</v>
      </c>
      <c r="BJ64" s="54">
        <v>0</v>
      </c>
      <c r="BK64" s="54" t="s">
        <v>115</v>
      </c>
      <c r="BL64" s="170">
        <v>44500</v>
      </c>
      <c r="BM64" s="56" t="s">
        <v>994</v>
      </c>
      <c r="BN64" s="68">
        <v>0</v>
      </c>
      <c r="BO64" s="170">
        <v>44508</v>
      </c>
      <c r="BP64" s="58" t="s">
        <v>995</v>
      </c>
      <c r="BQ64" s="54" t="s">
        <v>126</v>
      </c>
      <c r="BR64" s="170">
        <v>44516</v>
      </c>
      <c r="BS64" s="70" t="s">
        <v>996</v>
      </c>
      <c r="BT64" s="54" t="s">
        <v>123</v>
      </c>
      <c r="BU64" s="54">
        <v>0</v>
      </c>
      <c r="BV64" s="54" t="s">
        <v>115</v>
      </c>
      <c r="BW64" s="170">
        <v>44575</v>
      </c>
      <c r="BX64" s="58" t="s">
        <v>997</v>
      </c>
      <c r="BY64" s="68">
        <v>0.1</v>
      </c>
      <c r="BZ64" s="170">
        <v>44615</v>
      </c>
      <c r="CA64" s="129" t="s">
        <v>998</v>
      </c>
      <c r="CB64" s="130" t="s">
        <v>409</v>
      </c>
      <c r="CC64" s="68">
        <v>0.1</v>
      </c>
      <c r="CD64" s="68" t="s">
        <v>133</v>
      </c>
      <c r="CE64" s="170">
        <v>44656</v>
      </c>
      <c r="CF64" s="129" t="s">
        <v>999</v>
      </c>
      <c r="CG64" s="130" t="s">
        <v>411</v>
      </c>
      <c r="CH64" s="68">
        <v>0.12</v>
      </c>
      <c r="CI64" s="68" t="s">
        <v>133</v>
      </c>
      <c r="CJ64" s="76">
        <v>44680</v>
      </c>
      <c r="CK64" s="92" t="s">
        <v>1000</v>
      </c>
      <c r="CL64" s="131" t="s">
        <v>411</v>
      </c>
      <c r="CM64" s="123">
        <v>80</v>
      </c>
      <c r="CN64" s="123" t="s">
        <v>115</v>
      </c>
      <c r="CO64" s="92"/>
      <c r="CP64" s="118"/>
      <c r="CQ64" s="92"/>
      <c r="CR64" s="248">
        <v>44720</v>
      </c>
      <c r="CS64" s="92" t="s">
        <v>975</v>
      </c>
      <c r="CT64" s="92" t="s">
        <v>126</v>
      </c>
      <c r="CU64" s="811">
        <v>44761</v>
      </c>
      <c r="CV64" s="915" t="s">
        <v>8194</v>
      </c>
      <c r="CW64" s="864" t="s">
        <v>139</v>
      </c>
      <c r="CX64" s="883">
        <v>44770</v>
      </c>
      <c r="CY64" s="966" t="s">
        <v>8483</v>
      </c>
      <c r="CZ64" s="885" t="s">
        <v>128</v>
      </c>
      <c r="DA64" s="78">
        <v>0.8</v>
      </c>
      <c r="DB64" s="884" t="s">
        <v>4239</v>
      </c>
      <c r="DC64" s="919"/>
      <c r="DD64" s="920"/>
      <c r="DE64" s="56" t="s">
        <v>140</v>
      </c>
      <c r="DF64" s="58"/>
      <c r="DG64" s="56"/>
      <c r="DH64" s="57"/>
      <c r="DI64" s="54"/>
      <c r="DJ64" s="953"/>
      <c r="DK64" s="925">
        <v>57</v>
      </c>
      <c r="DL64" s="855" t="str">
        <f t="shared" si="0"/>
        <v>VENCIDA</v>
      </c>
      <c r="DM64" s="913">
        <v>57</v>
      </c>
    </row>
    <row r="65" spans="1:117" ht="27" hidden="1" customHeight="1">
      <c r="A65" s="54">
        <v>150</v>
      </c>
      <c r="B65" s="138">
        <v>90</v>
      </c>
      <c r="C65" s="55" t="s">
        <v>99</v>
      </c>
      <c r="D65" s="56">
        <v>2019</v>
      </c>
      <c r="E65" s="86" t="s">
        <v>142</v>
      </c>
      <c r="F65" s="65">
        <v>43777</v>
      </c>
      <c r="G65" s="58" t="s">
        <v>1001</v>
      </c>
      <c r="H65" s="59" t="s">
        <v>102</v>
      </c>
      <c r="I65" s="58" t="s">
        <v>1002</v>
      </c>
      <c r="J65" s="58" t="s">
        <v>1003</v>
      </c>
      <c r="K65" s="58" t="s">
        <v>1004</v>
      </c>
      <c r="L65" s="59" t="s">
        <v>146</v>
      </c>
      <c r="M65" s="58" t="s">
        <v>1005</v>
      </c>
      <c r="N65" s="62"/>
      <c r="O65" s="66">
        <v>1</v>
      </c>
      <c r="P65" s="56" t="s">
        <v>1006</v>
      </c>
      <c r="Q65" s="55" t="s">
        <v>391</v>
      </c>
      <c r="R65" s="81" t="s">
        <v>759</v>
      </c>
      <c r="S65" s="65">
        <v>43800</v>
      </c>
      <c r="T65" s="65">
        <v>44012</v>
      </c>
      <c r="U65" s="63" t="s">
        <v>1007</v>
      </c>
      <c r="V65" s="203">
        <v>61</v>
      </c>
      <c r="W65" s="64">
        <v>44804</v>
      </c>
      <c r="X65" s="82"/>
      <c r="Y65" s="83"/>
      <c r="Z65" s="84"/>
      <c r="AA65" s="85"/>
      <c r="AB65" s="83"/>
      <c r="AC65" s="83"/>
      <c r="AD65" s="83"/>
      <c r="AE65" s="84"/>
      <c r="AF65" s="65">
        <v>43799</v>
      </c>
      <c r="AG65" s="70" t="s">
        <v>171</v>
      </c>
      <c r="AH65" s="54"/>
      <c r="AI65" s="57">
        <v>43809</v>
      </c>
      <c r="AJ65" s="58" t="s">
        <v>760</v>
      </c>
      <c r="AK65" s="54" t="s">
        <v>322</v>
      </c>
      <c r="AL65" s="66">
        <f>+AH65/O65</f>
        <v>0</v>
      </c>
      <c r="AM65" s="54" t="s">
        <v>151</v>
      </c>
      <c r="AN65" s="57">
        <v>44043</v>
      </c>
      <c r="AO65" s="58" t="s">
        <v>1008</v>
      </c>
      <c r="AP65" s="68">
        <v>0.7</v>
      </c>
      <c r="AQ65" s="57">
        <v>44063</v>
      </c>
      <c r="AR65" s="70" t="s">
        <v>1009</v>
      </c>
      <c r="AS65" s="54" t="s">
        <v>322</v>
      </c>
      <c r="AT65" s="68">
        <v>0.6</v>
      </c>
      <c r="AU65" s="54" t="s">
        <v>115</v>
      </c>
      <c r="AV65" s="57"/>
      <c r="AW65" s="58" t="s">
        <v>1010</v>
      </c>
      <c r="AX65" s="68">
        <v>0.8</v>
      </c>
      <c r="AY65" s="57">
        <v>44183</v>
      </c>
      <c r="AZ65" s="70" t="s">
        <v>1011</v>
      </c>
      <c r="BA65" s="56" t="s">
        <v>123</v>
      </c>
      <c r="BB65" s="54">
        <v>80</v>
      </c>
      <c r="BC65" s="54" t="s">
        <v>133</v>
      </c>
      <c r="BD65" s="57">
        <v>44286</v>
      </c>
      <c r="BE65" s="58" t="s">
        <v>1012</v>
      </c>
      <c r="BF65" s="68">
        <v>0</v>
      </c>
      <c r="BG65" s="57">
        <v>44341</v>
      </c>
      <c r="BH65" s="70" t="s">
        <v>1011</v>
      </c>
      <c r="BI65" s="56" t="s">
        <v>123</v>
      </c>
      <c r="BJ65" s="54">
        <v>80</v>
      </c>
      <c r="BK65" s="54" t="s">
        <v>133</v>
      </c>
      <c r="BL65" s="170">
        <v>44500</v>
      </c>
      <c r="BM65" s="70" t="s">
        <v>1013</v>
      </c>
      <c r="BN65" s="68">
        <v>1</v>
      </c>
      <c r="BO65" s="170">
        <v>44508</v>
      </c>
      <c r="BP65" s="58" t="s">
        <v>1014</v>
      </c>
      <c r="BQ65" s="54" t="s">
        <v>126</v>
      </c>
      <c r="BR65" s="170">
        <v>44516</v>
      </c>
      <c r="BS65" s="70" t="s">
        <v>1015</v>
      </c>
      <c r="BT65" s="54" t="s">
        <v>123</v>
      </c>
      <c r="BU65" s="54">
        <v>80</v>
      </c>
      <c r="BV65" s="54" t="s">
        <v>115</v>
      </c>
      <c r="BW65" s="170">
        <v>44610</v>
      </c>
      <c r="BX65" s="204" t="s">
        <v>1016</v>
      </c>
      <c r="BY65" s="68">
        <v>0.9</v>
      </c>
      <c r="BZ65" s="170">
        <v>44615</v>
      </c>
      <c r="CA65" s="181" t="s">
        <v>1017</v>
      </c>
      <c r="CB65" s="130" t="s">
        <v>409</v>
      </c>
      <c r="CC65" s="68">
        <v>0.9</v>
      </c>
      <c r="CD65" s="68" t="s">
        <v>133</v>
      </c>
      <c r="CE65" s="170">
        <v>44656</v>
      </c>
      <c r="CF65" s="129" t="s">
        <v>625</v>
      </c>
      <c r="CG65" s="130" t="s">
        <v>411</v>
      </c>
      <c r="CH65" s="68">
        <v>0.9</v>
      </c>
      <c r="CI65" s="68" t="s">
        <v>133</v>
      </c>
      <c r="CJ65" s="76">
        <v>44680</v>
      </c>
      <c r="CK65" s="92" t="s">
        <v>1018</v>
      </c>
      <c r="CL65" s="131" t="s">
        <v>411</v>
      </c>
      <c r="CM65" s="123">
        <v>90</v>
      </c>
      <c r="CN65" s="123" t="s">
        <v>133</v>
      </c>
      <c r="CO65" s="92"/>
      <c r="CP65" s="118"/>
      <c r="CQ65" s="92"/>
      <c r="CR65" s="248">
        <v>44720</v>
      </c>
      <c r="CS65" s="92" t="s">
        <v>975</v>
      </c>
      <c r="CT65" s="92" t="s">
        <v>126</v>
      </c>
      <c r="CU65" s="811">
        <v>44761</v>
      </c>
      <c r="CV65" s="916" t="s">
        <v>1018</v>
      </c>
      <c r="CW65" s="860" t="s">
        <v>1071</v>
      </c>
      <c r="CX65" s="883">
        <v>44770</v>
      </c>
      <c r="CY65" s="914" t="s">
        <v>8486</v>
      </c>
      <c r="CZ65" s="885" t="s">
        <v>128</v>
      </c>
      <c r="DA65" s="78">
        <v>0.9</v>
      </c>
      <c r="DB65" s="884" t="s">
        <v>4238</v>
      </c>
      <c r="DC65" s="919"/>
      <c r="DD65" s="920"/>
      <c r="DE65" s="56" t="s">
        <v>140</v>
      </c>
      <c r="DF65" s="58"/>
      <c r="DG65" s="56"/>
      <c r="DH65" s="57"/>
      <c r="DI65" s="54"/>
      <c r="DJ65" s="953"/>
      <c r="DK65" s="925">
        <v>58</v>
      </c>
      <c r="DL65" s="855" t="str">
        <f t="shared" si="0"/>
        <v>EN AVANCE</v>
      </c>
      <c r="DM65" s="913">
        <v>58</v>
      </c>
    </row>
    <row r="66" spans="1:117" ht="27" hidden="1" customHeight="1">
      <c r="A66" s="54">
        <v>151</v>
      </c>
      <c r="B66" s="54">
        <v>91</v>
      </c>
      <c r="C66" s="55" t="s">
        <v>99</v>
      </c>
      <c r="D66" s="56">
        <v>2016</v>
      </c>
      <c r="E66" s="56" t="s">
        <v>1019</v>
      </c>
      <c r="F66" s="57"/>
      <c r="G66" s="58" t="s">
        <v>1020</v>
      </c>
      <c r="H66" s="59" t="s">
        <v>102</v>
      </c>
      <c r="I66" s="58" t="s">
        <v>171</v>
      </c>
      <c r="J66" s="61" t="s">
        <v>171</v>
      </c>
      <c r="K66" s="58" t="s">
        <v>1021</v>
      </c>
      <c r="L66" s="60" t="s">
        <v>106</v>
      </c>
      <c r="M66" s="61" t="s">
        <v>1022</v>
      </c>
      <c r="N66" s="80" t="s">
        <v>1023</v>
      </c>
      <c r="O66" s="66">
        <v>1</v>
      </c>
      <c r="P66" s="56" t="s">
        <v>1024</v>
      </c>
      <c r="Q66" s="55" t="s">
        <v>1025</v>
      </c>
      <c r="R66" s="56" t="s">
        <v>1026</v>
      </c>
      <c r="S66" s="65">
        <v>42933</v>
      </c>
      <c r="T66" s="65">
        <v>43434</v>
      </c>
      <c r="U66" s="63" t="s">
        <v>393</v>
      </c>
      <c r="V66" s="54">
        <v>943</v>
      </c>
      <c r="W66" s="64">
        <v>44757</v>
      </c>
      <c r="X66" s="65">
        <v>43646</v>
      </c>
      <c r="Y66" s="58" t="s">
        <v>1027</v>
      </c>
      <c r="Z66" s="54">
        <v>0</v>
      </c>
      <c r="AA66" s="65">
        <v>43664</v>
      </c>
      <c r="AB66" s="58" t="s">
        <v>1028</v>
      </c>
      <c r="AC66" s="56" t="s">
        <v>322</v>
      </c>
      <c r="AD66" s="66">
        <f>+Z66/O66</f>
        <v>0</v>
      </c>
      <c r="AE66" s="54" t="s">
        <v>115</v>
      </c>
      <c r="AF66" s="65">
        <v>43799</v>
      </c>
      <c r="AG66" s="58" t="s">
        <v>1029</v>
      </c>
      <c r="AH66" s="54">
        <v>0</v>
      </c>
      <c r="AI66" s="57">
        <v>43810</v>
      </c>
      <c r="AJ66" s="58" t="s">
        <v>1030</v>
      </c>
      <c r="AK66" s="62" t="s">
        <v>1031</v>
      </c>
      <c r="AL66" s="68">
        <v>0.15</v>
      </c>
      <c r="AM66" s="56" t="s">
        <v>133</v>
      </c>
      <c r="AN66" s="57">
        <v>44043</v>
      </c>
      <c r="AO66" s="67" t="s">
        <v>1032</v>
      </c>
      <c r="AP66" s="68">
        <v>0.2</v>
      </c>
      <c r="AQ66" s="57">
        <v>44066</v>
      </c>
      <c r="AR66" s="58" t="s">
        <v>1033</v>
      </c>
      <c r="AS66" s="54" t="s">
        <v>322</v>
      </c>
      <c r="AT66" s="68">
        <v>0.15</v>
      </c>
      <c r="AU66" s="54" t="s">
        <v>133</v>
      </c>
      <c r="AV66" s="57">
        <v>44169</v>
      </c>
      <c r="AW66" s="58" t="s">
        <v>1034</v>
      </c>
      <c r="AX66" s="68">
        <v>0.3</v>
      </c>
      <c r="AY66" s="57">
        <v>44183</v>
      </c>
      <c r="AZ66" s="67" t="s">
        <v>1035</v>
      </c>
      <c r="BA66" s="56" t="s">
        <v>123</v>
      </c>
      <c r="BB66" s="54">
        <v>30</v>
      </c>
      <c r="BC66" s="54" t="s">
        <v>133</v>
      </c>
      <c r="BD66" s="57">
        <v>44286</v>
      </c>
      <c r="BE66" s="58" t="s">
        <v>1036</v>
      </c>
      <c r="BF66" s="68">
        <v>0.6</v>
      </c>
      <c r="BG66" s="57">
        <v>44340</v>
      </c>
      <c r="BH66" s="67" t="s">
        <v>1037</v>
      </c>
      <c r="BI66" s="56" t="s">
        <v>123</v>
      </c>
      <c r="BJ66" s="54">
        <v>60</v>
      </c>
      <c r="BK66" s="54" t="s">
        <v>133</v>
      </c>
      <c r="BL66" s="170">
        <v>44500</v>
      </c>
      <c r="BM66" s="58" t="s">
        <v>1038</v>
      </c>
      <c r="BN66" s="68">
        <v>0.25</v>
      </c>
      <c r="BO66" s="170">
        <v>44508</v>
      </c>
      <c r="BP66" s="58" t="s">
        <v>1039</v>
      </c>
      <c r="BQ66" s="54" t="s">
        <v>201</v>
      </c>
      <c r="BR66" s="145">
        <v>44516</v>
      </c>
      <c r="BS66" s="146" t="s">
        <v>1040</v>
      </c>
      <c r="BT66" s="147" t="s">
        <v>220</v>
      </c>
      <c r="BU66" s="148">
        <v>0.25</v>
      </c>
      <c r="BV66" s="54" t="s">
        <v>115</v>
      </c>
      <c r="BW66" s="170"/>
      <c r="BX66" s="58" t="s">
        <v>1041</v>
      </c>
      <c r="BY66" s="68"/>
      <c r="BZ66" s="170">
        <v>44634</v>
      </c>
      <c r="CA66" s="205" t="s">
        <v>1042</v>
      </c>
      <c r="CB66" s="66" t="s">
        <v>1043</v>
      </c>
      <c r="CC66" s="74">
        <v>0.25</v>
      </c>
      <c r="CD66" s="68" t="s">
        <v>133</v>
      </c>
      <c r="CE66" s="76">
        <v>44658</v>
      </c>
      <c r="CF66" s="77" t="s">
        <v>1044</v>
      </c>
      <c r="CG66" s="77" t="s">
        <v>1043</v>
      </c>
      <c r="CH66" s="78">
        <v>0.4</v>
      </c>
      <c r="CI66" s="78" t="s">
        <v>133</v>
      </c>
      <c r="CJ66" s="76">
        <v>44680</v>
      </c>
      <c r="CK66" s="92" t="s">
        <v>1045</v>
      </c>
      <c r="CL66" s="77" t="s">
        <v>1043</v>
      </c>
      <c r="CM66" s="78">
        <v>0</v>
      </c>
      <c r="CN66" s="78" t="s">
        <v>133</v>
      </c>
      <c r="CO66" s="248">
        <v>44712</v>
      </c>
      <c r="CP66" s="77" t="s">
        <v>1046</v>
      </c>
      <c r="CQ66" s="77">
        <v>0.25</v>
      </c>
      <c r="CR66" s="248">
        <v>44720</v>
      </c>
      <c r="CS66" s="77" t="s">
        <v>1047</v>
      </c>
      <c r="CT66" s="77" t="s">
        <v>1048</v>
      </c>
      <c r="CU66" s="248">
        <v>44757</v>
      </c>
      <c r="CV66" s="828" t="s">
        <v>1049</v>
      </c>
      <c r="CW66" s="865" t="s">
        <v>126</v>
      </c>
      <c r="CX66" s="883">
        <v>44768</v>
      </c>
      <c r="CY66" s="889" t="s">
        <v>8552</v>
      </c>
      <c r="CZ66" s="885" t="s">
        <v>220</v>
      </c>
      <c r="DA66" s="78">
        <v>0.2</v>
      </c>
      <c r="DB66" s="884" t="s">
        <v>4238</v>
      </c>
      <c r="DC66" s="919"/>
      <c r="DD66" s="920"/>
      <c r="DE66" s="56" t="s">
        <v>140</v>
      </c>
      <c r="DF66" s="62"/>
      <c r="DG66" s="56"/>
      <c r="DH66" s="57"/>
      <c r="DI66" s="54"/>
      <c r="DJ66" s="953"/>
      <c r="DK66" s="925">
        <v>59</v>
      </c>
      <c r="DL66" s="855" t="str">
        <f t="shared" si="0"/>
        <v>EN AVANCE</v>
      </c>
      <c r="DM66" s="913">
        <v>59</v>
      </c>
    </row>
    <row r="67" spans="1:117" ht="27" hidden="1" customHeight="1">
      <c r="A67" s="54">
        <v>158</v>
      </c>
      <c r="B67" s="54">
        <v>92</v>
      </c>
      <c r="C67" s="55" t="s">
        <v>99</v>
      </c>
      <c r="D67" s="56">
        <v>2019</v>
      </c>
      <c r="E67" s="56" t="s">
        <v>1050</v>
      </c>
      <c r="F67" s="57">
        <v>43707</v>
      </c>
      <c r="G67" s="58" t="s">
        <v>1051</v>
      </c>
      <c r="H67" s="59" t="s">
        <v>370</v>
      </c>
      <c r="I67" s="58" t="s">
        <v>171</v>
      </c>
      <c r="J67" s="58" t="s">
        <v>171</v>
      </c>
      <c r="K67" s="58" t="s">
        <v>171</v>
      </c>
      <c r="L67" s="60" t="s">
        <v>172</v>
      </c>
      <c r="M67" s="61" t="s">
        <v>1052</v>
      </c>
      <c r="N67" s="206" t="s">
        <v>1053</v>
      </c>
      <c r="O67" s="86">
        <v>2</v>
      </c>
      <c r="P67" s="86" t="s">
        <v>1054</v>
      </c>
      <c r="Q67" s="55" t="s">
        <v>1025</v>
      </c>
      <c r="R67" s="56" t="s">
        <v>1026</v>
      </c>
      <c r="S67" s="65">
        <v>44013</v>
      </c>
      <c r="T67" s="65">
        <v>44196</v>
      </c>
      <c r="U67" s="63" t="s">
        <v>393</v>
      </c>
      <c r="V67" s="54">
        <v>90</v>
      </c>
      <c r="W67" s="64">
        <v>44926</v>
      </c>
      <c r="X67" s="82"/>
      <c r="Y67" s="207"/>
      <c r="Z67" s="84"/>
      <c r="AA67" s="85"/>
      <c r="AB67" s="83"/>
      <c r="AC67" s="83"/>
      <c r="AD67" s="83"/>
      <c r="AE67" s="84"/>
      <c r="AF67" s="65">
        <v>43799</v>
      </c>
      <c r="AG67" s="58" t="s">
        <v>1055</v>
      </c>
      <c r="AH67" s="54">
        <v>1</v>
      </c>
      <c r="AI67" s="57">
        <v>43810</v>
      </c>
      <c r="AJ67" s="58" t="s">
        <v>1056</v>
      </c>
      <c r="AK67" s="62" t="s">
        <v>1031</v>
      </c>
      <c r="AL67" s="68">
        <f>+AH67/O67</f>
        <v>0.5</v>
      </c>
      <c r="AM67" s="54" t="s">
        <v>133</v>
      </c>
      <c r="AN67" s="57">
        <v>44043</v>
      </c>
      <c r="AO67" s="58" t="s">
        <v>1057</v>
      </c>
      <c r="AP67" s="68">
        <v>0</v>
      </c>
      <c r="AQ67" s="57">
        <v>44066</v>
      </c>
      <c r="AR67" s="70" t="s">
        <v>1058</v>
      </c>
      <c r="AS67" s="54" t="s">
        <v>322</v>
      </c>
      <c r="AT67" s="68">
        <v>0.33</v>
      </c>
      <c r="AU67" s="54" t="s">
        <v>133</v>
      </c>
      <c r="AV67" s="57">
        <v>44169</v>
      </c>
      <c r="AW67" s="58" t="s">
        <v>1059</v>
      </c>
      <c r="AX67" s="68">
        <v>0.9</v>
      </c>
      <c r="AY67" s="57">
        <v>44183</v>
      </c>
      <c r="AZ67" s="62" t="s">
        <v>1060</v>
      </c>
      <c r="BA67" s="56" t="s">
        <v>123</v>
      </c>
      <c r="BB67" s="54">
        <v>45</v>
      </c>
      <c r="BC67" s="54" t="s">
        <v>133</v>
      </c>
      <c r="BD67" s="57">
        <v>44286</v>
      </c>
      <c r="BE67" s="58" t="s">
        <v>1061</v>
      </c>
      <c r="BF67" s="68">
        <v>0.8</v>
      </c>
      <c r="BG67" s="57">
        <v>44340</v>
      </c>
      <c r="BH67" s="67" t="s">
        <v>1062</v>
      </c>
      <c r="BI67" s="56" t="s">
        <v>123</v>
      </c>
      <c r="BJ67" s="54">
        <v>60</v>
      </c>
      <c r="BK67" s="54" t="s">
        <v>115</v>
      </c>
      <c r="BL67" s="684">
        <v>44500</v>
      </c>
      <c r="BM67" s="58" t="s">
        <v>1063</v>
      </c>
      <c r="BN67" s="66">
        <v>0.6</v>
      </c>
      <c r="BO67" s="170">
        <v>44508</v>
      </c>
      <c r="BP67" s="58" t="s">
        <v>1064</v>
      </c>
      <c r="BQ67" s="54" t="s">
        <v>201</v>
      </c>
      <c r="BR67" s="145">
        <v>44516</v>
      </c>
      <c r="BS67" s="146" t="s">
        <v>1065</v>
      </c>
      <c r="BT67" s="147" t="s">
        <v>220</v>
      </c>
      <c r="BU67" s="148">
        <v>0.33</v>
      </c>
      <c r="BV67" s="54" t="s">
        <v>115</v>
      </c>
      <c r="BW67" s="170"/>
      <c r="BX67" s="58" t="s">
        <v>1066</v>
      </c>
      <c r="BY67" s="68"/>
      <c r="BZ67" s="170">
        <v>44634</v>
      </c>
      <c r="CA67" s="205" t="s">
        <v>1067</v>
      </c>
      <c r="CB67" s="66" t="s">
        <v>1043</v>
      </c>
      <c r="CC67" s="68">
        <v>0.33</v>
      </c>
      <c r="CD67" s="68" t="s">
        <v>133</v>
      </c>
      <c r="CE67" s="76">
        <v>44658</v>
      </c>
      <c r="CF67" s="92" t="s">
        <v>1068</v>
      </c>
      <c r="CG67" s="77" t="s">
        <v>1043</v>
      </c>
      <c r="CH67" s="78">
        <v>0.33</v>
      </c>
      <c r="CI67" s="78" t="s">
        <v>133</v>
      </c>
      <c r="CJ67" s="76">
        <v>44680</v>
      </c>
      <c r="CK67" s="92" t="s">
        <v>1045</v>
      </c>
      <c r="CL67" s="77" t="s">
        <v>1043</v>
      </c>
      <c r="CM67" s="78">
        <v>0</v>
      </c>
      <c r="CN67" s="78" t="s">
        <v>133</v>
      </c>
      <c r="CO67" s="248">
        <v>44712</v>
      </c>
      <c r="CP67" s="77" t="s">
        <v>1069</v>
      </c>
      <c r="CQ67" s="77"/>
      <c r="CR67" s="79">
        <v>44720</v>
      </c>
      <c r="CS67" s="77" t="s">
        <v>335</v>
      </c>
      <c r="CT67" s="77" t="s">
        <v>1048</v>
      </c>
      <c r="CU67" s="248">
        <v>44757</v>
      </c>
      <c r="CV67" s="828" t="s">
        <v>1070</v>
      </c>
      <c r="CW67" s="865" t="s">
        <v>1071</v>
      </c>
      <c r="CX67" s="883">
        <v>44768</v>
      </c>
      <c r="CY67" s="889" t="s">
        <v>8553</v>
      </c>
      <c r="CZ67" s="885" t="s">
        <v>220</v>
      </c>
      <c r="DA67" s="78">
        <v>0</v>
      </c>
      <c r="DB67" s="884" t="s">
        <v>4238</v>
      </c>
      <c r="DC67" s="919"/>
      <c r="DD67" s="920"/>
      <c r="DE67" s="56" t="s">
        <v>140</v>
      </c>
      <c r="DF67" s="67"/>
      <c r="DG67" s="56"/>
      <c r="DH67" s="57"/>
      <c r="DI67" s="54"/>
      <c r="DJ67" s="953"/>
      <c r="DK67" s="925">
        <v>60</v>
      </c>
      <c r="DL67" s="855" t="str">
        <f t="shared" si="0"/>
        <v>EN AVANCE</v>
      </c>
      <c r="DM67" s="913">
        <v>60</v>
      </c>
    </row>
    <row r="68" spans="1:117" ht="27" hidden="1" customHeight="1">
      <c r="A68" s="54">
        <v>171</v>
      </c>
      <c r="B68" s="54">
        <v>93</v>
      </c>
      <c r="C68" s="55" t="s">
        <v>99</v>
      </c>
      <c r="D68" s="56">
        <v>2020</v>
      </c>
      <c r="E68" s="158" t="s">
        <v>526</v>
      </c>
      <c r="F68" s="65">
        <v>44057</v>
      </c>
      <c r="G68" s="159" t="s">
        <v>1072</v>
      </c>
      <c r="H68" s="160" t="s">
        <v>370</v>
      </c>
      <c r="I68" s="159" t="s">
        <v>1073</v>
      </c>
      <c r="J68" s="159" t="s">
        <v>1074</v>
      </c>
      <c r="K68" s="159" t="s">
        <v>1075</v>
      </c>
      <c r="L68" s="208" t="s">
        <v>146</v>
      </c>
      <c r="M68" s="159" t="s">
        <v>1076</v>
      </c>
      <c r="N68" s="209"/>
      <c r="O68" s="68">
        <v>1</v>
      </c>
      <c r="P68" s="163" t="s">
        <v>1077</v>
      </c>
      <c r="Q68" s="164" t="s">
        <v>167</v>
      </c>
      <c r="R68" s="163" t="s">
        <v>1078</v>
      </c>
      <c r="S68" s="65">
        <v>44197</v>
      </c>
      <c r="T68" s="134">
        <v>44256</v>
      </c>
      <c r="U68" s="60" t="s">
        <v>111</v>
      </c>
      <c r="V68" s="54"/>
      <c r="W68" s="64">
        <v>44742</v>
      </c>
      <c r="X68" s="57"/>
      <c r="Y68" s="62"/>
      <c r="Z68" s="54"/>
      <c r="AA68" s="116"/>
      <c r="AB68" s="62"/>
      <c r="AC68" s="62"/>
      <c r="AD68" s="62"/>
      <c r="AE68" s="54"/>
      <c r="AF68" s="57"/>
      <c r="AG68" s="62"/>
      <c r="AH68" s="62"/>
      <c r="AI68" s="57"/>
      <c r="AJ68" s="62"/>
      <c r="AK68" s="62"/>
      <c r="AL68" s="62"/>
      <c r="AM68" s="54"/>
      <c r="AN68" s="57"/>
      <c r="AO68" s="62"/>
      <c r="AP68" s="54"/>
      <c r="AQ68" s="116"/>
      <c r="AR68" s="62"/>
      <c r="AS68" s="62"/>
      <c r="AT68" s="62"/>
      <c r="AU68" s="54"/>
      <c r="AV68" s="57"/>
      <c r="AW68" s="70"/>
      <c r="AX68" s="54"/>
      <c r="AY68" s="57">
        <v>44183</v>
      </c>
      <c r="AZ68" s="210" t="s">
        <v>1079</v>
      </c>
      <c r="BA68" s="56" t="s">
        <v>186</v>
      </c>
      <c r="BB68" s="68">
        <v>0</v>
      </c>
      <c r="BC68" s="54" t="s">
        <v>133</v>
      </c>
      <c r="BD68" s="57">
        <v>44286</v>
      </c>
      <c r="BE68" s="58" t="s">
        <v>1080</v>
      </c>
      <c r="BF68" s="68">
        <v>0</v>
      </c>
      <c r="BG68" s="57">
        <v>44337</v>
      </c>
      <c r="BH68" s="67" t="s">
        <v>1081</v>
      </c>
      <c r="BI68" s="56" t="s">
        <v>123</v>
      </c>
      <c r="BJ68" s="68">
        <v>0</v>
      </c>
      <c r="BK68" s="54" t="s">
        <v>115</v>
      </c>
      <c r="BL68" s="170">
        <v>44500</v>
      </c>
      <c r="BM68" s="54"/>
      <c r="BN68" s="54"/>
      <c r="BO68" s="170">
        <v>44508</v>
      </c>
      <c r="BP68" s="54" t="s">
        <v>1082</v>
      </c>
      <c r="BQ68" s="54" t="s">
        <v>126</v>
      </c>
      <c r="BR68" s="170">
        <v>44522</v>
      </c>
      <c r="BS68" s="56" t="s">
        <v>1083</v>
      </c>
      <c r="BT68" s="54" t="s">
        <v>220</v>
      </c>
      <c r="BU68" s="68">
        <v>0</v>
      </c>
      <c r="BV68" s="54" t="s">
        <v>115</v>
      </c>
      <c r="BW68" s="170">
        <v>44610</v>
      </c>
      <c r="BX68" s="58" t="s">
        <v>849</v>
      </c>
      <c r="BY68" s="68">
        <v>1</v>
      </c>
      <c r="BZ68" s="170">
        <v>44615</v>
      </c>
      <c r="CA68" s="66" t="s">
        <v>1084</v>
      </c>
      <c r="CB68" s="66" t="s">
        <v>195</v>
      </c>
      <c r="CC68" s="68">
        <v>0.1</v>
      </c>
      <c r="CD68" s="68" t="s">
        <v>133</v>
      </c>
      <c r="CE68" s="76">
        <v>44658</v>
      </c>
      <c r="CF68" s="77" t="s">
        <v>1085</v>
      </c>
      <c r="CG68" s="77" t="s">
        <v>195</v>
      </c>
      <c r="CH68" s="78">
        <v>0.1</v>
      </c>
      <c r="CI68" s="78" t="s">
        <v>133</v>
      </c>
      <c r="CJ68" s="76">
        <v>44680</v>
      </c>
      <c r="CK68" s="91" t="s">
        <v>197</v>
      </c>
      <c r="CL68" s="91" t="s">
        <v>198</v>
      </c>
      <c r="CM68" s="78">
        <v>0.1</v>
      </c>
      <c r="CN68" s="78" t="s">
        <v>133</v>
      </c>
      <c r="CO68" s="248">
        <v>44712</v>
      </c>
      <c r="CP68" s="77" t="s">
        <v>1086</v>
      </c>
      <c r="CQ68" s="77">
        <v>0.1</v>
      </c>
      <c r="CR68" s="248">
        <v>44720</v>
      </c>
      <c r="CS68" s="77" t="s">
        <v>276</v>
      </c>
      <c r="CT68" s="77" t="s">
        <v>367</v>
      </c>
      <c r="CU68" s="829">
        <v>44761</v>
      </c>
      <c r="CV68" s="844" t="s">
        <v>8305</v>
      </c>
      <c r="CW68" s="857" t="s">
        <v>126</v>
      </c>
      <c r="CX68" s="883">
        <v>44764</v>
      </c>
      <c r="CY68" s="889" t="s">
        <v>8554</v>
      </c>
      <c r="CZ68" s="886" t="s">
        <v>220</v>
      </c>
      <c r="DA68" s="78">
        <v>0.1</v>
      </c>
      <c r="DB68" s="884" t="s">
        <v>4239</v>
      </c>
      <c r="DC68" s="919"/>
      <c r="DD68" s="920"/>
      <c r="DE68" s="54" t="s">
        <v>140</v>
      </c>
      <c r="DF68" s="62"/>
      <c r="DG68" s="56"/>
      <c r="DH68" s="57"/>
      <c r="DI68" s="54"/>
      <c r="DJ68" s="953"/>
      <c r="DK68" s="925">
        <v>61</v>
      </c>
      <c r="DL68" s="855" t="str">
        <f t="shared" si="0"/>
        <v>EN AVANCE</v>
      </c>
      <c r="DM68" s="913">
        <v>61</v>
      </c>
    </row>
    <row r="69" spans="1:117" ht="27" hidden="1" customHeight="1">
      <c r="A69" s="54">
        <v>178</v>
      </c>
      <c r="B69" s="54">
        <v>94</v>
      </c>
      <c r="C69" s="55" t="s">
        <v>99</v>
      </c>
      <c r="D69" s="211">
        <v>2020</v>
      </c>
      <c r="E69" s="211" t="s">
        <v>6541</v>
      </c>
      <c r="F69" s="212">
        <v>44044</v>
      </c>
      <c r="G69" s="58" t="s">
        <v>1087</v>
      </c>
      <c r="H69" s="59" t="s">
        <v>102</v>
      </c>
      <c r="I69" s="58" t="s">
        <v>1088</v>
      </c>
      <c r="J69" s="58" t="s">
        <v>1089</v>
      </c>
      <c r="K69" s="58" t="s">
        <v>1090</v>
      </c>
      <c r="L69" s="119" t="s">
        <v>570</v>
      </c>
      <c r="M69" s="118" t="s">
        <v>1091</v>
      </c>
      <c r="N69" s="92"/>
      <c r="O69" s="213">
        <v>1</v>
      </c>
      <c r="P69" s="121" t="s">
        <v>1092</v>
      </c>
      <c r="Q69" s="55" t="s">
        <v>391</v>
      </c>
      <c r="R69" s="92" t="s">
        <v>573</v>
      </c>
      <c r="S69" s="214">
        <v>44075</v>
      </c>
      <c r="T69" s="214">
        <v>44119</v>
      </c>
      <c r="U69" s="60"/>
      <c r="V69" s="54"/>
      <c r="W69" s="65">
        <f>IF(T69="","",(T69+V69))</f>
        <v>44119</v>
      </c>
      <c r="X69" s="57"/>
      <c r="Y69" s="62"/>
      <c r="Z69" s="54"/>
      <c r="AA69" s="116"/>
      <c r="AB69" s="62"/>
      <c r="AC69" s="62"/>
      <c r="AD69" s="62"/>
      <c r="AE69" s="54"/>
      <c r="AF69" s="57"/>
      <c r="AG69" s="62"/>
      <c r="AH69" s="62"/>
      <c r="AI69" s="57"/>
      <c r="AJ69" s="62"/>
      <c r="AK69" s="62"/>
      <c r="AL69" s="62"/>
      <c r="AM69" s="54"/>
      <c r="AN69" s="57"/>
      <c r="AO69" s="62"/>
      <c r="AP69" s="54"/>
      <c r="AQ69" s="116"/>
      <c r="AR69" s="62"/>
      <c r="AS69" s="62"/>
      <c r="AT69" s="62"/>
      <c r="AU69" s="54"/>
      <c r="AV69" s="57"/>
      <c r="AW69" s="58" t="s">
        <v>1093</v>
      </c>
      <c r="AX69" s="68">
        <v>1</v>
      </c>
      <c r="AY69" s="57">
        <v>44182</v>
      </c>
      <c r="AZ69" s="58" t="s">
        <v>1094</v>
      </c>
      <c r="BA69" s="56" t="s">
        <v>119</v>
      </c>
      <c r="BB69" s="68">
        <v>0.9</v>
      </c>
      <c r="BC69" s="54" t="s">
        <v>115</v>
      </c>
      <c r="BD69" s="57">
        <v>44286</v>
      </c>
      <c r="BE69" s="58" t="s">
        <v>1095</v>
      </c>
      <c r="BF69" s="68">
        <v>0.9</v>
      </c>
      <c r="BG69" s="57">
        <v>44341</v>
      </c>
      <c r="BH69" s="58" t="s">
        <v>1096</v>
      </c>
      <c r="BI69" s="56" t="s">
        <v>123</v>
      </c>
      <c r="BJ69" s="68">
        <v>0.9</v>
      </c>
      <c r="BK69" s="54" t="s">
        <v>115</v>
      </c>
      <c r="BL69" s="170">
        <v>44500</v>
      </c>
      <c r="BM69" s="81" t="s">
        <v>572</v>
      </c>
      <c r="BN69" s="68">
        <v>1</v>
      </c>
      <c r="BO69" s="170">
        <v>44508</v>
      </c>
      <c r="BP69" s="58" t="s">
        <v>575</v>
      </c>
      <c r="BQ69" s="54" t="s">
        <v>139</v>
      </c>
      <c r="BR69" s="170">
        <v>44516</v>
      </c>
      <c r="BS69" s="58" t="s">
        <v>576</v>
      </c>
      <c r="BT69" s="54" t="s">
        <v>123</v>
      </c>
      <c r="BU69" s="54">
        <v>100</v>
      </c>
      <c r="BV69" s="54" t="s">
        <v>257</v>
      </c>
      <c r="BW69" s="170"/>
      <c r="BX69" s="58"/>
      <c r="BY69" s="68"/>
      <c r="BZ69" s="200">
        <v>44631</v>
      </c>
      <c r="CA69" s="215" t="s">
        <v>1097</v>
      </c>
      <c r="CB69" s="202" t="s">
        <v>972</v>
      </c>
      <c r="CC69" s="68">
        <v>1</v>
      </c>
      <c r="CD69" s="68" t="s">
        <v>257</v>
      </c>
      <c r="CE69" s="216">
        <v>44657</v>
      </c>
      <c r="CF69" s="140" t="s">
        <v>1098</v>
      </c>
      <c r="CG69" s="131" t="s">
        <v>451</v>
      </c>
      <c r="CH69" s="78">
        <v>1</v>
      </c>
      <c r="CI69" s="78" t="s">
        <v>257</v>
      </c>
      <c r="CJ69" s="76">
        <v>44678</v>
      </c>
      <c r="CK69" s="142" t="s">
        <v>472</v>
      </c>
      <c r="CL69" s="123"/>
      <c r="CM69" s="140">
        <v>1</v>
      </c>
      <c r="CN69" s="123" t="s">
        <v>257</v>
      </c>
      <c r="CO69" s="92"/>
      <c r="CP69" s="118"/>
      <c r="CQ69" s="92"/>
      <c r="CR69" s="79">
        <v>44720</v>
      </c>
      <c r="CS69" s="131" t="s">
        <v>412</v>
      </c>
      <c r="CT69" s="131" t="s">
        <v>139</v>
      </c>
      <c r="CU69" s="811">
        <v>44761</v>
      </c>
      <c r="CV69" s="813" t="s">
        <v>8176</v>
      </c>
      <c r="CW69" s="860" t="s">
        <v>1349</v>
      </c>
      <c r="CX69" s="883">
        <v>44770</v>
      </c>
      <c r="CY69" s="889" t="s">
        <v>8463</v>
      </c>
      <c r="CZ69" s="885" t="s">
        <v>128</v>
      </c>
      <c r="DA69" s="140">
        <v>1</v>
      </c>
      <c r="DB69" s="884" t="s">
        <v>4237</v>
      </c>
      <c r="DC69" s="945" t="s">
        <v>260</v>
      </c>
      <c r="DD69" s="947" t="s">
        <v>260</v>
      </c>
      <c r="DE69" s="948" t="s">
        <v>4218</v>
      </c>
      <c r="DF69" s="949" t="s">
        <v>3767</v>
      </c>
      <c r="DG69" s="950" t="s">
        <v>128</v>
      </c>
      <c r="DH69" s="951">
        <v>44771</v>
      </c>
      <c r="DI69" s="952" t="s">
        <v>310</v>
      </c>
      <c r="DJ69" s="953" t="s">
        <v>8512</v>
      </c>
      <c r="DK69" s="925">
        <v>62</v>
      </c>
      <c r="DL69" s="855" t="str">
        <f t="shared" si="0"/>
        <v>CUMPLIDA</v>
      </c>
      <c r="DM69" s="913">
        <v>62</v>
      </c>
    </row>
    <row r="70" spans="1:117" ht="27" hidden="1" customHeight="1">
      <c r="A70" s="54">
        <v>182</v>
      </c>
      <c r="B70" s="54">
        <v>95</v>
      </c>
      <c r="C70" s="55" t="s">
        <v>99</v>
      </c>
      <c r="D70" s="211">
        <v>2020</v>
      </c>
      <c r="E70" s="211" t="s">
        <v>6541</v>
      </c>
      <c r="F70" s="217">
        <v>44053</v>
      </c>
      <c r="G70" s="58" t="s">
        <v>1099</v>
      </c>
      <c r="H70" s="59" t="s">
        <v>102</v>
      </c>
      <c r="I70" s="58" t="s">
        <v>1100</v>
      </c>
      <c r="J70" s="58" t="s">
        <v>1101</v>
      </c>
      <c r="K70" s="58" t="s">
        <v>1102</v>
      </c>
      <c r="L70" s="119" t="s">
        <v>570</v>
      </c>
      <c r="M70" s="118" t="s">
        <v>694</v>
      </c>
      <c r="N70" s="218"/>
      <c r="O70" s="92">
        <v>1</v>
      </c>
      <c r="P70" s="92" t="s">
        <v>1103</v>
      </c>
      <c r="Q70" s="93" t="s">
        <v>696</v>
      </c>
      <c r="R70" s="92" t="s">
        <v>697</v>
      </c>
      <c r="S70" s="94">
        <v>44075</v>
      </c>
      <c r="T70" s="94">
        <v>44135</v>
      </c>
      <c r="U70" s="60"/>
      <c r="V70" s="54"/>
      <c r="W70" s="64">
        <v>44663</v>
      </c>
      <c r="X70" s="57"/>
      <c r="Y70" s="62"/>
      <c r="Z70" s="54"/>
      <c r="AA70" s="116"/>
      <c r="AB70" s="62"/>
      <c r="AC70" s="62"/>
      <c r="AD70" s="62"/>
      <c r="AE70" s="54"/>
      <c r="AF70" s="57"/>
      <c r="AG70" s="62"/>
      <c r="AH70" s="62"/>
      <c r="AI70" s="57"/>
      <c r="AJ70" s="62"/>
      <c r="AK70" s="62"/>
      <c r="AL70" s="62"/>
      <c r="AM70" s="54"/>
      <c r="AN70" s="57"/>
      <c r="AO70" s="62"/>
      <c r="AP70" s="54"/>
      <c r="AQ70" s="116"/>
      <c r="AR70" s="62"/>
      <c r="AS70" s="62"/>
      <c r="AT70" s="62"/>
      <c r="AU70" s="54"/>
      <c r="AV70" s="57">
        <v>44169</v>
      </c>
      <c r="AW70" s="58" t="s">
        <v>700</v>
      </c>
      <c r="AX70" s="68">
        <v>1</v>
      </c>
      <c r="AY70" s="57">
        <v>44183</v>
      </c>
      <c r="AZ70" s="58" t="s">
        <v>701</v>
      </c>
      <c r="BA70" s="56" t="s">
        <v>123</v>
      </c>
      <c r="BB70" s="54">
        <v>50</v>
      </c>
      <c r="BC70" s="54" t="s">
        <v>257</v>
      </c>
      <c r="BD70" s="57">
        <v>44286</v>
      </c>
      <c r="BE70" s="58" t="s">
        <v>1104</v>
      </c>
      <c r="BF70" s="68">
        <v>0</v>
      </c>
      <c r="BG70" s="57">
        <v>44337</v>
      </c>
      <c r="BH70" s="58" t="s">
        <v>703</v>
      </c>
      <c r="BI70" s="56" t="s">
        <v>123</v>
      </c>
      <c r="BJ70" s="54">
        <v>30</v>
      </c>
      <c r="BK70" s="54" t="s">
        <v>115</v>
      </c>
      <c r="BL70" s="170">
        <v>44500</v>
      </c>
      <c r="BM70" s="67" t="s">
        <v>704</v>
      </c>
      <c r="BN70" s="68">
        <v>1</v>
      </c>
      <c r="BO70" s="170">
        <v>44508</v>
      </c>
      <c r="BP70" s="58" t="s">
        <v>705</v>
      </c>
      <c r="BQ70" s="56" t="s">
        <v>139</v>
      </c>
      <c r="BR70" s="170">
        <v>44519</v>
      </c>
      <c r="BS70" s="70" t="s">
        <v>706</v>
      </c>
      <c r="BT70" s="54" t="s">
        <v>123</v>
      </c>
      <c r="BU70" s="54">
        <v>100</v>
      </c>
      <c r="BV70" s="54" t="s">
        <v>257</v>
      </c>
      <c r="BW70" s="170">
        <v>44627</v>
      </c>
      <c r="BX70" s="58" t="s">
        <v>707</v>
      </c>
      <c r="BY70" s="68">
        <v>1</v>
      </c>
      <c r="BZ70" s="57">
        <v>44630</v>
      </c>
      <c r="CA70" s="181" t="s">
        <v>708</v>
      </c>
      <c r="CB70" s="56" t="s">
        <v>709</v>
      </c>
      <c r="CC70" s="68">
        <v>1</v>
      </c>
      <c r="CD70" s="68" t="s">
        <v>257</v>
      </c>
      <c r="CE70" s="57">
        <v>44662</v>
      </c>
      <c r="CF70" s="181" t="s">
        <v>708</v>
      </c>
      <c r="CG70" s="56" t="s">
        <v>135</v>
      </c>
      <c r="CH70" s="68">
        <v>1</v>
      </c>
      <c r="CI70" s="68" t="s">
        <v>257</v>
      </c>
      <c r="CJ70" s="170">
        <v>44683</v>
      </c>
      <c r="CK70" s="181" t="s">
        <v>710</v>
      </c>
      <c r="CL70" s="56" t="s">
        <v>135</v>
      </c>
      <c r="CM70" s="68">
        <v>1</v>
      </c>
      <c r="CN70" s="68" t="s">
        <v>257</v>
      </c>
      <c r="CO70" s="684">
        <v>44712</v>
      </c>
      <c r="CP70" s="66" t="s">
        <v>466</v>
      </c>
      <c r="CQ70" s="66">
        <v>1</v>
      </c>
      <c r="CR70" s="684">
        <v>44720</v>
      </c>
      <c r="CS70" s="66" t="s">
        <v>466</v>
      </c>
      <c r="CT70" s="66" t="s">
        <v>139</v>
      </c>
      <c r="CU70" s="833">
        <v>44761</v>
      </c>
      <c r="CV70" s="847" t="s">
        <v>466</v>
      </c>
      <c r="CW70" s="863" t="s">
        <v>139</v>
      </c>
      <c r="CX70" s="893">
        <v>44764</v>
      </c>
      <c r="CY70" s="889" t="s">
        <v>348</v>
      </c>
      <c r="CZ70" s="885" t="s">
        <v>128</v>
      </c>
      <c r="DA70" s="68">
        <v>1</v>
      </c>
      <c r="DB70" s="884" t="s">
        <v>4237</v>
      </c>
      <c r="DC70" s="919"/>
      <c r="DD70" s="920"/>
      <c r="DE70" s="54" t="s">
        <v>140</v>
      </c>
      <c r="DF70" s="58"/>
      <c r="DG70" s="56"/>
      <c r="DH70" s="57"/>
      <c r="DI70" s="54"/>
      <c r="DJ70" s="953"/>
      <c r="DK70" s="925">
        <v>63</v>
      </c>
      <c r="DL70" s="855" t="str">
        <f t="shared" si="0"/>
        <v>CUMPLIDA</v>
      </c>
      <c r="DM70" s="913">
        <v>63</v>
      </c>
    </row>
    <row r="71" spans="1:117" ht="27" hidden="1" customHeight="1">
      <c r="A71" s="54">
        <v>185</v>
      </c>
      <c r="B71" s="54">
        <v>96</v>
      </c>
      <c r="C71" s="55" t="s">
        <v>99</v>
      </c>
      <c r="D71" s="211">
        <v>2020</v>
      </c>
      <c r="E71" s="211" t="s">
        <v>6541</v>
      </c>
      <c r="F71" s="217">
        <v>44053</v>
      </c>
      <c r="G71" s="58" t="s">
        <v>1106</v>
      </c>
      <c r="H71" s="59" t="s">
        <v>102</v>
      </c>
      <c r="I71" s="58" t="s">
        <v>1107</v>
      </c>
      <c r="J71" s="58" t="s">
        <v>1108</v>
      </c>
      <c r="K71" s="58" t="s">
        <v>1109</v>
      </c>
      <c r="L71" s="119" t="s">
        <v>570</v>
      </c>
      <c r="M71" s="118" t="s">
        <v>1110</v>
      </c>
      <c r="N71" s="218"/>
      <c r="O71" s="92">
        <v>1</v>
      </c>
      <c r="P71" s="92" t="s">
        <v>1111</v>
      </c>
      <c r="Q71" s="93" t="s">
        <v>696</v>
      </c>
      <c r="R71" s="92" t="s">
        <v>697</v>
      </c>
      <c r="S71" s="94">
        <v>44075</v>
      </c>
      <c r="T71" s="94">
        <v>44135</v>
      </c>
      <c r="U71" s="60"/>
      <c r="V71" s="54"/>
      <c r="W71" s="64">
        <v>44663</v>
      </c>
      <c r="X71" s="57"/>
      <c r="Y71" s="62"/>
      <c r="Z71" s="54"/>
      <c r="AA71" s="116"/>
      <c r="AB71" s="62"/>
      <c r="AC71" s="62"/>
      <c r="AD71" s="62"/>
      <c r="AE71" s="54"/>
      <c r="AF71" s="57"/>
      <c r="AG71" s="62"/>
      <c r="AH71" s="62"/>
      <c r="AI71" s="57"/>
      <c r="AJ71" s="62"/>
      <c r="AK71" s="62"/>
      <c r="AL71" s="62"/>
      <c r="AM71" s="54"/>
      <c r="AN71" s="57"/>
      <c r="AO71" s="62"/>
      <c r="AP71" s="54"/>
      <c r="AQ71" s="116"/>
      <c r="AR71" s="62"/>
      <c r="AS71" s="62"/>
      <c r="AT71" s="62"/>
      <c r="AU71" s="54"/>
      <c r="AV71" s="57">
        <v>44169</v>
      </c>
      <c r="AW71" s="58" t="s">
        <v>700</v>
      </c>
      <c r="AX71" s="68">
        <v>1</v>
      </c>
      <c r="AY71" s="57">
        <v>44183</v>
      </c>
      <c r="AZ71" s="58" t="s">
        <v>701</v>
      </c>
      <c r="BA71" s="56" t="s">
        <v>123</v>
      </c>
      <c r="BB71" s="54">
        <v>50</v>
      </c>
      <c r="BC71" s="54" t="s">
        <v>115</v>
      </c>
      <c r="BD71" s="57">
        <v>44286</v>
      </c>
      <c r="BE71" s="58" t="s">
        <v>702</v>
      </c>
      <c r="BF71" s="68">
        <v>0</v>
      </c>
      <c r="BG71" s="57">
        <v>44337</v>
      </c>
      <c r="BH71" s="58" t="s">
        <v>703</v>
      </c>
      <c r="BI71" s="56" t="s">
        <v>123</v>
      </c>
      <c r="BJ71" s="54">
        <v>30</v>
      </c>
      <c r="BK71" s="54" t="s">
        <v>115</v>
      </c>
      <c r="BL71" s="170">
        <v>44500</v>
      </c>
      <c r="BM71" s="67" t="s">
        <v>704</v>
      </c>
      <c r="BN71" s="68">
        <v>1</v>
      </c>
      <c r="BO71" s="170">
        <v>44508</v>
      </c>
      <c r="BP71" s="58" t="s">
        <v>705</v>
      </c>
      <c r="BQ71" s="56" t="s">
        <v>139</v>
      </c>
      <c r="BR71" s="170">
        <v>44519</v>
      </c>
      <c r="BS71" s="70" t="s">
        <v>1112</v>
      </c>
      <c r="BT71" s="54" t="s">
        <v>123</v>
      </c>
      <c r="BU71" s="54">
        <v>100</v>
      </c>
      <c r="BV71" s="54" t="s">
        <v>257</v>
      </c>
      <c r="BW71" s="170">
        <v>44627</v>
      </c>
      <c r="BX71" s="58" t="s">
        <v>707</v>
      </c>
      <c r="BY71" s="68">
        <v>1</v>
      </c>
      <c r="BZ71" s="57">
        <v>44630</v>
      </c>
      <c r="CA71" s="181" t="s">
        <v>708</v>
      </c>
      <c r="CB71" s="56" t="s">
        <v>709</v>
      </c>
      <c r="CC71" s="68">
        <v>1</v>
      </c>
      <c r="CD71" s="68" t="s">
        <v>257</v>
      </c>
      <c r="CE71" s="57">
        <v>44662</v>
      </c>
      <c r="CF71" s="181" t="s">
        <v>708</v>
      </c>
      <c r="CG71" s="56" t="s">
        <v>135</v>
      </c>
      <c r="CH71" s="68">
        <v>1</v>
      </c>
      <c r="CI71" s="68" t="s">
        <v>257</v>
      </c>
      <c r="CJ71" s="170">
        <v>44683</v>
      </c>
      <c r="CK71" s="181" t="s">
        <v>710</v>
      </c>
      <c r="CL71" s="56" t="s">
        <v>135</v>
      </c>
      <c r="CM71" s="68">
        <v>1</v>
      </c>
      <c r="CN71" s="68" t="s">
        <v>257</v>
      </c>
      <c r="CO71" s="684">
        <v>44712</v>
      </c>
      <c r="CP71" s="66" t="s">
        <v>466</v>
      </c>
      <c r="CQ71" s="66">
        <v>1</v>
      </c>
      <c r="CR71" s="684">
        <v>44720</v>
      </c>
      <c r="CS71" s="66" t="s">
        <v>466</v>
      </c>
      <c r="CT71" s="66" t="s">
        <v>139</v>
      </c>
      <c r="CU71" s="833">
        <v>44761</v>
      </c>
      <c r="CV71" s="847" t="s">
        <v>466</v>
      </c>
      <c r="CW71" s="863" t="s">
        <v>139</v>
      </c>
      <c r="CX71" s="893">
        <v>44764</v>
      </c>
      <c r="CY71" s="889" t="s">
        <v>348</v>
      </c>
      <c r="CZ71" s="885" t="s">
        <v>128</v>
      </c>
      <c r="DA71" s="68">
        <v>1</v>
      </c>
      <c r="DB71" s="884" t="s">
        <v>4237</v>
      </c>
      <c r="DC71" s="919"/>
      <c r="DD71" s="920"/>
      <c r="DE71" s="54" t="s">
        <v>140</v>
      </c>
      <c r="DF71" s="58"/>
      <c r="DG71" s="56"/>
      <c r="DH71" s="57"/>
      <c r="DI71" s="54"/>
      <c r="DJ71" s="953"/>
      <c r="DK71" s="925">
        <v>64</v>
      </c>
      <c r="DL71" s="855" t="str">
        <f t="shared" si="0"/>
        <v>CUMPLIDA</v>
      </c>
      <c r="DM71" s="913">
        <v>64</v>
      </c>
    </row>
    <row r="72" spans="1:117" ht="27" hidden="1" customHeight="1">
      <c r="A72" s="1056">
        <v>193</v>
      </c>
      <c r="B72" s="54">
        <v>97</v>
      </c>
      <c r="C72" s="55" t="s">
        <v>99</v>
      </c>
      <c r="D72" s="211">
        <v>2020</v>
      </c>
      <c r="E72" s="211" t="s">
        <v>6541</v>
      </c>
      <c r="F72" s="217">
        <v>44053</v>
      </c>
      <c r="G72" s="58" t="s">
        <v>1113</v>
      </c>
      <c r="H72" s="59" t="s">
        <v>102</v>
      </c>
      <c r="I72" s="58" t="s">
        <v>1114</v>
      </c>
      <c r="J72" s="58" t="s">
        <v>1114</v>
      </c>
      <c r="K72" s="58" t="s">
        <v>1115</v>
      </c>
      <c r="L72" s="119" t="s">
        <v>570</v>
      </c>
      <c r="M72" s="118" t="s">
        <v>1116</v>
      </c>
      <c r="N72" s="218"/>
      <c r="O72" s="123">
        <v>1</v>
      </c>
      <c r="P72" s="92" t="s">
        <v>1117</v>
      </c>
      <c r="Q72" s="93" t="s">
        <v>696</v>
      </c>
      <c r="R72" s="92" t="s">
        <v>697</v>
      </c>
      <c r="S72" s="94">
        <v>44075</v>
      </c>
      <c r="T72" s="94">
        <v>44135</v>
      </c>
      <c r="U72" s="60"/>
      <c r="V72" s="54"/>
      <c r="W72" s="64">
        <v>44663</v>
      </c>
      <c r="X72" s="57"/>
      <c r="Y72" s="62"/>
      <c r="Z72" s="54"/>
      <c r="AA72" s="116"/>
      <c r="AB72" s="62"/>
      <c r="AC72" s="62"/>
      <c r="AD72" s="62"/>
      <c r="AE72" s="54"/>
      <c r="AF72" s="57"/>
      <c r="AG72" s="62"/>
      <c r="AH72" s="62"/>
      <c r="AI72" s="57"/>
      <c r="AJ72" s="62"/>
      <c r="AK72" s="62"/>
      <c r="AL72" s="62"/>
      <c r="AM72" s="54"/>
      <c r="AN72" s="57"/>
      <c r="AO72" s="62"/>
      <c r="AP72" s="54"/>
      <c r="AQ72" s="116"/>
      <c r="AR72" s="62"/>
      <c r="AS72" s="62"/>
      <c r="AT72" s="62"/>
      <c r="AU72" s="54"/>
      <c r="AV72" s="57">
        <v>44169</v>
      </c>
      <c r="AW72" s="58" t="s">
        <v>1118</v>
      </c>
      <c r="AX72" s="68">
        <v>1</v>
      </c>
      <c r="AY72" s="57">
        <v>44183</v>
      </c>
      <c r="AZ72" s="58" t="s">
        <v>1119</v>
      </c>
      <c r="BA72" s="56" t="s">
        <v>123</v>
      </c>
      <c r="BB72" s="54">
        <v>100</v>
      </c>
      <c r="BC72" s="54" t="s">
        <v>257</v>
      </c>
      <c r="BD72" s="57">
        <v>44286</v>
      </c>
      <c r="BE72" s="58" t="s">
        <v>1104</v>
      </c>
      <c r="BF72" s="68">
        <v>0</v>
      </c>
      <c r="BG72" s="57">
        <v>44337</v>
      </c>
      <c r="BH72" s="58" t="s">
        <v>1120</v>
      </c>
      <c r="BI72" s="56" t="s">
        <v>123</v>
      </c>
      <c r="BJ72" s="54">
        <v>100</v>
      </c>
      <c r="BK72" s="54" t="s">
        <v>257</v>
      </c>
      <c r="BL72" s="170">
        <v>44500</v>
      </c>
      <c r="BM72" s="67" t="s">
        <v>1121</v>
      </c>
      <c r="BN72" s="68">
        <v>1</v>
      </c>
      <c r="BO72" s="170">
        <v>44508</v>
      </c>
      <c r="BP72" s="58" t="s">
        <v>1122</v>
      </c>
      <c r="BQ72" s="56" t="s">
        <v>1123</v>
      </c>
      <c r="BR72" s="170">
        <v>44519</v>
      </c>
      <c r="BS72" s="70" t="s">
        <v>1116</v>
      </c>
      <c r="BT72" s="54" t="s">
        <v>123</v>
      </c>
      <c r="BU72" s="54">
        <v>100</v>
      </c>
      <c r="BV72" s="54" t="s">
        <v>257</v>
      </c>
      <c r="BW72" s="170">
        <v>44627</v>
      </c>
      <c r="BX72" s="67" t="s">
        <v>1124</v>
      </c>
      <c r="BY72" s="68">
        <v>1</v>
      </c>
      <c r="BZ72" s="57">
        <v>44630</v>
      </c>
      <c r="CA72" s="181" t="s">
        <v>708</v>
      </c>
      <c r="CB72" s="56" t="s">
        <v>709</v>
      </c>
      <c r="CC72" s="68">
        <v>1</v>
      </c>
      <c r="CD72" s="68" t="s">
        <v>257</v>
      </c>
      <c r="CE72" s="57">
        <v>44662</v>
      </c>
      <c r="CF72" s="181" t="s">
        <v>708</v>
      </c>
      <c r="CG72" s="56" t="s">
        <v>135</v>
      </c>
      <c r="CH72" s="68">
        <v>1</v>
      </c>
      <c r="CI72" s="68" t="s">
        <v>257</v>
      </c>
      <c r="CJ72" s="170">
        <v>44683</v>
      </c>
      <c r="CK72" s="181" t="s">
        <v>710</v>
      </c>
      <c r="CL72" s="56" t="s">
        <v>135</v>
      </c>
      <c r="CM72" s="68">
        <v>1</v>
      </c>
      <c r="CN72" s="68" t="s">
        <v>257</v>
      </c>
      <c r="CO72" s="684">
        <v>44712</v>
      </c>
      <c r="CP72" s="66" t="s">
        <v>466</v>
      </c>
      <c r="CQ72" s="66">
        <v>1</v>
      </c>
      <c r="CR72" s="684">
        <v>44720</v>
      </c>
      <c r="CS72" s="66" t="s">
        <v>466</v>
      </c>
      <c r="CT72" s="66" t="s">
        <v>139</v>
      </c>
      <c r="CU72" s="833">
        <v>44761</v>
      </c>
      <c r="CV72" s="847" t="s">
        <v>466</v>
      </c>
      <c r="CW72" s="863" t="s">
        <v>139</v>
      </c>
      <c r="CX72" s="893">
        <v>44764</v>
      </c>
      <c r="CY72" s="889" t="s">
        <v>348</v>
      </c>
      <c r="CZ72" s="885" t="s">
        <v>128</v>
      </c>
      <c r="DA72" s="68">
        <v>1</v>
      </c>
      <c r="DB72" s="884" t="s">
        <v>4237</v>
      </c>
      <c r="DC72" s="919"/>
      <c r="DD72" s="920"/>
      <c r="DE72" s="54" t="s">
        <v>140</v>
      </c>
      <c r="DF72" s="62"/>
      <c r="DG72" s="56"/>
      <c r="DH72" s="57"/>
      <c r="DI72" s="54"/>
      <c r="DJ72" s="953"/>
      <c r="DK72" s="925">
        <v>65</v>
      </c>
      <c r="DL72" s="855" t="str">
        <f t="shared" ref="DL72:DL135" si="2">IF(DA72=100%,"CUMPLIDA",IF($CX$5&gt;W72,"VENCIDA",IF($CX$5&lt;S72,"SIN INICIAR","EN AVANCE")))</f>
        <v>CUMPLIDA</v>
      </c>
      <c r="DM72" s="913">
        <v>65</v>
      </c>
    </row>
    <row r="73" spans="1:117" ht="27" hidden="1" customHeight="1">
      <c r="A73" s="54">
        <v>0</v>
      </c>
      <c r="B73" s="54">
        <v>98</v>
      </c>
      <c r="C73" s="55" t="s">
        <v>99</v>
      </c>
      <c r="D73" s="211">
        <v>2020</v>
      </c>
      <c r="E73" s="211" t="s">
        <v>6541</v>
      </c>
      <c r="F73" s="217">
        <v>44053</v>
      </c>
      <c r="G73" s="58" t="s">
        <v>1113</v>
      </c>
      <c r="H73" s="59" t="s">
        <v>102</v>
      </c>
      <c r="I73" s="58" t="s">
        <v>1125</v>
      </c>
      <c r="J73" s="58" t="s">
        <v>1125</v>
      </c>
      <c r="K73" s="58" t="s">
        <v>1115</v>
      </c>
      <c r="L73" s="119" t="s">
        <v>570</v>
      </c>
      <c r="M73" s="118" t="s">
        <v>1126</v>
      </c>
      <c r="N73" s="218"/>
      <c r="O73" s="123">
        <v>1</v>
      </c>
      <c r="P73" s="92" t="s">
        <v>1127</v>
      </c>
      <c r="Q73" s="93" t="s">
        <v>696</v>
      </c>
      <c r="R73" s="92" t="s">
        <v>697</v>
      </c>
      <c r="S73" s="94">
        <v>44075</v>
      </c>
      <c r="T73" s="94">
        <v>44135</v>
      </c>
      <c r="U73" s="60"/>
      <c r="V73" s="54"/>
      <c r="W73" s="64">
        <v>44663</v>
      </c>
      <c r="X73" s="57"/>
      <c r="Y73" s="62"/>
      <c r="Z73" s="54"/>
      <c r="AA73" s="116"/>
      <c r="AB73" s="62"/>
      <c r="AC73" s="62"/>
      <c r="AD73" s="62"/>
      <c r="AE73" s="54"/>
      <c r="AF73" s="57"/>
      <c r="AG73" s="62"/>
      <c r="AH73" s="62"/>
      <c r="AI73" s="57"/>
      <c r="AJ73" s="62"/>
      <c r="AK73" s="62"/>
      <c r="AL73" s="62"/>
      <c r="AM73" s="54"/>
      <c r="AN73" s="57"/>
      <c r="AO73" s="62"/>
      <c r="AP73" s="54"/>
      <c r="AQ73" s="116"/>
      <c r="AR73" s="62"/>
      <c r="AS73" s="62"/>
      <c r="AT73" s="62"/>
      <c r="AU73" s="54"/>
      <c r="AV73" s="57">
        <v>44169</v>
      </c>
      <c r="AW73" s="58" t="s">
        <v>1128</v>
      </c>
      <c r="AX73" s="68">
        <v>1</v>
      </c>
      <c r="AY73" s="57">
        <v>44183</v>
      </c>
      <c r="AZ73" s="58" t="s">
        <v>701</v>
      </c>
      <c r="BA73" s="56" t="s">
        <v>123</v>
      </c>
      <c r="BB73" s="54">
        <v>50</v>
      </c>
      <c r="BC73" s="54" t="s">
        <v>115</v>
      </c>
      <c r="BD73" s="57">
        <v>44286</v>
      </c>
      <c r="BE73" s="58" t="s">
        <v>702</v>
      </c>
      <c r="BF73" s="68">
        <v>0</v>
      </c>
      <c r="BG73" s="57">
        <v>44337</v>
      </c>
      <c r="BH73" s="58" t="s">
        <v>703</v>
      </c>
      <c r="BI73" s="56" t="s">
        <v>123</v>
      </c>
      <c r="BJ73" s="54">
        <v>30</v>
      </c>
      <c r="BK73" s="54" t="s">
        <v>115</v>
      </c>
      <c r="BL73" s="170">
        <v>44500</v>
      </c>
      <c r="BM73" s="67" t="s">
        <v>704</v>
      </c>
      <c r="BN73" s="68">
        <v>1</v>
      </c>
      <c r="BO73" s="170">
        <v>44508</v>
      </c>
      <c r="BP73" s="58" t="s">
        <v>705</v>
      </c>
      <c r="BQ73" s="56" t="s">
        <v>139</v>
      </c>
      <c r="BR73" s="170">
        <v>44519</v>
      </c>
      <c r="BS73" s="70" t="s">
        <v>1129</v>
      </c>
      <c r="BT73" s="54" t="s">
        <v>123</v>
      </c>
      <c r="BU73" s="54">
        <v>100</v>
      </c>
      <c r="BV73" s="54" t="s">
        <v>257</v>
      </c>
      <c r="BW73" s="170">
        <v>44627</v>
      </c>
      <c r="BX73" s="58" t="s">
        <v>707</v>
      </c>
      <c r="BY73" s="68">
        <v>1</v>
      </c>
      <c r="BZ73" s="57">
        <v>44630</v>
      </c>
      <c r="CA73" s="181" t="s">
        <v>708</v>
      </c>
      <c r="CB73" s="56" t="s">
        <v>709</v>
      </c>
      <c r="CC73" s="68">
        <v>1</v>
      </c>
      <c r="CD73" s="68" t="s">
        <v>257</v>
      </c>
      <c r="CE73" s="57">
        <v>44662</v>
      </c>
      <c r="CF73" s="181" t="s">
        <v>708</v>
      </c>
      <c r="CG73" s="56" t="s">
        <v>135</v>
      </c>
      <c r="CH73" s="68">
        <v>1</v>
      </c>
      <c r="CI73" s="68" t="s">
        <v>257</v>
      </c>
      <c r="CJ73" s="170">
        <v>44683</v>
      </c>
      <c r="CK73" s="181" t="s">
        <v>710</v>
      </c>
      <c r="CL73" s="56" t="s">
        <v>135</v>
      </c>
      <c r="CM73" s="68">
        <v>1</v>
      </c>
      <c r="CN73" s="68" t="s">
        <v>257</v>
      </c>
      <c r="CO73" s="684">
        <v>44712</v>
      </c>
      <c r="CP73" s="66" t="s">
        <v>466</v>
      </c>
      <c r="CQ73" s="66">
        <v>1</v>
      </c>
      <c r="CR73" s="684">
        <v>44720</v>
      </c>
      <c r="CS73" s="66" t="s">
        <v>466</v>
      </c>
      <c r="CT73" s="66" t="s">
        <v>139</v>
      </c>
      <c r="CU73" s="833">
        <v>44761</v>
      </c>
      <c r="CV73" s="847" t="s">
        <v>466</v>
      </c>
      <c r="CW73" s="863" t="s">
        <v>139</v>
      </c>
      <c r="CX73" s="893">
        <v>44764</v>
      </c>
      <c r="CY73" s="889" t="s">
        <v>348</v>
      </c>
      <c r="CZ73" s="885" t="s">
        <v>128</v>
      </c>
      <c r="DA73" s="68">
        <v>1</v>
      </c>
      <c r="DB73" s="884" t="s">
        <v>4237</v>
      </c>
      <c r="DC73" s="919"/>
      <c r="DD73" s="920"/>
      <c r="DE73" s="54" t="s">
        <v>140</v>
      </c>
      <c r="DF73" s="58"/>
      <c r="DG73" s="56"/>
      <c r="DH73" s="57"/>
      <c r="DI73" s="54"/>
      <c r="DJ73" s="953"/>
      <c r="DK73" s="925">
        <v>66</v>
      </c>
      <c r="DL73" s="855" t="str">
        <f t="shared" si="2"/>
        <v>CUMPLIDA</v>
      </c>
      <c r="DM73" s="913">
        <v>66</v>
      </c>
    </row>
    <row r="74" spans="1:117" ht="27" hidden="1" customHeight="1">
      <c r="A74" s="54">
        <v>204</v>
      </c>
      <c r="B74" s="54">
        <v>104</v>
      </c>
      <c r="C74" s="55" t="s">
        <v>99</v>
      </c>
      <c r="D74" s="211">
        <v>2020</v>
      </c>
      <c r="E74" s="92" t="s">
        <v>6541</v>
      </c>
      <c r="F74" s="219">
        <v>44053</v>
      </c>
      <c r="G74" s="58" t="s">
        <v>1130</v>
      </c>
      <c r="H74" s="59" t="s">
        <v>102</v>
      </c>
      <c r="I74" s="58" t="s">
        <v>1131</v>
      </c>
      <c r="J74" s="58" t="s">
        <v>1131</v>
      </c>
      <c r="K74" s="58" t="s">
        <v>1132</v>
      </c>
      <c r="L74" s="119" t="s">
        <v>570</v>
      </c>
      <c r="M74" s="220" t="s">
        <v>1133</v>
      </c>
      <c r="N74" s="218"/>
      <c r="O74" s="92">
        <v>1</v>
      </c>
      <c r="P74" s="92" t="s">
        <v>1134</v>
      </c>
      <c r="Q74" s="55" t="s">
        <v>318</v>
      </c>
      <c r="R74" s="92" t="s">
        <v>1135</v>
      </c>
      <c r="S74" s="94">
        <v>44075</v>
      </c>
      <c r="T74" s="94">
        <v>44119</v>
      </c>
      <c r="U74" s="63" t="s">
        <v>111</v>
      </c>
      <c r="V74" s="54"/>
      <c r="W74" s="64">
        <v>44727</v>
      </c>
      <c r="X74" s="57"/>
      <c r="Y74" s="62"/>
      <c r="Z74" s="54"/>
      <c r="AA74" s="116"/>
      <c r="AB74" s="62"/>
      <c r="AC74" s="62"/>
      <c r="AD74" s="62"/>
      <c r="AE74" s="54"/>
      <c r="AF74" s="57"/>
      <c r="AG74" s="62"/>
      <c r="AH74" s="62"/>
      <c r="AI74" s="57"/>
      <c r="AJ74" s="62"/>
      <c r="AK74" s="62"/>
      <c r="AL74" s="62"/>
      <c r="AM74" s="54"/>
      <c r="AN74" s="57"/>
      <c r="AO74" s="62"/>
      <c r="AP74" s="54"/>
      <c r="AQ74" s="116"/>
      <c r="AR74" s="62"/>
      <c r="AS74" s="62"/>
      <c r="AT74" s="62"/>
      <c r="AU74" s="54"/>
      <c r="AV74" s="57">
        <v>44169</v>
      </c>
      <c r="AW74" s="58" t="s">
        <v>1136</v>
      </c>
      <c r="AX74" s="68">
        <v>0.4</v>
      </c>
      <c r="AY74" s="57">
        <v>44182</v>
      </c>
      <c r="AZ74" s="58" t="s">
        <v>358</v>
      </c>
      <c r="BA74" s="56" t="s">
        <v>123</v>
      </c>
      <c r="BB74" s="54">
        <v>40</v>
      </c>
      <c r="BC74" s="54" t="s">
        <v>115</v>
      </c>
      <c r="BD74" s="57">
        <v>44286</v>
      </c>
      <c r="BE74" s="58" t="s">
        <v>359</v>
      </c>
      <c r="BF74" s="68">
        <v>0.4</v>
      </c>
      <c r="BG74" s="57">
        <v>44342</v>
      </c>
      <c r="BH74" s="58" t="s">
        <v>1137</v>
      </c>
      <c r="BI74" s="56" t="s">
        <v>123</v>
      </c>
      <c r="BJ74" s="54">
        <v>40</v>
      </c>
      <c r="BK74" s="54" t="s">
        <v>115</v>
      </c>
      <c r="BL74" s="57">
        <v>44500</v>
      </c>
      <c r="BM74" s="58" t="s">
        <v>359</v>
      </c>
      <c r="BN74" s="68">
        <v>0.4</v>
      </c>
      <c r="BO74" s="170">
        <v>44508</v>
      </c>
      <c r="BP74" s="56" t="s">
        <v>935</v>
      </c>
      <c r="BQ74" s="54" t="s">
        <v>201</v>
      </c>
      <c r="BR74" s="170">
        <v>44518</v>
      </c>
      <c r="BS74" s="58" t="s">
        <v>1138</v>
      </c>
      <c r="BT74" s="54" t="s">
        <v>128</v>
      </c>
      <c r="BU74" s="68">
        <v>0.4</v>
      </c>
      <c r="BV74" s="54" t="s">
        <v>115</v>
      </c>
      <c r="BW74" s="54"/>
      <c r="BX74" s="54"/>
      <c r="BY74" s="54"/>
      <c r="BZ74" s="72">
        <v>44628</v>
      </c>
      <c r="CA74" s="73" t="s">
        <v>944</v>
      </c>
      <c r="CB74" s="73" t="s">
        <v>132</v>
      </c>
      <c r="CC74" s="73">
        <v>0.4</v>
      </c>
      <c r="CD74" s="54" t="s">
        <v>133</v>
      </c>
      <c r="CE74" s="248">
        <v>44657</v>
      </c>
      <c r="CF74" s="77" t="s">
        <v>1139</v>
      </c>
      <c r="CG74" s="77" t="s">
        <v>331</v>
      </c>
      <c r="CH74" s="122">
        <v>0.4</v>
      </c>
      <c r="CI74" s="123" t="s">
        <v>133</v>
      </c>
      <c r="CJ74" s="76">
        <v>44684</v>
      </c>
      <c r="CK74" s="118" t="s">
        <v>1140</v>
      </c>
      <c r="CL74" s="92" t="s">
        <v>333</v>
      </c>
      <c r="CM74" s="122">
        <v>0.4</v>
      </c>
      <c r="CN74" s="123" t="s">
        <v>133</v>
      </c>
      <c r="CO74" s="248">
        <v>44712</v>
      </c>
      <c r="CP74" s="92" t="s">
        <v>1141</v>
      </c>
      <c r="CQ74" s="77">
        <v>0.8</v>
      </c>
      <c r="CR74" s="248">
        <v>44720</v>
      </c>
      <c r="CS74" s="77" t="s">
        <v>335</v>
      </c>
      <c r="CT74" s="77" t="s">
        <v>367</v>
      </c>
      <c r="CU74" s="817">
        <v>44761</v>
      </c>
      <c r="CV74" s="818" t="s">
        <v>8241</v>
      </c>
      <c r="CW74" s="858" t="s">
        <v>126</v>
      </c>
      <c r="CX74" s="883">
        <v>44767</v>
      </c>
      <c r="CY74" s="889" t="s">
        <v>8436</v>
      </c>
      <c r="CZ74" s="885" t="s">
        <v>128</v>
      </c>
      <c r="DA74" s="122">
        <v>0.4</v>
      </c>
      <c r="DB74" s="884" t="s">
        <v>4239</v>
      </c>
      <c r="DC74" s="919"/>
      <c r="DD74" s="920"/>
      <c r="DE74" s="54" t="s">
        <v>140</v>
      </c>
      <c r="DF74" s="62"/>
      <c r="DG74" s="56"/>
      <c r="DH74" s="57"/>
      <c r="DI74" s="54"/>
      <c r="DJ74" s="953"/>
      <c r="DK74" s="925">
        <v>67</v>
      </c>
      <c r="DL74" s="855" t="str">
        <f t="shared" si="2"/>
        <v>VENCIDA</v>
      </c>
      <c r="DM74" s="913">
        <v>67</v>
      </c>
    </row>
    <row r="75" spans="1:117" ht="27" hidden="1" customHeight="1">
      <c r="A75" s="54">
        <v>205</v>
      </c>
      <c r="B75" s="54">
        <v>105</v>
      </c>
      <c r="C75" s="55" t="s">
        <v>99</v>
      </c>
      <c r="D75" s="211">
        <v>2020</v>
      </c>
      <c r="E75" s="211" t="s">
        <v>6541</v>
      </c>
      <c r="F75" s="217">
        <v>44053</v>
      </c>
      <c r="G75" s="58" t="s">
        <v>1142</v>
      </c>
      <c r="H75" s="59" t="s">
        <v>102</v>
      </c>
      <c r="I75" s="58" t="s">
        <v>1143</v>
      </c>
      <c r="J75" s="58" t="s">
        <v>1143</v>
      </c>
      <c r="K75" s="58" t="s">
        <v>1144</v>
      </c>
      <c r="L75" s="119" t="s">
        <v>570</v>
      </c>
      <c r="M75" s="118" t="s">
        <v>1145</v>
      </c>
      <c r="N75" s="86" t="s">
        <v>1146</v>
      </c>
      <c r="O75" s="92">
        <v>1</v>
      </c>
      <c r="P75" s="221" t="s">
        <v>1147</v>
      </c>
      <c r="Q75" s="55" t="s">
        <v>318</v>
      </c>
      <c r="R75" s="92" t="s">
        <v>1135</v>
      </c>
      <c r="S75" s="94">
        <v>44075</v>
      </c>
      <c r="T75" s="94">
        <v>44135</v>
      </c>
      <c r="U75" s="63" t="s">
        <v>552</v>
      </c>
      <c r="V75" s="54"/>
      <c r="W75" s="64">
        <v>44681</v>
      </c>
      <c r="X75" s="57"/>
      <c r="Y75" s="62"/>
      <c r="Z75" s="54"/>
      <c r="AA75" s="116"/>
      <c r="AB75" s="62"/>
      <c r="AC75" s="62"/>
      <c r="AD75" s="62"/>
      <c r="AE75" s="54"/>
      <c r="AF75" s="57"/>
      <c r="AG75" s="62"/>
      <c r="AH75" s="62"/>
      <c r="AI75" s="57"/>
      <c r="AJ75" s="62"/>
      <c r="AK75" s="62"/>
      <c r="AL75" s="62"/>
      <c r="AM75" s="54"/>
      <c r="AN75" s="57"/>
      <c r="AO75" s="62"/>
      <c r="AP75" s="54"/>
      <c r="AQ75" s="116"/>
      <c r="AR75" s="62"/>
      <c r="AS75" s="62"/>
      <c r="AT75" s="62"/>
      <c r="AU75" s="54"/>
      <c r="AV75" s="57">
        <v>44169</v>
      </c>
      <c r="AW75" s="58" t="s">
        <v>1148</v>
      </c>
      <c r="AX75" s="68">
        <v>0.4</v>
      </c>
      <c r="AY75" s="57">
        <v>44182</v>
      </c>
      <c r="AZ75" s="58" t="s">
        <v>358</v>
      </c>
      <c r="BA75" s="56" t="s">
        <v>123</v>
      </c>
      <c r="BB75" s="54">
        <v>40</v>
      </c>
      <c r="BC75" s="54" t="s">
        <v>115</v>
      </c>
      <c r="BD75" s="57">
        <v>44286</v>
      </c>
      <c r="BE75" s="58" t="s">
        <v>359</v>
      </c>
      <c r="BF75" s="68">
        <v>0.4</v>
      </c>
      <c r="BG75" s="57">
        <v>44342</v>
      </c>
      <c r="BH75" s="58" t="s">
        <v>1149</v>
      </c>
      <c r="BI75" s="56" t="s">
        <v>123</v>
      </c>
      <c r="BJ75" s="54">
        <v>40</v>
      </c>
      <c r="BK75" s="54" t="s">
        <v>115</v>
      </c>
      <c r="BL75" s="57">
        <v>44500</v>
      </c>
      <c r="BM75" s="58" t="s">
        <v>359</v>
      </c>
      <c r="BN75" s="68">
        <v>0.4</v>
      </c>
      <c r="BO75" s="170">
        <v>44508</v>
      </c>
      <c r="BP75" s="56" t="s">
        <v>935</v>
      </c>
      <c r="BQ75" s="54" t="s">
        <v>201</v>
      </c>
      <c r="BR75" s="170">
        <v>44518</v>
      </c>
      <c r="BS75" s="58" t="s">
        <v>1150</v>
      </c>
      <c r="BT75" s="54" t="s">
        <v>128</v>
      </c>
      <c r="BU75" s="68">
        <v>0.4</v>
      </c>
      <c r="BV75" s="54" t="s">
        <v>115</v>
      </c>
      <c r="BW75" s="54"/>
      <c r="BX75" s="54"/>
      <c r="BY75" s="54"/>
      <c r="BZ75" s="72">
        <v>44628</v>
      </c>
      <c r="CA75" s="86" t="s">
        <v>1151</v>
      </c>
      <c r="CB75" s="73" t="s">
        <v>132</v>
      </c>
      <c r="CC75" s="73">
        <v>0.4</v>
      </c>
      <c r="CD75" s="54" t="s">
        <v>133</v>
      </c>
      <c r="CE75" s="248">
        <v>44657</v>
      </c>
      <c r="CF75" s="77" t="s">
        <v>1152</v>
      </c>
      <c r="CG75" s="77" t="s">
        <v>331</v>
      </c>
      <c r="CH75" s="122">
        <v>0.4</v>
      </c>
      <c r="CI75" s="123" t="s">
        <v>133</v>
      </c>
      <c r="CJ75" s="76">
        <v>44684</v>
      </c>
      <c r="CK75" s="118" t="s">
        <v>1140</v>
      </c>
      <c r="CL75" s="92" t="s">
        <v>333</v>
      </c>
      <c r="CM75" s="122">
        <v>0.4</v>
      </c>
      <c r="CN75" s="123" t="s">
        <v>133</v>
      </c>
      <c r="CO75" s="248">
        <v>44712</v>
      </c>
      <c r="CP75" s="92" t="s">
        <v>1153</v>
      </c>
      <c r="CQ75" s="92"/>
      <c r="CR75" s="79">
        <v>44720</v>
      </c>
      <c r="CS75" s="77" t="s">
        <v>335</v>
      </c>
      <c r="CT75" s="77" t="s">
        <v>126</v>
      </c>
      <c r="CU75" s="817">
        <v>44761</v>
      </c>
      <c r="CV75" s="818" t="s">
        <v>8242</v>
      </c>
      <c r="CW75" s="858" t="s">
        <v>126</v>
      </c>
      <c r="CX75" s="883">
        <v>44767</v>
      </c>
      <c r="CY75" s="889" t="s">
        <v>8471</v>
      </c>
      <c r="CZ75" s="885" t="s">
        <v>128</v>
      </c>
      <c r="DA75" s="122">
        <v>0.4</v>
      </c>
      <c r="DB75" s="884" t="s">
        <v>4239</v>
      </c>
      <c r="DC75" s="919"/>
      <c r="DD75" s="920"/>
      <c r="DE75" s="54" t="s">
        <v>140</v>
      </c>
      <c r="DF75" s="62"/>
      <c r="DG75" s="56"/>
      <c r="DH75" s="57"/>
      <c r="DI75" s="54"/>
      <c r="DJ75" s="953"/>
      <c r="DK75" s="925">
        <v>68</v>
      </c>
      <c r="DL75" s="855" t="str">
        <f t="shared" si="2"/>
        <v>VENCIDA</v>
      </c>
      <c r="DM75" s="913">
        <v>68</v>
      </c>
    </row>
    <row r="76" spans="1:117" ht="27" hidden="1" customHeight="1">
      <c r="A76" s="54">
        <v>207</v>
      </c>
      <c r="B76" s="54">
        <v>106</v>
      </c>
      <c r="C76" s="55" t="s">
        <v>99</v>
      </c>
      <c r="D76" s="211">
        <v>2020</v>
      </c>
      <c r="E76" s="211" t="s">
        <v>6541</v>
      </c>
      <c r="F76" s="217">
        <v>44053</v>
      </c>
      <c r="G76" s="58" t="s">
        <v>1154</v>
      </c>
      <c r="H76" s="59" t="s">
        <v>102</v>
      </c>
      <c r="I76" s="58" t="s">
        <v>1155</v>
      </c>
      <c r="J76" s="58" t="s">
        <v>1155</v>
      </c>
      <c r="K76" s="58" t="s">
        <v>1156</v>
      </c>
      <c r="L76" s="119" t="s">
        <v>570</v>
      </c>
      <c r="M76" s="220" t="s">
        <v>1157</v>
      </c>
      <c r="N76" s="218"/>
      <c r="O76" s="222">
        <v>1</v>
      </c>
      <c r="P76" s="92" t="s">
        <v>1158</v>
      </c>
      <c r="Q76" s="93" t="s">
        <v>696</v>
      </c>
      <c r="R76" s="123" t="s">
        <v>697</v>
      </c>
      <c r="S76" s="94">
        <v>44075</v>
      </c>
      <c r="T76" s="94">
        <v>44196</v>
      </c>
      <c r="U76" s="63" t="s">
        <v>111</v>
      </c>
      <c r="V76" s="54"/>
      <c r="W76" s="64">
        <v>44926</v>
      </c>
      <c r="X76" s="57"/>
      <c r="Y76" s="62"/>
      <c r="Z76" s="54"/>
      <c r="AA76" s="116"/>
      <c r="AB76" s="62"/>
      <c r="AC76" s="62"/>
      <c r="AD76" s="62"/>
      <c r="AE76" s="54"/>
      <c r="AF76" s="57"/>
      <c r="AG76" s="62"/>
      <c r="AH76" s="62"/>
      <c r="AI76" s="57"/>
      <c r="AJ76" s="62"/>
      <c r="AK76" s="62"/>
      <c r="AL76" s="62"/>
      <c r="AM76" s="54"/>
      <c r="AN76" s="57"/>
      <c r="AO76" s="62"/>
      <c r="AP76" s="54"/>
      <c r="AQ76" s="116"/>
      <c r="AR76" s="62"/>
      <c r="AS76" s="62"/>
      <c r="AT76" s="62"/>
      <c r="AU76" s="54"/>
      <c r="AV76" s="57">
        <v>44169</v>
      </c>
      <c r="AW76" s="135" t="s">
        <v>1159</v>
      </c>
      <c r="AX76" s="68">
        <v>1</v>
      </c>
      <c r="AY76" s="57">
        <v>44183</v>
      </c>
      <c r="AZ76" s="80" t="s">
        <v>1160</v>
      </c>
      <c r="BA76" s="56" t="s">
        <v>123</v>
      </c>
      <c r="BB76" s="54">
        <v>100</v>
      </c>
      <c r="BC76" s="54" t="s">
        <v>257</v>
      </c>
      <c r="BD76" s="57">
        <v>44286</v>
      </c>
      <c r="BE76" s="58" t="s">
        <v>1104</v>
      </c>
      <c r="BF76" s="68">
        <v>0</v>
      </c>
      <c r="BG76" s="57">
        <v>44337</v>
      </c>
      <c r="BH76" s="58" t="s">
        <v>1160</v>
      </c>
      <c r="BI76" s="56" t="s">
        <v>123</v>
      </c>
      <c r="BJ76" s="54">
        <v>100</v>
      </c>
      <c r="BK76" s="54" t="s">
        <v>257</v>
      </c>
      <c r="BL76" s="170">
        <v>44500</v>
      </c>
      <c r="BM76" s="67" t="s">
        <v>1161</v>
      </c>
      <c r="BN76" s="68">
        <v>1</v>
      </c>
      <c r="BO76" s="170">
        <v>44508</v>
      </c>
      <c r="BP76" s="58" t="s">
        <v>1162</v>
      </c>
      <c r="BQ76" s="56" t="s">
        <v>139</v>
      </c>
      <c r="BR76" s="170">
        <v>44519</v>
      </c>
      <c r="BS76" s="223" t="s">
        <v>1163</v>
      </c>
      <c r="BT76" s="54" t="s">
        <v>123</v>
      </c>
      <c r="BU76" s="54">
        <v>0</v>
      </c>
      <c r="BV76" s="54" t="s">
        <v>115</v>
      </c>
      <c r="BW76" s="224">
        <v>44627</v>
      </c>
      <c r="BX76" s="225" t="s">
        <v>1164</v>
      </c>
      <c r="BY76" s="54"/>
      <c r="BZ76" s="57">
        <v>44630</v>
      </c>
      <c r="CA76" s="226" t="s">
        <v>1165</v>
      </c>
      <c r="CB76" s="56" t="s">
        <v>709</v>
      </c>
      <c r="CC76" s="54"/>
      <c r="CD76" s="54" t="s">
        <v>133</v>
      </c>
      <c r="CE76" s="57">
        <v>44662</v>
      </c>
      <c r="CF76" s="58" t="s">
        <v>163</v>
      </c>
      <c r="CG76" s="56" t="s">
        <v>135</v>
      </c>
      <c r="CH76" s="68">
        <v>0</v>
      </c>
      <c r="CI76" s="54" t="s">
        <v>133</v>
      </c>
      <c r="CJ76" s="170">
        <v>44683</v>
      </c>
      <c r="CK76" s="181" t="s">
        <v>1166</v>
      </c>
      <c r="CL76" s="56" t="s">
        <v>135</v>
      </c>
      <c r="CM76" s="68">
        <v>0</v>
      </c>
      <c r="CN76" s="54" t="s">
        <v>133</v>
      </c>
      <c r="CO76" s="684">
        <v>44712</v>
      </c>
      <c r="CP76" s="56" t="s">
        <v>1167</v>
      </c>
      <c r="CQ76" s="66">
        <v>0.4</v>
      </c>
      <c r="CR76" s="684">
        <v>44720</v>
      </c>
      <c r="CS76" s="56" t="s">
        <v>1168</v>
      </c>
      <c r="CT76" s="56" t="s">
        <v>367</v>
      </c>
      <c r="CU76" s="833">
        <v>44761</v>
      </c>
      <c r="CV76" s="837" t="s">
        <v>8306</v>
      </c>
      <c r="CW76" s="866" t="s">
        <v>1071</v>
      </c>
      <c r="CX76" s="893">
        <v>44764</v>
      </c>
      <c r="CY76" s="889" t="s">
        <v>8387</v>
      </c>
      <c r="CZ76" s="885" t="s">
        <v>128</v>
      </c>
      <c r="DA76" s="68">
        <v>0.4</v>
      </c>
      <c r="DB76" s="884" t="s">
        <v>4238</v>
      </c>
      <c r="DC76" s="919"/>
      <c r="DD76" s="920"/>
      <c r="DE76" s="54" t="s">
        <v>140</v>
      </c>
      <c r="DF76" s="62"/>
      <c r="DG76" s="56"/>
      <c r="DH76" s="57"/>
      <c r="DI76" s="54"/>
      <c r="DJ76" s="953"/>
      <c r="DK76" s="925">
        <v>69</v>
      </c>
      <c r="DL76" s="855" t="str">
        <f t="shared" si="2"/>
        <v>EN AVANCE</v>
      </c>
      <c r="DM76" s="913">
        <v>69</v>
      </c>
    </row>
    <row r="77" spans="1:117" ht="27" hidden="1" customHeight="1">
      <c r="A77" s="54">
        <v>210</v>
      </c>
      <c r="B77" s="54">
        <v>107</v>
      </c>
      <c r="C77" s="55" t="s">
        <v>99</v>
      </c>
      <c r="D77" s="211">
        <v>2020</v>
      </c>
      <c r="E77" s="211" t="s">
        <v>6541</v>
      </c>
      <c r="F77" s="217">
        <v>44053</v>
      </c>
      <c r="G77" s="58" t="s">
        <v>1169</v>
      </c>
      <c r="H77" s="59" t="s">
        <v>102</v>
      </c>
      <c r="I77" s="58" t="s">
        <v>1170</v>
      </c>
      <c r="J77" s="58" t="s">
        <v>1170</v>
      </c>
      <c r="K77" s="58" t="s">
        <v>1171</v>
      </c>
      <c r="L77" s="119" t="s">
        <v>570</v>
      </c>
      <c r="M77" s="220" t="s">
        <v>1172</v>
      </c>
      <c r="N77" s="218"/>
      <c r="O77" s="222">
        <v>1</v>
      </c>
      <c r="P77" s="92" t="s">
        <v>1173</v>
      </c>
      <c r="Q77" s="55" t="s">
        <v>318</v>
      </c>
      <c r="R77" s="123" t="s">
        <v>1135</v>
      </c>
      <c r="S77" s="94">
        <v>44075</v>
      </c>
      <c r="T77" s="94">
        <v>44150</v>
      </c>
      <c r="U77" s="63" t="s">
        <v>111</v>
      </c>
      <c r="V77" s="54"/>
      <c r="W77" s="64">
        <v>44742</v>
      </c>
      <c r="X77" s="57"/>
      <c r="Y77" s="62"/>
      <c r="Z77" s="54"/>
      <c r="AA77" s="116"/>
      <c r="AB77" s="62"/>
      <c r="AC77" s="62"/>
      <c r="AD77" s="62"/>
      <c r="AE77" s="54"/>
      <c r="AF77" s="57"/>
      <c r="AG77" s="62"/>
      <c r="AH77" s="62"/>
      <c r="AI77" s="57"/>
      <c r="AJ77" s="62"/>
      <c r="AK77" s="62"/>
      <c r="AL77" s="62"/>
      <c r="AM77" s="54"/>
      <c r="AN77" s="57"/>
      <c r="AO77" s="62"/>
      <c r="AP77" s="54"/>
      <c r="AQ77" s="116"/>
      <c r="AR77" s="62"/>
      <c r="AS77" s="62"/>
      <c r="AT77" s="62"/>
      <c r="AU77" s="54"/>
      <c r="AV77" s="57">
        <v>44169</v>
      </c>
      <c r="AW77" s="58" t="s">
        <v>1174</v>
      </c>
      <c r="AX77" s="68">
        <v>0.5</v>
      </c>
      <c r="AY77" s="57">
        <v>44182</v>
      </c>
      <c r="AZ77" s="58" t="s">
        <v>358</v>
      </c>
      <c r="BA77" s="56" t="s">
        <v>123</v>
      </c>
      <c r="BB77" s="54">
        <v>50</v>
      </c>
      <c r="BC77" s="54" t="s">
        <v>115</v>
      </c>
      <c r="BD77" s="57">
        <v>44286</v>
      </c>
      <c r="BE77" s="58" t="s">
        <v>1175</v>
      </c>
      <c r="BF77" s="68">
        <v>0.5</v>
      </c>
      <c r="BG77" s="57">
        <v>44342</v>
      </c>
      <c r="BH77" s="58" t="s">
        <v>1176</v>
      </c>
      <c r="BI77" s="56" t="s">
        <v>123</v>
      </c>
      <c r="BJ77" s="54">
        <v>50</v>
      </c>
      <c r="BK77" s="54" t="s">
        <v>115</v>
      </c>
      <c r="BL77" s="170">
        <v>44500</v>
      </c>
      <c r="BM77" s="58" t="s">
        <v>1177</v>
      </c>
      <c r="BN77" s="68">
        <v>0.5</v>
      </c>
      <c r="BO77" s="170">
        <v>44508</v>
      </c>
      <c r="BP77" s="58" t="s">
        <v>1178</v>
      </c>
      <c r="BQ77" s="54" t="s">
        <v>201</v>
      </c>
      <c r="BR77" s="170">
        <v>44518</v>
      </c>
      <c r="BS77" s="67" t="s">
        <v>1179</v>
      </c>
      <c r="BT77" s="54" t="s">
        <v>128</v>
      </c>
      <c r="BU77" s="68">
        <v>0.5</v>
      </c>
      <c r="BV77" s="68" t="s">
        <v>115</v>
      </c>
      <c r="BW77" s="68"/>
      <c r="BX77" s="68"/>
      <c r="BY77" s="68"/>
      <c r="BZ77" s="72">
        <v>44628</v>
      </c>
      <c r="CA77" s="73" t="s">
        <v>1180</v>
      </c>
      <c r="CB77" s="73" t="s">
        <v>132</v>
      </c>
      <c r="CC77" s="73">
        <v>0.5</v>
      </c>
      <c r="CD77" s="68" t="s">
        <v>133</v>
      </c>
      <c r="CE77" s="248">
        <v>44657</v>
      </c>
      <c r="CF77" s="77" t="s">
        <v>1139</v>
      </c>
      <c r="CG77" s="77" t="s">
        <v>331</v>
      </c>
      <c r="CH77" s="122">
        <v>0.5</v>
      </c>
      <c r="CI77" s="78" t="s">
        <v>133</v>
      </c>
      <c r="CJ77" s="76">
        <v>44684</v>
      </c>
      <c r="CK77" s="118" t="s">
        <v>1140</v>
      </c>
      <c r="CL77" s="92" t="s">
        <v>333</v>
      </c>
      <c r="CM77" s="122">
        <v>0.5</v>
      </c>
      <c r="CN77" s="123" t="s">
        <v>133</v>
      </c>
      <c r="CO77" s="79">
        <v>44712</v>
      </c>
      <c r="CP77" s="92" t="s">
        <v>1181</v>
      </c>
      <c r="CQ77" s="77">
        <v>0.9</v>
      </c>
      <c r="CR77" s="79">
        <v>44720</v>
      </c>
      <c r="CS77" s="77" t="s">
        <v>335</v>
      </c>
      <c r="CT77" s="77" t="s">
        <v>367</v>
      </c>
      <c r="CU77" s="817">
        <v>44761</v>
      </c>
      <c r="CV77" s="818" t="s">
        <v>8243</v>
      </c>
      <c r="CW77" s="858" t="s">
        <v>139</v>
      </c>
      <c r="CX77" s="883">
        <v>44767</v>
      </c>
      <c r="CY77" s="889" t="s">
        <v>8472</v>
      </c>
      <c r="CZ77" s="885" t="s">
        <v>128</v>
      </c>
      <c r="DA77" s="122">
        <v>0.75</v>
      </c>
      <c r="DB77" s="884" t="s">
        <v>4238</v>
      </c>
      <c r="DC77" s="919"/>
      <c r="DD77" s="920"/>
      <c r="DE77" s="54" t="s">
        <v>140</v>
      </c>
      <c r="DF77" s="62"/>
      <c r="DG77" s="56"/>
      <c r="DH77" s="57"/>
      <c r="DI77" s="54"/>
      <c r="DJ77" s="953"/>
      <c r="DK77" s="925">
        <v>70</v>
      </c>
      <c r="DL77" s="855" t="str">
        <f t="shared" si="2"/>
        <v>EN AVANCE</v>
      </c>
      <c r="DM77" s="913">
        <v>70</v>
      </c>
    </row>
    <row r="78" spans="1:117" ht="27" hidden="1" customHeight="1">
      <c r="A78" s="54">
        <v>211</v>
      </c>
      <c r="B78" s="54">
        <v>108</v>
      </c>
      <c r="C78" s="55" t="s">
        <v>99</v>
      </c>
      <c r="D78" s="211">
        <v>2020</v>
      </c>
      <c r="E78" s="211" t="s">
        <v>6541</v>
      </c>
      <c r="F78" s="217">
        <v>44053</v>
      </c>
      <c r="G78" s="58" t="s">
        <v>1182</v>
      </c>
      <c r="H78" s="59" t="s">
        <v>102</v>
      </c>
      <c r="I78" s="58" t="s">
        <v>1183</v>
      </c>
      <c r="J78" s="58" t="s">
        <v>1183</v>
      </c>
      <c r="K78" s="58" t="s">
        <v>1102</v>
      </c>
      <c r="L78" s="119" t="s">
        <v>570</v>
      </c>
      <c r="M78" s="118" t="s">
        <v>1184</v>
      </c>
      <c r="N78" s="218"/>
      <c r="O78" s="222">
        <v>1</v>
      </c>
      <c r="P78" s="92" t="s">
        <v>1185</v>
      </c>
      <c r="Q78" s="93" t="s">
        <v>696</v>
      </c>
      <c r="R78" s="92" t="s">
        <v>697</v>
      </c>
      <c r="S78" s="94">
        <v>44075</v>
      </c>
      <c r="T78" s="94">
        <v>44135</v>
      </c>
      <c r="U78" s="60"/>
      <c r="V78" s="54"/>
      <c r="W78" s="64">
        <v>44663</v>
      </c>
      <c r="X78" s="57"/>
      <c r="Y78" s="62"/>
      <c r="Z78" s="54"/>
      <c r="AA78" s="116"/>
      <c r="AB78" s="62"/>
      <c r="AC78" s="62"/>
      <c r="AD78" s="62"/>
      <c r="AE78" s="54"/>
      <c r="AF78" s="57"/>
      <c r="AG78" s="62"/>
      <c r="AH78" s="62"/>
      <c r="AI78" s="57"/>
      <c r="AJ78" s="62"/>
      <c r="AK78" s="62"/>
      <c r="AL78" s="62"/>
      <c r="AM78" s="54"/>
      <c r="AN78" s="57"/>
      <c r="AO78" s="62"/>
      <c r="AP78" s="54"/>
      <c r="AQ78" s="116"/>
      <c r="AR78" s="62"/>
      <c r="AS78" s="62"/>
      <c r="AT78" s="62"/>
      <c r="AU78" s="54"/>
      <c r="AV78" s="57">
        <v>44169</v>
      </c>
      <c r="AW78" s="58" t="s">
        <v>1186</v>
      </c>
      <c r="AX78" s="68">
        <v>1</v>
      </c>
      <c r="AY78" s="57">
        <v>44183</v>
      </c>
      <c r="AZ78" s="58" t="s">
        <v>1187</v>
      </c>
      <c r="BA78" s="56" t="s">
        <v>123</v>
      </c>
      <c r="BB78" s="54">
        <v>60</v>
      </c>
      <c r="BC78" s="54" t="s">
        <v>115</v>
      </c>
      <c r="BD78" s="57">
        <v>44286</v>
      </c>
      <c r="BE78" s="58" t="s">
        <v>1188</v>
      </c>
      <c r="BF78" s="68">
        <v>0</v>
      </c>
      <c r="BG78" s="57">
        <v>44337</v>
      </c>
      <c r="BH78" s="58" t="s">
        <v>703</v>
      </c>
      <c r="BI78" s="56" t="s">
        <v>123</v>
      </c>
      <c r="BJ78" s="54">
        <v>30</v>
      </c>
      <c r="BK78" s="54" t="s">
        <v>115</v>
      </c>
      <c r="BL78" s="170">
        <v>44500</v>
      </c>
      <c r="BM78" s="67" t="s">
        <v>1189</v>
      </c>
      <c r="BN78" s="68">
        <v>1</v>
      </c>
      <c r="BO78" s="170">
        <v>44508</v>
      </c>
      <c r="BP78" s="58" t="s">
        <v>1190</v>
      </c>
      <c r="BQ78" s="56" t="s">
        <v>139</v>
      </c>
      <c r="BR78" s="170">
        <v>44519</v>
      </c>
      <c r="BS78" s="70" t="s">
        <v>1191</v>
      </c>
      <c r="BT78" s="54" t="s">
        <v>123</v>
      </c>
      <c r="BU78" s="54">
        <v>100</v>
      </c>
      <c r="BV78" s="54" t="s">
        <v>257</v>
      </c>
      <c r="BW78" s="170">
        <v>44627</v>
      </c>
      <c r="BX78" s="56" t="s">
        <v>1192</v>
      </c>
      <c r="BY78" s="68">
        <v>1</v>
      </c>
      <c r="BZ78" s="57">
        <v>44630</v>
      </c>
      <c r="CA78" s="80" t="s">
        <v>1193</v>
      </c>
      <c r="CB78" s="56" t="s">
        <v>709</v>
      </c>
      <c r="CC78" s="68">
        <v>1</v>
      </c>
      <c r="CD78" s="54" t="s">
        <v>257</v>
      </c>
      <c r="CE78" s="57">
        <v>44662</v>
      </c>
      <c r="CF78" s="80" t="s">
        <v>1193</v>
      </c>
      <c r="CG78" s="56" t="s">
        <v>135</v>
      </c>
      <c r="CH78" s="68">
        <v>1</v>
      </c>
      <c r="CI78" s="54" t="s">
        <v>257</v>
      </c>
      <c r="CJ78" s="170">
        <v>44683</v>
      </c>
      <c r="CK78" s="181" t="s">
        <v>710</v>
      </c>
      <c r="CL78" s="56" t="s">
        <v>135</v>
      </c>
      <c r="CM78" s="78">
        <v>1</v>
      </c>
      <c r="CN78" s="54" t="s">
        <v>257</v>
      </c>
      <c r="CO78" s="684">
        <v>44712</v>
      </c>
      <c r="CP78" s="66" t="s">
        <v>466</v>
      </c>
      <c r="CQ78" s="66">
        <v>1</v>
      </c>
      <c r="CR78" s="684">
        <v>44720</v>
      </c>
      <c r="CS78" s="66" t="s">
        <v>466</v>
      </c>
      <c r="CT78" s="66" t="s">
        <v>139</v>
      </c>
      <c r="CU78" s="833">
        <v>44761</v>
      </c>
      <c r="CV78" s="847" t="s">
        <v>466</v>
      </c>
      <c r="CW78" s="863" t="s">
        <v>139</v>
      </c>
      <c r="CX78" s="893">
        <v>44764</v>
      </c>
      <c r="CY78" s="889" t="s">
        <v>348</v>
      </c>
      <c r="CZ78" s="885" t="s">
        <v>128</v>
      </c>
      <c r="DA78" s="78">
        <v>1</v>
      </c>
      <c r="DB78" s="884" t="s">
        <v>4237</v>
      </c>
      <c r="DC78" s="919"/>
      <c r="DD78" s="920"/>
      <c r="DE78" s="54" t="s">
        <v>140</v>
      </c>
      <c r="DF78" s="62"/>
      <c r="DG78" s="56"/>
      <c r="DH78" s="57"/>
      <c r="DI78" s="54"/>
      <c r="DJ78" s="953"/>
      <c r="DK78" s="925">
        <v>71</v>
      </c>
      <c r="DL78" s="855" t="str">
        <f t="shared" si="2"/>
        <v>CUMPLIDA</v>
      </c>
      <c r="DM78" s="913">
        <v>71</v>
      </c>
    </row>
    <row r="79" spans="1:117" ht="27" hidden="1" customHeight="1">
      <c r="A79" s="54">
        <v>215</v>
      </c>
      <c r="B79" s="54">
        <v>110</v>
      </c>
      <c r="C79" s="55" t="s">
        <v>99</v>
      </c>
      <c r="D79" s="211">
        <v>2020</v>
      </c>
      <c r="E79" s="211" t="s">
        <v>6541</v>
      </c>
      <c r="F79" s="217">
        <v>44053</v>
      </c>
      <c r="G79" s="58" t="s">
        <v>1194</v>
      </c>
      <c r="H79" s="59" t="s">
        <v>102</v>
      </c>
      <c r="I79" s="58" t="s">
        <v>1195</v>
      </c>
      <c r="J79" s="58" t="s">
        <v>1195</v>
      </c>
      <c r="K79" s="58" t="s">
        <v>1196</v>
      </c>
      <c r="L79" s="119" t="s">
        <v>570</v>
      </c>
      <c r="M79" s="220" t="s">
        <v>1197</v>
      </c>
      <c r="N79" s="218"/>
      <c r="O79" s="92">
        <v>2</v>
      </c>
      <c r="P79" s="92" t="s">
        <v>1198</v>
      </c>
      <c r="Q79" s="55" t="s">
        <v>318</v>
      </c>
      <c r="R79" s="92" t="s">
        <v>1135</v>
      </c>
      <c r="S79" s="94">
        <v>44075</v>
      </c>
      <c r="T79" s="94">
        <v>44135</v>
      </c>
      <c r="U79" s="63" t="s">
        <v>111</v>
      </c>
      <c r="V79" s="54"/>
      <c r="W79" s="64">
        <v>44742</v>
      </c>
      <c r="X79" s="57"/>
      <c r="Y79" s="62"/>
      <c r="Z79" s="54"/>
      <c r="AA79" s="116"/>
      <c r="AB79" s="62"/>
      <c r="AC79" s="62"/>
      <c r="AD79" s="62"/>
      <c r="AE79" s="54"/>
      <c r="AF79" s="57"/>
      <c r="AG79" s="62"/>
      <c r="AH79" s="62"/>
      <c r="AI79" s="57"/>
      <c r="AJ79" s="62"/>
      <c r="AK79" s="62"/>
      <c r="AL79" s="62"/>
      <c r="AM79" s="54"/>
      <c r="AN79" s="57"/>
      <c r="AO79" s="62"/>
      <c r="AP79" s="54"/>
      <c r="AQ79" s="116"/>
      <c r="AR79" s="62"/>
      <c r="AS79" s="62"/>
      <c r="AT79" s="62"/>
      <c r="AU79" s="54"/>
      <c r="AV79" s="57">
        <v>44169</v>
      </c>
      <c r="AW79" s="58" t="s">
        <v>1199</v>
      </c>
      <c r="AX79" s="68">
        <v>0.3</v>
      </c>
      <c r="AY79" s="57">
        <v>44182</v>
      </c>
      <c r="AZ79" s="58" t="s">
        <v>358</v>
      </c>
      <c r="BA79" s="56" t="s">
        <v>123</v>
      </c>
      <c r="BB79" s="54">
        <v>30</v>
      </c>
      <c r="BC79" s="54" t="s">
        <v>115</v>
      </c>
      <c r="BD79" s="57">
        <v>44286</v>
      </c>
      <c r="BE79" s="58" t="s">
        <v>1175</v>
      </c>
      <c r="BF79" s="68">
        <v>0.3</v>
      </c>
      <c r="BG79" s="57">
        <v>44342</v>
      </c>
      <c r="BH79" s="58" t="s">
        <v>1200</v>
      </c>
      <c r="BI79" s="56" t="s">
        <v>123</v>
      </c>
      <c r="BJ79" s="54">
        <v>30</v>
      </c>
      <c r="BK79" s="54" t="s">
        <v>115</v>
      </c>
      <c r="BL79" s="57">
        <v>44500</v>
      </c>
      <c r="BM79" s="58" t="s">
        <v>1201</v>
      </c>
      <c r="BN79" s="68">
        <v>0.5</v>
      </c>
      <c r="BO79" s="170">
        <v>44508</v>
      </c>
      <c r="BP79" s="58" t="s">
        <v>1202</v>
      </c>
      <c r="BQ79" s="54" t="s">
        <v>201</v>
      </c>
      <c r="BR79" s="170">
        <v>44518</v>
      </c>
      <c r="BS79" s="67" t="s">
        <v>1203</v>
      </c>
      <c r="BT79" s="54" t="s">
        <v>128</v>
      </c>
      <c r="BU79" s="68">
        <v>0.5</v>
      </c>
      <c r="BV79" s="54" t="s">
        <v>115</v>
      </c>
      <c r="BW79" s="54"/>
      <c r="BX79" s="54"/>
      <c r="BY79" s="54"/>
      <c r="BZ79" s="72">
        <v>44628</v>
      </c>
      <c r="CA79" s="73" t="s">
        <v>1204</v>
      </c>
      <c r="CB79" s="73" t="s">
        <v>132</v>
      </c>
      <c r="CC79" s="73">
        <v>0.5</v>
      </c>
      <c r="CD79" s="54" t="s">
        <v>133</v>
      </c>
      <c r="CE79" s="248">
        <v>44657</v>
      </c>
      <c r="CF79" s="77" t="s">
        <v>1139</v>
      </c>
      <c r="CG79" s="77" t="s">
        <v>331</v>
      </c>
      <c r="CH79" s="122">
        <v>0.5</v>
      </c>
      <c r="CI79" s="78" t="s">
        <v>133</v>
      </c>
      <c r="CJ79" s="76">
        <v>44684</v>
      </c>
      <c r="CK79" s="118" t="s">
        <v>1140</v>
      </c>
      <c r="CL79" s="92" t="s">
        <v>333</v>
      </c>
      <c r="CM79" s="122">
        <v>0.5</v>
      </c>
      <c r="CN79" s="123" t="s">
        <v>133</v>
      </c>
      <c r="CO79" s="248">
        <v>44712</v>
      </c>
      <c r="CP79" s="92" t="s">
        <v>1181</v>
      </c>
      <c r="CQ79" s="77">
        <v>0.9</v>
      </c>
      <c r="CR79" s="248">
        <v>44720</v>
      </c>
      <c r="CS79" s="77" t="s">
        <v>335</v>
      </c>
      <c r="CT79" s="77" t="s">
        <v>367</v>
      </c>
      <c r="CU79" s="822">
        <v>44761</v>
      </c>
      <c r="CV79" s="836" t="s">
        <v>1223</v>
      </c>
      <c r="CW79" s="867" t="s">
        <v>139</v>
      </c>
      <c r="CX79" s="883">
        <v>44767</v>
      </c>
      <c r="CY79" s="889" t="s">
        <v>8473</v>
      </c>
      <c r="CZ79" s="885" t="s">
        <v>128</v>
      </c>
      <c r="DA79" s="122">
        <v>0.5</v>
      </c>
      <c r="DB79" s="884" t="s">
        <v>4238</v>
      </c>
      <c r="DC79" s="919"/>
      <c r="DD79" s="920"/>
      <c r="DE79" s="54" t="s">
        <v>140</v>
      </c>
      <c r="DF79" s="62"/>
      <c r="DG79" s="56"/>
      <c r="DH79" s="57"/>
      <c r="DI79" s="54"/>
      <c r="DJ79" s="953"/>
      <c r="DK79" s="925">
        <v>72</v>
      </c>
      <c r="DL79" s="855" t="str">
        <f t="shared" si="2"/>
        <v>EN AVANCE</v>
      </c>
      <c r="DM79" s="913">
        <v>72</v>
      </c>
    </row>
    <row r="80" spans="1:117" ht="27" hidden="1" customHeight="1">
      <c r="A80" s="54">
        <v>22</v>
      </c>
      <c r="B80" s="54">
        <v>112</v>
      </c>
      <c r="C80" s="55" t="s">
        <v>99</v>
      </c>
      <c r="D80" s="211">
        <v>2020</v>
      </c>
      <c r="E80" s="211" t="s">
        <v>6541</v>
      </c>
      <c r="F80" s="217">
        <v>44053</v>
      </c>
      <c r="G80" s="58" t="s">
        <v>1205</v>
      </c>
      <c r="H80" s="59" t="s">
        <v>102</v>
      </c>
      <c r="I80" s="58" t="s">
        <v>1206</v>
      </c>
      <c r="J80" s="58" t="s">
        <v>1206</v>
      </c>
      <c r="K80" s="58" t="s">
        <v>1207</v>
      </c>
      <c r="L80" s="119" t="s">
        <v>570</v>
      </c>
      <c r="M80" s="220" t="s">
        <v>1208</v>
      </c>
      <c r="N80" s="218"/>
      <c r="O80" s="227">
        <v>1</v>
      </c>
      <c r="P80" s="92" t="s">
        <v>1209</v>
      </c>
      <c r="Q80" s="93" t="s">
        <v>1210</v>
      </c>
      <c r="R80" s="92" t="s">
        <v>697</v>
      </c>
      <c r="S80" s="94">
        <v>44075</v>
      </c>
      <c r="T80" s="94">
        <v>44196</v>
      </c>
      <c r="U80" s="63" t="s">
        <v>552</v>
      </c>
      <c r="V80" s="54"/>
      <c r="W80" s="64">
        <v>44742</v>
      </c>
      <c r="X80" s="57"/>
      <c r="Y80" s="62"/>
      <c r="Z80" s="54"/>
      <c r="AA80" s="116"/>
      <c r="AB80" s="62"/>
      <c r="AC80" s="62"/>
      <c r="AD80" s="62"/>
      <c r="AE80" s="54"/>
      <c r="AF80" s="57"/>
      <c r="AG80" s="62"/>
      <c r="AH80" s="62"/>
      <c r="AI80" s="57"/>
      <c r="AJ80" s="62"/>
      <c r="AK80" s="62"/>
      <c r="AL80" s="62"/>
      <c r="AM80" s="54"/>
      <c r="AN80" s="57"/>
      <c r="AO80" s="62"/>
      <c r="AP80" s="54"/>
      <c r="AQ80" s="116"/>
      <c r="AR80" s="62"/>
      <c r="AS80" s="62"/>
      <c r="AT80" s="62"/>
      <c r="AU80" s="54"/>
      <c r="AV80" s="57">
        <v>44169</v>
      </c>
      <c r="AW80" s="70" t="s">
        <v>1211</v>
      </c>
      <c r="AX80" s="54">
        <v>0</v>
      </c>
      <c r="AY80" s="57">
        <v>44182</v>
      </c>
      <c r="AZ80" s="58" t="s">
        <v>1212</v>
      </c>
      <c r="BA80" s="56" t="s">
        <v>119</v>
      </c>
      <c r="BB80" s="68">
        <v>0</v>
      </c>
      <c r="BC80" s="54" t="s">
        <v>115</v>
      </c>
      <c r="BD80" s="57">
        <v>44286</v>
      </c>
      <c r="BE80" s="58" t="s">
        <v>1213</v>
      </c>
      <c r="BF80" s="68">
        <v>0</v>
      </c>
      <c r="BG80" s="57">
        <v>44336</v>
      </c>
      <c r="BH80" s="58" t="s">
        <v>1214</v>
      </c>
      <c r="BI80" s="56" t="s">
        <v>123</v>
      </c>
      <c r="BJ80" s="68">
        <v>0</v>
      </c>
      <c r="BK80" s="54" t="s">
        <v>115</v>
      </c>
      <c r="BL80" s="170">
        <v>44500</v>
      </c>
      <c r="BM80" s="70" t="s">
        <v>1215</v>
      </c>
      <c r="BN80" s="54">
        <v>0</v>
      </c>
      <c r="BO80" s="170">
        <v>44508</v>
      </c>
      <c r="BP80" s="58" t="s">
        <v>1216</v>
      </c>
      <c r="BQ80" s="54" t="s">
        <v>201</v>
      </c>
      <c r="BR80" s="170">
        <v>44522</v>
      </c>
      <c r="BS80" s="56" t="s">
        <v>1217</v>
      </c>
      <c r="BT80" s="54" t="s">
        <v>220</v>
      </c>
      <c r="BU80" s="68">
        <v>0</v>
      </c>
      <c r="BV80" s="54" t="s">
        <v>115</v>
      </c>
      <c r="BW80" s="54"/>
      <c r="BX80" s="54"/>
      <c r="BY80" s="54"/>
      <c r="BZ80" s="170">
        <v>44627</v>
      </c>
      <c r="CA80" s="58" t="s">
        <v>1218</v>
      </c>
      <c r="CB80" s="56" t="s">
        <v>1219</v>
      </c>
      <c r="CC80" s="68">
        <v>0</v>
      </c>
      <c r="CD80" s="54" t="s">
        <v>133</v>
      </c>
      <c r="CE80" s="76">
        <v>44658</v>
      </c>
      <c r="CF80" s="92" t="s">
        <v>1220</v>
      </c>
      <c r="CG80" s="92" t="s">
        <v>1219</v>
      </c>
      <c r="CH80" s="78">
        <v>0</v>
      </c>
      <c r="CI80" s="123" t="s">
        <v>133</v>
      </c>
      <c r="CJ80" s="76">
        <v>44679</v>
      </c>
      <c r="CK80" s="118" t="s">
        <v>1221</v>
      </c>
      <c r="CL80" s="92" t="s">
        <v>1219</v>
      </c>
      <c r="CM80" s="78">
        <v>0.1</v>
      </c>
      <c r="CN80" s="123" t="s">
        <v>133</v>
      </c>
      <c r="CO80" s="248">
        <v>44712</v>
      </c>
      <c r="CP80" s="92" t="s">
        <v>1222</v>
      </c>
      <c r="CQ80" s="77">
        <v>0.2</v>
      </c>
      <c r="CR80" s="248">
        <v>44720</v>
      </c>
      <c r="CS80" s="92" t="s">
        <v>1223</v>
      </c>
      <c r="CT80" s="92" t="s">
        <v>166</v>
      </c>
      <c r="CU80" s="822">
        <v>44761</v>
      </c>
      <c r="CV80" s="836" t="s">
        <v>1223</v>
      </c>
      <c r="CW80" s="867" t="s">
        <v>139</v>
      </c>
      <c r="CX80" s="883">
        <v>44770</v>
      </c>
      <c r="CY80" s="889" t="s">
        <v>8555</v>
      </c>
      <c r="CZ80" s="885" t="s">
        <v>220</v>
      </c>
      <c r="DA80" s="78">
        <v>0</v>
      </c>
      <c r="DB80" s="884" t="s">
        <v>4239</v>
      </c>
      <c r="DC80" s="919"/>
      <c r="DD80" s="920"/>
      <c r="DE80" s="54" t="s">
        <v>140</v>
      </c>
      <c r="DF80" s="62"/>
      <c r="DG80" s="56"/>
      <c r="DH80" s="57"/>
      <c r="DI80" s="54"/>
      <c r="DJ80" s="953"/>
      <c r="DK80" s="925">
        <v>73</v>
      </c>
      <c r="DL80" s="855" t="str">
        <f t="shared" si="2"/>
        <v>EN AVANCE</v>
      </c>
      <c r="DM80" s="913">
        <v>73</v>
      </c>
    </row>
    <row r="81" spans="1:117" ht="27" hidden="1" customHeight="1">
      <c r="A81" s="54">
        <v>225</v>
      </c>
      <c r="B81" s="54">
        <v>114</v>
      </c>
      <c r="C81" s="55" t="s">
        <v>99</v>
      </c>
      <c r="D81" s="211">
        <v>2020</v>
      </c>
      <c r="E81" s="211" t="s">
        <v>6541</v>
      </c>
      <c r="F81" s="217">
        <v>44053</v>
      </c>
      <c r="G81" s="58" t="s">
        <v>1224</v>
      </c>
      <c r="H81" s="59" t="s">
        <v>102</v>
      </c>
      <c r="I81" s="58" t="s">
        <v>1225</v>
      </c>
      <c r="J81" s="58" t="s">
        <v>1225</v>
      </c>
      <c r="K81" s="58" t="s">
        <v>1226</v>
      </c>
      <c r="L81" s="119" t="s">
        <v>570</v>
      </c>
      <c r="M81" s="220" t="s">
        <v>1227</v>
      </c>
      <c r="N81" s="218"/>
      <c r="O81" s="92">
        <v>1</v>
      </c>
      <c r="P81" s="92" t="s">
        <v>1228</v>
      </c>
      <c r="Q81" s="93" t="s">
        <v>696</v>
      </c>
      <c r="R81" s="92" t="s">
        <v>697</v>
      </c>
      <c r="S81" s="94">
        <v>44075</v>
      </c>
      <c r="T81" s="94">
        <v>44119</v>
      </c>
      <c r="U81" s="63" t="s">
        <v>111</v>
      </c>
      <c r="V81" s="54"/>
      <c r="W81" s="64">
        <v>44742</v>
      </c>
      <c r="X81" s="57"/>
      <c r="Y81" s="62"/>
      <c r="Z81" s="54"/>
      <c r="AA81" s="116"/>
      <c r="AB81" s="62"/>
      <c r="AC81" s="62"/>
      <c r="AD81" s="62"/>
      <c r="AE81" s="54"/>
      <c r="AF81" s="57"/>
      <c r="AG81" s="62"/>
      <c r="AH81" s="62"/>
      <c r="AI81" s="57"/>
      <c r="AJ81" s="62"/>
      <c r="AK81" s="62"/>
      <c r="AL81" s="62"/>
      <c r="AM81" s="54"/>
      <c r="AN81" s="57"/>
      <c r="AO81" s="62"/>
      <c r="AP81" s="54"/>
      <c r="AQ81" s="116"/>
      <c r="AR81" s="62"/>
      <c r="AS81" s="62"/>
      <c r="AT81" s="62"/>
      <c r="AU81" s="54"/>
      <c r="AV81" s="57">
        <v>44169</v>
      </c>
      <c r="AW81" s="58" t="s">
        <v>1229</v>
      </c>
      <c r="AX81" s="68">
        <v>1</v>
      </c>
      <c r="AY81" s="57">
        <v>44183</v>
      </c>
      <c r="AZ81" s="58" t="s">
        <v>1230</v>
      </c>
      <c r="BA81" s="62" t="s">
        <v>123</v>
      </c>
      <c r="BB81" s="54">
        <v>100</v>
      </c>
      <c r="BC81" s="54" t="s">
        <v>257</v>
      </c>
      <c r="BD81" s="57">
        <v>44286</v>
      </c>
      <c r="BE81" s="58" t="s">
        <v>1104</v>
      </c>
      <c r="BF81" s="68">
        <v>0</v>
      </c>
      <c r="BG81" s="57">
        <v>44337</v>
      </c>
      <c r="BH81" s="58" t="s">
        <v>1230</v>
      </c>
      <c r="BI81" s="56" t="s">
        <v>123</v>
      </c>
      <c r="BJ81" s="54">
        <v>100</v>
      </c>
      <c r="BK81" s="54" t="s">
        <v>257</v>
      </c>
      <c r="BL81" s="170">
        <v>44500</v>
      </c>
      <c r="BM81" s="67" t="s">
        <v>343</v>
      </c>
      <c r="BN81" s="54">
        <v>0</v>
      </c>
      <c r="BO81" s="170">
        <v>44508</v>
      </c>
      <c r="BP81" s="58" t="s">
        <v>1231</v>
      </c>
      <c r="BQ81" s="56" t="s">
        <v>139</v>
      </c>
      <c r="BR81" s="170">
        <v>44519</v>
      </c>
      <c r="BS81" s="70" t="s">
        <v>1232</v>
      </c>
      <c r="BT81" s="54" t="s">
        <v>123</v>
      </c>
      <c r="BU81" s="54">
        <v>100</v>
      </c>
      <c r="BV81" s="54" t="s">
        <v>257</v>
      </c>
      <c r="BW81" s="224">
        <v>44627</v>
      </c>
      <c r="BX81" s="225" t="s">
        <v>1233</v>
      </c>
      <c r="BY81" s="54"/>
      <c r="BZ81" s="57">
        <v>44630</v>
      </c>
      <c r="CA81" s="226" t="s">
        <v>1165</v>
      </c>
      <c r="CB81" s="56" t="s">
        <v>709</v>
      </c>
      <c r="CC81" s="54"/>
      <c r="CD81" s="54" t="s">
        <v>133</v>
      </c>
      <c r="CE81" s="57">
        <v>44662</v>
      </c>
      <c r="CF81" s="58" t="s">
        <v>1234</v>
      </c>
      <c r="CG81" s="56" t="s">
        <v>135</v>
      </c>
      <c r="CH81" s="68">
        <v>0</v>
      </c>
      <c r="CI81" s="54" t="s">
        <v>133</v>
      </c>
      <c r="CJ81" s="228">
        <v>44683</v>
      </c>
      <c r="CK81" s="229" t="s">
        <v>1235</v>
      </c>
      <c r="CL81" s="230" t="s">
        <v>135</v>
      </c>
      <c r="CM81" s="231">
        <v>0.5</v>
      </c>
      <c r="CN81" s="232" t="s">
        <v>133</v>
      </c>
      <c r="CO81" s="684">
        <v>44712</v>
      </c>
      <c r="CP81" s="56" t="s">
        <v>163</v>
      </c>
      <c r="CQ81" s="56">
        <v>0</v>
      </c>
      <c r="CR81" s="684">
        <v>44720</v>
      </c>
      <c r="CS81" s="56" t="s">
        <v>1236</v>
      </c>
      <c r="CT81" s="56" t="s">
        <v>367</v>
      </c>
      <c r="CU81" s="833">
        <v>44761</v>
      </c>
      <c r="CV81" s="837" t="s">
        <v>8307</v>
      </c>
      <c r="CW81" s="866" t="s">
        <v>126</v>
      </c>
      <c r="CX81" s="893">
        <v>44764</v>
      </c>
      <c r="CY81" s="889" t="s">
        <v>8388</v>
      </c>
      <c r="CZ81" s="885" t="s">
        <v>128</v>
      </c>
      <c r="DA81" s="891">
        <v>0</v>
      </c>
      <c r="DB81" s="884" t="s">
        <v>4238</v>
      </c>
      <c r="DC81" s="919"/>
      <c r="DD81" s="920"/>
      <c r="DE81" s="54" t="s">
        <v>140</v>
      </c>
      <c r="DF81" s="62"/>
      <c r="DG81" s="56"/>
      <c r="DH81" s="57"/>
      <c r="DI81" s="54"/>
      <c r="DJ81" s="953"/>
      <c r="DK81" s="925">
        <v>74</v>
      </c>
      <c r="DL81" s="855" t="str">
        <f t="shared" si="2"/>
        <v>EN AVANCE</v>
      </c>
      <c r="DM81" s="913">
        <v>74</v>
      </c>
    </row>
    <row r="82" spans="1:117" ht="27" hidden="1" customHeight="1">
      <c r="A82" s="54">
        <v>0</v>
      </c>
      <c r="B82" s="54">
        <v>115</v>
      </c>
      <c r="C82" s="55" t="s">
        <v>99</v>
      </c>
      <c r="D82" s="211">
        <v>2020</v>
      </c>
      <c r="E82" s="211" t="s">
        <v>6541</v>
      </c>
      <c r="F82" s="217">
        <v>44053</v>
      </c>
      <c r="G82" s="58" t="s">
        <v>1224</v>
      </c>
      <c r="H82" s="59" t="s">
        <v>102</v>
      </c>
      <c r="I82" s="58" t="s">
        <v>1237</v>
      </c>
      <c r="J82" s="58" t="s">
        <v>1237</v>
      </c>
      <c r="K82" s="58" t="s">
        <v>1226</v>
      </c>
      <c r="L82" s="119" t="s">
        <v>570</v>
      </c>
      <c r="M82" s="220" t="s">
        <v>1238</v>
      </c>
      <c r="N82" s="218"/>
      <c r="O82" s="77">
        <v>1</v>
      </c>
      <c r="P82" s="92" t="s">
        <v>1239</v>
      </c>
      <c r="Q82" s="93" t="s">
        <v>696</v>
      </c>
      <c r="R82" s="92" t="s">
        <v>1240</v>
      </c>
      <c r="S82" s="94">
        <v>44089</v>
      </c>
      <c r="T82" s="94">
        <v>44196</v>
      </c>
      <c r="U82" s="63" t="s">
        <v>111</v>
      </c>
      <c r="V82" s="54"/>
      <c r="W82" s="64">
        <v>44926</v>
      </c>
      <c r="X82" s="57"/>
      <c r="Y82" s="62"/>
      <c r="Z82" s="54"/>
      <c r="AA82" s="116"/>
      <c r="AB82" s="62"/>
      <c r="AC82" s="62"/>
      <c r="AD82" s="62"/>
      <c r="AE82" s="54"/>
      <c r="AF82" s="57"/>
      <c r="AG82" s="62"/>
      <c r="AH82" s="62"/>
      <c r="AI82" s="57"/>
      <c r="AJ82" s="62"/>
      <c r="AK82" s="62"/>
      <c r="AL82" s="62"/>
      <c r="AM82" s="54"/>
      <c r="AN82" s="57"/>
      <c r="AO82" s="62"/>
      <c r="AP82" s="54"/>
      <c r="AQ82" s="116"/>
      <c r="AR82" s="62"/>
      <c r="AS82" s="62"/>
      <c r="AT82" s="62"/>
      <c r="AU82" s="54"/>
      <c r="AV82" s="57">
        <v>44169</v>
      </c>
      <c r="AW82" s="58" t="s">
        <v>1241</v>
      </c>
      <c r="AX82" s="68">
        <v>1</v>
      </c>
      <c r="AY82" s="57">
        <v>44183</v>
      </c>
      <c r="AZ82" s="58" t="s">
        <v>1242</v>
      </c>
      <c r="BA82" s="62" t="s">
        <v>123</v>
      </c>
      <c r="BB82" s="54">
        <v>0</v>
      </c>
      <c r="BC82" s="54" t="s">
        <v>133</v>
      </c>
      <c r="BD82" s="57">
        <v>44286</v>
      </c>
      <c r="BE82" s="58" t="s">
        <v>1243</v>
      </c>
      <c r="BF82" s="68">
        <v>1</v>
      </c>
      <c r="BG82" s="57">
        <v>44337</v>
      </c>
      <c r="BH82" s="58" t="s">
        <v>1244</v>
      </c>
      <c r="BI82" s="56" t="s">
        <v>123</v>
      </c>
      <c r="BJ82" s="54">
        <v>100</v>
      </c>
      <c r="BK82" s="54" t="s">
        <v>257</v>
      </c>
      <c r="BL82" s="170">
        <v>44500</v>
      </c>
      <c r="BM82" s="67" t="s">
        <v>343</v>
      </c>
      <c r="BN82" s="54">
        <v>0</v>
      </c>
      <c r="BO82" s="170">
        <v>44508</v>
      </c>
      <c r="BP82" s="58" t="s">
        <v>1231</v>
      </c>
      <c r="BQ82" s="56" t="s">
        <v>139</v>
      </c>
      <c r="BR82" s="170">
        <v>44519</v>
      </c>
      <c r="BS82" s="58" t="s">
        <v>1245</v>
      </c>
      <c r="BT82" s="54" t="s">
        <v>123</v>
      </c>
      <c r="BU82" s="54">
        <v>0</v>
      </c>
      <c r="BV82" s="54" t="s">
        <v>115</v>
      </c>
      <c r="BW82" s="224">
        <v>44627</v>
      </c>
      <c r="BX82" s="225" t="s">
        <v>1233</v>
      </c>
      <c r="BY82" s="54"/>
      <c r="BZ82" s="57">
        <v>44630</v>
      </c>
      <c r="CA82" s="226" t="s">
        <v>1165</v>
      </c>
      <c r="CB82" s="56" t="s">
        <v>709</v>
      </c>
      <c r="CC82" s="54"/>
      <c r="CD82" s="54" t="s">
        <v>133</v>
      </c>
      <c r="CE82" s="57">
        <v>44662</v>
      </c>
      <c r="CF82" s="58" t="s">
        <v>163</v>
      </c>
      <c r="CG82" s="56" t="s">
        <v>135</v>
      </c>
      <c r="CH82" s="68">
        <v>0</v>
      </c>
      <c r="CI82" s="54" t="s">
        <v>133</v>
      </c>
      <c r="CJ82" s="170">
        <v>44683</v>
      </c>
      <c r="CK82" s="54" t="s">
        <v>1246</v>
      </c>
      <c r="CL82" s="56" t="s">
        <v>135</v>
      </c>
      <c r="CM82" s="68">
        <v>0</v>
      </c>
      <c r="CN82" s="54" t="s">
        <v>133</v>
      </c>
      <c r="CO82" s="684">
        <v>44712</v>
      </c>
      <c r="CP82" s="56" t="s">
        <v>1247</v>
      </c>
      <c r="CQ82" s="66">
        <v>0.5</v>
      </c>
      <c r="CR82" s="684">
        <v>44720</v>
      </c>
      <c r="CS82" s="56" t="s">
        <v>1248</v>
      </c>
      <c r="CT82" s="56" t="s">
        <v>367</v>
      </c>
      <c r="CU82" s="833">
        <v>44761</v>
      </c>
      <c r="CV82" s="837" t="s">
        <v>8308</v>
      </c>
      <c r="CW82" s="866" t="s">
        <v>1071</v>
      </c>
      <c r="CX82" s="893">
        <v>44764</v>
      </c>
      <c r="CY82" s="889" t="s">
        <v>8389</v>
      </c>
      <c r="CZ82" s="885" t="s">
        <v>128</v>
      </c>
      <c r="DA82" s="892">
        <v>0.5</v>
      </c>
      <c r="DB82" s="884" t="s">
        <v>4238</v>
      </c>
      <c r="DC82" s="919"/>
      <c r="DD82" s="920"/>
      <c r="DE82" s="54" t="s">
        <v>140</v>
      </c>
      <c r="DF82" s="62"/>
      <c r="DG82" s="56"/>
      <c r="DH82" s="57"/>
      <c r="DI82" s="54"/>
      <c r="DJ82" s="953"/>
      <c r="DK82" s="925">
        <v>75</v>
      </c>
      <c r="DL82" s="855" t="str">
        <f t="shared" si="2"/>
        <v>EN AVANCE</v>
      </c>
      <c r="DM82" s="913">
        <v>75</v>
      </c>
    </row>
    <row r="83" spans="1:117" ht="27" hidden="1" customHeight="1">
      <c r="A83" s="54">
        <v>226</v>
      </c>
      <c r="B83" s="54">
        <v>116</v>
      </c>
      <c r="C83" s="55" t="s">
        <v>99</v>
      </c>
      <c r="D83" s="211">
        <v>2020</v>
      </c>
      <c r="E83" s="211" t="s">
        <v>6541</v>
      </c>
      <c r="F83" s="217">
        <v>44053</v>
      </c>
      <c r="G83" s="58" t="s">
        <v>1249</v>
      </c>
      <c r="H83" s="59" t="s">
        <v>102</v>
      </c>
      <c r="I83" s="58" t="s">
        <v>1250</v>
      </c>
      <c r="J83" s="58" t="s">
        <v>1251</v>
      </c>
      <c r="K83" s="58" t="s">
        <v>1207</v>
      </c>
      <c r="L83" s="119" t="s">
        <v>570</v>
      </c>
      <c r="M83" s="220" t="s">
        <v>1252</v>
      </c>
      <c r="N83" s="218"/>
      <c r="O83" s="77">
        <v>1</v>
      </c>
      <c r="P83" s="92" t="s">
        <v>1253</v>
      </c>
      <c r="Q83" s="93" t="s">
        <v>696</v>
      </c>
      <c r="R83" s="92" t="s">
        <v>697</v>
      </c>
      <c r="S83" s="94">
        <v>44075</v>
      </c>
      <c r="T83" s="94">
        <v>44196</v>
      </c>
      <c r="U83" s="63" t="s">
        <v>111</v>
      </c>
      <c r="V83" s="54"/>
      <c r="W83" s="64">
        <v>44926</v>
      </c>
      <c r="X83" s="57"/>
      <c r="Y83" s="62"/>
      <c r="Z83" s="54"/>
      <c r="AA83" s="116"/>
      <c r="AB83" s="62"/>
      <c r="AC83" s="62"/>
      <c r="AD83" s="62"/>
      <c r="AE83" s="54"/>
      <c r="AF83" s="57"/>
      <c r="AG83" s="62"/>
      <c r="AH83" s="62"/>
      <c r="AI83" s="57"/>
      <c r="AJ83" s="62"/>
      <c r="AK83" s="62"/>
      <c r="AL83" s="62"/>
      <c r="AM83" s="54"/>
      <c r="AN83" s="57"/>
      <c r="AO83" s="62"/>
      <c r="AP83" s="54"/>
      <c r="AQ83" s="116"/>
      <c r="AR83" s="62"/>
      <c r="AS83" s="62"/>
      <c r="AT83" s="62"/>
      <c r="AU83" s="54"/>
      <c r="AV83" s="57">
        <v>44169</v>
      </c>
      <c r="AW83" s="58" t="s">
        <v>1254</v>
      </c>
      <c r="AX83" s="68">
        <v>1</v>
      </c>
      <c r="AY83" s="57">
        <v>44183</v>
      </c>
      <c r="AZ83" s="58" t="s">
        <v>1242</v>
      </c>
      <c r="BA83" s="62" t="s">
        <v>123</v>
      </c>
      <c r="BB83" s="54">
        <v>0</v>
      </c>
      <c r="BC83" s="54" t="s">
        <v>133</v>
      </c>
      <c r="BD83" s="57">
        <v>44286</v>
      </c>
      <c r="BE83" s="58" t="s">
        <v>1255</v>
      </c>
      <c r="BF83" s="68">
        <v>1</v>
      </c>
      <c r="BG83" s="57">
        <v>44337</v>
      </c>
      <c r="BH83" s="58" t="s">
        <v>1256</v>
      </c>
      <c r="BI83" s="56" t="s">
        <v>123</v>
      </c>
      <c r="BJ83" s="54">
        <v>0</v>
      </c>
      <c r="BK83" s="54" t="s">
        <v>115</v>
      </c>
      <c r="BL83" s="170">
        <v>44500</v>
      </c>
      <c r="BM83" s="67" t="s">
        <v>1257</v>
      </c>
      <c r="BN83" s="68">
        <v>0.7</v>
      </c>
      <c r="BO83" s="170">
        <v>44508</v>
      </c>
      <c r="BP83" s="58" t="s">
        <v>1258</v>
      </c>
      <c r="BQ83" s="56" t="s">
        <v>1123</v>
      </c>
      <c r="BR83" s="170">
        <v>44519</v>
      </c>
      <c r="BS83" s="70" t="s">
        <v>1232</v>
      </c>
      <c r="BT83" s="54" t="s">
        <v>123</v>
      </c>
      <c r="BU83" s="54">
        <v>0</v>
      </c>
      <c r="BV83" s="54" t="s">
        <v>115</v>
      </c>
      <c r="BW83" s="224">
        <v>44627</v>
      </c>
      <c r="BX83" s="225" t="s">
        <v>1233</v>
      </c>
      <c r="BY83" s="54"/>
      <c r="BZ83" s="57">
        <v>44630</v>
      </c>
      <c r="CA83" s="226" t="s">
        <v>1165</v>
      </c>
      <c r="CB83" s="56" t="s">
        <v>709</v>
      </c>
      <c r="CC83" s="54"/>
      <c r="CD83" s="54" t="s">
        <v>133</v>
      </c>
      <c r="CE83" s="57">
        <v>44662</v>
      </c>
      <c r="CF83" s="58" t="s">
        <v>163</v>
      </c>
      <c r="CG83" s="56" t="s">
        <v>135</v>
      </c>
      <c r="CH83" s="68">
        <v>0</v>
      </c>
      <c r="CI83" s="54" t="s">
        <v>133</v>
      </c>
      <c r="CJ83" s="170">
        <v>44683</v>
      </c>
      <c r="CK83" s="54" t="s">
        <v>1246</v>
      </c>
      <c r="CL83" s="54" t="s">
        <v>135</v>
      </c>
      <c r="CM83" s="68">
        <v>0</v>
      </c>
      <c r="CN83" s="54" t="s">
        <v>133</v>
      </c>
      <c r="CO83" s="684">
        <v>44712</v>
      </c>
      <c r="CP83" s="56" t="s">
        <v>1259</v>
      </c>
      <c r="CQ83" s="66">
        <v>0.2</v>
      </c>
      <c r="CR83" s="684">
        <v>44720</v>
      </c>
      <c r="CS83" s="56" t="s">
        <v>1236</v>
      </c>
      <c r="CT83" s="56" t="s">
        <v>367</v>
      </c>
      <c r="CU83" s="833">
        <v>44761</v>
      </c>
      <c r="CV83" s="837" t="s">
        <v>8308</v>
      </c>
      <c r="CW83" s="866" t="s">
        <v>1071</v>
      </c>
      <c r="CX83" s="893">
        <v>44764</v>
      </c>
      <c r="CY83" s="889" t="s">
        <v>8390</v>
      </c>
      <c r="CZ83" s="885" t="s">
        <v>128</v>
      </c>
      <c r="DA83" s="68">
        <v>0</v>
      </c>
      <c r="DB83" s="884" t="s">
        <v>4238</v>
      </c>
      <c r="DC83" s="919"/>
      <c r="DD83" s="920"/>
      <c r="DE83" s="54" t="s">
        <v>140</v>
      </c>
      <c r="DF83" s="62"/>
      <c r="DG83" s="56"/>
      <c r="DH83" s="57"/>
      <c r="DI83" s="54"/>
      <c r="DJ83" s="953"/>
      <c r="DK83" s="925">
        <v>76</v>
      </c>
      <c r="DL83" s="855" t="str">
        <f t="shared" si="2"/>
        <v>EN AVANCE</v>
      </c>
      <c r="DM83" s="913">
        <v>76</v>
      </c>
    </row>
    <row r="84" spans="1:117" ht="27" hidden="1" customHeight="1">
      <c r="A84" s="54">
        <v>233</v>
      </c>
      <c r="B84" s="54">
        <v>124</v>
      </c>
      <c r="C84" s="55" t="s">
        <v>99</v>
      </c>
      <c r="D84" s="92">
        <v>2020</v>
      </c>
      <c r="E84" s="92" t="s">
        <v>1260</v>
      </c>
      <c r="F84" s="94">
        <v>44047</v>
      </c>
      <c r="G84" s="58" t="s">
        <v>1261</v>
      </c>
      <c r="H84" s="59" t="s">
        <v>102</v>
      </c>
      <c r="I84" s="58" t="s">
        <v>1262</v>
      </c>
      <c r="J84" s="58" t="s">
        <v>1263</v>
      </c>
      <c r="K84" s="58" t="s">
        <v>1264</v>
      </c>
      <c r="L84" s="180" t="s">
        <v>146</v>
      </c>
      <c r="M84" s="58" t="s">
        <v>1265</v>
      </c>
      <c r="N84" s="92"/>
      <c r="O84" s="126">
        <v>1</v>
      </c>
      <c r="P84" s="121" t="s">
        <v>1266</v>
      </c>
      <c r="Q84" s="233" t="s">
        <v>167</v>
      </c>
      <c r="R84" s="121" t="s">
        <v>1267</v>
      </c>
      <c r="S84" s="214">
        <v>44077</v>
      </c>
      <c r="T84" s="214">
        <v>44165</v>
      </c>
      <c r="U84" s="60"/>
      <c r="V84" s="54"/>
      <c r="W84" s="65">
        <f>IF(T84="","",(T84+V84))</f>
        <v>44165</v>
      </c>
      <c r="X84" s="57"/>
      <c r="Y84" s="62"/>
      <c r="Z84" s="54"/>
      <c r="AA84" s="116"/>
      <c r="AB84" s="62"/>
      <c r="AC84" s="62"/>
      <c r="AD84" s="62"/>
      <c r="AE84" s="54"/>
      <c r="AF84" s="57"/>
      <c r="AG84" s="62"/>
      <c r="AH84" s="62"/>
      <c r="AI84" s="57"/>
      <c r="AJ84" s="62"/>
      <c r="AK84" s="62"/>
      <c r="AL84" s="62"/>
      <c r="AM84" s="54"/>
      <c r="AN84" s="57"/>
      <c r="AO84" s="62"/>
      <c r="AP84" s="54"/>
      <c r="AQ84" s="116"/>
      <c r="AR84" s="62"/>
      <c r="AS84" s="62"/>
      <c r="AT84" s="62"/>
      <c r="AU84" s="54"/>
      <c r="AV84" s="57">
        <v>44172</v>
      </c>
      <c r="AW84" s="58" t="s">
        <v>1268</v>
      </c>
      <c r="AX84" s="68">
        <v>1</v>
      </c>
      <c r="AY84" s="57">
        <v>44183</v>
      </c>
      <c r="AZ84" s="67" t="s">
        <v>1269</v>
      </c>
      <c r="BA84" s="62" t="s">
        <v>186</v>
      </c>
      <c r="BB84" s="68">
        <v>1</v>
      </c>
      <c r="BC84" s="54" t="s">
        <v>257</v>
      </c>
      <c r="BD84" s="57"/>
      <c r="BE84" s="58"/>
      <c r="BF84" s="68"/>
      <c r="BG84" s="57">
        <v>44337</v>
      </c>
      <c r="BH84" s="67" t="s">
        <v>1270</v>
      </c>
      <c r="BI84" s="56" t="s">
        <v>123</v>
      </c>
      <c r="BJ84" s="68">
        <v>1</v>
      </c>
      <c r="BK84" s="54" t="s">
        <v>257</v>
      </c>
      <c r="BL84" s="170">
        <v>44500</v>
      </c>
      <c r="BM84" s="54"/>
      <c r="BN84" s="54"/>
      <c r="BO84" s="170">
        <v>44508</v>
      </c>
      <c r="BP84" s="54" t="s">
        <v>1082</v>
      </c>
      <c r="BQ84" s="54" t="s">
        <v>126</v>
      </c>
      <c r="BR84" s="170">
        <v>44522</v>
      </c>
      <c r="BS84" s="54" t="s">
        <v>1271</v>
      </c>
      <c r="BT84" s="54" t="s">
        <v>220</v>
      </c>
      <c r="BU84" s="68">
        <v>1</v>
      </c>
      <c r="BV84" s="54" t="s">
        <v>257</v>
      </c>
      <c r="BW84" s="54"/>
      <c r="BX84" s="54"/>
      <c r="BY84" s="54"/>
      <c r="BZ84" s="170">
        <v>44615</v>
      </c>
      <c r="CA84" s="54" t="s">
        <v>258</v>
      </c>
      <c r="CB84" s="66" t="s">
        <v>195</v>
      </c>
      <c r="CC84" s="68">
        <v>1</v>
      </c>
      <c r="CD84" s="54" t="s">
        <v>257</v>
      </c>
      <c r="CE84" s="76">
        <v>44658</v>
      </c>
      <c r="CF84" s="123" t="s">
        <v>258</v>
      </c>
      <c r="CG84" s="77" t="s">
        <v>195</v>
      </c>
      <c r="CH84" s="78">
        <v>1</v>
      </c>
      <c r="CI84" s="123" t="s">
        <v>257</v>
      </c>
      <c r="CJ84" s="76">
        <v>44680</v>
      </c>
      <c r="CK84" s="96" t="s">
        <v>259</v>
      </c>
      <c r="CL84" s="96" t="s">
        <v>198</v>
      </c>
      <c r="CM84" s="97">
        <v>1</v>
      </c>
      <c r="CN84" s="154" t="s">
        <v>257</v>
      </c>
      <c r="CO84" s="234"/>
      <c r="CP84" s="234" t="s">
        <v>1272</v>
      </c>
      <c r="CQ84" s="234"/>
      <c r="CR84" s="248">
        <v>44720</v>
      </c>
      <c r="CS84" s="234" t="s">
        <v>259</v>
      </c>
      <c r="CT84" s="234" t="s">
        <v>139</v>
      </c>
      <c r="CU84" s="829">
        <v>44761</v>
      </c>
      <c r="CV84" s="846" t="s">
        <v>259</v>
      </c>
      <c r="CW84" s="868" t="s">
        <v>139</v>
      </c>
      <c r="CX84" s="883">
        <v>44764</v>
      </c>
      <c r="CY84" s="889" t="s">
        <v>8556</v>
      </c>
      <c r="CZ84" s="886" t="s">
        <v>220</v>
      </c>
      <c r="DA84" s="97">
        <v>1</v>
      </c>
      <c r="DB84" s="884" t="s">
        <v>4237</v>
      </c>
      <c r="DC84" s="919"/>
      <c r="DD84" s="920"/>
      <c r="DE84" s="54" t="s">
        <v>140</v>
      </c>
      <c r="DF84" s="235"/>
      <c r="DG84" s="56"/>
      <c r="DH84" s="57"/>
      <c r="DI84" s="54"/>
      <c r="DJ84" s="953"/>
      <c r="DK84" s="925">
        <v>77</v>
      </c>
      <c r="DL84" s="855" t="str">
        <f t="shared" si="2"/>
        <v>CUMPLIDA</v>
      </c>
      <c r="DM84" s="913">
        <v>77</v>
      </c>
    </row>
    <row r="85" spans="1:117" ht="27" hidden="1" customHeight="1">
      <c r="A85" s="54">
        <v>0</v>
      </c>
      <c r="B85" s="54">
        <v>125</v>
      </c>
      <c r="C85" s="55" t="s">
        <v>99</v>
      </c>
      <c r="D85" s="92">
        <v>2020</v>
      </c>
      <c r="E85" s="92" t="s">
        <v>1260</v>
      </c>
      <c r="F85" s="94">
        <v>44047</v>
      </c>
      <c r="G85" s="58" t="s">
        <v>1273</v>
      </c>
      <c r="H85" s="59" t="s">
        <v>102</v>
      </c>
      <c r="I85" s="58" t="s">
        <v>1274</v>
      </c>
      <c r="J85" s="58" t="s">
        <v>1275</v>
      </c>
      <c r="K85" s="58" t="s">
        <v>1264</v>
      </c>
      <c r="L85" s="180" t="s">
        <v>146</v>
      </c>
      <c r="M85" s="58" t="s">
        <v>1276</v>
      </c>
      <c r="N85" s="92" t="s">
        <v>1277</v>
      </c>
      <c r="O85" s="126">
        <v>1</v>
      </c>
      <c r="P85" s="121" t="s">
        <v>1278</v>
      </c>
      <c r="Q85" s="233" t="s">
        <v>167</v>
      </c>
      <c r="R85" s="121" t="s">
        <v>1267</v>
      </c>
      <c r="S85" s="214">
        <v>44077</v>
      </c>
      <c r="T85" s="214">
        <v>44196</v>
      </c>
      <c r="U85" s="60" t="s">
        <v>552</v>
      </c>
      <c r="V85" s="54"/>
      <c r="W85" s="64">
        <v>44742</v>
      </c>
      <c r="X85" s="57"/>
      <c r="Y85" s="62"/>
      <c r="Z85" s="54"/>
      <c r="AA85" s="116"/>
      <c r="AB85" s="62"/>
      <c r="AC85" s="62"/>
      <c r="AD85" s="62"/>
      <c r="AE85" s="54"/>
      <c r="AF85" s="57"/>
      <c r="AG85" s="62"/>
      <c r="AH85" s="62"/>
      <c r="AI85" s="57"/>
      <c r="AJ85" s="62"/>
      <c r="AK85" s="62"/>
      <c r="AL85" s="62"/>
      <c r="AM85" s="54"/>
      <c r="AN85" s="57"/>
      <c r="AO85" s="62"/>
      <c r="AP85" s="54"/>
      <c r="AQ85" s="116"/>
      <c r="AR85" s="62"/>
      <c r="AS85" s="62"/>
      <c r="AT85" s="62"/>
      <c r="AU85" s="54"/>
      <c r="AV85" s="57">
        <v>44172</v>
      </c>
      <c r="AW85" s="58" t="s">
        <v>1279</v>
      </c>
      <c r="AX85" s="68">
        <v>1</v>
      </c>
      <c r="AY85" s="57">
        <v>44183</v>
      </c>
      <c r="AZ85" s="210" t="s">
        <v>1280</v>
      </c>
      <c r="BA85" s="62" t="s">
        <v>186</v>
      </c>
      <c r="BB85" s="68">
        <v>0</v>
      </c>
      <c r="BC85" s="54" t="s">
        <v>133</v>
      </c>
      <c r="BD85" s="57">
        <v>44286</v>
      </c>
      <c r="BE85" s="58" t="s">
        <v>1080</v>
      </c>
      <c r="BF85" s="68">
        <v>0</v>
      </c>
      <c r="BG85" s="57">
        <v>44337</v>
      </c>
      <c r="BH85" s="67" t="s">
        <v>1281</v>
      </c>
      <c r="BI85" s="56" t="s">
        <v>123</v>
      </c>
      <c r="BJ85" s="68">
        <v>0</v>
      </c>
      <c r="BK85" s="54" t="s">
        <v>115</v>
      </c>
      <c r="BL85" s="170">
        <v>44500</v>
      </c>
      <c r="BM85" s="54"/>
      <c r="BN85" s="54"/>
      <c r="BO85" s="170">
        <v>44508</v>
      </c>
      <c r="BP85" s="54" t="s">
        <v>1082</v>
      </c>
      <c r="BQ85" s="54" t="s">
        <v>126</v>
      </c>
      <c r="BR85" s="170">
        <v>44522</v>
      </c>
      <c r="BS85" s="56" t="s">
        <v>1083</v>
      </c>
      <c r="BT85" s="54" t="s">
        <v>220</v>
      </c>
      <c r="BU85" s="68">
        <v>0</v>
      </c>
      <c r="BV85" s="54" t="s">
        <v>115</v>
      </c>
      <c r="BW85" s="54"/>
      <c r="BX85" s="54"/>
      <c r="BY85" s="54"/>
      <c r="BZ85" s="66" t="s">
        <v>255</v>
      </c>
      <c r="CA85" s="54" t="s">
        <v>1282</v>
      </c>
      <c r="CB85" s="66" t="s">
        <v>195</v>
      </c>
      <c r="CC85" s="68">
        <v>0</v>
      </c>
      <c r="CD85" s="54" t="s">
        <v>133</v>
      </c>
      <c r="CE85" s="76">
        <v>44658</v>
      </c>
      <c r="CF85" s="92" t="s">
        <v>1283</v>
      </c>
      <c r="CG85" s="77" t="s">
        <v>195</v>
      </c>
      <c r="CH85" s="78">
        <v>0</v>
      </c>
      <c r="CI85" s="123" t="s">
        <v>133</v>
      </c>
      <c r="CJ85" s="76">
        <v>44680</v>
      </c>
      <c r="CK85" s="120" t="s">
        <v>1284</v>
      </c>
      <c r="CL85" s="91" t="s">
        <v>198</v>
      </c>
      <c r="CM85" s="236">
        <v>0.6</v>
      </c>
      <c r="CN85" s="78" t="s">
        <v>133</v>
      </c>
      <c r="CO85" s="248">
        <v>44712</v>
      </c>
      <c r="CP85" s="77" t="s">
        <v>1285</v>
      </c>
      <c r="CQ85" s="77">
        <v>1</v>
      </c>
      <c r="CR85" s="248">
        <v>44720</v>
      </c>
      <c r="CS85" s="77" t="s">
        <v>1286</v>
      </c>
      <c r="CT85" s="77" t="s">
        <v>166</v>
      </c>
      <c r="CU85" s="829">
        <v>44761</v>
      </c>
      <c r="CV85" s="844" t="s">
        <v>8305</v>
      </c>
      <c r="CW85" s="866" t="s">
        <v>1071</v>
      </c>
      <c r="CX85" s="883">
        <v>44764</v>
      </c>
      <c r="CY85" s="889" t="s">
        <v>8557</v>
      </c>
      <c r="CZ85" s="886" t="s">
        <v>220</v>
      </c>
      <c r="DA85" s="236">
        <v>0.8</v>
      </c>
      <c r="DB85" s="884" t="s">
        <v>4239</v>
      </c>
      <c r="DC85" s="919"/>
      <c r="DD85" s="920"/>
      <c r="DE85" s="54" t="s">
        <v>140</v>
      </c>
      <c r="DF85" s="62"/>
      <c r="DG85" s="56"/>
      <c r="DH85" s="57"/>
      <c r="DI85" s="54"/>
      <c r="DJ85" s="953"/>
      <c r="DK85" s="925">
        <v>78</v>
      </c>
      <c r="DL85" s="855" t="str">
        <f t="shared" si="2"/>
        <v>EN AVANCE</v>
      </c>
      <c r="DM85" s="913">
        <v>78</v>
      </c>
    </row>
    <row r="86" spans="1:117" ht="27" hidden="1" customHeight="1">
      <c r="A86" s="54">
        <v>237</v>
      </c>
      <c r="B86" s="54">
        <v>127</v>
      </c>
      <c r="C86" s="55" t="s">
        <v>99</v>
      </c>
      <c r="D86" s="92">
        <v>2020</v>
      </c>
      <c r="E86" s="92" t="s">
        <v>1260</v>
      </c>
      <c r="F86" s="94">
        <v>44047</v>
      </c>
      <c r="G86" s="58" t="s">
        <v>1287</v>
      </c>
      <c r="H86" s="59" t="s">
        <v>102</v>
      </c>
      <c r="I86" s="58" t="s">
        <v>1288</v>
      </c>
      <c r="J86" s="58" t="s">
        <v>1289</v>
      </c>
      <c r="K86" s="58" t="s">
        <v>1264</v>
      </c>
      <c r="L86" s="180" t="s">
        <v>146</v>
      </c>
      <c r="M86" s="58" t="s">
        <v>1290</v>
      </c>
      <c r="N86" s="92"/>
      <c r="O86" s="126">
        <v>1</v>
      </c>
      <c r="P86" s="121" t="s">
        <v>1291</v>
      </c>
      <c r="Q86" s="233" t="s">
        <v>167</v>
      </c>
      <c r="R86" s="121" t="s">
        <v>1267</v>
      </c>
      <c r="S86" s="214">
        <v>44064</v>
      </c>
      <c r="T86" s="214">
        <v>44165</v>
      </c>
      <c r="U86" s="63" t="s">
        <v>111</v>
      </c>
      <c r="V86" s="54"/>
      <c r="W86" s="64">
        <v>44669</v>
      </c>
      <c r="X86" s="57"/>
      <c r="Y86" s="62"/>
      <c r="Z86" s="54"/>
      <c r="AA86" s="116"/>
      <c r="AB86" s="62"/>
      <c r="AC86" s="62"/>
      <c r="AD86" s="62"/>
      <c r="AE86" s="54"/>
      <c r="AF86" s="57"/>
      <c r="AG86" s="62"/>
      <c r="AH86" s="62"/>
      <c r="AI86" s="57"/>
      <c r="AJ86" s="62"/>
      <c r="AK86" s="62"/>
      <c r="AL86" s="62"/>
      <c r="AM86" s="54"/>
      <c r="AN86" s="57"/>
      <c r="AO86" s="62"/>
      <c r="AP86" s="54"/>
      <c r="AQ86" s="116"/>
      <c r="AR86" s="62"/>
      <c r="AS86" s="62"/>
      <c r="AT86" s="62"/>
      <c r="AU86" s="54"/>
      <c r="AV86" s="57">
        <v>44172</v>
      </c>
      <c r="AW86" s="58" t="s">
        <v>1292</v>
      </c>
      <c r="AX86" s="68">
        <v>1</v>
      </c>
      <c r="AY86" s="57">
        <v>44183</v>
      </c>
      <c r="AZ86" s="237" t="s">
        <v>1293</v>
      </c>
      <c r="BA86" s="56" t="s">
        <v>186</v>
      </c>
      <c r="BB86" s="68">
        <v>0</v>
      </c>
      <c r="BC86" s="54" t="s">
        <v>115</v>
      </c>
      <c r="BD86" s="57">
        <v>44286</v>
      </c>
      <c r="BE86" s="58" t="s">
        <v>1080</v>
      </c>
      <c r="BF86" s="68">
        <v>0</v>
      </c>
      <c r="BG86" s="57">
        <v>44337</v>
      </c>
      <c r="BH86" s="67" t="s">
        <v>1281</v>
      </c>
      <c r="BI86" s="56" t="s">
        <v>123</v>
      </c>
      <c r="BJ86" s="68">
        <v>0</v>
      </c>
      <c r="BK86" s="54" t="s">
        <v>115</v>
      </c>
      <c r="BL86" s="89">
        <v>44500</v>
      </c>
      <c r="BM86" s="81" t="s">
        <v>1294</v>
      </c>
      <c r="BN86" s="74">
        <v>1</v>
      </c>
      <c r="BO86" s="170">
        <v>44508</v>
      </c>
      <c r="BP86" s="54" t="s">
        <v>1295</v>
      </c>
      <c r="BQ86" s="54" t="s">
        <v>139</v>
      </c>
      <c r="BR86" s="170">
        <v>44522</v>
      </c>
      <c r="BS86" s="56" t="s">
        <v>1296</v>
      </c>
      <c r="BT86" s="54" t="s">
        <v>220</v>
      </c>
      <c r="BU86" s="68">
        <v>0</v>
      </c>
      <c r="BV86" s="54" t="s">
        <v>115</v>
      </c>
      <c r="BW86" s="54"/>
      <c r="BX86" s="54"/>
      <c r="BY86" s="54"/>
      <c r="BZ86" s="66" t="s">
        <v>255</v>
      </c>
      <c r="CA86" s="56" t="s">
        <v>1297</v>
      </c>
      <c r="CB86" s="66" t="s">
        <v>195</v>
      </c>
      <c r="CC86" s="68">
        <v>0</v>
      </c>
      <c r="CD86" s="54" t="s">
        <v>133</v>
      </c>
      <c r="CE86" s="76">
        <v>44658</v>
      </c>
      <c r="CF86" s="92" t="s">
        <v>1298</v>
      </c>
      <c r="CG86" s="77" t="s">
        <v>195</v>
      </c>
      <c r="CH86" s="78">
        <v>0</v>
      </c>
      <c r="CI86" s="123" t="s">
        <v>133</v>
      </c>
      <c r="CJ86" s="76">
        <v>44680</v>
      </c>
      <c r="CK86" s="120" t="s">
        <v>1299</v>
      </c>
      <c r="CL86" s="91" t="s">
        <v>198</v>
      </c>
      <c r="CM86" s="97">
        <v>1</v>
      </c>
      <c r="CN86" s="123" t="s">
        <v>257</v>
      </c>
      <c r="CO86" s="92"/>
      <c r="CP86" s="92" t="s">
        <v>1300</v>
      </c>
      <c r="CQ86" s="92"/>
      <c r="CR86" s="248">
        <v>44720</v>
      </c>
      <c r="CS86" s="92" t="s">
        <v>259</v>
      </c>
      <c r="CT86" s="92" t="s">
        <v>139</v>
      </c>
      <c r="CU86" s="829">
        <v>44761</v>
      </c>
      <c r="CV86" s="846" t="s">
        <v>259</v>
      </c>
      <c r="CW86" s="868" t="s">
        <v>139</v>
      </c>
      <c r="CX86" s="883">
        <v>44764</v>
      </c>
      <c r="CY86" s="889" t="s">
        <v>8556</v>
      </c>
      <c r="CZ86" s="886" t="s">
        <v>220</v>
      </c>
      <c r="DA86" s="97">
        <v>1</v>
      </c>
      <c r="DB86" s="884" t="s">
        <v>4237</v>
      </c>
      <c r="DC86" s="919" t="s">
        <v>260</v>
      </c>
      <c r="DD86" s="920" t="s">
        <v>260</v>
      </c>
      <c r="DE86" s="54" t="s">
        <v>4218</v>
      </c>
      <c r="DF86" s="62" t="s">
        <v>8551</v>
      </c>
      <c r="DG86" s="56" t="s">
        <v>220</v>
      </c>
      <c r="DH86" s="57">
        <v>44772</v>
      </c>
      <c r="DI86" s="54" t="s">
        <v>310</v>
      </c>
      <c r="DJ86" s="953" t="s">
        <v>8551</v>
      </c>
      <c r="DK86" s="925">
        <v>79</v>
      </c>
      <c r="DL86" s="855" t="str">
        <f t="shared" si="2"/>
        <v>CUMPLIDA</v>
      </c>
      <c r="DM86" s="913">
        <v>79</v>
      </c>
    </row>
    <row r="87" spans="1:117" ht="27" hidden="1" customHeight="1">
      <c r="A87" s="54">
        <v>238</v>
      </c>
      <c r="B87" s="54">
        <v>128</v>
      </c>
      <c r="C87" s="55" t="s">
        <v>99</v>
      </c>
      <c r="D87" s="92">
        <v>2020</v>
      </c>
      <c r="E87" s="92" t="s">
        <v>1301</v>
      </c>
      <c r="F87" s="238">
        <v>44075</v>
      </c>
      <c r="G87" s="58" t="s">
        <v>1302</v>
      </c>
      <c r="H87" s="160" t="s">
        <v>102</v>
      </c>
      <c r="I87" s="194" t="s">
        <v>1303</v>
      </c>
      <c r="J87" s="58" t="s">
        <v>1304</v>
      </c>
      <c r="K87" s="58" t="s">
        <v>1305</v>
      </c>
      <c r="L87" s="208" t="s">
        <v>146</v>
      </c>
      <c r="M87" s="58" t="s">
        <v>1306</v>
      </c>
      <c r="N87" s="80" t="s">
        <v>1307</v>
      </c>
      <c r="O87" s="192">
        <v>12</v>
      </c>
      <c r="P87" s="92" t="s">
        <v>1308</v>
      </c>
      <c r="Q87" s="55" t="s">
        <v>954</v>
      </c>
      <c r="R87" s="92" t="s">
        <v>1309</v>
      </c>
      <c r="S87" s="94">
        <v>44166</v>
      </c>
      <c r="T87" s="94">
        <v>44377</v>
      </c>
      <c r="U87" s="63" t="s">
        <v>552</v>
      </c>
      <c r="V87" s="54"/>
      <c r="W87" s="64">
        <v>45015</v>
      </c>
      <c r="X87" s="101"/>
      <c r="Y87" s="114"/>
      <c r="Z87" s="98"/>
      <c r="AA87" s="188"/>
      <c r="AB87" s="114"/>
      <c r="AC87" s="114"/>
      <c r="AD87" s="114"/>
      <c r="AE87" s="98"/>
      <c r="AF87" s="101"/>
      <c r="AG87" s="114"/>
      <c r="AH87" s="114"/>
      <c r="AI87" s="101"/>
      <c r="AJ87" s="114"/>
      <c r="AK87" s="114"/>
      <c r="AL87" s="114"/>
      <c r="AM87" s="98"/>
      <c r="AN87" s="101"/>
      <c r="AO87" s="114"/>
      <c r="AP87" s="98"/>
      <c r="AQ87" s="188"/>
      <c r="AR87" s="114"/>
      <c r="AS87" s="114"/>
      <c r="AT87" s="114"/>
      <c r="AU87" s="98"/>
      <c r="AV87" s="101"/>
      <c r="AW87" s="178"/>
      <c r="AX87" s="98"/>
      <c r="AY87" s="101">
        <v>44179</v>
      </c>
      <c r="AZ87" s="102" t="s">
        <v>1310</v>
      </c>
      <c r="BA87" s="114" t="s">
        <v>119</v>
      </c>
      <c r="BB87" s="98">
        <v>1</v>
      </c>
      <c r="BC87" s="98" t="s">
        <v>133</v>
      </c>
      <c r="BD87" s="101">
        <v>44286</v>
      </c>
      <c r="BE87" s="102" t="s">
        <v>1311</v>
      </c>
      <c r="BF87" s="109">
        <v>0.25</v>
      </c>
      <c r="BG87" s="101">
        <v>44336</v>
      </c>
      <c r="BH87" s="102" t="s">
        <v>1312</v>
      </c>
      <c r="BI87" s="100" t="s">
        <v>123</v>
      </c>
      <c r="BJ87" s="109">
        <f>3/7</f>
        <v>0.42857142857142855</v>
      </c>
      <c r="BK87" s="98" t="s">
        <v>133</v>
      </c>
      <c r="BL87" s="110">
        <v>44500</v>
      </c>
      <c r="BM87" s="102" t="s">
        <v>1313</v>
      </c>
      <c r="BN87" s="98">
        <v>0</v>
      </c>
      <c r="BO87" s="110">
        <v>44508</v>
      </c>
      <c r="BP87" s="102" t="s">
        <v>1314</v>
      </c>
      <c r="BQ87" s="98" t="s">
        <v>201</v>
      </c>
      <c r="BR87" s="170">
        <v>44518</v>
      </c>
      <c r="BS87" s="58" t="s">
        <v>1315</v>
      </c>
      <c r="BT87" s="56" t="s">
        <v>114</v>
      </c>
      <c r="BU87" s="68">
        <v>0.42857142857142855</v>
      </c>
      <c r="BV87" s="54" t="s">
        <v>115</v>
      </c>
      <c r="BW87" s="54"/>
      <c r="BX87" s="54"/>
      <c r="BY87" s="54"/>
      <c r="BZ87" s="248">
        <v>44627</v>
      </c>
      <c r="CA87" s="239" t="s">
        <v>1316</v>
      </c>
      <c r="CB87" s="239" t="s">
        <v>1317</v>
      </c>
      <c r="CC87" s="68">
        <v>0.43</v>
      </c>
      <c r="CD87" s="54" t="s">
        <v>133</v>
      </c>
      <c r="CE87" s="248">
        <v>44655</v>
      </c>
      <c r="CF87" s="248" t="s">
        <v>1318</v>
      </c>
      <c r="CG87" s="248" t="s">
        <v>1317</v>
      </c>
      <c r="CH87" s="78">
        <v>0.02</v>
      </c>
      <c r="CI87" s="123" t="s">
        <v>133</v>
      </c>
      <c r="CJ87" s="248">
        <v>44679</v>
      </c>
      <c r="CK87" s="240" t="s">
        <v>1319</v>
      </c>
      <c r="CL87" s="248" t="s">
        <v>1317</v>
      </c>
      <c r="CM87" s="78">
        <v>0.03</v>
      </c>
      <c r="CN87" s="123" t="s">
        <v>133</v>
      </c>
      <c r="CO87" s="248">
        <v>44712</v>
      </c>
      <c r="CP87" s="92" t="s">
        <v>1320</v>
      </c>
      <c r="CQ87" s="92"/>
      <c r="CR87" s="248">
        <v>44720</v>
      </c>
      <c r="CS87" s="92" t="s">
        <v>335</v>
      </c>
      <c r="CT87" s="92" t="s">
        <v>367</v>
      </c>
      <c r="CU87" s="248">
        <v>44756</v>
      </c>
      <c r="CV87" s="838" t="s">
        <v>1321</v>
      </c>
      <c r="CW87" s="869" t="s">
        <v>1071</v>
      </c>
      <c r="CX87" s="883">
        <v>44769</v>
      </c>
      <c r="CY87" s="889" t="s">
        <v>8558</v>
      </c>
      <c r="CZ87" s="885" t="s">
        <v>220</v>
      </c>
      <c r="DA87" s="78">
        <v>0.5</v>
      </c>
      <c r="DB87" s="884" t="s">
        <v>4238</v>
      </c>
      <c r="DC87" s="919"/>
      <c r="DD87" s="920"/>
      <c r="DE87" s="54" t="s">
        <v>140</v>
      </c>
      <c r="DF87" s="62"/>
      <c r="DG87" s="56"/>
      <c r="DH87" s="57"/>
      <c r="DI87" s="54"/>
      <c r="DJ87" s="953"/>
      <c r="DK87" s="925">
        <v>80</v>
      </c>
      <c r="DL87" s="855" t="str">
        <f t="shared" si="2"/>
        <v>EN AVANCE</v>
      </c>
      <c r="DM87" s="913">
        <v>80</v>
      </c>
    </row>
    <row r="88" spans="1:117" ht="27" hidden="1" customHeight="1">
      <c r="A88" s="54">
        <v>0</v>
      </c>
      <c r="B88" s="54">
        <v>129</v>
      </c>
      <c r="C88" s="55" t="s">
        <v>99</v>
      </c>
      <c r="D88" s="92">
        <v>2020</v>
      </c>
      <c r="E88" s="92" t="s">
        <v>1301</v>
      </c>
      <c r="F88" s="238">
        <v>44075</v>
      </c>
      <c r="G88" s="58" t="s">
        <v>1302</v>
      </c>
      <c r="H88" s="160" t="s">
        <v>102</v>
      </c>
      <c r="I88" s="194" t="s">
        <v>1323</v>
      </c>
      <c r="J88" s="58" t="s">
        <v>1304</v>
      </c>
      <c r="K88" s="58" t="s">
        <v>1305</v>
      </c>
      <c r="L88" s="208" t="s">
        <v>146</v>
      </c>
      <c r="M88" s="58" t="s">
        <v>1324</v>
      </c>
      <c r="N88" s="80" t="s">
        <v>1325</v>
      </c>
      <c r="O88" s="192">
        <v>12</v>
      </c>
      <c r="P88" s="92" t="s">
        <v>1326</v>
      </c>
      <c r="Q88" s="55" t="s">
        <v>954</v>
      </c>
      <c r="R88" s="56" t="s">
        <v>1327</v>
      </c>
      <c r="S88" s="94">
        <v>44166</v>
      </c>
      <c r="T88" s="94">
        <v>44377</v>
      </c>
      <c r="U88" s="63" t="s">
        <v>552</v>
      </c>
      <c r="V88" s="54"/>
      <c r="W88" s="64">
        <v>44985</v>
      </c>
      <c r="X88" s="101"/>
      <c r="Y88" s="114"/>
      <c r="Z88" s="98"/>
      <c r="AA88" s="188"/>
      <c r="AB88" s="114"/>
      <c r="AC88" s="114"/>
      <c r="AD88" s="114"/>
      <c r="AE88" s="98"/>
      <c r="AF88" s="101"/>
      <c r="AG88" s="114"/>
      <c r="AH88" s="114"/>
      <c r="AI88" s="101"/>
      <c r="AJ88" s="114"/>
      <c r="AK88" s="114"/>
      <c r="AL88" s="114"/>
      <c r="AM88" s="98"/>
      <c r="AN88" s="101"/>
      <c r="AO88" s="114"/>
      <c r="AP88" s="98"/>
      <c r="AQ88" s="188"/>
      <c r="AR88" s="114"/>
      <c r="AS88" s="114"/>
      <c r="AT88" s="114"/>
      <c r="AU88" s="98"/>
      <c r="AV88" s="101"/>
      <c r="AW88" s="178"/>
      <c r="AX88" s="98"/>
      <c r="AY88" s="101">
        <v>44179</v>
      </c>
      <c r="AZ88" s="102" t="s">
        <v>1328</v>
      </c>
      <c r="BA88" s="114" t="s">
        <v>119</v>
      </c>
      <c r="BB88" s="98">
        <v>2</v>
      </c>
      <c r="BC88" s="98" t="s">
        <v>133</v>
      </c>
      <c r="BD88" s="101">
        <v>44286</v>
      </c>
      <c r="BE88" s="102" t="s">
        <v>1329</v>
      </c>
      <c r="BF88" s="109">
        <v>0.25</v>
      </c>
      <c r="BG88" s="101">
        <v>44336</v>
      </c>
      <c r="BH88" s="102" t="s">
        <v>1330</v>
      </c>
      <c r="BI88" s="100" t="s">
        <v>123</v>
      </c>
      <c r="BJ88" s="109">
        <f>3/7</f>
        <v>0.42857142857142855</v>
      </c>
      <c r="BK88" s="98" t="s">
        <v>133</v>
      </c>
      <c r="BL88" s="101">
        <v>44500</v>
      </c>
      <c r="BM88" s="102" t="s">
        <v>1313</v>
      </c>
      <c r="BN88" s="109">
        <v>0.25</v>
      </c>
      <c r="BO88" s="110">
        <v>44508</v>
      </c>
      <c r="BP88" s="102" t="s">
        <v>1331</v>
      </c>
      <c r="BQ88" s="98" t="s">
        <v>201</v>
      </c>
      <c r="BR88" s="170">
        <v>44518</v>
      </c>
      <c r="BS88" s="58" t="s">
        <v>1332</v>
      </c>
      <c r="BT88" s="56" t="s">
        <v>114</v>
      </c>
      <c r="BU88" s="68">
        <v>0.42857142857142855</v>
      </c>
      <c r="BV88" s="54" t="s">
        <v>115</v>
      </c>
      <c r="BW88" s="54"/>
      <c r="BX88" s="54"/>
      <c r="BY88" s="54"/>
      <c r="BZ88" s="248">
        <v>44627</v>
      </c>
      <c r="CA88" s="239" t="s">
        <v>1333</v>
      </c>
      <c r="CB88" s="56" t="s">
        <v>1317</v>
      </c>
      <c r="CC88" s="68">
        <v>0.43</v>
      </c>
      <c r="CD88" s="54" t="s">
        <v>133</v>
      </c>
      <c r="CE88" s="248">
        <v>44655</v>
      </c>
      <c r="CF88" s="248" t="s">
        <v>973</v>
      </c>
      <c r="CG88" s="92" t="s">
        <v>1317</v>
      </c>
      <c r="CH88" s="78">
        <v>0.02</v>
      </c>
      <c r="CI88" s="123" t="s">
        <v>133</v>
      </c>
      <c r="CJ88" s="248">
        <v>44679</v>
      </c>
      <c r="CK88" s="240" t="s">
        <v>1334</v>
      </c>
      <c r="CL88" s="248" t="s">
        <v>1317</v>
      </c>
      <c r="CM88" s="78">
        <v>0.03</v>
      </c>
      <c r="CN88" s="123" t="s">
        <v>133</v>
      </c>
      <c r="CO88" s="248">
        <v>44712</v>
      </c>
      <c r="CP88" s="92" t="s">
        <v>1335</v>
      </c>
      <c r="CQ88" s="92"/>
      <c r="CR88" s="79">
        <v>44720</v>
      </c>
      <c r="CS88" s="92" t="s">
        <v>335</v>
      </c>
      <c r="CT88" s="92" t="s">
        <v>367</v>
      </c>
      <c r="CU88" s="248">
        <v>44756</v>
      </c>
      <c r="CV88" s="838" t="s">
        <v>1336</v>
      </c>
      <c r="CW88" s="869" t="s">
        <v>139</v>
      </c>
      <c r="CX88" s="883">
        <v>44769</v>
      </c>
      <c r="CY88" s="889" t="s">
        <v>8559</v>
      </c>
      <c r="CZ88" s="885" t="s">
        <v>220</v>
      </c>
      <c r="DA88" s="78">
        <v>0.4</v>
      </c>
      <c r="DB88" s="884" t="s">
        <v>4238</v>
      </c>
      <c r="DC88" s="919"/>
      <c r="DD88" s="920"/>
      <c r="DE88" s="54" t="s">
        <v>140</v>
      </c>
      <c r="DF88" s="62"/>
      <c r="DG88" s="56"/>
      <c r="DH88" s="57"/>
      <c r="DI88" s="54"/>
      <c r="DJ88" s="953"/>
      <c r="DK88" s="925">
        <v>81</v>
      </c>
      <c r="DL88" s="855" t="str">
        <f t="shared" si="2"/>
        <v>EN AVANCE</v>
      </c>
      <c r="DM88" s="913">
        <v>81</v>
      </c>
    </row>
    <row r="89" spans="1:117" ht="27" hidden="1" customHeight="1">
      <c r="A89" s="54">
        <v>0</v>
      </c>
      <c r="B89" s="54">
        <v>130</v>
      </c>
      <c r="C89" s="55" t="s">
        <v>99</v>
      </c>
      <c r="D89" s="92">
        <v>2020</v>
      </c>
      <c r="E89" s="92" t="s">
        <v>1301</v>
      </c>
      <c r="F89" s="238">
        <v>44075</v>
      </c>
      <c r="G89" s="58" t="s">
        <v>1302</v>
      </c>
      <c r="H89" s="160" t="s">
        <v>102</v>
      </c>
      <c r="I89" s="194" t="s">
        <v>1337</v>
      </c>
      <c r="J89" s="58" t="s">
        <v>1304</v>
      </c>
      <c r="K89" s="58" t="s">
        <v>1305</v>
      </c>
      <c r="L89" s="208" t="s">
        <v>146</v>
      </c>
      <c r="M89" s="58" t="s">
        <v>1338</v>
      </c>
      <c r="N89" s="106"/>
      <c r="O89" s="77">
        <v>1</v>
      </c>
      <c r="P89" s="92" t="s">
        <v>1339</v>
      </c>
      <c r="Q89" s="55" t="s">
        <v>954</v>
      </c>
      <c r="R89" s="241" t="s">
        <v>1340</v>
      </c>
      <c r="S89" s="94">
        <v>44166</v>
      </c>
      <c r="T89" s="94">
        <v>44377</v>
      </c>
      <c r="U89" s="60"/>
      <c r="V89" s="54"/>
      <c r="W89" s="65">
        <f>IF(T89="","",(T89+V89))</f>
        <v>44377</v>
      </c>
      <c r="X89" s="101"/>
      <c r="Y89" s="114"/>
      <c r="Z89" s="98"/>
      <c r="AA89" s="188"/>
      <c r="AB89" s="114"/>
      <c r="AC89" s="114"/>
      <c r="AD89" s="114"/>
      <c r="AE89" s="98"/>
      <c r="AF89" s="101"/>
      <c r="AG89" s="114"/>
      <c r="AH89" s="114"/>
      <c r="AI89" s="101"/>
      <c r="AJ89" s="114"/>
      <c r="AK89" s="114"/>
      <c r="AL89" s="114"/>
      <c r="AM89" s="98"/>
      <c r="AN89" s="101"/>
      <c r="AO89" s="114"/>
      <c r="AP89" s="98"/>
      <c r="AQ89" s="188"/>
      <c r="AR89" s="114"/>
      <c r="AS89" s="114"/>
      <c r="AT89" s="114"/>
      <c r="AU89" s="98"/>
      <c r="AV89" s="101"/>
      <c r="AW89" s="178"/>
      <c r="AX89" s="98"/>
      <c r="AY89" s="101">
        <v>44179</v>
      </c>
      <c r="AZ89" s="102" t="s">
        <v>1341</v>
      </c>
      <c r="BA89" s="114" t="s">
        <v>119</v>
      </c>
      <c r="BB89" s="109">
        <v>0.25</v>
      </c>
      <c r="BC89" s="98" t="s">
        <v>133</v>
      </c>
      <c r="BD89" s="101">
        <v>44286</v>
      </c>
      <c r="BE89" s="102" t="s">
        <v>1342</v>
      </c>
      <c r="BF89" s="109">
        <v>0.25</v>
      </c>
      <c r="BG89" s="101">
        <v>44336</v>
      </c>
      <c r="BH89" s="102" t="s">
        <v>1343</v>
      </c>
      <c r="BI89" s="100" t="s">
        <v>123</v>
      </c>
      <c r="BJ89" s="109">
        <v>0.66</v>
      </c>
      <c r="BK89" s="98" t="s">
        <v>133</v>
      </c>
      <c r="BL89" s="110">
        <v>44500</v>
      </c>
      <c r="BM89" s="102" t="s">
        <v>1344</v>
      </c>
      <c r="BN89" s="109">
        <v>0.25</v>
      </c>
      <c r="BO89" s="110">
        <v>44508</v>
      </c>
      <c r="BP89" s="102" t="s">
        <v>1345</v>
      </c>
      <c r="BQ89" s="98" t="s">
        <v>126</v>
      </c>
      <c r="BR89" s="170">
        <v>44518</v>
      </c>
      <c r="BS89" s="58" t="s">
        <v>1346</v>
      </c>
      <c r="BT89" s="56" t="s">
        <v>114</v>
      </c>
      <c r="BU89" s="68">
        <v>1</v>
      </c>
      <c r="BV89" s="54" t="s">
        <v>257</v>
      </c>
      <c r="BW89" s="54"/>
      <c r="BX89" s="54"/>
      <c r="BY89" s="54"/>
      <c r="BZ89" s="248">
        <v>44627</v>
      </c>
      <c r="CA89" s="242" t="s">
        <v>1098</v>
      </c>
      <c r="CB89" s="56" t="s">
        <v>1317</v>
      </c>
      <c r="CC89" s="68">
        <v>1</v>
      </c>
      <c r="CD89" s="54" t="s">
        <v>257</v>
      </c>
      <c r="CE89" s="248">
        <v>44655</v>
      </c>
      <c r="CF89" s="142" t="s">
        <v>1098</v>
      </c>
      <c r="CG89" s="92" t="s">
        <v>1317</v>
      </c>
      <c r="CH89" s="78">
        <v>1</v>
      </c>
      <c r="CI89" s="123" t="s">
        <v>257</v>
      </c>
      <c r="CJ89" s="248">
        <v>44679</v>
      </c>
      <c r="CK89" s="243" t="s">
        <v>1098</v>
      </c>
      <c r="CL89" s="244" t="s">
        <v>1317</v>
      </c>
      <c r="CM89" s="140">
        <v>1</v>
      </c>
      <c r="CN89" s="123" t="s">
        <v>257</v>
      </c>
      <c r="CO89" s="248">
        <v>44712</v>
      </c>
      <c r="CP89" s="92" t="s">
        <v>1347</v>
      </c>
      <c r="CQ89" s="92"/>
      <c r="CR89" s="79">
        <v>44720</v>
      </c>
      <c r="CS89" s="92" t="s">
        <v>1098</v>
      </c>
      <c r="CT89" s="92" t="s">
        <v>139</v>
      </c>
      <c r="CU89" s="248">
        <v>44756</v>
      </c>
      <c r="CV89" s="838" t="s">
        <v>1348</v>
      </c>
      <c r="CW89" s="869" t="s">
        <v>1349</v>
      </c>
      <c r="CX89" s="883">
        <v>44768</v>
      </c>
      <c r="CY89" s="889" t="s">
        <v>4831</v>
      </c>
      <c r="CZ89" s="885" t="s">
        <v>220</v>
      </c>
      <c r="DA89" s="140">
        <v>1</v>
      </c>
      <c r="DB89" s="884" t="s">
        <v>4237</v>
      </c>
      <c r="DC89" s="919"/>
      <c r="DD89" s="920"/>
      <c r="DE89" s="54" t="s">
        <v>140</v>
      </c>
      <c r="DF89" s="67"/>
      <c r="DG89" s="56"/>
      <c r="DH89" s="57"/>
      <c r="DI89" s="54"/>
      <c r="DJ89" s="953"/>
      <c r="DK89" s="925">
        <v>82</v>
      </c>
      <c r="DL89" s="855" t="str">
        <f t="shared" si="2"/>
        <v>CUMPLIDA</v>
      </c>
      <c r="DM89" s="913">
        <v>82</v>
      </c>
    </row>
    <row r="90" spans="1:117" ht="27" hidden="1" customHeight="1">
      <c r="A90" s="54">
        <v>239</v>
      </c>
      <c r="B90" s="54">
        <v>131</v>
      </c>
      <c r="C90" s="55" t="s">
        <v>99</v>
      </c>
      <c r="D90" s="92">
        <v>2020</v>
      </c>
      <c r="E90" s="92" t="s">
        <v>1301</v>
      </c>
      <c r="F90" s="238">
        <v>44075</v>
      </c>
      <c r="G90" s="58" t="s">
        <v>1350</v>
      </c>
      <c r="H90" s="160" t="s">
        <v>102</v>
      </c>
      <c r="I90" s="58" t="s">
        <v>1351</v>
      </c>
      <c r="J90" s="58" t="s">
        <v>1352</v>
      </c>
      <c r="K90" s="58" t="s">
        <v>1353</v>
      </c>
      <c r="L90" s="208" t="s">
        <v>146</v>
      </c>
      <c r="M90" s="58" t="s">
        <v>1354</v>
      </c>
      <c r="N90" s="245" t="s">
        <v>1355</v>
      </c>
      <c r="O90" s="192">
        <v>2</v>
      </c>
      <c r="P90" s="192" t="s">
        <v>1356</v>
      </c>
      <c r="Q90" s="55" t="s">
        <v>954</v>
      </c>
      <c r="R90" s="56" t="s">
        <v>1357</v>
      </c>
      <c r="S90" s="94">
        <v>44166</v>
      </c>
      <c r="T90" s="94">
        <v>44377</v>
      </c>
      <c r="U90" s="63" t="s">
        <v>552</v>
      </c>
      <c r="V90" s="54"/>
      <c r="W90" s="64">
        <v>44926</v>
      </c>
      <c r="X90" s="101"/>
      <c r="Y90" s="114"/>
      <c r="Z90" s="98"/>
      <c r="AA90" s="188"/>
      <c r="AB90" s="114"/>
      <c r="AC90" s="114"/>
      <c r="AD90" s="114"/>
      <c r="AE90" s="98"/>
      <c r="AF90" s="101"/>
      <c r="AG90" s="114"/>
      <c r="AH90" s="114"/>
      <c r="AI90" s="101"/>
      <c r="AJ90" s="114"/>
      <c r="AK90" s="114"/>
      <c r="AL90" s="114"/>
      <c r="AM90" s="98"/>
      <c r="AN90" s="101"/>
      <c r="AO90" s="114"/>
      <c r="AP90" s="98"/>
      <c r="AQ90" s="188"/>
      <c r="AR90" s="114"/>
      <c r="AS90" s="114"/>
      <c r="AT90" s="114"/>
      <c r="AU90" s="98"/>
      <c r="AV90" s="101"/>
      <c r="AW90" s="178"/>
      <c r="AX90" s="98"/>
      <c r="AY90" s="101">
        <v>44179</v>
      </c>
      <c r="AZ90" s="102" t="s">
        <v>1328</v>
      </c>
      <c r="BA90" s="114" t="s">
        <v>119</v>
      </c>
      <c r="BB90" s="98">
        <v>2</v>
      </c>
      <c r="BC90" s="98" t="s">
        <v>133</v>
      </c>
      <c r="BD90" s="101">
        <v>44286</v>
      </c>
      <c r="BE90" s="102" t="s">
        <v>1329</v>
      </c>
      <c r="BF90" s="109">
        <v>0.25</v>
      </c>
      <c r="BG90" s="101">
        <v>44336</v>
      </c>
      <c r="BH90" s="102" t="s">
        <v>1358</v>
      </c>
      <c r="BI90" s="100" t="s">
        <v>123</v>
      </c>
      <c r="BJ90" s="109">
        <f>3/7</f>
        <v>0.42857142857142855</v>
      </c>
      <c r="BK90" s="98" t="s">
        <v>133</v>
      </c>
      <c r="BL90" s="110">
        <v>44500</v>
      </c>
      <c r="BM90" s="102" t="s">
        <v>1359</v>
      </c>
      <c r="BN90" s="109">
        <v>0.25</v>
      </c>
      <c r="BO90" s="110">
        <v>44508</v>
      </c>
      <c r="BP90" s="102" t="s">
        <v>1360</v>
      </c>
      <c r="BQ90" s="98" t="s">
        <v>126</v>
      </c>
      <c r="BR90" s="170">
        <v>44518</v>
      </c>
      <c r="BS90" s="58" t="s">
        <v>1361</v>
      </c>
      <c r="BT90" s="56" t="s">
        <v>114</v>
      </c>
      <c r="BU90" s="68">
        <v>0.42857142857142855</v>
      </c>
      <c r="BV90" s="54" t="s">
        <v>115</v>
      </c>
      <c r="BW90" s="54"/>
      <c r="BX90" s="54"/>
      <c r="BY90" s="54"/>
      <c r="BZ90" s="248">
        <v>44627</v>
      </c>
      <c r="CA90" s="239" t="s">
        <v>1362</v>
      </c>
      <c r="CB90" s="56" t="s">
        <v>1317</v>
      </c>
      <c r="CC90" s="68">
        <v>0.43</v>
      </c>
      <c r="CD90" s="54" t="s">
        <v>133</v>
      </c>
      <c r="CE90" s="248">
        <v>44655</v>
      </c>
      <c r="CF90" s="248" t="s">
        <v>1363</v>
      </c>
      <c r="CG90" s="92" t="s">
        <v>1317</v>
      </c>
      <c r="CH90" s="78">
        <v>0</v>
      </c>
      <c r="CI90" s="123" t="s">
        <v>133</v>
      </c>
      <c r="CJ90" s="248">
        <v>44679</v>
      </c>
      <c r="CK90" s="246" t="s">
        <v>1363</v>
      </c>
      <c r="CL90" s="248" t="s">
        <v>1317</v>
      </c>
      <c r="CM90" s="78">
        <v>0</v>
      </c>
      <c r="CN90" s="123" t="s">
        <v>133</v>
      </c>
      <c r="CO90" s="248">
        <v>44712</v>
      </c>
      <c r="CP90" s="92" t="s">
        <v>1364</v>
      </c>
      <c r="CQ90" s="92"/>
      <c r="CR90" s="248">
        <v>44720</v>
      </c>
      <c r="CS90" s="92" t="s">
        <v>335</v>
      </c>
      <c r="CT90" s="92" t="s">
        <v>367</v>
      </c>
      <c r="CU90" s="248">
        <v>44756</v>
      </c>
      <c r="CV90" s="848" t="s">
        <v>1365</v>
      </c>
      <c r="CW90" s="870" t="s">
        <v>126</v>
      </c>
      <c r="CX90" s="883">
        <v>44769</v>
      </c>
      <c r="CY90" s="889" t="s">
        <v>8560</v>
      </c>
      <c r="CZ90" s="885" t="s">
        <v>220</v>
      </c>
      <c r="DA90" s="78">
        <v>0.5</v>
      </c>
      <c r="DB90" s="884" t="s">
        <v>4238</v>
      </c>
      <c r="DC90" s="919"/>
      <c r="DD90" s="920"/>
      <c r="DE90" s="54" t="s">
        <v>140</v>
      </c>
      <c r="DF90" s="62"/>
      <c r="DG90" s="56"/>
      <c r="DH90" s="57"/>
      <c r="DI90" s="54"/>
      <c r="DJ90" s="953"/>
      <c r="DK90" s="925">
        <v>83</v>
      </c>
      <c r="DL90" s="855" t="str">
        <f t="shared" si="2"/>
        <v>EN AVANCE</v>
      </c>
      <c r="DM90" s="913">
        <v>83</v>
      </c>
    </row>
    <row r="91" spans="1:117" ht="27" hidden="1" customHeight="1">
      <c r="A91" s="54">
        <v>0</v>
      </c>
      <c r="B91" s="54">
        <v>132</v>
      </c>
      <c r="C91" s="55" t="s">
        <v>99</v>
      </c>
      <c r="D91" s="92">
        <v>2020</v>
      </c>
      <c r="E91" s="92" t="s">
        <v>1301</v>
      </c>
      <c r="F91" s="238">
        <v>44075</v>
      </c>
      <c r="G91" s="58" t="s">
        <v>1350</v>
      </c>
      <c r="H91" s="160" t="s">
        <v>102</v>
      </c>
      <c r="I91" s="58" t="s">
        <v>1366</v>
      </c>
      <c r="J91" s="58" t="s">
        <v>1352</v>
      </c>
      <c r="K91" s="58" t="s">
        <v>1353</v>
      </c>
      <c r="L91" s="208" t="s">
        <v>146</v>
      </c>
      <c r="M91" s="58" t="s">
        <v>1367</v>
      </c>
      <c r="N91" s="106"/>
      <c r="O91" s="92">
        <v>1</v>
      </c>
      <c r="P91" s="92" t="s">
        <v>1368</v>
      </c>
      <c r="Q91" s="55" t="s">
        <v>954</v>
      </c>
      <c r="R91" s="92" t="s">
        <v>1369</v>
      </c>
      <c r="S91" s="94">
        <v>44166</v>
      </c>
      <c r="T91" s="94">
        <v>44377</v>
      </c>
      <c r="U91" s="60"/>
      <c r="V91" s="54"/>
      <c r="W91" s="65">
        <f>IF(T91="","",(T91+V91))</f>
        <v>44377</v>
      </c>
      <c r="X91" s="101"/>
      <c r="Y91" s="114"/>
      <c r="Z91" s="98"/>
      <c r="AA91" s="188"/>
      <c r="AB91" s="114"/>
      <c r="AC91" s="114"/>
      <c r="AD91" s="114"/>
      <c r="AE91" s="98"/>
      <c r="AF91" s="101"/>
      <c r="AG91" s="114"/>
      <c r="AH91" s="114"/>
      <c r="AI91" s="101"/>
      <c r="AJ91" s="114"/>
      <c r="AK91" s="114"/>
      <c r="AL91" s="114"/>
      <c r="AM91" s="98"/>
      <c r="AN91" s="101"/>
      <c r="AO91" s="114"/>
      <c r="AP91" s="98"/>
      <c r="AQ91" s="188"/>
      <c r="AR91" s="114"/>
      <c r="AS91" s="114"/>
      <c r="AT91" s="114"/>
      <c r="AU91" s="98"/>
      <c r="AV91" s="101"/>
      <c r="AW91" s="178"/>
      <c r="AX91" s="98"/>
      <c r="AY91" s="101">
        <v>44179</v>
      </c>
      <c r="AZ91" s="102" t="s">
        <v>1370</v>
      </c>
      <c r="BA91" s="114" t="s">
        <v>119</v>
      </c>
      <c r="BB91" s="98">
        <v>0</v>
      </c>
      <c r="BC91" s="98" t="s">
        <v>133</v>
      </c>
      <c r="BD91" s="101">
        <v>44286</v>
      </c>
      <c r="BE91" s="102" t="s">
        <v>1371</v>
      </c>
      <c r="BF91" s="98">
        <v>0</v>
      </c>
      <c r="BG91" s="101">
        <v>44336</v>
      </c>
      <c r="BH91" s="102" t="s">
        <v>1372</v>
      </c>
      <c r="BI91" s="100" t="s">
        <v>123</v>
      </c>
      <c r="BJ91" s="98">
        <v>0</v>
      </c>
      <c r="BK91" s="98" t="s">
        <v>133</v>
      </c>
      <c r="BL91" s="110">
        <v>44500</v>
      </c>
      <c r="BM91" s="102" t="s">
        <v>1373</v>
      </c>
      <c r="BN91" s="109">
        <v>1</v>
      </c>
      <c r="BO91" s="110">
        <v>44508</v>
      </c>
      <c r="BP91" s="102" t="s">
        <v>1374</v>
      </c>
      <c r="BQ91" s="98" t="s">
        <v>139</v>
      </c>
      <c r="BR91" s="170">
        <v>44518</v>
      </c>
      <c r="BS91" s="58" t="s">
        <v>1375</v>
      </c>
      <c r="BT91" s="56" t="s">
        <v>114</v>
      </c>
      <c r="BU91" s="68">
        <v>1</v>
      </c>
      <c r="BV91" s="54" t="s">
        <v>257</v>
      </c>
      <c r="BW91" s="54"/>
      <c r="BX91" s="54"/>
      <c r="BY91" s="54"/>
      <c r="BZ91" s="248">
        <v>44627</v>
      </c>
      <c r="CA91" s="242" t="s">
        <v>1098</v>
      </c>
      <c r="CB91" s="56" t="s">
        <v>1317</v>
      </c>
      <c r="CC91" s="68">
        <v>1</v>
      </c>
      <c r="CD91" s="54" t="s">
        <v>257</v>
      </c>
      <c r="CE91" s="248">
        <v>44655</v>
      </c>
      <c r="CF91" s="142" t="s">
        <v>1098</v>
      </c>
      <c r="CG91" s="92" t="s">
        <v>1317</v>
      </c>
      <c r="CH91" s="78">
        <v>1</v>
      </c>
      <c r="CI91" s="123" t="s">
        <v>257</v>
      </c>
      <c r="CJ91" s="248">
        <v>44679</v>
      </c>
      <c r="CK91" s="243" t="s">
        <v>1098</v>
      </c>
      <c r="CL91" s="244" t="s">
        <v>1317</v>
      </c>
      <c r="CM91" s="140">
        <v>1</v>
      </c>
      <c r="CN91" s="123" t="s">
        <v>257</v>
      </c>
      <c r="CO91" s="92"/>
      <c r="CP91" s="92"/>
      <c r="CQ91" s="92"/>
      <c r="CR91" s="79">
        <v>44720</v>
      </c>
      <c r="CS91" s="92" t="s">
        <v>1098</v>
      </c>
      <c r="CT91" s="92" t="s">
        <v>139</v>
      </c>
      <c r="CU91" s="248">
        <v>44756</v>
      </c>
      <c r="CV91" s="848" t="s">
        <v>1365</v>
      </c>
      <c r="CW91" s="870" t="s">
        <v>126</v>
      </c>
      <c r="CX91" s="883">
        <v>44769</v>
      </c>
      <c r="CY91" s="889" t="s">
        <v>8561</v>
      </c>
      <c r="CZ91" s="885" t="s">
        <v>220</v>
      </c>
      <c r="DA91" s="140">
        <v>1</v>
      </c>
      <c r="DB91" s="884" t="s">
        <v>4237</v>
      </c>
      <c r="DC91" s="919"/>
      <c r="DD91" s="920"/>
      <c r="DE91" s="54" t="s">
        <v>140</v>
      </c>
      <c r="DF91" s="67"/>
      <c r="DG91" s="56"/>
      <c r="DH91" s="57"/>
      <c r="DI91" s="54"/>
      <c r="DJ91" s="953"/>
      <c r="DK91" s="925">
        <v>84</v>
      </c>
      <c r="DL91" s="855" t="str">
        <f t="shared" si="2"/>
        <v>CUMPLIDA</v>
      </c>
      <c r="DM91" s="913">
        <v>84</v>
      </c>
    </row>
    <row r="92" spans="1:117" ht="27" hidden="1" customHeight="1">
      <c r="A92" s="54">
        <v>242</v>
      </c>
      <c r="B92" s="54">
        <v>133</v>
      </c>
      <c r="C92" s="55" t="s">
        <v>99</v>
      </c>
      <c r="D92" s="92">
        <v>2020</v>
      </c>
      <c r="E92" s="92" t="s">
        <v>1301</v>
      </c>
      <c r="F92" s="238">
        <v>44075</v>
      </c>
      <c r="G92" s="159" t="s">
        <v>1376</v>
      </c>
      <c r="H92" s="160" t="s">
        <v>102</v>
      </c>
      <c r="I92" s="159" t="s">
        <v>1377</v>
      </c>
      <c r="J92" s="159" t="s">
        <v>1378</v>
      </c>
      <c r="K92" s="159" t="s">
        <v>1379</v>
      </c>
      <c r="L92" s="208" t="s">
        <v>106</v>
      </c>
      <c r="M92" s="58" t="s">
        <v>1380</v>
      </c>
      <c r="N92" s="88"/>
      <c r="O92" s="77">
        <v>1</v>
      </c>
      <c r="P92" s="92" t="s">
        <v>1381</v>
      </c>
      <c r="Q92" s="55" t="s">
        <v>391</v>
      </c>
      <c r="R92" s="248" t="s">
        <v>1382</v>
      </c>
      <c r="S92" s="94">
        <v>44119</v>
      </c>
      <c r="T92" s="94">
        <v>44316</v>
      </c>
      <c r="U92" s="63" t="s">
        <v>111</v>
      </c>
      <c r="V92" s="54"/>
      <c r="W92" s="64">
        <v>45015</v>
      </c>
      <c r="X92" s="57"/>
      <c r="Y92" s="62"/>
      <c r="Z92" s="54"/>
      <c r="AA92" s="116"/>
      <c r="AB92" s="62"/>
      <c r="AC92" s="62"/>
      <c r="AD92" s="62"/>
      <c r="AE92" s="54"/>
      <c r="AF92" s="57"/>
      <c r="AG92" s="62"/>
      <c r="AH92" s="62"/>
      <c r="AI92" s="57"/>
      <c r="AJ92" s="62"/>
      <c r="AK92" s="62"/>
      <c r="AL92" s="62"/>
      <c r="AM92" s="54"/>
      <c r="AN92" s="57"/>
      <c r="AO92" s="62"/>
      <c r="AP92" s="54"/>
      <c r="AQ92" s="116"/>
      <c r="AR92" s="62"/>
      <c r="AS92" s="62"/>
      <c r="AT92" s="62"/>
      <c r="AU92" s="54"/>
      <c r="AV92" s="57"/>
      <c r="AW92" s="58" t="s">
        <v>1383</v>
      </c>
      <c r="AX92" s="68">
        <v>1</v>
      </c>
      <c r="AY92" s="57">
        <v>44182</v>
      </c>
      <c r="AZ92" s="58" t="s">
        <v>1384</v>
      </c>
      <c r="BA92" s="62" t="s">
        <v>119</v>
      </c>
      <c r="BB92" s="68">
        <v>0.43</v>
      </c>
      <c r="BC92" s="54" t="s">
        <v>133</v>
      </c>
      <c r="BD92" s="57">
        <v>44286</v>
      </c>
      <c r="BE92" s="58" t="s">
        <v>1385</v>
      </c>
      <c r="BF92" s="68">
        <v>1</v>
      </c>
      <c r="BG92" s="57">
        <v>44341</v>
      </c>
      <c r="BH92" s="58" t="s">
        <v>1386</v>
      </c>
      <c r="BI92" s="56" t="s">
        <v>123</v>
      </c>
      <c r="BJ92" s="68">
        <v>0.5</v>
      </c>
      <c r="BK92" s="54" t="s">
        <v>133</v>
      </c>
      <c r="BL92" s="170">
        <v>44500</v>
      </c>
      <c r="BM92" s="58" t="s">
        <v>1387</v>
      </c>
      <c r="BN92" s="68">
        <v>1</v>
      </c>
      <c r="BO92" s="170">
        <v>44508</v>
      </c>
      <c r="BP92" s="58" t="s">
        <v>1388</v>
      </c>
      <c r="BQ92" s="54" t="s">
        <v>139</v>
      </c>
      <c r="BR92" s="170">
        <v>44516</v>
      </c>
      <c r="BS92" s="70" t="s">
        <v>1389</v>
      </c>
      <c r="BT92" s="54" t="s">
        <v>123</v>
      </c>
      <c r="BU92" s="54">
        <v>20</v>
      </c>
      <c r="BV92" s="54" t="s">
        <v>115</v>
      </c>
      <c r="BW92" s="54"/>
      <c r="BX92" s="54"/>
      <c r="BY92" s="54"/>
      <c r="BZ92" s="200">
        <v>44631</v>
      </c>
      <c r="CA92" s="249" t="s">
        <v>1390</v>
      </c>
      <c r="CB92" s="202" t="s">
        <v>972</v>
      </c>
      <c r="CC92" s="54"/>
      <c r="CD92" s="54" t="s">
        <v>133</v>
      </c>
      <c r="CE92" s="248">
        <v>44657</v>
      </c>
      <c r="CF92" s="248" t="s">
        <v>973</v>
      </c>
      <c r="CG92" s="131" t="s">
        <v>451</v>
      </c>
      <c r="CH92" s="123">
        <v>20</v>
      </c>
      <c r="CI92" s="123" t="s">
        <v>133</v>
      </c>
      <c r="CJ92" s="76">
        <v>44678</v>
      </c>
      <c r="CK92" s="240" t="s">
        <v>1391</v>
      </c>
      <c r="CL92" s="120" t="s">
        <v>198</v>
      </c>
      <c r="CM92" s="78">
        <v>0.3</v>
      </c>
      <c r="CN92" s="123" t="s">
        <v>133</v>
      </c>
      <c r="CO92" s="79">
        <v>44706</v>
      </c>
      <c r="CP92" s="118" t="s">
        <v>1392</v>
      </c>
      <c r="CQ92" s="77">
        <v>0.4</v>
      </c>
      <c r="CR92" s="79">
        <v>44720</v>
      </c>
      <c r="CS92" s="92" t="s">
        <v>1393</v>
      </c>
      <c r="CT92" s="92" t="s">
        <v>166</v>
      </c>
      <c r="CU92" s="811">
        <v>44761</v>
      </c>
      <c r="CV92" s="813" t="s">
        <v>8195</v>
      </c>
      <c r="CW92" s="860" t="s">
        <v>1071</v>
      </c>
      <c r="CX92" s="883">
        <v>44770</v>
      </c>
      <c r="CY92" s="917" t="s">
        <v>8487</v>
      </c>
      <c r="CZ92" s="885" t="s">
        <v>128</v>
      </c>
      <c r="DA92" s="78">
        <v>0.4</v>
      </c>
      <c r="DB92" s="884" t="s">
        <v>4238</v>
      </c>
      <c r="DC92" s="919"/>
      <c r="DD92" s="920"/>
      <c r="DE92" s="54" t="s">
        <v>140</v>
      </c>
      <c r="DF92" s="62"/>
      <c r="DG92" s="56"/>
      <c r="DH92" s="57"/>
      <c r="DI92" s="54"/>
      <c r="DJ92" s="953"/>
      <c r="DK92" s="925">
        <v>85</v>
      </c>
      <c r="DL92" s="855" t="str">
        <f t="shared" si="2"/>
        <v>EN AVANCE</v>
      </c>
      <c r="DM92" s="913">
        <v>85</v>
      </c>
    </row>
    <row r="93" spans="1:117" ht="27" hidden="1" customHeight="1">
      <c r="A93" s="54">
        <v>0</v>
      </c>
      <c r="B93" s="54">
        <v>134</v>
      </c>
      <c r="C93" s="55" t="s">
        <v>99</v>
      </c>
      <c r="D93" s="92">
        <v>2020</v>
      </c>
      <c r="E93" s="92" t="s">
        <v>1301</v>
      </c>
      <c r="F93" s="238">
        <v>44075</v>
      </c>
      <c r="G93" s="159" t="s">
        <v>1376</v>
      </c>
      <c r="H93" s="160" t="s">
        <v>102</v>
      </c>
      <c r="I93" s="159" t="s">
        <v>1394</v>
      </c>
      <c r="J93" s="159" t="s">
        <v>1378</v>
      </c>
      <c r="K93" s="159" t="s">
        <v>1395</v>
      </c>
      <c r="L93" s="208" t="s">
        <v>146</v>
      </c>
      <c r="M93" s="58" t="s">
        <v>1396</v>
      </c>
      <c r="N93" s="88"/>
      <c r="O93" s="77">
        <v>1</v>
      </c>
      <c r="P93" s="77" t="s">
        <v>1397</v>
      </c>
      <c r="Q93" s="55" t="s">
        <v>391</v>
      </c>
      <c r="R93" s="248" t="s">
        <v>1382</v>
      </c>
      <c r="S93" s="94">
        <v>44119</v>
      </c>
      <c r="T93" s="94">
        <v>44316</v>
      </c>
      <c r="U93" s="63" t="s">
        <v>111</v>
      </c>
      <c r="V93" s="54"/>
      <c r="W93" s="64">
        <v>45015</v>
      </c>
      <c r="X93" s="57"/>
      <c r="Y93" s="62"/>
      <c r="Z93" s="54"/>
      <c r="AA93" s="116"/>
      <c r="AB93" s="62"/>
      <c r="AC93" s="62"/>
      <c r="AD93" s="62"/>
      <c r="AE93" s="54"/>
      <c r="AF93" s="57"/>
      <c r="AG93" s="62"/>
      <c r="AH93" s="62"/>
      <c r="AI93" s="57"/>
      <c r="AJ93" s="62"/>
      <c r="AK93" s="62"/>
      <c r="AL93" s="62"/>
      <c r="AM93" s="54"/>
      <c r="AN93" s="57"/>
      <c r="AO93" s="62"/>
      <c r="AP93" s="54"/>
      <c r="AQ93" s="116"/>
      <c r="AR93" s="62"/>
      <c r="AS93" s="62"/>
      <c r="AT93" s="62"/>
      <c r="AU93" s="54"/>
      <c r="AV93" s="57"/>
      <c r="AW93" s="58" t="s">
        <v>1383</v>
      </c>
      <c r="AX93" s="68">
        <v>1</v>
      </c>
      <c r="AY93" s="57">
        <v>44182</v>
      </c>
      <c r="AZ93" s="58" t="s">
        <v>1398</v>
      </c>
      <c r="BA93" s="62" t="s">
        <v>119</v>
      </c>
      <c r="BB93" s="68">
        <v>0.43</v>
      </c>
      <c r="BC93" s="54" t="s">
        <v>133</v>
      </c>
      <c r="BD93" s="57">
        <v>44286</v>
      </c>
      <c r="BE93" s="58" t="s">
        <v>1399</v>
      </c>
      <c r="BF93" s="68">
        <v>1</v>
      </c>
      <c r="BG93" s="57">
        <v>44341</v>
      </c>
      <c r="BH93" s="58" t="s">
        <v>1400</v>
      </c>
      <c r="BI93" s="56" t="s">
        <v>123</v>
      </c>
      <c r="BJ93" s="68">
        <v>0.5</v>
      </c>
      <c r="BK93" s="54" t="s">
        <v>133</v>
      </c>
      <c r="BL93" s="170">
        <v>44500</v>
      </c>
      <c r="BM93" s="58" t="s">
        <v>1387</v>
      </c>
      <c r="BN93" s="68">
        <v>1</v>
      </c>
      <c r="BO93" s="170">
        <v>44508</v>
      </c>
      <c r="BP93" s="58" t="s">
        <v>1401</v>
      </c>
      <c r="BQ93" s="54" t="s">
        <v>139</v>
      </c>
      <c r="BR93" s="170">
        <v>44516</v>
      </c>
      <c r="BS93" s="70" t="s">
        <v>1402</v>
      </c>
      <c r="BT93" s="54" t="s">
        <v>123</v>
      </c>
      <c r="BU93" s="54">
        <v>10</v>
      </c>
      <c r="BV93" s="54" t="s">
        <v>115</v>
      </c>
      <c r="BW93" s="54"/>
      <c r="BX93" s="54"/>
      <c r="BY93" s="54"/>
      <c r="BZ93" s="200">
        <v>44631</v>
      </c>
      <c r="CA93" s="249" t="s">
        <v>1403</v>
      </c>
      <c r="CB93" s="202" t="s">
        <v>972</v>
      </c>
      <c r="CC93" s="54"/>
      <c r="CD93" s="54" t="s">
        <v>133</v>
      </c>
      <c r="CE93" s="248">
        <v>44657</v>
      </c>
      <c r="CF93" s="248" t="s">
        <v>1404</v>
      </c>
      <c r="CG93" s="131" t="s">
        <v>451</v>
      </c>
      <c r="CH93" s="78">
        <v>0.02</v>
      </c>
      <c r="CI93" s="123" t="s">
        <v>133</v>
      </c>
      <c r="CJ93" s="76">
        <v>44678</v>
      </c>
      <c r="CK93" s="240" t="s">
        <v>1405</v>
      </c>
      <c r="CL93" s="120" t="s">
        <v>198</v>
      </c>
      <c r="CM93" s="78">
        <v>0.3</v>
      </c>
      <c r="CN93" s="123" t="s">
        <v>133</v>
      </c>
      <c r="CO93" s="248">
        <v>44706</v>
      </c>
      <c r="CP93" s="118" t="s">
        <v>1406</v>
      </c>
      <c r="CQ93" s="77">
        <v>0.5</v>
      </c>
      <c r="CR93" s="248">
        <v>44720</v>
      </c>
      <c r="CS93" s="92" t="s">
        <v>1393</v>
      </c>
      <c r="CT93" s="92" t="s">
        <v>166</v>
      </c>
      <c r="CU93" s="811">
        <v>44761</v>
      </c>
      <c r="CV93" s="813" t="s">
        <v>8196</v>
      </c>
      <c r="CW93" s="860" t="s">
        <v>1071</v>
      </c>
      <c r="CX93" s="883">
        <v>44770</v>
      </c>
      <c r="CY93" s="914" t="s">
        <v>8488</v>
      </c>
      <c r="CZ93" s="885" t="s">
        <v>128</v>
      </c>
      <c r="DA93" s="78">
        <v>0.5</v>
      </c>
      <c r="DB93" s="884" t="s">
        <v>4238</v>
      </c>
      <c r="DC93" s="919"/>
      <c r="DD93" s="920"/>
      <c r="DE93" s="54" t="s">
        <v>140</v>
      </c>
      <c r="DF93" s="62"/>
      <c r="DG93" s="56"/>
      <c r="DH93" s="57"/>
      <c r="DI93" s="54"/>
      <c r="DJ93" s="953"/>
      <c r="DK93" s="925">
        <v>86</v>
      </c>
      <c r="DL93" s="855" t="str">
        <f t="shared" si="2"/>
        <v>EN AVANCE</v>
      </c>
      <c r="DM93" s="913">
        <v>86</v>
      </c>
    </row>
    <row r="94" spans="1:117" ht="27" hidden="1" customHeight="1">
      <c r="A94" s="54">
        <v>243</v>
      </c>
      <c r="B94" s="54">
        <v>135</v>
      </c>
      <c r="C94" s="55" t="s">
        <v>99</v>
      </c>
      <c r="D94" s="92">
        <v>2020</v>
      </c>
      <c r="E94" s="92" t="s">
        <v>1301</v>
      </c>
      <c r="F94" s="238">
        <v>44075</v>
      </c>
      <c r="G94" s="250" t="s">
        <v>1407</v>
      </c>
      <c r="H94" s="160" t="s">
        <v>102</v>
      </c>
      <c r="I94" s="161" t="s">
        <v>1408</v>
      </c>
      <c r="J94" s="159" t="s">
        <v>1409</v>
      </c>
      <c r="K94" s="159" t="s">
        <v>1410</v>
      </c>
      <c r="L94" s="208" t="s">
        <v>146</v>
      </c>
      <c r="M94" s="58" t="s">
        <v>1411</v>
      </c>
      <c r="N94" s="92"/>
      <c r="O94" s="77">
        <v>1</v>
      </c>
      <c r="P94" s="77" t="s">
        <v>1397</v>
      </c>
      <c r="Q94" s="55" t="s">
        <v>391</v>
      </c>
      <c r="R94" s="248" t="s">
        <v>1382</v>
      </c>
      <c r="S94" s="94">
        <v>44119</v>
      </c>
      <c r="T94" s="94">
        <v>44377</v>
      </c>
      <c r="U94" s="63" t="s">
        <v>111</v>
      </c>
      <c r="V94" s="54"/>
      <c r="W94" s="64">
        <v>45015</v>
      </c>
      <c r="X94" s="57"/>
      <c r="Y94" s="62"/>
      <c r="Z94" s="54"/>
      <c r="AA94" s="116"/>
      <c r="AB94" s="62"/>
      <c r="AC94" s="62"/>
      <c r="AD94" s="62"/>
      <c r="AE94" s="54"/>
      <c r="AF94" s="57"/>
      <c r="AG94" s="62"/>
      <c r="AH94" s="62"/>
      <c r="AI94" s="57"/>
      <c r="AJ94" s="62"/>
      <c r="AK94" s="62"/>
      <c r="AL94" s="62"/>
      <c r="AM94" s="54"/>
      <c r="AN94" s="57"/>
      <c r="AO94" s="62"/>
      <c r="AP94" s="54"/>
      <c r="AQ94" s="116"/>
      <c r="AR94" s="62"/>
      <c r="AS94" s="62"/>
      <c r="AT94" s="62"/>
      <c r="AU94" s="54"/>
      <c r="AV94" s="57"/>
      <c r="AW94" s="58" t="s">
        <v>1383</v>
      </c>
      <c r="AX94" s="68">
        <v>1</v>
      </c>
      <c r="AY94" s="57">
        <v>44182</v>
      </c>
      <c r="AZ94" s="58" t="s">
        <v>1398</v>
      </c>
      <c r="BA94" s="62" t="s">
        <v>119</v>
      </c>
      <c r="BB94" s="68">
        <v>0.43</v>
      </c>
      <c r="BC94" s="54" t="s">
        <v>133</v>
      </c>
      <c r="BD94" s="57">
        <v>44286</v>
      </c>
      <c r="BE94" s="58" t="s">
        <v>1412</v>
      </c>
      <c r="BF94" s="68">
        <v>0</v>
      </c>
      <c r="BG94" s="57">
        <v>44341</v>
      </c>
      <c r="BH94" s="58" t="s">
        <v>1400</v>
      </c>
      <c r="BI94" s="56" t="s">
        <v>123</v>
      </c>
      <c r="BJ94" s="68">
        <v>0.5</v>
      </c>
      <c r="BK94" s="54" t="s">
        <v>133</v>
      </c>
      <c r="BL94" s="170">
        <v>44500</v>
      </c>
      <c r="BM94" s="58" t="s">
        <v>1387</v>
      </c>
      <c r="BN94" s="68">
        <v>1</v>
      </c>
      <c r="BO94" s="170">
        <v>44508</v>
      </c>
      <c r="BP94" s="58" t="s">
        <v>1401</v>
      </c>
      <c r="BQ94" s="54" t="s">
        <v>139</v>
      </c>
      <c r="BR94" s="170">
        <v>44516</v>
      </c>
      <c r="BS94" s="70" t="s">
        <v>1402</v>
      </c>
      <c r="BT94" s="54" t="s">
        <v>123</v>
      </c>
      <c r="BU94" s="54">
        <v>10</v>
      </c>
      <c r="BV94" s="54" t="s">
        <v>115</v>
      </c>
      <c r="BW94" s="54"/>
      <c r="BX94" s="54"/>
      <c r="BY94" s="54"/>
      <c r="BZ94" s="200">
        <v>44631</v>
      </c>
      <c r="CA94" s="249" t="s">
        <v>1413</v>
      </c>
      <c r="CB94" s="202" t="s">
        <v>972</v>
      </c>
      <c r="CC94" s="54"/>
      <c r="CD94" s="54" t="s">
        <v>133</v>
      </c>
      <c r="CE94" s="248">
        <v>44657</v>
      </c>
      <c r="CF94" s="248" t="s">
        <v>1404</v>
      </c>
      <c r="CG94" s="131" t="s">
        <v>451</v>
      </c>
      <c r="CH94" s="78">
        <v>0.02</v>
      </c>
      <c r="CI94" s="123" t="s">
        <v>133</v>
      </c>
      <c r="CJ94" s="76">
        <v>44678</v>
      </c>
      <c r="CK94" s="240" t="s">
        <v>1405</v>
      </c>
      <c r="CL94" s="120" t="s">
        <v>198</v>
      </c>
      <c r="CM94" s="78">
        <v>0.3</v>
      </c>
      <c r="CN94" s="123" t="s">
        <v>133</v>
      </c>
      <c r="CO94" s="248">
        <v>44706</v>
      </c>
      <c r="CP94" s="118" t="s">
        <v>1406</v>
      </c>
      <c r="CQ94" s="77">
        <v>0.5</v>
      </c>
      <c r="CR94" s="248">
        <v>44720</v>
      </c>
      <c r="CS94" s="92" t="s">
        <v>1414</v>
      </c>
      <c r="CT94" s="92" t="s">
        <v>166</v>
      </c>
      <c r="CU94" s="811">
        <v>44761</v>
      </c>
      <c r="CV94" s="813" t="s">
        <v>8196</v>
      </c>
      <c r="CW94" s="860" t="s">
        <v>1071</v>
      </c>
      <c r="CX94" s="883">
        <v>44770</v>
      </c>
      <c r="CY94" s="914" t="s">
        <v>8488</v>
      </c>
      <c r="CZ94" s="885" t="s">
        <v>128</v>
      </c>
      <c r="DA94" s="78">
        <v>0.5</v>
      </c>
      <c r="DB94" s="884" t="s">
        <v>4238</v>
      </c>
      <c r="DC94" s="919"/>
      <c r="DD94" s="920"/>
      <c r="DE94" s="54" t="s">
        <v>140</v>
      </c>
      <c r="DF94" s="62"/>
      <c r="DG94" s="56"/>
      <c r="DH94" s="57"/>
      <c r="DI94" s="54"/>
      <c r="DJ94" s="953"/>
      <c r="DK94" s="925">
        <v>87</v>
      </c>
      <c r="DL94" s="855" t="str">
        <f t="shared" si="2"/>
        <v>EN AVANCE</v>
      </c>
      <c r="DM94" s="913">
        <v>87</v>
      </c>
    </row>
    <row r="95" spans="1:117" ht="27" hidden="1" customHeight="1">
      <c r="A95" s="54">
        <v>244</v>
      </c>
      <c r="B95" s="54">
        <v>136</v>
      </c>
      <c r="C95" s="55" t="s">
        <v>99</v>
      </c>
      <c r="D95" s="92">
        <v>2020</v>
      </c>
      <c r="E95" s="92" t="s">
        <v>1301</v>
      </c>
      <c r="F95" s="238">
        <v>44075</v>
      </c>
      <c r="G95" s="58" t="s">
        <v>1415</v>
      </c>
      <c r="H95" s="160" t="s">
        <v>102</v>
      </c>
      <c r="I95" s="194" t="s">
        <v>1416</v>
      </c>
      <c r="J95" s="58" t="s">
        <v>1417</v>
      </c>
      <c r="K95" s="58" t="s">
        <v>1418</v>
      </c>
      <c r="L95" s="208" t="s">
        <v>146</v>
      </c>
      <c r="M95" s="135" t="s">
        <v>1419</v>
      </c>
      <c r="N95" s="92"/>
      <c r="O95" s="56">
        <v>7</v>
      </c>
      <c r="P95" s="56" t="s">
        <v>1420</v>
      </c>
      <c r="Q95" s="55" t="s">
        <v>954</v>
      </c>
      <c r="R95" s="92" t="s">
        <v>1421</v>
      </c>
      <c r="S95" s="94">
        <v>44166</v>
      </c>
      <c r="T95" s="65">
        <v>44377</v>
      </c>
      <c r="U95" s="60"/>
      <c r="V95" s="54"/>
      <c r="W95" s="65">
        <f>IF(T95="","",(T95+V95))</f>
        <v>44377</v>
      </c>
      <c r="X95" s="57"/>
      <c r="Y95" s="62"/>
      <c r="Z95" s="54"/>
      <c r="AA95" s="116"/>
      <c r="AB95" s="62"/>
      <c r="AC95" s="62"/>
      <c r="AD95" s="62"/>
      <c r="AE95" s="54"/>
      <c r="AF95" s="57"/>
      <c r="AG95" s="62"/>
      <c r="AH95" s="62"/>
      <c r="AI95" s="57"/>
      <c r="AJ95" s="62"/>
      <c r="AK95" s="62"/>
      <c r="AL95" s="62"/>
      <c r="AM95" s="54"/>
      <c r="AN95" s="57"/>
      <c r="AO95" s="62"/>
      <c r="AP95" s="54"/>
      <c r="AQ95" s="116"/>
      <c r="AR95" s="62"/>
      <c r="AS95" s="62"/>
      <c r="AT95" s="62"/>
      <c r="AU95" s="54"/>
      <c r="AV95" s="57"/>
      <c r="AW95" s="70"/>
      <c r="AX95" s="54"/>
      <c r="AY95" s="57">
        <v>44179</v>
      </c>
      <c r="AZ95" s="58" t="s">
        <v>1422</v>
      </c>
      <c r="BA95" s="62" t="s">
        <v>119</v>
      </c>
      <c r="BB95" s="54">
        <v>1</v>
      </c>
      <c r="BC95" s="54" t="s">
        <v>133</v>
      </c>
      <c r="BD95" s="57">
        <v>44286</v>
      </c>
      <c r="BE95" s="58" t="s">
        <v>1423</v>
      </c>
      <c r="BF95" s="68">
        <v>0.25</v>
      </c>
      <c r="BG95" s="57">
        <v>44336</v>
      </c>
      <c r="BH95" s="58" t="s">
        <v>1424</v>
      </c>
      <c r="BI95" s="56" t="s">
        <v>123</v>
      </c>
      <c r="BJ95" s="78">
        <f>3/7</f>
        <v>0.42857142857142855</v>
      </c>
      <c r="BK95" s="54" t="s">
        <v>133</v>
      </c>
      <c r="BL95" s="170">
        <v>44500</v>
      </c>
      <c r="BM95" s="58" t="s">
        <v>1425</v>
      </c>
      <c r="BN95" s="68">
        <v>0.25</v>
      </c>
      <c r="BO95" s="170">
        <v>44508</v>
      </c>
      <c r="BP95" s="58" t="s">
        <v>1426</v>
      </c>
      <c r="BQ95" s="54" t="s">
        <v>201</v>
      </c>
      <c r="BR95" s="170">
        <v>44518</v>
      </c>
      <c r="BS95" s="58" t="s">
        <v>1427</v>
      </c>
      <c r="BT95" s="58" t="s">
        <v>114</v>
      </c>
      <c r="BU95" s="78">
        <f>7/7</f>
        <v>1</v>
      </c>
      <c r="BV95" s="54" t="s">
        <v>257</v>
      </c>
      <c r="BW95" s="54"/>
      <c r="BX95" s="54"/>
      <c r="BY95" s="54"/>
      <c r="BZ95" s="248">
        <v>44627</v>
      </c>
      <c r="CA95" s="242" t="s">
        <v>1098</v>
      </c>
      <c r="CB95" s="56" t="s">
        <v>1317</v>
      </c>
      <c r="CC95" s="68">
        <v>1</v>
      </c>
      <c r="CD95" s="54" t="s">
        <v>257</v>
      </c>
      <c r="CE95" s="248">
        <v>44655</v>
      </c>
      <c r="CF95" s="142" t="s">
        <v>1098</v>
      </c>
      <c r="CG95" s="92" t="s">
        <v>1317</v>
      </c>
      <c r="CH95" s="78">
        <v>1</v>
      </c>
      <c r="CI95" s="123" t="s">
        <v>257</v>
      </c>
      <c r="CJ95" s="248">
        <v>44679</v>
      </c>
      <c r="CK95" s="243" t="s">
        <v>1098</v>
      </c>
      <c r="CL95" s="244" t="s">
        <v>1317</v>
      </c>
      <c r="CM95" s="140">
        <v>1</v>
      </c>
      <c r="CN95" s="123" t="s">
        <v>257</v>
      </c>
      <c r="CO95" s="92"/>
      <c r="CP95" s="92"/>
      <c r="CQ95" s="92"/>
      <c r="CR95" s="248">
        <v>44720</v>
      </c>
      <c r="CS95" s="92" t="s">
        <v>1098</v>
      </c>
      <c r="CT95" s="92" t="s">
        <v>139</v>
      </c>
      <c r="CU95" s="248">
        <v>44756</v>
      </c>
      <c r="CV95" s="838" t="s">
        <v>1428</v>
      </c>
      <c r="CW95" s="869" t="s">
        <v>260</v>
      </c>
      <c r="CX95" s="883">
        <v>44769</v>
      </c>
      <c r="CY95" s="889" t="s">
        <v>4831</v>
      </c>
      <c r="CZ95" s="885" t="s">
        <v>220</v>
      </c>
      <c r="DA95" s="140">
        <v>1</v>
      </c>
      <c r="DB95" s="884" t="s">
        <v>4237</v>
      </c>
      <c r="DC95" s="919"/>
      <c r="DD95" s="920"/>
      <c r="DE95" s="54" t="s">
        <v>140</v>
      </c>
      <c r="DF95" s="67" t="s">
        <v>1429</v>
      </c>
      <c r="DG95" s="56" t="s">
        <v>114</v>
      </c>
      <c r="DH95" s="57">
        <v>44637</v>
      </c>
      <c r="DI95" s="54" t="s">
        <v>310</v>
      </c>
      <c r="DJ95" s="953"/>
      <c r="DK95" s="925">
        <v>88</v>
      </c>
      <c r="DL95" s="855" t="str">
        <f t="shared" si="2"/>
        <v>CUMPLIDA</v>
      </c>
      <c r="DM95" s="913">
        <v>88</v>
      </c>
    </row>
    <row r="96" spans="1:117" ht="27" hidden="1" customHeight="1">
      <c r="A96" s="54">
        <v>0</v>
      </c>
      <c r="B96" s="54">
        <v>137</v>
      </c>
      <c r="C96" s="55" t="s">
        <v>99</v>
      </c>
      <c r="D96" s="92">
        <v>2020</v>
      </c>
      <c r="E96" s="92" t="s">
        <v>1301</v>
      </c>
      <c r="F96" s="238">
        <v>44075</v>
      </c>
      <c r="G96" s="58" t="s">
        <v>1415</v>
      </c>
      <c r="H96" s="160" t="s">
        <v>102</v>
      </c>
      <c r="I96" s="194" t="s">
        <v>1430</v>
      </c>
      <c r="J96" s="58" t="s">
        <v>1417</v>
      </c>
      <c r="K96" s="58" t="s">
        <v>1418</v>
      </c>
      <c r="L96" s="208" t="s">
        <v>146</v>
      </c>
      <c r="M96" s="58" t="s">
        <v>1431</v>
      </c>
      <c r="N96" s="245" t="s">
        <v>1432</v>
      </c>
      <c r="O96" s="86">
        <v>12</v>
      </c>
      <c r="P96" s="192" t="s">
        <v>1433</v>
      </c>
      <c r="Q96" s="55" t="s">
        <v>954</v>
      </c>
      <c r="R96" s="92" t="s">
        <v>1434</v>
      </c>
      <c r="S96" s="94">
        <v>44119</v>
      </c>
      <c r="T96" s="94">
        <v>44377</v>
      </c>
      <c r="U96" s="63" t="s">
        <v>552</v>
      </c>
      <c r="V96" s="54"/>
      <c r="W96" s="251">
        <v>45015</v>
      </c>
      <c r="X96" s="57"/>
      <c r="Y96" s="62"/>
      <c r="Z96" s="54"/>
      <c r="AA96" s="116"/>
      <c r="AB96" s="62"/>
      <c r="AC96" s="62"/>
      <c r="AD96" s="62"/>
      <c r="AE96" s="54"/>
      <c r="AF96" s="57"/>
      <c r="AG96" s="62"/>
      <c r="AH96" s="62"/>
      <c r="AI96" s="57"/>
      <c r="AJ96" s="62"/>
      <c r="AK96" s="62"/>
      <c r="AL96" s="62"/>
      <c r="AM96" s="54"/>
      <c r="AN96" s="57"/>
      <c r="AO96" s="62"/>
      <c r="AP96" s="54"/>
      <c r="AQ96" s="116"/>
      <c r="AR96" s="62"/>
      <c r="AS96" s="62"/>
      <c r="AT96" s="62"/>
      <c r="AU96" s="54"/>
      <c r="AV96" s="57"/>
      <c r="AW96" s="70"/>
      <c r="AX96" s="54"/>
      <c r="AY96" s="57">
        <v>44179</v>
      </c>
      <c r="AZ96" s="58" t="s">
        <v>1435</v>
      </c>
      <c r="BA96" s="62" t="s">
        <v>119</v>
      </c>
      <c r="BB96" s="54">
        <v>2</v>
      </c>
      <c r="BC96" s="54" t="s">
        <v>133</v>
      </c>
      <c r="BD96" s="57">
        <v>44286</v>
      </c>
      <c r="BE96" s="58" t="s">
        <v>1436</v>
      </c>
      <c r="BF96" s="68">
        <v>0.03</v>
      </c>
      <c r="BG96" s="57">
        <v>44336</v>
      </c>
      <c r="BH96" s="58" t="s">
        <v>1424</v>
      </c>
      <c r="BI96" s="56" t="s">
        <v>123</v>
      </c>
      <c r="BJ96" s="78">
        <f>3/7</f>
        <v>0.42857142857142855</v>
      </c>
      <c r="BK96" s="54" t="s">
        <v>133</v>
      </c>
      <c r="BL96" s="170">
        <v>44500</v>
      </c>
      <c r="BM96" s="58" t="s">
        <v>1425</v>
      </c>
      <c r="BN96" s="68">
        <v>0.25</v>
      </c>
      <c r="BO96" s="170">
        <v>44508</v>
      </c>
      <c r="BP96" s="58" t="s">
        <v>1437</v>
      </c>
      <c r="BQ96" s="54" t="s">
        <v>201</v>
      </c>
      <c r="BR96" s="170">
        <v>44518</v>
      </c>
      <c r="BS96" s="58" t="s">
        <v>1438</v>
      </c>
      <c r="BT96" s="58" t="s">
        <v>114</v>
      </c>
      <c r="BU96" s="78">
        <f>3/7</f>
        <v>0.42857142857142855</v>
      </c>
      <c r="BV96" s="54" t="s">
        <v>115</v>
      </c>
      <c r="BW96" s="54"/>
      <c r="BX96" s="54"/>
      <c r="BY96" s="54"/>
      <c r="BZ96" s="248">
        <v>44627</v>
      </c>
      <c r="CA96" s="239" t="s">
        <v>1439</v>
      </c>
      <c r="CB96" s="56" t="s">
        <v>1317</v>
      </c>
      <c r="CC96" s="68">
        <v>0.43</v>
      </c>
      <c r="CD96" s="54" t="s">
        <v>133</v>
      </c>
      <c r="CE96" s="248">
        <v>44655</v>
      </c>
      <c r="CF96" s="248" t="s">
        <v>973</v>
      </c>
      <c r="CG96" s="92" t="s">
        <v>1317</v>
      </c>
      <c r="CH96" s="78">
        <v>0.02</v>
      </c>
      <c r="CI96" s="123" t="s">
        <v>133</v>
      </c>
      <c r="CJ96" s="248">
        <v>44679</v>
      </c>
      <c r="CK96" s="240" t="s">
        <v>1440</v>
      </c>
      <c r="CL96" s="248" t="s">
        <v>1317</v>
      </c>
      <c r="CM96" s="78">
        <v>0.03</v>
      </c>
      <c r="CN96" s="123" t="s">
        <v>133</v>
      </c>
      <c r="CO96" s="248">
        <v>44712</v>
      </c>
      <c r="CP96" s="92" t="s">
        <v>1441</v>
      </c>
      <c r="CQ96" s="92"/>
      <c r="CR96" s="248">
        <v>44720</v>
      </c>
      <c r="CS96" s="92" t="s">
        <v>335</v>
      </c>
      <c r="CT96" s="92" t="s">
        <v>367</v>
      </c>
      <c r="CU96" s="248">
        <v>44756</v>
      </c>
      <c r="CV96" s="838" t="s">
        <v>1442</v>
      </c>
      <c r="CW96" s="869" t="s">
        <v>260</v>
      </c>
      <c r="CX96" s="883">
        <v>44769</v>
      </c>
      <c r="CY96" s="889" t="s">
        <v>8562</v>
      </c>
      <c r="CZ96" s="885" t="s">
        <v>220</v>
      </c>
      <c r="DA96" s="78">
        <v>0.25</v>
      </c>
      <c r="DB96" s="884" t="s">
        <v>4238</v>
      </c>
      <c r="DC96" s="919"/>
      <c r="DD96" s="920"/>
      <c r="DE96" s="54" t="s">
        <v>140</v>
      </c>
      <c r="DF96" s="62"/>
      <c r="DG96" s="56"/>
      <c r="DH96" s="57"/>
      <c r="DI96" s="54"/>
      <c r="DJ96" s="953"/>
      <c r="DK96" s="925">
        <v>89</v>
      </c>
      <c r="DL96" s="855" t="str">
        <f t="shared" si="2"/>
        <v>EN AVANCE</v>
      </c>
      <c r="DM96" s="913">
        <v>89</v>
      </c>
    </row>
    <row r="97" spans="1:117" ht="27" hidden="1" customHeight="1">
      <c r="A97" s="54">
        <v>248</v>
      </c>
      <c r="B97" s="54">
        <v>140</v>
      </c>
      <c r="C97" s="55" t="s">
        <v>99</v>
      </c>
      <c r="D97" s="92">
        <v>2020</v>
      </c>
      <c r="E97" s="92" t="s">
        <v>1301</v>
      </c>
      <c r="F97" s="238">
        <v>44075</v>
      </c>
      <c r="G97" s="159" t="s">
        <v>1443</v>
      </c>
      <c r="H97" s="160" t="s">
        <v>102</v>
      </c>
      <c r="I97" s="159" t="s">
        <v>1444</v>
      </c>
      <c r="J97" s="252" t="s">
        <v>1445</v>
      </c>
      <c r="K97" s="252" t="s">
        <v>1446</v>
      </c>
      <c r="L97" s="208" t="s">
        <v>146</v>
      </c>
      <c r="M97" s="252" t="s">
        <v>1447</v>
      </c>
      <c r="N97" s="253" t="s">
        <v>1448</v>
      </c>
      <c r="O97" s="77">
        <v>1</v>
      </c>
      <c r="P97" s="254" t="s">
        <v>1449</v>
      </c>
      <c r="Q97" s="55" t="s">
        <v>954</v>
      </c>
      <c r="R97" s="92" t="s">
        <v>1421</v>
      </c>
      <c r="S97" s="94">
        <v>44166</v>
      </c>
      <c r="T97" s="94">
        <v>44377</v>
      </c>
      <c r="U97" s="63" t="s">
        <v>552</v>
      </c>
      <c r="V97" s="54"/>
      <c r="W97" s="251">
        <v>45015</v>
      </c>
      <c r="X97" s="54"/>
      <c r="Y97" s="62"/>
      <c r="Z97" s="54"/>
      <c r="AA97" s="62"/>
      <c r="AB97" s="62"/>
      <c r="AC97" s="62"/>
      <c r="AD97" s="62"/>
      <c r="AE97" s="54"/>
      <c r="AF97" s="57"/>
      <c r="AG97" s="70"/>
      <c r="AH97" s="62"/>
      <c r="AI97" s="57"/>
      <c r="AJ97" s="62"/>
      <c r="AK97" s="56"/>
      <c r="AL97" s="62"/>
      <c r="AM97" s="54"/>
      <c r="AN97" s="57"/>
      <c r="AO97" s="62"/>
      <c r="AP97" s="54"/>
      <c r="AQ97" s="116"/>
      <c r="AR97" s="62"/>
      <c r="AS97" s="62"/>
      <c r="AT97" s="62"/>
      <c r="AU97" s="54"/>
      <c r="AV97" s="57"/>
      <c r="AW97" s="70"/>
      <c r="AX97" s="54"/>
      <c r="AY97" s="57">
        <v>44179</v>
      </c>
      <c r="AZ97" s="58" t="s">
        <v>1450</v>
      </c>
      <c r="BA97" s="62" t="s">
        <v>119</v>
      </c>
      <c r="BB97" s="68">
        <v>0</v>
      </c>
      <c r="BC97" s="54" t="s">
        <v>133</v>
      </c>
      <c r="BD97" s="57">
        <v>44286</v>
      </c>
      <c r="BE97" s="58" t="s">
        <v>1451</v>
      </c>
      <c r="BF97" s="68">
        <v>1</v>
      </c>
      <c r="BG97" s="57">
        <v>44336</v>
      </c>
      <c r="BH97" s="58" t="s">
        <v>1452</v>
      </c>
      <c r="BI97" s="56" t="s">
        <v>123</v>
      </c>
      <c r="BJ97" s="78">
        <f>3/7</f>
        <v>0.42857142857142855</v>
      </c>
      <c r="BK97" s="54" t="s">
        <v>133</v>
      </c>
      <c r="BL97" s="170">
        <v>44500</v>
      </c>
      <c r="BM97" s="58" t="s">
        <v>1451</v>
      </c>
      <c r="BN97" s="68">
        <v>1</v>
      </c>
      <c r="BO97" s="170">
        <v>44508</v>
      </c>
      <c r="BP97" s="58" t="s">
        <v>1453</v>
      </c>
      <c r="BQ97" s="54" t="s">
        <v>139</v>
      </c>
      <c r="BR97" s="170">
        <v>44518</v>
      </c>
      <c r="BS97" s="58" t="s">
        <v>1454</v>
      </c>
      <c r="BT97" s="58" t="s">
        <v>114</v>
      </c>
      <c r="BU97" s="78">
        <f>0%</f>
        <v>0</v>
      </c>
      <c r="BV97" s="54" t="s">
        <v>115</v>
      </c>
      <c r="BW97" s="54"/>
      <c r="BX97" s="54"/>
      <c r="BY97" s="54"/>
      <c r="BZ97" s="248">
        <v>44627</v>
      </c>
      <c r="CA97" s="239" t="s">
        <v>1455</v>
      </c>
      <c r="CB97" s="56" t="s">
        <v>1317</v>
      </c>
      <c r="CC97" s="68">
        <v>0</v>
      </c>
      <c r="CD97" s="54" t="s">
        <v>133</v>
      </c>
      <c r="CE97" s="248">
        <v>44655</v>
      </c>
      <c r="CF97" s="248" t="s">
        <v>1456</v>
      </c>
      <c r="CG97" s="92" t="s">
        <v>1317</v>
      </c>
      <c r="CH97" s="78">
        <v>0.02</v>
      </c>
      <c r="CI97" s="123" t="s">
        <v>133</v>
      </c>
      <c r="CJ97" s="248">
        <v>44679</v>
      </c>
      <c r="CK97" s="240" t="s">
        <v>1457</v>
      </c>
      <c r="CL97" s="248" t="s">
        <v>1317</v>
      </c>
      <c r="CM97" s="78">
        <v>0.03</v>
      </c>
      <c r="CN97" s="123" t="s">
        <v>133</v>
      </c>
      <c r="CO97" s="248">
        <v>44712</v>
      </c>
      <c r="CP97" s="92" t="s">
        <v>1458</v>
      </c>
      <c r="CQ97" s="92"/>
      <c r="CR97" s="248">
        <v>44720</v>
      </c>
      <c r="CS97" s="92" t="s">
        <v>335</v>
      </c>
      <c r="CT97" s="92" t="s">
        <v>367</v>
      </c>
      <c r="CU97" s="248">
        <v>44756</v>
      </c>
      <c r="CV97" s="849" t="s">
        <v>1459</v>
      </c>
      <c r="CW97" s="869" t="s">
        <v>1071</v>
      </c>
      <c r="CX97" s="883">
        <v>44769</v>
      </c>
      <c r="CY97" s="889" t="s">
        <v>8563</v>
      </c>
      <c r="CZ97" s="885" t="s">
        <v>220</v>
      </c>
      <c r="DA97" s="78">
        <v>0.25</v>
      </c>
      <c r="DB97" s="884" t="s">
        <v>4238</v>
      </c>
      <c r="DC97" s="919"/>
      <c r="DD97" s="920"/>
      <c r="DE97" s="54" t="s">
        <v>140</v>
      </c>
      <c r="DF97" s="62"/>
      <c r="DG97" s="56"/>
      <c r="DH97" s="57"/>
      <c r="DI97" s="54"/>
      <c r="DJ97" s="953"/>
      <c r="DK97" s="925">
        <v>90</v>
      </c>
      <c r="DL97" s="855" t="str">
        <f t="shared" si="2"/>
        <v>EN AVANCE</v>
      </c>
      <c r="DM97" s="913">
        <v>90</v>
      </c>
    </row>
    <row r="98" spans="1:117" ht="27" hidden="1" customHeight="1">
      <c r="A98" s="54">
        <v>0</v>
      </c>
      <c r="B98" s="54">
        <v>141</v>
      </c>
      <c r="C98" s="55" t="s">
        <v>99</v>
      </c>
      <c r="D98" s="92">
        <v>2020</v>
      </c>
      <c r="E98" s="92" t="s">
        <v>1301</v>
      </c>
      <c r="F98" s="238">
        <v>44075</v>
      </c>
      <c r="G98" s="159" t="s">
        <v>1443</v>
      </c>
      <c r="H98" s="160" t="s">
        <v>102</v>
      </c>
      <c r="I98" s="159" t="s">
        <v>1460</v>
      </c>
      <c r="J98" s="252" t="s">
        <v>1445</v>
      </c>
      <c r="K98" s="252" t="s">
        <v>1446</v>
      </c>
      <c r="L98" s="208" t="s">
        <v>146</v>
      </c>
      <c r="M98" s="58" t="s">
        <v>1461</v>
      </c>
      <c r="N98" s="88"/>
      <c r="O98" s="77">
        <v>1</v>
      </c>
      <c r="P98" s="158" t="s">
        <v>1462</v>
      </c>
      <c r="Q98" s="55" t="s">
        <v>954</v>
      </c>
      <c r="R98" s="92" t="s">
        <v>1463</v>
      </c>
      <c r="S98" s="94">
        <v>44166</v>
      </c>
      <c r="T98" s="94">
        <v>44377</v>
      </c>
      <c r="U98" s="60"/>
      <c r="V98" s="54"/>
      <c r="W98" s="65">
        <f>IF(T98="","",(T98+V98))</f>
        <v>44377</v>
      </c>
      <c r="X98" s="54"/>
      <c r="Y98" s="62"/>
      <c r="Z98" s="54"/>
      <c r="AA98" s="62"/>
      <c r="AB98" s="62"/>
      <c r="AC98" s="62"/>
      <c r="AD98" s="62"/>
      <c r="AE98" s="54"/>
      <c r="AF98" s="57"/>
      <c r="AG98" s="70"/>
      <c r="AH98" s="62"/>
      <c r="AI98" s="57"/>
      <c r="AJ98" s="62"/>
      <c r="AK98" s="56"/>
      <c r="AL98" s="62"/>
      <c r="AM98" s="54"/>
      <c r="AN98" s="57"/>
      <c r="AO98" s="62"/>
      <c r="AP98" s="54"/>
      <c r="AQ98" s="116"/>
      <c r="AR98" s="62"/>
      <c r="AS98" s="62"/>
      <c r="AT98" s="62"/>
      <c r="AU98" s="54"/>
      <c r="AV98" s="57"/>
      <c r="AW98" s="70"/>
      <c r="AX98" s="54"/>
      <c r="AY98" s="57">
        <v>44179</v>
      </c>
      <c r="AZ98" s="58" t="s">
        <v>1464</v>
      </c>
      <c r="BA98" s="62" t="s">
        <v>119</v>
      </c>
      <c r="BB98" s="68">
        <v>0</v>
      </c>
      <c r="BC98" s="54" t="s">
        <v>133</v>
      </c>
      <c r="BD98" s="57">
        <v>44286</v>
      </c>
      <c r="BE98" s="58" t="s">
        <v>1465</v>
      </c>
      <c r="BF98" s="68">
        <v>1</v>
      </c>
      <c r="BG98" s="57">
        <v>44336</v>
      </c>
      <c r="BH98" s="58" t="s">
        <v>1452</v>
      </c>
      <c r="BI98" s="56" t="s">
        <v>123</v>
      </c>
      <c r="BJ98" s="78">
        <f>3/7</f>
        <v>0.42857142857142855</v>
      </c>
      <c r="BK98" s="54" t="s">
        <v>133</v>
      </c>
      <c r="BL98" s="170">
        <v>44500</v>
      </c>
      <c r="BM98" s="58" t="s">
        <v>1465</v>
      </c>
      <c r="BN98" s="68">
        <v>1</v>
      </c>
      <c r="BO98" s="170">
        <v>44508</v>
      </c>
      <c r="BP98" s="58" t="s">
        <v>1466</v>
      </c>
      <c r="BQ98" s="54" t="s">
        <v>139</v>
      </c>
      <c r="BR98" s="170">
        <v>44518</v>
      </c>
      <c r="BS98" s="58" t="s">
        <v>1467</v>
      </c>
      <c r="BT98" s="58" t="s">
        <v>114</v>
      </c>
      <c r="BU98" s="78">
        <v>1</v>
      </c>
      <c r="BV98" s="54" t="s">
        <v>257</v>
      </c>
      <c r="BW98" s="54"/>
      <c r="BX98" s="54"/>
      <c r="BY98" s="54"/>
      <c r="BZ98" s="248">
        <v>44627</v>
      </c>
      <c r="CA98" s="242" t="s">
        <v>1098</v>
      </c>
      <c r="CB98" s="56" t="s">
        <v>1317</v>
      </c>
      <c r="CC98" s="68">
        <v>1</v>
      </c>
      <c r="CD98" s="54" t="s">
        <v>257</v>
      </c>
      <c r="CE98" s="248">
        <v>44655</v>
      </c>
      <c r="CF98" s="142" t="s">
        <v>1098</v>
      </c>
      <c r="CG98" s="92" t="s">
        <v>1317</v>
      </c>
      <c r="CH98" s="78">
        <v>1</v>
      </c>
      <c r="CI98" s="123" t="s">
        <v>257</v>
      </c>
      <c r="CJ98" s="248">
        <v>44679</v>
      </c>
      <c r="CK98" s="243" t="s">
        <v>1098</v>
      </c>
      <c r="CL98" s="244" t="s">
        <v>1317</v>
      </c>
      <c r="CM98" s="140">
        <v>1</v>
      </c>
      <c r="CN98" s="123" t="s">
        <v>257</v>
      </c>
      <c r="CO98" s="92"/>
      <c r="CP98" s="92"/>
      <c r="CQ98" s="92"/>
      <c r="CR98" s="248">
        <v>44720</v>
      </c>
      <c r="CS98" s="92" t="s">
        <v>1098</v>
      </c>
      <c r="CT98" s="92" t="s">
        <v>139</v>
      </c>
      <c r="CU98" s="248">
        <v>44756</v>
      </c>
      <c r="CV98" s="838" t="s">
        <v>1468</v>
      </c>
      <c r="CW98" s="869" t="s">
        <v>1071</v>
      </c>
      <c r="CX98" s="883">
        <v>44769</v>
      </c>
      <c r="CY98" s="889" t="s">
        <v>4831</v>
      </c>
      <c r="CZ98" s="885" t="s">
        <v>220</v>
      </c>
      <c r="DA98" s="140">
        <v>1</v>
      </c>
      <c r="DB98" s="884" t="s">
        <v>4237</v>
      </c>
      <c r="DC98" s="919"/>
      <c r="DD98" s="920"/>
      <c r="DE98" s="54" t="s">
        <v>140</v>
      </c>
      <c r="DF98" s="67"/>
      <c r="DG98" s="56"/>
      <c r="DH98" s="57"/>
      <c r="DI98" s="54"/>
      <c r="DJ98" s="953"/>
      <c r="DK98" s="925">
        <v>91</v>
      </c>
      <c r="DL98" s="855" t="str">
        <f t="shared" si="2"/>
        <v>CUMPLIDA</v>
      </c>
      <c r="DM98" s="913">
        <v>91</v>
      </c>
    </row>
    <row r="99" spans="1:117" ht="27" hidden="1" customHeight="1">
      <c r="A99" s="54">
        <v>247</v>
      </c>
      <c r="B99" s="54">
        <v>142</v>
      </c>
      <c r="C99" s="59" t="s">
        <v>99</v>
      </c>
      <c r="D99" s="255">
        <v>2020</v>
      </c>
      <c r="E99" s="255" t="s">
        <v>6884</v>
      </c>
      <c r="F99" s="256">
        <v>44117</v>
      </c>
      <c r="G99" s="257" t="s">
        <v>1470</v>
      </c>
      <c r="H99" s="258" t="s">
        <v>102</v>
      </c>
      <c r="I99" s="58" t="s">
        <v>1471</v>
      </c>
      <c r="J99" s="58" t="s">
        <v>1471</v>
      </c>
      <c r="K99" s="58" t="s">
        <v>1472</v>
      </c>
      <c r="L99" s="59" t="s">
        <v>146</v>
      </c>
      <c r="M99" s="58" t="s">
        <v>1473</v>
      </c>
      <c r="N99" s="62"/>
      <c r="O99" s="259">
        <v>1</v>
      </c>
      <c r="P99" s="260" t="s">
        <v>1474</v>
      </c>
      <c r="Q99" s="59" t="s">
        <v>696</v>
      </c>
      <c r="R99" s="81" t="s">
        <v>1475</v>
      </c>
      <c r="S99" s="65">
        <v>44158</v>
      </c>
      <c r="T99" s="65">
        <v>44316</v>
      </c>
      <c r="U99" s="60"/>
      <c r="V99" s="54"/>
      <c r="W99" s="64">
        <v>44663</v>
      </c>
      <c r="X99" s="54"/>
      <c r="Y99" s="62"/>
      <c r="Z99" s="54"/>
      <c r="AA99" s="62"/>
      <c r="AB99" s="62"/>
      <c r="AC99" s="62"/>
      <c r="AD99" s="62"/>
      <c r="AE99" s="54"/>
      <c r="AF99" s="57"/>
      <c r="AG99" s="70"/>
      <c r="AH99" s="62"/>
      <c r="AI99" s="57"/>
      <c r="AJ99" s="62"/>
      <c r="AK99" s="56"/>
      <c r="AL99" s="62"/>
      <c r="AM99" s="54"/>
      <c r="AN99" s="57"/>
      <c r="AO99" s="62"/>
      <c r="AP99" s="54"/>
      <c r="AQ99" s="116"/>
      <c r="AR99" s="62"/>
      <c r="AS99" s="62"/>
      <c r="AT99" s="62"/>
      <c r="AU99" s="54"/>
      <c r="AV99" s="57"/>
      <c r="AW99" s="67" t="s">
        <v>1476</v>
      </c>
      <c r="AX99" s="68">
        <v>1</v>
      </c>
      <c r="AY99" s="57">
        <v>44183</v>
      </c>
      <c r="AZ99" s="58" t="s">
        <v>1477</v>
      </c>
      <c r="BA99" s="62" t="s">
        <v>123</v>
      </c>
      <c r="BB99" s="54">
        <v>0</v>
      </c>
      <c r="BC99" s="54" t="s">
        <v>133</v>
      </c>
      <c r="BD99" s="57">
        <v>44286</v>
      </c>
      <c r="BE99" s="67" t="s">
        <v>1478</v>
      </c>
      <c r="BF99" s="68">
        <v>0</v>
      </c>
      <c r="BG99" s="57">
        <v>44337</v>
      </c>
      <c r="BH99" s="58" t="s">
        <v>1479</v>
      </c>
      <c r="BI99" s="56" t="s">
        <v>123</v>
      </c>
      <c r="BJ99" s="54">
        <v>0</v>
      </c>
      <c r="BK99" s="54" t="s">
        <v>133</v>
      </c>
      <c r="BL99" s="170">
        <v>44500</v>
      </c>
      <c r="BM99" s="67" t="s">
        <v>1480</v>
      </c>
      <c r="BN99" s="68">
        <v>1</v>
      </c>
      <c r="BO99" s="170">
        <v>44508</v>
      </c>
      <c r="BP99" s="58" t="s">
        <v>1481</v>
      </c>
      <c r="BQ99" s="56" t="s">
        <v>139</v>
      </c>
      <c r="BR99" s="170">
        <v>44519</v>
      </c>
      <c r="BS99" s="70" t="s">
        <v>1482</v>
      </c>
      <c r="BT99" s="54" t="s">
        <v>123</v>
      </c>
      <c r="BU99" s="54">
        <v>50</v>
      </c>
      <c r="BV99" s="54" t="s">
        <v>115</v>
      </c>
      <c r="BW99" s="170">
        <v>44627</v>
      </c>
      <c r="BX99" s="56" t="s">
        <v>1483</v>
      </c>
      <c r="BY99" s="68">
        <v>1</v>
      </c>
      <c r="BZ99" s="57">
        <v>44630</v>
      </c>
      <c r="CA99" s="226" t="s">
        <v>1484</v>
      </c>
      <c r="CB99" s="56" t="s">
        <v>709</v>
      </c>
      <c r="CC99" s="54"/>
      <c r="CD99" s="54" t="s">
        <v>133</v>
      </c>
      <c r="CE99" s="57">
        <v>44662</v>
      </c>
      <c r="CF99" s="58" t="s">
        <v>1485</v>
      </c>
      <c r="CG99" s="56" t="s">
        <v>135</v>
      </c>
      <c r="CH99" s="68">
        <v>1</v>
      </c>
      <c r="CI99" s="54" t="s">
        <v>257</v>
      </c>
      <c r="CJ99" s="170">
        <v>44683</v>
      </c>
      <c r="CK99" s="181" t="s">
        <v>1485</v>
      </c>
      <c r="CL99" s="54" t="s">
        <v>135</v>
      </c>
      <c r="CM99" s="68">
        <v>1</v>
      </c>
      <c r="CN99" s="54" t="s">
        <v>257</v>
      </c>
      <c r="CO99" s="684">
        <v>44712</v>
      </c>
      <c r="CP99" s="66" t="s">
        <v>348</v>
      </c>
      <c r="CQ99" s="66">
        <v>1</v>
      </c>
      <c r="CR99" s="684">
        <v>44720</v>
      </c>
      <c r="CS99" s="66" t="s">
        <v>348</v>
      </c>
      <c r="CT99" s="66" t="s">
        <v>139</v>
      </c>
      <c r="CU99" s="829">
        <v>44761</v>
      </c>
      <c r="CV99" s="846" t="s">
        <v>259</v>
      </c>
      <c r="CW99" s="868" t="s">
        <v>139</v>
      </c>
      <c r="CX99" s="893">
        <v>44764</v>
      </c>
      <c r="CY99" s="889" t="s">
        <v>348</v>
      </c>
      <c r="CZ99" s="885" t="s">
        <v>128</v>
      </c>
      <c r="DA99" s="68">
        <v>1</v>
      </c>
      <c r="DB99" s="884" t="s">
        <v>4237</v>
      </c>
      <c r="DC99" s="945" t="s">
        <v>260</v>
      </c>
      <c r="DD99" s="947" t="s">
        <v>260</v>
      </c>
      <c r="DE99" s="948" t="s">
        <v>4218</v>
      </c>
      <c r="DF99" s="949" t="s">
        <v>3767</v>
      </c>
      <c r="DG99" s="950" t="s">
        <v>128</v>
      </c>
      <c r="DH99" s="951">
        <v>44771</v>
      </c>
      <c r="DI99" s="952" t="s">
        <v>310</v>
      </c>
      <c r="DJ99" s="953" t="s">
        <v>8513</v>
      </c>
      <c r="DK99" s="925">
        <v>92</v>
      </c>
      <c r="DL99" s="855" t="str">
        <f t="shared" si="2"/>
        <v>CUMPLIDA</v>
      </c>
      <c r="DM99" s="913">
        <v>92</v>
      </c>
    </row>
    <row r="100" spans="1:117" ht="27" hidden="1" customHeight="1">
      <c r="A100" s="54">
        <v>250</v>
      </c>
      <c r="B100" s="54">
        <v>143</v>
      </c>
      <c r="C100" s="59" t="s">
        <v>99</v>
      </c>
      <c r="D100" s="56">
        <v>2020</v>
      </c>
      <c r="E100" s="56" t="s">
        <v>566</v>
      </c>
      <c r="F100" s="65">
        <v>44225</v>
      </c>
      <c r="G100" s="58" t="s">
        <v>1486</v>
      </c>
      <c r="H100" s="59" t="s">
        <v>102</v>
      </c>
      <c r="I100" s="58" t="s">
        <v>1487</v>
      </c>
      <c r="J100" s="58" t="s">
        <v>1487</v>
      </c>
      <c r="K100" s="58" t="s">
        <v>1488</v>
      </c>
      <c r="L100" s="59" t="s">
        <v>146</v>
      </c>
      <c r="M100" s="61" t="s">
        <v>1489</v>
      </c>
      <c r="N100" s="62"/>
      <c r="O100" s="199">
        <v>1</v>
      </c>
      <c r="P100" s="56" t="s">
        <v>1490</v>
      </c>
      <c r="Q100" s="55" t="s">
        <v>318</v>
      </c>
      <c r="R100" s="54" t="s">
        <v>1135</v>
      </c>
      <c r="S100" s="65">
        <v>44263</v>
      </c>
      <c r="T100" s="57"/>
      <c r="U100" s="63" t="s">
        <v>111</v>
      </c>
      <c r="V100" s="54"/>
      <c r="W100" s="64">
        <v>44742</v>
      </c>
      <c r="X100" s="54"/>
      <c r="Y100" s="62"/>
      <c r="Z100" s="54"/>
      <c r="AA100" s="62"/>
      <c r="AB100" s="62"/>
      <c r="AC100" s="62"/>
      <c r="AD100" s="62"/>
      <c r="AE100" s="54"/>
      <c r="AF100" s="57"/>
      <c r="AG100" s="70"/>
      <c r="AH100" s="62"/>
      <c r="AI100" s="57"/>
      <c r="AJ100" s="62"/>
      <c r="AK100" s="56"/>
      <c r="AL100" s="62"/>
      <c r="AM100" s="54"/>
      <c r="AN100" s="57"/>
      <c r="AO100" s="62"/>
      <c r="AP100" s="54"/>
      <c r="AQ100" s="116"/>
      <c r="AR100" s="62"/>
      <c r="AS100" s="62"/>
      <c r="AT100" s="62"/>
      <c r="AU100" s="54"/>
      <c r="AV100" s="57"/>
      <c r="AW100" s="62"/>
      <c r="AX100" s="54"/>
      <c r="AY100" s="57"/>
      <c r="AZ100" s="62"/>
      <c r="BA100" s="56"/>
      <c r="BB100" s="54"/>
      <c r="BC100" s="54"/>
      <c r="BD100" s="57">
        <v>44286</v>
      </c>
      <c r="BE100" s="67" t="s">
        <v>1175</v>
      </c>
      <c r="BF100" s="68">
        <v>0</v>
      </c>
      <c r="BG100" s="57">
        <v>44342</v>
      </c>
      <c r="BH100" s="58" t="s">
        <v>1176</v>
      </c>
      <c r="BI100" s="56" t="s">
        <v>123</v>
      </c>
      <c r="BJ100" s="54">
        <v>50</v>
      </c>
      <c r="BK100" s="54" t="s">
        <v>133</v>
      </c>
      <c r="BL100" s="170">
        <v>44500</v>
      </c>
      <c r="BM100" s="56" t="s">
        <v>1491</v>
      </c>
      <c r="BN100" s="68">
        <v>0.6</v>
      </c>
      <c r="BO100" s="170">
        <v>44508</v>
      </c>
      <c r="BP100" s="58" t="s">
        <v>1202</v>
      </c>
      <c r="BQ100" s="54" t="s">
        <v>201</v>
      </c>
      <c r="BR100" s="170">
        <v>44517</v>
      </c>
      <c r="BS100" s="67" t="s">
        <v>1492</v>
      </c>
      <c r="BT100" s="54" t="s">
        <v>128</v>
      </c>
      <c r="BU100" s="68">
        <v>0.3</v>
      </c>
      <c r="BV100" s="54" t="s">
        <v>115</v>
      </c>
      <c r="BW100" s="54"/>
      <c r="BX100" s="54"/>
      <c r="BY100" s="54"/>
      <c r="BZ100" s="72">
        <v>44628</v>
      </c>
      <c r="CA100" s="73" t="s">
        <v>1180</v>
      </c>
      <c r="CB100" s="73" t="s">
        <v>132</v>
      </c>
      <c r="CC100" s="73">
        <v>0.3</v>
      </c>
      <c r="CD100" s="54" t="s">
        <v>133</v>
      </c>
      <c r="CE100" s="248">
        <v>44657</v>
      </c>
      <c r="CF100" s="77" t="s">
        <v>1139</v>
      </c>
      <c r="CG100" s="77" t="s">
        <v>331</v>
      </c>
      <c r="CH100" s="122">
        <v>0.5</v>
      </c>
      <c r="CI100" s="78" t="s">
        <v>133</v>
      </c>
      <c r="CJ100" s="76">
        <v>44684</v>
      </c>
      <c r="CK100" s="118" t="s">
        <v>1140</v>
      </c>
      <c r="CL100" s="92" t="s">
        <v>333</v>
      </c>
      <c r="CM100" s="122">
        <v>0.5</v>
      </c>
      <c r="CN100" s="123" t="s">
        <v>133</v>
      </c>
      <c r="CO100" s="248">
        <v>44712</v>
      </c>
      <c r="CP100" s="92" t="s">
        <v>1181</v>
      </c>
      <c r="CQ100" s="77">
        <v>0.9</v>
      </c>
      <c r="CR100" s="248">
        <v>44720</v>
      </c>
      <c r="CS100" s="77" t="s">
        <v>335</v>
      </c>
      <c r="CT100" s="77" t="s">
        <v>367</v>
      </c>
      <c r="CU100" s="817">
        <v>44761</v>
      </c>
      <c r="CV100" s="818" t="s">
        <v>8243</v>
      </c>
      <c r="CW100" s="858" t="s">
        <v>139</v>
      </c>
      <c r="CX100" s="883">
        <v>44767</v>
      </c>
      <c r="CY100" s="965" t="s">
        <v>8472</v>
      </c>
      <c r="CZ100" s="885" t="s">
        <v>128</v>
      </c>
      <c r="DA100" s="122">
        <v>0.75</v>
      </c>
      <c r="DB100" s="884" t="s">
        <v>4238</v>
      </c>
      <c r="DC100" s="919"/>
      <c r="DD100" s="920"/>
      <c r="DE100" s="54" t="s">
        <v>140</v>
      </c>
      <c r="DF100" s="62"/>
      <c r="DG100" s="56"/>
      <c r="DH100" s="57"/>
      <c r="DI100" s="54"/>
      <c r="DJ100" s="953"/>
      <c r="DK100" s="925">
        <v>93</v>
      </c>
      <c r="DL100" s="855" t="str">
        <f t="shared" si="2"/>
        <v>EN AVANCE</v>
      </c>
      <c r="DM100" s="913">
        <v>93</v>
      </c>
    </row>
    <row r="101" spans="1:117" ht="27" hidden="1" customHeight="1">
      <c r="A101" s="54">
        <v>251</v>
      </c>
      <c r="B101" s="54">
        <v>144</v>
      </c>
      <c r="C101" s="59" t="s">
        <v>99</v>
      </c>
      <c r="D101" s="56">
        <v>2020</v>
      </c>
      <c r="E101" s="56" t="s">
        <v>566</v>
      </c>
      <c r="F101" s="65">
        <v>44225</v>
      </c>
      <c r="G101" s="58" t="s">
        <v>1493</v>
      </c>
      <c r="H101" s="59" t="s">
        <v>102</v>
      </c>
      <c r="I101" s="58" t="s">
        <v>1494</v>
      </c>
      <c r="J101" s="58" t="s">
        <v>1494</v>
      </c>
      <c r="K101" s="58" t="s">
        <v>1132</v>
      </c>
      <c r="L101" s="60" t="s">
        <v>570</v>
      </c>
      <c r="M101" s="61" t="s">
        <v>1133</v>
      </c>
      <c r="N101" s="62"/>
      <c r="O101" s="56">
        <v>1</v>
      </c>
      <c r="P101" s="56" t="s">
        <v>1134</v>
      </c>
      <c r="Q101" s="55" t="s">
        <v>318</v>
      </c>
      <c r="R101" s="56" t="s">
        <v>1135</v>
      </c>
      <c r="S101" s="65">
        <v>44263</v>
      </c>
      <c r="T101" s="65">
        <v>44377</v>
      </c>
      <c r="U101" s="63" t="s">
        <v>111</v>
      </c>
      <c r="V101" s="54"/>
      <c r="W101" s="64">
        <v>44727</v>
      </c>
      <c r="X101" s="54"/>
      <c r="Y101" s="62"/>
      <c r="Z101" s="54"/>
      <c r="AA101" s="62"/>
      <c r="AB101" s="62"/>
      <c r="AC101" s="62"/>
      <c r="AD101" s="62"/>
      <c r="AE101" s="54"/>
      <c r="AF101" s="57"/>
      <c r="AG101" s="70"/>
      <c r="AH101" s="62"/>
      <c r="AI101" s="57"/>
      <c r="AJ101" s="62"/>
      <c r="AK101" s="56"/>
      <c r="AL101" s="62"/>
      <c r="AM101" s="54"/>
      <c r="AN101" s="57"/>
      <c r="AO101" s="62"/>
      <c r="AP101" s="54"/>
      <c r="AQ101" s="116"/>
      <c r="AR101" s="62"/>
      <c r="AS101" s="62"/>
      <c r="AT101" s="62"/>
      <c r="AU101" s="54"/>
      <c r="AV101" s="57"/>
      <c r="AW101" s="62"/>
      <c r="AX101" s="54"/>
      <c r="AY101" s="57"/>
      <c r="AZ101" s="62"/>
      <c r="BA101" s="56"/>
      <c r="BB101" s="54"/>
      <c r="BC101" s="54"/>
      <c r="BD101" s="57">
        <v>44286</v>
      </c>
      <c r="BE101" s="67" t="s">
        <v>1175</v>
      </c>
      <c r="BF101" s="68">
        <v>0</v>
      </c>
      <c r="BG101" s="57">
        <v>44342</v>
      </c>
      <c r="BH101" s="58" t="s">
        <v>1137</v>
      </c>
      <c r="BI101" s="56" t="s">
        <v>123</v>
      </c>
      <c r="BJ101" s="54">
        <v>40</v>
      </c>
      <c r="BK101" s="54" t="s">
        <v>133</v>
      </c>
      <c r="BL101" s="170">
        <v>44500</v>
      </c>
      <c r="BM101" s="58" t="s">
        <v>1495</v>
      </c>
      <c r="BN101" s="68">
        <v>0.4</v>
      </c>
      <c r="BO101" s="170">
        <v>44508</v>
      </c>
      <c r="BP101" s="58" t="s">
        <v>1496</v>
      </c>
      <c r="BQ101" s="54" t="s">
        <v>201</v>
      </c>
      <c r="BR101" s="170">
        <v>44517</v>
      </c>
      <c r="BS101" s="67" t="s">
        <v>1497</v>
      </c>
      <c r="BT101" s="54" t="s">
        <v>128</v>
      </c>
      <c r="BU101" s="68">
        <v>0</v>
      </c>
      <c r="BV101" s="54" t="s">
        <v>115</v>
      </c>
      <c r="BW101" s="54"/>
      <c r="BX101" s="54"/>
      <c r="BY101" s="54"/>
      <c r="BZ101" s="72">
        <v>44628</v>
      </c>
      <c r="CA101" s="73" t="s">
        <v>1498</v>
      </c>
      <c r="CB101" s="73" t="s">
        <v>132</v>
      </c>
      <c r="CC101" s="73">
        <v>0</v>
      </c>
      <c r="CD101" s="54" t="s">
        <v>133</v>
      </c>
      <c r="CE101" s="248">
        <v>44657</v>
      </c>
      <c r="CF101" s="77" t="s">
        <v>1139</v>
      </c>
      <c r="CG101" s="77" t="s">
        <v>331</v>
      </c>
      <c r="CH101" s="122">
        <v>0.4</v>
      </c>
      <c r="CI101" s="123" t="s">
        <v>133</v>
      </c>
      <c r="CJ101" s="76">
        <v>44684</v>
      </c>
      <c r="CK101" s="118" t="s">
        <v>1140</v>
      </c>
      <c r="CL101" s="92" t="s">
        <v>333</v>
      </c>
      <c r="CM101" s="122">
        <v>0.4</v>
      </c>
      <c r="CN101" s="123" t="s">
        <v>133</v>
      </c>
      <c r="CO101" s="248">
        <v>44712</v>
      </c>
      <c r="CP101" s="92" t="s">
        <v>1141</v>
      </c>
      <c r="CQ101" s="77">
        <v>0.8</v>
      </c>
      <c r="CR101" s="248">
        <v>44720</v>
      </c>
      <c r="CS101" s="77" t="s">
        <v>335</v>
      </c>
      <c r="CT101" s="77" t="s">
        <v>367</v>
      </c>
      <c r="CU101" s="817">
        <v>44761</v>
      </c>
      <c r="CV101" s="818" t="s">
        <v>8241</v>
      </c>
      <c r="CW101" s="858" t="s">
        <v>126</v>
      </c>
      <c r="CX101" s="883">
        <v>44767</v>
      </c>
      <c r="CY101" s="889" t="s">
        <v>8436</v>
      </c>
      <c r="CZ101" s="885" t="s">
        <v>128</v>
      </c>
      <c r="DA101" s="122">
        <v>0.4</v>
      </c>
      <c r="DB101" s="884" t="s">
        <v>4239</v>
      </c>
      <c r="DC101" s="919"/>
      <c r="DD101" s="920"/>
      <c r="DE101" s="54" t="s">
        <v>140</v>
      </c>
      <c r="DF101" s="62"/>
      <c r="DG101" s="56"/>
      <c r="DH101" s="57"/>
      <c r="DI101" s="54"/>
      <c r="DJ101" s="953"/>
      <c r="DK101" s="925">
        <v>94</v>
      </c>
      <c r="DL101" s="855" t="str">
        <f t="shared" si="2"/>
        <v>VENCIDA</v>
      </c>
      <c r="DM101" s="913">
        <v>94</v>
      </c>
    </row>
    <row r="102" spans="1:117" ht="27" hidden="1" customHeight="1">
      <c r="A102" s="54">
        <v>257</v>
      </c>
      <c r="B102" s="54">
        <v>148</v>
      </c>
      <c r="C102" s="59" t="s">
        <v>99</v>
      </c>
      <c r="D102" s="56">
        <v>2020</v>
      </c>
      <c r="E102" s="56" t="s">
        <v>566</v>
      </c>
      <c r="F102" s="65">
        <v>44225</v>
      </c>
      <c r="G102" s="58" t="s">
        <v>1499</v>
      </c>
      <c r="H102" s="59" t="s">
        <v>102</v>
      </c>
      <c r="I102" s="58" t="s">
        <v>1500</v>
      </c>
      <c r="J102" s="58" t="s">
        <v>1500</v>
      </c>
      <c r="K102" s="58" t="s">
        <v>1501</v>
      </c>
      <c r="L102" s="60" t="s">
        <v>146</v>
      </c>
      <c r="M102" s="58" t="s">
        <v>8391</v>
      </c>
      <c r="N102" s="62"/>
      <c r="O102" s="56">
        <v>3</v>
      </c>
      <c r="P102" s="56" t="s">
        <v>1502</v>
      </c>
      <c r="Q102" s="55" t="s">
        <v>696</v>
      </c>
      <c r="R102" s="54" t="s">
        <v>1503</v>
      </c>
      <c r="S102" s="65">
        <v>44287</v>
      </c>
      <c r="T102" s="65">
        <v>44561</v>
      </c>
      <c r="U102" s="60"/>
      <c r="V102" s="54"/>
      <c r="W102" s="64">
        <v>44663</v>
      </c>
      <c r="X102" s="54"/>
      <c r="Y102" s="62"/>
      <c r="Z102" s="54"/>
      <c r="AA102" s="62"/>
      <c r="AB102" s="62"/>
      <c r="AC102" s="62"/>
      <c r="AD102" s="62"/>
      <c r="AE102" s="54"/>
      <c r="AF102" s="57"/>
      <c r="AG102" s="70"/>
      <c r="AH102" s="62"/>
      <c r="AI102" s="57"/>
      <c r="AJ102" s="62"/>
      <c r="AK102" s="56"/>
      <c r="AL102" s="62"/>
      <c r="AM102" s="54"/>
      <c r="AN102" s="57"/>
      <c r="AO102" s="62"/>
      <c r="AP102" s="54"/>
      <c r="AQ102" s="116"/>
      <c r="AR102" s="62"/>
      <c r="AS102" s="62"/>
      <c r="AT102" s="62"/>
      <c r="AU102" s="54"/>
      <c r="AV102" s="57"/>
      <c r="AW102" s="62"/>
      <c r="AX102" s="54"/>
      <c r="AY102" s="57"/>
      <c r="AZ102" s="62"/>
      <c r="BA102" s="56"/>
      <c r="BB102" s="54"/>
      <c r="BC102" s="54"/>
      <c r="BD102" s="57">
        <v>44286</v>
      </c>
      <c r="BE102" s="67" t="s">
        <v>1504</v>
      </c>
      <c r="BF102" s="68">
        <v>0</v>
      </c>
      <c r="BG102" s="57">
        <v>44337</v>
      </c>
      <c r="BH102" s="67" t="s">
        <v>1505</v>
      </c>
      <c r="BI102" s="56" t="s">
        <v>123</v>
      </c>
      <c r="BJ102" s="54">
        <v>0</v>
      </c>
      <c r="BK102" s="54" t="s">
        <v>151</v>
      </c>
      <c r="BL102" s="170">
        <v>44500</v>
      </c>
      <c r="BM102" s="67" t="s">
        <v>1506</v>
      </c>
      <c r="BN102" s="68">
        <v>0.5</v>
      </c>
      <c r="BO102" s="170">
        <v>44508</v>
      </c>
      <c r="BP102" s="58" t="s">
        <v>1507</v>
      </c>
      <c r="BQ102" s="56" t="s">
        <v>139</v>
      </c>
      <c r="BR102" s="170">
        <v>44519</v>
      </c>
      <c r="BS102" s="58" t="s">
        <v>1508</v>
      </c>
      <c r="BT102" s="54" t="s">
        <v>123</v>
      </c>
      <c r="BU102" s="54">
        <v>70</v>
      </c>
      <c r="BV102" s="54" t="s">
        <v>115</v>
      </c>
      <c r="BW102" s="261">
        <v>44627</v>
      </c>
      <c r="BX102" s="54"/>
      <c r="BY102" s="54"/>
      <c r="BZ102" s="57">
        <v>44630</v>
      </c>
      <c r="CA102" s="67" t="s">
        <v>1509</v>
      </c>
      <c r="CB102" s="56" t="s">
        <v>709</v>
      </c>
      <c r="CC102" s="54"/>
      <c r="CD102" s="54" t="s">
        <v>133</v>
      </c>
      <c r="CE102" s="57">
        <v>44662</v>
      </c>
      <c r="CF102" s="58" t="s">
        <v>163</v>
      </c>
      <c r="CG102" s="56" t="s">
        <v>135</v>
      </c>
      <c r="CH102" s="68">
        <v>0</v>
      </c>
      <c r="CI102" s="54" t="s">
        <v>133</v>
      </c>
      <c r="CJ102" s="170">
        <v>44683</v>
      </c>
      <c r="CK102" s="181" t="s">
        <v>1510</v>
      </c>
      <c r="CL102" s="54" t="s">
        <v>135</v>
      </c>
      <c r="CM102" s="68">
        <v>0.32</v>
      </c>
      <c r="CN102" s="262" t="s">
        <v>115</v>
      </c>
      <c r="CO102" s="684">
        <v>44712</v>
      </c>
      <c r="CP102" s="56" t="s">
        <v>1511</v>
      </c>
      <c r="CQ102" s="66">
        <v>0.32</v>
      </c>
      <c r="CR102" s="684">
        <v>44720</v>
      </c>
      <c r="CS102" s="56" t="s">
        <v>1511</v>
      </c>
      <c r="CT102" s="56" t="s">
        <v>126</v>
      </c>
      <c r="CU102" s="833">
        <v>44761</v>
      </c>
      <c r="CV102" s="837" t="s">
        <v>8309</v>
      </c>
      <c r="CW102" s="866" t="s">
        <v>126</v>
      </c>
      <c r="CX102" s="893">
        <v>44764</v>
      </c>
      <c r="CY102" s="889" t="s">
        <v>8392</v>
      </c>
      <c r="CZ102" s="885" t="s">
        <v>128</v>
      </c>
      <c r="DA102" s="68">
        <v>0.32</v>
      </c>
      <c r="DB102" s="884" t="s">
        <v>4239</v>
      </c>
      <c r="DC102" s="946"/>
      <c r="DD102" s="920"/>
      <c r="DE102" s="54" t="s">
        <v>140</v>
      </c>
      <c r="DF102" s="62"/>
      <c r="DG102" s="56"/>
      <c r="DH102" s="57"/>
      <c r="DI102" s="54"/>
      <c r="DJ102" s="953"/>
      <c r="DK102" s="925">
        <v>95</v>
      </c>
      <c r="DL102" s="855" t="str">
        <f t="shared" si="2"/>
        <v>VENCIDA</v>
      </c>
      <c r="DM102" s="913">
        <v>95</v>
      </c>
    </row>
    <row r="103" spans="1:117" ht="27" hidden="1" customHeight="1">
      <c r="A103" s="54">
        <v>262</v>
      </c>
      <c r="B103" s="54">
        <v>150</v>
      </c>
      <c r="C103" s="59" t="s">
        <v>99</v>
      </c>
      <c r="D103" s="56">
        <v>2020</v>
      </c>
      <c r="E103" s="56" t="s">
        <v>566</v>
      </c>
      <c r="F103" s="65">
        <v>44225</v>
      </c>
      <c r="G103" s="58" t="s">
        <v>1512</v>
      </c>
      <c r="H103" s="59" t="s">
        <v>102</v>
      </c>
      <c r="I103" s="58" t="s">
        <v>1513</v>
      </c>
      <c r="J103" s="58" t="s">
        <v>1513</v>
      </c>
      <c r="K103" s="58" t="s">
        <v>1514</v>
      </c>
      <c r="L103" s="60" t="s">
        <v>146</v>
      </c>
      <c r="M103" s="61" t="s">
        <v>1515</v>
      </c>
      <c r="N103" s="62"/>
      <c r="O103" s="56">
        <v>1</v>
      </c>
      <c r="P103" s="56" t="s">
        <v>1516</v>
      </c>
      <c r="Q103" s="55" t="s">
        <v>391</v>
      </c>
      <c r="R103" s="56" t="s">
        <v>573</v>
      </c>
      <c r="S103" s="134">
        <v>44378</v>
      </c>
      <c r="T103" s="134">
        <v>44438</v>
      </c>
      <c r="U103" s="60"/>
      <c r="V103" s="54"/>
      <c r="W103" s="65">
        <f>IF(T103="","",(T103+V103))</f>
        <v>44438</v>
      </c>
      <c r="X103" s="54"/>
      <c r="Y103" s="62"/>
      <c r="Z103" s="54"/>
      <c r="AA103" s="62"/>
      <c r="AB103" s="62"/>
      <c r="AC103" s="62"/>
      <c r="AD103" s="62"/>
      <c r="AE103" s="54"/>
      <c r="AF103" s="57"/>
      <c r="AG103" s="70"/>
      <c r="AH103" s="62"/>
      <c r="AI103" s="57"/>
      <c r="AJ103" s="62"/>
      <c r="AK103" s="56"/>
      <c r="AL103" s="62"/>
      <c r="AM103" s="54"/>
      <c r="AN103" s="57"/>
      <c r="AO103" s="62"/>
      <c r="AP103" s="54"/>
      <c r="AQ103" s="62"/>
      <c r="AR103" s="62"/>
      <c r="AS103" s="62"/>
      <c r="AT103" s="62"/>
      <c r="AU103" s="54"/>
      <c r="AV103" s="57"/>
      <c r="AW103" s="62"/>
      <c r="AX103" s="54"/>
      <c r="AY103" s="57"/>
      <c r="AZ103" s="171"/>
      <c r="BA103" s="56"/>
      <c r="BB103" s="54"/>
      <c r="BC103" s="54"/>
      <c r="BD103" s="57">
        <v>44286</v>
      </c>
      <c r="BE103" s="67" t="s">
        <v>1517</v>
      </c>
      <c r="BF103" s="54"/>
      <c r="BG103" s="57">
        <v>44341</v>
      </c>
      <c r="BH103" s="62" t="s">
        <v>1518</v>
      </c>
      <c r="BI103" s="56" t="s">
        <v>123</v>
      </c>
      <c r="BJ103" s="54">
        <v>0</v>
      </c>
      <c r="BK103" s="54" t="s">
        <v>151</v>
      </c>
      <c r="BL103" s="170">
        <v>44500</v>
      </c>
      <c r="BM103" s="56" t="s">
        <v>1519</v>
      </c>
      <c r="BN103" s="68">
        <v>1</v>
      </c>
      <c r="BO103" s="170">
        <v>44508</v>
      </c>
      <c r="BP103" s="58" t="s">
        <v>1520</v>
      </c>
      <c r="BQ103" s="54" t="s">
        <v>139</v>
      </c>
      <c r="BR103" s="170">
        <v>44516</v>
      </c>
      <c r="BS103" s="70" t="s">
        <v>1521</v>
      </c>
      <c r="BT103" s="54" t="s">
        <v>123</v>
      </c>
      <c r="BU103" s="54">
        <v>0</v>
      </c>
      <c r="BV103" s="54" t="s">
        <v>115</v>
      </c>
      <c r="BW103" s="54"/>
      <c r="BX103" s="54"/>
      <c r="BY103" s="54"/>
      <c r="BZ103" s="54"/>
      <c r="CA103" s="70" t="s">
        <v>1522</v>
      </c>
      <c r="CB103" s="130" t="s">
        <v>409</v>
      </c>
      <c r="CC103" s="54">
        <v>100</v>
      </c>
      <c r="CD103" s="54" t="s">
        <v>257</v>
      </c>
      <c r="CE103" s="216">
        <v>44657</v>
      </c>
      <c r="CF103" s="140" t="s">
        <v>1098</v>
      </c>
      <c r="CG103" s="131" t="s">
        <v>451</v>
      </c>
      <c r="CH103" s="78">
        <v>1</v>
      </c>
      <c r="CI103" s="123" t="s">
        <v>257</v>
      </c>
      <c r="CJ103" s="76">
        <v>44678</v>
      </c>
      <c r="CK103" s="240" t="s">
        <v>472</v>
      </c>
      <c r="CL103" s="123"/>
      <c r="CM103" s="140">
        <v>1</v>
      </c>
      <c r="CN103" s="123" t="s">
        <v>257</v>
      </c>
      <c r="CO103" s="92"/>
      <c r="CP103" s="118"/>
      <c r="CQ103" s="92"/>
      <c r="CR103" s="248">
        <v>44720</v>
      </c>
      <c r="CS103" s="92" t="s">
        <v>472</v>
      </c>
      <c r="CT103" s="92" t="s">
        <v>139</v>
      </c>
      <c r="CU103" s="811">
        <v>44761</v>
      </c>
      <c r="CV103" s="813" t="s">
        <v>8176</v>
      </c>
      <c r="CW103" s="860" t="s">
        <v>1349</v>
      </c>
      <c r="CX103" s="883">
        <v>44770</v>
      </c>
      <c r="CY103" s="889" t="s">
        <v>8463</v>
      </c>
      <c r="CZ103" s="885" t="s">
        <v>128</v>
      </c>
      <c r="DA103" s="140">
        <v>1</v>
      </c>
      <c r="DB103" s="884" t="s">
        <v>4237</v>
      </c>
      <c r="DC103" s="945" t="s">
        <v>260</v>
      </c>
      <c r="DD103" s="947" t="s">
        <v>260</v>
      </c>
      <c r="DE103" s="948" t="s">
        <v>4218</v>
      </c>
      <c r="DF103" s="949" t="s">
        <v>3767</v>
      </c>
      <c r="DG103" s="950" t="s">
        <v>128</v>
      </c>
      <c r="DH103" s="951">
        <v>44771</v>
      </c>
      <c r="DI103" s="952" t="s">
        <v>310</v>
      </c>
      <c r="DJ103" s="953" t="s">
        <v>8514</v>
      </c>
      <c r="DK103" s="925">
        <v>96</v>
      </c>
      <c r="DL103" s="855" t="str">
        <f t="shared" si="2"/>
        <v>CUMPLIDA</v>
      </c>
      <c r="DM103" s="913">
        <v>96</v>
      </c>
    </row>
    <row r="104" spans="1:117" ht="27" hidden="1" customHeight="1">
      <c r="A104" s="54">
        <v>275</v>
      </c>
      <c r="B104" s="54">
        <v>156</v>
      </c>
      <c r="C104" s="59" t="s">
        <v>99</v>
      </c>
      <c r="D104" s="56">
        <v>2020</v>
      </c>
      <c r="E104" s="56" t="s">
        <v>566</v>
      </c>
      <c r="F104" s="65">
        <v>44225</v>
      </c>
      <c r="G104" s="58" t="s">
        <v>1523</v>
      </c>
      <c r="H104" s="59" t="s">
        <v>102</v>
      </c>
      <c r="I104" s="58" t="s">
        <v>1524</v>
      </c>
      <c r="J104" s="58" t="s">
        <v>1525</v>
      </c>
      <c r="K104" s="61" t="s">
        <v>1526</v>
      </c>
      <c r="L104" s="60" t="s">
        <v>146</v>
      </c>
      <c r="M104" s="61" t="s">
        <v>1527</v>
      </c>
      <c r="N104" s="62"/>
      <c r="O104" s="56">
        <v>1</v>
      </c>
      <c r="P104" s="56" t="s">
        <v>1528</v>
      </c>
      <c r="Q104" s="55" t="s">
        <v>696</v>
      </c>
      <c r="R104" s="56" t="s">
        <v>1529</v>
      </c>
      <c r="S104" s="65">
        <v>44470</v>
      </c>
      <c r="T104" s="134">
        <v>44377</v>
      </c>
      <c r="U104" s="60"/>
      <c r="V104" s="54"/>
      <c r="W104" s="64">
        <v>44663</v>
      </c>
      <c r="X104" s="54"/>
      <c r="Y104" s="62"/>
      <c r="Z104" s="54"/>
      <c r="AA104" s="62"/>
      <c r="AB104" s="62"/>
      <c r="AC104" s="62"/>
      <c r="AD104" s="62"/>
      <c r="AE104" s="54"/>
      <c r="AF104" s="57"/>
      <c r="AG104" s="70"/>
      <c r="AH104" s="62"/>
      <c r="AI104" s="54"/>
      <c r="AJ104" s="62"/>
      <c r="AK104" s="56"/>
      <c r="AL104" s="62"/>
      <c r="AM104" s="54"/>
      <c r="AN104" s="57"/>
      <c r="AO104" s="62"/>
      <c r="AP104" s="54"/>
      <c r="AQ104" s="62"/>
      <c r="AR104" s="62"/>
      <c r="AS104" s="62"/>
      <c r="AT104" s="62"/>
      <c r="AU104" s="54"/>
      <c r="AV104" s="57"/>
      <c r="AW104" s="62"/>
      <c r="AX104" s="54"/>
      <c r="AY104" s="57"/>
      <c r="AZ104" s="62"/>
      <c r="BA104" s="56"/>
      <c r="BB104" s="54"/>
      <c r="BC104" s="54"/>
      <c r="BD104" s="57">
        <v>44286</v>
      </c>
      <c r="BE104" s="67" t="s">
        <v>1504</v>
      </c>
      <c r="BF104" s="68">
        <v>0</v>
      </c>
      <c r="BG104" s="57">
        <v>44337</v>
      </c>
      <c r="BH104" s="67" t="s">
        <v>1530</v>
      </c>
      <c r="BI104" s="56" t="s">
        <v>123</v>
      </c>
      <c r="BJ104" s="54">
        <v>0</v>
      </c>
      <c r="BK104" s="54" t="s">
        <v>151</v>
      </c>
      <c r="BL104" s="170">
        <v>44500</v>
      </c>
      <c r="BM104" s="67" t="s">
        <v>1531</v>
      </c>
      <c r="BN104" s="68">
        <v>1</v>
      </c>
      <c r="BO104" s="170">
        <v>44477</v>
      </c>
      <c r="BP104" s="58" t="s">
        <v>1532</v>
      </c>
      <c r="BQ104" s="56" t="s">
        <v>139</v>
      </c>
      <c r="BR104" s="170">
        <v>44519</v>
      </c>
      <c r="BS104" s="70" t="s">
        <v>1533</v>
      </c>
      <c r="BT104" s="54" t="s">
        <v>123</v>
      </c>
      <c r="BU104" s="54">
        <v>80</v>
      </c>
      <c r="BV104" s="54" t="s">
        <v>133</v>
      </c>
      <c r="BW104" s="170">
        <v>44627</v>
      </c>
      <c r="BX104" s="56" t="s">
        <v>1534</v>
      </c>
      <c r="BY104" s="68">
        <v>1</v>
      </c>
      <c r="BZ104" s="57">
        <v>44630</v>
      </c>
      <c r="CA104" s="226" t="s">
        <v>1535</v>
      </c>
      <c r="CB104" s="56" t="s">
        <v>709</v>
      </c>
      <c r="CC104" s="68">
        <v>1</v>
      </c>
      <c r="CD104" s="54" t="s">
        <v>257</v>
      </c>
      <c r="CE104" s="57">
        <v>44662</v>
      </c>
      <c r="CF104" s="58" t="s">
        <v>1535</v>
      </c>
      <c r="CG104" s="56" t="s">
        <v>135</v>
      </c>
      <c r="CH104" s="68">
        <v>1</v>
      </c>
      <c r="CI104" s="54" t="s">
        <v>257</v>
      </c>
      <c r="CJ104" s="170">
        <v>44683</v>
      </c>
      <c r="CK104" s="181" t="s">
        <v>1535</v>
      </c>
      <c r="CL104" s="56" t="s">
        <v>135</v>
      </c>
      <c r="CM104" s="78">
        <v>1</v>
      </c>
      <c r="CN104" s="54" t="s">
        <v>257</v>
      </c>
      <c r="CO104" s="684">
        <v>44712</v>
      </c>
      <c r="CP104" s="66" t="s">
        <v>348</v>
      </c>
      <c r="CQ104" s="66">
        <v>1</v>
      </c>
      <c r="CR104" s="684">
        <v>44720</v>
      </c>
      <c r="CS104" s="66" t="s">
        <v>348</v>
      </c>
      <c r="CT104" s="66" t="s">
        <v>139</v>
      </c>
      <c r="CU104" s="833">
        <v>44761</v>
      </c>
      <c r="CV104" s="847" t="s">
        <v>348</v>
      </c>
      <c r="CW104" s="863" t="s">
        <v>139</v>
      </c>
      <c r="CX104" s="893">
        <v>44764</v>
      </c>
      <c r="CY104" s="889" t="s">
        <v>348</v>
      </c>
      <c r="CZ104" s="885" t="s">
        <v>128</v>
      </c>
      <c r="DA104" s="78">
        <v>1</v>
      </c>
      <c r="DB104" s="884" t="s">
        <v>4237</v>
      </c>
      <c r="DC104" s="945" t="s">
        <v>260</v>
      </c>
      <c r="DD104" s="947" t="s">
        <v>260</v>
      </c>
      <c r="DE104" s="948" t="s">
        <v>4218</v>
      </c>
      <c r="DF104" s="949" t="s">
        <v>3767</v>
      </c>
      <c r="DG104" s="950" t="s">
        <v>128</v>
      </c>
      <c r="DH104" s="951">
        <v>44771</v>
      </c>
      <c r="DI104" s="952" t="s">
        <v>310</v>
      </c>
      <c r="DJ104" s="953" t="s">
        <v>8515</v>
      </c>
      <c r="DK104" s="925">
        <v>97</v>
      </c>
      <c r="DL104" s="855" t="str">
        <f t="shared" si="2"/>
        <v>CUMPLIDA</v>
      </c>
      <c r="DM104" s="913">
        <v>97</v>
      </c>
    </row>
    <row r="105" spans="1:117" ht="27" hidden="1" customHeight="1">
      <c r="A105" s="54">
        <v>276</v>
      </c>
      <c r="B105" s="54">
        <v>157</v>
      </c>
      <c r="C105" s="59" t="s">
        <v>99</v>
      </c>
      <c r="D105" s="56">
        <v>2020</v>
      </c>
      <c r="E105" s="56" t="s">
        <v>566</v>
      </c>
      <c r="F105" s="65">
        <v>44225</v>
      </c>
      <c r="G105" s="58" t="s">
        <v>1536</v>
      </c>
      <c r="H105" s="59" t="s">
        <v>102</v>
      </c>
      <c r="I105" s="58" t="s">
        <v>1537</v>
      </c>
      <c r="J105" s="58" t="s">
        <v>1537</v>
      </c>
      <c r="K105" s="58" t="s">
        <v>1538</v>
      </c>
      <c r="L105" s="60" t="s">
        <v>146</v>
      </c>
      <c r="M105" s="61" t="s">
        <v>1539</v>
      </c>
      <c r="N105" s="62"/>
      <c r="O105" s="56">
        <v>1</v>
      </c>
      <c r="P105" s="56" t="s">
        <v>1540</v>
      </c>
      <c r="Q105" s="55" t="s">
        <v>318</v>
      </c>
      <c r="R105" s="56" t="s">
        <v>1135</v>
      </c>
      <c r="S105" s="65">
        <v>44263</v>
      </c>
      <c r="T105" s="65">
        <v>44377</v>
      </c>
      <c r="U105" s="63" t="s">
        <v>111</v>
      </c>
      <c r="V105" s="54"/>
      <c r="W105" s="64">
        <v>44742</v>
      </c>
      <c r="X105" s="54"/>
      <c r="Y105" s="62"/>
      <c r="Z105" s="54"/>
      <c r="AA105" s="62"/>
      <c r="AB105" s="62"/>
      <c r="AC105" s="62"/>
      <c r="AD105" s="62"/>
      <c r="AE105" s="54"/>
      <c r="AF105" s="57"/>
      <c r="AG105" s="70"/>
      <c r="AH105" s="62"/>
      <c r="AI105" s="54"/>
      <c r="AJ105" s="62"/>
      <c r="AK105" s="56"/>
      <c r="AL105" s="62"/>
      <c r="AM105" s="54"/>
      <c r="AN105" s="57"/>
      <c r="AO105" s="62"/>
      <c r="AP105" s="54"/>
      <c r="AQ105" s="62"/>
      <c r="AR105" s="62"/>
      <c r="AS105" s="62"/>
      <c r="AT105" s="62"/>
      <c r="AU105" s="54"/>
      <c r="AV105" s="57"/>
      <c r="AW105" s="62"/>
      <c r="AX105" s="54"/>
      <c r="AY105" s="57"/>
      <c r="AZ105" s="62"/>
      <c r="BA105" s="56"/>
      <c r="BB105" s="54"/>
      <c r="BC105" s="54"/>
      <c r="BD105" s="57">
        <v>44286</v>
      </c>
      <c r="BE105" s="67" t="s">
        <v>1175</v>
      </c>
      <c r="BF105" s="68">
        <v>0</v>
      </c>
      <c r="BG105" s="57">
        <v>44342</v>
      </c>
      <c r="BH105" s="62" t="s">
        <v>1541</v>
      </c>
      <c r="BI105" s="56" t="s">
        <v>123</v>
      </c>
      <c r="BJ105" s="54">
        <v>0</v>
      </c>
      <c r="BK105" s="54" t="s">
        <v>133</v>
      </c>
      <c r="BL105" s="57">
        <v>44500</v>
      </c>
      <c r="BM105" s="58" t="s">
        <v>1542</v>
      </c>
      <c r="BN105" s="68">
        <v>1</v>
      </c>
      <c r="BO105" s="170">
        <v>44508</v>
      </c>
      <c r="BP105" s="58" t="s">
        <v>1543</v>
      </c>
      <c r="BQ105" s="54" t="s">
        <v>139</v>
      </c>
      <c r="BR105" s="170">
        <v>44517</v>
      </c>
      <c r="BS105" s="67" t="s">
        <v>1544</v>
      </c>
      <c r="BT105" s="54" t="s">
        <v>128</v>
      </c>
      <c r="BU105" s="68">
        <v>0.8</v>
      </c>
      <c r="BV105" s="54" t="s">
        <v>115</v>
      </c>
      <c r="BW105" s="54"/>
      <c r="BX105" s="54"/>
      <c r="BY105" s="54"/>
      <c r="BZ105" s="72">
        <v>44628</v>
      </c>
      <c r="CA105" s="73" t="s">
        <v>1545</v>
      </c>
      <c r="CB105" s="73" t="s">
        <v>132</v>
      </c>
      <c r="CC105" s="73">
        <v>0.8</v>
      </c>
      <c r="CD105" s="54" t="s">
        <v>133</v>
      </c>
      <c r="CE105" s="248">
        <v>44657</v>
      </c>
      <c r="CF105" s="77" t="s">
        <v>1139</v>
      </c>
      <c r="CG105" s="77" t="s">
        <v>331</v>
      </c>
      <c r="CH105" s="122">
        <v>0.8</v>
      </c>
      <c r="CI105" s="123" t="s">
        <v>133</v>
      </c>
      <c r="CJ105" s="76">
        <v>44684</v>
      </c>
      <c r="CK105" s="118" t="s">
        <v>1140</v>
      </c>
      <c r="CL105" s="92" t="s">
        <v>333</v>
      </c>
      <c r="CM105" s="122">
        <v>0.8</v>
      </c>
      <c r="CN105" s="123" t="s">
        <v>133</v>
      </c>
      <c r="CO105" s="248">
        <v>44712</v>
      </c>
      <c r="CP105" s="92" t="s">
        <v>1546</v>
      </c>
      <c r="CQ105" s="92"/>
      <c r="CR105" s="79">
        <v>44720</v>
      </c>
      <c r="CS105" s="77" t="s">
        <v>335</v>
      </c>
      <c r="CT105" s="77" t="s">
        <v>367</v>
      </c>
      <c r="CU105" s="817">
        <v>44761</v>
      </c>
      <c r="CV105" s="818" t="s">
        <v>8241</v>
      </c>
      <c r="CW105" s="858" t="s">
        <v>126</v>
      </c>
      <c r="CX105" s="883">
        <v>44767</v>
      </c>
      <c r="CY105" s="889" t="s">
        <v>8436</v>
      </c>
      <c r="CZ105" s="885" t="s">
        <v>128</v>
      </c>
      <c r="DA105" s="122">
        <v>0.8</v>
      </c>
      <c r="DB105" s="884" t="s">
        <v>4238</v>
      </c>
      <c r="DC105" s="919"/>
      <c r="DD105" s="920"/>
      <c r="DE105" s="54" t="s">
        <v>140</v>
      </c>
      <c r="DF105" s="62"/>
      <c r="DG105" s="56"/>
      <c r="DH105" s="57"/>
      <c r="DI105" s="54"/>
      <c r="DJ105" s="953"/>
      <c r="DK105" s="925">
        <v>98</v>
      </c>
      <c r="DL105" s="855" t="str">
        <f t="shared" si="2"/>
        <v>EN AVANCE</v>
      </c>
      <c r="DM105" s="913">
        <v>98</v>
      </c>
    </row>
    <row r="106" spans="1:117" ht="27" hidden="1" customHeight="1">
      <c r="A106" s="54">
        <v>281</v>
      </c>
      <c r="B106" s="54">
        <v>160</v>
      </c>
      <c r="C106" s="59" t="s">
        <v>99</v>
      </c>
      <c r="D106" s="56">
        <v>2020</v>
      </c>
      <c r="E106" s="56" t="s">
        <v>566</v>
      </c>
      <c r="F106" s="65">
        <v>44225</v>
      </c>
      <c r="G106" s="58" t="s">
        <v>1547</v>
      </c>
      <c r="H106" s="59" t="s">
        <v>102</v>
      </c>
      <c r="I106" s="58" t="s">
        <v>1548</v>
      </c>
      <c r="J106" s="58" t="s">
        <v>1549</v>
      </c>
      <c r="K106" s="58" t="s">
        <v>1550</v>
      </c>
      <c r="L106" s="60" t="s">
        <v>146</v>
      </c>
      <c r="M106" s="61" t="s">
        <v>1551</v>
      </c>
      <c r="N106" s="114"/>
      <c r="O106" s="66">
        <v>1</v>
      </c>
      <c r="P106" s="56" t="s">
        <v>1552</v>
      </c>
      <c r="Q106" s="59" t="s">
        <v>1553</v>
      </c>
      <c r="R106" s="56" t="s">
        <v>1554</v>
      </c>
      <c r="S106" s="65">
        <v>44287</v>
      </c>
      <c r="T106" s="65">
        <v>44560</v>
      </c>
      <c r="U106" s="60"/>
      <c r="V106" s="54"/>
      <c r="W106" s="65">
        <f>IF(T106="","",(T106+V106))</f>
        <v>44560</v>
      </c>
      <c r="X106" s="98"/>
      <c r="Y106" s="114"/>
      <c r="Z106" s="98"/>
      <c r="AA106" s="114"/>
      <c r="AB106" s="114"/>
      <c r="AC106" s="114"/>
      <c r="AD106" s="114"/>
      <c r="AE106" s="98"/>
      <c r="AF106" s="101"/>
      <c r="AG106" s="178"/>
      <c r="AH106" s="114"/>
      <c r="AI106" s="98"/>
      <c r="AJ106" s="114"/>
      <c r="AK106" s="100"/>
      <c r="AL106" s="114"/>
      <c r="AM106" s="98"/>
      <c r="AN106" s="101"/>
      <c r="AO106" s="114"/>
      <c r="AP106" s="98"/>
      <c r="AQ106" s="114"/>
      <c r="AR106" s="114"/>
      <c r="AS106" s="114"/>
      <c r="AT106" s="114"/>
      <c r="AU106" s="98"/>
      <c r="AV106" s="101"/>
      <c r="AW106" s="114"/>
      <c r="AX106" s="98"/>
      <c r="AY106" s="101"/>
      <c r="AZ106" s="114"/>
      <c r="BA106" s="100"/>
      <c r="BB106" s="98"/>
      <c r="BC106" s="98"/>
      <c r="BD106" s="101"/>
      <c r="BE106" s="114"/>
      <c r="BF106" s="98"/>
      <c r="BG106" s="101">
        <v>44340</v>
      </c>
      <c r="BH106" s="169" t="s">
        <v>1555</v>
      </c>
      <c r="BI106" s="100" t="s">
        <v>123</v>
      </c>
      <c r="BJ106" s="109">
        <v>0</v>
      </c>
      <c r="BK106" s="98" t="s">
        <v>151</v>
      </c>
      <c r="BL106" s="110">
        <v>44500</v>
      </c>
      <c r="BM106" s="100" t="s">
        <v>1556</v>
      </c>
      <c r="BN106" s="109">
        <v>1</v>
      </c>
      <c r="BO106" s="110">
        <v>44508</v>
      </c>
      <c r="BP106" s="169" t="s">
        <v>1557</v>
      </c>
      <c r="BQ106" s="98" t="s">
        <v>126</v>
      </c>
      <c r="BR106" s="170">
        <v>44518</v>
      </c>
      <c r="BS106" s="56" t="s">
        <v>1558</v>
      </c>
      <c r="BT106" s="54" t="s">
        <v>220</v>
      </c>
      <c r="BU106" s="68">
        <v>0</v>
      </c>
      <c r="BV106" s="54" t="s">
        <v>133</v>
      </c>
      <c r="BW106" s="170">
        <v>44610</v>
      </c>
      <c r="BX106" s="56" t="s">
        <v>1559</v>
      </c>
      <c r="BY106" s="68">
        <v>1</v>
      </c>
      <c r="BZ106" s="56" t="s">
        <v>1560</v>
      </c>
      <c r="CA106" s="66" t="s">
        <v>1561</v>
      </c>
      <c r="CB106" s="67" t="s">
        <v>544</v>
      </c>
      <c r="CC106" s="68">
        <v>1</v>
      </c>
      <c r="CD106" s="68" t="s">
        <v>257</v>
      </c>
      <c r="CE106" s="684">
        <v>44291</v>
      </c>
      <c r="CF106" s="58" t="s">
        <v>545</v>
      </c>
      <c r="CG106" s="56" t="s">
        <v>411</v>
      </c>
      <c r="CH106" s="68">
        <v>1</v>
      </c>
      <c r="CI106" s="68" t="s">
        <v>257</v>
      </c>
      <c r="CJ106" s="76">
        <v>44678</v>
      </c>
      <c r="CK106" s="92" t="s">
        <v>545</v>
      </c>
      <c r="CL106" s="92" t="s">
        <v>546</v>
      </c>
      <c r="CM106" s="68">
        <v>1</v>
      </c>
      <c r="CN106" s="68" t="s">
        <v>257</v>
      </c>
      <c r="CO106" s="66"/>
      <c r="CP106" s="181"/>
      <c r="CQ106" s="68"/>
      <c r="CR106" s="684">
        <v>44719</v>
      </c>
      <c r="CS106" s="181" t="s">
        <v>545</v>
      </c>
      <c r="CT106" s="804" t="s">
        <v>139</v>
      </c>
      <c r="CU106" s="804">
        <v>44742</v>
      </c>
      <c r="CV106" s="806" t="s">
        <v>8176</v>
      </c>
      <c r="CW106" s="939" t="s">
        <v>139</v>
      </c>
      <c r="CX106" s="883">
        <v>44767</v>
      </c>
      <c r="CY106" s="889" t="s">
        <v>6675</v>
      </c>
      <c r="CZ106" s="886" t="s">
        <v>220</v>
      </c>
      <c r="DA106" s="68">
        <v>1</v>
      </c>
      <c r="DB106" s="884" t="s">
        <v>4237</v>
      </c>
      <c r="DC106" s="919"/>
      <c r="DD106" s="920"/>
      <c r="DE106" s="54" t="s">
        <v>140</v>
      </c>
      <c r="DF106" s="67"/>
      <c r="DG106" s="56"/>
      <c r="DH106" s="57"/>
      <c r="DI106" s="54"/>
      <c r="DJ106" s="953"/>
      <c r="DK106" s="925">
        <v>99</v>
      </c>
      <c r="DL106" s="855" t="str">
        <f t="shared" si="2"/>
        <v>CUMPLIDA</v>
      </c>
      <c r="DM106" s="913">
        <v>99</v>
      </c>
    </row>
    <row r="107" spans="1:117" ht="27" hidden="1" customHeight="1">
      <c r="A107" s="54">
        <v>0</v>
      </c>
      <c r="B107" s="54">
        <v>161</v>
      </c>
      <c r="C107" s="59" t="s">
        <v>99</v>
      </c>
      <c r="D107" s="56">
        <v>2020</v>
      </c>
      <c r="E107" s="56" t="s">
        <v>566</v>
      </c>
      <c r="F107" s="65">
        <v>44225</v>
      </c>
      <c r="G107" s="58" t="s">
        <v>1547</v>
      </c>
      <c r="H107" s="59" t="s">
        <v>102</v>
      </c>
      <c r="I107" s="58" t="s">
        <v>1562</v>
      </c>
      <c r="J107" s="58" t="s">
        <v>1563</v>
      </c>
      <c r="K107" s="58" t="s">
        <v>1550</v>
      </c>
      <c r="L107" s="60" t="s">
        <v>146</v>
      </c>
      <c r="M107" s="61" t="s">
        <v>1564</v>
      </c>
      <c r="N107" s="206" t="s">
        <v>550</v>
      </c>
      <c r="O107" s="56">
        <v>5</v>
      </c>
      <c r="P107" s="168" t="s">
        <v>551</v>
      </c>
      <c r="Q107" s="59" t="s">
        <v>1553</v>
      </c>
      <c r="R107" s="56" t="s">
        <v>1554</v>
      </c>
      <c r="S107" s="65">
        <v>44287</v>
      </c>
      <c r="T107" s="65">
        <v>44560</v>
      </c>
      <c r="U107" s="63" t="s">
        <v>552</v>
      </c>
      <c r="V107" s="54"/>
      <c r="W107" s="64">
        <v>44742</v>
      </c>
      <c r="X107" s="98"/>
      <c r="Y107" s="114"/>
      <c r="Z107" s="98"/>
      <c r="AA107" s="114"/>
      <c r="AB107" s="114"/>
      <c r="AC107" s="114"/>
      <c r="AD107" s="114"/>
      <c r="AE107" s="98"/>
      <c r="AF107" s="101"/>
      <c r="AG107" s="178"/>
      <c r="AH107" s="114"/>
      <c r="AI107" s="98"/>
      <c r="AJ107" s="114"/>
      <c r="AK107" s="100"/>
      <c r="AL107" s="114"/>
      <c r="AM107" s="98"/>
      <c r="AN107" s="101"/>
      <c r="AO107" s="114"/>
      <c r="AP107" s="98"/>
      <c r="AQ107" s="114"/>
      <c r="AR107" s="114"/>
      <c r="AS107" s="114"/>
      <c r="AT107" s="114"/>
      <c r="AU107" s="98"/>
      <c r="AV107" s="101"/>
      <c r="AW107" s="114"/>
      <c r="AX107" s="98"/>
      <c r="AY107" s="101"/>
      <c r="AZ107" s="114"/>
      <c r="BA107" s="100"/>
      <c r="BB107" s="98"/>
      <c r="BC107" s="98"/>
      <c r="BD107" s="101"/>
      <c r="BE107" s="114"/>
      <c r="BF107" s="98"/>
      <c r="BG107" s="101">
        <v>44340</v>
      </c>
      <c r="BH107" s="169" t="s">
        <v>1555</v>
      </c>
      <c r="BI107" s="100" t="s">
        <v>123</v>
      </c>
      <c r="BJ107" s="109">
        <v>0</v>
      </c>
      <c r="BK107" s="98" t="s">
        <v>151</v>
      </c>
      <c r="BL107" s="110">
        <v>44500</v>
      </c>
      <c r="BM107" s="98"/>
      <c r="BN107" s="98"/>
      <c r="BO107" s="110">
        <v>44508</v>
      </c>
      <c r="BP107" s="169" t="s">
        <v>1565</v>
      </c>
      <c r="BQ107" s="98" t="s">
        <v>1566</v>
      </c>
      <c r="BR107" s="170">
        <v>44518</v>
      </c>
      <c r="BS107" s="56" t="s">
        <v>1567</v>
      </c>
      <c r="BT107" s="54" t="s">
        <v>220</v>
      </c>
      <c r="BU107" s="68">
        <v>0</v>
      </c>
      <c r="BV107" s="54" t="s">
        <v>115</v>
      </c>
      <c r="BW107" s="54"/>
      <c r="BX107" s="54"/>
      <c r="BY107" s="54"/>
      <c r="BZ107" s="56" t="s">
        <v>1560</v>
      </c>
      <c r="CA107" s="56" t="s">
        <v>1568</v>
      </c>
      <c r="CB107" s="67" t="s">
        <v>544</v>
      </c>
      <c r="CC107" s="68">
        <v>1</v>
      </c>
      <c r="CD107" s="54" t="s">
        <v>133</v>
      </c>
      <c r="CE107" s="684">
        <v>44291</v>
      </c>
      <c r="CF107" s="58" t="s">
        <v>562</v>
      </c>
      <c r="CG107" s="56" t="s">
        <v>411</v>
      </c>
      <c r="CH107" s="68">
        <v>0.4</v>
      </c>
      <c r="CI107" s="54" t="s">
        <v>133</v>
      </c>
      <c r="CJ107" s="76">
        <v>44678</v>
      </c>
      <c r="CK107" s="92" t="s">
        <v>563</v>
      </c>
      <c r="CL107" s="92" t="s">
        <v>546</v>
      </c>
      <c r="CM107" s="68">
        <v>0.6</v>
      </c>
      <c r="CN107" s="54" t="s">
        <v>133</v>
      </c>
      <c r="CO107" s="684">
        <v>44712</v>
      </c>
      <c r="CP107" s="58" t="s">
        <v>1569</v>
      </c>
      <c r="CQ107" s="68">
        <v>0.8</v>
      </c>
      <c r="CR107" s="684">
        <v>44719</v>
      </c>
      <c r="CS107" s="58" t="s">
        <v>565</v>
      </c>
      <c r="CT107" s="56" t="s">
        <v>139</v>
      </c>
      <c r="CU107" s="804">
        <v>44742</v>
      </c>
      <c r="CV107" s="806" t="s">
        <v>8171</v>
      </c>
      <c r="CW107" s="939" t="s">
        <v>139</v>
      </c>
      <c r="CX107" s="883">
        <v>44768</v>
      </c>
      <c r="CY107" s="889" t="s">
        <v>8564</v>
      </c>
      <c r="CZ107" s="886" t="s">
        <v>220</v>
      </c>
      <c r="DA107" s="68">
        <v>1</v>
      </c>
      <c r="DB107" s="884" t="s">
        <v>4237</v>
      </c>
      <c r="DC107" s="919"/>
      <c r="DD107" s="920"/>
      <c r="DE107" s="54" t="s">
        <v>140</v>
      </c>
      <c r="DF107" s="67" t="s">
        <v>1570</v>
      </c>
      <c r="DG107" s="56"/>
      <c r="DH107" s="57"/>
      <c r="DI107" s="54"/>
      <c r="DJ107" s="953"/>
      <c r="DK107" s="925">
        <v>100</v>
      </c>
      <c r="DL107" s="855" t="str">
        <f t="shared" si="2"/>
        <v>CUMPLIDA</v>
      </c>
      <c r="DM107" s="913">
        <v>100</v>
      </c>
    </row>
    <row r="108" spans="1:117" ht="27" hidden="1" customHeight="1">
      <c r="A108" s="54">
        <v>0</v>
      </c>
      <c r="B108" s="54">
        <v>162</v>
      </c>
      <c r="C108" s="59" t="s">
        <v>99</v>
      </c>
      <c r="D108" s="56">
        <v>2020</v>
      </c>
      <c r="E108" s="56" t="s">
        <v>566</v>
      </c>
      <c r="F108" s="65">
        <v>44225</v>
      </c>
      <c r="G108" s="58" t="s">
        <v>1547</v>
      </c>
      <c r="H108" s="59" t="s">
        <v>102</v>
      </c>
      <c r="I108" s="58" t="s">
        <v>1562</v>
      </c>
      <c r="J108" s="58" t="s">
        <v>1563</v>
      </c>
      <c r="K108" s="58" t="s">
        <v>1550</v>
      </c>
      <c r="L108" s="60" t="s">
        <v>146</v>
      </c>
      <c r="M108" s="61" t="s">
        <v>1571</v>
      </c>
      <c r="N108" s="114"/>
      <c r="O108" s="66">
        <v>1</v>
      </c>
      <c r="P108" s="56" t="s">
        <v>1572</v>
      </c>
      <c r="Q108" s="59" t="s">
        <v>1553</v>
      </c>
      <c r="R108" s="56" t="s">
        <v>1573</v>
      </c>
      <c r="S108" s="65">
        <v>44287</v>
      </c>
      <c r="T108" s="65">
        <v>44560</v>
      </c>
      <c r="U108" s="60"/>
      <c r="V108" s="54"/>
      <c r="W108" s="65">
        <f>IF(T108="","",(T108+V108))</f>
        <v>44560</v>
      </c>
      <c r="X108" s="98"/>
      <c r="Y108" s="114"/>
      <c r="Z108" s="98"/>
      <c r="AA108" s="114"/>
      <c r="AB108" s="114"/>
      <c r="AC108" s="114"/>
      <c r="AD108" s="114"/>
      <c r="AE108" s="98"/>
      <c r="AF108" s="101"/>
      <c r="AG108" s="178"/>
      <c r="AH108" s="114"/>
      <c r="AI108" s="98"/>
      <c r="AJ108" s="114"/>
      <c r="AK108" s="100"/>
      <c r="AL108" s="114"/>
      <c r="AM108" s="98"/>
      <c r="AN108" s="101"/>
      <c r="AO108" s="114"/>
      <c r="AP108" s="98"/>
      <c r="AQ108" s="114"/>
      <c r="AR108" s="114"/>
      <c r="AS108" s="114"/>
      <c r="AT108" s="114"/>
      <c r="AU108" s="98"/>
      <c r="AV108" s="101"/>
      <c r="AW108" s="114"/>
      <c r="AX108" s="98"/>
      <c r="AY108" s="101"/>
      <c r="AZ108" s="114"/>
      <c r="BA108" s="100"/>
      <c r="BB108" s="98"/>
      <c r="BC108" s="98"/>
      <c r="BD108" s="101"/>
      <c r="BE108" s="114"/>
      <c r="BF108" s="98"/>
      <c r="BG108" s="101">
        <v>44340</v>
      </c>
      <c r="BH108" s="169" t="s">
        <v>1555</v>
      </c>
      <c r="BI108" s="100" t="s">
        <v>123</v>
      </c>
      <c r="BJ108" s="109">
        <v>0</v>
      </c>
      <c r="BK108" s="98" t="s">
        <v>151</v>
      </c>
      <c r="BL108" s="110">
        <v>44500</v>
      </c>
      <c r="BM108" s="100" t="s">
        <v>1574</v>
      </c>
      <c r="BN108" s="109">
        <v>0.6</v>
      </c>
      <c r="BO108" s="110">
        <v>44508</v>
      </c>
      <c r="BP108" s="169" t="s">
        <v>1575</v>
      </c>
      <c r="BQ108" s="98" t="s">
        <v>1566</v>
      </c>
      <c r="BR108" s="170">
        <v>44518</v>
      </c>
      <c r="BS108" s="56" t="s">
        <v>1567</v>
      </c>
      <c r="BT108" s="54" t="s">
        <v>220</v>
      </c>
      <c r="BU108" s="68">
        <v>0</v>
      </c>
      <c r="BV108" s="54" t="s">
        <v>115</v>
      </c>
      <c r="BW108" s="170">
        <v>44610</v>
      </c>
      <c r="BX108" s="56" t="s">
        <v>1576</v>
      </c>
      <c r="BY108" s="68">
        <v>1</v>
      </c>
      <c r="BZ108" s="56" t="s">
        <v>1560</v>
      </c>
      <c r="CA108" s="66" t="s">
        <v>1577</v>
      </c>
      <c r="CB108" s="67" t="s">
        <v>544</v>
      </c>
      <c r="CC108" s="68">
        <v>1</v>
      </c>
      <c r="CD108" s="68" t="s">
        <v>257</v>
      </c>
      <c r="CE108" s="684">
        <v>44291</v>
      </c>
      <c r="CF108" s="58" t="s">
        <v>545</v>
      </c>
      <c r="CG108" s="56" t="s">
        <v>411</v>
      </c>
      <c r="CH108" s="68">
        <v>1</v>
      </c>
      <c r="CI108" s="68" t="s">
        <v>257</v>
      </c>
      <c r="CJ108" s="76">
        <v>44678</v>
      </c>
      <c r="CK108" s="92" t="s">
        <v>545</v>
      </c>
      <c r="CL108" s="92" t="s">
        <v>546</v>
      </c>
      <c r="CM108" s="68">
        <v>1</v>
      </c>
      <c r="CN108" s="68" t="s">
        <v>257</v>
      </c>
      <c r="CO108" s="66"/>
      <c r="CP108" s="181"/>
      <c r="CQ108" s="68"/>
      <c r="CR108" s="684">
        <v>44719</v>
      </c>
      <c r="CS108" s="181" t="s">
        <v>545</v>
      </c>
      <c r="CT108" s="56" t="s">
        <v>139</v>
      </c>
      <c r="CU108" s="804">
        <v>44742</v>
      </c>
      <c r="CV108" s="806" t="s">
        <v>8170</v>
      </c>
      <c r="CW108" s="939" t="s">
        <v>139</v>
      </c>
      <c r="CX108" s="883">
        <v>44767</v>
      </c>
      <c r="CY108" s="889" t="s">
        <v>6675</v>
      </c>
      <c r="CZ108" s="886" t="s">
        <v>220</v>
      </c>
      <c r="DA108" s="68">
        <v>1</v>
      </c>
      <c r="DB108" s="884" t="s">
        <v>4237</v>
      </c>
      <c r="DC108" s="919"/>
      <c r="DD108" s="920"/>
      <c r="DE108" s="54" t="s">
        <v>140</v>
      </c>
      <c r="DF108" s="67" t="s">
        <v>1578</v>
      </c>
      <c r="DG108" s="56"/>
      <c r="DH108" s="57"/>
      <c r="DI108" s="54"/>
      <c r="DJ108" s="953"/>
      <c r="DK108" s="925">
        <v>101</v>
      </c>
      <c r="DL108" s="855" t="str">
        <f t="shared" si="2"/>
        <v>CUMPLIDA</v>
      </c>
      <c r="DM108" s="913">
        <v>101</v>
      </c>
    </row>
    <row r="109" spans="1:117" ht="27" hidden="1" customHeight="1">
      <c r="A109" s="54">
        <v>0</v>
      </c>
      <c r="B109" s="54">
        <v>163</v>
      </c>
      <c r="C109" s="59" t="s">
        <v>99</v>
      </c>
      <c r="D109" s="56">
        <v>2020</v>
      </c>
      <c r="E109" s="56" t="s">
        <v>566</v>
      </c>
      <c r="F109" s="65">
        <v>44225</v>
      </c>
      <c r="G109" s="58" t="s">
        <v>1547</v>
      </c>
      <c r="H109" s="59" t="s">
        <v>102</v>
      </c>
      <c r="I109" s="58" t="s">
        <v>1562</v>
      </c>
      <c r="J109" s="58" t="s">
        <v>1563</v>
      </c>
      <c r="K109" s="58" t="s">
        <v>1550</v>
      </c>
      <c r="L109" s="60" t="s">
        <v>146</v>
      </c>
      <c r="M109" s="61" t="s">
        <v>1579</v>
      </c>
      <c r="N109" s="114"/>
      <c r="O109" s="56">
        <v>100</v>
      </c>
      <c r="P109" s="56" t="s">
        <v>1580</v>
      </c>
      <c r="Q109" s="59" t="s">
        <v>1553</v>
      </c>
      <c r="R109" s="56" t="s">
        <v>1554</v>
      </c>
      <c r="S109" s="65">
        <v>44287</v>
      </c>
      <c r="T109" s="65">
        <v>44560</v>
      </c>
      <c r="U109" s="60"/>
      <c r="V109" s="54"/>
      <c r="W109" s="65">
        <f>IF(T109="","",(T109+V109))</f>
        <v>44560</v>
      </c>
      <c r="X109" s="98"/>
      <c r="Y109" s="114"/>
      <c r="Z109" s="98"/>
      <c r="AA109" s="114"/>
      <c r="AB109" s="114"/>
      <c r="AC109" s="114"/>
      <c r="AD109" s="114"/>
      <c r="AE109" s="98"/>
      <c r="AF109" s="101"/>
      <c r="AG109" s="178"/>
      <c r="AH109" s="114"/>
      <c r="AI109" s="98"/>
      <c r="AJ109" s="114"/>
      <c r="AK109" s="100"/>
      <c r="AL109" s="114"/>
      <c r="AM109" s="98"/>
      <c r="AN109" s="101"/>
      <c r="AO109" s="114"/>
      <c r="AP109" s="98"/>
      <c r="AQ109" s="114"/>
      <c r="AR109" s="114"/>
      <c r="AS109" s="114"/>
      <c r="AT109" s="114"/>
      <c r="AU109" s="98"/>
      <c r="AV109" s="101"/>
      <c r="AW109" s="114"/>
      <c r="AX109" s="98"/>
      <c r="AY109" s="101"/>
      <c r="AZ109" s="114"/>
      <c r="BA109" s="100"/>
      <c r="BB109" s="98"/>
      <c r="BC109" s="98"/>
      <c r="BD109" s="101"/>
      <c r="BE109" s="114"/>
      <c r="BF109" s="98"/>
      <c r="BG109" s="101">
        <v>44340</v>
      </c>
      <c r="BH109" s="169" t="s">
        <v>1555</v>
      </c>
      <c r="BI109" s="100" t="s">
        <v>123</v>
      </c>
      <c r="BJ109" s="109">
        <v>0</v>
      </c>
      <c r="BK109" s="98" t="s">
        <v>151</v>
      </c>
      <c r="BL109" s="110">
        <v>44500</v>
      </c>
      <c r="BM109" s="100" t="s">
        <v>1581</v>
      </c>
      <c r="BN109" s="109">
        <v>0.5</v>
      </c>
      <c r="BO109" s="110">
        <v>44508</v>
      </c>
      <c r="BP109" s="169" t="s">
        <v>1582</v>
      </c>
      <c r="BQ109" s="98" t="s">
        <v>1566</v>
      </c>
      <c r="BR109" s="170">
        <v>44518</v>
      </c>
      <c r="BS109" s="56" t="s">
        <v>1583</v>
      </c>
      <c r="BT109" s="54" t="s">
        <v>220</v>
      </c>
      <c r="BU109" s="68">
        <v>0.5</v>
      </c>
      <c r="BV109" s="54" t="s">
        <v>133</v>
      </c>
      <c r="BW109" s="170">
        <v>44610</v>
      </c>
      <c r="BX109" s="56" t="s">
        <v>1584</v>
      </c>
      <c r="BY109" s="68">
        <v>1</v>
      </c>
      <c r="BZ109" s="56" t="s">
        <v>1560</v>
      </c>
      <c r="CA109" s="66" t="s">
        <v>1585</v>
      </c>
      <c r="CB109" s="67" t="s">
        <v>544</v>
      </c>
      <c r="CC109" s="68">
        <v>1</v>
      </c>
      <c r="CD109" s="68" t="s">
        <v>257</v>
      </c>
      <c r="CE109" s="684">
        <v>44291</v>
      </c>
      <c r="CF109" s="66" t="s">
        <v>1585</v>
      </c>
      <c r="CG109" s="67" t="s">
        <v>544</v>
      </c>
      <c r="CH109" s="68">
        <v>1</v>
      </c>
      <c r="CI109" s="68"/>
      <c r="CJ109" s="76">
        <v>44678</v>
      </c>
      <c r="CK109" s="66" t="s">
        <v>1585</v>
      </c>
      <c r="CL109" s="67" t="s">
        <v>544</v>
      </c>
      <c r="CM109" s="68">
        <v>1</v>
      </c>
      <c r="CN109" s="68" t="s">
        <v>257</v>
      </c>
      <c r="CO109" s="66"/>
      <c r="CP109" s="181"/>
      <c r="CQ109" s="68"/>
      <c r="CR109" s="684">
        <v>44719</v>
      </c>
      <c r="CS109" s="181" t="s">
        <v>1585</v>
      </c>
      <c r="CT109" s="56" t="s">
        <v>139</v>
      </c>
      <c r="CU109" s="804">
        <v>44742</v>
      </c>
      <c r="CV109" s="806" t="s">
        <v>8179</v>
      </c>
      <c r="CW109" s="939" t="s">
        <v>139</v>
      </c>
      <c r="CX109" s="883">
        <v>44767</v>
      </c>
      <c r="CY109" s="889" t="s">
        <v>6675</v>
      </c>
      <c r="CZ109" s="886" t="s">
        <v>220</v>
      </c>
      <c r="DA109" s="68">
        <v>1</v>
      </c>
      <c r="DB109" s="884" t="s">
        <v>4237</v>
      </c>
      <c r="DC109" s="919"/>
      <c r="DD109" s="920"/>
      <c r="DE109" s="54" t="s">
        <v>140</v>
      </c>
      <c r="DF109" s="67" t="s">
        <v>1586</v>
      </c>
      <c r="DG109" s="56"/>
      <c r="DH109" s="57"/>
      <c r="DI109" s="54"/>
      <c r="DJ109" s="953"/>
      <c r="DK109" s="925">
        <v>102</v>
      </c>
      <c r="DL109" s="855" t="str">
        <f t="shared" si="2"/>
        <v>CUMPLIDA</v>
      </c>
      <c r="DM109" s="913">
        <v>102</v>
      </c>
    </row>
    <row r="110" spans="1:117" ht="27" hidden="1" customHeight="1">
      <c r="A110" s="54">
        <v>289</v>
      </c>
      <c r="B110" s="54">
        <v>166</v>
      </c>
      <c r="C110" s="59" t="s">
        <v>99</v>
      </c>
      <c r="D110" s="56">
        <v>2020</v>
      </c>
      <c r="E110" s="56" t="s">
        <v>566</v>
      </c>
      <c r="F110" s="65">
        <v>44225</v>
      </c>
      <c r="G110" s="58" t="s">
        <v>1587</v>
      </c>
      <c r="H110" s="59" t="s">
        <v>102</v>
      </c>
      <c r="I110" s="58" t="s">
        <v>1588</v>
      </c>
      <c r="J110" s="58" t="s">
        <v>1589</v>
      </c>
      <c r="K110" s="58" t="s">
        <v>1590</v>
      </c>
      <c r="L110" s="60" t="s">
        <v>146</v>
      </c>
      <c r="M110" s="61" t="s">
        <v>1591</v>
      </c>
      <c r="N110" s="62"/>
      <c r="O110" s="56">
        <v>1</v>
      </c>
      <c r="P110" s="56" t="s">
        <v>1592</v>
      </c>
      <c r="Q110" s="59" t="s">
        <v>696</v>
      </c>
      <c r="R110" s="56" t="s">
        <v>1593</v>
      </c>
      <c r="S110" s="65">
        <v>44287</v>
      </c>
      <c r="T110" s="65">
        <v>44681</v>
      </c>
      <c r="U110" s="63" t="s">
        <v>111</v>
      </c>
      <c r="V110" s="54"/>
      <c r="W110" s="64">
        <v>44772</v>
      </c>
      <c r="X110" s="54"/>
      <c r="Y110" s="62"/>
      <c r="Z110" s="54"/>
      <c r="AA110" s="62"/>
      <c r="AB110" s="62"/>
      <c r="AC110" s="62"/>
      <c r="AD110" s="62"/>
      <c r="AE110" s="54"/>
      <c r="AF110" s="57"/>
      <c r="AG110" s="70"/>
      <c r="AH110" s="62"/>
      <c r="AI110" s="54"/>
      <c r="AJ110" s="62"/>
      <c r="AK110" s="56"/>
      <c r="AL110" s="62"/>
      <c r="AM110" s="54"/>
      <c r="AN110" s="57"/>
      <c r="AO110" s="62"/>
      <c r="AP110" s="54"/>
      <c r="AQ110" s="62"/>
      <c r="AR110" s="62"/>
      <c r="AS110" s="62"/>
      <c r="AT110" s="62"/>
      <c r="AU110" s="54"/>
      <c r="AV110" s="57"/>
      <c r="AW110" s="62"/>
      <c r="AX110" s="54"/>
      <c r="AY110" s="57"/>
      <c r="AZ110" s="62"/>
      <c r="BA110" s="56"/>
      <c r="BB110" s="54"/>
      <c r="BC110" s="54"/>
      <c r="BD110" s="57">
        <v>44286</v>
      </c>
      <c r="BE110" s="67" t="s">
        <v>1504</v>
      </c>
      <c r="BF110" s="68">
        <v>0</v>
      </c>
      <c r="BG110" s="57">
        <v>44337</v>
      </c>
      <c r="BH110" s="67" t="s">
        <v>1505</v>
      </c>
      <c r="BI110" s="56" t="s">
        <v>123</v>
      </c>
      <c r="BJ110" s="54">
        <v>0</v>
      </c>
      <c r="BK110" s="54" t="s">
        <v>151</v>
      </c>
      <c r="BL110" s="170">
        <v>44500</v>
      </c>
      <c r="BM110" s="67" t="s">
        <v>1594</v>
      </c>
      <c r="BN110" s="54">
        <v>0</v>
      </c>
      <c r="BO110" s="170">
        <v>44508</v>
      </c>
      <c r="BP110" s="58" t="s">
        <v>1595</v>
      </c>
      <c r="BQ110" s="56" t="s">
        <v>201</v>
      </c>
      <c r="BR110" s="170">
        <v>44519</v>
      </c>
      <c r="BS110" s="70" t="s">
        <v>1596</v>
      </c>
      <c r="BT110" s="54" t="s">
        <v>123</v>
      </c>
      <c r="BU110" s="54">
        <v>0</v>
      </c>
      <c r="BV110" s="54" t="s">
        <v>115</v>
      </c>
      <c r="BW110" s="263">
        <v>44627</v>
      </c>
      <c r="BX110" s="264" t="s">
        <v>1597</v>
      </c>
      <c r="BY110" s="54"/>
      <c r="BZ110" s="57">
        <v>44630</v>
      </c>
      <c r="CA110" s="226" t="s">
        <v>1598</v>
      </c>
      <c r="CB110" s="56" t="s">
        <v>709</v>
      </c>
      <c r="CC110" s="54">
        <v>0</v>
      </c>
      <c r="CD110" s="54" t="s">
        <v>133</v>
      </c>
      <c r="CE110" s="57">
        <v>44662</v>
      </c>
      <c r="CF110" s="58" t="s">
        <v>163</v>
      </c>
      <c r="CG110" s="56" t="s">
        <v>135</v>
      </c>
      <c r="CH110" s="68">
        <v>0</v>
      </c>
      <c r="CI110" s="54" t="s">
        <v>133</v>
      </c>
      <c r="CJ110" s="228">
        <v>44683</v>
      </c>
      <c r="CK110" s="229" t="s">
        <v>1599</v>
      </c>
      <c r="CL110" s="232" t="s">
        <v>135</v>
      </c>
      <c r="CM110" s="232">
        <v>0</v>
      </c>
      <c r="CN110" s="54" t="s">
        <v>133</v>
      </c>
      <c r="CO110" s="684">
        <v>44712</v>
      </c>
      <c r="CP110" s="56" t="s">
        <v>163</v>
      </c>
      <c r="CQ110" s="56">
        <v>0</v>
      </c>
      <c r="CR110" s="684">
        <v>44720</v>
      </c>
      <c r="CS110" s="56" t="s">
        <v>1236</v>
      </c>
      <c r="CT110" s="56" t="s">
        <v>367</v>
      </c>
      <c r="CU110" s="833">
        <v>44761</v>
      </c>
      <c r="CV110" s="837" t="s">
        <v>8310</v>
      </c>
      <c r="CW110" s="869" t="s">
        <v>1071</v>
      </c>
      <c r="CX110" s="893">
        <v>44767</v>
      </c>
      <c r="CY110" s="889" t="s">
        <v>8393</v>
      </c>
      <c r="CZ110" s="885" t="s">
        <v>128</v>
      </c>
      <c r="DA110" s="232">
        <v>0</v>
      </c>
      <c r="DB110" s="884" t="s">
        <v>4238</v>
      </c>
      <c r="DC110" s="919"/>
      <c r="DD110" s="920"/>
      <c r="DE110" s="54" t="s">
        <v>140</v>
      </c>
      <c r="DF110" s="62"/>
      <c r="DG110" s="56"/>
      <c r="DH110" s="57"/>
      <c r="DI110" s="54"/>
      <c r="DJ110" s="953"/>
      <c r="DK110" s="925">
        <v>103</v>
      </c>
      <c r="DL110" s="855" t="str">
        <f t="shared" si="2"/>
        <v>EN AVANCE</v>
      </c>
      <c r="DM110" s="913">
        <v>103</v>
      </c>
    </row>
    <row r="111" spans="1:117" ht="27" hidden="1" customHeight="1">
      <c r="A111" s="54">
        <v>290</v>
      </c>
      <c r="B111" s="54">
        <v>167</v>
      </c>
      <c r="C111" s="59" t="s">
        <v>99</v>
      </c>
      <c r="D111" s="56">
        <v>2020</v>
      </c>
      <c r="E111" s="56" t="s">
        <v>566</v>
      </c>
      <c r="F111" s="65">
        <v>44225</v>
      </c>
      <c r="G111" s="58" t="s">
        <v>1600</v>
      </c>
      <c r="H111" s="59" t="s">
        <v>102</v>
      </c>
      <c r="I111" s="58" t="s">
        <v>1601</v>
      </c>
      <c r="J111" s="58" t="s">
        <v>1602</v>
      </c>
      <c r="K111" s="58" t="s">
        <v>1603</v>
      </c>
      <c r="L111" s="60" t="s">
        <v>146</v>
      </c>
      <c r="M111" s="61" t="s">
        <v>1604</v>
      </c>
      <c r="N111" s="114"/>
      <c r="O111" s="56">
        <v>1</v>
      </c>
      <c r="P111" s="56" t="s">
        <v>1228</v>
      </c>
      <c r="Q111" s="59" t="s">
        <v>696</v>
      </c>
      <c r="R111" s="56" t="s">
        <v>1593</v>
      </c>
      <c r="S111" s="65">
        <v>44287</v>
      </c>
      <c r="T111" s="65">
        <v>44377</v>
      </c>
      <c r="U111" s="63" t="s">
        <v>111</v>
      </c>
      <c r="V111" s="54"/>
      <c r="W111" s="64">
        <v>44926</v>
      </c>
      <c r="X111" s="98"/>
      <c r="Y111" s="114"/>
      <c r="Z111" s="98"/>
      <c r="AA111" s="114"/>
      <c r="AB111" s="114"/>
      <c r="AC111" s="114"/>
      <c r="AD111" s="114"/>
      <c r="AE111" s="98"/>
      <c r="AF111" s="101"/>
      <c r="AG111" s="178"/>
      <c r="AH111" s="114"/>
      <c r="AI111" s="98"/>
      <c r="AJ111" s="114"/>
      <c r="AK111" s="100"/>
      <c r="AL111" s="114"/>
      <c r="AM111" s="98"/>
      <c r="AN111" s="101"/>
      <c r="AO111" s="114"/>
      <c r="AP111" s="98"/>
      <c r="AQ111" s="114"/>
      <c r="AR111" s="114"/>
      <c r="AS111" s="114"/>
      <c r="AT111" s="114"/>
      <c r="AU111" s="98"/>
      <c r="AV111" s="101"/>
      <c r="AW111" s="114"/>
      <c r="AX111" s="98"/>
      <c r="AY111" s="101"/>
      <c r="AZ111" s="114"/>
      <c r="BA111" s="100"/>
      <c r="BB111" s="98"/>
      <c r="BC111" s="98"/>
      <c r="BD111" s="101">
        <v>44286</v>
      </c>
      <c r="BE111" s="169" t="s">
        <v>1504</v>
      </c>
      <c r="BF111" s="109">
        <v>0</v>
      </c>
      <c r="BG111" s="101">
        <v>44337</v>
      </c>
      <c r="BH111" s="169" t="s">
        <v>1505</v>
      </c>
      <c r="BI111" s="100" t="s">
        <v>123</v>
      </c>
      <c r="BJ111" s="98">
        <v>0</v>
      </c>
      <c r="BK111" s="98" t="s">
        <v>151</v>
      </c>
      <c r="BL111" s="110">
        <v>44500</v>
      </c>
      <c r="BM111" s="169" t="s">
        <v>1605</v>
      </c>
      <c r="BN111" s="109">
        <v>1</v>
      </c>
      <c r="BO111" s="110">
        <v>44508</v>
      </c>
      <c r="BP111" s="102" t="s">
        <v>1606</v>
      </c>
      <c r="BQ111" s="100" t="s">
        <v>139</v>
      </c>
      <c r="BR111" s="170">
        <v>44519</v>
      </c>
      <c r="BS111" s="70" t="s">
        <v>1607</v>
      </c>
      <c r="BT111" s="54" t="s">
        <v>123</v>
      </c>
      <c r="BU111" s="54">
        <v>60</v>
      </c>
      <c r="BV111" s="54" t="s">
        <v>115</v>
      </c>
      <c r="BW111" s="224">
        <v>44627</v>
      </c>
      <c r="BX111" s="225" t="s">
        <v>1233</v>
      </c>
      <c r="BY111" s="54"/>
      <c r="BZ111" s="57">
        <v>44630</v>
      </c>
      <c r="CA111" s="226" t="s">
        <v>1165</v>
      </c>
      <c r="CB111" s="56" t="s">
        <v>709</v>
      </c>
      <c r="CC111" s="54"/>
      <c r="CD111" s="54" t="s">
        <v>133</v>
      </c>
      <c r="CE111" s="57">
        <v>44662</v>
      </c>
      <c r="CF111" s="58" t="s">
        <v>1234</v>
      </c>
      <c r="CG111" s="56" t="s">
        <v>135</v>
      </c>
      <c r="CH111" s="68">
        <v>0</v>
      </c>
      <c r="CI111" s="54" t="s">
        <v>133</v>
      </c>
      <c r="CJ111" s="170">
        <v>44683</v>
      </c>
      <c r="CK111" s="54" t="s">
        <v>1246</v>
      </c>
      <c r="CL111" s="54" t="s">
        <v>135</v>
      </c>
      <c r="CM111" s="54">
        <v>0</v>
      </c>
      <c r="CN111" s="63" t="s">
        <v>133</v>
      </c>
      <c r="CO111" s="684">
        <v>44712</v>
      </c>
      <c r="CP111" s="56" t="s">
        <v>163</v>
      </c>
      <c r="CQ111" s="56">
        <v>0</v>
      </c>
      <c r="CR111" s="684">
        <v>44720</v>
      </c>
      <c r="CS111" s="56" t="s">
        <v>1236</v>
      </c>
      <c r="CT111" s="56" t="s">
        <v>367</v>
      </c>
      <c r="CU111" s="833">
        <v>44761</v>
      </c>
      <c r="CV111" s="837" t="s">
        <v>8310</v>
      </c>
      <c r="CW111" s="869" t="s">
        <v>1071</v>
      </c>
      <c r="CX111" s="893">
        <v>44767</v>
      </c>
      <c r="CY111" s="889" t="s">
        <v>8393</v>
      </c>
      <c r="CZ111" s="885" t="s">
        <v>128</v>
      </c>
      <c r="DA111" s="54">
        <v>0</v>
      </c>
      <c r="DB111" s="884" t="s">
        <v>4238</v>
      </c>
      <c r="DC111" s="919"/>
      <c r="DD111" s="920"/>
      <c r="DE111" s="54" t="s">
        <v>140</v>
      </c>
      <c r="DF111" s="62"/>
      <c r="DG111" s="56"/>
      <c r="DH111" s="57"/>
      <c r="DI111" s="54"/>
      <c r="DJ111" s="953"/>
      <c r="DK111" s="925">
        <v>104</v>
      </c>
      <c r="DL111" s="855" t="str">
        <f t="shared" si="2"/>
        <v>EN AVANCE</v>
      </c>
      <c r="DM111" s="913">
        <v>104</v>
      </c>
    </row>
    <row r="112" spans="1:117" ht="27" hidden="1" customHeight="1">
      <c r="A112" s="54">
        <v>0</v>
      </c>
      <c r="B112" s="54">
        <v>168</v>
      </c>
      <c r="C112" s="59" t="s">
        <v>99</v>
      </c>
      <c r="D112" s="56">
        <v>2020</v>
      </c>
      <c r="E112" s="56" t="s">
        <v>566</v>
      </c>
      <c r="F112" s="65">
        <v>44225</v>
      </c>
      <c r="G112" s="58" t="s">
        <v>1600</v>
      </c>
      <c r="H112" s="59" t="s">
        <v>102</v>
      </c>
      <c r="I112" s="58" t="s">
        <v>1608</v>
      </c>
      <c r="J112" s="58" t="s">
        <v>1608</v>
      </c>
      <c r="K112" s="58" t="s">
        <v>1603</v>
      </c>
      <c r="L112" s="60" t="s">
        <v>146</v>
      </c>
      <c r="M112" s="61" t="s">
        <v>1609</v>
      </c>
      <c r="N112" s="114"/>
      <c r="O112" s="66">
        <v>1</v>
      </c>
      <c r="P112" s="56" t="s">
        <v>1610</v>
      </c>
      <c r="Q112" s="59" t="s">
        <v>696</v>
      </c>
      <c r="R112" s="56" t="s">
        <v>1593</v>
      </c>
      <c r="S112" s="65">
        <v>44287</v>
      </c>
      <c r="T112" s="65">
        <v>44561</v>
      </c>
      <c r="U112" s="63" t="s">
        <v>111</v>
      </c>
      <c r="V112" s="54"/>
      <c r="W112" s="64">
        <v>44926</v>
      </c>
      <c r="X112" s="98"/>
      <c r="Y112" s="114"/>
      <c r="Z112" s="98"/>
      <c r="AA112" s="114"/>
      <c r="AB112" s="114"/>
      <c r="AC112" s="114"/>
      <c r="AD112" s="114"/>
      <c r="AE112" s="98"/>
      <c r="AF112" s="101"/>
      <c r="AG112" s="178"/>
      <c r="AH112" s="114"/>
      <c r="AI112" s="98"/>
      <c r="AJ112" s="114"/>
      <c r="AK112" s="100"/>
      <c r="AL112" s="114"/>
      <c r="AM112" s="98"/>
      <c r="AN112" s="101"/>
      <c r="AO112" s="114"/>
      <c r="AP112" s="98"/>
      <c r="AQ112" s="114"/>
      <c r="AR112" s="114"/>
      <c r="AS112" s="114"/>
      <c r="AT112" s="114"/>
      <c r="AU112" s="98"/>
      <c r="AV112" s="101"/>
      <c r="AW112" s="114"/>
      <c r="AX112" s="98"/>
      <c r="AY112" s="101"/>
      <c r="AZ112" s="114"/>
      <c r="BA112" s="100"/>
      <c r="BB112" s="98"/>
      <c r="BC112" s="98"/>
      <c r="BD112" s="101">
        <v>44286</v>
      </c>
      <c r="BE112" s="169" t="s">
        <v>1504</v>
      </c>
      <c r="BF112" s="109">
        <v>0</v>
      </c>
      <c r="BG112" s="101">
        <v>44337</v>
      </c>
      <c r="BH112" s="169" t="s">
        <v>1505</v>
      </c>
      <c r="BI112" s="100" t="s">
        <v>123</v>
      </c>
      <c r="BJ112" s="98">
        <v>0</v>
      </c>
      <c r="BK112" s="98" t="s">
        <v>151</v>
      </c>
      <c r="BL112" s="110">
        <v>44500</v>
      </c>
      <c r="BM112" s="169" t="s">
        <v>1611</v>
      </c>
      <c r="BN112" s="109">
        <v>0.4</v>
      </c>
      <c r="BO112" s="110">
        <v>44508</v>
      </c>
      <c r="BP112" s="102" t="s">
        <v>1612</v>
      </c>
      <c r="BQ112" s="100" t="s">
        <v>201</v>
      </c>
      <c r="BR112" s="170">
        <v>44519</v>
      </c>
      <c r="BS112" s="70" t="s">
        <v>1607</v>
      </c>
      <c r="BT112" s="54" t="s">
        <v>123</v>
      </c>
      <c r="BU112" s="54">
        <v>0</v>
      </c>
      <c r="BV112" s="54" t="s">
        <v>133</v>
      </c>
      <c r="BW112" s="224">
        <v>44627</v>
      </c>
      <c r="BX112" s="225" t="s">
        <v>1233</v>
      </c>
      <c r="BY112" s="54"/>
      <c r="BZ112" s="57">
        <v>44630</v>
      </c>
      <c r="CA112" s="226" t="s">
        <v>1165</v>
      </c>
      <c r="CB112" s="56" t="s">
        <v>709</v>
      </c>
      <c r="CC112" s="54"/>
      <c r="CD112" s="54" t="s">
        <v>133</v>
      </c>
      <c r="CE112" s="57">
        <v>44662</v>
      </c>
      <c r="CF112" s="58" t="s">
        <v>163</v>
      </c>
      <c r="CG112" s="56" t="s">
        <v>135</v>
      </c>
      <c r="CH112" s="68">
        <v>0</v>
      </c>
      <c r="CI112" s="54" t="s">
        <v>133</v>
      </c>
      <c r="CJ112" s="170">
        <v>44683</v>
      </c>
      <c r="CK112" s="54" t="s">
        <v>1246</v>
      </c>
      <c r="CL112" s="54" t="s">
        <v>135</v>
      </c>
      <c r="CM112" s="54">
        <v>0</v>
      </c>
      <c r="CN112" s="63" t="s">
        <v>133</v>
      </c>
      <c r="CO112" s="684">
        <v>44712</v>
      </c>
      <c r="CP112" s="56" t="s">
        <v>163</v>
      </c>
      <c r="CQ112" s="56">
        <v>0</v>
      </c>
      <c r="CR112" s="684">
        <v>44720</v>
      </c>
      <c r="CS112" s="56" t="s">
        <v>1236</v>
      </c>
      <c r="CT112" s="56" t="s">
        <v>367</v>
      </c>
      <c r="CU112" s="833">
        <v>44761</v>
      </c>
      <c r="CV112" s="837" t="s">
        <v>8311</v>
      </c>
      <c r="CW112" s="869" t="s">
        <v>1071</v>
      </c>
      <c r="CX112" s="893">
        <v>44767</v>
      </c>
      <c r="CY112" s="889" t="s">
        <v>8393</v>
      </c>
      <c r="CZ112" s="885" t="s">
        <v>128</v>
      </c>
      <c r="DA112" s="894">
        <v>0</v>
      </c>
      <c r="DB112" s="884" t="s">
        <v>4238</v>
      </c>
      <c r="DC112" s="919"/>
      <c r="DD112" s="920"/>
      <c r="DE112" s="54" t="s">
        <v>140</v>
      </c>
      <c r="DF112" s="62"/>
      <c r="DG112" s="56"/>
      <c r="DH112" s="57"/>
      <c r="DI112" s="54"/>
      <c r="DJ112" s="953"/>
      <c r="DK112" s="925">
        <v>105</v>
      </c>
      <c r="DL112" s="855" t="str">
        <f t="shared" si="2"/>
        <v>EN AVANCE</v>
      </c>
      <c r="DM112" s="913">
        <v>105</v>
      </c>
    </row>
    <row r="113" spans="1:117" ht="27" hidden="1" customHeight="1">
      <c r="A113" s="54">
        <v>292</v>
      </c>
      <c r="B113" s="54">
        <v>169</v>
      </c>
      <c r="C113" s="59" t="s">
        <v>99</v>
      </c>
      <c r="D113" s="56">
        <v>2020</v>
      </c>
      <c r="E113" s="56" t="s">
        <v>566</v>
      </c>
      <c r="F113" s="65">
        <v>44225</v>
      </c>
      <c r="G113" s="58" t="s">
        <v>1613</v>
      </c>
      <c r="H113" s="59" t="s">
        <v>102</v>
      </c>
      <c r="I113" s="58" t="s">
        <v>1608</v>
      </c>
      <c r="J113" s="58" t="s">
        <v>1608</v>
      </c>
      <c r="K113" s="58" t="s">
        <v>1603</v>
      </c>
      <c r="L113" s="60" t="s">
        <v>146</v>
      </c>
      <c r="M113" s="61" t="s">
        <v>1614</v>
      </c>
      <c r="N113" s="62"/>
      <c r="O113" s="56">
        <v>1</v>
      </c>
      <c r="P113" s="56" t="s">
        <v>1615</v>
      </c>
      <c r="Q113" s="59" t="s">
        <v>696</v>
      </c>
      <c r="R113" s="56" t="s">
        <v>1593</v>
      </c>
      <c r="S113" s="65">
        <v>44287</v>
      </c>
      <c r="T113" s="65">
        <v>44377</v>
      </c>
      <c r="U113" s="63" t="s">
        <v>111</v>
      </c>
      <c r="V113" s="54"/>
      <c r="W113" s="64">
        <v>44650</v>
      </c>
      <c r="X113" s="54"/>
      <c r="Y113" s="62"/>
      <c r="Z113" s="54"/>
      <c r="AA113" s="62"/>
      <c r="AB113" s="62"/>
      <c r="AC113" s="62"/>
      <c r="AD113" s="62"/>
      <c r="AE113" s="54"/>
      <c r="AF113" s="57"/>
      <c r="AG113" s="70"/>
      <c r="AH113" s="62"/>
      <c r="AI113" s="54"/>
      <c r="AJ113" s="62"/>
      <c r="AK113" s="56"/>
      <c r="AL113" s="62"/>
      <c r="AM113" s="54"/>
      <c r="AN113" s="57"/>
      <c r="AO113" s="62"/>
      <c r="AP113" s="54"/>
      <c r="AQ113" s="62"/>
      <c r="AR113" s="62"/>
      <c r="AS113" s="62"/>
      <c r="AT113" s="62"/>
      <c r="AU113" s="54"/>
      <c r="AV113" s="57"/>
      <c r="AW113" s="62"/>
      <c r="AX113" s="54"/>
      <c r="AY113" s="57"/>
      <c r="AZ113" s="62"/>
      <c r="BA113" s="56"/>
      <c r="BB113" s="54"/>
      <c r="BC113" s="54"/>
      <c r="BD113" s="57">
        <v>44286</v>
      </c>
      <c r="BE113" s="67" t="s">
        <v>1504</v>
      </c>
      <c r="BF113" s="68">
        <v>0</v>
      </c>
      <c r="BG113" s="57">
        <v>44337</v>
      </c>
      <c r="BH113" s="67" t="s">
        <v>1505</v>
      </c>
      <c r="BI113" s="56" t="s">
        <v>123</v>
      </c>
      <c r="BJ113" s="54">
        <v>0</v>
      </c>
      <c r="BK113" s="54" t="s">
        <v>151</v>
      </c>
      <c r="BL113" s="170">
        <v>44500</v>
      </c>
      <c r="BM113" s="67" t="s">
        <v>1616</v>
      </c>
      <c r="BN113" s="54">
        <v>0</v>
      </c>
      <c r="BO113" s="170">
        <v>44508</v>
      </c>
      <c r="BP113" s="58" t="s">
        <v>1617</v>
      </c>
      <c r="BQ113" s="56" t="s">
        <v>201</v>
      </c>
      <c r="BR113" s="170">
        <v>44519</v>
      </c>
      <c r="BS113" s="70" t="s">
        <v>1618</v>
      </c>
      <c r="BT113" s="54" t="s">
        <v>123</v>
      </c>
      <c r="BU113" s="54">
        <v>0</v>
      </c>
      <c r="BV113" s="54" t="s">
        <v>115</v>
      </c>
      <c r="BW113" s="265">
        <v>44627</v>
      </c>
      <c r="BX113" s="149" t="s">
        <v>1619</v>
      </c>
      <c r="BY113" s="54"/>
      <c r="BZ113" s="57">
        <v>44630</v>
      </c>
      <c r="CA113" s="226" t="s">
        <v>1165</v>
      </c>
      <c r="CB113" s="56" t="s">
        <v>709</v>
      </c>
      <c r="CC113" s="54"/>
      <c r="CD113" s="54" t="s">
        <v>133</v>
      </c>
      <c r="CE113" s="57">
        <v>44662</v>
      </c>
      <c r="CF113" s="58" t="s">
        <v>1620</v>
      </c>
      <c r="CG113" s="56" t="s">
        <v>135</v>
      </c>
      <c r="CH113" s="68">
        <v>0.2</v>
      </c>
      <c r="CI113" s="54" t="s">
        <v>133</v>
      </c>
      <c r="CJ113" s="170">
        <v>44683</v>
      </c>
      <c r="CK113" s="56" t="s">
        <v>1621</v>
      </c>
      <c r="CL113" s="54" t="s">
        <v>135</v>
      </c>
      <c r="CM113" s="68">
        <v>0.3</v>
      </c>
      <c r="CN113" s="262" t="s">
        <v>115</v>
      </c>
      <c r="CO113" s="684">
        <v>44712</v>
      </c>
      <c r="CP113" s="56" t="s">
        <v>1622</v>
      </c>
      <c r="CQ113" s="66">
        <v>0.9</v>
      </c>
      <c r="CR113" s="684">
        <v>44720</v>
      </c>
      <c r="CS113" s="56" t="s">
        <v>1623</v>
      </c>
      <c r="CT113" s="56" t="s">
        <v>139</v>
      </c>
      <c r="CU113" s="833">
        <v>44761</v>
      </c>
      <c r="CV113" s="968" t="s">
        <v>8312</v>
      </c>
      <c r="CW113" s="866" t="s">
        <v>139</v>
      </c>
      <c r="CX113" s="893">
        <v>44767</v>
      </c>
      <c r="CY113" s="965" t="s">
        <v>8394</v>
      </c>
      <c r="CZ113" s="885" t="s">
        <v>128</v>
      </c>
      <c r="DA113" s="68">
        <v>0.3</v>
      </c>
      <c r="DB113" s="884" t="s">
        <v>4239</v>
      </c>
      <c r="DC113" s="919"/>
      <c r="DD113" s="920"/>
      <c r="DE113" s="54" t="s">
        <v>140</v>
      </c>
      <c r="DF113" s="62"/>
      <c r="DG113" s="56"/>
      <c r="DH113" s="57"/>
      <c r="DI113" s="54"/>
      <c r="DJ113" s="953"/>
      <c r="DK113" s="925">
        <v>106</v>
      </c>
      <c r="DL113" s="855" t="str">
        <f t="shared" si="2"/>
        <v>VENCIDA</v>
      </c>
      <c r="DM113" s="913">
        <v>106</v>
      </c>
    </row>
    <row r="114" spans="1:117" ht="27" hidden="1" customHeight="1">
      <c r="A114" s="54">
        <v>294</v>
      </c>
      <c r="B114" s="54">
        <v>170</v>
      </c>
      <c r="C114" s="59" t="s">
        <v>99</v>
      </c>
      <c r="D114" s="56">
        <v>2020</v>
      </c>
      <c r="E114" s="56" t="s">
        <v>566</v>
      </c>
      <c r="F114" s="65">
        <v>44225</v>
      </c>
      <c r="G114" s="58" t="s">
        <v>1624</v>
      </c>
      <c r="H114" s="59" t="s">
        <v>102</v>
      </c>
      <c r="I114" s="58" t="s">
        <v>1625</v>
      </c>
      <c r="J114" s="58" t="s">
        <v>1625</v>
      </c>
      <c r="K114" s="58" t="s">
        <v>1626</v>
      </c>
      <c r="L114" s="60" t="s">
        <v>146</v>
      </c>
      <c r="M114" s="61" t="s">
        <v>1627</v>
      </c>
      <c r="N114" s="62"/>
      <c r="O114" s="86">
        <v>5</v>
      </c>
      <c r="P114" s="56" t="s">
        <v>1628</v>
      </c>
      <c r="Q114" s="59" t="s">
        <v>1553</v>
      </c>
      <c r="R114" s="56" t="s">
        <v>1554</v>
      </c>
      <c r="S114" s="65">
        <v>44287</v>
      </c>
      <c r="T114" s="65">
        <v>44561</v>
      </c>
      <c r="U114" s="63" t="s">
        <v>111</v>
      </c>
      <c r="V114" s="54"/>
      <c r="W114" s="64">
        <v>44742</v>
      </c>
      <c r="X114" s="54"/>
      <c r="Y114" s="62"/>
      <c r="Z114" s="54"/>
      <c r="AA114" s="62"/>
      <c r="AB114" s="62"/>
      <c r="AC114" s="62"/>
      <c r="AD114" s="62"/>
      <c r="AE114" s="54"/>
      <c r="AF114" s="57"/>
      <c r="AG114" s="70"/>
      <c r="AH114" s="62"/>
      <c r="AI114" s="54"/>
      <c r="AJ114" s="62"/>
      <c r="AK114" s="56"/>
      <c r="AL114" s="62"/>
      <c r="AM114" s="54"/>
      <c r="AN114" s="57"/>
      <c r="AO114" s="62"/>
      <c r="AP114" s="54"/>
      <c r="AQ114" s="62"/>
      <c r="AR114" s="62"/>
      <c r="AS114" s="62"/>
      <c r="AT114" s="62"/>
      <c r="AU114" s="54"/>
      <c r="AV114" s="57"/>
      <c r="AW114" s="62"/>
      <c r="AX114" s="54"/>
      <c r="AY114" s="57"/>
      <c r="AZ114" s="62"/>
      <c r="BA114" s="56"/>
      <c r="BB114" s="54"/>
      <c r="BC114" s="54"/>
      <c r="BD114" s="57"/>
      <c r="BE114" s="62"/>
      <c r="BF114" s="54"/>
      <c r="BG114" s="57">
        <v>44340</v>
      </c>
      <c r="BH114" s="67" t="s">
        <v>1555</v>
      </c>
      <c r="BI114" s="56" t="s">
        <v>123</v>
      </c>
      <c r="BJ114" s="68">
        <v>0</v>
      </c>
      <c r="BK114" s="54" t="s">
        <v>151</v>
      </c>
      <c r="BL114" s="54" t="s">
        <v>1629</v>
      </c>
      <c r="BM114" s="54"/>
      <c r="BN114" s="54"/>
      <c r="BO114" s="54" t="s">
        <v>1630</v>
      </c>
      <c r="BP114" s="67" t="s">
        <v>1631</v>
      </c>
      <c r="BQ114" s="54" t="s">
        <v>1566</v>
      </c>
      <c r="BR114" s="170">
        <v>44519</v>
      </c>
      <c r="BS114" s="56" t="s">
        <v>1632</v>
      </c>
      <c r="BT114" s="54" t="s">
        <v>220</v>
      </c>
      <c r="BU114" s="68">
        <v>0</v>
      </c>
      <c r="BV114" s="54" t="s">
        <v>133</v>
      </c>
      <c r="BW114" s="54"/>
      <c r="BX114" s="54"/>
      <c r="BY114" s="54"/>
      <c r="BZ114" s="56" t="s">
        <v>1560</v>
      </c>
      <c r="CA114" s="56" t="s">
        <v>1633</v>
      </c>
      <c r="CB114" s="67" t="s">
        <v>544</v>
      </c>
      <c r="CC114" s="68">
        <v>0.1</v>
      </c>
      <c r="CD114" s="54" t="s">
        <v>133</v>
      </c>
      <c r="CE114" s="684">
        <v>44291</v>
      </c>
      <c r="CF114" s="58" t="s">
        <v>1634</v>
      </c>
      <c r="CG114" s="56" t="s">
        <v>411</v>
      </c>
      <c r="CH114" s="68">
        <v>0.2</v>
      </c>
      <c r="CI114" s="54" t="s">
        <v>133</v>
      </c>
      <c r="CJ114" s="76">
        <v>44678</v>
      </c>
      <c r="CK114" s="92" t="s">
        <v>1635</v>
      </c>
      <c r="CL114" s="92" t="s">
        <v>546</v>
      </c>
      <c r="CM114" s="68">
        <v>0.4</v>
      </c>
      <c r="CN114" s="54" t="s">
        <v>133</v>
      </c>
      <c r="CO114" s="684">
        <v>44712</v>
      </c>
      <c r="CP114" s="58" t="s">
        <v>1636</v>
      </c>
      <c r="CQ114" s="68">
        <v>0.8</v>
      </c>
      <c r="CR114" s="684">
        <v>44719</v>
      </c>
      <c r="CS114" s="58" t="s">
        <v>1637</v>
      </c>
      <c r="CT114" s="56" t="s">
        <v>166</v>
      </c>
      <c r="CU114" s="804">
        <v>44742</v>
      </c>
      <c r="CV114" s="806" t="s">
        <v>1636</v>
      </c>
      <c r="CW114" s="939" t="s">
        <v>139</v>
      </c>
      <c r="CX114" s="883">
        <v>44768</v>
      </c>
      <c r="CY114" s="889" t="s">
        <v>8565</v>
      </c>
      <c r="CZ114" s="886" t="s">
        <v>220</v>
      </c>
      <c r="DA114" s="68">
        <v>1</v>
      </c>
      <c r="DB114" s="884" t="s">
        <v>4237</v>
      </c>
      <c r="DC114" s="919" t="s">
        <v>260</v>
      </c>
      <c r="DD114" s="920" t="s">
        <v>260</v>
      </c>
      <c r="DE114" s="948" t="s">
        <v>4218</v>
      </c>
      <c r="DF114" s="62" t="s">
        <v>8566</v>
      </c>
      <c r="DG114" s="56" t="s">
        <v>220</v>
      </c>
      <c r="DH114" s="57">
        <v>44771</v>
      </c>
      <c r="DI114" s="54" t="s">
        <v>310</v>
      </c>
      <c r="DJ114" s="953" t="s">
        <v>8567</v>
      </c>
      <c r="DK114" s="925">
        <v>107</v>
      </c>
      <c r="DL114" s="855" t="str">
        <f t="shared" si="2"/>
        <v>CUMPLIDA</v>
      </c>
      <c r="DM114" s="913">
        <v>107</v>
      </c>
    </row>
    <row r="115" spans="1:117" ht="27" hidden="1" customHeight="1">
      <c r="A115" s="54">
        <v>295</v>
      </c>
      <c r="B115" s="54">
        <v>171</v>
      </c>
      <c r="C115" s="59" t="s">
        <v>99</v>
      </c>
      <c r="D115" s="56">
        <v>2020</v>
      </c>
      <c r="E115" s="56" t="s">
        <v>566</v>
      </c>
      <c r="F115" s="65">
        <v>44225</v>
      </c>
      <c r="G115" s="58" t="s">
        <v>1638</v>
      </c>
      <c r="H115" s="59" t="s">
        <v>102</v>
      </c>
      <c r="I115" s="58" t="s">
        <v>1639</v>
      </c>
      <c r="J115" s="58" t="s">
        <v>1639</v>
      </c>
      <c r="K115" s="58" t="s">
        <v>1640</v>
      </c>
      <c r="L115" s="60" t="s">
        <v>146</v>
      </c>
      <c r="M115" s="61" t="s">
        <v>1641</v>
      </c>
      <c r="N115" s="58"/>
      <c r="O115" s="56">
        <v>1</v>
      </c>
      <c r="P115" s="56" t="s">
        <v>1642</v>
      </c>
      <c r="Q115" s="59" t="s">
        <v>696</v>
      </c>
      <c r="R115" s="56" t="s">
        <v>1593</v>
      </c>
      <c r="S115" s="65">
        <v>44287</v>
      </c>
      <c r="T115" s="65">
        <v>44408</v>
      </c>
      <c r="U115" s="60"/>
      <c r="V115" s="54"/>
      <c r="W115" s="64">
        <v>44681</v>
      </c>
      <c r="X115" s="54"/>
      <c r="Y115" s="62"/>
      <c r="Z115" s="54"/>
      <c r="AA115" s="62"/>
      <c r="AB115" s="62"/>
      <c r="AC115" s="62"/>
      <c r="AD115" s="62"/>
      <c r="AE115" s="54"/>
      <c r="AF115" s="57"/>
      <c r="AG115" s="70"/>
      <c r="AH115" s="62"/>
      <c r="AI115" s="54"/>
      <c r="AJ115" s="62"/>
      <c r="AK115" s="56"/>
      <c r="AL115" s="62"/>
      <c r="AM115" s="54"/>
      <c r="AN115" s="57"/>
      <c r="AO115" s="62"/>
      <c r="AP115" s="54"/>
      <c r="AQ115" s="62"/>
      <c r="AR115" s="62"/>
      <c r="AS115" s="62"/>
      <c r="AT115" s="62"/>
      <c r="AU115" s="54"/>
      <c r="AV115" s="57"/>
      <c r="AW115" s="62"/>
      <c r="AX115" s="54"/>
      <c r="AY115" s="57"/>
      <c r="AZ115" s="62"/>
      <c r="BA115" s="56"/>
      <c r="BB115" s="54"/>
      <c r="BC115" s="54"/>
      <c r="BD115" s="57">
        <v>44286</v>
      </c>
      <c r="BE115" s="67" t="s">
        <v>1504</v>
      </c>
      <c r="BF115" s="68">
        <v>0</v>
      </c>
      <c r="BG115" s="57">
        <v>44337</v>
      </c>
      <c r="BH115" s="67" t="s">
        <v>1505</v>
      </c>
      <c r="BI115" s="56" t="s">
        <v>123</v>
      </c>
      <c r="BJ115" s="54">
        <v>0</v>
      </c>
      <c r="BK115" s="54" t="s">
        <v>151</v>
      </c>
      <c r="BL115" s="170">
        <v>44500</v>
      </c>
      <c r="BM115" s="67" t="s">
        <v>1643</v>
      </c>
      <c r="BN115" s="68">
        <v>1</v>
      </c>
      <c r="BO115" s="170">
        <v>44508</v>
      </c>
      <c r="BP115" s="58" t="s">
        <v>1644</v>
      </c>
      <c r="BQ115" s="56" t="s">
        <v>139</v>
      </c>
      <c r="BR115" s="170">
        <v>44519</v>
      </c>
      <c r="BS115" s="70" t="s">
        <v>1645</v>
      </c>
      <c r="BT115" s="54" t="s">
        <v>123</v>
      </c>
      <c r="BU115" s="54">
        <v>100</v>
      </c>
      <c r="BV115" s="54" t="s">
        <v>257</v>
      </c>
      <c r="BW115" s="170">
        <v>44627</v>
      </c>
      <c r="BX115" s="56" t="s">
        <v>1646</v>
      </c>
      <c r="BY115" s="68">
        <v>1</v>
      </c>
      <c r="BZ115" s="57">
        <v>44630</v>
      </c>
      <c r="CA115" s="226" t="s">
        <v>1647</v>
      </c>
      <c r="CB115" s="56" t="s">
        <v>709</v>
      </c>
      <c r="CC115" s="54"/>
      <c r="CD115" s="54" t="s">
        <v>133</v>
      </c>
      <c r="CE115" s="57">
        <v>44662</v>
      </c>
      <c r="CF115" s="58" t="s">
        <v>1648</v>
      </c>
      <c r="CG115" s="56" t="s">
        <v>135</v>
      </c>
      <c r="CH115" s="68">
        <v>1</v>
      </c>
      <c r="CI115" s="54" t="s">
        <v>257</v>
      </c>
      <c r="CJ115" s="170">
        <v>44683</v>
      </c>
      <c r="CK115" s="56" t="s">
        <v>1648</v>
      </c>
      <c r="CL115" s="56" t="s">
        <v>135</v>
      </c>
      <c r="CM115" s="68">
        <v>1</v>
      </c>
      <c r="CN115" s="54" t="s">
        <v>257</v>
      </c>
      <c r="CO115" s="684">
        <v>44712</v>
      </c>
      <c r="CP115" s="66" t="s">
        <v>348</v>
      </c>
      <c r="CQ115" s="66">
        <v>1</v>
      </c>
      <c r="CR115" s="684">
        <v>44720</v>
      </c>
      <c r="CS115" s="66" t="s">
        <v>348</v>
      </c>
      <c r="CT115" s="66" t="s">
        <v>139</v>
      </c>
      <c r="CU115" s="833">
        <v>44761</v>
      </c>
      <c r="CV115" s="847" t="s">
        <v>348</v>
      </c>
      <c r="CW115" s="863" t="s">
        <v>139</v>
      </c>
      <c r="CX115" s="893">
        <v>44764</v>
      </c>
      <c r="CY115" s="889" t="s">
        <v>348</v>
      </c>
      <c r="CZ115" s="885" t="s">
        <v>128</v>
      </c>
      <c r="DA115" s="68">
        <v>1</v>
      </c>
      <c r="DB115" s="884" t="s">
        <v>4237</v>
      </c>
      <c r="DC115" s="945" t="s">
        <v>260</v>
      </c>
      <c r="DD115" s="947" t="s">
        <v>260</v>
      </c>
      <c r="DE115" s="948" t="s">
        <v>4218</v>
      </c>
      <c r="DF115" s="949" t="s">
        <v>3767</v>
      </c>
      <c r="DG115" s="950" t="s">
        <v>128</v>
      </c>
      <c r="DH115" s="951">
        <v>44771</v>
      </c>
      <c r="DI115" s="952" t="s">
        <v>310</v>
      </c>
      <c r="DJ115" s="953" t="s">
        <v>8516</v>
      </c>
      <c r="DK115" s="925">
        <v>108</v>
      </c>
      <c r="DL115" s="855" t="str">
        <f t="shared" si="2"/>
        <v>CUMPLIDA</v>
      </c>
      <c r="DM115" s="913">
        <v>108</v>
      </c>
    </row>
    <row r="116" spans="1:117" ht="27" hidden="1" customHeight="1">
      <c r="A116" s="54">
        <v>296</v>
      </c>
      <c r="B116" s="54">
        <v>172</v>
      </c>
      <c r="C116" s="59" t="s">
        <v>99</v>
      </c>
      <c r="D116" s="56">
        <v>2020</v>
      </c>
      <c r="E116" s="56" t="s">
        <v>1649</v>
      </c>
      <c r="F116" s="65">
        <v>44253</v>
      </c>
      <c r="G116" s="118" t="s">
        <v>1650</v>
      </c>
      <c r="H116" s="59" t="s">
        <v>102</v>
      </c>
      <c r="I116" s="118" t="s">
        <v>1651</v>
      </c>
      <c r="J116" s="118" t="s">
        <v>1651</v>
      </c>
      <c r="K116" s="118" t="s">
        <v>1652</v>
      </c>
      <c r="L116" s="59" t="s">
        <v>146</v>
      </c>
      <c r="M116" s="58" t="s">
        <v>1653</v>
      </c>
      <c r="N116" s="56"/>
      <c r="O116" s="90">
        <v>1</v>
      </c>
      <c r="P116" s="81" t="s">
        <v>1654</v>
      </c>
      <c r="Q116" s="55" t="s">
        <v>954</v>
      </c>
      <c r="R116" s="81" t="s">
        <v>1655</v>
      </c>
      <c r="S116" s="134">
        <v>44287</v>
      </c>
      <c r="T116" s="134">
        <v>44439</v>
      </c>
      <c r="U116" s="155" t="s">
        <v>111</v>
      </c>
      <c r="V116" s="54"/>
      <c r="W116" s="251">
        <v>44742</v>
      </c>
      <c r="X116" s="54"/>
      <c r="Y116" s="62"/>
      <c r="Z116" s="54"/>
      <c r="AA116" s="62"/>
      <c r="AB116" s="62"/>
      <c r="AC116" s="62"/>
      <c r="AD116" s="62"/>
      <c r="AE116" s="54"/>
      <c r="AF116" s="57"/>
      <c r="AG116" s="70"/>
      <c r="AH116" s="62"/>
      <c r="AI116" s="54"/>
      <c r="AJ116" s="62"/>
      <c r="AK116" s="56"/>
      <c r="AL116" s="62"/>
      <c r="AM116" s="54"/>
      <c r="AN116" s="57"/>
      <c r="AO116" s="62"/>
      <c r="AP116" s="54"/>
      <c r="AQ116" s="62"/>
      <c r="AR116" s="62"/>
      <c r="AS116" s="62"/>
      <c r="AT116" s="62"/>
      <c r="AU116" s="54"/>
      <c r="AV116" s="57"/>
      <c r="AW116" s="62"/>
      <c r="AX116" s="54"/>
      <c r="AY116" s="57"/>
      <c r="AZ116" s="62"/>
      <c r="BA116" s="56"/>
      <c r="BB116" s="54"/>
      <c r="BC116" s="54"/>
      <c r="BD116" s="57"/>
      <c r="BE116" s="62"/>
      <c r="BF116" s="54"/>
      <c r="BG116" s="57">
        <v>44336</v>
      </c>
      <c r="BH116" s="67" t="s">
        <v>1555</v>
      </c>
      <c r="BI116" s="56" t="s">
        <v>123</v>
      </c>
      <c r="BJ116" s="54">
        <v>0</v>
      </c>
      <c r="BK116" s="54" t="s">
        <v>151</v>
      </c>
      <c r="BL116" s="57">
        <v>44500</v>
      </c>
      <c r="BM116" s="58" t="s">
        <v>1656</v>
      </c>
      <c r="BN116" s="54">
        <v>0</v>
      </c>
      <c r="BO116" s="170">
        <v>44508</v>
      </c>
      <c r="BP116" s="58" t="s">
        <v>1657</v>
      </c>
      <c r="BQ116" s="54" t="s">
        <v>126</v>
      </c>
      <c r="BR116" s="170">
        <v>44518</v>
      </c>
      <c r="BS116" s="58" t="s">
        <v>1658</v>
      </c>
      <c r="BT116" s="58" t="s">
        <v>114</v>
      </c>
      <c r="BU116" s="78">
        <f>0/1</f>
        <v>0</v>
      </c>
      <c r="BV116" s="54" t="s">
        <v>115</v>
      </c>
      <c r="BW116" s="54"/>
      <c r="BX116" s="54"/>
      <c r="BY116" s="54"/>
      <c r="BZ116" s="248">
        <v>44627</v>
      </c>
      <c r="CA116" s="239" t="s">
        <v>1659</v>
      </c>
      <c r="CB116" s="56" t="s">
        <v>1317</v>
      </c>
      <c r="CC116" s="68">
        <v>0</v>
      </c>
      <c r="CD116" s="54" t="s">
        <v>133</v>
      </c>
      <c r="CE116" s="248">
        <v>44655</v>
      </c>
      <c r="CF116" s="248" t="s">
        <v>1660</v>
      </c>
      <c r="CG116" s="92" t="s">
        <v>1317</v>
      </c>
      <c r="CH116" s="78">
        <v>0</v>
      </c>
      <c r="CI116" s="123" t="s">
        <v>133</v>
      </c>
      <c r="CJ116" s="248">
        <v>44679</v>
      </c>
      <c r="CK116" s="246" t="s">
        <v>1660</v>
      </c>
      <c r="CL116" s="248" t="s">
        <v>1317</v>
      </c>
      <c r="CM116" s="78">
        <v>0</v>
      </c>
      <c r="CN116" s="123" t="s">
        <v>133</v>
      </c>
      <c r="CO116" s="248">
        <v>44712</v>
      </c>
      <c r="CP116" s="92" t="s">
        <v>1661</v>
      </c>
      <c r="CQ116" s="92"/>
      <c r="CR116" s="248">
        <v>44720</v>
      </c>
      <c r="CS116" s="92" t="s">
        <v>335</v>
      </c>
      <c r="CT116" s="92" t="s">
        <v>367</v>
      </c>
      <c r="CU116" s="248">
        <v>44756</v>
      </c>
      <c r="CV116" s="838" t="s">
        <v>1662</v>
      </c>
      <c r="CW116" s="869" t="s">
        <v>139</v>
      </c>
      <c r="CX116" s="883">
        <v>44769</v>
      </c>
      <c r="CY116" s="889" t="s">
        <v>8568</v>
      </c>
      <c r="CZ116" s="885" t="s">
        <v>220</v>
      </c>
      <c r="DA116" s="78">
        <v>1</v>
      </c>
      <c r="DB116" s="884" t="s">
        <v>4237</v>
      </c>
      <c r="DC116" s="919" t="s">
        <v>260</v>
      </c>
      <c r="DD116" s="920" t="s">
        <v>260</v>
      </c>
      <c r="DE116" s="948" t="s">
        <v>4218</v>
      </c>
      <c r="DF116" s="62" t="s">
        <v>8569</v>
      </c>
      <c r="DG116" s="56" t="s">
        <v>220</v>
      </c>
      <c r="DH116" s="57">
        <v>44771</v>
      </c>
      <c r="DI116" s="54" t="s">
        <v>310</v>
      </c>
      <c r="DJ116" s="953"/>
      <c r="DK116" s="925">
        <v>109</v>
      </c>
      <c r="DL116" s="855" t="str">
        <f t="shared" si="2"/>
        <v>CUMPLIDA</v>
      </c>
      <c r="DM116" s="913">
        <v>109</v>
      </c>
    </row>
    <row r="117" spans="1:117" ht="27" hidden="1" customHeight="1">
      <c r="A117" s="54">
        <v>297</v>
      </c>
      <c r="B117" s="54">
        <v>173</v>
      </c>
      <c r="C117" s="59" t="s">
        <v>99</v>
      </c>
      <c r="D117" s="56">
        <v>2020</v>
      </c>
      <c r="E117" s="56" t="s">
        <v>1649</v>
      </c>
      <c r="F117" s="65">
        <v>44253</v>
      </c>
      <c r="G117" s="118" t="s">
        <v>1663</v>
      </c>
      <c r="H117" s="59" t="s">
        <v>102</v>
      </c>
      <c r="I117" s="118" t="s">
        <v>1664</v>
      </c>
      <c r="J117" s="118" t="s">
        <v>1664</v>
      </c>
      <c r="K117" s="118" t="s">
        <v>1665</v>
      </c>
      <c r="L117" s="59" t="s">
        <v>146</v>
      </c>
      <c r="M117" s="58" t="s">
        <v>1666</v>
      </c>
      <c r="N117" s="56"/>
      <c r="O117" s="63">
        <v>12</v>
      </c>
      <c r="P117" s="81" t="s">
        <v>1667</v>
      </c>
      <c r="Q117" s="55" t="s">
        <v>954</v>
      </c>
      <c r="R117" s="81" t="s">
        <v>1655</v>
      </c>
      <c r="S117" s="134">
        <v>44287</v>
      </c>
      <c r="T117" s="134">
        <v>44561</v>
      </c>
      <c r="U117" s="63" t="s">
        <v>552</v>
      </c>
      <c r="V117" s="54"/>
      <c r="W117" s="251">
        <v>45015</v>
      </c>
      <c r="X117" s="54"/>
      <c r="Y117" s="62"/>
      <c r="Z117" s="54"/>
      <c r="AA117" s="62"/>
      <c r="AB117" s="62"/>
      <c r="AC117" s="62"/>
      <c r="AD117" s="62"/>
      <c r="AE117" s="54"/>
      <c r="AF117" s="57"/>
      <c r="AG117" s="70"/>
      <c r="AH117" s="62"/>
      <c r="AI117" s="54"/>
      <c r="AJ117" s="62"/>
      <c r="AK117" s="56"/>
      <c r="AL117" s="62"/>
      <c r="AM117" s="54"/>
      <c r="AN117" s="57"/>
      <c r="AO117" s="62"/>
      <c r="AP117" s="54"/>
      <c r="AQ117" s="62"/>
      <c r="AR117" s="62"/>
      <c r="AS117" s="62"/>
      <c r="AT117" s="62"/>
      <c r="AU117" s="54"/>
      <c r="AV117" s="57"/>
      <c r="AW117" s="62"/>
      <c r="AX117" s="54"/>
      <c r="AY117" s="57"/>
      <c r="AZ117" s="62"/>
      <c r="BA117" s="56"/>
      <c r="BB117" s="54"/>
      <c r="BC117" s="54"/>
      <c r="BD117" s="57"/>
      <c r="BE117" s="62"/>
      <c r="BF117" s="54"/>
      <c r="BG117" s="57">
        <v>44336</v>
      </c>
      <c r="BH117" s="67" t="s">
        <v>1555</v>
      </c>
      <c r="BI117" s="56" t="s">
        <v>123</v>
      </c>
      <c r="BJ117" s="54">
        <v>0</v>
      </c>
      <c r="BK117" s="54" t="s">
        <v>151</v>
      </c>
      <c r="BL117" s="170">
        <v>44500</v>
      </c>
      <c r="BM117" s="58" t="s">
        <v>1668</v>
      </c>
      <c r="BN117" s="68">
        <v>0.77</v>
      </c>
      <c r="BO117" s="170">
        <v>44508</v>
      </c>
      <c r="BP117" s="58" t="s">
        <v>1669</v>
      </c>
      <c r="BQ117" s="54" t="s">
        <v>139</v>
      </c>
      <c r="BR117" s="170">
        <v>44518</v>
      </c>
      <c r="BS117" s="58" t="s">
        <v>1670</v>
      </c>
      <c r="BT117" s="58" t="s">
        <v>114</v>
      </c>
      <c r="BU117" s="78">
        <f>7/9</f>
        <v>0.77777777777777779</v>
      </c>
      <c r="BV117" s="54" t="s">
        <v>133</v>
      </c>
      <c r="BW117" s="54"/>
      <c r="BX117" s="54"/>
      <c r="BY117" s="54"/>
      <c r="BZ117" s="248">
        <v>44627</v>
      </c>
      <c r="CA117" s="239" t="s">
        <v>1671</v>
      </c>
      <c r="CB117" s="56" t="s">
        <v>1317</v>
      </c>
      <c r="CC117" s="68">
        <v>0.78</v>
      </c>
      <c r="CD117" s="54" t="s">
        <v>133</v>
      </c>
      <c r="CE117" s="248">
        <v>44655</v>
      </c>
      <c r="CF117" s="266" t="s">
        <v>1672</v>
      </c>
      <c r="CG117" s="92" t="s">
        <v>1317</v>
      </c>
      <c r="CH117" s="78">
        <v>0.02</v>
      </c>
      <c r="CI117" s="123" t="s">
        <v>133</v>
      </c>
      <c r="CJ117" s="248">
        <v>44679</v>
      </c>
      <c r="CK117" s="240" t="s">
        <v>1673</v>
      </c>
      <c r="CL117" s="248" t="s">
        <v>1317</v>
      </c>
      <c r="CM117" s="78">
        <v>0.03</v>
      </c>
      <c r="CN117" s="123" t="s">
        <v>133</v>
      </c>
      <c r="CO117" s="248">
        <v>44712</v>
      </c>
      <c r="CP117" s="92" t="s">
        <v>1674</v>
      </c>
      <c r="CQ117" s="92"/>
      <c r="CR117" s="248">
        <v>44720</v>
      </c>
      <c r="CS117" s="92" t="s">
        <v>335</v>
      </c>
      <c r="CT117" s="92" t="s">
        <v>367</v>
      </c>
      <c r="CU117" s="124">
        <v>44756</v>
      </c>
      <c r="CV117" s="848" t="s">
        <v>1675</v>
      </c>
      <c r="CW117" s="871" t="s">
        <v>1071</v>
      </c>
      <c r="CX117" s="883">
        <v>44769</v>
      </c>
      <c r="CY117" s="889" t="s">
        <v>8570</v>
      </c>
      <c r="CZ117" s="885" t="s">
        <v>220</v>
      </c>
      <c r="DA117" s="78">
        <v>0.25</v>
      </c>
      <c r="DB117" s="884" t="s">
        <v>4238</v>
      </c>
      <c r="DC117" s="919"/>
      <c r="DD117" s="920"/>
      <c r="DE117" s="54" t="s">
        <v>140</v>
      </c>
      <c r="DF117" s="62"/>
      <c r="DG117" s="56"/>
      <c r="DH117" s="57"/>
      <c r="DI117" s="54"/>
      <c r="DJ117" s="953"/>
      <c r="DK117" s="925">
        <v>110</v>
      </c>
      <c r="DL117" s="855" t="str">
        <f t="shared" si="2"/>
        <v>EN AVANCE</v>
      </c>
      <c r="DM117" s="913">
        <v>110</v>
      </c>
    </row>
    <row r="118" spans="1:117" ht="27" hidden="1" customHeight="1">
      <c r="A118" s="54">
        <v>298</v>
      </c>
      <c r="B118" s="54">
        <v>174</v>
      </c>
      <c r="C118" s="59" t="s">
        <v>99</v>
      </c>
      <c r="D118" s="56">
        <v>2020</v>
      </c>
      <c r="E118" s="56" t="s">
        <v>1649</v>
      </c>
      <c r="F118" s="65">
        <v>44253</v>
      </c>
      <c r="G118" s="118" t="s">
        <v>1676</v>
      </c>
      <c r="H118" s="59" t="s">
        <v>102</v>
      </c>
      <c r="I118" s="118" t="s">
        <v>1677</v>
      </c>
      <c r="J118" s="118" t="s">
        <v>1678</v>
      </c>
      <c r="K118" s="118" t="s">
        <v>1679</v>
      </c>
      <c r="L118" s="59" t="s">
        <v>146</v>
      </c>
      <c r="M118" s="58" t="s">
        <v>1680</v>
      </c>
      <c r="N118" s="62"/>
      <c r="O118" s="90">
        <v>1</v>
      </c>
      <c r="P118" s="81" t="s">
        <v>1681</v>
      </c>
      <c r="Q118" s="55" t="s">
        <v>954</v>
      </c>
      <c r="R118" s="81" t="s">
        <v>1655</v>
      </c>
      <c r="S118" s="134">
        <v>44287</v>
      </c>
      <c r="T118" s="134">
        <v>44439</v>
      </c>
      <c r="U118" s="63" t="s">
        <v>111</v>
      </c>
      <c r="V118" s="54"/>
      <c r="W118" s="251">
        <v>44742</v>
      </c>
      <c r="X118" s="54"/>
      <c r="Y118" s="62"/>
      <c r="Z118" s="54"/>
      <c r="AA118" s="62"/>
      <c r="AB118" s="62"/>
      <c r="AC118" s="62"/>
      <c r="AD118" s="62"/>
      <c r="AE118" s="54"/>
      <c r="AF118" s="57"/>
      <c r="AG118" s="70"/>
      <c r="AH118" s="62"/>
      <c r="AI118" s="54"/>
      <c r="AJ118" s="62"/>
      <c r="AK118" s="56"/>
      <c r="AL118" s="62"/>
      <c r="AM118" s="54"/>
      <c r="AN118" s="57"/>
      <c r="AO118" s="62"/>
      <c r="AP118" s="54"/>
      <c r="AQ118" s="62"/>
      <c r="AR118" s="62"/>
      <c r="AS118" s="62"/>
      <c r="AT118" s="62"/>
      <c r="AU118" s="54"/>
      <c r="AV118" s="57"/>
      <c r="AW118" s="62"/>
      <c r="AX118" s="54"/>
      <c r="AY118" s="54"/>
      <c r="AZ118" s="62"/>
      <c r="BA118" s="56"/>
      <c r="BB118" s="54"/>
      <c r="BC118" s="54"/>
      <c r="BD118" s="57"/>
      <c r="BE118" s="62"/>
      <c r="BF118" s="54"/>
      <c r="BG118" s="57">
        <v>44336</v>
      </c>
      <c r="BH118" s="67" t="s">
        <v>1555</v>
      </c>
      <c r="BI118" s="56" t="s">
        <v>123</v>
      </c>
      <c r="BJ118" s="54">
        <v>0</v>
      </c>
      <c r="BK118" s="54" t="s">
        <v>151</v>
      </c>
      <c r="BL118" s="57">
        <v>44500</v>
      </c>
      <c r="BM118" s="58" t="s">
        <v>1656</v>
      </c>
      <c r="BN118" s="54">
        <v>0</v>
      </c>
      <c r="BO118" s="170">
        <v>44508</v>
      </c>
      <c r="BP118" s="58" t="s">
        <v>1682</v>
      </c>
      <c r="BQ118" s="54" t="s">
        <v>126</v>
      </c>
      <c r="BR118" s="170">
        <v>44518</v>
      </c>
      <c r="BS118" s="58" t="s">
        <v>1683</v>
      </c>
      <c r="BT118" s="58" t="s">
        <v>114</v>
      </c>
      <c r="BU118" s="78">
        <f t="shared" ref="BU118:BU125" si="3">0/1</f>
        <v>0</v>
      </c>
      <c r="BV118" s="54" t="s">
        <v>115</v>
      </c>
      <c r="BW118" s="54"/>
      <c r="BX118" s="54"/>
      <c r="BY118" s="54"/>
      <c r="BZ118" s="248">
        <v>44627</v>
      </c>
      <c r="CA118" s="239" t="s">
        <v>1659</v>
      </c>
      <c r="CB118" s="56" t="s">
        <v>1317</v>
      </c>
      <c r="CC118" s="68">
        <v>0</v>
      </c>
      <c r="CD118" s="54" t="s">
        <v>133</v>
      </c>
      <c r="CE118" s="248">
        <v>44655</v>
      </c>
      <c r="CF118" s="248" t="s">
        <v>1684</v>
      </c>
      <c r="CG118" s="92" t="s">
        <v>1317</v>
      </c>
      <c r="CH118" s="78">
        <v>0</v>
      </c>
      <c r="CI118" s="123" t="s">
        <v>133</v>
      </c>
      <c r="CJ118" s="248">
        <v>44679</v>
      </c>
      <c r="CK118" s="246" t="s">
        <v>1660</v>
      </c>
      <c r="CL118" s="248" t="s">
        <v>1317</v>
      </c>
      <c r="CM118" s="78">
        <v>0</v>
      </c>
      <c r="CN118" s="123" t="s">
        <v>133</v>
      </c>
      <c r="CO118" s="248">
        <v>44712</v>
      </c>
      <c r="CP118" s="92" t="s">
        <v>1685</v>
      </c>
      <c r="CQ118" s="92"/>
      <c r="CR118" s="248">
        <v>44720</v>
      </c>
      <c r="CS118" s="92" t="s">
        <v>335</v>
      </c>
      <c r="CT118" s="92" t="s">
        <v>367</v>
      </c>
      <c r="CU118" s="248">
        <v>44756</v>
      </c>
      <c r="CV118" s="838" t="s">
        <v>1686</v>
      </c>
      <c r="CW118" s="869" t="s">
        <v>139</v>
      </c>
      <c r="CX118" s="883">
        <v>44769</v>
      </c>
      <c r="CY118" s="889" t="s">
        <v>8571</v>
      </c>
      <c r="CZ118" s="885" t="s">
        <v>220</v>
      </c>
      <c r="DA118" s="78">
        <v>1</v>
      </c>
      <c r="DB118" s="884" t="s">
        <v>4237</v>
      </c>
      <c r="DC118" s="919" t="s">
        <v>260</v>
      </c>
      <c r="DD118" s="920" t="s">
        <v>260</v>
      </c>
      <c r="DE118" s="948" t="s">
        <v>4218</v>
      </c>
      <c r="DF118" s="62" t="s">
        <v>8572</v>
      </c>
      <c r="DG118" s="56" t="s">
        <v>220</v>
      </c>
      <c r="DH118" s="57">
        <v>44771</v>
      </c>
      <c r="DI118" s="54" t="s">
        <v>310</v>
      </c>
      <c r="DJ118" s="953"/>
      <c r="DK118" s="925">
        <v>111</v>
      </c>
      <c r="DL118" s="855" t="str">
        <f t="shared" si="2"/>
        <v>CUMPLIDA</v>
      </c>
      <c r="DM118" s="913">
        <v>111</v>
      </c>
    </row>
    <row r="119" spans="1:117" ht="27" hidden="1" customHeight="1">
      <c r="A119" s="54">
        <v>299</v>
      </c>
      <c r="B119" s="54">
        <v>175</v>
      </c>
      <c r="C119" s="59" t="s">
        <v>99</v>
      </c>
      <c r="D119" s="56">
        <v>2020</v>
      </c>
      <c r="E119" s="56" t="s">
        <v>1649</v>
      </c>
      <c r="F119" s="65">
        <v>44253</v>
      </c>
      <c r="G119" s="118" t="s">
        <v>1687</v>
      </c>
      <c r="H119" s="59" t="s">
        <v>102</v>
      </c>
      <c r="I119" s="118" t="s">
        <v>1664</v>
      </c>
      <c r="J119" s="118" t="s">
        <v>1664</v>
      </c>
      <c r="K119" s="118" t="s">
        <v>1688</v>
      </c>
      <c r="L119" s="59" t="s">
        <v>146</v>
      </c>
      <c r="M119" s="58" t="s">
        <v>1689</v>
      </c>
      <c r="N119" s="62"/>
      <c r="O119" s="90">
        <v>1</v>
      </c>
      <c r="P119" s="81" t="s">
        <v>1654</v>
      </c>
      <c r="Q119" s="55" t="s">
        <v>954</v>
      </c>
      <c r="R119" s="81" t="s">
        <v>1655</v>
      </c>
      <c r="S119" s="134">
        <v>44287</v>
      </c>
      <c r="T119" s="134">
        <v>44439</v>
      </c>
      <c r="U119" s="63" t="s">
        <v>111</v>
      </c>
      <c r="V119" s="54"/>
      <c r="W119" s="251">
        <v>44742</v>
      </c>
      <c r="X119" s="54"/>
      <c r="Y119" s="62"/>
      <c r="Z119" s="54"/>
      <c r="AA119" s="62"/>
      <c r="AB119" s="62"/>
      <c r="AC119" s="62"/>
      <c r="AD119" s="62"/>
      <c r="AE119" s="54"/>
      <c r="AF119" s="57"/>
      <c r="AG119" s="70"/>
      <c r="AH119" s="62"/>
      <c r="AI119" s="54"/>
      <c r="AJ119" s="62"/>
      <c r="AK119" s="56"/>
      <c r="AL119" s="62"/>
      <c r="AM119" s="54"/>
      <c r="AN119" s="57"/>
      <c r="AO119" s="62"/>
      <c r="AP119" s="54"/>
      <c r="AQ119" s="62"/>
      <c r="AR119" s="62"/>
      <c r="AS119" s="62"/>
      <c r="AT119" s="62"/>
      <c r="AU119" s="54"/>
      <c r="AV119" s="57"/>
      <c r="AW119" s="62"/>
      <c r="AX119" s="54"/>
      <c r="AY119" s="54"/>
      <c r="AZ119" s="62"/>
      <c r="BA119" s="56"/>
      <c r="BB119" s="54"/>
      <c r="BC119" s="54"/>
      <c r="BD119" s="57"/>
      <c r="BE119" s="62"/>
      <c r="BF119" s="54"/>
      <c r="BG119" s="57">
        <v>44336</v>
      </c>
      <c r="BH119" s="67" t="s">
        <v>1555</v>
      </c>
      <c r="BI119" s="56" t="s">
        <v>123</v>
      </c>
      <c r="BJ119" s="54">
        <v>0</v>
      </c>
      <c r="BK119" s="54" t="s">
        <v>151</v>
      </c>
      <c r="BL119" s="57">
        <v>44500</v>
      </c>
      <c r="BM119" s="58" t="s">
        <v>1656</v>
      </c>
      <c r="BN119" s="54">
        <v>0</v>
      </c>
      <c r="BO119" s="170">
        <v>44508</v>
      </c>
      <c r="BP119" s="58" t="s">
        <v>1657</v>
      </c>
      <c r="BQ119" s="54" t="s">
        <v>126</v>
      </c>
      <c r="BR119" s="170">
        <v>44518</v>
      </c>
      <c r="BS119" s="58" t="s">
        <v>1690</v>
      </c>
      <c r="BT119" s="58" t="s">
        <v>114</v>
      </c>
      <c r="BU119" s="78">
        <f t="shared" si="3"/>
        <v>0</v>
      </c>
      <c r="BV119" s="54" t="s">
        <v>115</v>
      </c>
      <c r="BW119" s="54"/>
      <c r="BX119" s="54"/>
      <c r="BY119" s="54"/>
      <c r="BZ119" s="248">
        <v>44627</v>
      </c>
      <c r="CA119" s="239" t="s">
        <v>1659</v>
      </c>
      <c r="CB119" s="56" t="s">
        <v>1317</v>
      </c>
      <c r="CC119" s="68">
        <v>0</v>
      </c>
      <c r="CD119" s="54" t="s">
        <v>133</v>
      </c>
      <c r="CE119" s="248">
        <v>44655</v>
      </c>
      <c r="CF119" s="248" t="s">
        <v>1691</v>
      </c>
      <c r="CG119" s="92" t="s">
        <v>1317</v>
      </c>
      <c r="CH119" s="78">
        <v>0</v>
      </c>
      <c r="CI119" s="123" t="s">
        <v>133</v>
      </c>
      <c r="CJ119" s="248">
        <v>44679</v>
      </c>
      <c r="CK119" s="246" t="s">
        <v>1660</v>
      </c>
      <c r="CL119" s="248" t="s">
        <v>1317</v>
      </c>
      <c r="CM119" s="78">
        <v>0</v>
      </c>
      <c r="CN119" s="123" t="s">
        <v>133</v>
      </c>
      <c r="CO119" s="248">
        <v>44712</v>
      </c>
      <c r="CP119" s="92" t="s">
        <v>1685</v>
      </c>
      <c r="CQ119" s="92"/>
      <c r="CR119" s="248">
        <v>44720</v>
      </c>
      <c r="CS119" s="92" t="s">
        <v>335</v>
      </c>
      <c r="CT119" s="92" t="s">
        <v>367</v>
      </c>
      <c r="CU119" s="248">
        <v>44756</v>
      </c>
      <c r="CV119" s="838" t="s">
        <v>1692</v>
      </c>
      <c r="CW119" s="869" t="s">
        <v>139</v>
      </c>
      <c r="CX119" s="883">
        <v>44769</v>
      </c>
      <c r="CY119" s="889" t="s">
        <v>8573</v>
      </c>
      <c r="CZ119" s="885" t="s">
        <v>220</v>
      </c>
      <c r="DA119" s="78">
        <v>1</v>
      </c>
      <c r="DB119" s="884" t="s">
        <v>4237</v>
      </c>
      <c r="DC119" s="919" t="s">
        <v>260</v>
      </c>
      <c r="DD119" s="920" t="s">
        <v>260</v>
      </c>
      <c r="DE119" s="948" t="s">
        <v>4218</v>
      </c>
      <c r="DF119" s="62" t="s">
        <v>8574</v>
      </c>
      <c r="DG119" s="56" t="s">
        <v>220</v>
      </c>
      <c r="DH119" s="57">
        <v>44771</v>
      </c>
      <c r="DI119" s="54" t="s">
        <v>310</v>
      </c>
      <c r="DJ119" s="953"/>
      <c r="DK119" s="925">
        <v>112</v>
      </c>
      <c r="DL119" s="855" t="str">
        <f t="shared" si="2"/>
        <v>CUMPLIDA</v>
      </c>
      <c r="DM119" s="913">
        <v>112</v>
      </c>
    </row>
    <row r="120" spans="1:117" ht="27" hidden="1" customHeight="1">
      <c r="A120" s="54">
        <v>300</v>
      </c>
      <c r="B120" s="54">
        <v>176</v>
      </c>
      <c r="C120" s="59" t="s">
        <v>99</v>
      </c>
      <c r="D120" s="56">
        <v>2020</v>
      </c>
      <c r="E120" s="56" t="s">
        <v>1649</v>
      </c>
      <c r="F120" s="65">
        <v>44253</v>
      </c>
      <c r="G120" s="118" t="s">
        <v>1693</v>
      </c>
      <c r="H120" s="59" t="s">
        <v>102</v>
      </c>
      <c r="I120" s="118" t="s">
        <v>1694</v>
      </c>
      <c r="J120" s="118" t="s">
        <v>1695</v>
      </c>
      <c r="K120" s="118" t="s">
        <v>1696</v>
      </c>
      <c r="L120" s="59" t="s">
        <v>146</v>
      </c>
      <c r="M120" s="58" t="s">
        <v>1697</v>
      </c>
      <c r="N120" s="62"/>
      <c r="O120" s="90">
        <v>1</v>
      </c>
      <c r="P120" s="81" t="s">
        <v>1681</v>
      </c>
      <c r="Q120" s="55" t="s">
        <v>954</v>
      </c>
      <c r="R120" s="81" t="s">
        <v>1655</v>
      </c>
      <c r="S120" s="134">
        <v>44287</v>
      </c>
      <c r="T120" s="134">
        <v>44439</v>
      </c>
      <c r="U120" s="63" t="s">
        <v>111</v>
      </c>
      <c r="V120" s="54"/>
      <c r="W120" s="251">
        <v>44742</v>
      </c>
      <c r="X120" s="54"/>
      <c r="Y120" s="62"/>
      <c r="Z120" s="54"/>
      <c r="AA120" s="62"/>
      <c r="AB120" s="62"/>
      <c r="AC120" s="62"/>
      <c r="AD120" s="62"/>
      <c r="AE120" s="54"/>
      <c r="AF120" s="57"/>
      <c r="AG120" s="70"/>
      <c r="AH120" s="62"/>
      <c r="AI120" s="54"/>
      <c r="AJ120" s="62"/>
      <c r="AK120" s="56"/>
      <c r="AL120" s="62"/>
      <c r="AM120" s="54"/>
      <c r="AN120" s="57"/>
      <c r="AO120" s="62"/>
      <c r="AP120" s="54"/>
      <c r="AQ120" s="62"/>
      <c r="AR120" s="62"/>
      <c r="AS120" s="62"/>
      <c r="AT120" s="62"/>
      <c r="AU120" s="54"/>
      <c r="AV120" s="57"/>
      <c r="AW120" s="62"/>
      <c r="AX120" s="54"/>
      <c r="AY120" s="54"/>
      <c r="AZ120" s="62"/>
      <c r="BA120" s="56"/>
      <c r="BB120" s="54"/>
      <c r="BC120" s="54"/>
      <c r="BD120" s="57"/>
      <c r="BE120" s="62"/>
      <c r="BF120" s="54"/>
      <c r="BG120" s="57">
        <v>44336</v>
      </c>
      <c r="BH120" s="67" t="s">
        <v>1555</v>
      </c>
      <c r="BI120" s="56" t="s">
        <v>123</v>
      </c>
      <c r="BJ120" s="54">
        <v>0</v>
      </c>
      <c r="BK120" s="54" t="s">
        <v>151</v>
      </c>
      <c r="BL120" s="57">
        <v>44500</v>
      </c>
      <c r="BM120" s="58" t="s">
        <v>1656</v>
      </c>
      <c r="BN120" s="54">
        <v>0</v>
      </c>
      <c r="BO120" s="170">
        <v>44508</v>
      </c>
      <c r="BP120" s="58" t="s">
        <v>1698</v>
      </c>
      <c r="BQ120" s="54" t="s">
        <v>126</v>
      </c>
      <c r="BR120" s="170">
        <v>44518</v>
      </c>
      <c r="BS120" s="58" t="s">
        <v>1699</v>
      </c>
      <c r="BT120" s="58" t="s">
        <v>114</v>
      </c>
      <c r="BU120" s="78">
        <f t="shared" si="3"/>
        <v>0</v>
      </c>
      <c r="BV120" s="54" t="s">
        <v>115</v>
      </c>
      <c r="BW120" s="54"/>
      <c r="BX120" s="54"/>
      <c r="BY120" s="54"/>
      <c r="BZ120" s="248">
        <v>44627</v>
      </c>
      <c r="CA120" s="239" t="s">
        <v>1659</v>
      </c>
      <c r="CB120" s="56" t="s">
        <v>1317</v>
      </c>
      <c r="CC120" s="68">
        <v>0</v>
      </c>
      <c r="CD120" s="54" t="s">
        <v>133</v>
      </c>
      <c r="CE120" s="248">
        <v>44655</v>
      </c>
      <c r="CF120" s="248" t="s">
        <v>1660</v>
      </c>
      <c r="CG120" s="92" t="s">
        <v>1317</v>
      </c>
      <c r="CH120" s="78">
        <v>0</v>
      </c>
      <c r="CI120" s="123" t="s">
        <v>133</v>
      </c>
      <c r="CJ120" s="248">
        <v>44679</v>
      </c>
      <c r="CK120" s="246" t="s">
        <v>1660</v>
      </c>
      <c r="CL120" s="92" t="s">
        <v>1317</v>
      </c>
      <c r="CM120" s="78">
        <v>0</v>
      </c>
      <c r="CN120" s="123" t="s">
        <v>133</v>
      </c>
      <c r="CO120" s="248">
        <v>44712</v>
      </c>
      <c r="CP120" s="92" t="s">
        <v>1685</v>
      </c>
      <c r="CQ120" s="92"/>
      <c r="CR120" s="248">
        <v>44720</v>
      </c>
      <c r="CS120" s="92" t="s">
        <v>335</v>
      </c>
      <c r="CT120" s="92" t="s">
        <v>367</v>
      </c>
      <c r="CU120" s="248">
        <v>44756</v>
      </c>
      <c r="CV120" s="838" t="s">
        <v>1686</v>
      </c>
      <c r="CW120" s="869" t="s">
        <v>139</v>
      </c>
      <c r="CX120" s="883">
        <v>44769</v>
      </c>
      <c r="CY120" s="889" t="s">
        <v>8575</v>
      </c>
      <c r="CZ120" s="885" t="s">
        <v>220</v>
      </c>
      <c r="DA120" s="78">
        <v>1</v>
      </c>
      <c r="DB120" s="884" t="s">
        <v>4237</v>
      </c>
      <c r="DC120" s="919" t="s">
        <v>260</v>
      </c>
      <c r="DD120" s="920" t="s">
        <v>260</v>
      </c>
      <c r="DE120" s="948" t="s">
        <v>4218</v>
      </c>
      <c r="DF120" s="62" t="s">
        <v>8576</v>
      </c>
      <c r="DG120" s="56" t="s">
        <v>220</v>
      </c>
      <c r="DH120" s="57">
        <v>44771</v>
      </c>
      <c r="DI120" s="54" t="s">
        <v>310</v>
      </c>
      <c r="DJ120" s="953"/>
      <c r="DK120" s="925">
        <v>113</v>
      </c>
      <c r="DL120" s="855" t="str">
        <f t="shared" si="2"/>
        <v>CUMPLIDA</v>
      </c>
      <c r="DM120" s="913">
        <v>113</v>
      </c>
    </row>
    <row r="121" spans="1:117" ht="27" hidden="1" customHeight="1">
      <c r="A121" s="54">
        <v>301</v>
      </c>
      <c r="B121" s="54">
        <v>177</v>
      </c>
      <c r="C121" s="59" t="s">
        <v>99</v>
      </c>
      <c r="D121" s="56">
        <v>2020</v>
      </c>
      <c r="E121" s="56" t="s">
        <v>1649</v>
      </c>
      <c r="F121" s="65">
        <v>44253</v>
      </c>
      <c r="G121" s="118" t="s">
        <v>1700</v>
      </c>
      <c r="H121" s="59" t="s">
        <v>102</v>
      </c>
      <c r="I121" s="118" t="s">
        <v>1701</v>
      </c>
      <c r="J121" s="118" t="s">
        <v>1702</v>
      </c>
      <c r="K121" s="118" t="s">
        <v>1703</v>
      </c>
      <c r="L121" s="59" t="s">
        <v>146</v>
      </c>
      <c r="M121" s="58" t="s">
        <v>1704</v>
      </c>
      <c r="N121" s="62"/>
      <c r="O121" s="90">
        <v>1</v>
      </c>
      <c r="P121" s="81" t="s">
        <v>1681</v>
      </c>
      <c r="Q121" s="55" t="s">
        <v>954</v>
      </c>
      <c r="R121" s="81" t="s">
        <v>1655</v>
      </c>
      <c r="S121" s="134">
        <v>44287</v>
      </c>
      <c r="T121" s="134">
        <v>44439</v>
      </c>
      <c r="U121" s="63" t="s">
        <v>111</v>
      </c>
      <c r="V121" s="54"/>
      <c r="W121" s="251">
        <v>44742</v>
      </c>
      <c r="X121" s="54"/>
      <c r="Y121" s="62"/>
      <c r="Z121" s="54"/>
      <c r="AA121" s="62"/>
      <c r="AB121" s="62"/>
      <c r="AC121" s="62"/>
      <c r="AD121" s="62"/>
      <c r="AE121" s="54"/>
      <c r="AF121" s="57"/>
      <c r="AG121" s="70"/>
      <c r="AH121" s="62"/>
      <c r="AI121" s="54"/>
      <c r="AJ121" s="62"/>
      <c r="AK121" s="56"/>
      <c r="AL121" s="62"/>
      <c r="AM121" s="54"/>
      <c r="AN121" s="57"/>
      <c r="AO121" s="62"/>
      <c r="AP121" s="54"/>
      <c r="AQ121" s="62"/>
      <c r="AR121" s="62"/>
      <c r="AS121" s="62"/>
      <c r="AT121" s="62"/>
      <c r="AU121" s="54"/>
      <c r="AV121" s="57"/>
      <c r="AW121" s="62"/>
      <c r="AX121" s="54"/>
      <c r="AY121" s="54"/>
      <c r="AZ121" s="62"/>
      <c r="BA121" s="56"/>
      <c r="BB121" s="54"/>
      <c r="BC121" s="54"/>
      <c r="BD121" s="57"/>
      <c r="BE121" s="62"/>
      <c r="BF121" s="54"/>
      <c r="BG121" s="57">
        <v>44336</v>
      </c>
      <c r="BH121" s="67" t="s">
        <v>1555</v>
      </c>
      <c r="BI121" s="56" t="s">
        <v>123</v>
      </c>
      <c r="BJ121" s="54">
        <v>0</v>
      </c>
      <c r="BK121" s="54" t="s">
        <v>151</v>
      </c>
      <c r="BL121" s="170">
        <v>44500</v>
      </c>
      <c r="BM121" s="58" t="s">
        <v>1705</v>
      </c>
      <c r="BN121" s="54">
        <v>0</v>
      </c>
      <c r="BO121" s="170">
        <v>44508</v>
      </c>
      <c r="BP121" s="58" t="s">
        <v>1706</v>
      </c>
      <c r="BQ121" s="54" t="s">
        <v>126</v>
      </c>
      <c r="BR121" s="170">
        <v>44518</v>
      </c>
      <c r="BS121" s="58" t="s">
        <v>1707</v>
      </c>
      <c r="BT121" s="58" t="s">
        <v>114</v>
      </c>
      <c r="BU121" s="78">
        <f t="shared" si="3"/>
        <v>0</v>
      </c>
      <c r="BV121" s="54" t="s">
        <v>115</v>
      </c>
      <c r="BW121" s="54"/>
      <c r="BX121" s="54"/>
      <c r="BY121" s="54"/>
      <c r="BZ121" s="248">
        <v>44627</v>
      </c>
      <c r="CA121" s="239" t="s">
        <v>1659</v>
      </c>
      <c r="CB121" s="56" t="s">
        <v>1317</v>
      </c>
      <c r="CC121" s="68">
        <v>0</v>
      </c>
      <c r="CD121" s="54" t="s">
        <v>133</v>
      </c>
      <c r="CE121" s="248">
        <v>44655</v>
      </c>
      <c r="CF121" s="248" t="s">
        <v>1660</v>
      </c>
      <c r="CG121" s="92" t="s">
        <v>1317</v>
      </c>
      <c r="CH121" s="78">
        <v>0</v>
      </c>
      <c r="CI121" s="123" t="s">
        <v>133</v>
      </c>
      <c r="CJ121" s="248">
        <v>44679</v>
      </c>
      <c r="CK121" s="246" t="s">
        <v>1660</v>
      </c>
      <c r="CL121" s="92" t="s">
        <v>1317</v>
      </c>
      <c r="CM121" s="78">
        <v>0</v>
      </c>
      <c r="CN121" s="123" t="s">
        <v>133</v>
      </c>
      <c r="CO121" s="248">
        <v>44712</v>
      </c>
      <c r="CP121" s="92" t="s">
        <v>1685</v>
      </c>
      <c r="CQ121" s="92"/>
      <c r="CR121" s="248">
        <v>44720</v>
      </c>
      <c r="CS121" s="92" t="s">
        <v>335</v>
      </c>
      <c r="CT121" s="92" t="s">
        <v>367</v>
      </c>
      <c r="CU121" s="248">
        <v>44756</v>
      </c>
      <c r="CV121" s="838" t="s">
        <v>1686</v>
      </c>
      <c r="CW121" s="869" t="s">
        <v>139</v>
      </c>
      <c r="CX121" s="883">
        <v>44769</v>
      </c>
      <c r="CY121" s="889" t="s">
        <v>8577</v>
      </c>
      <c r="CZ121" s="885" t="s">
        <v>220</v>
      </c>
      <c r="DA121" s="78">
        <v>1</v>
      </c>
      <c r="DB121" s="884" t="s">
        <v>4237</v>
      </c>
      <c r="DC121" s="919" t="s">
        <v>260</v>
      </c>
      <c r="DD121" s="920" t="s">
        <v>260</v>
      </c>
      <c r="DE121" s="948" t="s">
        <v>4218</v>
      </c>
      <c r="DF121" s="62" t="s">
        <v>8578</v>
      </c>
      <c r="DG121" s="56" t="s">
        <v>220</v>
      </c>
      <c r="DH121" s="57">
        <v>44771</v>
      </c>
      <c r="DI121" s="54" t="s">
        <v>310</v>
      </c>
      <c r="DJ121" s="953"/>
      <c r="DK121" s="925">
        <v>114</v>
      </c>
      <c r="DL121" s="855" t="str">
        <f t="shared" si="2"/>
        <v>CUMPLIDA</v>
      </c>
      <c r="DM121" s="913">
        <v>114</v>
      </c>
    </row>
    <row r="122" spans="1:117" ht="27" hidden="1" customHeight="1">
      <c r="A122" s="54">
        <v>302</v>
      </c>
      <c r="B122" s="54">
        <v>178</v>
      </c>
      <c r="C122" s="59" t="s">
        <v>99</v>
      </c>
      <c r="D122" s="56">
        <v>2020</v>
      </c>
      <c r="E122" s="56" t="s">
        <v>1649</v>
      </c>
      <c r="F122" s="65">
        <v>44253</v>
      </c>
      <c r="G122" s="118" t="s">
        <v>1708</v>
      </c>
      <c r="H122" s="59" t="s">
        <v>102</v>
      </c>
      <c r="I122" s="118" t="s">
        <v>1709</v>
      </c>
      <c r="J122" s="118" t="s">
        <v>1710</v>
      </c>
      <c r="K122" s="118" t="s">
        <v>1711</v>
      </c>
      <c r="L122" s="59" t="s">
        <v>146</v>
      </c>
      <c r="M122" s="58" t="s">
        <v>1680</v>
      </c>
      <c r="N122" s="114"/>
      <c r="O122" s="90">
        <v>1</v>
      </c>
      <c r="P122" s="81" t="s">
        <v>1681</v>
      </c>
      <c r="Q122" s="55" t="s">
        <v>954</v>
      </c>
      <c r="R122" s="81" t="s">
        <v>1655</v>
      </c>
      <c r="S122" s="134">
        <v>44287</v>
      </c>
      <c r="T122" s="134">
        <v>44439</v>
      </c>
      <c r="U122" s="63" t="s">
        <v>111</v>
      </c>
      <c r="V122" s="54"/>
      <c r="W122" s="251">
        <v>44742</v>
      </c>
      <c r="X122" s="98"/>
      <c r="Y122" s="114"/>
      <c r="Z122" s="98"/>
      <c r="AA122" s="114"/>
      <c r="AB122" s="114"/>
      <c r="AC122" s="114"/>
      <c r="AD122" s="114"/>
      <c r="AE122" s="98"/>
      <c r="AF122" s="101"/>
      <c r="AG122" s="178"/>
      <c r="AH122" s="114"/>
      <c r="AI122" s="98"/>
      <c r="AJ122" s="114"/>
      <c r="AK122" s="100"/>
      <c r="AL122" s="114"/>
      <c r="AM122" s="98"/>
      <c r="AN122" s="101"/>
      <c r="AO122" s="114"/>
      <c r="AP122" s="98"/>
      <c r="AQ122" s="114"/>
      <c r="AR122" s="114"/>
      <c r="AS122" s="114"/>
      <c r="AT122" s="114"/>
      <c r="AU122" s="98"/>
      <c r="AV122" s="101"/>
      <c r="AW122" s="114"/>
      <c r="AX122" s="98"/>
      <c r="AY122" s="98"/>
      <c r="AZ122" s="114"/>
      <c r="BA122" s="100"/>
      <c r="BB122" s="98"/>
      <c r="BC122" s="98"/>
      <c r="BD122" s="101"/>
      <c r="BE122" s="114"/>
      <c r="BF122" s="98"/>
      <c r="BG122" s="101">
        <v>44336</v>
      </c>
      <c r="BH122" s="169" t="s">
        <v>1555</v>
      </c>
      <c r="BI122" s="100" t="s">
        <v>123</v>
      </c>
      <c r="BJ122" s="98">
        <v>0</v>
      </c>
      <c r="BK122" s="98" t="s">
        <v>151</v>
      </c>
      <c r="BL122" s="101">
        <v>44500</v>
      </c>
      <c r="BM122" s="102" t="s">
        <v>1656</v>
      </c>
      <c r="BN122" s="98">
        <v>0</v>
      </c>
      <c r="BO122" s="110">
        <v>44508</v>
      </c>
      <c r="BP122" s="102" t="s">
        <v>1682</v>
      </c>
      <c r="BQ122" s="98" t="s">
        <v>126</v>
      </c>
      <c r="BR122" s="170">
        <v>44518</v>
      </c>
      <c r="BS122" s="58" t="s">
        <v>1712</v>
      </c>
      <c r="BT122" s="58" t="s">
        <v>114</v>
      </c>
      <c r="BU122" s="68">
        <f t="shared" si="3"/>
        <v>0</v>
      </c>
      <c r="BV122" s="54" t="s">
        <v>115</v>
      </c>
      <c r="BW122" s="54"/>
      <c r="BX122" s="54"/>
      <c r="BY122" s="54"/>
      <c r="BZ122" s="248">
        <v>44627</v>
      </c>
      <c r="CA122" s="239" t="s">
        <v>1659</v>
      </c>
      <c r="CB122" s="56" t="s">
        <v>1317</v>
      </c>
      <c r="CC122" s="68">
        <v>0</v>
      </c>
      <c r="CD122" s="54" t="s">
        <v>133</v>
      </c>
      <c r="CE122" s="248">
        <v>44655</v>
      </c>
      <c r="CF122" s="248" t="s">
        <v>1660</v>
      </c>
      <c r="CG122" s="92" t="s">
        <v>1317</v>
      </c>
      <c r="CH122" s="78">
        <v>0</v>
      </c>
      <c r="CI122" s="123" t="s">
        <v>133</v>
      </c>
      <c r="CJ122" s="248">
        <v>44679</v>
      </c>
      <c r="CK122" s="246" t="s">
        <v>1660</v>
      </c>
      <c r="CL122" s="92" t="s">
        <v>1317</v>
      </c>
      <c r="CM122" s="78">
        <v>0</v>
      </c>
      <c r="CN122" s="123" t="s">
        <v>133</v>
      </c>
      <c r="CO122" s="248">
        <v>44712</v>
      </c>
      <c r="CP122" s="92" t="s">
        <v>1685</v>
      </c>
      <c r="CQ122" s="92"/>
      <c r="CR122" s="248">
        <v>44720</v>
      </c>
      <c r="CS122" s="92" t="s">
        <v>335</v>
      </c>
      <c r="CT122" s="92" t="s">
        <v>367</v>
      </c>
      <c r="CU122" s="248">
        <v>44756</v>
      </c>
      <c r="CV122" s="838" t="s">
        <v>1686</v>
      </c>
      <c r="CW122" s="869" t="s">
        <v>139</v>
      </c>
      <c r="CX122" s="883">
        <v>44769</v>
      </c>
      <c r="CY122" s="889" t="s">
        <v>8579</v>
      </c>
      <c r="CZ122" s="885" t="s">
        <v>220</v>
      </c>
      <c r="DA122" s="78">
        <v>1</v>
      </c>
      <c r="DB122" s="884" t="s">
        <v>4237</v>
      </c>
      <c r="DC122" s="919" t="s">
        <v>260</v>
      </c>
      <c r="DD122" s="920" t="s">
        <v>260</v>
      </c>
      <c r="DE122" s="948" t="s">
        <v>4218</v>
      </c>
      <c r="DF122" s="62" t="s">
        <v>8580</v>
      </c>
      <c r="DG122" s="56" t="s">
        <v>220</v>
      </c>
      <c r="DH122" s="57">
        <v>44771</v>
      </c>
      <c r="DI122" s="54" t="s">
        <v>310</v>
      </c>
      <c r="DJ122" s="953"/>
      <c r="DK122" s="925">
        <v>115</v>
      </c>
      <c r="DL122" s="855" t="str">
        <f t="shared" si="2"/>
        <v>CUMPLIDA</v>
      </c>
      <c r="DM122" s="913">
        <v>115</v>
      </c>
    </row>
    <row r="123" spans="1:117" ht="27" hidden="1" customHeight="1">
      <c r="A123" s="54">
        <v>0</v>
      </c>
      <c r="B123" s="54">
        <v>179</v>
      </c>
      <c r="C123" s="59" t="s">
        <v>99</v>
      </c>
      <c r="D123" s="56">
        <v>2020</v>
      </c>
      <c r="E123" s="56" t="s">
        <v>1649</v>
      </c>
      <c r="F123" s="65">
        <v>44253</v>
      </c>
      <c r="G123" s="118" t="s">
        <v>1708</v>
      </c>
      <c r="H123" s="59" t="s">
        <v>102</v>
      </c>
      <c r="I123" s="118" t="s">
        <v>1713</v>
      </c>
      <c r="J123" s="118" t="s">
        <v>1710</v>
      </c>
      <c r="K123" s="118" t="s">
        <v>1711</v>
      </c>
      <c r="L123" s="59" t="s">
        <v>146</v>
      </c>
      <c r="M123" s="58" t="s">
        <v>1714</v>
      </c>
      <c r="N123" s="114"/>
      <c r="O123" s="90">
        <v>1</v>
      </c>
      <c r="P123" s="81" t="s">
        <v>1654</v>
      </c>
      <c r="Q123" s="55" t="s">
        <v>954</v>
      </c>
      <c r="R123" s="81" t="s">
        <v>1655</v>
      </c>
      <c r="S123" s="134">
        <v>44287</v>
      </c>
      <c r="T123" s="134">
        <v>44439</v>
      </c>
      <c r="U123" s="63" t="s">
        <v>111</v>
      </c>
      <c r="V123" s="54"/>
      <c r="W123" s="251">
        <v>44742</v>
      </c>
      <c r="X123" s="98"/>
      <c r="Y123" s="114"/>
      <c r="Z123" s="98"/>
      <c r="AA123" s="114"/>
      <c r="AB123" s="114"/>
      <c r="AC123" s="114"/>
      <c r="AD123" s="114"/>
      <c r="AE123" s="98"/>
      <c r="AF123" s="101"/>
      <c r="AG123" s="178"/>
      <c r="AH123" s="114"/>
      <c r="AI123" s="98"/>
      <c r="AJ123" s="114"/>
      <c r="AK123" s="100"/>
      <c r="AL123" s="114"/>
      <c r="AM123" s="98"/>
      <c r="AN123" s="101"/>
      <c r="AO123" s="114"/>
      <c r="AP123" s="98"/>
      <c r="AQ123" s="114"/>
      <c r="AR123" s="114"/>
      <c r="AS123" s="114"/>
      <c r="AT123" s="114"/>
      <c r="AU123" s="98"/>
      <c r="AV123" s="101"/>
      <c r="AW123" s="114"/>
      <c r="AX123" s="98"/>
      <c r="AY123" s="98"/>
      <c r="AZ123" s="114"/>
      <c r="BA123" s="100"/>
      <c r="BB123" s="98"/>
      <c r="BC123" s="98"/>
      <c r="BD123" s="101"/>
      <c r="BE123" s="114"/>
      <c r="BF123" s="98"/>
      <c r="BG123" s="101">
        <v>44336</v>
      </c>
      <c r="BH123" s="169" t="s">
        <v>1555</v>
      </c>
      <c r="BI123" s="100" t="s">
        <v>123</v>
      </c>
      <c r="BJ123" s="98">
        <v>0</v>
      </c>
      <c r="BK123" s="98" t="s">
        <v>151</v>
      </c>
      <c r="BL123" s="101">
        <v>44500</v>
      </c>
      <c r="BM123" s="102" t="s">
        <v>1656</v>
      </c>
      <c r="BN123" s="98">
        <v>0</v>
      </c>
      <c r="BO123" s="110">
        <v>44508</v>
      </c>
      <c r="BP123" s="102" t="s">
        <v>1715</v>
      </c>
      <c r="BQ123" s="98" t="s">
        <v>126</v>
      </c>
      <c r="BR123" s="170">
        <v>44518</v>
      </c>
      <c r="BS123" s="58" t="s">
        <v>1716</v>
      </c>
      <c r="BT123" s="58" t="s">
        <v>114</v>
      </c>
      <c r="BU123" s="68">
        <f t="shared" si="3"/>
        <v>0</v>
      </c>
      <c r="BV123" s="54" t="s">
        <v>115</v>
      </c>
      <c r="BW123" s="54"/>
      <c r="BX123" s="54"/>
      <c r="BY123" s="54"/>
      <c r="BZ123" s="248">
        <v>44627</v>
      </c>
      <c r="CA123" s="239" t="s">
        <v>1659</v>
      </c>
      <c r="CB123" s="56" t="s">
        <v>1317</v>
      </c>
      <c r="CC123" s="68">
        <v>0</v>
      </c>
      <c r="CD123" s="54" t="s">
        <v>133</v>
      </c>
      <c r="CE123" s="248">
        <v>44655</v>
      </c>
      <c r="CF123" s="248" t="s">
        <v>1660</v>
      </c>
      <c r="CG123" s="92" t="s">
        <v>1317</v>
      </c>
      <c r="CH123" s="78">
        <v>0</v>
      </c>
      <c r="CI123" s="123" t="s">
        <v>133</v>
      </c>
      <c r="CJ123" s="248">
        <v>44679</v>
      </c>
      <c r="CK123" s="246" t="s">
        <v>1660</v>
      </c>
      <c r="CL123" s="92" t="s">
        <v>1317</v>
      </c>
      <c r="CM123" s="78">
        <v>0</v>
      </c>
      <c r="CN123" s="123" t="s">
        <v>133</v>
      </c>
      <c r="CO123" s="248">
        <v>44712</v>
      </c>
      <c r="CP123" s="92" t="s">
        <v>1685</v>
      </c>
      <c r="CQ123" s="92"/>
      <c r="CR123" s="248">
        <v>44720</v>
      </c>
      <c r="CS123" s="92" t="s">
        <v>335</v>
      </c>
      <c r="CT123" s="92" t="s">
        <v>367</v>
      </c>
      <c r="CU123" s="248">
        <v>44756</v>
      </c>
      <c r="CV123" s="838" t="s">
        <v>1692</v>
      </c>
      <c r="CW123" s="869" t="s">
        <v>139</v>
      </c>
      <c r="CX123" s="883">
        <v>44769</v>
      </c>
      <c r="CY123" s="889" t="s">
        <v>8581</v>
      </c>
      <c r="CZ123" s="885" t="s">
        <v>220</v>
      </c>
      <c r="DA123" s="78">
        <v>1</v>
      </c>
      <c r="DB123" s="884" t="s">
        <v>4237</v>
      </c>
      <c r="DC123" s="919" t="s">
        <v>260</v>
      </c>
      <c r="DD123" s="920" t="s">
        <v>260</v>
      </c>
      <c r="DE123" s="948" t="s">
        <v>4218</v>
      </c>
      <c r="DF123" s="62" t="s">
        <v>8582</v>
      </c>
      <c r="DG123" s="56" t="s">
        <v>220</v>
      </c>
      <c r="DH123" s="57">
        <v>44771</v>
      </c>
      <c r="DI123" s="54" t="s">
        <v>310</v>
      </c>
      <c r="DJ123" s="953"/>
      <c r="DK123" s="925">
        <v>116</v>
      </c>
      <c r="DL123" s="855" t="str">
        <f t="shared" si="2"/>
        <v>CUMPLIDA</v>
      </c>
      <c r="DM123" s="913">
        <v>116</v>
      </c>
    </row>
    <row r="124" spans="1:117" ht="27" hidden="1" customHeight="1">
      <c r="A124" s="54">
        <v>304</v>
      </c>
      <c r="B124" s="54">
        <v>180</v>
      </c>
      <c r="C124" s="59" t="s">
        <v>99</v>
      </c>
      <c r="D124" s="56">
        <v>2020</v>
      </c>
      <c r="E124" s="56" t="s">
        <v>1649</v>
      </c>
      <c r="F124" s="65">
        <v>44253</v>
      </c>
      <c r="G124" s="58" t="s">
        <v>1717</v>
      </c>
      <c r="H124" s="59" t="s">
        <v>102</v>
      </c>
      <c r="I124" s="118" t="s">
        <v>1718</v>
      </c>
      <c r="J124" s="118" t="s">
        <v>1719</v>
      </c>
      <c r="K124" s="118" t="s">
        <v>1720</v>
      </c>
      <c r="L124" s="59" t="s">
        <v>146</v>
      </c>
      <c r="M124" s="58" t="s">
        <v>1721</v>
      </c>
      <c r="N124" s="114"/>
      <c r="O124" s="90">
        <v>1</v>
      </c>
      <c r="P124" s="81" t="s">
        <v>1681</v>
      </c>
      <c r="Q124" s="55" t="s">
        <v>954</v>
      </c>
      <c r="R124" s="81" t="s">
        <v>1655</v>
      </c>
      <c r="S124" s="134">
        <v>44287</v>
      </c>
      <c r="T124" s="134">
        <v>44439</v>
      </c>
      <c r="U124" s="63" t="s">
        <v>111</v>
      </c>
      <c r="V124" s="54"/>
      <c r="W124" s="251">
        <v>44742</v>
      </c>
      <c r="X124" s="98"/>
      <c r="Y124" s="114"/>
      <c r="Z124" s="98"/>
      <c r="AA124" s="114"/>
      <c r="AB124" s="114"/>
      <c r="AC124" s="114"/>
      <c r="AD124" s="114"/>
      <c r="AE124" s="98"/>
      <c r="AF124" s="101"/>
      <c r="AG124" s="178"/>
      <c r="AH124" s="114"/>
      <c r="AI124" s="98"/>
      <c r="AJ124" s="114"/>
      <c r="AK124" s="100"/>
      <c r="AL124" s="114"/>
      <c r="AM124" s="98"/>
      <c r="AN124" s="101"/>
      <c r="AO124" s="114"/>
      <c r="AP124" s="98"/>
      <c r="AQ124" s="114"/>
      <c r="AR124" s="114"/>
      <c r="AS124" s="114"/>
      <c r="AT124" s="114"/>
      <c r="AU124" s="98"/>
      <c r="AV124" s="101"/>
      <c r="AW124" s="114"/>
      <c r="AX124" s="98"/>
      <c r="AY124" s="98"/>
      <c r="AZ124" s="114"/>
      <c r="BA124" s="100"/>
      <c r="BB124" s="98"/>
      <c r="BC124" s="98"/>
      <c r="BD124" s="101"/>
      <c r="BE124" s="114"/>
      <c r="BF124" s="98"/>
      <c r="BG124" s="101">
        <v>44336</v>
      </c>
      <c r="BH124" s="169" t="s">
        <v>1555</v>
      </c>
      <c r="BI124" s="100" t="s">
        <v>123</v>
      </c>
      <c r="BJ124" s="98">
        <v>0</v>
      </c>
      <c r="BK124" s="98" t="s">
        <v>151</v>
      </c>
      <c r="BL124" s="101">
        <v>44500</v>
      </c>
      <c r="BM124" s="102" t="s">
        <v>1656</v>
      </c>
      <c r="BN124" s="98">
        <v>0</v>
      </c>
      <c r="BO124" s="110">
        <v>44508</v>
      </c>
      <c r="BP124" s="102" t="s">
        <v>1682</v>
      </c>
      <c r="BQ124" s="98" t="s">
        <v>126</v>
      </c>
      <c r="BR124" s="170">
        <v>44518</v>
      </c>
      <c r="BS124" s="58" t="s">
        <v>1722</v>
      </c>
      <c r="BT124" s="58" t="s">
        <v>114</v>
      </c>
      <c r="BU124" s="68">
        <f t="shared" si="3"/>
        <v>0</v>
      </c>
      <c r="BV124" s="54" t="s">
        <v>115</v>
      </c>
      <c r="BW124" s="54"/>
      <c r="BX124" s="54"/>
      <c r="BY124" s="54"/>
      <c r="BZ124" s="248">
        <v>44627</v>
      </c>
      <c r="CA124" s="239" t="s">
        <v>1659</v>
      </c>
      <c r="CB124" s="56" t="s">
        <v>1317</v>
      </c>
      <c r="CC124" s="68">
        <v>0</v>
      </c>
      <c r="CD124" s="54" t="s">
        <v>133</v>
      </c>
      <c r="CE124" s="248">
        <v>44655</v>
      </c>
      <c r="CF124" s="248" t="s">
        <v>1660</v>
      </c>
      <c r="CG124" s="92" t="s">
        <v>1317</v>
      </c>
      <c r="CH124" s="78">
        <v>0</v>
      </c>
      <c r="CI124" s="123" t="s">
        <v>133</v>
      </c>
      <c r="CJ124" s="248">
        <v>44679</v>
      </c>
      <c r="CK124" s="246" t="s">
        <v>1660</v>
      </c>
      <c r="CL124" s="92" t="s">
        <v>1317</v>
      </c>
      <c r="CM124" s="78">
        <v>0</v>
      </c>
      <c r="CN124" s="123" t="s">
        <v>133</v>
      </c>
      <c r="CO124" s="248">
        <v>44712</v>
      </c>
      <c r="CP124" s="92" t="s">
        <v>1685</v>
      </c>
      <c r="CQ124" s="92"/>
      <c r="CR124" s="248">
        <v>44720</v>
      </c>
      <c r="CS124" s="92" t="s">
        <v>335</v>
      </c>
      <c r="CT124" s="92" t="s">
        <v>367</v>
      </c>
      <c r="CU124" s="248">
        <v>44756</v>
      </c>
      <c r="CV124" s="838" t="s">
        <v>1686</v>
      </c>
      <c r="CW124" s="869" t="s">
        <v>139</v>
      </c>
      <c r="CX124" s="883">
        <v>44769</v>
      </c>
      <c r="CY124" s="889" t="s">
        <v>8583</v>
      </c>
      <c r="CZ124" s="885" t="s">
        <v>220</v>
      </c>
      <c r="DA124" s="78">
        <v>1</v>
      </c>
      <c r="DB124" s="884" t="s">
        <v>4237</v>
      </c>
      <c r="DC124" s="919" t="s">
        <v>260</v>
      </c>
      <c r="DD124" s="920" t="s">
        <v>260</v>
      </c>
      <c r="DE124" s="948" t="s">
        <v>4218</v>
      </c>
      <c r="DF124" s="62" t="s">
        <v>8584</v>
      </c>
      <c r="DG124" s="56" t="s">
        <v>220</v>
      </c>
      <c r="DH124" s="57">
        <v>44771</v>
      </c>
      <c r="DI124" s="54" t="s">
        <v>310</v>
      </c>
      <c r="DJ124" s="953"/>
      <c r="DK124" s="925">
        <v>117</v>
      </c>
      <c r="DL124" s="855" t="str">
        <f t="shared" si="2"/>
        <v>CUMPLIDA</v>
      </c>
      <c r="DM124" s="913">
        <v>117</v>
      </c>
    </row>
    <row r="125" spans="1:117" ht="27" hidden="1" customHeight="1">
      <c r="A125" s="54">
        <v>0</v>
      </c>
      <c r="B125" s="54">
        <v>181</v>
      </c>
      <c r="C125" s="59" t="s">
        <v>99</v>
      </c>
      <c r="D125" s="56">
        <v>2020</v>
      </c>
      <c r="E125" s="56" t="s">
        <v>1649</v>
      </c>
      <c r="F125" s="65">
        <v>44253</v>
      </c>
      <c r="G125" s="58" t="s">
        <v>1717</v>
      </c>
      <c r="H125" s="59" t="s">
        <v>102</v>
      </c>
      <c r="I125" s="118" t="s">
        <v>1723</v>
      </c>
      <c r="J125" s="118" t="s">
        <v>1724</v>
      </c>
      <c r="K125" s="118" t="s">
        <v>1725</v>
      </c>
      <c r="L125" s="59" t="s">
        <v>146</v>
      </c>
      <c r="M125" s="58" t="s">
        <v>1726</v>
      </c>
      <c r="N125" s="114"/>
      <c r="O125" s="90">
        <v>1</v>
      </c>
      <c r="P125" s="81" t="s">
        <v>1654</v>
      </c>
      <c r="Q125" s="55" t="s">
        <v>954</v>
      </c>
      <c r="R125" s="81" t="s">
        <v>1655</v>
      </c>
      <c r="S125" s="134">
        <v>44287</v>
      </c>
      <c r="T125" s="134">
        <v>44439</v>
      </c>
      <c r="U125" s="63" t="s">
        <v>111</v>
      </c>
      <c r="V125" s="54"/>
      <c r="W125" s="251">
        <v>44742</v>
      </c>
      <c r="X125" s="98"/>
      <c r="Y125" s="114"/>
      <c r="Z125" s="98"/>
      <c r="AA125" s="114"/>
      <c r="AB125" s="114"/>
      <c r="AC125" s="114"/>
      <c r="AD125" s="114"/>
      <c r="AE125" s="98"/>
      <c r="AF125" s="101"/>
      <c r="AG125" s="178"/>
      <c r="AH125" s="114"/>
      <c r="AI125" s="98"/>
      <c r="AJ125" s="114"/>
      <c r="AK125" s="100"/>
      <c r="AL125" s="114"/>
      <c r="AM125" s="98"/>
      <c r="AN125" s="101"/>
      <c r="AO125" s="114"/>
      <c r="AP125" s="98"/>
      <c r="AQ125" s="114"/>
      <c r="AR125" s="114"/>
      <c r="AS125" s="114"/>
      <c r="AT125" s="114"/>
      <c r="AU125" s="98"/>
      <c r="AV125" s="98"/>
      <c r="AW125" s="114"/>
      <c r="AX125" s="98"/>
      <c r="AY125" s="98"/>
      <c r="AZ125" s="114"/>
      <c r="BA125" s="100"/>
      <c r="BB125" s="98"/>
      <c r="BC125" s="98"/>
      <c r="BD125" s="98"/>
      <c r="BE125" s="114"/>
      <c r="BF125" s="98"/>
      <c r="BG125" s="101">
        <v>44336</v>
      </c>
      <c r="BH125" s="169" t="s">
        <v>1555</v>
      </c>
      <c r="BI125" s="100" t="s">
        <v>123</v>
      </c>
      <c r="BJ125" s="98">
        <v>0</v>
      </c>
      <c r="BK125" s="98" t="s">
        <v>151</v>
      </c>
      <c r="BL125" s="101">
        <v>44500</v>
      </c>
      <c r="BM125" s="102" t="s">
        <v>1656</v>
      </c>
      <c r="BN125" s="98">
        <v>0</v>
      </c>
      <c r="BO125" s="110">
        <v>44508</v>
      </c>
      <c r="BP125" s="102" t="s">
        <v>1715</v>
      </c>
      <c r="BQ125" s="98" t="s">
        <v>126</v>
      </c>
      <c r="BR125" s="170">
        <v>44518</v>
      </c>
      <c r="BS125" s="58" t="s">
        <v>1727</v>
      </c>
      <c r="BT125" s="58" t="s">
        <v>114</v>
      </c>
      <c r="BU125" s="68">
        <f t="shared" si="3"/>
        <v>0</v>
      </c>
      <c r="BV125" s="54" t="s">
        <v>115</v>
      </c>
      <c r="BW125" s="54"/>
      <c r="BX125" s="54"/>
      <c r="BY125" s="54"/>
      <c r="BZ125" s="248">
        <v>44627</v>
      </c>
      <c r="CA125" s="239" t="s">
        <v>1659</v>
      </c>
      <c r="CB125" s="56" t="s">
        <v>1317</v>
      </c>
      <c r="CC125" s="68">
        <v>0</v>
      </c>
      <c r="CD125" s="54" t="s">
        <v>133</v>
      </c>
      <c r="CE125" s="248">
        <v>44655</v>
      </c>
      <c r="CF125" s="248" t="s">
        <v>1660</v>
      </c>
      <c r="CG125" s="92" t="s">
        <v>1317</v>
      </c>
      <c r="CH125" s="78">
        <v>0</v>
      </c>
      <c r="CI125" s="123" t="s">
        <v>133</v>
      </c>
      <c r="CJ125" s="248">
        <v>44679</v>
      </c>
      <c r="CK125" s="246" t="s">
        <v>1660</v>
      </c>
      <c r="CL125" s="92" t="s">
        <v>1317</v>
      </c>
      <c r="CM125" s="78">
        <v>0</v>
      </c>
      <c r="CN125" s="123" t="s">
        <v>133</v>
      </c>
      <c r="CO125" s="248">
        <v>44712</v>
      </c>
      <c r="CP125" s="92" t="s">
        <v>1685</v>
      </c>
      <c r="CQ125" s="92"/>
      <c r="CR125" s="248">
        <v>44720</v>
      </c>
      <c r="CS125" s="92" t="s">
        <v>335</v>
      </c>
      <c r="CT125" s="92" t="s">
        <v>367</v>
      </c>
      <c r="CU125" s="248">
        <v>44756</v>
      </c>
      <c r="CV125" s="838" t="s">
        <v>1692</v>
      </c>
      <c r="CW125" s="869" t="s">
        <v>139</v>
      </c>
      <c r="CX125" s="883">
        <v>44769</v>
      </c>
      <c r="CY125" s="889" t="s">
        <v>8585</v>
      </c>
      <c r="CZ125" s="885" t="s">
        <v>220</v>
      </c>
      <c r="DA125" s="78">
        <v>1</v>
      </c>
      <c r="DB125" s="884" t="s">
        <v>4237</v>
      </c>
      <c r="DC125" s="919" t="s">
        <v>260</v>
      </c>
      <c r="DD125" s="920" t="s">
        <v>260</v>
      </c>
      <c r="DE125" s="948" t="s">
        <v>4218</v>
      </c>
      <c r="DF125" s="62" t="s">
        <v>8586</v>
      </c>
      <c r="DG125" s="56" t="s">
        <v>220</v>
      </c>
      <c r="DH125" s="57">
        <v>44771</v>
      </c>
      <c r="DI125" s="54" t="s">
        <v>310</v>
      </c>
      <c r="DJ125" s="953"/>
      <c r="DK125" s="925">
        <v>118</v>
      </c>
      <c r="DL125" s="855" t="str">
        <f t="shared" si="2"/>
        <v>CUMPLIDA</v>
      </c>
      <c r="DM125" s="913">
        <v>118</v>
      </c>
    </row>
    <row r="126" spans="1:117" ht="27" hidden="1" customHeight="1">
      <c r="A126" s="54">
        <v>306</v>
      </c>
      <c r="B126" s="54">
        <v>182</v>
      </c>
      <c r="C126" s="59" t="s">
        <v>99</v>
      </c>
      <c r="D126" s="56">
        <v>2020</v>
      </c>
      <c r="E126" s="56" t="s">
        <v>1649</v>
      </c>
      <c r="F126" s="65">
        <v>44253</v>
      </c>
      <c r="G126" s="58" t="s">
        <v>1728</v>
      </c>
      <c r="H126" s="59" t="s">
        <v>102</v>
      </c>
      <c r="I126" s="118" t="s">
        <v>1729</v>
      </c>
      <c r="J126" s="118" t="s">
        <v>1724</v>
      </c>
      <c r="K126" s="118" t="s">
        <v>1730</v>
      </c>
      <c r="L126" s="59" t="s">
        <v>146</v>
      </c>
      <c r="M126" s="58" t="s">
        <v>1731</v>
      </c>
      <c r="N126" s="62"/>
      <c r="O126" s="63">
        <v>3</v>
      </c>
      <c r="P126" s="81" t="s">
        <v>1732</v>
      </c>
      <c r="Q126" s="55" t="s">
        <v>954</v>
      </c>
      <c r="R126" s="56" t="s">
        <v>1733</v>
      </c>
      <c r="S126" s="134">
        <v>44287</v>
      </c>
      <c r="T126" s="134">
        <v>44651</v>
      </c>
      <c r="U126" s="63" t="s">
        <v>552</v>
      </c>
      <c r="V126" s="54"/>
      <c r="W126" s="251">
        <v>44985</v>
      </c>
      <c r="X126" s="54"/>
      <c r="Y126" s="62"/>
      <c r="Z126" s="54"/>
      <c r="AA126" s="62"/>
      <c r="AB126" s="62"/>
      <c r="AC126" s="62"/>
      <c r="AD126" s="62"/>
      <c r="AE126" s="54"/>
      <c r="AF126" s="57"/>
      <c r="AG126" s="70"/>
      <c r="AH126" s="62"/>
      <c r="AI126" s="54"/>
      <c r="AJ126" s="62"/>
      <c r="AK126" s="56"/>
      <c r="AL126" s="62"/>
      <c r="AM126" s="54"/>
      <c r="AN126" s="57"/>
      <c r="AO126" s="62"/>
      <c r="AP126" s="54"/>
      <c r="AQ126" s="62"/>
      <c r="AR126" s="62"/>
      <c r="AS126" s="62"/>
      <c r="AT126" s="62"/>
      <c r="AU126" s="54"/>
      <c r="AV126" s="54"/>
      <c r="AW126" s="62"/>
      <c r="AX126" s="54"/>
      <c r="AY126" s="54"/>
      <c r="AZ126" s="62"/>
      <c r="BA126" s="56"/>
      <c r="BB126" s="54"/>
      <c r="BC126" s="54"/>
      <c r="BD126" s="54"/>
      <c r="BE126" s="62"/>
      <c r="BF126" s="54"/>
      <c r="BG126" s="57">
        <v>44336</v>
      </c>
      <c r="BH126" s="67" t="s">
        <v>1555</v>
      </c>
      <c r="BI126" s="56" t="s">
        <v>123</v>
      </c>
      <c r="BJ126" s="54">
        <v>0</v>
      </c>
      <c r="BK126" s="54" t="s">
        <v>151</v>
      </c>
      <c r="BL126" s="57">
        <v>44500</v>
      </c>
      <c r="BM126" s="58" t="s">
        <v>1734</v>
      </c>
      <c r="BN126" s="68">
        <v>0.57999999999999996</v>
      </c>
      <c r="BO126" s="170">
        <v>44508</v>
      </c>
      <c r="BP126" s="58" t="s">
        <v>1735</v>
      </c>
      <c r="BQ126" s="54" t="s">
        <v>1736</v>
      </c>
      <c r="BR126" s="170">
        <v>44518</v>
      </c>
      <c r="BS126" s="58" t="s">
        <v>1737</v>
      </c>
      <c r="BT126" s="58" t="s">
        <v>114</v>
      </c>
      <c r="BU126" s="78">
        <f>0/4</f>
        <v>0</v>
      </c>
      <c r="BV126" s="54" t="s">
        <v>133</v>
      </c>
      <c r="BW126" s="54"/>
      <c r="BX126" s="54"/>
      <c r="BY126" s="54"/>
      <c r="BZ126" s="248">
        <v>44627</v>
      </c>
      <c r="CA126" s="239" t="s">
        <v>1738</v>
      </c>
      <c r="CB126" s="56" t="s">
        <v>1317</v>
      </c>
      <c r="CC126" s="68">
        <v>0</v>
      </c>
      <c r="CD126" s="54" t="s">
        <v>133</v>
      </c>
      <c r="CE126" s="248">
        <v>44655</v>
      </c>
      <c r="CF126" s="248" t="s">
        <v>1739</v>
      </c>
      <c r="CG126" s="92" t="s">
        <v>1317</v>
      </c>
      <c r="CH126" s="78">
        <v>0</v>
      </c>
      <c r="CI126" s="123" t="s">
        <v>133</v>
      </c>
      <c r="CJ126" s="248">
        <v>44679</v>
      </c>
      <c r="CK126" s="246" t="s">
        <v>1739</v>
      </c>
      <c r="CL126" s="92" t="s">
        <v>1317</v>
      </c>
      <c r="CM126" s="78">
        <v>0</v>
      </c>
      <c r="CN126" s="123" t="s">
        <v>133</v>
      </c>
      <c r="CO126" s="248">
        <v>44712</v>
      </c>
      <c r="CP126" s="92" t="s">
        <v>1685</v>
      </c>
      <c r="CQ126" s="92"/>
      <c r="CR126" s="79">
        <v>44720</v>
      </c>
      <c r="CS126" s="92" t="s">
        <v>335</v>
      </c>
      <c r="CT126" s="92" t="s">
        <v>367</v>
      </c>
      <c r="CU126" s="248">
        <v>44756</v>
      </c>
      <c r="CV126" s="838" t="s">
        <v>1740</v>
      </c>
      <c r="CW126" s="869" t="s">
        <v>139</v>
      </c>
      <c r="CX126" s="883">
        <v>44769</v>
      </c>
      <c r="CY126" s="889" t="s">
        <v>8587</v>
      </c>
      <c r="CZ126" s="885" t="s">
        <v>220</v>
      </c>
      <c r="DA126" s="78">
        <v>0.3</v>
      </c>
      <c r="DB126" s="884" t="s">
        <v>4238</v>
      </c>
      <c r="DC126" s="919"/>
      <c r="DD126" s="920"/>
      <c r="DE126" s="54" t="s">
        <v>140</v>
      </c>
      <c r="DF126" s="62"/>
      <c r="DG126" s="56"/>
      <c r="DH126" s="57"/>
      <c r="DI126" s="54"/>
      <c r="DJ126" s="953"/>
      <c r="DK126" s="925">
        <v>119</v>
      </c>
      <c r="DL126" s="855" t="str">
        <f t="shared" si="2"/>
        <v>EN AVANCE</v>
      </c>
      <c r="DM126" s="913">
        <v>119</v>
      </c>
    </row>
    <row r="127" spans="1:117" ht="27" hidden="1" customHeight="1">
      <c r="A127" s="54">
        <v>308</v>
      </c>
      <c r="B127" s="54">
        <v>184</v>
      </c>
      <c r="C127" s="59" t="s">
        <v>99</v>
      </c>
      <c r="D127" s="56">
        <v>2020</v>
      </c>
      <c r="E127" s="56" t="s">
        <v>1649</v>
      </c>
      <c r="F127" s="65">
        <v>44253</v>
      </c>
      <c r="G127" s="118" t="s">
        <v>1741</v>
      </c>
      <c r="H127" s="59" t="s">
        <v>102</v>
      </c>
      <c r="I127" s="118" t="s">
        <v>1664</v>
      </c>
      <c r="J127" s="118" t="s">
        <v>1664</v>
      </c>
      <c r="K127" s="118" t="s">
        <v>1742</v>
      </c>
      <c r="L127" s="59" t="s">
        <v>146</v>
      </c>
      <c r="M127" s="58" t="s">
        <v>1743</v>
      </c>
      <c r="N127" s="62"/>
      <c r="O127" s="90">
        <v>1</v>
      </c>
      <c r="P127" s="81" t="s">
        <v>1744</v>
      </c>
      <c r="Q127" s="55" t="s">
        <v>954</v>
      </c>
      <c r="R127" s="81" t="s">
        <v>1655</v>
      </c>
      <c r="S127" s="134">
        <v>44287</v>
      </c>
      <c r="T127" s="134">
        <v>44439</v>
      </c>
      <c r="U127" s="63" t="s">
        <v>111</v>
      </c>
      <c r="V127" s="54"/>
      <c r="W127" s="251">
        <v>44742</v>
      </c>
      <c r="X127" s="54"/>
      <c r="Y127" s="62"/>
      <c r="Z127" s="54"/>
      <c r="AA127" s="62"/>
      <c r="AB127" s="62"/>
      <c r="AC127" s="62"/>
      <c r="AD127" s="62"/>
      <c r="AE127" s="54"/>
      <c r="AF127" s="57"/>
      <c r="AG127" s="70"/>
      <c r="AH127" s="62"/>
      <c r="AI127" s="54"/>
      <c r="AJ127" s="62"/>
      <c r="AK127" s="56"/>
      <c r="AL127" s="62"/>
      <c r="AM127" s="54"/>
      <c r="AN127" s="57"/>
      <c r="AO127" s="62"/>
      <c r="AP127" s="54"/>
      <c r="AQ127" s="62"/>
      <c r="AR127" s="62"/>
      <c r="AS127" s="62"/>
      <c r="AT127" s="62"/>
      <c r="AU127" s="54"/>
      <c r="AV127" s="54"/>
      <c r="AW127" s="62"/>
      <c r="AX127" s="54"/>
      <c r="AY127" s="54"/>
      <c r="AZ127" s="62"/>
      <c r="BA127" s="56"/>
      <c r="BB127" s="54"/>
      <c r="BC127" s="54"/>
      <c r="BD127" s="54"/>
      <c r="BE127" s="62"/>
      <c r="BF127" s="54"/>
      <c r="BG127" s="57">
        <v>44336</v>
      </c>
      <c r="BH127" s="67" t="s">
        <v>1555</v>
      </c>
      <c r="BI127" s="56" t="s">
        <v>123</v>
      </c>
      <c r="BJ127" s="54">
        <v>0</v>
      </c>
      <c r="BK127" s="54" t="s">
        <v>151</v>
      </c>
      <c r="BL127" s="57">
        <v>44500</v>
      </c>
      <c r="BM127" s="58" t="s">
        <v>1705</v>
      </c>
      <c r="BN127" s="54">
        <v>0</v>
      </c>
      <c r="BO127" s="170">
        <v>44508</v>
      </c>
      <c r="BP127" s="58" t="s">
        <v>1745</v>
      </c>
      <c r="BQ127" s="54" t="s">
        <v>126</v>
      </c>
      <c r="BR127" s="170">
        <v>44518</v>
      </c>
      <c r="BS127" s="58" t="s">
        <v>1746</v>
      </c>
      <c r="BT127" s="58" t="s">
        <v>114</v>
      </c>
      <c r="BU127" s="78">
        <f>0/1</f>
        <v>0</v>
      </c>
      <c r="BV127" s="54" t="s">
        <v>115</v>
      </c>
      <c r="BW127" s="54"/>
      <c r="BX127" s="54"/>
      <c r="BY127" s="54"/>
      <c r="BZ127" s="248">
        <v>44627</v>
      </c>
      <c r="CA127" s="239" t="s">
        <v>1659</v>
      </c>
      <c r="CB127" s="56" t="s">
        <v>1317</v>
      </c>
      <c r="CC127" s="68">
        <v>0</v>
      </c>
      <c r="CD127" s="54" t="s">
        <v>133</v>
      </c>
      <c r="CE127" s="248">
        <v>44655</v>
      </c>
      <c r="CF127" s="248" t="s">
        <v>1660</v>
      </c>
      <c r="CG127" s="92" t="s">
        <v>1317</v>
      </c>
      <c r="CH127" s="78">
        <v>0</v>
      </c>
      <c r="CI127" s="123" t="s">
        <v>133</v>
      </c>
      <c r="CJ127" s="248">
        <v>44679</v>
      </c>
      <c r="CK127" s="246" t="s">
        <v>1660</v>
      </c>
      <c r="CL127" s="92" t="s">
        <v>1317</v>
      </c>
      <c r="CM127" s="78">
        <v>0</v>
      </c>
      <c r="CN127" s="123" t="s">
        <v>133</v>
      </c>
      <c r="CO127" s="248">
        <v>44712</v>
      </c>
      <c r="CP127" s="92" t="s">
        <v>1685</v>
      </c>
      <c r="CQ127" s="92"/>
      <c r="CR127" s="79">
        <v>44720</v>
      </c>
      <c r="CS127" s="92" t="s">
        <v>335</v>
      </c>
      <c r="CT127" s="92" t="s">
        <v>367</v>
      </c>
      <c r="CU127" s="248">
        <v>44756</v>
      </c>
      <c r="CV127" s="838" t="s">
        <v>1747</v>
      </c>
      <c r="CW127" s="869" t="s">
        <v>139</v>
      </c>
      <c r="CX127" s="883">
        <v>44769</v>
      </c>
      <c r="CY127" s="889" t="s">
        <v>8588</v>
      </c>
      <c r="CZ127" s="885" t="s">
        <v>220</v>
      </c>
      <c r="DA127" s="78">
        <v>0</v>
      </c>
      <c r="DB127" s="884" t="s">
        <v>4239</v>
      </c>
      <c r="DC127" s="919"/>
      <c r="DD127" s="920"/>
      <c r="DE127" s="54" t="s">
        <v>140</v>
      </c>
      <c r="DF127" s="62"/>
      <c r="DG127" s="56"/>
      <c r="DH127" s="57"/>
      <c r="DI127" s="54"/>
      <c r="DJ127" s="953"/>
      <c r="DK127" s="925">
        <v>120</v>
      </c>
      <c r="DL127" s="855" t="str">
        <f t="shared" si="2"/>
        <v>EN AVANCE</v>
      </c>
      <c r="DM127" s="913">
        <v>120</v>
      </c>
    </row>
    <row r="128" spans="1:117" ht="27" hidden="1" customHeight="1">
      <c r="A128" s="54">
        <v>309</v>
      </c>
      <c r="B128" s="54">
        <v>185</v>
      </c>
      <c r="C128" s="59" t="s">
        <v>99</v>
      </c>
      <c r="D128" s="56">
        <v>2020</v>
      </c>
      <c r="E128" s="56" t="s">
        <v>1649</v>
      </c>
      <c r="F128" s="65">
        <v>44253</v>
      </c>
      <c r="G128" s="118" t="s">
        <v>1748</v>
      </c>
      <c r="H128" s="59" t="s">
        <v>102</v>
      </c>
      <c r="I128" s="118" t="s">
        <v>1749</v>
      </c>
      <c r="J128" s="118" t="s">
        <v>1750</v>
      </c>
      <c r="K128" s="118" t="s">
        <v>1751</v>
      </c>
      <c r="L128" s="59" t="s">
        <v>146</v>
      </c>
      <c r="M128" s="58" t="s">
        <v>1752</v>
      </c>
      <c r="N128" s="114"/>
      <c r="O128" s="90">
        <v>1</v>
      </c>
      <c r="P128" s="81" t="s">
        <v>1681</v>
      </c>
      <c r="Q128" s="55" t="s">
        <v>954</v>
      </c>
      <c r="R128" s="81" t="s">
        <v>1655</v>
      </c>
      <c r="S128" s="134">
        <v>44287</v>
      </c>
      <c r="T128" s="134">
        <v>44439</v>
      </c>
      <c r="U128" s="63" t="s">
        <v>111</v>
      </c>
      <c r="V128" s="54"/>
      <c r="W128" s="251">
        <v>44742</v>
      </c>
      <c r="X128" s="98"/>
      <c r="Y128" s="114"/>
      <c r="Z128" s="98"/>
      <c r="AA128" s="114"/>
      <c r="AB128" s="114"/>
      <c r="AC128" s="114"/>
      <c r="AD128" s="114"/>
      <c r="AE128" s="98"/>
      <c r="AF128" s="101"/>
      <c r="AG128" s="178"/>
      <c r="AH128" s="114"/>
      <c r="AI128" s="98"/>
      <c r="AJ128" s="114"/>
      <c r="AK128" s="100"/>
      <c r="AL128" s="114"/>
      <c r="AM128" s="98"/>
      <c r="AN128" s="101"/>
      <c r="AO128" s="114"/>
      <c r="AP128" s="98"/>
      <c r="AQ128" s="114"/>
      <c r="AR128" s="114"/>
      <c r="AS128" s="114"/>
      <c r="AT128" s="114"/>
      <c r="AU128" s="98"/>
      <c r="AV128" s="98"/>
      <c r="AW128" s="114"/>
      <c r="AX128" s="98"/>
      <c r="AY128" s="98"/>
      <c r="AZ128" s="114"/>
      <c r="BA128" s="100"/>
      <c r="BB128" s="98"/>
      <c r="BC128" s="98"/>
      <c r="BD128" s="98"/>
      <c r="BE128" s="114"/>
      <c r="BF128" s="98"/>
      <c r="BG128" s="101">
        <v>44336</v>
      </c>
      <c r="BH128" s="169" t="s">
        <v>1555</v>
      </c>
      <c r="BI128" s="100" t="s">
        <v>123</v>
      </c>
      <c r="BJ128" s="98">
        <v>0</v>
      </c>
      <c r="BK128" s="98" t="s">
        <v>151</v>
      </c>
      <c r="BL128" s="101">
        <v>44500</v>
      </c>
      <c r="BM128" s="102" t="s">
        <v>1656</v>
      </c>
      <c r="BN128" s="98">
        <v>0</v>
      </c>
      <c r="BO128" s="110">
        <v>44508</v>
      </c>
      <c r="BP128" s="102" t="s">
        <v>1753</v>
      </c>
      <c r="BQ128" s="98" t="s">
        <v>126</v>
      </c>
      <c r="BR128" s="170">
        <v>44518</v>
      </c>
      <c r="BS128" s="58" t="s">
        <v>1754</v>
      </c>
      <c r="BT128" s="58" t="s">
        <v>114</v>
      </c>
      <c r="BU128" s="68">
        <f>0/1</f>
        <v>0</v>
      </c>
      <c r="BV128" s="54" t="s">
        <v>115</v>
      </c>
      <c r="BW128" s="54"/>
      <c r="BX128" s="54"/>
      <c r="BY128" s="54"/>
      <c r="BZ128" s="248">
        <v>44627</v>
      </c>
      <c r="CA128" s="239" t="s">
        <v>1659</v>
      </c>
      <c r="CB128" s="56" t="s">
        <v>1317</v>
      </c>
      <c r="CC128" s="68">
        <v>0</v>
      </c>
      <c r="CD128" s="54" t="s">
        <v>133</v>
      </c>
      <c r="CE128" s="248">
        <v>44655</v>
      </c>
      <c r="CF128" s="248" t="s">
        <v>1660</v>
      </c>
      <c r="CG128" s="92" t="s">
        <v>1317</v>
      </c>
      <c r="CH128" s="78">
        <v>0</v>
      </c>
      <c r="CI128" s="123" t="s">
        <v>133</v>
      </c>
      <c r="CJ128" s="248">
        <v>44679</v>
      </c>
      <c r="CK128" s="246" t="s">
        <v>1660</v>
      </c>
      <c r="CL128" s="92" t="s">
        <v>1317</v>
      </c>
      <c r="CM128" s="78">
        <v>0</v>
      </c>
      <c r="CN128" s="123" t="s">
        <v>133</v>
      </c>
      <c r="CO128" s="248">
        <v>44712</v>
      </c>
      <c r="CP128" s="92" t="s">
        <v>1685</v>
      </c>
      <c r="CQ128" s="92"/>
      <c r="CR128" s="79">
        <v>44720</v>
      </c>
      <c r="CS128" s="92" t="s">
        <v>335</v>
      </c>
      <c r="CT128" s="92" t="s">
        <v>367</v>
      </c>
      <c r="CU128" s="248">
        <v>44756</v>
      </c>
      <c r="CV128" s="838" t="s">
        <v>1686</v>
      </c>
      <c r="CW128" s="869" t="s">
        <v>139</v>
      </c>
      <c r="CX128" s="883">
        <v>44769</v>
      </c>
      <c r="CY128" s="889" t="s">
        <v>8589</v>
      </c>
      <c r="CZ128" s="885" t="s">
        <v>220</v>
      </c>
      <c r="DA128" s="78">
        <v>1</v>
      </c>
      <c r="DB128" s="884" t="s">
        <v>4237</v>
      </c>
      <c r="DC128" s="919"/>
      <c r="DD128" s="920"/>
      <c r="DE128" s="54" t="s">
        <v>140</v>
      </c>
      <c r="DF128" s="62"/>
      <c r="DG128" s="56"/>
      <c r="DH128" s="57"/>
      <c r="DI128" s="54"/>
      <c r="DJ128" s="953"/>
      <c r="DK128" s="925">
        <v>121</v>
      </c>
      <c r="DL128" s="855" t="str">
        <f t="shared" si="2"/>
        <v>CUMPLIDA</v>
      </c>
      <c r="DM128" s="913">
        <v>121</v>
      </c>
    </row>
    <row r="129" spans="1:117" ht="27" hidden="1" customHeight="1">
      <c r="A129" s="54">
        <v>0</v>
      </c>
      <c r="B129" s="54">
        <v>186</v>
      </c>
      <c r="C129" s="59" t="s">
        <v>99</v>
      </c>
      <c r="D129" s="56">
        <v>2020</v>
      </c>
      <c r="E129" s="56" t="s">
        <v>1649</v>
      </c>
      <c r="F129" s="65">
        <v>44253</v>
      </c>
      <c r="G129" s="118" t="s">
        <v>1748</v>
      </c>
      <c r="H129" s="59" t="s">
        <v>102</v>
      </c>
      <c r="I129" s="118" t="s">
        <v>1755</v>
      </c>
      <c r="J129" s="118" t="s">
        <v>1756</v>
      </c>
      <c r="K129" s="118" t="s">
        <v>1757</v>
      </c>
      <c r="L129" s="59" t="s">
        <v>146</v>
      </c>
      <c r="M129" s="58" t="s">
        <v>1758</v>
      </c>
      <c r="N129" s="114"/>
      <c r="O129" s="63">
        <v>3</v>
      </c>
      <c r="P129" s="81" t="s">
        <v>1732</v>
      </c>
      <c r="Q129" s="55" t="s">
        <v>954</v>
      </c>
      <c r="R129" s="56" t="s">
        <v>1733</v>
      </c>
      <c r="S129" s="134">
        <v>44287</v>
      </c>
      <c r="T129" s="134">
        <v>44651</v>
      </c>
      <c r="U129" s="63" t="s">
        <v>552</v>
      </c>
      <c r="V129" s="54"/>
      <c r="W129" s="251">
        <v>44985</v>
      </c>
      <c r="X129" s="98"/>
      <c r="Y129" s="114"/>
      <c r="Z129" s="98"/>
      <c r="AA129" s="114"/>
      <c r="AB129" s="114"/>
      <c r="AC129" s="114"/>
      <c r="AD129" s="114"/>
      <c r="AE129" s="98"/>
      <c r="AF129" s="101"/>
      <c r="AG129" s="178"/>
      <c r="AH129" s="114"/>
      <c r="AI129" s="98"/>
      <c r="AJ129" s="114"/>
      <c r="AK129" s="100"/>
      <c r="AL129" s="114"/>
      <c r="AM129" s="98"/>
      <c r="AN129" s="101"/>
      <c r="AO129" s="114"/>
      <c r="AP129" s="98"/>
      <c r="AQ129" s="114"/>
      <c r="AR129" s="114"/>
      <c r="AS129" s="114"/>
      <c r="AT129" s="114"/>
      <c r="AU129" s="98"/>
      <c r="AV129" s="98"/>
      <c r="AW129" s="114"/>
      <c r="AX129" s="98"/>
      <c r="AY129" s="98"/>
      <c r="AZ129" s="114"/>
      <c r="BA129" s="100"/>
      <c r="BB129" s="98"/>
      <c r="BC129" s="98"/>
      <c r="BD129" s="98"/>
      <c r="BE129" s="114"/>
      <c r="BF129" s="98"/>
      <c r="BG129" s="101">
        <v>44336</v>
      </c>
      <c r="BH129" s="169" t="s">
        <v>1555</v>
      </c>
      <c r="BI129" s="100" t="s">
        <v>123</v>
      </c>
      <c r="BJ129" s="98">
        <v>0</v>
      </c>
      <c r="BK129" s="98" t="s">
        <v>151</v>
      </c>
      <c r="BL129" s="101">
        <v>44500</v>
      </c>
      <c r="BM129" s="102" t="s">
        <v>1734</v>
      </c>
      <c r="BN129" s="109">
        <v>0.57999999999999996</v>
      </c>
      <c r="BO129" s="110">
        <v>44508</v>
      </c>
      <c r="BP129" s="102" t="s">
        <v>1735</v>
      </c>
      <c r="BQ129" s="98" t="s">
        <v>1736</v>
      </c>
      <c r="BR129" s="170">
        <v>44518</v>
      </c>
      <c r="BS129" s="58" t="s">
        <v>1759</v>
      </c>
      <c r="BT129" s="58" t="s">
        <v>114</v>
      </c>
      <c r="BU129" s="68">
        <f>0/4</f>
        <v>0</v>
      </c>
      <c r="BV129" s="54" t="s">
        <v>133</v>
      </c>
      <c r="BW129" s="54"/>
      <c r="BX129" s="54"/>
      <c r="BY129" s="54"/>
      <c r="BZ129" s="248">
        <v>44627</v>
      </c>
      <c r="CA129" s="239" t="s">
        <v>1738</v>
      </c>
      <c r="CB129" s="56" t="s">
        <v>1317</v>
      </c>
      <c r="CC129" s="68">
        <v>0</v>
      </c>
      <c r="CD129" s="54" t="s">
        <v>133</v>
      </c>
      <c r="CE129" s="248">
        <v>44655</v>
      </c>
      <c r="CF129" s="248" t="s">
        <v>1739</v>
      </c>
      <c r="CG129" s="92" t="s">
        <v>1317</v>
      </c>
      <c r="CH129" s="78">
        <v>0</v>
      </c>
      <c r="CI129" s="123" t="s">
        <v>133</v>
      </c>
      <c r="CJ129" s="248">
        <v>44679</v>
      </c>
      <c r="CK129" s="246" t="s">
        <v>1739</v>
      </c>
      <c r="CL129" s="92" t="s">
        <v>1317</v>
      </c>
      <c r="CM129" s="78">
        <v>0</v>
      </c>
      <c r="CN129" s="123" t="s">
        <v>133</v>
      </c>
      <c r="CO129" s="248">
        <v>44712</v>
      </c>
      <c r="CP129" s="92" t="s">
        <v>1739</v>
      </c>
      <c r="CQ129" s="92"/>
      <c r="CR129" s="79">
        <v>44720</v>
      </c>
      <c r="CS129" s="92" t="s">
        <v>335</v>
      </c>
      <c r="CT129" s="92" t="s">
        <v>367</v>
      </c>
      <c r="CU129" s="248">
        <v>44756</v>
      </c>
      <c r="CV129" s="838" t="s">
        <v>1740</v>
      </c>
      <c r="CW129" s="869" t="s">
        <v>139</v>
      </c>
      <c r="CX129" s="883">
        <v>44769</v>
      </c>
      <c r="CY129" s="889" t="s">
        <v>8590</v>
      </c>
      <c r="CZ129" s="885" t="s">
        <v>220</v>
      </c>
      <c r="DA129" s="78">
        <v>0.3</v>
      </c>
      <c r="DB129" s="884" t="s">
        <v>4238</v>
      </c>
      <c r="DC129" s="919"/>
      <c r="DD129" s="920"/>
      <c r="DE129" s="54" t="s">
        <v>140</v>
      </c>
      <c r="DF129" s="62"/>
      <c r="DG129" s="56"/>
      <c r="DH129" s="57"/>
      <c r="DI129" s="54"/>
      <c r="DJ129" s="953"/>
      <c r="DK129" s="925">
        <v>122</v>
      </c>
      <c r="DL129" s="855" t="str">
        <f t="shared" si="2"/>
        <v>EN AVANCE</v>
      </c>
      <c r="DM129" s="913">
        <v>122</v>
      </c>
    </row>
    <row r="130" spans="1:117" ht="27" hidden="1" customHeight="1">
      <c r="A130" s="54">
        <v>0</v>
      </c>
      <c r="B130" s="54">
        <v>187</v>
      </c>
      <c r="C130" s="59" t="s">
        <v>99</v>
      </c>
      <c r="D130" s="56">
        <v>2020</v>
      </c>
      <c r="E130" s="56" t="s">
        <v>1649</v>
      </c>
      <c r="F130" s="65">
        <v>44253</v>
      </c>
      <c r="G130" s="118" t="s">
        <v>1748</v>
      </c>
      <c r="H130" s="59" t="s">
        <v>102</v>
      </c>
      <c r="I130" s="118" t="s">
        <v>1760</v>
      </c>
      <c r="J130" s="118" t="s">
        <v>1756</v>
      </c>
      <c r="K130" s="118" t="s">
        <v>1757</v>
      </c>
      <c r="L130" s="59" t="s">
        <v>146</v>
      </c>
      <c r="M130" s="58" t="s">
        <v>1761</v>
      </c>
      <c r="N130" s="114"/>
      <c r="O130" s="90">
        <v>1</v>
      </c>
      <c r="P130" s="81" t="s">
        <v>1762</v>
      </c>
      <c r="Q130" s="55" t="s">
        <v>954</v>
      </c>
      <c r="R130" s="81" t="s">
        <v>1655</v>
      </c>
      <c r="S130" s="134">
        <v>44287</v>
      </c>
      <c r="T130" s="134">
        <v>44439</v>
      </c>
      <c r="U130" s="63" t="s">
        <v>111</v>
      </c>
      <c r="V130" s="54"/>
      <c r="W130" s="251">
        <v>44742</v>
      </c>
      <c r="X130" s="98"/>
      <c r="Y130" s="114"/>
      <c r="Z130" s="98"/>
      <c r="AA130" s="114"/>
      <c r="AB130" s="114"/>
      <c r="AC130" s="114"/>
      <c r="AD130" s="114"/>
      <c r="AE130" s="98"/>
      <c r="AF130" s="101"/>
      <c r="AG130" s="178"/>
      <c r="AH130" s="114"/>
      <c r="AI130" s="98"/>
      <c r="AJ130" s="114"/>
      <c r="AK130" s="100"/>
      <c r="AL130" s="114"/>
      <c r="AM130" s="98"/>
      <c r="AN130" s="101"/>
      <c r="AO130" s="114"/>
      <c r="AP130" s="98"/>
      <c r="AQ130" s="114"/>
      <c r="AR130" s="114"/>
      <c r="AS130" s="114"/>
      <c r="AT130" s="114"/>
      <c r="AU130" s="98"/>
      <c r="AV130" s="98"/>
      <c r="AW130" s="114"/>
      <c r="AX130" s="98"/>
      <c r="AY130" s="98"/>
      <c r="AZ130" s="114"/>
      <c r="BA130" s="100"/>
      <c r="BB130" s="98"/>
      <c r="BC130" s="98"/>
      <c r="BD130" s="98"/>
      <c r="BE130" s="114"/>
      <c r="BF130" s="98"/>
      <c r="BG130" s="101">
        <v>44336</v>
      </c>
      <c r="BH130" s="169" t="s">
        <v>1555</v>
      </c>
      <c r="BI130" s="100" t="s">
        <v>123</v>
      </c>
      <c r="BJ130" s="98">
        <v>0</v>
      </c>
      <c r="BK130" s="98" t="s">
        <v>151</v>
      </c>
      <c r="BL130" s="101">
        <v>44500</v>
      </c>
      <c r="BM130" s="102" t="s">
        <v>1656</v>
      </c>
      <c r="BN130" s="98">
        <v>0</v>
      </c>
      <c r="BO130" s="110">
        <v>44508</v>
      </c>
      <c r="BP130" s="102" t="s">
        <v>1715</v>
      </c>
      <c r="BQ130" s="98" t="s">
        <v>126</v>
      </c>
      <c r="BR130" s="170">
        <v>44518</v>
      </c>
      <c r="BS130" s="58" t="s">
        <v>1763</v>
      </c>
      <c r="BT130" s="58" t="s">
        <v>114</v>
      </c>
      <c r="BU130" s="68">
        <f>0/1</f>
        <v>0</v>
      </c>
      <c r="BV130" s="54" t="s">
        <v>115</v>
      </c>
      <c r="BW130" s="54"/>
      <c r="BX130" s="54"/>
      <c r="BY130" s="54"/>
      <c r="BZ130" s="248">
        <v>44627</v>
      </c>
      <c r="CA130" s="239" t="s">
        <v>1659</v>
      </c>
      <c r="CB130" s="56" t="s">
        <v>1317</v>
      </c>
      <c r="CC130" s="68">
        <v>0</v>
      </c>
      <c r="CD130" s="54" t="s">
        <v>133</v>
      </c>
      <c r="CE130" s="248">
        <v>44655</v>
      </c>
      <c r="CF130" s="248" t="s">
        <v>1660</v>
      </c>
      <c r="CG130" s="92" t="s">
        <v>1317</v>
      </c>
      <c r="CH130" s="78">
        <v>0</v>
      </c>
      <c r="CI130" s="123" t="s">
        <v>133</v>
      </c>
      <c r="CJ130" s="248">
        <v>44679</v>
      </c>
      <c r="CK130" s="246" t="s">
        <v>1660</v>
      </c>
      <c r="CL130" s="248" t="s">
        <v>1317</v>
      </c>
      <c r="CM130" s="78">
        <v>0</v>
      </c>
      <c r="CN130" s="123" t="s">
        <v>133</v>
      </c>
      <c r="CO130" s="248">
        <v>44712</v>
      </c>
      <c r="CP130" s="92" t="s">
        <v>1685</v>
      </c>
      <c r="CQ130" s="92"/>
      <c r="CR130" s="79">
        <v>44720</v>
      </c>
      <c r="CS130" s="92" t="s">
        <v>335</v>
      </c>
      <c r="CT130" s="92" t="s">
        <v>367</v>
      </c>
      <c r="CU130" s="248">
        <v>44756</v>
      </c>
      <c r="CV130" s="838" t="s">
        <v>1692</v>
      </c>
      <c r="CW130" s="869" t="s">
        <v>1071</v>
      </c>
      <c r="CX130" s="883">
        <v>44769</v>
      </c>
      <c r="CY130" s="889" t="s">
        <v>8591</v>
      </c>
      <c r="CZ130" s="885" t="s">
        <v>220</v>
      </c>
      <c r="DA130" s="78">
        <v>1</v>
      </c>
      <c r="DB130" s="884" t="s">
        <v>4237</v>
      </c>
      <c r="DC130" s="919"/>
      <c r="DD130" s="920"/>
      <c r="DE130" s="54" t="s">
        <v>140</v>
      </c>
      <c r="DF130" s="62"/>
      <c r="DG130" s="56"/>
      <c r="DH130" s="57"/>
      <c r="DI130" s="54"/>
      <c r="DJ130" s="953"/>
      <c r="DK130" s="925">
        <v>123</v>
      </c>
      <c r="DL130" s="855" t="str">
        <f t="shared" si="2"/>
        <v>CUMPLIDA</v>
      </c>
      <c r="DM130" s="913">
        <v>123</v>
      </c>
    </row>
    <row r="131" spans="1:117" ht="27" hidden="1" customHeight="1">
      <c r="A131" s="54">
        <v>312</v>
      </c>
      <c r="B131" s="54">
        <v>188</v>
      </c>
      <c r="C131" s="59" t="s">
        <v>99</v>
      </c>
      <c r="D131" s="56">
        <v>2020</v>
      </c>
      <c r="E131" s="56" t="s">
        <v>1649</v>
      </c>
      <c r="F131" s="65">
        <v>44253</v>
      </c>
      <c r="G131" s="118" t="s">
        <v>1764</v>
      </c>
      <c r="H131" s="59" t="s">
        <v>102</v>
      </c>
      <c r="I131" s="118" t="s">
        <v>1664</v>
      </c>
      <c r="J131" s="118" t="s">
        <v>1664</v>
      </c>
      <c r="K131" s="118" t="s">
        <v>1757</v>
      </c>
      <c r="L131" s="59" t="s">
        <v>146</v>
      </c>
      <c r="M131" s="58" t="s">
        <v>1765</v>
      </c>
      <c r="N131" s="62"/>
      <c r="O131" s="90">
        <v>1</v>
      </c>
      <c r="P131" s="81" t="s">
        <v>1766</v>
      </c>
      <c r="Q131" s="55" t="s">
        <v>109</v>
      </c>
      <c r="R131" s="92" t="s">
        <v>1767</v>
      </c>
      <c r="S131" s="134">
        <v>44287</v>
      </c>
      <c r="T131" s="134">
        <v>44439</v>
      </c>
      <c r="U131" s="63" t="s">
        <v>111</v>
      </c>
      <c r="V131" s="54"/>
      <c r="W131" s="64">
        <v>44681</v>
      </c>
      <c r="X131" s="54"/>
      <c r="Y131" s="62"/>
      <c r="Z131" s="54"/>
      <c r="AA131" s="62"/>
      <c r="AB131" s="62"/>
      <c r="AC131" s="62"/>
      <c r="AD131" s="62"/>
      <c r="AE131" s="54"/>
      <c r="AF131" s="57"/>
      <c r="AG131" s="70"/>
      <c r="AH131" s="62"/>
      <c r="AI131" s="54"/>
      <c r="AJ131" s="62"/>
      <c r="AK131" s="56"/>
      <c r="AL131" s="62"/>
      <c r="AM131" s="54"/>
      <c r="AN131" s="57"/>
      <c r="AO131" s="62"/>
      <c r="AP131" s="54"/>
      <c r="AQ131" s="62"/>
      <c r="AR131" s="62"/>
      <c r="AS131" s="62"/>
      <c r="AT131" s="62"/>
      <c r="AU131" s="54"/>
      <c r="AV131" s="54"/>
      <c r="AW131" s="62"/>
      <c r="AX131" s="54"/>
      <c r="AY131" s="54"/>
      <c r="AZ131" s="62"/>
      <c r="BA131" s="56"/>
      <c r="BB131" s="54"/>
      <c r="BC131" s="54"/>
      <c r="BD131" s="57">
        <v>44286</v>
      </c>
      <c r="BE131" s="67" t="s">
        <v>1768</v>
      </c>
      <c r="BF131" s="78">
        <v>0</v>
      </c>
      <c r="BG131" s="57">
        <v>44335</v>
      </c>
      <c r="BH131" s="67" t="s">
        <v>1555</v>
      </c>
      <c r="BI131" s="56" t="s">
        <v>123</v>
      </c>
      <c r="BJ131" s="54">
        <v>0</v>
      </c>
      <c r="BK131" s="54" t="s">
        <v>151</v>
      </c>
      <c r="BL131" s="170">
        <v>44500</v>
      </c>
      <c r="BM131" s="58" t="s">
        <v>741</v>
      </c>
      <c r="BN131" s="68">
        <v>0.7</v>
      </c>
      <c r="BO131" s="170">
        <v>44508</v>
      </c>
      <c r="BP131" s="58" t="s">
        <v>1769</v>
      </c>
      <c r="BQ131" s="56" t="s">
        <v>126</v>
      </c>
      <c r="BR131" s="170">
        <v>44519</v>
      </c>
      <c r="BS131" s="58" t="s">
        <v>1770</v>
      </c>
      <c r="BT131" s="54" t="s">
        <v>128</v>
      </c>
      <c r="BU131" s="68">
        <v>0</v>
      </c>
      <c r="BV131" s="54" t="s">
        <v>115</v>
      </c>
      <c r="BW131" s="170">
        <v>44610</v>
      </c>
      <c r="BX131" s="58" t="s">
        <v>741</v>
      </c>
      <c r="BY131" s="68">
        <v>0.8</v>
      </c>
      <c r="BZ131" s="72">
        <v>44622</v>
      </c>
      <c r="CA131" s="73" t="s">
        <v>306</v>
      </c>
      <c r="CB131" s="73" t="s">
        <v>132</v>
      </c>
      <c r="CC131" s="74">
        <f>+BU131</f>
        <v>0</v>
      </c>
      <c r="CD131" s="68" t="s">
        <v>133</v>
      </c>
      <c r="CE131" s="684">
        <v>44658</v>
      </c>
      <c r="CF131" s="66" t="s">
        <v>307</v>
      </c>
      <c r="CG131" s="66" t="s">
        <v>135</v>
      </c>
      <c r="CH131" s="68">
        <v>0</v>
      </c>
      <c r="CI131" s="68" t="s">
        <v>133</v>
      </c>
      <c r="CJ131" s="248">
        <v>44679</v>
      </c>
      <c r="CK131" s="246" t="s">
        <v>1660</v>
      </c>
      <c r="CL131" s="248" t="s">
        <v>1317</v>
      </c>
      <c r="CM131" s="78">
        <v>0</v>
      </c>
      <c r="CN131" s="123" t="s">
        <v>133</v>
      </c>
      <c r="CO131" s="248">
        <v>44712</v>
      </c>
      <c r="CP131" s="92" t="s">
        <v>308</v>
      </c>
      <c r="CQ131" s="77">
        <v>0.7</v>
      </c>
      <c r="CR131" s="248">
        <v>44720</v>
      </c>
      <c r="CS131" s="92" t="s">
        <v>1771</v>
      </c>
      <c r="CT131" s="92" t="s">
        <v>126</v>
      </c>
      <c r="CU131" s="826">
        <v>44731</v>
      </c>
      <c r="CV131" s="827" t="s">
        <v>8258</v>
      </c>
      <c r="CW131" s="872" t="s">
        <v>126</v>
      </c>
      <c r="CX131" s="893">
        <v>44769</v>
      </c>
      <c r="CY131" s="889" t="s">
        <v>8424</v>
      </c>
      <c r="CZ131" s="885" t="s">
        <v>128</v>
      </c>
      <c r="DA131" s="78">
        <v>0</v>
      </c>
      <c r="DB131" s="884" t="s">
        <v>4239</v>
      </c>
      <c r="DC131" s="919"/>
      <c r="DD131" s="920"/>
      <c r="DE131" s="54" t="s">
        <v>140</v>
      </c>
      <c r="DF131" s="62"/>
      <c r="DG131" s="56"/>
      <c r="DH131" s="57"/>
      <c r="DI131" s="54"/>
      <c r="DJ131" s="953"/>
      <c r="DK131" s="925">
        <v>124</v>
      </c>
      <c r="DL131" s="855" t="str">
        <f t="shared" si="2"/>
        <v>VENCIDA</v>
      </c>
      <c r="DM131" s="913">
        <v>124</v>
      </c>
    </row>
    <row r="132" spans="1:117" ht="27" hidden="1" customHeight="1">
      <c r="A132" s="98">
        <v>313</v>
      </c>
      <c r="B132" s="54">
        <v>189</v>
      </c>
      <c r="C132" s="103" t="s">
        <v>99</v>
      </c>
      <c r="D132" s="100">
        <v>2020</v>
      </c>
      <c r="E132" s="100" t="s">
        <v>1649</v>
      </c>
      <c r="F132" s="173">
        <v>44253</v>
      </c>
      <c r="G132" s="267" t="s">
        <v>1772</v>
      </c>
      <c r="H132" s="103" t="s">
        <v>102</v>
      </c>
      <c r="I132" s="267" t="s">
        <v>1773</v>
      </c>
      <c r="J132" s="267" t="s">
        <v>1774</v>
      </c>
      <c r="K132" s="267" t="s">
        <v>1775</v>
      </c>
      <c r="L132" s="59" t="s">
        <v>146</v>
      </c>
      <c r="M132" s="102" t="s">
        <v>1776</v>
      </c>
      <c r="N132" s="114"/>
      <c r="O132" s="268">
        <v>1</v>
      </c>
      <c r="P132" s="176" t="s">
        <v>1777</v>
      </c>
      <c r="Q132" s="55" t="s">
        <v>109</v>
      </c>
      <c r="R132" s="106" t="s">
        <v>1767</v>
      </c>
      <c r="S132" s="269">
        <v>44287</v>
      </c>
      <c r="T132" s="269">
        <v>44439</v>
      </c>
      <c r="U132" s="63" t="s">
        <v>111</v>
      </c>
      <c r="V132" s="98"/>
      <c r="W132" s="64">
        <v>44681</v>
      </c>
      <c r="X132" s="98"/>
      <c r="Y132" s="114"/>
      <c r="Z132" s="98"/>
      <c r="AA132" s="114"/>
      <c r="AB132" s="114"/>
      <c r="AC132" s="114"/>
      <c r="AD132" s="114"/>
      <c r="AE132" s="98"/>
      <c r="AF132" s="101"/>
      <c r="AG132" s="178"/>
      <c r="AH132" s="114"/>
      <c r="AI132" s="98"/>
      <c r="AJ132" s="114"/>
      <c r="AK132" s="100"/>
      <c r="AL132" s="114"/>
      <c r="AM132" s="98"/>
      <c r="AN132" s="101"/>
      <c r="AO132" s="114"/>
      <c r="AP132" s="98"/>
      <c r="AQ132" s="114"/>
      <c r="AR132" s="114"/>
      <c r="AS132" s="114"/>
      <c r="AT132" s="114"/>
      <c r="AU132" s="98"/>
      <c r="AV132" s="98"/>
      <c r="AW132" s="114"/>
      <c r="AX132" s="98"/>
      <c r="AY132" s="98"/>
      <c r="AZ132" s="114"/>
      <c r="BA132" s="100"/>
      <c r="BB132" s="98"/>
      <c r="BC132" s="98"/>
      <c r="BD132" s="101">
        <v>44286</v>
      </c>
      <c r="BE132" s="169" t="s">
        <v>1768</v>
      </c>
      <c r="BF132" s="109">
        <v>0</v>
      </c>
      <c r="BG132" s="101">
        <v>44335</v>
      </c>
      <c r="BH132" s="169" t="s">
        <v>1555</v>
      </c>
      <c r="BI132" s="100" t="s">
        <v>123</v>
      </c>
      <c r="BJ132" s="98">
        <v>0</v>
      </c>
      <c r="BK132" s="98" t="s">
        <v>151</v>
      </c>
      <c r="BL132" s="110">
        <v>44500</v>
      </c>
      <c r="BM132" s="102" t="s">
        <v>1778</v>
      </c>
      <c r="BN132" s="109">
        <v>0.5</v>
      </c>
      <c r="BO132" s="110">
        <v>44508</v>
      </c>
      <c r="BP132" s="102" t="s">
        <v>1779</v>
      </c>
      <c r="BQ132" s="100" t="s">
        <v>126</v>
      </c>
      <c r="BR132" s="110">
        <v>44519</v>
      </c>
      <c r="BS132" s="102" t="s">
        <v>1780</v>
      </c>
      <c r="BT132" s="98" t="s">
        <v>128</v>
      </c>
      <c r="BU132" s="109">
        <v>0.5</v>
      </c>
      <c r="BV132" s="98" t="s">
        <v>115</v>
      </c>
      <c r="BW132" s="110">
        <v>44610</v>
      </c>
      <c r="BX132" s="102" t="s">
        <v>744</v>
      </c>
      <c r="BY132" s="109">
        <v>0.9</v>
      </c>
      <c r="BZ132" s="72">
        <v>44622</v>
      </c>
      <c r="CA132" s="73" t="s">
        <v>306</v>
      </c>
      <c r="CB132" s="73" t="s">
        <v>132</v>
      </c>
      <c r="CC132" s="74">
        <f>+BU132</f>
        <v>0.5</v>
      </c>
      <c r="CD132" s="109" t="s">
        <v>133</v>
      </c>
      <c r="CE132" s="684">
        <v>44658</v>
      </c>
      <c r="CF132" s="66" t="s">
        <v>307</v>
      </c>
      <c r="CG132" s="66" t="s">
        <v>135</v>
      </c>
      <c r="CH132" s="68">
        <v>0.8</v>
      </c>
      <c r="CI132" s="109" t="s">
        <v>133</v>
      </c>
      <c r="CJ132" s="76">
        <v>44680</v>
      </c>
      <c r="CK132" s="77" t="s">
        <v>136</v>
      </c>
      <c r="CL132" s="77" t="s">
        <v>135</v>
      </c>
      <c r="CM132" s="78">
        <v>0.8</v>
      </c>
      <c r="CN132" s="78" t="s">
        <v>115</v>
      </c>
      <c r="CO132" s="248">
        <v>44712</v>
      </c>
      <c r="CP132" s="77" t="s">
        <v>1781</v>
      </c>
      <c r="CQ132" s="77">
        <v>0.7</v>
      </c>
      <c r="CR132" s="248">
        <v>44720</v>
      </c>
      <c r="CS132" s="77" t="s">
        <v>1782</v>
      </c>
      <c r="CT132" s="92" t="s">
        <v>126</v>
      </c>
      <c r="CU132" s="822">
        <v>44731</v>
      </c>
      <c r="CV132" s="825" t="s">
        <v>8259</v>
      </c>
      <c r="CW132" s="856" t="s">
        <v>139</v>
      </c>
      <c r="CX132" s="893">
        <v>44769</v>
      </c>
      <c r="CY132" s="889" t="s">
        <v>8423</v>
      </c>
      <c r="CZ132" s="885" t="s">
        <v>128</v>
      </c>
      <c r="DA132" s="78">
        <v>1</v>
      </c>
      <c r="DB132" s="884" t="s">
        <v>4237</v>
      </c>
      <c r="DC132" s="921"/>
      <c r="DD132" s="922"/>
      <c r="DE132" s="98" t="s">
        <v>140</v>
      </c>
      <c r="DF132" s="114"/>
      <c r="DG132" s="100"/>
      <c r="DH132" s="101"/>
      <c r="DI132" s="98"/>
      <c r="DJ132" s="953"/>
      <c r="DK132" s="925">
        <v>125</v>
      </c>
      <c r="DL132" s="855" t="str">
        <f t="shared" si="2"/>
        <v>CUMPLIDA</v>
      </c>
      <c r="DM132" s="913">
        <v>125</v>
      </c>
    </row>
    <row r="133" spans="1:117" ht="27" hidden="1" customHeight="1">
      <c r="A133" s="98">
        <v>0</v>
      </c>
      <c r="B133" s="54">
        <v>190</v>
      </c>
      <c r="C133" s="103" t="s">
        <v>99</v>
      </c>
      <c r="D133" s="100">
        <v>2020</v>
      </c>
      <c r="E133" s="100" t="s">
        <v>1649</v>
      </c>
      <c r="F133" s="173">
        <v>44253</v>
      </c>
      <c r="G133" s="267" t="s">
        <v>1772</v>
      </c>
      <c r="H133" s="103" t="s">
        <v>102</v>
      </c>
      <c r="I133" s="267" t="s">
        <v>1773</v>
      </c>
      <c r="J133" s="267" t="s">
        <v>1774</v>
      </c>
      <c r="K133" s="267" t="s">
        <v>1775</v>
      </c>
      <c r="L133" s="59" t="s">
        <v>146</v>
      </c>
      <c r="M133" s="102" t="s">
        <v>1783</v>
      </c>
      <c r="N133" s="114"/>
      <c r="O133" s="268">
        <v>2</v>
      </c>
      <c r="P133" s="176" t="s">
        <v>1784</v>
      </c>
      <c r="Q133" s="55" t="s">
        <v>109</v>
      </c>
      <c r="R133" s="106" t="s">
        <v>1767</v>
      </c>
      <c r="S133" s="269">
        <v>44287</v>
      </c>
      <c r="T133" s="269">
        <v>44651</v>
      </c>
      <c r="U133" s="63" t="s">
        <v>111</v>
      </c>
      <c r="V133" s="98"/>
      <c r="W133" s="64">
        <v>44681</v>
      </c>
      <c r="X133" s="98"/>
      <c r="Y133" s="114"/>
      <c r="Z133" s="98"/>
      <c r="AA133" s="114"/>
      <c r="AB133" s="114"/>
      <c r="AC133" s="114"/>
      <c r="AD133" s="114"/>
      <c r="AE133" s="98"/>
      <c r="AF133" s="101"/>
      <c r="AG133" s="178"/>
      <c r="AH133" s="114"/>
      <c r="AI133" s="98"/>
      <c r="AJ133" s="114"/>
      <c r="AK133" s="100"/>
      <c r="AL133" s="114"/>
      <c r="AM133" s="98"/>
      <c r="AN133" s="101"/>
      <c r="AO133" s="114"/>
      <c r="AP133" s="98"/>
      <c r="AQ133" s="114"/>
      <c r="AR133" s="114"/>
      <c r="AS133" s="114"/>
      <c r="AT133" s="114"/>
      <c r="AU133" s="98"/>
      <c r="AV133" s="98"/>
      <c r="AW133" s="114"/>
      <c r="AX133" s="98"/>
      <c r="AY133" s="98"/>
      <c r="AZ133" s="114"/>
      <c r="BA133" s="100"/>
      <c r="BB133" s="98"/>
      <c r="BC133" s="98"/>
      <c r="BD133" s="101">
        <v>44286</v>
      </c>
      <c r="BE133" s="169" t="s">
        <v>1768</v>
      </c>
      <c r="BF133" s="109">
        <v>0</v>
      </c>
      <c r="BG133" s="101">
        <v>44335</v>
      </c>
      <c r="BH133" s="169" t="s">
        <v>1555</v>
      </c>
      <c r="BI133" s="100" t="s">
        <v>123</v>
      </c>
      <c r="BJ133" s="98">
        <v>0</v>
      </c>
      <c r="BK133" s="98" t="s">
        <v>151</v>
      </c>
      <c r="BL133" s="110">
        <v>44500</v>
      </c>
      <c r="BM133" s="102" t="s">
        <v>1785</v>
      </c>
      <c r="BN133" s="109">
        <v>1</v>
      </c>
      <c r="BO133" s="110">
        <v>44508</v>
      </c>
      <c r="BP133" s="102" t="s">
        <v>1786</v>
      </c>
      <c r="BQ133" s="100" t="s">
        <v>1787</v>
      </c>
      <c r="BR133" s="110">
        <v>44519</v>
      </c>
      <c r="BS133" s="102" t="s">
        <v>1788</v>
      </c>
      <c r="BT133" s="98" t="s">
        <v>128</v>
      </c>
      <c r="BU133" s="109">
        <v>0.5</v>
      </c>
      <c r="BV133" s="98" t="s">
        <v>133</v>
      </c>
      <c r="BW133" s="110">
        <v>44610</v>
      </c>
      <c r="BX133" s="102" t="s">
        <v>747</v>
      </c>
      <c r="BY133" s="109">
        <v>1</v>
      </c>
      <c r="BZ133" s="72">
        <v>44622</v>
      </c>
      <c r="CA133" s="73" t="s">
        <v>306</v>
      </c>
      <c r="CB133" s="73" t="s">
        <v>132</v>
      </c>
      <c r="CC133" s="74">
        <f>+BU133</f>
        <v>0.5</v>
      </c>
      <c r="CD133" s="109" t="s">
        <v>133</v>
      </c>
      <c r="CE133" s="684">
        <v>44658</v>
      </c>
      <c r="CF133" s="66" t="s">
        <v>625</v>
      </c>
      <c r="CG133" s="66" t="s">
        <v>135</v>
      </c>
      <c r="CH133" s="68">
        <v>0.5</v>
      </c>
      <c r="CI133" s="109" t="s">
        <v>133</v>
      </c>
      <c r="CJ133" s="76">
        <v>44680</v>
      </c>
      <c r="CK133" s="77" t="s">
        <v>136</v>
      </c>
      <c r="CL133" s="77" t="s">
        <v>135</v>
      </c>
      <c r="CM133" s="78">
        <v>0.5</v>
      </c>
      <c r="CN133" s="78" t="s">
        <v>115</v>
      </c>
      <c r="CO133" s="248">
        <v>44712</v>
      </c>
      <c r="CP133" s="77" t="s">
        <v>1789</v>
      </c>
      <c r="CQ133" s="77">
        <v>1</v>
      </c>
      <c r="CR133" s="248">
        <v>44720</v>
      </c>
      <c r="CS133" s="77" t="s">
        <v>276</v>
      </c>
      <c r="CT133" s="92" t="s">
        <v>126</v>
      </c>
      <c r="CU133" s="826">
        <v>44731</v>
      </c>
      <c r="CV133" s="827" t="s">
        <v>8260</v>
      </c>
      <c r="CW133" s="872" t="s">
        <v>126</v>
      </c>
      <c r="CX133" s="893">
        <v>44769</v>
      </c>
      <c r="CY133" s="889" t="s">
        <v>8426</v>
      </c>
      <c r="CZ133" s="885" t="s">
        <v>128</v>
      </c>
      <c r="DA133" s="78">
        <v>0.5</v>
      </c>
      <c r="DB133" s="884" t="s">
        <v>4239</v>
      </c>
      <c r="DC133" s="921"/>
      <c r="DD133" s="922"/>
      <c r="DE133" s="98" t="s">
        <v>140</v>
      </c>
      <c r="DF133" s="114"/>
      <c r="DG133" s="100"/>
      <c r="DH133" s="101"/>
      <c r="DI133" s="98"/>
      <c r="DJ133" s="953"/>
      <c r="DK133" s="925">
        <v>126</v>
      </c>
      <c r="DL133" s="855" t="str">
        <f t="shared" si="2"/>
        <v>VENCIDA</v>
      </c>
      <c r="DM133" s="913">
        <v>126</v>
      </c>
    </row>
    <row r="134" spans="1:117" ht="27" hidden="1" customHeight="1">
      <c r="A134" s="98">
        <v>0</v>
      </c>
      <c r="B134" s="54">
        <v>191</v>
      </c>
      <c r="C134" s="103" t="s">
        <v>99</v>
      </c>
      <c r="D134" s="100">
        <v>2020</v>
      </c>
      <c r="E134" s="100" t="s">
        <v>1649</v>
      </c>
      <c r="F134" s="173">
        <v>44253</v>
      </c>
      <c r="G134" s="267" t="s">
        <v>1772</v>
      </c>
      <c r="H134" s="103" t="s">
        <v>102</v>
      </c>
      <c r="I134" s="267" t="s">
        <v>1773</v>
      </c>
      <c r="J134" s="267" t="s">
        <v>1774</v>
      </c>
      <c r="K134" s="267" t="s">
        <v>1790</v>
      </c>
      <c r="L134" s="59" t="s">
        <v>146</v>
      </c>
      <c r="M134" s="102" t="s">
        <v>1791</v>
      </c>
      <c r="N134" s="114"/>
      <c r="O134" s="268">
        <v>2</v>
      </c>
      <c r="P134" s="176" t="s">
        <v>1792</v>
      </c>
      <c r="Q134" s="55" t="s">
        <v>109</v>
      </c>
      <c r="R134" s="106" t="s">
        <v>1767</v>
      </c>
      <c r="S134" s="269">
        <v>44287</v>
      </c>
      <c r="T134" s="269">
        <v>44651</v>
      </c>
      <c r="U134" s="63" t="s">
        <v>111</v>
      </c>
      <c r="V134" s="98"/>
      <c r="W134" s="64">
        <v>44681</v>
      </c>
      <c r="X134" s="98"/>
      <c r="Y134" s="114"/>
      <c r="Z134" s="98"/>
      <c r="AA134" s="114"/>
      <c r="AB134" s="114"/>
      <c r="AC134" s="114"/>
      <c r="AD134" s="114"/>
      <c r="AE134" s="98"/>
      <c r="AF134" s="101"/>
      <c r="AG134" s="178"/>
      <c r="AH134" s="114"/>
      <c r="AI134" s="98"/>
      <c r="AJ134" s="114"/>
      <c r="AK134" s="100"/>
      <c r="AL134" s="114"/>
      <c r="AM134" s="98"/>
      <c r="AN134" s="101"/>
      <c r="AO134" s="114"/>
      <c r="AP134" s="98"/>
      <c r="AQ134" s="114"/>
      <c r="AR134" s="114"/>
      <c r="AS134" s="114"/>
      <c r="AT134" s="114"/>
      <c r="AU134" s="98"/>
      <c r="AV134" s="98"/>
      <c r="AW134" s="114"/>
      <c r="AX134" s="98"/>
      <c r="AY134" s="98"/>
      <c r="AZ134" s="114"/>
      <c r="BA134" s="100"/>
      <c r="BB134" s="98"/>
      <c r="BC134" s="98"/>
      <c r="BD134" s="101">
        <v>44286</v>
      </c>
      <c r="BE134" s="169" t="s">
        <v>1768</v>
      </c>
      <c r="BF134" s="109">
        <v>0</v>
      </c>
      <c r="BG134" s="101">
        <v>44335</v>
      </c>
      <c r="BH134" s="169" t="s">
        <v>1555</v>
      </c>
      <c r="BI134" s="100" t="s">
        <v>123</v>
      </c>
      <c r="BJ134" s="98">
        <v>0</v>
      </c>
      <c r="BK134" s="98" t="s">
        <v>151</v>
      </c>
      <c r="BL134" s="110">
        <v>44500</v>
      </c>
      <c r="BM134" s="102" t="s">
        <v>757</v>
      </c>
      <c r="BN134" s="109">
        <v>1</v>
      </c>
      <c r="BO134" s="110">
        <v>44508</v>
      </c>
      <c r="BP134" s="102" t="s">
        <v>1793</v>
      </c>
      <c r="BQ134" s="100" t="s">
        <v>1787</v>
      </c>
      <c r="BR134" s="110">
        <v>44519</v>
      </c>
      <c r="BS134" s="102" t="s">
        <v>1794</v>
      </c>
      <c r="BT134" s="98" t="s">
        <v>128</v>
      </c>
      <c r="BU134" s="109">
        <v>0.5</v>
      </c>
      <c r="BV134" s="98" t="s">
        <v>133</v>
      </c>
      <c r="BW134" s="110">
        <v>44610</v>
      </c>
      <c r="BX134" s="102" t="s">
        <v>757</v>
      </c>
      <c r="BY134" s="109">
        <v>1</v>
      </c>
      <c r="BZ134" s="72">
        <v>44622</v>
      </c>
      <c r="CA134" s="73" t="s">
        <v>306</v>
      </c>
      <c r="CB134" s="73" t="s">
        <v>132</v>
      </c>
      <c r="CC134" s="74">
        <f>+BU134</f>
        <v>0.5</v>
      </c>
      <c r="CD134" s="109" t="s">
        <v>133</v>
      </c>
      <c r="CE134" s="684">
        <v>44658</v>
      </c>
      <c r="CF134" s="66" t="s">
        <v>625</v>
      </c>
      <c r="CG134" s="66" t="s">
        <v>135</v>
      </c>
      <c r="CH134" s="68">
        <v>0.5</v>
      </c>
      <c r="CI134" s="109" t="s">
        <v>133</v>
      </c>
      <c r="CJ134" s="76">
        <v>44680</v>
      </c>
      <c r="CK134" s="77" t="s">
        <v>136</v>
      </c>
      <c r="CL134" s="77" t="s">
        <v>135</v>
      </c>
      <c r="CM134" s="78">
        <v>0.5</v>
      </c>
      <c r="CN134" s="78" t="s">
        <v>115</v>
      </c>
      <c r="CO134" s="248">
        <v>44712</v>
      </c>
      <c r="CP134" s="77" t="s">
        <v>1789</v>
      </c>
      <c r="CQ134" s="77">
        <v>1</v>
      </c>
      <c r="CR134" s="248">
        <v>44720</v>
      </c>
      <c r="CS134" s="77" t="s">
        <v>276</v>
      </c>
      <c r="CT134" s="92" t="s">
        <v>126</v>
      </c>
      <c r="CU134" s="826">
        <v>44731</v>
      </c>
      <c r="CV134" s="827" t="s">
        <v>8261</v>
      </c>
      <c r="CW134" s="872" t="s">
        <v>139</v>
      </c>
      <c r="CX134" s="893">
        <v>44769</v>
      </c>
      <c r="CY134" s="965" t="s">
        <v>8427</v>
      </c>
      <c r="CZ134" s="885" t="s">
        <v>128</v>
      </c>
      <c r="DA134" s="78">
        <v>0.5</v>
      </c>
      <c r="DB134" s="884" t="s">
        <v>4239</v>
      </c>
      <c r="DC134" s="921"/>
      <c r="DD134" s="922"/>
      <c r="DE134" s="98" t="s">
        <v>140</v>
      </c>
      <c r="DF134" s="114"/>
      <c r="DG134" s="100"/>
      <c r="DH134" s="101"/>
      <c r="DI134" s="98"/>
      <c r="DJ134" s="953"/>
      <c r="DK134" s="925">
        <v>127</v>
      </c>
      <c r="DL134" s="855" t="str">
        <f t="shared" si="2"/>
        <v>VENCIDA</v>
      </c>
      <c r="DM134" s="913">
        <v>127</v>
      </c>
    </row>
    <row r="135" spans="1:117" ht="27" hidden="1" customHeight="1">
      <c r="A135" s="98">
        <v>0</v>
      </c>
      <c r="B135" s="54">
        <v>192</v>
      </c>
      <c r="C135" s="103" t="s">
        <v>99</v>
      </c>
      <c r="D135" s="100">
        <v>2020</v>
      </c>
      <c r="E135" s="100" t="s">
        <v>1649</v>
      </c>
      <c r="F135" s="173">
        <v>44253</v>
      </c>
      <c r="G135" s="267" t="s">
        <v>1772</v>
      </c>
      <c r="H135" s="103" t="s">
        <v>102</v>
      </c>
      <c r="I135" s="267" t="s">
        <v>1773</v>
      </c>
      <c r="J135" s="267" t="s">
        <v>1774</v>
      </c>
      <c r="K135" s="267" t="s">
        <v>1795</v>
      </c>
      <c r="L135" s="59" t="s">
        <v>146</v>
      </c>
      <c r="M135" s="102" t="s">
        <v>1796</v>
      </c>
      <c r="N135" s="114"/>
      <c r="O135" s="268">
        <v>1</v>
      </c>
      <c r="P135" s="176" t="s">
        <v>1797</v>
      </c>
      <c r="Q135" s="55" t="s">
        <v>109</v>
      </c>
      <c r="R135" s="106" t="s">
        <v>1767</v>
      </c>
      <c r="S135" s="269">
        <v>44287</v>
      </c>
      <c r="T135" s="269">
        <v>44439</v>
      </c>
      <c r="U135" s="63" t="s">
        <v>111</v>
      </c>
      <c r="V135" s="98"/>
      <c r="W135" s="64">
        <v>44681</v>
      </c>
      <c r="X135" s="98"/>
      <c r="Y135" s="114"/>
      <c r="Z135" s="98"/>
      <c r="AA135" s="114"/>
      <c r="AB135" s="114"/>
      <c r="AC135" s="114"/>
      <c r="AD135" s="114"/>
      <c r="AE135" s="98"/>
      <c r="AF135" s="101"/>
      <c r="AG135" s="178"/>
      <c r="AH135" s="114"/>
      <c r="AI135" s="98"/>
      <c r="AJ135" s="114"/>
      <c r="AK135" s="100"/>
      <c r="AL135" s="114"/>
      <c r="AM135" s="98"/>
      <c r="AN135" s="101"/>
      <c r="AO135" s="114"/>
      <c r="AP135" s="98"/>
      <c r="AQ135" s="114"/>
      <c r="AR135" s="114"/>
      <c r="AS135" s="114"/>
      <c r="AT135" s="114"/>
      <c r="AU135" s="98"/>
      <c r="AV135" s="98"/>
      <c r="AW135" s="114"/>
      <c r="AX135" s="98"/>
      <c r="AY135" s="98"/>
      <c r="AZ135" s="114"/>
      <c r="BA135" s="100"/>
      <c r="BB135" s="98"/>
      <c r="BC135" s="98"/>
      <c r="BD135" s="101">
        <v>44286</v>
      </c>
      <c r="BE135" s="169" t="s">
        <v>1768</v>
      </c>
      <c r="BF135" s="109">
        <v>0</v>
      </c>
      <c r="BG135" s="101">
        <v>44335</v>
      </c>
      <c r="BH135" s="169" t="s">
        <v>1555</v>
      </c>
      <c r="BI135" s="100" t="s">
        <v>123</v>
      </c>
      <c r="BJ135" s="98">
        <v>0</v>
      </c>
      <c r="BK135" s="98" t="s">
        <v>151</v>
      </c>
      <c r="BL135" s="110">
        <v>44500</v>
      </c>
      <c r="BM135" s="102" t="s">
        <v>741</v>
      </c>
      <c r="BN135" s="109">
        <v>0.7</v>
      </c>
      <c r="BO135" s="110">
        <v>44508</v>
      </c>
      <c r="BP135" s="102" t="s">
        <v>1769</v>
      </c>
      <c r="BQ135" s="100" t="s">
        <v>126</v>
      </c>
      <c r="BR135" s="110">
        <v>44519</v>
      </c>
      <c r="BS135" s="102" t="s">
        <v>1798</v>
      </c>
      <c r="BT135" s="98" t="s">
        <v>128</v>
      </c>
      <c r="BU135" s="109">
        <v>0.7</v>
      </c>
      <c r="BV135" s="98" t="s">
        <v>115</v>
      </c>
      <c r="BW135" s="110">
        <v>44610</v>
      </c>
      <c r="BX135" s="102" t="s">
        <v>741</v>
      </c>
      <c r="BY135" s="109">
        <v>0.9</v>
      </c>
      <c r="BZ135" s="72">
        <v>44622</v>
      </c>
      <c r="CA135" s="73" t="s">
        <v>306</v>
      </c>
      <c r="CB135" s="73" t="s">
        <v>132</v>
      </c>
      <c r="CC135" s="74">
        <f>+BU135</f>
        <v>0.7</v>
      </c>
      <c r="CD135" s="109" t="s">
        <v>133</v>
      </c>
      <c r="CE135" s="684">
        <v>44658</v>
      </c>
      <c r="CF135" s="66" t="s">
        <v>307</v>
      </c>
      <c r="CG135" s="66" t="s">
        <v>135</v>
      </c>
      <c r="CH135" s="68">
        <v>0.8</v>
      </c>
      <c r="CI135" s="109" t="s">
        <v>133</v>
      </c>
      <c r="CJ135" s="76">
        <v>44680</v>
      </c>
      <c r="CK135" s="77" t="s">
        <v>136</v>
      </c>
      <c r="CL135" s="77" t="s">
        <v>135</v>
      </c>
      <c r="CM135" s="78">
        <v>0.8</v>
      </c>
      <c r="CN135" s="78" t="s">
        <v>115</v>
      </c>
      <c r="CO135" s="248">
        <v>44712</v>
      </c>
      <c r="CP135" s="77" t="s">
        <v>308</v>
      </c>
      <c r="CQ135" s="77">
        <v>0.7</v>
      </c>
      <c r="CR135" s="248">
        <v>44720</v>
      </c>
      <c r="CS135" s="77" t="s">
        <v>1771</v>
      </c>
      <c r="CT135" s="92" t="s">
        <v>126</v>
      </c>
      <c r="CU135" s="826">
        <v>44731</v>
      </c>
      <c r="CV135" s="827" t="s">
        <v>8262</v>
      </c>
      <c r="CW135" s="872" t="s">
        <v>126</v>
      </c>
      <c r="CX135" s="893">
        <v>44769</v>
      </c>
      <c r="CY135" s="889" t="s">
        <v>8425</v>
      </c>
      <c r="CZ135" s="885" t="s">
        <v>128</v>
      </c>
      <c r="DA135" s="78">
        <v>0.8</v>
      </c>
      <c r="DB135" s="884" t="s">
        <v>4239</v>
      </c>
      <c r="DC135" s="921"/>
      <c r="DD135" s="922"/>
      <c r="DE135" s="98" t="s">
        <v>140</v>
      </c>
      <c r="DF135" s="114"/>
      <c r="DG135" s="100"/>
      <c r="DH135" s="101"/>
      <c r="DI135" s="98"/>
      <c r="DJ135" s="953"/>
      <c r="DK135" s="925">
        <v>128</v>
      </c>
      <c r="DL135" s="855" t="str">
        <f t="shared" si="2"/>
        <v>VENCIDA</v>
      </c>
      <c r="DM135" s="913">
        <v>128</v>
      </c>
    </row>
    <row r="136" spans="1:117" ht="27" hidden="1" customHeight="1">
      <c r="A136" s="98">
        <v>0</v>
      </c>
      <c r="B136" s="54">
        <v>193</v>
      </c>
      <c r="C136" s="103" t="s">
        <v>99</v>
      </c>
      <c r="D136" s="100">
        <v>2020</v>
      </c>
      <c r="E136" s="100" t="s">
        <v>1649</v>
      </c>
      <c r="F136" s="173">
        <v>44253</v>
      </c>
      <c r="G136" s="267" t="s">
        <v>1772</v>
      </c>
      <c r="H136" s="103" t="s">
        <v>102</v>
      </c>
      <c r="I136" s="267" t="s">
        <v>1799</v>
      </c>
      <c r="J136" s="267" t="s">
        <v>1774</v>
      </c>
      <c r="K136" s="267" t="s">
        <v>1800</v>
      </c>
      <c r="L136" s="103" t="s">
        <v>146</v>
      </c>
      <c r="M136" s="102" t="s">
        <v>1801</v>
      </c>
      <c r="N136" s="114"/>
      <c r="O136" s="270">
        <v>3</v>
      </c>
      <c r="P136" s="176" t="s">
        <v>1802</v>
      </c>
      <c r="Q136" s="99" t="s">
        <v>954</v>
      </c>
      <c r="R136" s="100" t="s">
        <v>1803</v>
      </c>
      <c r="S136" s="269">
        <v>44287</v>
      </c>
      <c r="T136" s="269">
        <v>44651</v>
      </c>
      <c r="U136" s="63" t="s">
        <v>552</v>
      </c>
      <c r="V136" s="98"/>
      <c r="W136" s="251">
        <v>44985</v>
      </c>
      <c r="X136" s="98"/>
      <c r="Y136" s="114"/>
      <c r="Z136" s="98"/>
      <c r="AA136" s="114"/>
      <c r="AB136" s="114"/>
      <c r="AC136" s="114"/>
      <c r="AD136" s="114"/>
      <c r="AE136" s="98"/>
      <c r="AF136" s="101"/>
      <c r="AG136" s="178"/>
      <c r="AH136" s="114"/>
      <c r="AI136" s="98"/>
      <c r="AJ136" s="114"/>
      <c r="AK136" s="100"/>
      <c r="AL136" s="114"/>
      <c r="AM136" s="98"/>
      <c r="AN136" s="101"/>
      <c r="AO136" s="114"/>
      <c r="AP136" s="98"/>
      <c r="AQ136" s="114"/>
      <c r="AR136" s="114"/>
      <c r="AS136" s="114"/>
      <c r="AT136" s="114"/>
      <c r="AU136" s="98"/>
      <c r="AV136" s="98"/>
      <c r="AW136" s="114"/>
      <c r="AX136" s="98"/>
      <c r="AY136" s="98"/>
      <c r="AZ136" s="114"/>
      <c r="BA136" s="100"/>
      <c r="BB136" s="98"/>
      <c r="BC136" s="98"/>
      <c r="BD136" s="98"/>
      <c r="BE136" s="114"/>
      <c r="BF136" s="98"/>
      <c r="BG136" s="101">
        <v>44336</v>
      </c>
      <c r="BH136" s="169" t="s">
        <v>1555</v>
      </c>
      <c r="BI136" s="100" t="s">
        <v>123</v>
      </c>
      <c r="BJ136" s="98">
        <v>0</v>
      </c>
      <c r="BK136" s="98" t="s">
        <v>151</v>
      </c>
      <c r="BL136" s="101">
        <v>44500</v>
      </c>
      <c r="BM136" s="102" t="s">
        <v>1734</v>
      </c>
      <c r="BN136" s="109">
        <v>0.57999999999999996</v>
      </c>
      <c r="BO136" s="110">
        <v>44508</v>
      </c>
      <c r="BP136" s="102" t="s">
        <v>1735</v>
      </c>
      <c r="BQ136" s="98" t="s">
        <v>1736</v>
      </c>
      <c r="BR136" s="110">
        <v>44518</v>
      </c>
      <c r="BS136" s="102" t="s">
        <v>1804</v>
      </c>
      <c r="BT136" s="102" t="s">
        <v>114</v>
      </c>
      <c r="BU136" s="109">
        <f>0/4</f>
        <v>0</v>
      </c>
      <c r="BV136" s="98" t="s">
        <v>133</v>
      </c>
      <c r="BW136" s="98"/>
      <c r="BX136" s="98"/>
      <c r="BY136" s="98"/>
      <c r="BZ136" s="248">
        <v>44627</v>
      </c>
      <c r="CA136" s="239" t="s">
        <v>1805</v>
      </c>
      <c r="CB136" s="56" t="s">
        <v>1317</v>
      </c>
      <c r="CC136" s="68">
        <v>0</v>
      </c>
      <c r="CD136" s="98" t="s">
        <v>133</v>
      </c>
      <c r="CE136" s="248">
        <v>44655</v>
      </c>
      <c r="CF136" s="248" t="s">
        <v>1739</v>
      </c>
      <c r="CG136" s="92" t="s">
        <v>1317</v>
      </c>
      <c r="CH136" s="78">
        <v>0</v>
      </c>
      <c r="CI136" s="271" t="s">
        <v>133</v>
      </c>
      <c r="CJ136" s="248">
        <v>44679</v>
      </c>
      <c r="CK136" s="246" t="s">
        <v>1739</v>
      </c>
      <c r="CL136" s="248" t="s">
        <v>1317</v>
      </c>
      <c r="CM136" s="78">
        <v>0</v>
      </c>
      <c r="CN136" s="123" t="s">
        <v>133</v>
      </c>
      <c r="CO136" s="248">
        <v>44712</v>
      </c>
      <c r="CP136" s="92" t="s">
        <v>1739</v>
      </c>
      <c r="CQ136" s="92"/>
      <c r="CR136" s="248">
        <v>44720</v>
      </c>
      <c r="CS136" s="92" t="s">
        <v>335</v>
      </c>
      <c r="CT136" s="92" t="s">
        <v>367</v>
      </c>
      <c r="CU136" s="248">
        <v>44756</v>
      </c>
      <c r="CV136" s="838" t="s">
        <v>1740</v>
      </c>
      <c r="CW136" s="869" t="s">
        <v>139</v>
      </c>
      <c r="CX136" s="893">
        <v>44769</v>
      </c>
      <c r="CY136" s="889" t="s">
        <v>8592</v>
      </c>
      <c r="CZ136" s="885" t="s">
        <v>220</v>
      </c>
      <c r="DA136" s="78">
        <v>0.3</v>
      </c>
      <c r="DB136" s="884" t="s">
        <v>4238</v>
      </c>
      <c r="DC136" s="921"/>
      <c r="DD136" s="922"/>
      <c r="DE136" s="98" t="s">
        <v>140</v>
      </c>
      <c r="DF136" s="114"/>
      <c r="DG136" s="100"/>
      <c r="DH136" s="101"/>
      <c r="DI136" s="98"/>
      <c r="DJ136" s="953"/>
      <c r="DK136" s="925">
        <v>129</v>
      </c>
      <c r="DL136" s="855" t="str">
        <f t="shared" ref="DL136:DL199" si="4">IF(DA136=100%,"CUMPLIDA",IF($CX$5&gt;W136,"VENCIDA",IF($CX$5&lt;S136,"SIN INICIAR","EN AVANCE")))</f>
        <v>EN AVANCE</v>
      </c>
      <c r="DM136" s="913">
        <v>129</v>
      </c>
    </row>
    <row r="137" spans="1:117" ht="27" hidden="1" customHeight="1">
      <c r="A137" s="98">
        <v>0</v>
      </c>
      <c r="B137" s="54">
        <v>194</v>
      </c>
      <c r="C137" s="103" t="s">
        <v>99</v>
      </c>
      <c r="D137" s="100">
        <v>2020</v>
      </c>
      <c r="E137" s="100" t="s">
        <v>1649</v>
      </c>
      <c r="F137" s="173">
        <v>44253</v>
      </c>
      <c r="G137" s="267" t="s">
        <v>1772</v>
      </c>
      <c r="H137" s="103" t="s">
        <v>102</v>
      </c>
      <c r="I137" s="267" t="s">
        <v>1806</v>
      </c>
      <c r="J137" s="267" t="s">
        <v>1774</v>
      </c>
      <c r="K137" s="267" t="s">
        <v>1775</v>
      </c>
      <c r="L137" s="103" t="s">
        <v>146</v>
      </c>
      <c r="M137" s="102" t="s">
        <v>1697</v>
      </c>
      <c r="N137" s="114"/>
      <c r="O137" s="268">
        <v>1</v>
      </c>
      <c r="P137" s="176" t="s">
        <v>1681</v>
      </c>
      <c r="Q137" s="99" t="s">
        <v>954</v>
      </c>
      <c r="R137" s="176" t="s">
        <v>1655</v>
      </c>
      <c r="S137" s="269">
        <v>44287</v>
      </c>
      <c r="T137" s="269">
        <v>44439</v>
      </c>
      <c r="U137" s="63" t="s">
        <v>111</v>
      </c>
      <c r="V137" s="98"/>
      <c r="W137" s="251">
        <v>44742</v>
      </c>
      <c r="X137" s="98"/>
      <c r="Y137" s="114"/>
      <c r="Z137" s="98"/>
      <c r="AA137" s="114"/>
      <c r="AB137" s="114"/>
      <c r="AC137" s="114"/>
      <c r="AD137" s="114"/>
      <c r="AE137" s="98"/>
      <c r="AF137" s="101"/>
      <c r="AG137" s="178"/>
      <c r="AH137" s="114"/>
      <c r="AI137" s="98"/>
      <c r="AJ137" s="114"/>
      <c r="AK137" s="100"/>
      <c r="AL137" s="114"/>
      <c r="AM137" s="98"/>
      <c r="AN137" s="101"/>
      <c r="AO137" s="114"/>
      <c r="AP137" s="98"/>
      <c r="AQ137" s="114"/>
      <c r="AR137" s="114"/>
      <c r="AS137" s="114"/>
      <c r="AT137" s="114"/>
      <c r="AU137" s="98"/>
      <c r="AV137" s="98"/>
      <c r="AW137" s="114"/>
      <c r="AX137" s="98"/>
      <c r="AY137" s="98"/>
      <c r="AZ137" s="114"/>
      <c r="BA137" s="100"/>
      <c r="BB137" s="98"/>
      <c r="BC137" s="98"/>
      <c r="BD137" s="98"/>
      <c r="BE137" s="114"/>
      <c r="BF137" s="98"/>
      <c r="BG137" s="101">
        <v>44336</v>
      </c>
      <c r="BH137" s="169" t="s">
        <v>1555</v>
      </c>
      <c r="BI137" s="100" t="s">
        <v>123</v>
      </c>
      <c r="BJ137" s="98">
        <v>0</v>
      </c>
      <c r="BK137" s="98" t="s">
        <v>151</v>
      </c>
      <c r="BL137" s="101">
        <v>44500</v>
      </c>
      <c r="BM137" s="102" t="s">
        <v>1656</v>
      </c>
      <c r="BN137" s="98">
        <v>0</v>
      </c>
      <c r="BO137" s="110">
        <v>44508</v>
      </c>
      <c r="BP137" s="102" t="s">
        <v>1715</v>
      </c>
      <c r="BQ137" s="98" t="s">
        <v>126</v>
      </c>
      <c r="BR137" s="110">
        <v>44518</v>
      </c>
      <c r="BS137" s="102" t="s">
        <v>1807</v>
      </c>
      <c r="BT137" s="102" t="s">
        <v>114</v>
      </c>
      <c r="BU137" s="109">
        <f>0/1</f>
        <v>0</v>
      </c>
      <c r="BV137" s="98" t="s">
        <v>115</v>
      </c>
      <c r="BW137" s="98"/>
      <c r="BX137" s="98"/>
      <c r="BY137" s="98"/>
      <c r="BZ137" s="248">
        <v>44627</v>
      </c>
      <c r="CA137" s="239" t="s">
        <v>1659</v>
      </c>
      <c r="CB137" s="56" t="s">
        <v>1317</v>
      </c>
      <c r="CC137" s="68">
        <v>0</v>
      </c>
      <c r="CD137" s="98" t="s">
        <v>133</v>
      </c>
      <c r="CE137" s="248">
        <v>44655</v>
      </c>
      <c r="CF137" s="248" t="s">
        <v>1660</v>
      </c>
      <c r="CG137" s="92" t="s">
        <v>1317</v>
      </c>
      <c r="CH137" s="78">
        <v>0</v>
      </c>
      <c r="CI137" s="271" t="s">
        <v>133</v>
      </c>
      <c r="CJ137" s="248">
        <v>44679</v>
      </c>
      <c r="CK137" s="246" t="s">
        <v>1660</v>
      </c>
      <c r="CL137" s="92" t="s">
        <v>1317</v>
      </c>
      <c r="CM137" s="78">
        <v>0</v>
      </c>
      <c r="CN137" s="123" t="s">
        <v>133</v>
      </c>
      <c r="CO137" s="248">
        <v>44712</v>
      </c>
      <c r="CP137" s="92" t="s">
        <v>1685</v>
      </c>
      <c r="CQ137" s="92"/>
      <c r="CR137" s="79">
        <v>44720</v>
      </c>
      <c r="CS137" s="92" t="s">
        <v>335</v>
      </c>
      <c r="CT137" s="92" t="s">
        <v>367</v>
      </c>
      <c r="CU137" s="248">
        <v>44756</v>
      </c>
      <c r="CV137" s="838" t="s">
        <v>1686</v>
      </c>
      <c r="CW137" s="869" t="s">
        <v>139</v>
      </c>
      <c r="CX137" s="893">
        <v>44769</v>
      </c>
      <c r="CY137" s="889" t="s">
        <v>8593</v>
      </c>
      <c r="CZ137" s="885" t="s">
        <v>220</v>
      </c>
      <c r="DA137" s="78">
        <v>1</v>
      </c>
      <c r="DB137" s="884" t="s">
        <v>4237</v>
      </c>
      <c r="DC137" s="921"/>
      <c r="DD137" s="922"/>
      <c r="DE137" s="98" t="s">
        <v>140</v>
      </c>
      <c r="DF137" s="114"/>
      <c r="DG137" s="100"/>
      <c r="DH137" s="101"/>
      <c r="DI137" s="98"/>
      <c r="DJ137" s="953"/>
      <c r="DK137" s="925">
        <v>130</v>
      </c>
      <c r="DL137" s="855" t="str">
        <f t="shared" si="4"/>
        <v>CUMPLIDA</v>
      </c>
      <c r="DM137" s="913">
        <v>130</v>
      </c>
    </row>
    <row r="138" spans="1:117" ht="27" hidden="1" customHeight="1">
      <c r="A138" s="54">
        <v>319</v>
      </c>
      <c r="B138" s="54">
        <v>195</v>
      </c>
      <c r="C138" s="59" t="s">
        <v>99</v>
      </c>
      <c r="D138" s="56">
        <v>2020</v>
      </c>
      <c r="E138" s="56" t="s">
        <v>1649</v>
      </c>
      <c r="F138" s="65">
        <v>44253</v>
      </c>
      <c r="G138" s="118" t="s">
        <v>1808</v>
      </c>
      <c r="H138" s="59" t="s">
        <v>102</v>
      </c>
      <c r="I138" s="118" t="s">
        <v>1809</v>
      </c>
      <c r="J138" s="118" t="s">
        <v>1810</v>
      </c>
      <c r="K138" s="118" t="s">
        <v>1811</v>
      </c>
      <c r="L138" s="59" t="s">
        <v>146</v>
      </c>
      <c r="M138" s="118" t="s">
        <v>1812</v>
      </c>
      <c r="N138" s="62"/>
      <c r="O138" s="90">
        <v>4</v>
      </c>
      <c r="P138" s="81" t="s">
        <v>1813</v>
      </c>
      <c r="Q138" s="55" t="s">
        <v>954</v>
      </c>
      <c r="R138" s="81" t="s">
        <v>1655</v>
      </c>
      <c r="S138" s="134">
        <v>44287</v>
      </c>
      <c r="T138" s="134">
        <v>44773</v>
      </c>
      <c r="U138" s="63" t="s">
        <v>111</v>
      </c>
      <c r="V138" s="54"/>
      <c r="W138" s="251">
        <v>44985</v>
      </c>
      <c r="X138" s="54"/>
      <c r="Y138" s="62"/>
      <c r="Z138" s="54"/>
      <c r="AA138" s="62"/>
      <c r="AB138" s="62"/>
      <c r="AC138" s="62"/>
      <c r="AD138" s="62"/>
      <c r="AE138" s="54"/>
      <c r="AF138" s="57"/>
      <c r="AG138" s="70"/>
      <c r="AH138" s="62"/>
      <c r="AI138" s="54"/>
      <c r="AJ138" s="62"/>
      <c r="AK138" s="56"/>
      <c r="AL138" s="62"/>
      <c r="AM138" s="54"/>
      <c r="AN138" s="57"/>
      <c r="AO138" s="62"/>
      <c r="AP138" s="54"/>
      <c r="AQ138" s="62"/>
      <c r="AR138" s="62"/>
      <c r="AS138" s="62"/>
      <c r="AT138" s="62"/>
      <c r="AU138" s="54"/>
      <c r="AV138" s="54"/>
      <c r="AW138" s="62"/>
      <c r="AX138" s="54"/>
      <c r="AY138" s="54"/>
      <c r="AZ138" s="62"/>
      <c r="BA138" s="56"/>
      <c r="BB138" s="54"/>
      <c r="BC138" s="54"/>
      <c r="BD138" s="54"/>
      <c r="BE138" s="62"/>
      <c r="BF138" s="54"/>
      <c r="BG138" s="57">
        <v>44336</v>
      </c>
      <c r="BH138" s="67" t="s">
        <v>1555</v>
      </c>
      <c r="BI138" s="56" t="s">
        <v>123</v>
      </c>
      <c r="BJ138" s="54">
        <v>0</v>
      </c>
      <c r="BK138" s="54" t="s">
        <v>151</v>
      </c>
      <c r="BL138" s="57">
        <v>44500</v>
      </c>
      <c r="BM138" s="58" t="s">
        <v>1814</v>
      </c>
      <c r="BN138" s="68">
        <v>0.5</v>
      </c>
      <c r="BO138" s="170">
        <v>44508</v>
      </c>
      <c r="BP138" s="58" t="s">
        <v>1815</v>
      </c>
      <c r="BQ138" s="54" t="s">
        <v>1736</v>
      </c>
      <c r="BR138" s="170">
        <v>44518</v>
      </c>
      <c r="BS138" s="58" t="s">
        <v>1816</v>
      </c>
      <c r="BT138" s="58" t="s">
        <v>114</v>
      </c>
      <c r="BU138" s="78">
        <f>0/4</f>
        <v>0</v>
      </c>
      <c r="BV138" s="54" t="s">
        <v>133</v>
      </c>
      <c r="BW138" s="54"/>
      <c r="BX138" s="54"/>
      <c r="BY138" s="54"/>
      <c r="BZ138" s="248">
        <v>44627</v>
      </c>
      <c r="CA138" s="239" t="s">
        <v>1817</v>
      </c>
      <c r="CB138" s="56" t="s">
        <v>1317</v>
      </c>
      <c r="CC138" s="68">
        <v>0</v>
      </c>
      <c r="CD138" s="54" t="s">
        <v>133</v>
      </c>
      <c r="CE138" s="79">
        <v>44655</v>
      </c>
      <c r="CF138" s="248" t="s">
        <v>1818</v>
      </c>
      <c r="CG138" s="92" t="s">
        <v>1317</v>
      </c>
      <c r="CH138" s="78">
        <v>0</v>
      </c>
      <c r="CI138" s="123" t="s">
        <v>133</v>
      </c>
      <c r="CJ138" s="248">
        <v>44679</v>
      </c>
      <c r="CK138" s="248" t="s">
        <v>1818</v>
      </c>
      <c r="CL138" s="92" t="s">
        <v>1317</v>
      </c>
      <c r="CM138" s="78">
        <v>0</v>
      </c>
      <c r="CN138" s="272" t="s">
        <v>133</v>
      </c>
      <c r="CO138" s="248">
        <v>44712</v>
      </c>
      <c r="CP138" s="92" t="s">
        <v>1819</v>
      </c>
      <c r="CQ138" s="92"/>
      <c r="CR138" s="79">
        <v>44720</v>
      </c>
      <c r="CS138" s="92" t="s">
        <v>335</v>
      </c>
      <c r="CT138" s="92" t="s">
        <v>367</v>
      </c>
      <c r="CU138" s="248">
        <v>44756</v>
      </c>
      <c r="CV138" s="838" t="s">
        <v>1820</v>
      </c>
      <c r="CW138" s="869" t="s">
        <v>1071</v>
      </c>
      <c r="CX138" s="893">
        <v>44769</v>
      </c>
      <c r="CY138" s="889" t="s">
        <v>8594</v>
      </c>
      <c r="CZ138" s="885" t="s">
        <v>220</v>
      </c>
      <c r="DA138" s="78">
        <v>0</v>
      </c>
      <c r="DB138" s="884" t="s">
        <v>4238</v>
      </c>
      <c r="DC138" s="919"/>
      <c r="DD138" s="920"/>
      <c r="DE138" s="54" t="s">
        <v>140</v>
      </c>
      <c r="DF138" s="62"/>
      <c r="DG138" s="56"/>
      <c r="DH138" s="57"/>
      <c r="DI138" s="54"/>
      <c r="DJ138" s="953"/>
      <c r="DK138" s="925">
        <v>131</v>
      </c>
      <c r="DL138" s="855" t="str">
        <f t="shared" si="4"/>
        <v>EN AVANCE</v>
      </c>
      <c r="DM138" s="913">
        <v>131</v>
      </c>
    </row>
    <row r="139" spans="1:117" ht="27" hidden="1" customHeight="1">
      <c r="A139" s="54">
        <v>320</v>
      </c>
      <c r="B139" s="54">
        <v>196</v>
      </c>
      <c r="C139" s="56" t="s">
        <v>99</v>
      </c>
      <c r="D139" s="56">
        <v>2020</v>
      </c>
      <c r="E139" s="56" t="s">
        <v>1649</v>
      </c>
      <c r="F139" s="65">
        <v>44253</v>
      </c>
      <c r="G139" s="58" t="s">
        <v>1821</v>
      </c>
      <c r="H139" s="56" t="s">
        <v>102</v>
      </c>
      <c r="I139" s="118" t="s">
        <v>1822</v>
      </c>
      <c r="J139" s="118" t="s">
        <v>1823</v>
      </c>
      <c r="K139" s="118" t="s">
        <v>1824</v>
      </c>
      <c r="L139" s="56" t="s">
        <v>146</v>
      </c>
      <c r="M139" s="58" t="s">
        <v>1825</v>
      </c>
      <c r="N139" s="114"/>
      <c r="O139" s="63">
        <v>12</v>
      </c>
      <c r="P139" s="56" t="s">
        <v>1826</v>
      </c>
      <c r="Q139" s="81" t="s">
        <v>954</v>
      </c>
      <c r="R139" s="56" t="s">
        <v>1655</v>
      </c>
      <c r="S139" s="65">
        <v>44287</v>
      </c>
      <c r="T139" s="65">
        <v>44561</v>
      </c>
      <c r="U139" s="63" t="s">
        <v>552</v>
      </c>
      <c r="V139" s="54"/>
      <c r="W139" s="251">
        <v>45015</v>
      </c>
      <c r="X139" s="98"/>
      <c r="Y139" s="114"/>
      <c r="Z139" s="98"/>
      <c r="AA139" s="114"/>
      <c r="AB139" s="114"/>
      <c r="AC139" s="114"/>
      <c r="AD139" s="114"/>
      <c r="AE139" s="98"/>
      <c r="AF139" s="101"/>
      <c r="AG139" s="178"/>
      <c r="AH139" s="114"/>
      <c r="AI139" s="98"/>
      <c r="AJ139" s="114"/>
      <c r="AK139" s="100"/>
      <c r="AL139" s="114"/>
      <c r="AM139" s="98"/>
      <c r="AN139" s="101"/>
      <c r="AO139" s="114"/>
      <c r="AP139" s="98"/>
      <c r="AQ139" s="114"/>
      <c r="AR139" s="114"/>
      <c r="AS139" s="114"/>
      <c r="AT139" s="114"/>
      <c r="AU139" s="98"/>
      <c r="AV139" s="98"/>
      <c r="AW139" s="114"/>
      <c r="AX139" s="98"/>
      <c r="AY139" s="98"/>
      <c r="AZ139" s="114"/>
      <c r="BA139" s="100"/>
      <c r="BB139" s="98"/>
      <c r="BC139" s="98"/>
      <c r="BD139" s="98"/>
      <c r="BE139" s="114"/>
      <c r="BF139" s="98"/>
      <c r="BG139" s="101">
        <v>44336</v>
      </c>
      <c r="BH139" s="169" t="s">
        <v>1555</v>
      </c>
      <c r="BI139" s="100" t="s">
        <v>123</v>
      </c>
      <c r="BJ139" s="98">
        <v>0</v>
      </c>
      <c r="BK139" s="98" t="s">
        <v>151</v>
      </c>
      <c r="BL139" s="101">
        <v>44500</v>
      </c>
      <c r="BM139" s="102" t="s">
        <v>1827</v>
      </c>
      <c r="BN139" s="109">
        <v>0.6</v>
      </c>
      <c r="BO139" s="110">
        <v>44508</v>
      </c>
      <c r="BP139" s="102" t="s">
        <v>1828</v>
      </c>
      <c r="BQ139" s="98" t="s">
        <v>1736</v>
      </c>
      <c r="BR139" s="170">
        <v>44518</v>
      </c>
      <c r="BS139" s="58" t="s">
        <v>1829</v>
      </c>
      <c r="BT139" s="58" t="s">
        <v>114</v>
      </c>
      <c r="BU139" s="68">
        <f>7/9</f>
        <v>0.77777777777777779</v>
      </c>
      <c r="BV139" s="54" t="s">
        <v>133</v>
      </c>
      <c r="BW139" s="54"/>
      <c r="BX139" s="54"/>
      <c r="BY139" s="54"/>
      <c r="BZ139" s="248">
        <v>44627</v>
      </c>
      <c r="CA139" s="239" t="s">
        <v>1830</v>
      </c>
      <c r="CB139" s="56" t="s">
        <v>1317</v>
      </c>
      <c r="CC139" s="68">
        <v>0.78</v>
      </c>
      <c r="CD139" s="54" t="s">
        <v>133</v>
      </c>
      <c r="CE139" s="248">
        <v>44655</v>
      </c>
      <c r="CF139" s="248" t="s">
        <v>1831</v>
      </c>
      <c r="CG139" s="92" t="s">
        <v>1317</v>
      </c>
      <c r="CH139" s="78">
        <v>0.01</v>
      </c>
      <c r="CI139" s="123" t="s">
        <v>133</v>
      </c>
      <c r="CJ139" s="248">
        <v>44679</v>
      </c>
      <c r="CK139" s="240" t="s">
        <v>1832</v>
      </c>
      <c r="CL139" s="248" t="s">
        <v>1317</v>
      </c>
      <c r="CM139" s="78">
        <v>0.02</v>
      </c>
      <c r="CN139" s="123" t="s">
        <v>133</v>
      </c>
      <c r="CO139" s="248">
        <v>44712</v>
      </c>
      <c r="CP139" s="92" t="s">
        <v>1833</v>
      </c>
      <c r="CQ139" s="92"/>
      <c r="CR139" s="79">
        <v>44720</v>
      </c>
      <c r="CS139" s="92" t="s">
        <v>335</v>
      </c>
      <c r="CT139" s="92" t="s">
        <v>367</v>
      </c>
      <c r="CU139" s="124">
        <v>44756</v>
      </c>
      <c r="CV139" s="848" t="s">
        <v>1834</v>
      </c>
      <c r="CW139" s="871" t="s">
        <v>139</v>
      </c>
      <c r="CX139" s="893">
        <v>44769</v>
      </c>
      <c r="CY139" s="889" t="s">
        <v>8595</v>
      </c>
      <c r="CZ139" s="885" t="s">
        <v>220</v>
      </c>
      <c r="DA139" s="78">
        <v>0.3</v>
      </c>
      <c r="DB139" s="884" t="s">
        <v>4238</v>
      </c>
      <c r="DC139" s="919"/>
      <c r="DD139" s="920"/>
      <c r="DE139" s="54" t="s">
        <v>140</v>
      </c>
      <c r="DF139" s="62"/>
      <c r="DG139" s="56"/>
      <c r="DH139" s="57"/>
      <c r="DI139" s="54"/>
      <c r="DJ139" s="953"/>
      <c r="DK139" s="925">
        <v>132</v>
      </c>
      <c r="DL139" s="855" t="str">
        <f t="shared" si="4"/>
        <v>EN AVANCE</v>
      </c>
      <c r="DM139" s="913">
        <v>132</v>
      </c>
    </row>
    <row r="140" spans="1:117" ht="27" hidden="1" customHeight="1">
      <c r="A140" s="54">
        <v>0</v>
      </c>
      <c r="B140" s="54">
        <v>197</v>
      </c>
      <c r="C140" s="56" t="s">
        <v>99</v>
      </c>
      <c r="D140" s="56">
        <v>2020</v>
      </c>
      <c r="E140" s="56" t="s">
        <v>1649</v>
      </c>
      <c r="F140" s="65">
        <v>44253</v>
      </c>
      <c r="G140" s="58" t="s">
        <v>1821</v>
      </c>
      <c r="H140" s="56" t="s">
        <v>102</v>
      </c>
      <c r="I140" s="118" t="s">
        <v>1835</v>
      </c>
      <c r="J140" s="118" t="s">
        <v>1823</v>
      </c>
      <c r="K140" s="118" t="s">
        <v>1836</v>
      </c>
      <c r="L140" s="56" t="s">
        <v>146</v>
      </c>
      <c r="M140" s="58" t="s">
        <v>1837</v>
      </c>
      <c r="N140" s="114"/>
      <c r="O140" s="54">
        <v>1</v>
      </c>
      <c r="P140" s="56" t="s">
        <v>1681</v>
      </c>
      <c r="Q140" s="81" t="s">
        <v>954</v>
      </c>
      <c r="R140" s="56" t="s">
        <v>1655</v>
      </c>
      <c r="S140" s="65">
        <v>44287</v>
      </c>
      <c r="T140" s="65">
        <v>44439</v>
      </c>
      <c r="U140" s="63" t="s">
        <v>111</v>
      </c>
      <c r="V140" s="54"/>
      <c r="W140" s="251">
        <v>44742</v>
      </c>
      <c r="X140" s="98"/>
      <c r="Y140" s="114"/>
      <c r="Z140" s="98"/>
      <c r="AA140" s="114"/>
      <c r="AB140" s="114"/>
      <c r="AC140" s="114"/>
      <c r="AD140" s="114"/>
      <c r="AE140" s="98"/>
      <c r="AF140" s="101"/>
      <c r="AG140" s="178"/>
      <c r="AH140" s="114"/>
      <c r="AI140" s="98"/>
      <c r="AJ140" s="114"/>
      <c r="AK140" s="100"/>
      <c r="AL140" s="114"/>
      <c r="AM140" s="98"/>
      <c r="AN140" s="101"/>
      <c r="AO140" s="114"/>
      <c r="AP140" s="98"/>
      <c r="AQ140" s="114"/>
      <c r="AR140" s="114"/>
      <c r="AS140" s="114"/>
      <c r="AT140" s="114"/>
      <c r="AU140" s="98"/>
      <c r="AV140" s="98"/>
      <c r="AW140" s="114"/>
      <c r="AX140" s="98"/>
      <c r="AY140" s="98"/>
      <c r="AZ140" s="114"/>
      <c r="BA140" s="100"/>
      <c r="BB140" s="98"/>
      <c r="BC140" s="98"/>
      <c r="BD140" s="98"/>
      <c r="BE140" s="114"/>
      <c r="BF140" s="98"/>
      <c r="BG140" s="101">
        <v>44336</v>
      </c>
      <c r="BH140" s="169" t="s">
        <v>1555</v>
      </c>
      <c r="BI140" s="100" t="s">
        <v>123</v>
      </c>
      <c r="BJ140" s="98">
        <v>0</v>
      </c>
      <c r="BK140" s="98" t="s">
        <v>151</v>
      </c>
      <c r="BL140" s="101">
        <v>44500</v>
      </c>
      <c r="BM140" s="102" t="s">
        <v>1656</v>
      </c>
      <c r="BN140" s="98">
        <v>0</v>
      </c>
      <c r="BO140" s="110">
        <v>44508</v>
      </c>
      <c r="BP140" s="102" t="s">
        <v>1682</v>
      </c>
      <c r="BQ140" s="98" t="s">
        <v>126</v>
      </c>
      <c r="BR140" s="170">
        <v>44518</v>
      </c>
      <c r="BS140" s="58" t="s">
        <v>1838</v>
      </c>
      <c r="BT140" s="58" t="s">
        <v>114</v>
      </c>
      <c r="BU140" s="68">
        <f>0/1</f>
        <v>0</v>
      </c>
      <c r="BV140" s="54" t="s">
        <v>115</v>
      </c>
      <c r="BW140" s="54"/>
      <c r="BX140" s="54"/>
      <c r="BY140" s="54"/>
      <c r="BZ140" s="248">
        <v>44627</v>
      </c>
      <c r="CA140" s="239" t="s">
        <v>1659</v>
      </c>
      <c r="CB140" s="56" t="s">
        <v>1317</v>
      </c>
      <c r="CC140" s="68">
        <v>0</v>
      </c>
      <c r="CD140" s="54" t="s">
        <v>133</v>
      </c>
      <c r="CE140" s="79">
        <v>44655</v>
      </c>
      <c r="CF140" s="248" t="s">
        <v>1660</v>
      </c>
      <c r="CG140" s="92" t="s">
        <v>1317</v>
      </c>
      <c r="CH140" s="78">
        <v>0</v>
      </c>
      <c r="CI140" s="123" t="s">
        <v>133</v>
      </c>
      <c r="CJ140" s="248">
        <v>44679</v>
      </c>
      <c r="CK140" s="246" t="s">
        <v>1660</v>
      </c>
      <c r="CL140" s="92" t="s">
        <v>1317</v>
      </c>
      <c r="CM140" s="78">
        <v>0</v>
      </c>
      <c r="CN140" s="123" t="s">
        <v>133</v>
      </c>
      <c r="CO140" s="248">
        <v>44712</v>
      </c>
      <c r="CP140" s="92" t="s">
        <v>1685</v>
      </c>
      <c r="CQ140" s="92"/>
      <c r="CR140" s="248">
        <v>44720</v>
      </c>
      <c r="CS140" s="92" t="s">
        <v>335</v>
      </c>
      <c r="CT140" s="92" t="s">
        <v>367</v>
      </c>
      <c r="CU140" s="248">
        <v>44756</v>
      </c>
      <c r="CV140" s="838" t="s">
        <v>1662</v>
      </c>
      <c r="CW140" s="869" t="s">
        <v>139</v>
      </c>
      <c r="CX140" s="893">
        <v>44770</v>
      </c>
      <c r="CY140" s="889" t="s">
        <v>8596</v>
      </c>
      <c r="CZ140" s="885" t="s">
        <v>220</v>
      </c>
      <c r="DA140" s="78">
        <v>1</v>
      </c>
      <c r="DB140" s="884" t="s">
        <v>4237</v>
      </c>
      <c r="DC140" s="919"/>
      <c r="DD140" s="920"/>
      <c r="DE140" s="54" t="s">
        <v>140</v>
      </c>
      <c r="DF140" s="62"/>
      <c r="DG140" s="56"/>
      <c r="DH140" s="57"/>
      <c r="DI140" s="54"/>
      <c r="DJ140" s="953"/>
      <c r="DK140" s="925">
        <v>133</v>
      </c>
      <c r="DL140" s="855" t="str">
        <f t="shared" si="4"/>
        <v>CUMPLIDA</v>
      </c>
      <c r="DM140" s="913">
        <v>133</v>
      </c>
    </row>
    <row r="141" spans="1:117" ht="27" hidden="1" customHeight="1">
      <c r="A141" s="54">
        <v>0</v>
      </c>
      <c r="B141" s="54">
        <v>198</v>
      </c>
      <c r="C141" s="56" t="s">
        <v>99</v>
      </c>
      <c r="D141" s="56">
        <v>2020</v>
      </c>
      <c r="E141" s="56" t="s">
        <v>1649</v>
      </c>
      <c r="F141" s="65">
        <v>44253</v>
      </c>
      <c r="G141" s="58" t="s">
        <v>1821</v>
      </c>
      <c r="H141" s="56" t="s">
        <v>102</v>
      </c>
      <c r="I141" s="118" t="s">
        <v>1839</v>
      </c>
      <c r="J141" s="118" t="s">
        <v>1823</v>
      </c>
      <c r="K141" s="118" t="s">
        <v>1836</v>
      </c>
      <c r="L141" s="56" t="s">
        <v>146</v>
      </c>
      <c r="M141" s="58" t="s">
        <v>1840</v>
      </c>
      <c r="N141" s="114"/>
      <c r="O141" s="63">
        <v>12</v>
      </c>
      <c r="P141" s="56" t="s">
        <v>1841</v>
      </c>
      <c r="Q141" s="81" t="s">
        <v>954</v>
      </c>
      <c r="R141" s="56" t="s">
        <v>1655</v>
      </c>
      <c r="S141" s="65">
        <v>44287</v>
      </c>
      <c r="T141" s="65">
        <v>44561</v>
      </c>
      <c r="U141" s="63" t="s">
        <v>552</v>
      </c>
      <c r="V141" s="54"/>
      <c r="W141" s="251">
        <v>45015</v>
      </c>
      <c r="X141" s="98"/>
      <c r="Y141" s="114"/>
      <c r="Z141" s="98"/>
      <c r="AA141" s="114"/>
      <c r="AB141" s="114"/>
      <c r="AC141" s="114"/>
      <c r="AD141" s="114"/>
      <c r="AE141" s="98"/>
      <c r="AF141" s="101"/>
      <c r="AG141" s="178"/>
      <c r="AH141" s="114"/>
      <c r="AI141" s="98"/>
      <c r="AJ141" s="114"/>
      <c r="AK141" s="100"/>
      <c r="AL141" s="114"/>
      <c r="AM141" s="98"/>
      <c r="AN141" s="101"/>
      <c r="AO141" s="114"/>
      <c r="AP141" s="98"/>
      <c r="AQ141" s="114"/>
      <c r="AR141" s="114"/>
      <c r="AS141" s="114"/>
      <c r="AT141" s="114"/>
      <c r="AU141" s="98"/>
      <c r="AV141" s="98"/>
      <c r="AW141" s="114"/>
      <c r="AX141" s="98"/>
      <c r="AY141" s="98"/>
      <c r="AZ141" s="114"/>
      <c r="BA141" s="100"/>
      <c r="BB141" s="98"/>
      <c r="BC141" s="98"/>
      <c r="BD141" s="98"/>
      <c r="BE141" s="114"/>
      <c r="BF141" s="98"/>
      <c r="BG141" s="101">
        <v>44336</v>
      </c>
      <c r="BH141" s="169" t="s">
        <v>1555</v>
      </c>
      <c r="BI141" s="100" t="s">
        <v>123</v>
      </c>
      <c r="BJ141" s="98">
        <v>0</v>
      </c>
      <c r="BK141" s="98" t="s">
        <v>151</v>
      </c>
      <c r="BL141" s="101">
        <v>44500</v>
      </c>
      <c r="BM141" s="102" t="s">
        <v>1842</v>
      </c>
      <c r="BN141" s="109">
        <v>0.59</v>
      </c>
      <c r="BO141" s="110">
        <v>44508</v>
      </c>
      <c r="BP141" s="102" t="s">
        <v>1843</v>
      </c>
      <c r="BQ141" s="98" t="s">
        <v>1736</v>
      </c>
      <c r="BR141" s="170">
        <v>44518</v>
      </c>
      <c r="BS141" s="58" t="s">
        <v>1844</v>
      </c>
      <c r="BT141" s="58" t="s">
        <v>114</v>
      </c>
      <c r="BU141" s="68">
        <f>0/9</f>
        <v>0</v>
      </c>
      <c r="BV141" s="54" t="s">
        <v>133</v>
      </c>
      <c r="BW141" s="54"/>
      <c r="BX141" s="54"/>
      <c r="BY141" s="54"/>
      <c r="BZ141" s="248">
        <v>44627</v>
      </c>
      <c r="CA141" s="239" t="s">
        <v>1845</v>
      </c>
      <c r="CB141" s="56" t="s">
        <v>1317</v>
      </c>
      <c r="CC141" s="68">
        <v>0</v>
      </c>
      <c r="CD141" s="54" t="s">
        <v>133</v>
      </c>
      <c r="CE141" s="248">
        <v>44655</v>
      </c>
      <c r="CF141" s="248" t="s">
        <v>1846</v>
      </c>
      <c r="CG141" s="92" t="s">
        <v>1317</v>
      </c>
      <c r="CH141" s="78">
        <v>0.01</v>
      </c>
      <c r="CI141" s="123" t="s">
        <v>133</v>
      </c>
      <c r="CJ141" s="248">
        <v>44679</v>
      </c>
      <c r="CK141" s="240" t="s">
        <v>1847</v>
      </c>
      <c r="CL141" s="248" t="s">
        <v>1317</v>
      </c>
      <c r="CM141" s="78">
        <v>0.02</v>
      </c>
      <c r="CN141" s="123" t="s">
        <v>133</v>
      </c>
      <c r="CO141" s="248">
        <v>44712</v>
      </c>
      <c r="CP141" s="92" t="s">
        <v>1848</v>
      </c>
      <c r="CQ141" s="92"/>
      <c r="CR141" s="79">
        <v>44720</v>
      </c>
      <c r="CS141" s="92" t="s">
        <v>335</v>
      </c>
      <c r="CT141" s="92" t="s">
        <v>367</v>
      </c>
      <c r="CU141" s="124">
        <v>44756</v>
      </c>
      <c r="CV141" s="848" t="s">
        <v>1834</v>
      </c>
      <c r="CW141" s="871" t="s">
        <v>139</v>
      </c>
      <c r="CX141" s="893">
        <v>44770</v>
      </c>
      <c r="CY141" s="889" t="s">
        <v>8597</v>
      </c>
      <c r="CZ141" s="885" t="s">
        <v>220</v>
      </c>
      <c r="DA141" s="78">
        <v>1</v>
      </c>
      <c r="DB141" s="884" t="s">
        <v>4237</v>
      </c>
      <c r="DC141" s="919"/>
      <c r="DD141" s="920"/>
      <c r="DE141" s="54" t="s">
        <v>140</v>
      </c>
      <c r="DF141" s="62"/>
      <c r="DG141" s="56"/>
      <c r="DH141" s="57"/>
      <c r="DI141" s="54"/>
      <c r="DJ141" s="953"/>
      <c r="DK141" s="925">
        <v>134</v>
      </c>
      <c r="DL141" s="855" t="str">
        <f t="shared" si="4"/>
        <v>CUMPLIDA</v>
      </c>
      <c r="DM141" s="913">
        <v>134</v>
      </c>
    </row>
    <row r="142" spans="1:117" ht="27" hidden="1" customHeight="1">
      <c r="A142" s="54">
        <v>0</v>
      </c>
      <c r="B142" s="54">
        <v>199</v>
      </c>
      <c r="C142" s="56" t="s">
        <v>99</v>
      </c>
      <c r="D142" s="56">
        <v>2020</v>
      </c>
      <c r="E142" s="56" t="s">
        <v>1649</v>
      </c>
      <c r="F142" s="65">
        <v>44253</v>
      </c>
      <c r="G142" s="58" t="s">
        <v>1821</v>
      </c>
      <c r="H142" s="56" t="s">
        <v>102</v>
      </c>
      <c r="I142" s="118" t="s">
        <v>1835</v>
      </c>
      <c r="J142" s="118" t="s">
        <v>1823</v>
      </c>
      <c r="K142" s="118" t="s">
        <v>1849</v>
      </c>
      <c r="L142" s="56" t="s">
        <v>146</v>
      </c>
      <c r="M142" s="58" t="s">
        <v>1850</v>
      </c>
      <c r="N142" s="114"/>
      <c r="O142" s="54">
        <v>1</v>
      </c>
      <c r="P142" s="56" t="s">
        <v>1851</v>
      </c>
      <c r="Q142" s="81" t="s">
        <v>954</v>
      </c>
      <c r="R142" s="56" t="s">
        <v>1655</v>
      </c>
      <c r="S142" s="65">
        <v>44287</v>
      </c>
      <c r="T142" s="65">
        <v>44439</v>
      </c>
      <c r="U142" s="60"/>
      <c r="V142" s="54"/>
      <c r="W142" s="65">
        <f>IF(T142="","",(T142+V142))</f>
        <v>44439</v>
      </c>
      <c r="X142" s="98"/>
      <c r="Y142" s="114"/>
      <c r="Z142" s="98"/>
      <c r="AA142" s="114"/>
      <c r="AB142" s="114"/>
      <c r="AC142" s="114"/>
      <c r="AD142" s="114"/>
      <c r="AE142" s="98"/>
      <c r="AF142" s="101"/>
      <c r="AG142" s="178"/>
      <c r="AH142" s="114"/>
      <c r="AI142" s="98"/>
      <c r="AJ142" s="114"/>
      <c r="AK142" s="100"/>
      <c r="AL142" s="114"/>
      <c r="AM142" s="98"/>
      <c r="AN142" s="101"/>
      <c r="AO142" s="114"/>
      <c r="AP142" s="98"/>
      <c r="AQ142" s="114"/>
      <c r="AR142" s="114"/>
      <c r="AS142" s="114"/>
      <c r="AT142" s="114"/>
      <c r="AU142" s="98"/>
      <c r="AV142" s="98"/>
      <c r="AW142" s="114"/>
      <c r="AX142" s="98"/>
      <c r="AY142" s="98"/>
      <c r="AZ142" s="114"/>
      <c r="BA142" s="100"/>
      <c r="BB142" s="98"/>
      <c r="BC142" s="98"/>
      <c r="BD142" s="98"/>
      <c r="BE142" s="114"/>
      <c r="BF142" s="98"/>
      <c r="BG142" s="101">
        <v>44336</v>
      </c>
      <c r="BH142" s="169" t="s">
        <v>1555</v>
      </c>
      <c r="BI142" s="100" t="s">
        <v>123</v>
      </c>
      <c r="BJ142" s="98">
        <v>0</v>
      </c>
      <c r="BK142" s="98" t="s">
        <v>151</v>
      </c>
      <c r="BL142" s="101">
        <v>44500</v>
      </c>
      <c r="BM142" s="102" t="s">
        <v>1852</v>
      </c>
      <c r="BN142" s="98">
        <v>0</v>
      </c>
      <c r="BO142" s="110">
        <v>44508</v>
      </c>
      <c r="BP142" s="102" t="s">
        <v>1853</v>
      </c>
      <c r="BQ142" s="98" t="s">
        <v>126</v>
      </c>
      <c r="BR142" s="170">
        <v>44518</v>
      </c>
      <c r="BS142" s="58" t="s">
        <v>1854</v>
      </c>
      <c r="BT142" s="58" t="s">
        <v>114</v>
      </c>
      <c r="BU142" s="68">
        <f>1/1</f>
        <v>1</v>
      </c>
      <c r="BV142" s="54" t="s">
        <v>257</v>
      </c>
      <c r="BW142" s="54"/>
      <c r="BX142" s="54"/>
      <c r="BY142" s="54"/>
      <c r="BZ142" s="248">
        <v>44627</v>
      </c>
      <c r="CA142" s="242" t="s">
        <v>1098</v>
      </c>
      <c r="CB142" s="56" t="s">
        <v>1317</v>
      </c>
      <c r="CC142" s="68">
        <v>1</v>
      </c>
      <c r="CD142" s="54" t="s">
        <v>257</v>
      </c>
      <c r="CE142" s="248">
        <v>44655</v>
      </c>
      <c r="CF142" s="142" t="s">
        <v>1098</v>
      </c>
      <c r="CG142" s="92" t="s">
        <v>1317</v>
      </c>
      <c r="CH142" s="78">
        <v>1</v>
      </c>
      <c r="CI142" s="123" t="s">
        <v>257</v>
      </c>
      <c r="CJ142" s="248">
        <v>44679</v>
      </c>
      <c r="CK142" s="243" t="s">
        <v>1098</v>
      </c>
      <c r="CL142" s="244" t="s">
        <v>1317</v>
      </c>
      <c r="CM142" s="140">
        <v>1</v>
      </c>
      <c r="CN142" s="123" t="s">
        <v>257</v>
      </c>
      <c r="CO142" s="92"/>
      <c r="CP142" s="92"/>
      <c r="CQ142" s="92"/>
      <c r="CR142" s="248">
        <v>44720</v>
      </c>
      <c r="CS142" s="92" t="s">
        <v>1098</v>
      </c>
      <c r="CT142" s="92" t="s">
        <v>139</v>
      </c>
      <c r="CU142" s="248">
        <v>44756</v>
      </c>
      <c r="CV142" s="838" t="s">
        <v>1855</v>
      </c>
      <c r="CW142" s="869" t="s">
        <v>139</v>
      </c>
      <c r="CX142" s="893">
        <v>44770</v>
      </c>
      <c r="CY142" s="889" t="s">
        <v>8598</v>
      </c>
      <c r="CZ142" s="885" t="s">
        <v>220</v>
      </c>
      <c r="DA142" s="140">
        <v>1</v>
      </c>
      <c r="DB142" s="884" t="s">
        <v>4237</v>
      </c>
      <c r="DC142" s="919"/>
      <c r="DD142" s="920"/>
      <c r="DE142" s="54" t="s">
        <v>140</v>
      </c>
      <c r="DF142" s="67" t="s">
        <v>1856</v>
      </c>
      <c r="DG142" s="56" t="s">
        <v>114</v>
      </c>
      <c r="DH142" s="57">
        <v>44637</v>
      </c>
      <c r="DI142" s="54" t="s">
        <v>310</v>
      </c>
      <c r="DJ142" s="953"/>
      <c r="DK142" s="925">
        <v>135</v>
      </c>
      <c r="DL142" s="855" t="str">
        <f t="shared" si="4"/>
        <v>CUMPLIDA</v>
      </c>
      <c r="DM142" s="913">
        <v>135</v>
      </c>
    </row>
    <row r="143" spans="1:117" ht="27" hidden="1" customHeight="1">
      <c r="A143" s="54">
        <v>324</v>
      </c>
      <c r="B143" s="54">
        <v>200</v>
      </c>
      <c r="C143" s="59" t="s">
        <v>99</v>
      </c>
      <c r="D143" s="56">
        <v>2020</v>
      </c>
      <c r="E143" s="56" t="s">
        <v>1649</v>
      </c>
      <c r="F143" s="65">
        <v>44253</v>
      </c>
      <c r="G143" s="118" t="s">
        <v>1857</v>
      </c>
      <c r="H143" s="59" t="s">
        <v>102</v>
      </c>
      <c r="I143" s="118" t="s">
        <v>1858</v>
      </c>
      <c r="J143" s="118" t="s">
        <v>1664</v>
      </c>
      <c r="K143" s="118" t="s">
        <v>1859</v>
      </c>
      <c r="L143" s="59" t="s">
        <v>146</v>
      </c>
      <c r="M143" s="118" t="s">
        <v>1860</v>
      </c>
      <c r="N143" s="62"/>
      <c r="O143" s="63">
        <v>2</v>
      </c>
      <c r="P143" s="81" t="s">
        <v>1813</v>
      </c>
      <c r="Q143" s="55" t="s">
        <v>954</v>
      </c>
      <c r="R143" s="81" t="s">
        <v>1655</v>
      </c>
      <c r="S143" s="134">
        <v>44287</v>
      </c>
      <c r="T143" s="134">
        <v>44773</v>
      </c>
      <c r="U143" s="63" t="s">
        <v>552</v>
      </c>
      <c r="V143" s="54"/>
      <c r="W143" s="64">
        <v>44926</v>
      </c>
      <c r="X143" s="54"/>
      <c r="Y143" s="62"/>
      <c r="Z143" s="54"/>
      <c r="AA143" s="62"/>
      <c r="AB143" s="62"/>
      <c r="AC143" s="62"/>
      <c r="AD143" s="62"/>
      <c r="AE143" s="54"/>
      <c r="AF143" s="57"/>
      <c r="AG143" s="70"/>
      <c r="AH143" s="62"/>
      <c r="AI143" s="54"/>
      <c r="AJ143" s="62"/>
      <c r="AK143" s="56"/>
      <c r="AL143" s="62"/>
      <c r="AM143" s="54"/>
      <c r="AN143" s="57"/>
      <c r="AO143" s="62"/>
      <c r="AP143" s="54"/>
      <c r="AQ143" s="62"/>
      <c r="AR143" s="62"/>
      <c r="AS143" s="62"/>
      <c r="AT143" s="62"/>
      <c r="AU143" s="54"/>
      <c r="AV143" s="54"/>
      <c r="AW143" s="62"/>
      <c r="AX143" s="54"/>
      <c r="AY143" s="54"/>
      <c r="AZ143" s="62"/>
      <c r="BA143" s="56"/>
      <c r="BB143" s="54"/>
      <c r="BC143" s="54"/>
      <c r="BD143" s="54"/>
      <c r="BE143" s="62"/>
      <c r="BF143" s="54"/>
      <c r="BG143" s="57">
        <v>44336</v>
      </c>
      <c r="BH143" s="67" t="s">
        <v>1555</v>
      </c>
      <c r="BI143" s="56" t="s">
        <v>123</v>
      </c>
      <c r="BJ143" s="54">
        <v>0</v>
      </c>
      <c r="BK143" s="54" t="s">
        <v>151</v>
      </c>
      <c r="BL143" s="57">
        <v>44500</v>
      </c>
      <c r="BM143" s="58" t="s">
        <v>1705</v>
      </c>
      <c r="BN143" s="54">
        <v>0</v>
      </c>
      <c r="BO143" s="170">
        <v>44508</v>
      </c>
      <c r="BP143" s="58" t="s">
        <v>1861</v>
      </c>
      <c r="BQ143" s="54" t="s">
        <v>1736</v>
      </c>
      <c r="BR143" s="170">
        <v>44518</v>
      </c>
      <c r="BS143" s="58" t="s">
        <v>1862</v>
      </c>
      <c r="BT143" s="58" t="s">
        <v>114</v>
      </c>
      <c r="BU143" s="78">
        <f>0/4</f>
        <v>0</v>
      </c>
      <c r="BV143" s="54" t="s">
        <v>133</v>
      </c>
      <c r="BW143" s="54"/>
      <c r="BX143" s="54"/>
      <c r="BY143" s="54"/>
      <c r="BZ143" s="248">
        <v>44627</v>
      </c>
      <c r="CA143" s="239" t="s">
        <v>1863</v>
      </c>
      <c r="CB143" s="56" t="s">
        <v>1317</v>
      </c>
      <c r="CC143" s="68">
        <v>0</v>
      </c>
      <c r="CD143" s="54" t="s">
        <v>133</v>
      </c>
      <c r="CE143" s="248">
        <v>44655</v>
      </c>
      <c r="CF143" s="248" t="s">
        <v>1864</v>
      </c>
      <c r="CG143" s="92" t="s">
        <v>1317</v>
      </c>
      <c r="CH143" s="78">
        <v>0</v>
      </c>
      <c r="CI143" s="123" t="s">
        <v>133</v>
      </c>
      <c r="CJ143" s="248">
        <v>44679</v>
      </c>
      <c r="CK143" s="246" t="s">
        <v>1864</v>
      </c>
      <c r="CL143" s="92" t="s">
        <v>1317</v>
      </c>
      <c r="CM143" s="78">
        <v>0</v>
      </c>
      <c r="CN143" s="123" t="s">
        <v>133</v>
      </c>
      <c r="CO143" s="248">
        <v>44712</v>
      </c>
      <c r="CP143" s="92" t="s">
        <v>1685</v>
      </c>
      <c r="CQ143" s="92"/>
      <c r="CR143" s="248">
        <v>44720</v>
      </c>
      <c r="CS143" s="92" t="s">
        <v>335</v>
      </c>
      <c r="CT143" s="92" t="s">
        <v>367</v>
      </c>
      <c r="CU143" s="248">
        <v>44756</v>
      </c>
      <c r="CV143" s="838" t="s">
        <v>1865</v>
      </c>
      <c r="CW143" s="869" t="s">
        <v>1071</v>
      </c>
      <c r="CX143" s="893">
        <v>44770</v>
      </c>
      <c r="CY143" s="889" t="s">
        <v>8599</v>
      </c>
      <c r="CZ143" s="885" t="s">
        <v>220</v>
      </c>
      <c r="DA143" s="78">
        <v>0.2</v>
      </c>
      <c r="DB143" s="884" t="s">
        <v>4238</v>
      </c>
      <c r="DC143" s="919"/>
      <c r="DD143" s="920"/>
      <c r="DE143" s="54" t="s">
        <v>140</v>
      </c>
      <c r="DF143" s="62"/>
      <c r="DG143" s="56"/>
      <c r="DH143" s="57"/>
      <c r="DI143" s="54"/>
      <c r="DJ143" s="953"/>
      <c r="DK143" s="925">
        <v>136</v>
      </c>
      <c r="DL143" s="855" t="str">
        <f t="shared" si="4"/>
        <v>EN AVANCE</v>
      </c>
      <c r="DM143" s="913">
        <v>136</v>
      </c>
    </row>
    <row r="144" spans="1:117" ht="27" hidden="1" customHeight="1">
      <c r="A144" s="98">
        <v>325</v>
      </c>
      <c r="B144" s="54">
        <v>201</v>
      </c>
      <c r="C144" s="103" t="s">
        <v>99</v>
      </c>
      <c r="D144" s="100">
        <v>2020</v>
      </c>
      <c r="E144" s="100" t="s">
        <v>1649</v>
      </c>
      <c r="F144" s="173">
        <v>44253</v>
      </c>
      <c r="G144" s="102" t="s">
        <v>1866</v>
      </c>
      <c r="H144" s="103" t="s">
        <v>102</v>
      </c>
      <c r="I144" s="267" t="s">
        <v>1867</v>
      </c>
      <c r="J144" s="267" t="s">
        <v>1868</v>
      </c>
      <c r="K144" s="267" t="s">
        <v>1869</v>
      </c>
      <c r="L144" s="103" t="s">
        <v>146</v>
      </c>
      <c r="M144" s="102" t="s">
        <v>1870</v>
      </c>
      <c r="N144" s="114"/>
      <c r="O144" s="268">
        <v>1</v>
      </c>
      <c r="P144" s="176" t="s">
        <v>1681</v>
      </c>
      <c r="Q144" s="81" t="s">
        <v>954</v>
      </c>
      <c r="R144" s="176" t="s">
        <v>1655</v>
      </c>
      <c r="S144" s="269">
        <v>44287</v>
      </c>
      <c r="T144" s="269">
        <v>44439</v>
      </c>
      <c r="U144" s="270" t="s">
        <v>111</v>
      </c>
      <c r="V144" s="98"/>
      <c r="W144" s="273">
        <v>44742</v>
      </c>
      <c r="X144" s="98"/>
      <c r="Y144" s="114"/>
      <c r="Z144" s="98"/>
      <c r="AA144" s="114"/>
      <c r="AB144" s="114"/>
      <c r="AC144" s="114"/>
      <c r="AD144" s="114"/>
      <c r="AE144" s="98"/>
      <c r="AF144" s="101"/>
      <c r="AG144" s="178"/>
      <c r="AH144" s="114"/>
      <c r="AI144" s="98"/>
      <c r="AJ144" s="114"/>
      <c r="AK144" s="100"/>
      <c r="AL144" s="114"/>
      <c r="AM144" s="98"/>
      <c r="AN144" s="101"/>
      <c r="AO144" s="114"/>
      <c r="AP144" s="98"/>
      <c r="AQ144" s="114"/>
      <c r="AR144" s="114"/>
      <c r="AS144" s="114"/>
      <c r="AT144" s="114"/>
      <c r="AU144" s="98"/>
      <c r="AV144" s="98"/>
      <c r="AW144" s="114"/>
      <c r="AX144" s="98"/>
      <c r="AY144" s="98"/>
      <c r="AZ144" s="114"/>
      <c r="BA144" s="100"/>
      <c r="BB144" s="98"/>
      <c r="BC144" s="98"/>
      <c r="BD144" s="98"/>
      <c r="BE144" s="114"/>
      <c r="BF144" s="98"/>
      <c r="BG144" s="101">
        <v>44336</v>
      </c>
      <c r="BH144" s="169" t="s">
        <v>1555</v>
      </c>
      <c r="BI144" s="100" t="s">
        <v>123</v>
      </c>
      <c r="BJ144" s="98">
        <v>0</v>
      </c>
      <c r="BK144" s="98" t="s">
        <v>151</v>
      </c>
      <c r="BL144" s="101">
        <v>44500</v>
      </c>
      <c r="BM144" s="102" t="s">
        <v>1656</v>
      </c>
      <c r="BN144" s="98">
        <v>0</v>
      </c>
      <c r="BO144" s="110">
        <v>44508</v>
      </c>
      <c r="BP144" s="102" t="s">
        <v>1682</v>
      </c>
      <c r="BQ144" s="98" t="s">
        <v>126</v>
      </c>
      <c r="BR144" s="110">
        <v>44518</v>
      </c>
      <c r="BS144" s="102" t="s">
        <v>1871</v>
      </c>
      <c r="BT144" s="102" t="s">
        <v>114</v>
      </c>
      <c r="BU144" s="109">
        <f>0/1</f>
        <v>0</v>
      </c>
      <c r="BV144" s="98" t="s">
        <v>115</v>
      </c>
      <c r="BW144" s="98"/>
      <c r="BX144" s="98"/>
      <c r="BY144" s="98"/>
      <c r="BZ144" s="248">
        <v>44627</v>
      </c>
      <c r="CA144" s="239" t="s">
        <v>1659</v>
      </c>
      <c r="CB144" s="56" t="s">
        <v>1317</v>
      </c>
      <c r="CC144" s="68">
        <v>0</v>
      </c>
      <c r="CD144" s="98" t="s">
        <v>133</v>
      </c>
      <c r="CE144" s="248">
        <v>44655</v>
      </c>
      <c r="CF144" s="248" t="s">
        <v>1660</v>
      </c>
      <c r="CG144" s="92" t="s">
        <v>1317</v>
      </c>
      <c r="CH144" s="78">
        <v>0</v>
      </c>
      <c r="CI144" s="271" t="s">
        <v>133</v>
      </c>
      <c r="CJ144" s="248">
        <v>44679</v>
      </c>
      <c r="CK144" s="246" t="s">
        <v>1660</v>
      </c>
      <c r="CL144" s="92" t="s">
        <v>1317</v>
      </c>
      <c r="CM144" s="78">
        <v>0</v>
      </c>
      <c r="CN144" s="123" t="s">
        <v>133</v>
      </c>
      <c r="CO144" s="248">
        <v>44712</v>
      </c>
      <c r="CP144" s="92" t="s">
        <v>1685</v>
      </c>
      <c r="CQ144" s="92"/>
      <c r="CR144" s="248">
        <v>44720</v>
      </c>
      <c r="CS144" s="92" t="s">
        <v>335</v>
      </c>
      <c r="CT144" s="92" t="s">
        <v>367</v>
      </c>
      <c r="CU144" s="248">
        <v>44756</v>
      </c>
      <c r="CV144" s="838" t="s">
        <v>1686</v>
      </c>
      <c r="CW144" s="869" t="s">
        <v>139</v>
      </c>
      <c r="CX144" s="893">
        <v>44770</v>
      </c>
      <c r="CY144" s="889" t="s">
        <v>8600</v>
      </c>
      <c r="CZ144" s="885" t="s">
        <v>220</v>
      </c>
      <c r="DA144" s="78">
        <v>1</v>
      </c>
      <c r="DB144" s="884" t="s">
        <v>4237</v>
      </c>
      <c r="DC144" s="921"/>
      <c r="DD144" s="922"/>
      <c r="DE144" s="98" t="s">
        <v>140</v>
      </c>
      <c r="DF144" s="114"/>
      <c r="DG144" s="100"/>
      <c r="DH144" s="101"/>
      <c r="DI144" s="98"/>
      <c r="DJ144" s="953"/>
      <c r="DK144" s="925">
        <v>137</v>
      </c>
      <c r="DL144" s="855" t="str">
        <f t="shared" si="4"/>
        <v>CUMPLIDA</v>
      </c>
      <c r="DM144" s="913">
        <v>137</v>
      </c>
    </row>
    <row r="145" spans="1:117" ht="27" hidden="1" customHeight="1">
      <c r="A145" s="98">
        <v>0</v>
      </c>
      <c r="B145" s="54">
        <v>202</v>
      </c>
      <c r="C145" s="103" t="s">
        <v>99</v>
      </c>
      <c r="D145" s="100">
        <v>2020</v>
      </c>
      <c r="E145" s="100" t="s">
        <v>1649</v>
      </c>
      <c r="F145" s="173">
        <v>44253</v>
      </c>
      <c r="G145" s="102" t="s">
        <v>1866</v>
      </c>
      <c r="H145" s="103" t="s">
        <v>102</v>
      </c>
      <c r="I145" s="267" t="s">
        <v>1872</v>
      </c>
      <c r="J145" s="267" t="s">
        <v>1868</v>
      </c>
      <c r="K145" s="267" t="s">
        <v>1869</v>
      </c>
      <c r="L145" s="59" t="s">
        <v>146</v>
      </c>
      <c r="M145" s="102" t="s">
        <v>1873</v>
      </c>
      <c r="N145" s="114"/>
      <c r="O145" s="271">
        <v>9</v>
      </c>
      <c r="P145" s="106" t="s">
        <v>1874</v>
      </c>
      <c r="Q145" s="55" t="s">
        <v>109</v>
      </c>
      <c r="R145" s="106" t="s">
        <v>1875</v>
      </c>
      <c r="S145" s="269">
        <v>44287</v>
      </c>
      <c r="T145" s="269">
        <v>44561</v>
      </c>
      <c r="U145" s="63" t="s">
        <v>111</v>
      </c>
      <c r="V145" s="98"/>
      <c r="W145" s="64">
        <v>44681</v>
      </c>
      <c r="X145" s="98"/>
      <c r="Y145" s="114"/>
      <c r="Z145" s="98"/>
      <c r="AA145" s="114"/>
      <c r="AB145" s="114"/>
      <c r="AC145" s="114"/>
      <c r="AD145" s="114"/>
      <c r="AE145" s="98"/>
      <c r="AF145" s="101"/>
      <c r="AG145" s="178"/>
      <c r="AH145" s="114"/>
      <c r="AI145" s="98"/>
      <c r="AJ145" s="114"/>
      <c r="AK145" s="100"/>
      <c r="AL145" s="114"/>
      <c r="AM145" s="98"/>
      <c r="AN145" s="101"/>
      <c r="AO145" s="114"/>
      <c r="AP145" s="98"/>
      <c r="AQ145" s="114"/>
      <c r="AR145" s="114"/>
      <c r="AS145" s="114"/>
      <c r="AT145" s="114"/>
      <c r="AU145" s="98"/>
      <c r="AV145" s="98"/>
      <c r="AW145" s="114"/>
      <c r="AX145" s="98"/>
      <c r="AY145" s="98"/>
      <c r="AZ145" s="114"/>
      <c r="BA145" s="100"/>
      <c r="BB145" s="98"/>
      <c r="BC145" s="98"/>
      <c r="BD145" s="101">
        <v>44286</v>
      </c>
      <c r="BE145" s="169" t="s">
        <v>1768</v>
      </c>
      <c r="BF145" s="109">
        <v>0</v>
      </c>
      <c r="BG145" s="101">
        <v>44335</v>
      </c>
      <c r="BH145" s="169" t="s">
        <v>1555</v>
      </c>
      <c r="BI145" s="100" t="s">
        <v>123</v>
      </c>
      <c r="BJ145" s="98">
        <v>0</v>
      </c>
      <c r="BK145" s="98" t="s">
        <v>151</v>
      </c>
      <c r="BL145" s="110">
        <v>44500</v>
      </c>
      <c r="BM145" s="102" t="s">
        <v>1876</v>
      </c>
      <c r="BN145" s="109">
        <v>1</v>
      </c>
      <c r="BO145" s="110">
        <v>44508</v>
      </c>
      <c r="BP145" s="102" t="s">
        <v>1877</v>
      </c>
      <c r="BQ145" s="100" t="s">
        <v>1787</v>
      </c>
      <c r="BR145" s="110">
        <v>44519</v>
      </c>
      <c r="BS145" s="102" t="s">
        <v>1878</v>
      </c>
      <c r="BT145" s="98" t="s">
        <v>128</v>
      </c>
      <c r="BU145" s="109">
        <v>1</v>
      </c>
      <c r="BV145" s="98" t="s">
        <v>257</v>
      </c>
      <c r="BW145" s="110">
        <v>44610</v>
      </c>
      <c r="BX145" s="102" t="s">
        <v>1879</v>
      </c>
      <c r="BY145" s="109">
        <v>1</v>
      </c>
      <c r="BZ145" s="274">
        <v>44622</v>
      </c>
      <c r="CA145" s="275" t="s">
        <v>306</v>
      </c>
      <c r="CB145" s="275" t="s">
        <v>132</v>
      </c>
      <c r="CC145" s="276">
        <f>+BU145</f>
        <v>1</v>
      </c>
      <c r="CD145" s="109" t="s">
        <v>133</v>
      </c>
      <c r="CE145" s="684">
        <v>44658</v>
      </c>
      <c r="CF145" s="277" t="s">
        <v>1880</v>
      </c>
      <c r="CG145" s="66" t="s">
        <v>135</v>
      </c>
      <c r="CH145" s="278">
        <v>0.5</v>
      </c>
      <c r="CI145" s="109" t="s">
        <v>133</v>
      </c>
      <c r="CJ145" s="76">
        <v>44680</v>
      </c>
      <c r="CK145" s="77" t="s">
        <v>136</v>
      </c>
      <c r="CL145" s="77" t="s">
        <v>135</v>
      </c>
      <c r="CM145" s="78">
        <v>0.5</v>
      </c>
      <c r="CN145" s="78" t="s">
        <v>115</v>
      </c>
      <c r="CO145" s="77"/>
      <c r="CP145" s="77"/>
      <c r="CQ145" s="77"/>
      <c r="CR145" s="248">
        <v>44720</v>
      </c>
      <c r="CS145" s="77" t="s">
        <v>1881</v>
      </c>
      <c r="CT145" s="77" t="s">
        <v>126</v>
      </c>
      <c r="CU145" s="826">
        <v>44731</v>
      </c>
      <c r="CV145" s="827" t="s">
        <v>8263</v>
      </c>
      <c r="CW145" s="872" t="s">
        <v>139</v>
      </c>
      <c r="CX145" s="893">
        <v>44769</v>
      </c>
      <c r="CY145" s="889" t="s">
        <v>8428</v>
      </c>
      <c r="CZ145" s="885" t="s">
        <v>128</v>
      </c>
      <c r="DA145" s="78">
        <v>0.5</v>
      </c>
      <c r="DB145" s="884" t="s">
        <v>4239</v>
      </c>
      <c r="DC145" s="921"/>
      <c r="DD145" s="922"/>
      <c r="DE145" s="98" t="s">
        <v>140</v>
      </c>
      <c r="DF145" s="114"/>
      <c r="DG145" s="100"/>
      <c r="DH145" s="101"/>
      <c r="DI145" s="98"/>
      <c r="DJ145" s="953"/>
      <c r="DK145" s="925">
        <v>138</v>
      </c>
      <c r="DL145" s="855" t="str">
        <f t="shared" si="4"/>
        <v>VENCIDA</v>
      </c>
      <c r="DM145" s="913">
        <v>138</v>
      </c>
    </row>
    <row r="146" spans="1:117" ht="27" hidden="1" customHeight="1">
      <c r="A146" s="98">
        <v>0</v>
      </c>
      <c r="B146" s="54">
        <v>203</v>
      </c>
      <c r="C146" s="103" t="s">
        <v>99</v>
      </c>
      <c r="D146" s="100">
        <v>2020</v>
      </c>
      <c r="E146" s="100" t="s">
        <v>1649</v>
      </c>
      <c r="F146" s="173">
        <v>44253</v>
      </c>
      <c r="G146" s="102" t="s">
        <v>1866</v>
      </c>
      <c r="H146" s="103" t="s">
        <v>102</v>
      </c>
      <c r="I146" s="267" t="s">
        <v>1882</v>
      </c>
      <c r="J146" s="267" t="s">
        <v>1868</v>
      </c>
      <c r="K146" s="267" t="s">
        <v>1883</v>
      </c>
      <c r="L146" s="103" t="s">
        <v>146</v>
      </c>
      <c r="M146" s="102" t="s">
        <v>1884</v>
      </c>
      <c r="N146" s="80" t="s">
        <v>1885</v>
      </c>
      <c r="O146" s="279">
        <v>12</v>
      </c>
      <c r="P146" s="176" t="s">
        <v>1886</v>
      </c>
      <c r="Q146" s="99" t="s">
        <v>954</v>
      </c>
      <c r="R146" s="176" t="s">
        <v>1655</v>
      </c>
      <c r="S146" s="269">
        <v>44287</v>
      </c>
      <c r="T146" s="269">
        <v>44561</v>
      </c>
      <c r="U146" s="63" t="s">
        <v>552</v>
      </c>
      <c r="V146" s="98"/>
      <c r="W146" s="273">
        <v>44985</v>
      </c>
      <c r="X146" s="98"/>
      <c r="Y146" s="114"/>
      <c r="Z146" s="98"/>
      <c r="AA146" s="114"/>
      <c r="AB146" s="114"/>
      <c r="AC146" s="114"/>
      <c r="AD146" s="114"/>
      <c r="AE146" s="98"/>
      <c r="AF146" s="101"/>
      <c r="AG146" s="178"/>
      <c r="AH146" s="114"/>
      <c r="AI146" s="98"/>
      <c r="AJ146" s="114"/>
      <c r="AK146" s="100"/>
      <c r="AL146" s="114"/>
      <c r="AM146" s="98"/>
      <c r="AN146" s="101"/>
      <c r="AO146" s="114"/>
      <c r="AP146" s="98"/>
      <c r="AQ146" s="114"/>
      <c r="AR146" s="114"/>
      <c r="AS146" s="114"/>
      <c r="AT146" s="114"/>
      <c r="AU146" s="98"/>
      <c r="AV146" s="98"/>
      <c r="AW146" s="114"/>
      <c r="AX146" s="98"/>
      <c r="AY146" s="98"/>
      <c r="AZ146" s="114"/>
      <c r="BA146" s="100"/>
      <c r="BB146" s="98"/>
      <c r="BC146" s="98"/>
      <c r="BD146" s="98"/>
      <c r="BE146" s="114"/>
      <c r="BF146" s="98"/>
      <c r="BG146" s="101">
        <v>44336</v>
      </c>
      <c r="BH146" s="169" t="s">
        <v>1555</v>
      </c>
      <c r="BI146" s="100" t="s">
        <v>123</v>
      </c>
      <c r="BJ146" s="98">
        <v>0</v>
      </c>
      <c r="BK146" s="98" t="s">
        <v>151</v>
      </c>
      <c r="BL146" s="101">
        <v>44500</v>
      </c>
      <c r="BM146" s="102" t="s">
        <v>1887</v>
      </c>
      <c r="BN146" s="109">
        <v>0.2</v>
      </c>
      <c r="BO146" s="110">
        <v>44508</v>
      </c>
      <c r="BP146" s="102" t="s">
        <v>1888</v>
      </c>
      <c r="BQ146" s="98" t="s">
        <v>1736</v>
      </c>
      <c r="BR146" s="110">
        <v>44518</v>
      </c>
      <c r="BS146" s="102" t="s">
        <v>1889</v>
      </c>
      <c r="BT146" s="102" t="s">
        <v>114</v>
      </c>
      <c r="BU146" s="109">
        <f>7/9</f>
        <v>0.77777777777777779</v>
      </c>
      <c r="BV146" s="98" t="s">
        <v>133</v>
      </c>
      <c r="BW146" s="98"/>
      <c r="BX146" s="98"/>
      <c r="BY146" s="98"/>
      <c r="BZ146" s="248">
        <v>44627</v>
      </c>
      <c r="CA146" s="280" t="s">
        <v>1890</v>
      </c>
      <c r="CB146" s="56" t="s">
        <v>1317</v>
      </c>
      <c r="CC146" s="68">
        <v>0.78</v>
      </c>
      <c r="CD146" s="98" t="s">
        <v>133</v>
      </c>
      <c r="CE146" s="248">
        <v>44655</v>
      </c>
      <c r="CF146" s="124" t="s">
        <v>1891</v>
      </c>
      <c r="CG146" s="92" t="s">
        <v>1317</v>
      </c>
      <c r="CH146" s="78">
        <v>0.02</v>
      </c>
      <c r="CI146" s="271" t="s">
        <v>133</v>
      </c>
      <c r="CJ146" s="248">
        <v>44679</v>
      </c>
      <c r="CK146" s="240" t="s">
        <v>1892</v>
      </c>
      <c r="CL146" s="248" t="s">
        <v>1317</v>
      </c>
      <c r="CM146" s="78">
        <v>0.03</v>
      </c>
      <c r="CN146" s="123" t="s">
        <v>133</v>
      </c>
      <c r="CO146" s="248">
        <v>44712</v>
      </c>
      <c r="CP146" s="92" t="s">
        <v>1893</v>
      </c>
      <c r="CQ146" s="92"/>
      <c r="CR146" s="248">
        <v>44720</v>
      </c>
      <c r="CS146" s="92" t="s">
        <v>335</v>
      </c>
      <c r="CT146" s="92" t="s">
        <v>367</v>
      </c>
      <c r="CU146" s="248">
        <v>44756</v>
      </c>
      <c r="CV146" s="838" t="s">
        <v>1894</v>
      </c>
      <c r="CW146" s="869" t="s">
        <v>1071</v>
      </c>
      <c r="CX146" s="883">
        <v>44770</v>
      </c>
      <c r="CY146" s="889" t="s">
        <v>8601</v>
      </c>
      <c r="CZ146" s="885" t="s">
        <v>220</v>
      </c>
      <c r="DA146" s="78">
        <v>0</v>
      </c>
      <c r="DB146" s="884" t="s">
        <v>4238</v>
      </c>
      <c r="DC146" s="921"/>
      <c r="DD146" s="922"/>
      <c r="DE146" s="98" t="s">
        <v>140</v>
      </c>
      <c r="DF146" s="114"/>
      <c r="DG146" s="100"/>
      <c r="DH146" s="101"/>
      <c r="DI146" s="98"/>
      <c r="DJ146" s="953"/>
      <c r="DK146" s="925">
        <v>139</v>
      </c>
      <c r="DL146" s="855" t="str">
        <f t="shared" si="4"/>
        <v>EN AVANCE</v>
      </c>
      <c r="DM146" s="913">
        <v>139</v>
      </c>
    </row>
    <row r="147" spans="1:117" ht="27" hidden="1" customHeight="1">
      <c r="A147" s="54">
        <v>328</v>
      </c>
      <c r="B147" s="54">
        <v>204</v>
      </c>
      <c r="C147" s="59" t="s">
        <v>99</v>
      </c>
      <c r="D147" s="56">
        <v>2020</v>
      </c>
      <c r="E147" s="56" t="s">
        <v>1649</v>
      </c>
      <c r="F147" s="65">
        <v>44253</v>
      </c>
      <c r="G147" s="58" t="s">
        <v>1895</v>
      </c>
      <c r="H147" s="59" t="s">
        <v>102</v>
      </c>
      <c r="I147" s="118" t="s">
        <v>1664</v>
      </c>
      <c r="J147" s="118" t="s">
        <v>1664</v>
      </c>
      <c r="K147" s="118" t="s">
        <v>1896</v>
      </c>
      <c r="L147" s="59" t="s">
        <v>146</v>
      </c>
      <c r="M147" s="58" t="s">
        <v>1897</v>
      </c>
      <c r="N147" s="70"/>
      <c r="O147" s="63">
        <v>12</v>
      </c>
      <c r="P147" s="81" t="s">
        <v>1898</v>
      </c>
      <c r="Q147" s="59" t="s">
        <v>954</v>
      </c>
      <c r="R147" s="81" t="s">
        <v>1655</v>
      </c>
      <c r="S147" s="134">
        <v>44287</v>
      </c>
      <c r="T147" s="134">
        <v>44561</v>
      </c>
      <c r="U147" s="63" t="s">
        <v>552</v>
      </c>
      <c r="V147" s="54"/>
      <c r="W147" s="64">
        <v>45015</v>
      </c>
      <c r="X147" s="54"/>
      <c r="Y147" s="62"/>
      <c r="Z147" s="54"/>
      <c r="AA147" s="62"/>
      <c r="AB147" s="62"/>
      <c r="AC147" s="62"/>
      <c r="AD147" s="62"/>
      <c r="AE147" s="54"/>
      <c r="AF147" s="57"/>
      <c r="AG147" s="70"/>
      <c r="AH147" s="62"/>
      <c r="AI147" s="54"/>
      <c r="AJ147" s="62"/>
      <c r="AK147" s="56"/>
      <c r="AL147" s="62"/>
      <c r="AM147" s="54"/>
      <c r="AN147" s="57"/>
      <c r="AO147" s="62"/>
      <c r="AP147" s="54"/>
      <c r="AQ147" s="62"/>
      <c r="AR147" s="62"/>
      <c r="AS147" s="62"/>
      <c r="AT147" s="62"/>
      <c r="AU147" s="54"/>
      <c r="AV147" s="54"/>
      <c r="AW147" s="62"/>
      <c r="AX147" s="54"/>
      <c r="AY147" s="54"/>
      <c r="AZ147" s="62"/>
      <c r="BA147" s="56"/>
      <c r="BB147" s="54"/>
      <c r="BC147" s="54"/>
      <c r="BD147" s="54"/>
      <c r="BE147" s="62"/>
      <c r="BF147" s="54"/>
      <c r="BG147" s="57">
        <v>44336</v>
      </c>
      <c r="BH147" s="67" t="s">
        <v>1555</v>
      </c>
      <c r="BI147" s="56" t="s">
        <v>123</v>
      </c>
      <c r="BJ147" s="54">
        <v>0</v>
      </c>
      <c r="BK147" s="54" t="s">
        <v>151</v>
      </c>
      <c r="BL147" s="170">
        <v>44500</v>
      </c>
      <c r="BM147" s="58" t="s">
        <v>1668</v>
      </c>
      <c r="BN147" s="68">
        <v>0.77</v>
      </c>
      <c r="BO147" s="170">
        <v>44508</v>
      </c>
      <c r="BP147" s="58" t="s">
        <v>1669</v>
      </c>
      <c r="BQ147" s="54" t="s">
        <v>139</v>
      </c>
      <c r="BR147" s="170">
        <v>44518</v>
      </c>
      <c r="BS147" s="58" t="s">
        <v>1670</v>
      </c>
      <c r="BT147" s="58" t="s">
        <v>114</v>
      </c>
      <c r="BU147" s="78">
        <f>7/9</f>
        <v>0.77777777777777779</v>
      </c>
      <c r="BV147" s="54" t="s">
        <v>133</v>
      </c>
      <c r="BW147" s="54"/>
      <c r="BX147" s="54"/>
      <c r="BY147" s="54"/>
      <c r="BZ147" s="248">
        <v>44627</v>
      </c>
      <c r="CA147" s="239" t="s">
        <v>1671</v>
      </c>
      <c r="CB147" s="56" t="s">
        <v>1317</v>
      </c>
      <c r="CC147" s="68">
        <v>0.78</v>
      </c>
      <c r="CD147" s="54" t="s">
        <v>133</v>
      </c>
      <c r="CE147" s="248">
        <v>44655</v>
      </c>
      <c r="CF147" s="266" t="s">
        <v>1899</v>
      </c>
      <c r="CG147" s="92" t="s">
        <v>1317</v>
      </c>
      <c r="CH147" s="78">
        <v>0.02</v>
      </c>
      <c r="CI147" s="123" t="s">
        <v>133</v>
      </c>
      <c r="CJ147" s="248">
        <v>44679</v>
      </c>
      <c r="CK147" s="240" t="s">
        <v>1673</v>
      </c>
      <c r="CL147" s="248" t="s">
        <v>1317</v>
      </c>
      <c r="CM147" s="78">
        <v>0.03</v>
      </c>
      <c r="CN147" s="123" t="s">
        <v>133</v>
      </c>
      <c r="CO147" s="248">
        <v>44712</v>
      </c>
      <c r="CP147" s="92" t="s">
        <v>1674</v>
      </c>
      <c r="CQ147" s="92"/>
      <c r="CR147" s="79">
        <v>44720</v>
      </c>
      <c r="CS147" s="92" t="s">
        <v>335</v>
      </c>
      <c r="CT147" s="92" t="s">
        <v>367</v>
      </c>
      <c r="CU147" s="124">
        <v>44756</v>
      </c>
      <c r="CV147" s="848" t="s">
        <v>1675</v>
      </c>
      <c r="CW147" s="871" t="s">
        <v>1071</v>
      </c>
      <c r="CX147" s="883">
        <v>44770</v>
      </c>
      <c r="CY147" s="889" t="s">
        <v>8602</v>
      </c>
      <c r="CZ147" s="885" t="s">
        <v>220</v>
      </c>
      <c r="DA147" s="78">
        <v>0</v>
      </c>
      <c r="DB147" s="884" t="s">
        <v>4238</v>
      </c>
      <c r="DC147" s="919"/>
      <c r="DD147" s="920"/>
      <c r="DE147" s="54" t="s">
        <v>140</v>
      </c>
      <c r="DF147" s="62"/>
      <c r="DG147" s="56"/>
      <c r="DH147" s="57"/>
      <c r="DI147" s="54"/>
      <c r="DJ147" s="953"/>
      <c r="DK147" s="925">
        <v>140</v>
      </c>
      <c r="DL147" s="855" t="str">
        <f t="shared" si="4"/>
        <v>EN AVANCE</v>
      </c>
      <c r="DM147" s="913">
        <v>140</v>
      </c>
    </row>
    <row r="148" spans="1:117" ht="27" hidden="1" customHeight="1">
      <c r="A148" s="98">
        <v>329</v>
      </c>
      <c r="B148" s="54">
        <v>205</v>
      </c>
      <c r="C148" s="103" t="s">
        <v>99</v>
      </c>
      <c r="D148" s="100">
        <v>2020</v>
      </c>
      <c r="E148" s="100" t="s">
        <v>1649</v>
      </c>
      <c r="F148" s="173">
        <v>44253</v>
      </c>
      <c r="G148" s="281" t="s">
        <v>1900</v>
      </c>
      <c r="H148" s="103" t="s">
        <v>102</v>
      </c>
      <c r="I148" s="267" t="s">
        <v>1901</v>
      </c>
      <c r="J148" s="267" t="s">
        <v>1902</v>
      </c>
      <c r="K148" s="267" t="s">
        <v>1903</v>
      </c>
      <c r="L148" s="103" t="s">
        <v>146</v>
      </c>
      <c r="M148" s="102" t="s">
        <v>1904</v>
      </c>
      <c r="N148" s="114"/>
      <c r="O148" s="268">
        <v>1</v>
      </c>
      <c r="P148" s="176" t="s">
        <v>1905</v>
      </c>
      <c r="Q148" s="99" t="s">
        <v>954</v>
      </c>
      <c r="R148" s="176" t="s">
        <v>1906</v>
      </c>
      <c r="S148" s="269">
        <v>44287</v>
      </c>
      <c r="T148" s="269">
        <v>44439</v>
      </c>
      <c r="U148" s="270" t="s">
        <v>111</v>
      </c>
      <c r="V148" s="98"/>
      <c r="W148" s="273">
        <v>44742</v>
      </c>
      <c r="X148" s="98"/>
      <c r="Y148" s="114"/>
      <c r="Z148" s="98"/>
      <c r="AA148" s="114"/>
      <c r="AB148" s="114"/>
      <c r="AC148" s="114"/>
      <c r="AD148" s="114"/>
      <c r="AE148" s="98"/>
      <c r="AF148" s="101"/>
      <c r="AG148" s="178"/>
      <c r="AH148" s="114"/>
      <c r="AI148" s="98"/>
      <c r="AJ148" s="114"/>
      <c r="AK148" s="100"/>
      <c r="AL148" s="114"/>
      <c r="AM148" s="98"/>
      <c r="AN148" s="101"/>
      <c r="AO148" s="114"/>
      <c r="AP148" s="98"/>
      <c r="AQ148" s="114"/>
      <c r="AR148" s="114"/>
      <c r="AS148" s="114"/>
      <c r="AT148" s="114"/>
      <c r="AU148" s="98"/>
      <c r="AV148" s="98"/>
      <c r="AW148" s="114"/>
      <c r="AX148" s="98"/>
      <c r="AY148" s="98"/>
      <c r="AZ148" s="114"/>
      <c r="BA148" s="100"/>
      <c r="BB148" s="98"/>
      <c r="BC148" s="98"/>
      <c r="BD148" s="98"/>
      <c r="BE148" s="114"/>
      <c r="BF148" s="98"/>
      <c r="BG148" s="101">
        <v>44336</v>
      </c>
      <c r="BH148" s="169" t="s">
        <v>1555</v>
      </c>
      <c r="BI148" s="100" t="s">
        <v>123</v>
      </c>
      <c r="BJ148" s="98">
        <v>0</v>
      </c>
      <c r="BK148" s="98" t="s">
        <v>151</v>
      </c>
      <c r="BL148" s="101">
        <v>44500</v>
      </c>
      <c r="BM148" s="102" t="s">
        <v>1656</v>
      </c>
      <c r="BN148" s="98">
        <v>0</v>
      </c>
      <c r="BO148" s="110">
        <v>44508</v>
      </c>
      <c r="BP148" s="102" t="s">
        <v>1907</v>
      </c>
      <c r="BQ148" s="98" t="s">
        <v>126</v>
      </c>
      <c r="BR148" s="110">
        <v>44518</v>
      </c>
      <c r="BS148" s="102" t="s">
        <v>1908</v>
      </c>
      <c r="BT148" s="102" t="s">
        <v>114</v>
      </c>
      <c r="BU148" s="109">
        <f>0/1</f>
        <v>0</v>
      </c>
      <c r="BV148" s="98" t="s">
        <v>115</v>
      </c>
      <c r="BW148" s="98"/>
      <c r="BX148" s="98"/>
      <c r="BY148" s="98"/>
      <c r="BZ148" s="248">
        <v>44627</v>
      </c>
      <c r="CA148" s="239" t="s">
        <v>1659</v>
      </c>
      <c r="CB148" s="56" t="s">
        <v>1317</v>
      </c>
      <c r="CC148" s="68">
        <v>0</v>
      </c>
      <c r="CD148" s="98" t="s">
        <v>133</v>
      </c>
      <c r="CE148" s="248">
        <v>44655</v>
      </c>
      <c r="CF148" s="248" t="s">
        <v>1909</v>
      </c>
      <c r="CG148" s="92" t="s">
        <v>1317</v>
      </c>
      <c r="CH148" s="78">
        <v>1</v>
      </c>
      <c r="CI148" s="123" t="s">
        <v>257</v>
      </c>
      <c r="CJ148" s="248">
        <v>44679</v>
      </c>
      <c r="CK148" s="243" t="s">
        <v>1098</v>
      </c>
      <c r="CL148" s="244" t="s">
        <v>1317</v>
      </c>
      <c r="CM148" s="140">
        <v>1</v>
      </c>
      <c r="CN148" s="123" t="s">
        <v>257</v>
      </c>
      <c r="CO148" s="92"/>
      <c r="CP148" s="92"/>
      <c r="CQ148" s="92"/>
      <c r="CR148" s="79">
        <v>44720</v>
      </c>
      <c r="CS148" s="92" t="s">
        <v>1098</v>
      </c>
      <c r="CT148" s="92" t="s">
        <v>139</v>
      </c>
      <c r="CU148" s="248">
        <v>44756</v>
      </c>
      <c r="CV148" s="838" t="s">
        <v>1910</v>
      </c>
      <c r="CW148" s="869" t="s">
        <v>260</v>
      </c>
      <c r="CX148" s="883">
        <v>44770</v>
      </c>
      <c r="CY148" s="889" t="s">
        <v>4831</v>
      </c>
      <c r="CZ148" s="885" t="s">
        <v>220</v>
      </c>
      <c r="DA148" s="140">
        <v>1</v>
      </c>
      <c r="DB148" s="884" t="s">
        <v>4237</v>
      </c>
      <c r="DC148" s="921"/>
      <c r="DD148" s="922"/>
      <c r="DE148" s="948" t="s">
        <v>4218</v>
      </c>
      <c r="DF148" s="114" t="s">
        <v>6675</v>
      </c>
      <c r="DG148" s="100" t="s">
        <v>220</v>
      </c>
      <c r="DH148" s="101">
        <v>44771</v>
      </c>
      <c r="DI148" s="98" t="s">
        <v>310</v>
      </c>
      <c r="DJ148" s="953"/>
      <c r="DK148" s="925">
        <v>141</v>
      </c>
      <c r="DL148" s="855" t="str">
        <f t="shared" si="4"/>
        <v>CUMPLIDA</v>
      </c>
      <c r="DM148" s="913">
        <v>141</v>
      </c>
    </row>
    <row r="149" spans="1:117" ht="27" hidden="1" customHeight="1">
      <c r="A149" s="98">
        <v>0</v>
      </c>
      <c r="B149" s="54">
        <v>206</v>
      </c>
      <c r="C149" s="103" t="s">
        <v>99</v>
      </c>
      <c r="D149" s="100">
        <v>2020</v>
      </c>
      <c r="E149" s="100" t="s">
        <v>1649</v>
      </c>
      <c r="F149" s="173">
        <v>44253</v>
      </c>
      <c r="G149" s="281" t="s">
        <v>1900</v>
      </c>
      <c r="H149" s="103" t="s">
        <v>102</v>
      </c>
      <c r="I149" s="267" t="s">
        <v>1911</v>
      </c>
      <c r="J149" s="267" t="s">
        <v>1902</v>
      </c>
      <c r="K149" s="267" t="s">
        <v>1903</v>
      </c>
      <c r="L149" s="103" t="s">
        <v>146</v>
      </c>
      <c r="M149" s="102" t="s">
        <v>1912</v>
      </c>
      <c r="N149" s="114"/>
      <c r="O149" s="268">
        <v>1</v>
      </c>
      <c r="P149" s="176" t="s">
        <v>1913</v>
      </c>
      <c r="Q149" s="55" t="s">
        <v>391</v>
      </c>
      <c r="R149" s="176" t="s">
        <v>1914</v>
      </c>
      <c r="S149" s="269">
        <v>44287</v>
      </c>
      <c r="T149" s="282">
        <v>44469</v>
      </c>
      <c r="U149" s="104"/>
      <c r="V149" s="98"/>
      <c r="W149" s="64">
        <v>44659</v>
      </c>
      <c r="X149" s="98"/>
      <c r="Y149" s="114"/>
      <c r="Z149" s="98"/>
      <c r="AA149" s="114"/>
      <c r="AB149" s="114"/>
      <c r="AC149" s="114"/>
      <c r="AD149" s="114"/>
      <c r="AE149" s="98"/>
      <c r="AF149" s="101"/>
      <c r="AG149" s="178"/>
      <c r="AH149" s="114"/>
      <c r="AI149" s="98"/>
      <c r="AJ149" s="114"/>
      <c r="AK149" s="100"/>
      <c r="AL149" s="114"/>
      <c r="AM149" s="98"/>
      <c r="AN149" s="101"/>
      <c r="AO149" s="114"/>
      <c r="AP149" s="98"/>
      <c r="AQ149" s="114"/>
      <c r="AR149" s="114"/>
      <c r="AS149" s="114"/>
      <c r="AT149" s="114"/>
      <c r="AU149" s="98"/>
      <c r="AV149" s="98"/>
      <c r="AW149" s="114"/>
      <c r="AX149" s="98"/>
      <c r="AY149" s="98"/>
      <c r="AZ149" s="114"/>
      <c r="BA149" s="100"/>
      <c r="BB149" s="98"/>
      <c r="BC149" s="98"/>
      <c r="BD149" s="101">
        <v>44286</v>
      </c>
      <c r="BE149" s="169" t="s">
        <v>1517</v>
      </c>
      <c r="BF149" s="98"/>
      <c r="BG149" s="101">
        <v>44341</v>
      </c>
      <c r="BH149" s="169" t="s">
        <v>1555</v>
      </c>
      <c r="BI149" s="100" t="s">
        <v>123</v>
      </c>
      <c r="BJ149" s="98">
        <v>0</v>
      </c>
      <c r="BK149" s="98" t="s">
        <v>151</v>
      </c>
      <c r="BL149" s="110">
        <v>44500</v>
      </c>
      <c r="BM149" s="176" t="s">
        <v>1915</v>
      </c>
      <c r="BN149" s="109">
        <v>1</v>
      </c>
      <c r="BO149" s="110">
        <v>44508</v>
      </c>
      <c r="BP149" s="102" t="s">
        <v>1916</v>
      </c>
      <c r="BQ149" s="98" t="s">
        <v>126</v>
      </c>
      <c r="BR149" s="110">
        <v>44516</v>
      </c>
      <c r="BS149" s="102" t="s">
        <v>1916</v>
      </c>
      <c r="BT149" s="98" t="s">
        <v>123</v>
      </c>
      <c r="BU149" s="98">
        <v>0</v>
      </c>
      <c r="BV149" s="98" t="s">
        <v>115</v>
      </c>
      <c r="BW149" s="98"/>
      <c r="BX149" s="98"/>
      <c r="BY149" s="98"/>
      <c r="BZ149" s="98"/>
      <c r="CA149" s="178" t="s">
        <v>1917</v>
      </c>
      <c r="CB149" s="130" t="s">
        <v>409</v>
      </c>
      <c r="CC149" s="98">
        <v>0</v>
      </c>
      <c r="CD149" s="98" t="s">
        <v>133</v>
      </c>
      <c r="CE149" s="123" t="s">
        <v>1918</v>
      </c>
      <c r="CF149" s="123" t="s">
        <v>1919</v>
      </c>
      <c r="CG149" s="131" t="s">
        <v>451</v>
      </c>
      <c r="CH149" s="78">
        <v>1</v>
      </c>
      <c r="CI149" s="123" t="s">
        <v>257</v>
      </c>
      <c r="CJ149" s="76">
        <v>44678</v>
      </c>
      <c r="CK149" s="240" t="s">
        <v>472</v>
      </c>
      <c r="CL149" s="123"/>
      <c r="CM149" s="140">
        <v>1</v>
      </c>
      <c r="CN149" s="123" t="s">
        <v>257</v>
      </c>
      <c r="CO149" s="92"/>
      <c r="CP149" s="118"/>
      <c r="CQ149" s="92"/>
      <c r="CR149" s="79">
        <v>44720</v>
      </c>
      <c r="CS149" s="92" t="s">
        <v>472</v>
      </c>
      <c r="CT149" s="92" t="s">
        <v>139</v>
      </c>
      <c r="CU149" s="811">
        <v>44761</v>
      </c>
      <c r="CV149" s="813" t="s">
        <v>8176</v>
      </c>
      <c r="CW149" s="860" t="s">
        <v>1349</v>
      </c>
      <c r="CX149" s="883">
        <v>44770</v>
      </c>
      <c r="CY149" s="889" t="s">
        <v>8463</v>
      </c>
      <c r="CZ149" s="885" t="s">
        <v>128</v>
      </c>
      <c r="DA149" s="140">
        <v>1</v>
      </c>
      <c r="DB149" s="884" t="s">
        <v>4237</v>
      </c>
      <c r="DC149" s="919"/>
      <c r="DD149" s="920"/>
      <c r="DE149" s="54" t="s">
        <v>140</v>
      </c>
      <c r="DF149" s="62"/>
      <c r="DG149" s="811"/>
      <c r="DH149" s="57"/>
      <c r="DI149" s="54"/>
      <c r="DJ149" s="953"/>
      <c r="DK149" s="925">
        <v>142</v>
      </c>
      <c r="DL149" s="855" t="str">
        <f t="shared" si="4"/>
        <v>CUMPLIDA</v>
      </c>
      <c r="DM149" s="913">
        <v>142</v>
      </c>
    </row>
    <row r="150" spans="1:117" ht="27" hidden="1" customHeight="1">
      <c r="A150" s="54">
        <v>337</v>
      </c>
      <c r="B150" s="54">
        <v>208</v>
      </c>
      <c r="C150" s="59" t="s">
        <v>99</v>
      </c>
      <c r="D150" s="92">
        <v>2020</v>
      </c>
      <c r="E150" s="209" t="s">
        <v>1920</v>
      </c>
      <c r="F150" s="94">
        <v>44174</v>
      </c>
      <c r="G150" s="159" t="s">
        <v>1921</v>
      </c>
      <c r="H150" s="59" t="s">
        <v>102</v>
      </c>
      <c r="I150" s="159" t="s">
        <v>1922</v>
      </c>
      <c r="J150" s="159" t="s">
        <v>1378</v>
      </c>
      <c r="K150" s="159" t="s">
        <v>1923</v>
      </c>
      <c r="L150" s="208" t="s">
        <v>146</v>
      </c>
      <c r="M150" s="58" t="s">
        <v>1924</v>
      </c>
      <c r="N150" s="283"/>
      <c r="O150" s="77">
        <v>1</v>
      </c>
      <c r="P150" s="92" t="s">
        <v>1381</v>
      </c>
      <c r="Q150" s="55" t="s">
        <v>391</v>
      </c>
      <c r="R150" s="248" t="s">
        <v>1382</v>
      </c>
      <c r="S150" s="94">
        <v>44256</v>
      </c>
      <c r="T150" s="65">
        <v>44561</v>
      </c>
      <c r="U150" s="60"/>
      <c r="V150" s="54"/>
      <c r="W150" s="65">
        <f>IF(T150="","",(T150+V150))</f>
        <v>44561</v>
      </c>
      <c r="X150" s="98"/>
      <c r="Y150" s="114"/>
      <c r="Z150" s="98"/>
      <c r="AA150" s="114"/>
      <c r="AB150" s="114"/>
      <c r="AC150" s="114"/>
      <c r="AD150" s="114"/>
      <c r="AE150" s="98"/>
      <c r="AF150" s="101"/>
      <c r="AG150" s="178"/>
      <c r="AH150" s="114"/>
      <c r="AI150" s="98"/>
      <c r="AJ150" s="114"/>
      <c r="AK150" s="100"/>
      <c r="AL150" s="114"/>
      <c r="AM150" s="98"/>
      <c r="AN150" s="101"/>
      <c r="AO150" s="114"/>
      <c r="AP150" s="98"/>
      <c r="AQ150" s="114"/>
      <c r="AR150" s="114"/>
      <c r="AS150" s="114"/>
      <c r="AT150" s="114"/>
      <c r="AU150" s="98"/>
      <c r="AV150" s="98"/>
      <c r="AW150" s="114"/>
      <c r="AX150" s="98"/>
      <c r="AY150" s="98"/>
      <c r="AZ150" s="114"/>
      <c r="BA150" s="100"/>
      <c r="BB150" s="98"/>
      <c r="BC150" s="98"/>
      <c r="BD150" s="98"/>
      <c r="BE150" s="114"/>
      <c r="BF150" s="98"/>
      <c r="BG150" s="101">
        <v>44341</v>
      </c>
      <c r="BH150" s="102" t="s">
        <v>1386</v>
      </c>
      <c r="BI150" s="100" t="s">
        <v>123</v>
      </c>
      <c r="BJ150" s="98">
        <v>50</v>
      </c>
      <c r="BK150" s="98" t="s">
        <v>133</v>
      </c>
      <c r="BL150" s="110">
        <v>44500</v>
      </c>
      <c r="BM150" s="102" t="s">
        <v>1387</v>
      </c>
      <c r="BN150" s="109">
        <v>1</v>
      </c>
      <c r="BO150" s="110">
        <v>44508</v>
      </c>
      <c r="BP150" s="102" t="s">
        <v>1925</v>
      </c>
      <c r="BQ150" s="98" t="s">
        <v>1926</v>
      </c>
      <c r="BR150" s="170">
        <v>44516</v>
      </c>
      <c r="BS150" s="70" t="s">
        <v>1402</v>
      </c>
      <c r="BT150" s="54" t="s">
        <v>123</v>
      </c>
      <c r="BU150" s="54">
        <v>10</v>
      </c>
      <c r="BV150" s="54" t="s">
        <v>133</v>
      </c>
      <c r="BW150" s="54"/>
      <c r="BX150" s="54"/>
      <c r="BY150" s="54"/>
      <c r="BZ150" s="54"/>
      <c r="CA150" s="284" t="s">
        <v>1927</v>
      </c>
      <c r="CB150" s="130" t="s">
        <v>409</v>
      </c>
      <c r="CC150" s="54">
        <v>100</v>
      </c>
      <c r="CD150" s="54" t="s">
        <v>257</v>
      </c>
      <c r="CE150" s="216">
        <v>44657</v>
      </c>
      <c r="CF150" s="140" t="s">
        <v>1098</v>
      </c>
      <c r="CG150" s="131" t="s">
        <v>451</v>
      </c>
      <c r="CH150" s="78">
        <v>1</v>
      </c>
      <c r="CI150" s="123" t="s">
        <v>257</v>
      </c>
      <c r="CJ150" s="76">
        <v>44678</v>
      </c>
      <c r="CK150" s="240" t="s">
        <v>1098</v>
      </c>
      <c r="CL150" s="123"/>
      <c r="CM150" s="140">
        <v>1</v>
      </c>
      <c r="CN150" s="123" t="s">
        <v>257</v>
      </c>
      <c r="CO150" s="92"/>
      <c r="CP150" s="118"/>
      <c r="CQ150" s="92"/>
      <c r="CR150" s="79">
        <v>44720</v>
      </c>
      <c r="CS150" s="92" t="s">
        <v>472</v>
      </c>
      <c r="CT150" s="92" t="s">
        <v>139</v>
      </c>
      <c r="CU150" s="811">
        <v>44761</v>
      </c>
      <c r="CV150" s="813" t="s">
        <v>8176</v>
      </c>
      <c r="CW150" s="860" t="s">
        <v>1349</v>
      </c>
      <c r="CX150" s="883">
        <v>44770</v>
      </c>
      <c r="CY150" s="889" t="s">
        <v>8463</v>
      </c>
      <c r="CZ150" s="885" t="s">
        <v>128</v>
      </c>
      <c r="DA150" s="140">
        <v>1</v>
      </c>
      <c r="DB150" s="884" t="s">
        <v>4237</v>
      </c>
      <c r="DC150" s="919"/>
      <c r="DD150" s="920"/>
      <c r="DE150" s="54" t="s">
        <v>140</v>
      </c>
      <c r="DF150" s="62"/>
      <c r="DG150" s="811"/>
      <c r="DH150" s="57"/>
      <c r="DI150" s="54"/>
      <c r="DJ150" s="953"/>
      <c r="DK150" s="925">
        <v>143</v>
      </c>
      <c r="DL150" s="855" t="str">
        <f t="shared" si="4"/>
        <v>CUMPLIDA</v>
      </c>
      <c r="DM150" s="913">
        <v>143</v>
      </c>
    </row>
    <row r="151" spans="1:117" ht="27" hidden="1" customHeight="1">
      <c r="A151" s="54">
        <v>0</v>
      </c>
      <c r="B151" s="54">
        <v>209</v>
      </c>
      <c r="C151" s="59" t="s">
        <v>99</v>
      </c>
      <c r="D151" s="92">
        <v>2020</v>
      </c>
      <c r="E151" s="209" t="s">
        <v>1920</v>
      </c>
      <c r="F151" s="94">
        <v>44174</v>
      </c>
      <c r="G151" s="159" t="s">
        <v>1921</v>
      </c>
      <c r="H151" s="59" t="s">
        <v>102</v>
      </c>
      <c r="I151" s="159" t="s">
        <v>1928</v>
      </c>
      <c r="J151" s="159" t="s">
        <v>1378</v>
      </c>
      <c r="K151" s="159" t="s">
        <v>1923</v>
      </c>
      <c r="L151" s="208" t="s">
        <v>146</v>
      </c>
      <c r="M151" s="58" t="s">
        <v>1929</v>
      </c>
      <c r="N151" s="283"/>
      <c r="O151" s="77">
        <v>1</v>
      </c>
      <c r="P151" s="77" t="s">
        <v>1930</v>
      </c>
      <c r="Q151" s="55" t="s">
        <v>391</v>
      </c>
      <c r="R151" s="248" t="s">
        <v>1382</v>
      </c>
      <c r="S151" s="94">
        <v>44256</v>
      </c>
      <c r="T151" s="65">
        <v>44561</v>
      </c>
      <c r="U151" s="60"/>
      <c r="V151" s="54"/>
      <c r="W151" s="64">
        <v>44659</v>
      </c>
      <c r="X151" s="98"/>
      <c r="Y151" s="114"/>
      <c r="Z151" s="98"/>
      <c r="AA151" s="114"/>
      <c r="AB151" s="114"/>
      <c r="AC151" s="114"/>
      <c r="AD151" s="114"/>
      <c r="AE151" s="98"/>
      <c r="AF151" s="101"/>
      <c r="AG151" s="178"/>
      <c r="AH151" s="114"/>
      <c r="AI151" s="98"/>
      <c r="AJ151" s="114"/>
      <c r="AK151" s="100"/>
      <c r="AL151" s="114"/>
      <c r="AM151" s="98"/>
      <c r="AN151" s="101"/>
      <c r="AO151" s="114"/>
      <c r="AP151" s="98"/>
      <c r="AQ151" s="114"/>
      <c r="AR151" s="114"/>
      <c r="AS151" s="114"/>
      <c r="AT151" s="114"/>
      <c r="AU151" s="98"/>
      <c r="AV151" s="98"/>
      <c r="AW151" s="114"/>
      <c r="AX151" s="98"/>
      <c r="AY151" s="98"/>
      <c r="AZ151" s="114"/>
      <c r="BA151" s="100"/>
      <c r="BB151" s="98"/>
      <c r="BC151" s="98"/>
      <c r="BD151" s="101">
        <v>44286</v>
      </c>
      <c r="BE151" s="169" t="s">
        <v>1517</v>
      </c>
      <c r="BF151" s="98"/>
      <c r="BG151" s="101">
        <v>44341</v>
      </c>
      <c r="BH151" s="102" t="s">
        <v>1386</v>
      </c>
      <c r="BI151" s="100" t="s">
        <v>123</v>
      </c>
      <c r="BJ151" s="98">
        <v>50</v>
      </c>
      <c r="BK151" s="98" t="s">
        <v>133</v>
      </c>
      <c r="BL151" s="110">
        <v>44500</v>
      </c>
      <c r="BM151" s="102" t="s">
        <v>1387</v>
      </c>
      <c r="BN151" s="109">
        <v>1</v>
      </c>
      <c r="BO151" s="110">
        <v>44508</v>
      </c>
      <c r="BP151" s="102" t="s">
        <v>1401</v>
      </c>
      <c r="BQ151" s="98" t="s">
        <v>1926</v>
      </c>
      <c r="BR151" s="170">
        <v>44516</v>
      </c>
      <c r="BS151" s="70" t="s">
        <v>1389</v>
      </c>
      <c r="BT151" s="54" t="s">
        <v>123</v>
      </c>
      <c r="BU151" s="54">
        <v>5</v>
      </c>
      <c r="BV151" s="54" t="s">
        <v>133</v>
      </c>
      <c r="BW151" s="54"/>
      <c r="BX151" s="54"/>
      <c r="BY151" s="54"/>
      <c r="BZ151" s="54"/>
      <c r="CA151" s="178" t="s">
        <v>1917</v>
      </c>
      <c r="CB151" s="130" t="s">
        <v>409</v>
      </c>
      <c r="CC151" s="54"/>
      <c r="CD151" s="54" t="s">
        <v>133</v>
      </c>
      <c r="CE151" s="123" t="s">
        <v>1918</v>
      </c>
      <c r="CF151" s="248" t="s">
        <v>1931</v>
      </c>
      <c r="CG151" s="131" t="s">
        <v>451</v>
      </c>
      <c r="CH151" s="78">
        <v>0.02</v>
      </c>
      <c r="CI151" s="123" t="s">
        <v>133</v>
      </c>
      <c r="CJ151" s="76">
        <v>44678</v>
      </c>
      <c r="CK151" s="240" t="s">
        <v>1405</v>
      </c>
      <c r="CL151" s="120" t="s">
        <v>198</v>
      </c>
      <c r="CM151" s="78">
        <v>0.3</v>
      </c>
      <c r="CN151" s="123" t="s">
        <v>115</v>
      </c>
      <c r="CO151" s="79">
        <v>44706</v>
      </c>
      <c r="CP151" s="118" t="s">
        <v>1406</v>
      </c>
      <c r="CQ151" s="77">
        <v>0.5</v>
      </c>
      <c r="CR151" s="79">
        <v>44720</v>
      </c>
      <c r="CS151" s="92" t="s">
        <v>1932</v>
      </c>
      <c r="CT151" s="92" t="s">
        <v>1933</v>
      </c>
      <c r="CU151" s="811">
        <v>44761</v>
      </c>
      <c r="CV151" s="813" t="s">
        <v>8197</v>
      </c>
      <c r="CW151" s="860" t="s">
        <v>1349</v>
      </c>
      <c r="CX151" s="883">
        <v>44770</v>
      </c>
      <c r="CY151" s="917" t="s">
        <v>8487</v>
      </c>
      <c r="CZ151" s="885" t="s">
        <v>128</v>
      </c>
      <c r="DA151" s="78">
        <v>0.4</v>
      </c>
      <c r="DB151" s="884" t="s">
        <v>4239</v>
      </c>
      <c r="DC151" s="919"/>
      <c r="DD151" s="920"/>
      <c r="DE151" s="54" t="s">
        <v>140</v>
      </c>
      <c r="DF151" s="62"/>
      <c r="DG151" s="56"/>
      <c r="DH151" s="57"/>
      <c r="DI151" s="54"/>
      <c r="DJ151" s="953"/>
      <c r="DK151" s="925">
        <v>144</v>
      </c>
      <c r="DL151" s="855" t="str">
        <f t="shared" si="4"/>
        <v>VENCIDA</v>
      </c>
      <c r="DM151" s="913">
        <v>144</v>
      </c>
    </row>
    <row r="152" spans="1:117" ht="27" hidden="1" customHeight="1">
      <c r="A152" s="54">
        <v>339</v>
      </c>
      <c r="B152" s="54">
        <v>210</v>
      </c>
      <c r="C152" s="59" t="s">
        <v>99</v>
      </c>
      <c r="D152" s="92">
        <v>2020</v>
      </c>
      <c r="E152" s="209" t="s">
        <v>1920</v>
      </c>
      <c r="F152" s="94">
        <v>44174</v>
      </c>
      <c r="G152" s="159" t="s">
        <v>1934</v>
      </c>
      <c r="H152" s="59" t="s">
        <v>102</v>
      </c>
      <c r="I152" s="194" t="s">
        <v>1935</v>
      </c>
      <c r="J152" s="58" t="s">
        <v>1417</v>
      </c>
      <c r="K152" s="58" t="s">
        <v>1418</v>
      </c>
      <c r="L152" s="208" t="s">
        <v>146</v>
      </c>
      <c r="M152" s="58" t="s">
        <v>1936</v>
      </c>
      <c r="N152" s="245" t="s">
        <v>1937</v>
      </c>
      <c r="O152" s="86">
        <v>12</v>
      </c>
      <c r="P152" s="86" t="s">
        <v>1938</v>
      </c>
      <c r="Q152" s="55" t="s">
        <v>954</v>
      </c>
      <c r="R152" s="92" t="s">
        <v>1421</v>
      </c>
      <c r="S152" s="94">
        <v>44287</v>
      </c>
      <c r="T152" s="65">
        <v>44561</v>
      </c>
      <c r="U152" s="63" t="s">
        <v>552</v>
      </c>
      <c r="V152" s="54"/>
      <c r="W152" s="64">
        <v>45015</v>
      </c>
      <c r="X152" s="98"/>
      <c r="Y152" s="114"/>
      <c r="Z152" s="98"/>
      <c r="AA152" s="114"/>
      <c r="AB152" s="114"/>
      <c r="AC152" s="114"/>
      <c r="AD152" s="114"/>
      <c r="AE152" s="98"/>
      <c r="AF152" s="101"/>
      <c r="AG152" s="178"/>
      <c r="AH152" s="114"/>
      <c r="AI152" s="98"/>
      <c r="AJ152" s="114"/>
      <c r="AK152" s="100"/>
      <c r="AL152" s="114"/>
      <c r="AM152" s="98"/>
      <c r="AN152" s="101"/>
      <c r="AO152" s="114"/>
      <c r="AP152" s="98"/>
      <c r="AQ152" s="114"/>
      <c r="AR152" s="114"/>
      <c r="AS152" s="114"/>
      <c r="AT152" s="114"/>
      <c r="AU152" s="98"/>
      <c r="AV152" s="98"/>
      <c r="AW152" s="114"/>
      <c r="AX152" s="98"/>
      <c r="AY152" s="98"/>
      <c r="AZ152" s="114"/>
      <c r="BA152" s="100"/>
      <c r="BB152" s="98"/>
      <c r="BC152" s="98"/>
      <c r="BD152" s="98"/>
      <c r="BE152" s="114"/>
      <c r="BF152" s="98"/>
      <c r="BG152" s="101">
        <v>44336</v>
      </c>
      <c r="BH152" s="169" t="s">
        <v>1555</v>
      </c>
      <c r="BI152" s="100" t="s">
        <v>123</v>
      </c>
      <c r="BJ152" s="98">
        <v>0</v>
      </c>
      <c r="BK152" s="98" t="s">
        <v>151</v>
      </c>
      <c r="BL152" s="110">
        <v>44500</v>
      </c>
      <c r="BM152" s="102" t="s">
        <v>1425</v>
      </c>
      <c r="BN152" s="109">
        <v>0.25</v>
      </c>
      <c r="BO152" s="110">
        <v>44508</v>
      </c>
      <c r="BP152" s="102" t="s">
        <v>1426</v>
      </c>
      <c r="BQ152" s="98" t="s">
        <v>1736</v>
      </c>
      <c r="BR152" s="170">
        <v>44518</v>
      </c>
      <c r="BS152" s="58" t="s">
        <v>1939</v>
      </c>
      <c r="BT152" s="58" t="s">
        <v>114</v>
      </c>
      <c r="BU152" s="68">
        <f>8/10</f>
        <v>0.8</v>
      </c>
      <c r="BV152" s="54" t="s">
        <v>133</v>
      </c>
      <c r="BW152" s="54"/>
      <c r="BX152" s="54"/>
      <c r="BY152" s="54"/>
      <c r="BZ152" s="248">
        <v>44627</v>
      </c>
      <c r="CA152" s="239" t="s">
        <v>1940</v>
      </c>
      <c r="CB152" s="56" t="s">
        <v>1317</v>
      </c>
      <c r="CC152" s="68">
        <v>0.8</v>
      </c>
      <c r="CD152" s="54" t="s">
        <v>133</v>
      </c>
      <c r="CE152" s="248">
        <v>44655</v>
      </c>
      <c r="CF152" s="248" t="s">
        <v>973</v>
      </c>
      <c r="CG152" s="92" t="s">
        <v>1317</v>
      </c>
      <c r="CH152" s="78">
        <v>0.02</v>
      </c>
      <c r="CI152" s="123" t="s">
        <v>133</v>
      </c>
      <c r="CJ152" s="248">
        <v>44679</v>
      </c>
      <c r="CK152" s="240" t="s">
        <v>1440</v>
      </c>
      <c r="CL152" s="248" t="s">
        <v>1317</v>
      </c>
      <c r="CM152" s="78">
        <v>0.03</v>
      </c>
      <c r="CN152" s="123" t="s">
        <v>133</v>
      </c>
      <c r="CO152" s="79">
        <v>44712</v>
      </c>
      <c r="CP152" s="92" t="s">
        <v>1441</v>
      </c>
      <c r="CQ152" s="92"/>
      <c r="CR152" s="79">
        <v>44720</v>
      </c>
      <c r="CS152" s="92" t="s">
        <v>1941</v>
      </c>
      <c r="CT152" s="92" t="s">
        <v>367</v>
      </c>
      <c r="CU152" s="248">
        <v>44756</v>
      </c>
      <c r="CV152" s="838" t="s">
        <v>1442</v>
      </c>
      <c r="CW152" s="869" t="s">
        <v>260</v>
      </c>
      <c r="CX152" s="883">
        <v>44770</v>
      </c>
      <c r="CY152" s="889" t="s">
        <v>8603</v>
      </c>
      <c r="CZ152" s="885" t="s">
        <v>220</v>
      </c>
      <c r="DA152" s="78">
        <v>0.2</v>
      </c>
      <c r="DB152" s="884" t="s">
        <v>4238</v>
      </c>
      <c r="DC152" s="919"/>
      <c r="DD152" s="920"/>
      <c r="DE152" s="54" t="s">
        <v>140</v>
      </c>
      <c r="DF152" s="62"/>
      <c r="DG152" s="56"/>
      <c r="DH152" s="57"/>
      <c r="DI152" s="54"/>
      <c r="DJ152" s="953"/>
      <c r="DK152" s="925">
        <v>145</v>
      </c>
      <c r="DL152" s="855" t="str">
        <f t="shared" si="4"/>
        <v>EN AVANCE</v>
      </c>
      <c r="DM152" s="913">
        <v>145</v>
      </c>
    </row>
    <row r="153" spans="1:117" ht="27" hidden="1" customHeight="1">
      <c r="A153" s="54">
        <v>0</v>
      </c>
      <c r="B153" s="54">
        <v>211</v>
      </c>
      <c r="C153" s="59" t="s">
        <v>99</v>
      </c>
      <c r="D153" s="92">
        <v>2020</v>
      </c>
      <c r="E153" s="209" t="s">
        <v>1920</v>
      </c>
      <c r="F153" s="94">
        <v>44174</v>
      </c>
      <c r="G153" s="159" t="s">
        <v>1934</v>
      </c>
      <c r="H153" s="59" t="s">
        <v>102</v>
      </c>
      <c r="I153" s="194" t="s">
        <v>1942</v>
      </c>
      <c r="J153" s="58" t="s">
        <v>1417</v>
      </c>
      <c r="K153" s="58" t="s">
        <v>1418</v>
      </c>
      <c r="L153" s="208" t="s">
        <v>146</v>
      </c>
      <c r="M153" s="58" t="s">
        <v>1936</v>
      </c>
      <c r="N153" s="245" t="s">
        <v>1432</v>
      </c>
      <c r="O153" s="86">
        <v>12</v>
      </c>
      <c r="P153" s="86" t="s">
        <v>1938</v>
      </c>
      <c r="Q153" s="55" t="s">
        <v>954</v>
      </c>
      <c r="R153" s="92" t="s">
        <v>1421</v>
      </c>
      <c r="S153" s="94">
        <v>44287</v>
      </c>
      <c r="T153" s="65">
        <v>44561</v>
      </c>
      <c r="U153" s="63" t="s">
        <v>552</v>
      </c>
      <c r="V153" s="54"/>
      <c r="W153" s="64">
        <v>45015</v>
      </c>
      <c r="X153" s="98"/>
      <c r="Y153" s="114"/>
      <c r="Z153" s="98"/>
      <c r="AA153" s="114"/>
      <c r="AB153" s="114"/>
      <c r="AC153" s="114"/>
      <c r="AD153" s="114"/>
      <c r="AE153" s="98"/>
      <c r="AF153" s="101"/>
      <c r="AG153" s="178"/>
      <c r="AH153" s="114"/>
      <c r="AI153" s="98"/>
      <c r="AJ153" s="114"/>
      <c r="AK153" s="100"/>
      <c r="AL153" s="114"/>
      <c r="AM153" s="98"/>
      <c r="AN153" s="101"/>
      <c r="AO153" s="114"/>
      <c r="AP153" s="98"/>
      <c r="AQ153" s="114"/>
      <c r="AR153" s="114"/>
      <c r="AS153" s="114"/>
      <c r="AT153" s="114"/>
      <c r="AU153" s="98"/>
      <c r="AV153" s="98"/>
      <c r="AW153" s="114"/>
      <c r="AX153" s="98"/>
      <c r="AY153" s="98"/>
      <c r="AZ153" s="114"/>
      <c r="BA153" s="100"/>
      <c r="BB153" s="98"/>
      <c r="BC153" s="98"/>
      <c r="BD153" s="98"/>
      <c r="BE153" s="114"/>
      <c r="BF153" s="98"/>
      <c r="BG153" s="101">
        <v>44336</v>
      </c>
      <c r="BH153" s="169" t="s">
        <v>1555</v>
      </c>
      <c r="BI153" s="100" t="s">
        <v>123</v>
      </c>
      <c r="BJ153" s="98">
        <v>0</v>
      </c>
      <c r="BK153" s="98" t="s">
        <v>151</v>
      </c>
      <c r="BL153" s="110">
        <v>44500</v>
      </c>
      <c r="BM153" s="102" t="s">
        <v>1425</v>
      </c>
      <c r="BN153" s="109">
        <v>0.25</v>
      </c>
      <c r="BO153" s="110">
        <v>44508</v>
      </c>
      <c r="BP153" s="102" t="s">
        <v>1426</v>
      </c>
      <c r="BQ153" s="98" t="s">
        <v>1736</v>
      </c>
      <c r="BR153" s="170">
        <v>44518</v>
      </c>
      <c r="BS153" s="58" t="s">
        <v>1939</v>
      </c>
      <c r="BT153" s="58" t="s">
        <v>114</v>
      </c>
      <c r="BU153" s="68">
        <f>8/10</f>
        <v>0.8</v>
      </c>
      <c r="BV153" s="54" t="s">
        <v>133</v>
      </c>
      <c r="BW153" s="54"/>
      <c r="BX153" s="54"/>
      <c r="BY153" s="54"/>
      <c r="BZ153" s="248">
        <v>44627</v>
      </c>
      <c r="CA153" s="239" t="s">
        <v>1943</v>
      </c>
      <c r="CB153" s="56" t="s">
        <v>1317</v>
      </c>
      <c r="CC153" s="68">
        <v>0.8</v>
      </c>
      <c r="CD153" s="54" t="s">
        <v>133</v>
      </c>
      <c r="CE153" s="248">
        <v>44655</v>
      </c>
      <c r="CF153" s="248" t="s">
        <v>973</v>
      </c>
      <c r="CG153" s="92" t="s">
        <v>1317</v>
      </c>
      <c r="CH153" s="78">
        <v>0.02</v>
      </c>
      <c r="CI153" s="123" t="s">
        <v>133</v>
      </c>
      <c r="CJ153" s="248">
        <v>44679</v>
      </c>
      <c r="CK153" s="240" t="s">
        <v>1440</v>
      </c>
      <c r="CL153" s="248" t="s">
        <v>1317</v>
      </c>
      <c r="CM153" s="78">
        <v>0.03</v>
      </c>
      <c r="CN153" s="123" t="s">
        <v>133</v>
      </c>
      <c r="CO153" s="248">
        <v>44712</v>
      </c>
      <c r="CP153" s="92" t="s">
        <v>1441</v>
      </c>
      <c r="CQ153" s="92"/>
      <c r="CR153" s="79">
        <v>44720</v>
      </c>
      <c r="CS153" s="92" t="s">
        <v>1941</v>
      </c>
      <c r="CT153" s="92" t="s">
        <v>367</v>
      </c>
      <c r="CU153" s="248">
        <v>44756</v>
      </c>
      <c r="CV153" s="838" t="s">
        <v>1442</v>
      </c>
      <c r="CW153" s="869" t="s">
        <v>260</v>
      </c>
      <c r="CX153" s="883">
        <v>44770</v>
      </c>
      <c r="CY153" s="889" t="s">
        <v>8604</v>
      </c>
      <c r="CZ153" s="885" t="s">
        <v>220</v>
      </c>
      <c r="DA153" s="78">
        <v>0.2</v>
      </c>
      <c r="DB153" s="884" t="s">
        <v>4238</v>
      </c>
      <c r="DC153" s="919"/>
      <c r="DD153" s="920"/>
      <c r="DE153" s="54" t="s">
        <v>140</v>
      </c>
      <c r="DF153" s="62"/>
      <c r="DG153" s="56"/>
      <c r="DH153" s="57"/>
      <c r="DI153" s="54"/>
      <c r="DJ153" s="953"/>
      <c r="DK153" s="925">
        <v>146</v>
      </c>
      <c r="DL153" s="855" t="str">
        <f t="shared" si="4"/>
        <v>EN AVANCE</v>
      </c>
      <c r="DM153" s="913">
        <v>146</v>
      </c>
    </row>
    <row r="154" spans="1:117" ht="27" hidden="1" customHeight="1">
      <c r="A154" s="63">
        <v>341</v>
      </c>
      <c r="B154" s="63">
        <v>212</v>
      </c>
      <c r="C154" s="86" t="s">
        <v>99</v>
      </c>
      <c r="D154" s="192">
        <v>2020</v>
      </c>
      <c r="E154" s="285" t="s">
        <v>1920</v>
      </c>
      <c r="F154" s="251">
        <v>44174</v>
      </c>
      <c r="G154" s="286" t="s">
        <v>1944</v>
      </c>
      <c r="H154" s="86" t="s">
        <v>102</v>
      </c>
      <c r="I154" s="286" t="s">
        <v>1945</v>
      </c>
      <c r="J154" s="286" t="s">
        <v>1946</v>
      </c>
      <c r="K154" s="286" t="s">
        <v>1947</v>
      </c>
      <c r="L154" s="59" t="s">
        <v>146</v>
      </c>
      <c r="M154" s="80" t="s">
        <v>1948</v>
      </c>
      <c r="N154" s="287"/>
      <c r="O154" s="288">
        <v>1</v>
      </c>
      <c r="P154" s="285" t="s">
        <v>1949</v>
      </c>
      <c r="Q154" s="55" t="s">
        <v>109</v>
      </c>
      <c r="R154" s="168" t="s">
        <v>1950</v>
      </c>
      <c r="S154" s="251">
        <v>44256</v>
      </c>
      <c r="T154" s="64">
        <v>44561</v>
      </c>
      <c r="U154" s="63" t="s">
        <v>111</v>
      </c>
      <c r="V154" s="63"/>
      <c r="W154" s="64">
        <v>44926</v>
      </c>
      <c r="X154" s="270"/>
      <c r="Y154" s="289"/>
      <c r="Z154" s="270"/>
      <c r="AA154" s="289"/>
      <c r="AB154" s="289"/>
      <c r="AC154" s="289"/>
      <c r="AD154" s="289"/>
      <c r="AE154" s="270"/>
      <c r="AF154" s="290"/>
      <c r="AG154" s="291"/>
      <c r="AH154" s="289"/>
      <c r="AI154" s="270"/>
      <c r="AJ154" s="289"/>
      <c r="AK154" s="179"/>
      <c r="AL154" s="289"/>
      <c r="AM154" s="270"/>
      <c r="AN154" s="290"/>
      <c r="AO154" s="289"/>
      <c r="AP154" s="270"/>
      <c r="AQ154" s="289"/>
      <c r="AR154" s="289"/>
      <c r="AS154" s="289"/>
      <c r="AT154" s="289"/>
      <c r="AU154" s="270"/>
      <c r="AV154" s="270"/>
      <c r="AW154" s="289"/>
      <c r="AX154" s="270"/>
      <c r="AY154" s="270"/>
      <c r="AZ154" s="289"/>
      <c r="BA154" s="179"/>
      <c r="BB154" s="270"/>
      <c r="BC154" s="270"/>
      <c r="BD154" s="290">
        <v>44286</v>
      </c>
      <c r="BE154" s="292" t="s">
        <v>1951</v>
      </c>
      <c r="BF154" s="156">
        <v>0</v>
      </c>
      <c r="BG154" s="290">
        <v>44335</v>
      </c>
      <c r="BH154" s="195" t="s">
        <v>1952</v>
      </c>
      <c r="BI154" s="179" t="s">
        <v>123</v>
      </c>
      <c r="BJ154" s="270">
        <v>0</v>
      </c>
      <c r="BK154" s="270" t="s">
        <v>133</v>
      </c>
      <c r="BL154" s="293">
        <v>44500</v>
      </c>
      <c r="BM154" s="195" t="s">
        <v>1953</v>
      </c>
      <c r="BN154" s="156">
        <v>0.8</v>
      </c>
      <c r="BO154" s="293">
        <v>44508</v>
      </c>
      <c r="BP154" s="195" t="s">
        <v>1954</v>
      </c>
      <c r="BQ154" s="179" t="s">
        <v>1787</v>
      </c>
      <c r="BR154" s="294">
        <v>44520</v>
      </c>
      <c r="BS154" s="80" t="s">
        <v>1955</v>
      </c>
      <c r="BT154" s="63" t="s">
        <v>128</v>
      </c>
      <c r="BU154" s="137">
        <v>0.8</v>
      </c>
      <c r="BV154" s="63" t="s">
        <v>133</v>
      </c>
      <c r="BW154" s="294">
        <v>44610</v>
      </c>
      <c r="BX154" s="80" t="s">
        <v>1956</v>
      </c>
      <c r="BY154" s="137">
        <v>1</v>
      </c>
      <c r="BZ154" s="295">
        <v>44622</v>
      </c>
      <c r="CA154" s="296" t="s">
        <v>1957</v>
      </c>
      <c r="CB154" s="296" t="s">
        <v>132</v>
      </c>
      <c r="CC154" s="137">
        <f>+BU154</f>
        <v>0.8</v>
      </c>
      <c r="CD154" s="137" t="s">
        <v>133</v>
      </c>
      <c r="CE154" s="295">
        <v>44658</v>
      </c>
      <c r="CF154" s="296" t="s">
        <v>163</v>
      </c>
      <c r="CG154" s="296" t="s">
        <v>135</v>
      </c>
      <c r="CH154" s="137">
        <v>0.8</v>
      </c>
      <c r="CI154" s="137" t="s">
        <v>133</v>
      </c>
      <c r="CJ154" s="297">
        <v>44680</v>
      </c>
      <c r="CK154" s="288" t="s">
        <v>136</v>
      </c>
      <c r="CL154" s="288" t="s">
        <v>135</v>
      </c>
      <c r="CM154" s="236">
        <v>0.8</v>
      </c>
      <c r="CN154" s="236" t="s">
        <v>133</v>
      </c>
      <c r="CO154" s="266">
        <v>44712</v>
      </c>
      <c r="CP154" s="288" t="s">
        <v>1958</v>
      </c>
      <c r="CQ154" s="288">
        <v>1</v>
      </c>
      <c r="CR154" s="266">
        <v>44720</v>
      </c>
      <c r="CS154" s="288" t="s">
        <v>1959</v>
      </c>
      <c r="CT154" s="288" t="s">
        <v>166</v>
      </c>
      <c r="CU154" s="826">
        <v>44761</v>
      </c>
      <c r="CV154" s="823" t="s">
        <v>8264</v>
      </c>
      <c r="CW154" s="862" t="s">
        <v>1071</v>
      </c>
      <c r="CX154" s="893">
        <v>44769</v>
      </c>
      <c r="CY154" s="889" t="s">
        <v>8431</v>
      </c>
      <c r="CZ154" s="885" t="s">
        <v>128</v>
      </c>
      <c r="DA154" s="236">
        <v>0.8</v>
      </c>
      <c r="DB154" s="884" t="s">
        <v>4238</v>
      </c>
      <c r="DC154" s="919"/>
      <c r="DD154" s="920"/>
      <c r="DE154" s="63" t="s">
        <v>140</v>
      </c>
      <c r="DF154" s="171"/>
      <c r="DG154" s="86"/>
      <c r="DH154" s="144"/>
      <c r="DI154" s="63"/>
      <c r="DJ154" s="953"/>
      <c r="DK154" s="925">
        <v>147</v>
      </c>
      <c r="DL154" s="855" t="str">
        <f t="shared" si="4"/>
        <v>EN AVANCE</v>
      </c>
      <c r="DM154" s="913">
        <v>147</v>
      </c>
    </row>
    <row r="155" spans="1:117" ht="27" hidden="1" customHeight="1">
      <c r="A155" s="63">
        <v>0</v>
      </c>
      <c r="B155" s="63">
        <v>213</v>
      </c>
      <c r="C155" s="86" t="s">
        <v>99</v>
      </c>
      <c r="D155" s="192">
        <v>2020</v>
      </c>
      <c r="E155" s="285" t="s">
        <v>1920</v>
      </c>
      <c r="F155" s="251">
        <v>44174</v>
      </c>
      <c r="G155" s="286" t="s">
        <v>1944</v>
      </c>
      <c r="H155" s="86" t="s">
        <v>102</v>
      </c>
      <c r="I155" s="286" t="s">
        <v>1960</v>
      </c>
      <c r="J155" s="286" t="s">
        <v>1946</v>
      </c>
      <c r="K155" s="286" t="s">
        <v>1961</v>
      </c>
      <c r="L155" s="59" t="s">
        <v>146</v>
      </c>
      <c r="M155" s="80" t="s">
        <v>1962</v>
      </c>
      <c r="N155" s="287"/>
      <c r="O155" s="288">
        <v>1</v>
      </c>
      <c r="P155" s="168" t="s">
        <v>1963</v>
      </c>
      <c r="Q155" s="55" t="s">
        <v>109</v>
      </c>
      <c r="R155" s="168" t="s">
        <v>1964</v>
      </c>
      <c r="S155" s="251">
        <v>44256</v>
      </c>
      <c r="T155" s="64">
        <v>44561</v>
      </c>
      <c r="U155" s="63" t="s">
        <v>111</v>
      </c>
      <c r="V155" s="63"/>
      <c r="W155" s="64">
        <v>44681</v>
      </c>
      <c r="X155" s="270"/>
      <c r="Y155" s="289"/>
      <c r="Z155" s="270"/>
      <c r="AA155" s="289"/>
      <c r="AB155" s="289"/>
      <c r="AC155" s="289"/>
      <c r="AD155" s="289"/>
      <c r="AE155" s="270"/>
      <c r="AF155" s="290"/>
      <c r="AG155" s="291"/>
      <c r="AH155" s="289"/>
      <c r="AI155" s="270"/>
      <c r="AJ155" s="289"/>
      <c r="AK155" s="179"/>
      <c r="AL155" s="289"/>
      <c r="AM155" s="270"/>
      <c r="AN155" s="270"/>
      <c r="AO155" s="289"/>
      <c r="AP155" s="270"/>
      <c r="AQ155" s="289"/>
      <c r="AR155" s="289"/>
      <c r="AS155" s="289"/>
      <c r="AT155" s="289"/>
      <c r="AU155" s="270"/>
      <c r="AV155" s="270"/>
      <c r="AW155" s="289"/>
      <c r="AX155" s="270"/>
      <c r="AY155" s="270"/>
      <c r="AZ155" s="289"/>
      <c r="BA155" s="179"/>
      <c r="BB155" s="270"/>
      <c r="BC155" s="270"/>
      <c r="BD155" s="290">
        <v>44286</v>
      </c>
      <c r="BE155" s="292" t="s">
        <v>1965</v>
      </c>
      <c r="BF155" s="156">
        <v>0</v>
      </c>
      <c r="BG155" s="290">
        <v>44335</v>
      </c>
      <c r="BH155" s="292" t="s">
        <v>1966</v>
      </c>
      <c r="BI155" s="179" t="s">
        <v>123</v>
      </c>
      <c r="BJ155" s="270">
        <v>0</v>
      </c>
      <c r="BK155" s="270" t="s">
        <v>133</v>
      </c>
      <c r="BL155" s="293">
        <v>44500</v>
      </c>
      <c r="BM155" s="195" t="s">
        <v>1967</v>
      </c>
      <c r="BN155" s="156">
        <v>0.8</v>
      </c>
      <c r="BO155" s="293">
        <v>44508</v>
      </c>
      <c r="BP155" s="195" t="s">
        <v>1968</v>
      </c>
      <c r="BQ155" s="179" t="s">
        <v>1787</v>
      </c>
      <c r="BR155" s="294">
        <v>44520</v>
      </c>
      <c r="BS155" s="80" t="s">
        <v>1969</v>
      </c>
      <c r="BT155" s="63" t="s">
        <v>128</v>
      </c>
      <c r="BU155" s="137">
        <v>0.8</v>
      </c>
      <c r="BV155" s="63" t="s">
        <v>133</v>
      </c>
      <c r="BW155" s="294">
        <v>44610</v>
      </c>
      <c r="BX155" s="206" t="s">
        <v>1970</v>
      </c>
      <c r="BY155" s="137">
        <v>1</v>
      </c>
      <c r="BZ155" s="295">
        <v>44622</v>
      </c>
      <c r="CA155" s="296" t="s">
        <v>306</v>
      </c>
      <c r="CB155" s="296" t="s">
        <v>132</v>
      </c>
      <c r="CC155" s="137">
        <f>+BU155</f>
        <v>0.8</v>
      </c>
      <c r="CD155" s="137" t="s">
        <v>133</v>
      </c>
      <c r="CE155" s="295">
        <v>44658</v>
      </c>
      <c r="CF155" s="296" t="s">
        <v>1971</v>
      </c>
      <c r="CG155" s="296" t="s">
        <v>135</v>
      </c>
      <c r="CH155" s="137">
        <v>0.8</v>
      </c>
      <c r="CI155" s="137" t="s">
        <v>133</v>
      </c>
      <c r="CJ155" s="297">
        <v>44680</v>
      </c>
      <c r="CK155" s="288" t="s">
        <v>1972</v>
      </c>
      <c r="CL155" s="288" t="s">
        <v>135</v>
      </c>
      <c r="CM155" s="236">
        <v>0.8</v>
      </c>
      <c r="CN155" s="236" t="s">
        <v>115</v>
      </c>
      <c r="CO155" s="288"/>
      <c r="CP155" s="288" t="s">
        <v>1973</v>
      </c>
      <c r="CQ155" s="288"/>
      <c r="CR155" s="266">
        <v>44720</v>
      </c>
      <c r="CS155" s="288" t="s">
        <v>335</v>
      </c>
      <c r="CT155" s="288" t="s">
        <v>126</v>
      </c>
      <c r="CU155" s="826">
        <v>44761</v>
      </c>
      <c r="CV155" s="823" t="s">
        <v>8265</v>
      </c>
      <c r="CW155" s="862" t="s">
        <v>126</v>
      </c>
      <c r="CX155" s="893">
        <v>44769</v>
      </c>
      <c r="CY155" s="889" t="s">
        <v>8432</v>
      </c>
      <c r="CZ155" s="885" t="s">
        <v>128</v>
      </c>
      <c r="DA155" s="236">
        <v>0.8</v>
      </c>
      <c r="DB155" s="884" t="s">
        <v>4239</v>
      </c>
      <c r="DC155" s="919"/>
      <c r="DD155" s="920"/>
      <c r="DE155" s="63" t="s">
        <v>140</v>
      </c>
      <c r="DF155" s="171"/>
      <c r="DG155" s="86"/>
      <c r="DH155" s="144"/>
      <c r="DI155" s="63"/>
      <c r="DJ155" s="953"/>
      <c r="DK155" s="925">
        <v>148</v>
      </c>
      <c r="DL155" s="855" t="str">
        <f t="shared" si="4"/>
        <v>VENCIDA</v>
      </c>
      <c r="DM155" s="913">
        <v>148</v>
      </c>
    </row>
    <row r="156" spans="1:117" ht="27" hidden="1" customHeight="1">
      <c r="A156" s="63">
        <v>0</v>
      </c>
      <c r="B156" s="63">
        <v>214</v>
      </c>
      <c r="C156" s="86" t="s">
        <v>99</v>
      </c>
      <c r="D156" s="192">
        <v>2020</v>
      </c>
      <c r="E156" s="285" t="s">
        <v>1920</v>
      </c>
      <c r="F156" s="251">
        <v>44174</v>
      </c>
      <c r="G156" s="286" t="s">
        <v>1944</v>
      </c>
      <c r="H156" s="86" t="s">
        <v>102</v>
      </c>
      <c r="I156" s="286" t="s">
        <v>1974</v>
      </c>
      <c r="J156" s="286" t="s">
        <v>1975</v>
      </c>
      <c r="K156" s="286" t="s">
        <v>1961</v>
      </c>
      <c r="L156" s="59" t="s">
        <v>146</v>
      </c>
      <c r="M156" s="80" t="s">
        <v>1976</v>
      </c>
      <c r="N156" s="287"/>
      <c r="O156" s="288">
        <v>1</v>
      </c>
      <c r="P156" s="285" t="s">
        <v>1977</v>
      </c>
      <c r="Q156" s="55" t="s">
        <v>109</v>
      </c>
      <c r="R156" s="285" t="s">
        <v>1978</v>
      </c>
      <c r="S156" s="251">
        <v>44256</v>
      </c>
      <c r="T156" s="64">
        <v>44561</v>
      </c>
      <c r="U156" s="63" t="s">
        <v>111</v>
      </c>
      <c r="V156" s="63"/>
      <c r="W156" s="64">
        <v>44681</v>
      </c>
      <c r="X156" s="270"/>
      <c r="Y156" s="289"/>
      <c r="Z156" s="270"/>
      <c r="AA156" s="289"/>
      <c r="AB156" s="289"/>
      <c r="AC156" s="289"/>
      <c r="AD156" s="289"/>
      <c r="AE156" s="270"/>
      <c r="AF156" s="290"/>
      <c r="AG156" s="291"/>
      <c r="AH156" s="289"/>
      <c r="AI156" s="270"/>
      <c r="AJ156" s="289"/>
      <c r="AK156" s="179"/>
      <c r="AL156" s="289"/>
      <c r="AM156" s="270"/>
      <c r="AN156" s="270"/>
      <c r="AO156" s="289"/>
      <c r="AP156" s="270"/>
      <c r="AQ156" s="289"/>
      <c r="AR156" s="289"/>
      <c r="AS156" s="289"/>
      <c r="AT156" s="289"/>
      <c r="AU156" s="270"/>
      <c r="AV156" s="270"/>
      <c r="AW156" s="289"/>
      <c r="AX156" s="270"/>
      <c r="AY156" s="270"/>
      <c r="AZ156" s="289"/>
      <c r="BA156" s="179"/>
      <c r="BB156" s="270"/>
      <c r="BC156" s="270"/>
      <c r="BD156" s="290">
        <v>44286</v>
      </c>
      <c r="BE156" s="292" t="s">
        <v>1979</v>
      </c>
      <c r="BF156" s="156">
        <v>0</v>
      </c>
      <c r="BG156" s="290">
        <v>44335</v>
      </c>
      <c r="BH156" s="292" t="s">
        <v>1980</v>
      </c>
      <c r="BI156" s="179" t="s">
        <v>123</v>
      </c>
      <c r="BJ156" s="270">
        <v>0</v>
      </c>
      <c r="BK156" s="270" t="s">
        <v>133</v>
      </c>
      <c r="BL156" s="293">
        <v>44500</v>
      </c>
      <c r="BM156" s="195" t="s">
        <v>1981</v>
      </c>
      <c r="BN156" s="156">
        <v>1</v>
      </c>
      <c r="BO156" s="293">
        <v>44508</v>
      </c>
      <c r="BP156" s="195" t="s">
        <v>1982</v>
      </c>
      <c r="BQ156" s="179" t="s">
        <v>1787</v>
      </c>
      <c r="BR156" s="294">
        <v>44520</v>
      </c>
      <c r="BS156" s="80" t="s">
        <v>1983</v>
      </c>
      <c r="BT156" s="63" t="s">
        <v>128</v>
      </c>
      <c r="BU156" s="137">
        <v>0.8</v>
      </c>
      <c r="BV156" s="63" t="s">
        <v>133</v>
      </c>
      <c r="BW156" s="294">
        <v>44610</v>
      </c>
      <c r="BX156" s="80" t="s">
        <v>1981</v>
      </c>
      <c r="BY156" s="137">
        <v>1</v>
      </c>
      <c r="BZ156" s="295">
        <v>44622</v>
      </c>
      <c r="CA156" s="296" t="s">
        <v>306</v>
      </c>
      <c r="CB156" s="296" t="s">
        <v>132</v>
      </c>
      <c r="CC156" s="137">
        <f>+BU156</f>
        <v>0.8</v>
      </c>
      <c r="CD156" s="137" t="s">
        <v>133</v>
      </c>
      <c r="CE156" s="295">
        <v>44658</v>
      </c>
      <c r="CF156" s="296" t="s">
        <v>1984</v>
      </c>
      <c r="CG156" s="296" t="s">
        <v>135</v>
      </c>
      <c r="CH156" s="137">
        <v>0.85</v>
      </c>
      <c r="CI156" s="137" t="s">
        <v>133</v>
      </c>
      <c r="CJ156" s="297">
        <v>44680</v>
      </c>
      <c r="CK156" s="288" t="s">
        <v>136</v>
      </c>
      <c r="CL156" s="288" t="s">
        <v>135</v>
      </c>
      <c r="CM156" s="236">
        <v>0.85</v>
      </c>
      <c r="CN156" s="236" t="s">
        <v>115</v>
      </c>
      <c r="CO156" s="266">
        <v>44712</v>
      </c>
      <c r="CP156" s="288" t="s">
        <v>1985</v>
      </c>
      <c r="CQ156" s="288">
        <v>1</v>
      </c>
      <c r="CR156" s="266">
        <v>44720</v>
      </c>
      <c r="CS156" s="288" t="s">
        <v>1986</v>
      </c>
      <c r="CT156" s="288" t="s">
        <v>139</v>
      </c>
      <c r="CU156" s="826">
        <v>44761</v>
      </c>
      <c r="CV156" s="823" t="s">
        <v>8266</v>
      </c>
      <c r="CW156" s="862" t="s">
        <v>139</v>
      </c>
      <c r="CX156" s="893">
        <v>44769</v>
      </c>
      <c r="CY156" s="889" t="s">
        <v>8433</v>
      </c>
      <c r="CZ156" s="885" t="s">
        <v>128</v>
      </c>
      <c r="DA156" s="236">
        <v>1</v>
      </c>
      <c r="DB156" s="884" t="s">
        <v>4237</v>
      </c>
      <c r="DC156" s="919"/>
      <c r="DD156" s="920"/>
      <c r="DE156" s="63" t="s">
        <v>140</v>
      </c>
      <c r="DF156" s="171"/>
      <c r="DG156" s="86"/>
      <c r="DH156" s="144"/>
      <c r="DI156" s="63"/>
      <c r="DJ156" s="953"/>
      <c r="DK156" s="925">
        <v>149</v>
      </c>
      <c r="DL156" s="855" t="str">
        <f t="shared" si="4"/>
        <v>CUMPLIDA</v>
      </c>
      <c r="DM156" s="913">
        <v>149</v>
      </c>
    </row>
    <row r="157" spans="1:117" ht="27" hidden="1" customHeight="1">
      <c r="A157" s="54">
        <v>344</v>
      </c>
      <c r="B157" s="54">
        <v>215</v>
      </c>
      <c r="C157" s="59" t="s">
        <v>99</v>
      </c>
      <c r="D157" s="92">
        <v>2020</v>
      </c>
      <c r="E157" s="209" t="s">
        <v>1920</v>
      </c>
      <c r="F157" s="94">
        <v>44174</v>
      </c>
      <c r="G157" s="159" t="s">
        <v>1987</v>
      </c>
      <c r="H157" s="59" t="s">
        <v>102</v>
      </c>
      <c r="I157" s="159" t="s">
        <v>1988</v>
      </c>
      <c r="J157" s="252" t="s">
        <v>1445</v>
      </c>
      <c r="K157" s="252" t="s">
        <v>1446</v>
      </c>
      <c r="L157" s="208" t="s">
        <v>146</v>
      </c>
      <c r="M157" s="252" t="s">
        <v>1989</v>
      </c>
      <c r="N157" s="253" t="s">
        <v>1448</v>
      </c>
      <c r="O157" s="77">
        <v>1</v>
      </c>
      <c r="P157" s="254" t="s">
        <v>1449</v>
      </c>
      <c r="Q157" s="55" t="s">
        <v>954</v>
      </c>
      <c r="R157" s="92" t="s">
        <v>1421</v>
      </c>
      <c r="S157" s="94">
        <v>44287</v>
      </c>
      <c r="T157" s="65">
        <v>44561</v>
      </c>
      <c r="U157" s="63" t="s">
        <v>552</v>
      </c>
      <c r="V157" s="54"/>
      <c r="W157" s="64">
        <v>45015</v>
      </c>
      <c r="X157" s="98"/>
      <c r="Y157" s="114"/>
      <c r="Z157" s="98"/>
      <c r="AA157" s="114"/>
      <c r="AB157" s="114"/>
      <c r="AC157" s="114"/>
      <c r="AD157" s="114"/>
      <c r="AE157" s="98"/>
      <c r="AF157" s="101"/>
      <c r="AG157" s="178"/>
      <c r="AH157" s="114"/>
      <c r="AI157" s="98"/>
      <c r="AJ157" s="114"/>
      <c r="AK157" s="100"/>
      <c r="AL157" s="114"/>
      <c r="AM157" s="98"/>
      <c r="AN157" s="98"/>
      <c r="AO157" s="114"/>
      <c r="AP157" s="98"/>
      <c r="AQ157" s="114"/>
      <c r="AR157" s="114"/>
      <c r="AS157" s="114"/>
      <c r="AT157" s="114"/>
      <c r="AU157" s="98"/>
      <c r="AV157" s="98"/>
      <c r="AW157" s="114"/>
      <c r="AX157" s="98"/>
      <c r="AY157" s="98"/>
      <c r="AZ157" s="114"/>
      <c r="BA157" s="100"/>
      <c r="BB157" s="98"/>
      <c r="BC157" s="98"/>
      <c r="BD157" s="98"/>
      <c r="BE157" s="114"/>
      <c r="BF157" s="98"/>
      <c r="BG157" s="101">
        <v>44336</v>
      </c>
      <c r="BH157" s="169" t="s">
        <v>1555</v>
      </c>
      <c r="BI157" s="100" t="s">
        <v>123</v>
      </c>
      <c r="BJ157" s="98">
        <v>0</v>
      </c>
      <c r="BK157" s="98" t="s">
        <v>151</v>
      </c>
      <c r="BL157" s="110">
        <v>44500</v>
      </c>
      <c r="BM157" s="102" t="s">
        <v>1451</v>
      </c>
      <c r="BN157" s="109">
        <v>1</v>
      </c>
      <c r="BO157" s="110">
        <v>44508</v>
      </c>
      <c r="BP157" s="102" t="s">
        <v>1453</v>
      </c>
      <c r="BQ157" s="98" t="s">
        <v>139</v>
      </c>
      <c r="BR157" s="170">
        <v>44518</v>
      </c>
      <c r="BS157" s="58" t="s">
        <v>1454</v>
      </c>
      <c r="BT157" s="58" t="s">
        <v>114</v>
      </c>
      <c r="BU157" s="68">
        <f>0%</f>
        <v>0</v>
      </c>
      <c r="BV157" s="54" t="s">
        <v>115</v>
      </c>
      <c r="BW157" s="54"/>
      <c r="BX157" s="54"/>
      <c r="BY157" s="54"/>
      <c r="BZ157" s="248">
        <v>44627</v>
      </c>
      <c r="CA157" s="239" t="s">
        <v>1455</v>
      </c>
      <c r="CB157" s="56" t="s">
        <v>1317</v>
      </c>
      <c r="CC157" s="68">
        <v>0</v>
      </c>
      <c r="CD157" s="54" t="s">
        <v>133</v>
      </c>
      <c r="CE157" s="248">
        <v>44655</v>
      </c>
      <c r="CF157" s="248" t="s">
        <v>1456</v>
      </c>
      <c r="CG157" s="92" t="s">
        <v>1317</v>
      </c>
      <c r="CH157" s="78">
        <v>0.02</v>
      </c>
      <c r="CI157" s="123" t="s">
        <v>133</v>
      </c>
      <c r="CJ157" s="248">
        <v>44679</v>
      </c>
      <c r="CK157" s="240" t="s">
        <v>1457</v>
      </c>
      <c r="CL157" s="248" t="s">
        <v>1317</v>
      </c>
      <c r="CM157" s="78">
        <v>0.03</v>
      </c>
      <c r="CN157" s="123" t="s">
        <v>133</v>
      </c>
      <c r="CO157" s="248">
        <v>44712</v>
      </c>
      <c r="CP157" s="92" t="s">
        <v>1458</v>
      </c>
      <c r="CQ157" s="92"/>
      <c r="CR157" s="79">
        <v>44720</v>
      </c>
      <c r="CS157" s="92" t="s">
        <v>1941</v>
      </c>
      <c r="CT157" s="92" t="s">
        <v>367</v>
      </c>
      <c r="CU157" s="248">
        <v>44756</v>
      </c>
      <c r="CV157" s="849" t="s">
        <v>1990</v>
      </c>
      <c r="CW157" s="869" t="s">
        <v>1071</v>
      </c>
      <c r="CX157" s="883">
        <v>44770</v>
      </c>
      <c r="CY157" s="889" t="s">
        <v>8605</v>
      </c>
      <c r="CZ157" s="885" t="s">
        <v>220</v>
      </c>
      <c r="DA157" s="78">
        <v>0.2</v>
      </c>
      <c r="DB157" s="884" t="s">
        <v>4238</v>
      </c>
      <c r="DC157" s="919"/>
      <c r="DD157" s="920"/>
      <c r="DE157" s="54" t="s">
        <v>140</v>
      </c>
      <c r="DF157" s="62"/>
      <c r="DG157" s="56"/>
      <c r="DH157" s="57"/>
      <c r="DI157" s="54"/>
      <c r="DJ157" s="953"/>
      <c r="DK157" s="925">
        <v>150</v>
      </c>
      <c r="DL157" s="855" t="str">
        <f t="shared" si="4"/>
        <v>EN AVANCE</v>
      </c>
      <c r="DM157" s="913">
        <v>150</v>
      </c>
    </row>
    <row r="158" spans="1:117" ht="27" hidden="1" customHeight="1">
      <c r="A158" s="54">
        <v>0</v>
      </c>
      <c r="B158" s="54">
        <v>216</v>
      </c>
      <c r="C158" s="59" t="s">
        <v>99</v>
      </c>
      <c r="D158" s="92">
        <v>2020</v>
      </c>
      <c r="E158" s="209" t="s">
        <v>1920</v>
      </c>
      <c r="F158" s="94">
        <v>44174</v>
      </c>
      <c r="G158" s="159" t="s">
        <v>1987</v>
      </c>
      <c r="H158" s="59" t="s">
        <v>102</v>
      </c>
      <c r="I158" s="159" t="s">
        <v>1991</v>
      </c>
      <c r="J158" s="252" t="s">
        <v>1445</v>
      </c>
      <c r="K158" s="252" t="s">
        <v>1446</v>
      </c>
      <c r="L158" s="208" t="s">
        <v>146</v>
      </c>
      <c r="M158" s="58" t="s">
        <v>1461</v>
      </c>
      <c r="N158" s="283"/>
      <c r="O158" s="77">
        <v>1</v>
      </c>
      <c r="P158" s="158" t="s">
        <v>1462</v>
      </c>
      <c r="Q158" s="55" t="s">
        <v>954</v>
      </c>
      <c r="R158" s="92" t="s">
        <v>1463</v>
      </c>
      <c r="S158" s="94">
        <v>44287</v>
      </c>
      <c r="T158" s="65">
        <v>44561</v>
      </c>
      <c r="U158" s="60"/>
      <c r="V158" s="54"/>
      <c r="W158" s="65">
        <f>IF(T158="","",(T158+V158))</f>
        <v>44561</v>
      </c>
      <c r="X158" s="98"/>
      <c r="Y158" s="114"/>
      <c r="Z158" s="98"/>
      <c r="AA158" s="114"/>
      <c r="AB158" s="114"/>
      <c r="AC158" s="114"/>
      <c r="AD158" s="114"/>
      <c r="AE158" s="98"/>
      <c r="AF158" s="101"/>
      <c r="AG158" s="178"/>
      <c r="AH158" s="114"/>
      <c r="AI158" s="98"/>
      <c r="AJ158" s="114"/>
      <c r="AK158" s="100"/>
      <c r="AL158" s="114"/>
      <c r="AM158" s="98"/>
      <c r="AN158" s="98"/>
      <c r="AO158" s="114"/>
      <c r="AP158" s="98"/>
      <c r="AQ158" s="114"/>
      <c r="AR158" s="114"/>
      <c r="AS158" s="114"/>
      <c r="AT158" s="114"/>
      <c r="AU158" s="98"/>
      <c r="AV158" s="98"/>
      <c r="AW158" s="114"/>
      <c r="AX158" s="98"/>
      <c r="AY158" s="98"/>
      <c r="AZ158" s="114"/>
      <c r="BA158" s="100"/>
      <c r="BB158" s="98"/>
      <c r="BC158" s="98"/>
      <c r="BD158" s="98"/>
      <c r="BE158" s="114"/>
      <c r="BF158" s="98"/>
      <c r="BG158" s="101">
        <v>44336</v>
      </c>
      <c r="BH158" s="169" t="s">
        <v>1555</v>
      </c>
      <c r="BI158" s="100" t="s">
        <v>123</v>
      </c>
      <c r="BJ158" s="98">
        <v>0</v>
      </c>
      <c r="BK158" s="98" t="s">
        <v>151</v>
      </c>
      <c r="BL158" s="110">
        <v>44500</v>
      </c>
      <c r="BM158" s="102" t="s">
        <v>1465</v>
      </c>
      <c r="BN158" s="109">
        <v>1</v>
      </c>
      <c r="BO158" s="110">
        <v>44508</v>
      </c>
      <c r="BP158" s="102" t="s">
        <v>1466</v>
      </c>
      <c r="BQ158" s="98" t="s">
        <v>1736</v>
      </c>
      <c r="BR158" s="170">
        <v>44518</v>
      </c>
      <c r="BS158" s="58" t="s">
        <v>1467</v>
      </c>
      <c r="BT158" s="58" t="s">
        <v>114</v>
      </c>
      <c r="BU158" s="68">
        <v>0.77</v>
      </c>
      <c r="BV158" s="54" t="s">
        <v>133</v>
      </c>
      <c r="BW158" s="54"/>
      <c r="BX158" s="54"/>
      <c r="BY158" s="54"/>
      <c r="BZ158" s="248">
        <v>44627</v>
      </c>
      <c r="CA158" s="298" t="s">
        <v>1992</v>
      </c>
      <c r="CB158" s="56" t="s">
        <v>1317</v>
      </c>
      <c r="CC158" s="68">
        <v>1</v>
      </c>
      <c r="CD158" s="54" t="s">
        <v>257</v>
      </c>
      <c r="CE158" s="248">
        <v>44655</v>
      </c>
      <c r="CF158" s="142" t="s">
        <v>1098</v>
      </c>
      <c r="CG158" s="92" t="s">
        <v>1317</v>
      </c>
      <c r="CH158" s="78">
        <v>1</v>
      </c>
      <c r="CI158" s="123" t="s">
        <v>257</v>
      </c>
      <c r="CJ158" s="248">
        <v>44679</v>
      </c>
      <c r="CK158" s="243" t="s">
        <v>1098</v>
      </c>
      <c r="CL158" s="244" t="s">
        <v>1317</v>
      </c>
      <c r="CM158" s="140">
        <v>1</v>
      </c>
      <c r="CN158" s="123" t="s">
        <v>257</v>
      </c>
      <c r="CO158" s="92"/>
      <c r="CP158" s="92"/>
      <c r="CQ158" s="92"/>
      <c r="CR158" s="79">
        <v>44720</v>
      </c>
      <c r="CS158" s="92" t="s">
        <v>1098</v>
      </c>
      <c r="CT158" s="92" t="s">
        <v>139</v>
      </c>
      <c r="CU158" s="248">
        <v>44756</v>
      </c>
      <c r="CV158" s="838" t="s">
        <v>1993</v>
      </c>
      <c r="CW158" s="869" t="s">
        <v>139</v>
      </c>
      <c r="CX158" s="883">
        <v>44770</v>
      </c>
      <c r="CY158" s="889" t="s">
        <v>4831</v>
      </c>
      <c r="CZ158" s="885" t="s">
        <v>220</v>
      </c>
      <c r="DA158" s="140">
        <v>1</v>
      </c>
      <c r="DB158" s="884" t="s">
        <v>4237</v>
      </c>
      <c r="DC158" s="919"/>
      <c r="DD158" s="920"/>
      <c r="DE158" s="54" t="s">
        <v>140</v>
      </c>
      <c r="DF158" s="67"/>
      <c r="DG158" s="56"/>
      <c r="DH158" s="57"/>
      <c r="DI158" s="54"/>
      <c r="DJ158" s="953"/>
      <c r="DK158" s="925">
        <v>151</v>
      </c>
      <c r="DL158" s="855" t="str">
        <f t="shared" si="4"/>
        <v>CUMPLIDA</v>
      </c>
      <c r="DM158" s="913">
        <v>151</v>
      </c>
    </row>
    <row r="159" spans="1:117" ht="27" hidden="1" customHeight="1">
      <c r="A159" s="54">
        <v>346</v>
      </c>
      <c r="B159" s="54">
        <v>217</v>
      </c>
      <c r="C159" s="59" t="s">
        <v>99</v>
      </c>
      <c r="D159" s="56">
        <v>2020</v>
      </c>
      <c r="E159" s="56" t="s">
        <v>1994</v>
      </c>
      <c r="F159" s="65">
        <v>44278</v>
      </c>
      <c r="G159" s="118" t="s">
        <v>1995</v>
      </c>
      <c r="H159" s="59" t="s">
        <v>102</v>
      </c>
      <c r="I159" s="58" t="s">
        <v>1996</v>
      </c>
      <c r="J159" s="58" t="s">
        <v>1997</v>
      </c>
      <c r="K159" s="58" t="s">
        <v>1998</v>
      </c>
      <c r="L159" s="59" t="s">
        <v>146</v>
      </c>
      <c r="M159" s="58" t="s">
        <v>1999</v>
      </c>
      <c r="N159" s="100"/>
      <c r="O159" s="90">
        <v>1</v>
      </c>
      <c r="P159" s="81" t="s">
        <v>2000</v>
      </c>
      <c r="Q159" s="59" t="s">
        <v>167</v>
      </c>
      <c r="R159" s="56" t="s">
        <v>2001</v>
      </c>
      <c r="S159" s="134" t="s">
        <v>2002</v>
      </c>
      <c r="T159" s="134">
        <v>44347</v>
      </c>
      <c r="U159" s="63" t="s">
        <v>111</v>
      </c>
      <c r="V159" s="54"/>
      <c r="W159" s="64">
        <v>44669</v>
      </c>
      <c r="X159" s="98"/>
      <c r="Y159" s="114"/>
      <c r="Z159" s="98"/>
      <c r="AA159" s="114"/>
      <c r="AB159" s="114"/>
      <c r="AC159" s="114"/>
      <c r="AD159" s="114"/>
      <c r="AE159" s="98"/>
      <c r="AF159" s="101"/>
      <c r="AG159" s="178"/>
      <c r="AH159" s="114"/>
      <c r="AI159" s="98"/>
      <c r="AJ159" s="114"/>
      <c r="AK159" s="100"/>
      <c r="AL159" s="114"/>
      <c r="AM159" s="98"/>
      <c r="AN159" s="98"/>
      <c r="AO159" s="114"/>
      <c r="AP159" s="98"/>
      <c r="AQ159" s="114"/>
      <c r="AR159" s="114"/>
      <c r="AS159" s="114"/>
      <c r="AT159" s="114"/>
      <c r="AU159" s="98"/>
      <c r="AV159" s="98"/>
      <c r="AW159" s="114"/>
      <c r="AX159" s="98"/>
      <c r="AY159" s="98"/>
      <c r="AZ159" s="289"/>
      <c r="BA159" s="100"/>
      <c r="BB159" s="98"/>
      <c r="BC159" s="98"/>
      <c r="BD159" s="101">
        <v>44286</v>
      </c>
      <c r="BE159" s="169" t="s">
        <v>2003</v>
      </c>
      <c r="BF159" s="109">
        <v>0</v>
      </c>
      <c r="BG159" s="101">
        <v>44337</v>
      </c>
      <c r="BH159" s="114" t="s">
        <v>2004</v>
      </c>
      <c r="BI159" s="100" t="s">
        <v>123</v>
      </c>
      <c r="BJ159" s="98">
        <v>0</v>
      </c>
      <c r="BK159" s="98" t="s">
        <v>151</v>
      </c>
      <c r="BL159" s="110">
        <v>44500</v>
      </c>
      <c r="BM159" s="98" t="s">
        <v>2005</v>
      </c>
      <c r="BN159" s="109">
        <v>1</v>
      </c>
      <c r="BO159" s="110">
        <v>44508</v>
      </c>
      <c r="BP159" s="98" t="s">
        <v>2006</v>
      </c>
      <c r="BQ159" s="98" t="s">
        <v>126</v>
      </c>
      <c r="BR159" s="170">
        <v>44522</v>
      </c>
      <c r="BS159" s="56" t="s">
        <v>2007</v>
      </c>
      <c r="BT159" s="54" t="s">
        <v>220</v>
      </c>
      <c r="BU159" s="68">
        <v>0</v>
      </c>
      <c r="BV159" s="54" t="s">
        <v>115</v>
      </c>
      <c r="BW159" s="54"/>
      <c r="BX159" s="54"/>
      <c r="BY159" s="54"/>
      <c r="BZ159" s="66" t="s">
        <v>255</v>
      </c>
      <c r="CA159" s="56" t="s">
        <v>1297</v>
      </c>
      <c r="CB159" s="66" t="s">
        <v>195</v>
      </c>
      <c r="CC159" s="68">
        <v>0.9</v>
      </c>
      <c r="CD159" s="54" t="s">
        <v>133</v>
      </c>
      <c r="CE159" s="76">
        <v>44658</v>
      </c>
      <c r="CF159" s="92" t="s">
        <v>2008</v>
      </c>
      <c r="CG159" s="77" t="s">
        <v>195</v>
      </c>
      <c r="CH159" s="78">
        <v>1</v>
      </c>
      <c r="CI159" s="123" t="s">
        <v>257</v>
      </c>
      <c r="CJ159" s="76">
        <v>44680</v>
      </c>
      <c r="CK159" s="240" t="s">
        <v>259</v>
      </c>
      <c r="CL159" s="96" t="s">
        <v>198</v>
      </c>
      <c r="CM159" s="97">
        <v>1</v>
      </c>
      <c r="CN159" s="154" t="s">
        <v>257</v>
      </c>
      <c r="CO159" s="234"/>
      <c r="CP159" s="234"/>
      <c r="CQ159" s="234"/>
      <c r="CR159" s="79">
        <v>44720</v>
      </c>
      <c r="CS159" s="234" t="s">
        <v>259</v>
      </c>
      <c r="CT159" s="92" t="s">
        <v>139</v>
      </c>
      <c r="CU159" s="829">
        <v>44761</v>
      </c>
      <c r="CV159" s="846" t="s">
        <v>259</v>
      </c>
      <c r="CW159" s="868" t="s">
        <v>139</v>
      </c>
      <c r="CX159" s="883">
        <v>44764</v>
      </c>
      <c r="CY159" s="889" t="s">
        <v>8556</v>
      </c>
      <c r="CZ159" s="886" t="s">
        <v>220</v>
      </c>
      <c r="DA159" s="97">
        <v>1</v>
      </c>
      <c r="DB159" s="884" t="s">
        <v>4237</v>
      </c>
      <c r="DC159" s="919"/>
      <c r="DD159" s="920"/>
      <c r="DE159" s="54" t="s">
        <v>140</v>
      </c>
      <c r="DF159" s="62"/>
      <c r="DG159" s="56"/>
      <c r="DH159" s="57"/>
      <c r="DI159" s="54"/>
      <c r="DJ159" s="953"/>
      <c r="DK159" s="925">
        <v>152</v>
      </c>
      <c r="DL159" s="855" t="str">
        <f t="shared" si="4"/>
        <v>CUMPLIDA</v>
      </c>
      <c r="DM159" s="913">
        <v>152</v>
      </c>
    </row>
    <row r="160" spans="1:117" ht="27" hidden="1" customHeight="1">
      <c r="A160" s="54">
        <v>0</v>
      </c>
      <c r="B160" s="54">
        <v>218</v>
      </c>
      <c r="C160" s="59" t="s">
        <v>99</v>
      </c>
      <c r="D160" s="56">
        <v>2020</v>
      </c>
      <c r="E160" s="56" t="s">
        <v>1994</v>
      </c>
      <c r="F160" s="65">
        <v>44278</v>
      </c>
      <c r="G160" s="118" t="s">
        <v>1995</v>
      </c>
      <c r="H160" s="59" t="s">
        <v>102</v>
      </c>
      <c r="I160" s="58" t="s">
        <v>2009</v>
      </c>
      <c r="J160" s="58" t="s">
        <v>1997</v>
      </c>
      <c r="K160" s="58" t="s">
        <v>1998</v>
      </c>
      <c r="L160" s="59" t="s">
        <v>146</v>
      </c>
      <c r="M160" s="58" t="s">
        <v>2010</v>
      </c>
      <c r="N160" s="100" t="s">
        <v>2011</v>
      </c>
      <c r="O160" s="90">
        <v>9</v>
      </c>
      <c r="P160" s="56" t="s">
        <v>2012</v>
      </c>
      <c r="Q160" s="86" t="s">
        <v>954</v>
      </c>
      <c r="R160" s="56" t="s">
        <v>1340</v>
      </c>
      <c r="S160" s="134">
        <v>44287</v>
      </c>
      <c r="T160" s="134">
        <v>44561</v>
      </c>
      <c r="U160" s="60"/>
      <c r="V160" s="54"/>
      <c r="W160" s="65">
        <v>44926</v>
      </c>
      <c r="X160" s="98"/>
      <c r="Y160" s="114"/>
      <c r="Z160" s="98"/>
      <c r="AA160" s="114"/>
      <c r="AB160" s="114"/>
      <c r="AC160" s="114"/>
      <c r="AD160" s="114"/>
      <c r="AE160" s="98"/>
      <c r="AF160" s="101"/>
      <c r="AG160" s="178"/>
      <c r="AH160" s="114"/>
      <c r="AI160" s="98"/>
      <c r="AJ160" s="114"/>
      <c r="AK160" s="100"/>
      <c r="AL160" s="114"/>
      <c r="AM160" s="98"/>
      <c r="AN160" s="98"/>
      <c r="AO160" s="114"/>
      <c r="AP160" s="98"/>
      <c r="AQ160" s="114"/>
      <c r="AR160" s="114"/>
      <c r="AS160" s="114"/>
      <c r="AT160" s="114"/>
      <c r="AU160" s="98"/>
      <c r="AV160" s="98"/>
      <c r="AW160" s="114"/>
      <c r="AX160" s="98"/>
      <c r="AY160" s="98"/>
      <c r="AZ160" s="289"/>
      <c r="BA160" s="100"/>
      <c r="BB160" s="98"/>
      <c r="BC160" s="98"/>
      <c r="BD160" s="98"/>
      <c r="BE160" s="114"/>
      <c r="BF160" s="98"/>
      <c r="BG160" s="110">
        <v>44340</v>
      </c>
      <c r="BH160" s="114" t="s">
        <v>2004</v>
      </c>
      <c r="BI160" s="100" t="s">
        <v>123</v>
      </c>
      <c r="BJ160" s="98">
        <v>0</v>
      </c>
      <c r="BK160" s="98" t="s">
        <v>151</v>
      </c>
      <c r="BL160" s="110">
        <v>44500</v>
      </c>
      <c r="BM160" s="98" t="s">
        <v>270</v>
      </c>
      <c r="BN160" s="98">
        <v>0</v>
      </c>
      <c r="BO160" s="110">
        <v>44508</v>
      </c>
      <c r="BP160" s="98" t="s">
        <v>2006</v>
      </c>
      <c r="BQ160" s="98" t="s">
        <v>1566</v>
      </c>
      <c r="BR160" s="170">
        <v>44522</v>
      </c>
      <c r="BS160" s="56" t="s">
        <v>2013</v>
      </c>
      <c r="BT160" s="54" t="s">
        <v>220</v>
      </c>
      <c r="BU160" s="68">
        <v>0</v>
      </c>
      <c r="BV160" s="54" t="s">
        <v>115</v>
      </c>
      <c r="BW160" s="54"/>
      <c r="BX160" s="54"/>
      <c r="BY160" s="54"/>
      <c r="BZ160" s="66" t="s">
        <v>255</v>
      </c>
      <c r="CA160" s="56" t="s">
        <v>2014</v>
      </c>
      <c r="CB160" s="66" t="s">
        <v>195</v>
      </c>
      <c r="CC160" s="54"/>
      <c r="CD160" s="54" t="s">
        <v>115</v>
      </c>
      <c r="CE160" s="248">
        <v>44655</v>
      </c>
      <c r="CF160" s="92" t="s">
        <v>2015</v>
      </c>
      <c r="CG160" s="92" t="s">
        <v>1317</v>
      </c>
      <c r="CH160" s="78">
        <v>0</v>
      </c>
      <c r="CI160" s="271" t="s">
        <v>133</v>
      </c>
      <c r="CJ160" s="248">
        <v>44679</v>
      </c>
      <c r="CK160" s="240" t="s">
        <v>2016</v>
      </c>
      <c r="CL160" s="248" t="s">
        <v>1317</v>
      </c>
      <c r="CM160" s="78">
        <v>0.01</v>
      </c>
      <c r="CN160" s="123" t="s">
        <v>133</v>
      </c>
      <c r="CO160" s="248">
        <v>44712</v>
      </c>
      <c r="CP160" s="92" t="s">
        <v>2017</v>
      </c>
      <c r="CQ160" s="92"/>
      <c r="CR160" s="79">
        <v>44720</v>
      </c>
      <c r="CS160" s="92" t="s">
        <v>1941</v>
      </c>
      <c r="CT160" s="92" t="s">
        <v>126</v>
      </c>
      <c r="CU160" s="248">
        <v>44756</v>
      </c>
      <c r="CV160" s="838" t="s">
        <v>2018</v>
      </c>
      <c r="CW160" s="869" t="s">
        <v>139</v>
      </c>
      <c r="CX160" s="883">
        <v>44770</v>
      </c>
      <c r="CY160" s="889" t="s">
        <v>8606</v>
      </c>
      <c r="CZ160" s="885" t="s">
        <v>220</v>
      </c>
      <c r="DA160" s="78">
        <v>0.25</v>
      </c>
      <c r="DB160" s="884" t="s">
        <v>4238</v>
      </c>
      <c r="DC160" s="919"/>
      <c r="DD160" s="920"/>
      <c r="DE160" s="54" t="s">
        <v>140</v>
      </c>
      <c r="DF160" s="62"/>
      <c r="DG160" s="56"/>
      <c r="DH160" s="57"/>
      <c r="DI160" s="54"/>
      <c r="DJ160" s="953"/>
      <c r="DK160" s="925">
        <v>153</v>
      </c>
      <c r="DL160" s="855" t="str">
        <f t="shared" si="4"/>
        <v>EN AVANCE</v>
      </c>
      <c r="DM160" s="913">
        <v>153</v>
      </c>
    </row>
    <row r="161" spans="1:117" ht="27" hidden="1" customHeight="1">
      <c r="A161" s="98">
        <v>354</v>
      </c>
      <c r="B161" s="54">
        <v>222</v>
      </c>
      <c r="C161" s="103" t="s">
        <v>99</v>
      </c>
      <c r="D161" s="100">
        <v>2020</v>
      </c>
      <c r="E161" s="100" t="s">
        <v>1994</v>
      </c>
      <c r="F161" s="173">
        <v>44278</v>
      </c>
      <c r="G161" s="267" t="s">
        <v>2019</v>
      </c>
      <c r="H161" s="103" t="s">
        <v>102</v>
      </c>
      <c r="I161" s="102" t="s">
        <v>2020</v>
      </c>
      <c r="J161" s="102" t="s">
        <v>2021</v>
      </c>
      <c r="K161" s="102" t="s">
        <v>2022</v>
      </c>
      <c r="L161" s="103" t="s">
        <v>146</v>
      </c>
      <c r="M161" s="102" t="s">
        <v>2023</v>
      </c>
      <c r="N161" s="114"/>
      <c r="O161" s="268">
        <v>1</v>
      </c>
      <c r="P161" s="176" t="s">
        <v>2024</v>
      </c>
      <c r="Q161" s="55" t="s">
        <v>391</v>
      </c>
      <c r="R161" s="100" t="s">
        <v>2025</v>
      </c>
      <c r="S161" s="269">
        <v>44294</v>
      </c>
      <c r="T161" s="269">
        <v>43951</v>
      </c>
      <c r="U161" s="104"/>
      <c r="V161" s="98"/>
      <c r="W161" s="65">
        <f>IF(T161="","",(T161+V161))</f>
        <v>43951</v>
      </c>
      <c r="X161" s="98"/>
      <c r="Y161" s="114"/>
      <c r="Z161" s="98"/>
      <c r="AA161" s="114"/>
      <c r="AB161" s="114"/>
      <c r="AC161" s="114"/>
      <c r="AD161" s="114"/>
      <c r="AE161" s="98"/>
      <c r="AF161" s="101"/>
      <c r="AG161" s="178"/>
      <c r="AH161" s="114"/>
      <c r="AI161" s="98"/>
      <c r="AJ161" s="114"/>
      <c r="AK161" s="100"/>
      <c r="AL161" s="114"/>
      <c r="AM161" s="98"/>
      <c r="AN161" s="98"/>
      <c r="AO161" s="114"/>
      <c r="AP161" s="98"/>
      <c r="AQ161" s="114"/>
      <c r="AR161" s="114"/>
      <c r="AS161" s="114"/>
      <c r="AT161" s="114"/>
      <c r="AU161" s="98"/>
      <c r="AV161" s="98"/>
      <c r="AW161" s="114"/>
      <c r="AX161" s="98"/>
      <c r="AY161" s="98"/>
      <c r="AZ161" s="114"/>
      <c r="BA161" s="100"/>
      <c r="BB161" s="98"/>
      <c r="BC161" s="98"/>
      <c r="BD161" s="101">
        <v>44286</v>
      </c>
      <c r="BE161" s="169" t="s">
        <v>1517</v>
      </c>
      <c r="BF161" s="98"/>
      <c r="BG161" s="101">
        <v>44341</v>
      </c>
      <c r="BH161" s="169" t="s">
        <v>1555</v>
      </c>
      <c r="BI161" s="100" t="s">
        <v>123</v>
      </c>
      <c r="BJ161" s="98">
        <v>0</v>
      </c>
      <c r="BK161" s="98" t="s">
        <v>151</v>
      </c>
      <c r="BL161" s="110">
        <v>44500</v>
      </c>
      <c r="BM161" s="102" t="s">
        <v>1387</v>
      </c>
      <c r="BN161" s="109">
        <v>1</v>
      </c>
      <c r="BO161" s="110">
        <v>44508</v>
      </c>
      <c r="BP161" s="102" t="s">
        <v>2026</v>
      </c>
      <c r="BQ161" s="98" t="s">
        <v>139</v>
      </c>
      <c r="BR161" s="110">
        <v>44516</v>
      </c>
      <c r="BS161" s="178" t="s">
        <v>2027</v>
      </c>
      <c r="BT161" s="98" t="s">
        <v>123</v>
      </c>
      <c r="BU161" s="98">
        <v>100</v>
      </c>
      <c r="BV161" s="98" t="s">
        <v>257</v>
      </c>
      <c r="BW161" s="98"/>
      <c r="BX161" s="98"/>
      <c r="BY161" s="98"/>
      <c r="BZ161" s="98"/>
      <c r="CA161" s="178" t="s">
        <v>2028</v>
      </c>
      <c r="CB161" s="130" t="s">
        <v>409</v>
      </c>
      <c r="CC161" s="98">
        <v>100</v>
      </c>
      <c r="CD161" s="98" t="s">
        <v>257</v>
      </c>
      <c r="CE161" s="216">
        <v>44657</v>
      </c>
      <c r="CF161" s="140" t="s">
        <v>1098</v>
      </c>
      <c r="CG161" s="131" t="s">
        <v>451</v>
      </c>
      <c r="CH161" s="78">
        <v>1</v>
      </c>
      <c r="CI161" s="123" t="s">
        <v>257</v>
      </c>
      <c r="CJ161" s="76">
        <v>44678</v>
      </c>
      <c r="CK161" s="240" t="s">
        <v>472</v>
      </c>
      <c r="CL161" s="123"/>
      <c r="CM161" s="140">
        <v>1</v>
      </c>
      <c r="CN161" s="123" t="s">
        <v>257</v>
      </c>
      <c r="CO161" s="92"/>
      <c r="CP161" s="118"/>
      <c r="CQ161" s="92"/>
      <c r="CR161" s="79">
        <v>44720</v>
      </c>
      <c r="CS161" s="92" t="s">
        <v>472</v>
      </c>
      <c r="CT161" s="92" t="s">
        <v>139</v>
      </c>
      <c r="CU161" s="811">
        <v>44761</v>
      </c>
      <c r="CV161" s="813" t="s">
        <v>8176</v>
      </c>
      <c r="CW161" s="860" t="s">
        <v>1349</v>
      </c>
      <c r="CX161" s="883">
        <v>44770</v>
      </c>
      <c r="CY161" s="889" t="s">
        <v>8463</v>
      </c>
      <c r="CZ161" s="885" t="s">
        <v>128</v>
      </c>
      <c r="DA161" s="140">
        <v>1</v>
      </c>
      <c r="DB161" s="884" t="s">
        <v>4237</v>
      </c>
      <c r="DC161" s="921"/>
      <c r="DD161" s="922"/>
      <c r="DE161" s="98" t="s">
        <v>140</v>
      </c>
      <c r="DF161" s="114"/>
      <c r="DG161" s="100"/>
      <c r="DH161" s="101"/>
      <c r="DI161" s="98"/>
      <c r="DJ161" s="953"/>
      <c r="DK161" s="925">
        <v>154</v>
      </c>
      <c r="DL161" s="855" t="str">
        <f t="shared" si="4"/>
        <v>CUMPLIDA</v>
      </c>
      <c r="DM161" s="913">
        <v>154</v>
      </c>
    </row>
    <row r="162" spans="1:117" ht="27" hidden="1" customHeight="1">
      <c r="A162" s="98">
        <v>0</v>
      </c>
      <c r="B162" s="54">
        <v>223</v>
      </c>
      <c r="C162" s="103" t="s">
        <v>99</v>
      </c>
      <c r="D162" s="100">
        <v>2020</v>
      </c>
      <c r="E162" s="100" t="s">
        <v>1994</v>
      </c>
      <c r="F162" s="173">
        <v>44278</v>
      </c>
      <c r="G162" s="267" t="s">
        <v>2019</v>
      </c>
      <c r="H162" s="103" t="s">
        <v>102</v>
      </c>
      <c r="I162" s="102" t="s">
        <v>2029</v>
      </c>
      <c r="J162" s="102" t="s">
        <v>2030</v>
      </c>
      <c r="K162" s="102" t="s">
        <v>2022</v>
      </c>
      <c r="L162" s="103" t="s">
        <v>146</v>
      </c>
      <c r="M162" s="102" t="s">
        <v>2031</v>
      </c>
      <c r="N162" s="114"/>
      <c r="O162" s="268">
        <v>1</v>
      </c>
      <c r="P162" s="176" t="s">
        <v>2032</v>
      </c>
      <c r="Q162" s="103" t="s">
        <v>954</v>
      </c>
      <c r="R162" s="100" t="s">
        <v>1340</v>
      </c>
      <c r="S162" s="269">
        <v>44294</v>
      </c>
      <c r="T162" s="269">
        <v>44347</v>
      </c>
      <c r="U162" s="270" t="s">
        <v>111</v>
      </c>
      <c r="V162" s="98"/>
      <c r="W162" s="273">
        <v>45046</v>
      </c>
      <c r="X162" s="98"/>
      <c r="Y162" s="114"/>
      <c r="Z162" s="98"/>
      <c r="AA162" s="114"/>
      <c r="AB162" s="114"/>
      <c r="AC162" s="114"/>
      <c r="AD162" s="114"/>
      <c r="AE162" s="98"/>
      <c r="AF162" s="101"/>
      <c r="AG162" s="178"/>
      <c r="AH162" s="114"/>
      <c r="AI162" s="98"/>
      <c r="AJ162" s="114"/>
      <c r="AK162" s="100"/>
      <c r="AL162" s="114"/>
      <c r="AM162" s="98"/>
      <c r="AN162" s="98"/>
      <c r="AO162" s="114"/>
      <c r="AP162" s="98"/>
      <c r="AQ162" s="114"/>
      <c r="AR162" s="114"/>
      <c r="AS162" s="114"/>
      <c r="AT162" s="114"/>
      <c r="AU162" s="98"/>
      <c r="AV162" s="98"/>
      <c r="AW162" s="114"/>
      <c r="AX162" s="98"/>
      <c r="AY162" s="98"/>
      <c r="AZ162" s="114"/>
      <c r="BA162" s="100"/>
      <c r="BB162" s="98"/>
      <c r="BC162" s="98"/>
      <c r="BD162" s="98"/>
      <c r="BE162" s="114"/>
      <c r="BF162" s="98"/>
      <c r="BG162" s="101">
        <v>44336</v>
      </c>
      <c r="BH162" s="169" t="s">
        <v>1555</v>
      </c>
      <c r="BI162" s="100" t="s">
        <v>123</v>
      </c>
      <c r="BJ162" s="98">
        <v>0</v>
      </c>
      <c r="BK162" s="98" t="s">
        <v>151</v>
      </c>
      <c r="BL162" s="110">
        <v>44500</v>
      </c>
      <c r="BM162" s="102"/>
      <c r="BN162" s="98"/>
      <c r="BO162" s="110">
        <v>44508</v>
      </c>
      <c r="BP162" s="102" t="s">
        <v>2033</v>
      </c>
      <c r="BQ162" s="98" t="s">
        <v>126</v>
      </c>
      <c r="BR162" s="110">
        <v>44518</v>
      </c>
      <c r="BS162" s="102" t="s">
        <v>2034</v>
      </c>
      <c r="BT162" s="102" t="s">
        <v>114</v>
      </c>
      <c r="BU162" s="109">
        <f>0/1</f>
        <v>0</v>
      </c>
      <c r="BV162" s="98" t="s">
        <v>115</v>
      </c>
      <c r="BW162" s="98"/>
      <c r="BX162" s="98"/>
      <c r="BY162" s="98"/>
      <c r="BZ162" s="248">
        <v>44627</v>
      </c>
      <c r="CA162" s="239" t="s">
        <v>2035</v>
      </c>
      <c r="CB162" s="56" t="s">
        <v>1317</v>
      </c>
      <c r="CC162" s="68">
        <v>0</v>
      </c>
      <c r="CD162" s="98" t="s">
        <v>133</v>
      </c>
      <c r="CE162" s="248">
        <v>44655</v>
      </c>
      <c r="CF162" s="248" t="s">
        <v>2036</v>
      </c>
      <c r="CG162" s="92" t="s">
        <v>1317</v>
      </c>
      <c r="CH162" s="78">
        <v>0</v>
      </c>
      <c r="CI162" s="271" t="s">
        <v>133</v>
      </c>
      <c r="CJ162" s="248">
        <v>44679</v>
      </c>
      <c r="CK162" s="240" t="s">
        <v>2037</v>
      </c>
      <c r="CL162" s="248" t="s">
        <v>1317</v>
      </c>
      <c r="CM162" s="78">
        <v>0</v>
      </c>
      <c r="CN162" s="123" t="s">
        <v>133</v>
      </c>
      <c r="CO162" s="248">
        <v>44712</v>
      </c>
      <c r="CP162" s="92" t="s">
        <v>2038</v>
      </c>
      <c r="CQ162" s="92"/>
      <c r="CR162" s="79">
        <v>44720</v>
      </c>
      <c r="CS162" s="92" t="s">
        <v>1941</v>
      </c>
      <c r="CT162" s="92" t="s">
        <v>367</v>
      </c>
      <c r="CU162" s="248">
        <v>44756</v>
      </c>
      <c r="CV162" s="838" t="s">
        <v>2039</v>
      </c>
      <c r="CW162" s="869" t="s">
        <v>1071</v>
      </c>
      <c r="CX162" s="883">
        <v>44770</v>
      </c>
      <c r="CY162" s="889" t="s">
        <v>8607</v>
      </c>
      <c r="CZ162" s="885" t="s">
        <v>220</v>
      </c>
      <c r="DA162" s="78">
        <v>0.2</v>
      </c>
      <c r="DB162" s="884" t="s">
        <v>4238</v>
      </c>
      <c r="DC162" s="921"/>
      <c r="DD162" s="922"/>
      <c r="DE162" s="98" t="s">
        <v>140</v>
      </c>
      <c r="DF162" s="114"/>
      <c r="DG162" s="100"/>
      <c r="DH162" s="101"/>
      <c r="DI162" s="98"/>
      <c r="DJ162" s="953"/>
      <c r="DK162" s="925">
        <v>155</v>
      </c>
      <c r="DL162" s="855" t="str">
        <f t="shared" si="4"/>
        <v>EN AVANCE</v>
      </c>
      <c r="DM162" s="913">
        <v>155</v>
      </c>
    </row>
    <row r="163" spans="1:117" ht="27" hidden="1" customHeight="1">
      <c r="A163" s="54">
        <v>356</v>
      </c>
      <c r="B163" s="54">
        <v>224</v>
      </c>
      <c r="C163" s="59" t="s">
        <v>99</v>
      </c>
      <c r="D163" s="56">
        <v>2020</v>
      </c>
      <c r="E163" s="56" t="s">
        <v>1994</v>
      </c>
      <c r="F163" s="65">
        <v>44278</v>
      </c>
      <c r="G163" s="118" t="s">
        <v>2041</v>
      </c>
      <c r="H163" s="59" t="s">
        <v>102</v>
      </c>
      <c r="I163" s="58" t="s">
        <v>2042</v>
      </c>
      <c r="J163" s="58" t="s">
        <v>8517</v>
      </c>
      <c r="K163" s="58" t="s">
        <v>986</v>
      </c>
      <c r="L163" s="59" t="s">
        <v>146</v>
      </c>
      <c r="M163" s="58" t="s">
        <v>2043</v>
      </c>
      <c r="N163" s="62"/>
      <c r="O163" s="90">
        <v>1</v>
      </c>
      <c r="P163" s="81" t="s">
        <v>2044</v>
      </c>
      <c r="Q163" s="55" t="s">
        <v>391</v>
      </c>
      <c r="R163" s="56" t="s">
        <v>2025</v>
      </c>
      <c r="S163" s="134">
        <v>44294</v>
      </c>
      <c r="T163" s="134">
        <v>44347</v>
      </c>
      <c r="U163" s="60"/>
      <c r="V163" s="54"/>
      <c r="W163" s="65">
        <f>IF(T163="","",(T163+V163))</f>
        <v>44347</v>
      </c>
      <c r="X163" s="54"/>
      <c r="Y163" s="62"/>
      <c r="Z163" s="54"/>
      <c r="AA163" s="62"/>
      <c r="AB163" s="62"/>
      <c r="AC163" s="62"/>
      <c r="AD163" s="62"/>
      <c r="AE163" s="54"/>
      <c r="AF163" s="57"/>
      <c r="AG163" s="70"/>
      <c r="AH163" s="62"/>
      <c r="AI163" s="54"/>
      <c r="AJ163" s="62"/>
      <c r="AK163" s="56"/>
      <c r="AL163" s="62"/>
      <c r="AM163" s="54"/>
      <c r="AN163" s="54"/>
      <c r="AO163" s="62"/>
      <c r="AP163" s="54"/>
      <c r="AQ163" s="62"/>
      <c r="AR163" s="62"/>
      <c r="AS163" s="62"/>
      <c r="AT163" s="62"/>
      <c r="AU163" s="54"/>
      <c r="AV163" s="54"/>
      <c r="AW163" s="62"/>
      <c r="AX163" s="54"/>
      <c r="AY163" s="54"/>
      <c r="AZ163" s="62"/>
      <c r="BA163" s="56"/>
      <c r="BB163" s="54"/>
      <c r="BC163" s="54"/>
      <c r="BD163" s="57">
        <v>44286</v>
      </c>
      <c r="BE163" s="67" t="s">
        <v>1517</v>
      </c>
      <c r="BF163" s="54"/>
      <c r="BG163" s="57">
        <v>44341</v>
      </c>
      <c r="BH163" s="67" t="s">
        <v>1555</v>
      </c>
      <c r="BI163" s="56" t="s">
        <v>123</v>
      </c>
      <c r="BJ163" s="54">
        <v>0</v>
      </c>
      <c r="BK163" s="54" t="s">
        <v>151</v>
      </c>
      <c r="BL163" s="170">
        <v>44500</v>
      </c>
      <c r="BM163" s="56" t="s">
        <v>2045</v>
      </c>
      <c r="BN163" s="68">
        <v>1</v>
      </c>
      <c r="BO163" s="170">
        <v>44508</v>
      </c>
      <c r="BP163" s="58" t="s">
        <v>2046</v>
      </c>
      <c r="BQ163" s="54" t="s">
        <v>139</v>
      </c>
      <c r="BR163" s="170">
        <v>44516</v>
      </c>
      <c r="BS163" s="70" t="s">
        <v>2047</v>
      </c>
      <c r="BT163" s="54" t="s">
        <v>123</v>
      </c>
      <c r="BU163" s="54">
        <v>100</v>
      </c>
      <c r="BV163" s="54" t="s">
        <v>257</v>
      </c>
      <c r="BW163" s="54"/>
      <c r="BX163" s="54"/>
      <c r="BY163" s="54"/>
      <c r="BZ163" s="54"/>
      <c r="CA163" s="70" t="s">
        <v>2048</v>
      </c>
      <c r="CB163" s="130" t="s">
        <v>409</v>
      </c>
      <c r="CC163" s="54">
        <v>100</v>
      </c>
      <c r="CD163" s="54" t="s">
        <v>257</v>
      </c>
      <c r="CE163" s="216">
        <v>44657</v>
      </c>
      <c r="CF163" s="140" t="s">
        <v>1098</v>
      </c>
      <c r="CG163" s="131" t="s">
        <v>451</v>
      </c>
      <c r="CH163" s="78">
        <v>1</v>
      </c>
      <c r="CI163" s="123" t="s">
        <v>257</v>
      </c>
      <c r="CJ163" s="76">
        <v>44678</v>
      </c>
      <c r="CK163" s="240" t="s">
        <v>472</v>
      </c>
      <c r="CL163" s="123"/>
      <c r="CM163" s="140">
        <v>1</v>
      </c>
      <c r="CN163" s="123" t="s">
        <v>257</v>
      </c>
      <c r="CO163" s="92"/>
      <c r="CP163" s="118"/>
      <c r="CQ163" s="92"/>
      <c r="CR163" s="79">
        <v>44720</v>
      </c>
      <c r="CS163" s="92" t="s">
        <v>472</v>
      </c>
      <c r="CT163" s="92" t="s">
        <v>139</v>
      </c>
      <c r="CU163" s="811">
        <v>44761</v>
      </c>
      <c r="CV163" s="813" t="s">
        <v>8176</v>
      </c>
      <c r="CW163" s="860" t="s">
        <v>1349</v>
      </c>
      <c r="CX163" s="883">
        <v>44770</v>
      </c>
      <c r="CY163" s="889" t="s">
        <v>8463</v>
      </c>
      <c r="CZ163" s="885" t="s">
        <v>128</v>
      </c>
      <c r="DA163" s="140">
        <v>1</v>
      </c>
      <c r="DB163" s="884" t="s">
        <v>4237</v>
      </c>
      <c r="DC163" s="945" t="s">
        <v>260</v>
      </c>
      <c r="DD163" s="947" t="s">
        <v>260</v>
      </c>
      <c r="DE163" s="948" t="s">
        <v>4218</v>
      </c>
      <c r="DF163" s="949" t="s">
        <v>3767</v>
      </c>
      <c r="DG163" s="950" t="s">
        <v>128</v>
      </c>
      <c r="DH163" s="951">
        <v>44771</v>
      </c>
      <c r="DI163" s="952" t="s">
        <v>310</v>
      </c>
      <c r="DJ163" s="953" t="s">
        <v>8518</v>
      </c>
      <c r="DK163" s="925">
        <v>156</v>
      </c>
      <c r="DL163" s="855" t="str">
        <f t="shared" si="4"/>
        <v>CUMPLIDA</v>
      </c>
      <c r="DM163" s="913">
        <v>156</v>
      </c>
    </row>
    <row r="164" spans="1:117" ht="27" hidden="1" customHeight="1">
      <c r="A164" s="54">
        <v>362</v>
      </c>
      <c r="B164" s="54">
        <v>228</v>
      </c>
      <c r="C164" s="59" t="s">
        <v>99</v>
      </c>
      <c r="D164" s="56">
        <v>2020</v>
      </c>
      <c r="E164" s="56" t="s">
        <v>1994</v>
      </c>
      <c r="F164" s="65">
        <v>44253</v>
      </c>
      <c r="G164" s="118" t="s">
        <v>2049</v>
      </c>
      <c r="H164" s="59" t="s">
        <v>102</v>
      </c>
      <c r="I164" s="58" t="s">
        <v>2050</v>
      </c>
      <c r="J164" s="58" t="s">
        <v>2051</v>
      </c>
      <c r="K164" s="58" t="s">
        <v>2052</v>
      </c>
      <c r="L164" s="59" t="s">
        <v>146</v>
      </c>
      <c r="M164" s="58" t="s">
        <v>2053</v>
      </c>
      <c r="N164" s="299" t="s">
        <v>1448</v>
      </c>
      <c r="O164" s="74">
        <v>1</v>
      </c>
      <c r="P164" s="81" t="s">
        <v>1449</v>
      </c>
      <c r="Q164" s="55" t="s">
        <v>954</v>
      </c>
      <c r="R164" s="56" t="s">
        <v>1421</v>
      </c>
      <c r="S164" s="219">
        <v>44287</v>
      </c>
      <c r="T164" s="219">
        <v>44377</v>
      </c>
      <c r="U164" s="63" t="s">
        <v>552</v>
      </c>
      <c r="V164" s="54"/>
      <c r="W164" s="300">
        <v>45015</v>
      </c>
      <c r="X164" s="54"/>
      <c r="Y164" s="62"/>
      <c r="Z164" s="54"/>
      <c r="AA164" s="62"/>
      <c r="AB164" s="62"/>
      <c r="AC164" s="62"/>
      <c r="AD164" s="62"/>
      <c r="AE164" s="54"/>
      <c r="AF164" s="57"/>
      <c r="AG164" s="70"/>
      <c r="AH164" s="62"/>
      <c r="AI164" s="54"/>
      <c r="AJ164" s="62"/>
      <c r="AK164" s="56"/>
      <c r="AL164" s="62"/>
      <c r="AM164" s="54"/>
      <c r="AN164" s="54"/>
      <c r="AO164" s="62"/>
      <c r="AP164" s="54"/>
      <c r="AQ164" s="62"/>
      <c r="AR164" s="62"/>
      <c r="AS164" s="62"/>
      <c r="AT164" s="62"/>
      <c r="AU164" s="54"/>
      <c r="AV164" s="54"/>
      <c r="AW164" s="62"/>
      <c r="AX164" s="54"/>
      <c r="AY164" s="54"/>
      <c r="AZ164" s="62"/>
      <c r="BA164" s="56"/>
      <c r="BB164" s="54"/>
      <c r="BC164" s="54"/>
      <c r="BD164" s="54"/>
      <c r="BE164" s="62"/>
      <c r="BF164" s="54"/>
      <c r="BG164" s="57">
        <v>44336</v>
      </c>
      <c r="BH164" s="67" t="s">
        <v>1555</v>
      </c>
      <c r="BI164" s="56" t="s">
        <v>123</v>
      </c>
      <c r="BJ164" s="54">
        <v>0</v>
      </c>
      <c r="BK164" s="54" t="s">
        <v>151</v>
      </c>
      <c r="BL164" s="57">
        <v>44500</v>
      </c>
      <c r="BM164" s="58" t="s">
        <v>1465</v>
      </c>
      <c r="BN164" s="68">
        <v>1</v>
      </c>
      <c r="BO164" s="170">
        <v>44508</v>
      </c>
      <c r="BP164" s="58" t="s">
        <v>2054</v>
      </c>
      <c r="BQ164" s="54" t="s">
        <v>139</v>
      </c>
      <c r="BR164" s="170">
        <v>44518</v>
      </c>
      <c r="BS164" s="58" t="s">
        <v>1454</v>
      </c>
      <c r="BT164" s="58" t="s">
        <v>114</v>
      </c>
      <c r="BU164" s="78">
        <f>0%</f>
        <v>0</v>
      </c>
      <c r="BV164" s="54" t="s">
        <v>115</v>
      </c>
      <c r="BW164" s="54"/>
      <c r="BX164" s="54"/>
      <c r="BY164" s="54"/>
      <c r="BZ164" s="248">
        <v>44627</v>
      </c>
      <c r="CA164" s="239" t="s">
        <v>2055</v>
      </c>
      <c r="CB164" s="56" t="s">
        <v>1317</v>
      </c>
      <c r="CC164" s="68">
        <v>0</v>
      </c>
      <c r="CD164" s="54" t="s">
        <v>133</v>
      </c>
      <c r="CE164" s="248">
        <v>44655</v>
      </c>
      <c r="CF164" s="248" t="s">
        <v>1456</v>
      </c>
      <c r="CG164" s="92" t="s">
        <v>1317</v>
      </c>
      <c r="CH164" s="78">
        <v>0.02</v>
      </c>
      <c r="CI164" s="123" t="s">
        <v>133</v>
      </c>
      <c r="CJ164" s="248">
        <v>44679</v>
      </c>
      <c r="CK164" s="240" t="s">
        <v>1457</v>
      </c>
      <c r="CL164" s="248" t="s">
        <v>1317</v>
      </c>
      <c r="CM164" s="78">
        <v>0.03</v>
      </c>
      <c r="CN164" s="123" t="s">
        <v>133</v>
      </c>
      <c r="CO164" s="248">
        <v>44712</v>
      </c>
      <c r="CP164" s="92" t="s">
        <v>1458</v>
      </c>
      <c r="CQ164" s="92"/>
      <c r="CR164" s="79">
        <v>44720</v>
      </c>
      <c r="CS164" s="92" t="s">
        <v>1941</v>
      </c>
      <c r="CT164" s="92" t="s">
        <v>367</v>
      </c>
      <c r="CU164" s="248">
        <v>44756</v>
      </c>
      <c r="CV164" s="849" t="s">
        <v>2056</v>
      </c>
      <c r="CW164" s="869" t="s">
        <v>1071</v>
      </c>
      <c r="CX164" s="883">
        <v>44770</v>
      </c>
      <c r="CY164" s="889" t="s">
        <v>8608</v>
      </c>
      <c r="CZ164" s="885" t="s">
        <v>220</v>
      </c>
      <c r="DA164" s="78">
        <v>0.25</v>
      </c>
      <c r="DB164" s="884" t="s">
        <v>4238</v>
      </c>
      <c r="DC164" s="919"/>
      <c r="DD164" s="920"/>
      <c r="DE164" s="54" t="s">
        <v>140</v>
      </c>
      <c r="DF164" s="62"/>
      <c r="DG164" s="56"/>
      <c r="DH164" s="57"/>
      <c r="DI164" s="54"/>
      <c r="DJ164" s="953"/>
      <c r="DK164" s="925">
        <v>157</v>
      </c>
      <c r="DL164" s="855" t="str">
        <f t="shared" si="4"/>
        <v>EN AVANCE</v>
      </c>
      <c r="DM164" s="913">
        <v>157</v>
      </c>
    </row>
    <row r="165" spans="1:117" ht="27" hidden="1" customHeight="1">
      <c r="A165" s="54">
        <v>363</v>
      </c>
      <c r="B165" s="54">
        <v>229</v>
      </c>
      <c r="C165" s="59" t="s">
        <v>99</v>
      </c>
      <c r="D165" s="56">
        <v>2020</v>
      </c>
      <c r="E165" s="56" t="s">
        <v>1994</v>
      </c>
      <c r="F165" s="65">
        <v>44253</v>
      </c>
      <c r="G165" s="118" t="s">
        <v>2057</v>
      </c>
      <c r="H165" s="59" t="s">
        <v>102</v>
      </c>
      <c r="I165" s="58" t="s">
        <v>2058</v>
      </c>
      <c r="J165" s="58" t="s">
        <v>2059</v>
      </c>
      <c r="K165" s="58" t="s">
        <v>2060</v>
      </c>
      <c r="L165" s="59" t="s">
        <v>146</v>
      </c>
      <c r="M165" s="58" t="s">
        <v>2061</v>
      </c>
      <c r="N165" s="114"/>
      <c r="O165" s="90">
        <v>1</v>
      </c>
      <c r="P165" s="81" t="s">
        <v>2062</v>
      </c>
      <c r="Q165" s="55" t="s">
        <v>109</v>
      </c>
      <c r="R165" s="56" t="s">
        <v>1950</v>
      </c>
      <c r="S165" s="219">
        <v>44287</v>
      </c>
      <c r="T165" s="219">
        <v>44377</v>
      </c>
      <c r="U165" s="63" t="s">
        <v>111</v>
      </c>
      <c r="V165" s="54"/>
      <c r="W165" s="64">
        <v>44681</v>
      </c>
      <c r="X165" s="98"/>
      <c r="Y165" s="114"/>
      <c r="Z165" s="98"/>
      <c r="AA165" s="114"/>
      <c r="AB165" s="114"/>
      <c r="AC165" s="114"/>
      <c r="AD165" s="114"/>
      <c r="AE165" s="98"/>
      <c r="AF165" s="101"/>
      <c r="AG165" s="178"/>
      <c r="AH165" s="114"/>
      <c r="AI165" s="98"/>
      <c r="AJ165" s="114"/>
      <c r="AK165" s="100"/>
      <c r="AL165" s="114"/>
      <c r="AM165" s="98"/>
      <c r="AN165" s="98"/>
      <c r="AO165" s="114"/>
      <c r="AP165" s="98"/>
      <c r="AQ165" s="114"/>
      <c r="AR165" s="114"/>
      <c r="AS165" s="114"/>
      <c r="AT165" s="114"/>
      <c r="AU165" s="98"/>
      <c r="AV165" s="98"/>
      <c r="AW165" s="114"/>
      <c r="AX165" s="98"/>
      <c r="AY165" s="98"/>
      <c r="AZ165" s="114"/>
      <c r="BA165" s="100"/>
      <c r="BB165" s="98"/>
      <c r="BC165" s="98"/>
      <c r="BD165" s="101">
        <v>44286</v>
      </c>
      <c r="BE165" s="169" t="s">
        <v>1768</v>
      </c>
      <c r="BF165" s="109">
        <v>0</v>
      </c>
      <c r="BG165" s="101">
        <v>44335</v>
      </c>
      <c r="BH165" s="169" t="s">
        <v>1555</v>
      </c>
      <c r="BI165" s="100" t="s">
        <v>123</v>
      </c>
      <c r="BJ165" s="98">
        <v>0</v>
      </c>
      <c r="BK165" s="98" t="s">
        <v>151</v>
      </c>
      <c r="BL165" s="110">
        <v>44500</v>
      </c>
      <c r="BM165" s="102"/>
      <c r="BN165" s="98"/>
      <c r="BO165" s="110">
        <v>44508</v>
      </c>
      <c r="BP165" s="102" t="s">
        <v>2063</v>
      </c>
      <c r="BQ165" s="100" t="s">
        <v>126</v>
      </c>
      <c r="BR165" s="170">
        <v>44519</v>
      </c>
      <c r="BS165" s="58" t="s">
        <v>2064</v>
      </c>
      <c r="BT165" s="54" t="s">
        <v>128</v>
      </c>
      <c r="BU165" s="68">
        <v>0</v>
      </c>
      <c r="BV165" s="54" t="s">
        <v>115</v>
      </c>
      <c r="BW165" s="170">
        <v>44610</v>
      </c>
      <c r="BX165" s="58" t="s">
        <v>874</v>
      </c>
      <c r="BY165" s="68">
        <v>1</v>
      </c>
      <c r="BZ165" s="72">
        <v>44622</v>
      </c>
      <c r="CA165" s="73" t="s">
        <v>306</v>
      </c>
      <c r="CB165" s="73" t="s">
        <v>132</v>
      </c>
      <c r="CC165" s="74">
        <f>+BU165</f>
        <v>0</v>
      </c>
      <c r="CD165" s="68" t="s">
        <v>133</v>
      </c>
      <c r="CE165" s="684">
        <v>44658</v>
      </c>
      <c r="CF165" s="66" t="s">
        <v>625</v>
      </c>
      <c r="CG165" s="66" t="s">
        <v>135</v>
      </c>
      <c r="CH165" s="68">
        <v>0</v>
      </c>
      <c r="CI165" s="68" t="s">
        <v>133</v>
      </c>
      <c r="CJ165" s="76">
        <v>44680</v>
      </c>
      <c r="CK165" s="77" t="s">
        <v>136</v>
      </c>
      <c r="CL165" s="77" t="s">
        <v>135</v>
      </c>
      <c r="CM165" s="78">
        <v>0</v>
      </c>
      <c r="CN165" s="78" t="s">
        <v>115</v>
      </c>
      <c r="CO165" s="77"/>
      <c r="CP165" s="77"/>
      <c r="CQ165" s="77"/>
      <c r="CR165" s="79">
        <v>44720</v>
      </c>
      <c r="CS165" s="77" t="s">
        <v>335</v>
      </c>
      <c r="CT165" s="77" t="s">
        <v>126</v>
      </c>
      <c r="CU165" s="826">
        <v>44761</v>
      </c>
      <c r="CV165" s="823" t="s">
        <v>8267</v>
      </c>
      <c r="CW165" s="862" t="s">
        <v>139</v>
      </c>
      <c r="CX165" s="893">
        <v>44769</v>
      </c>
      <c r="CY165" s="965" t="s">
        <v>8434</v>
      </c>
      <c r="CZ165" s="885" t="s">
        <v>128</v>
      </c>
      <c r="DA165" s="78">
        <v>0</v>
      </c>
      <c r="DB165" s="884" t="s">
        <v>4239</v>
      </c>
      <c r="DC165" s="919"/>
      <c r="DD165" s="920"/>
      <c r="DE165" s="54" t="s">
        <v>140</v>
      </c>
      <c r="DF165" s="62"/>
      <c r="DG165" s="56"/>
      <c r="DH165" s="57"/>
      <c r="DI165" s="54"/>
      <c r="DJ165" s="953"/>
      <c r="DK165" s="925">
        <v>158</v>
      </c>
      <c r="DL165" s="855" t="str">
        <f t="shared" si="4"/>
        <v>VENCIDA</v>
      </c>
      <c r="DM165" s="913">
        <v>158</v>
      </c>
    </row>
    <row r="166" spans="1:117" ht="27" hidden="1" customHeight="1">
      <c r="A166" s="54">
        <v>365</v>
      </c>
      <c r="B166" s="54">
        <v>231</v>
      </c>
      <c r="C166" s="59" t="s">
        <v>99</v>
      </c>
      <c r="D166" s="56">
        <v>2020</v>
      </c>
      <c r="E166" s="56" t="s">
        <v>2065</v>
      </c>
      <c r="F166" s="65">
        <v>44182</v>
      </c>
      <c r="G166" s="58" t="s">
        <v>2066</v>
      </c>
      <c r="H166" s="59" t="s">
        <v>102</v>
      </c>
      <c r="I166" s="58" t="s">
        <v>2067</v>
      </c>
      <c r="J166" s="58" t="s">
        <v>2068</v>
      </c>
      <c r="K166" s="58" t="s">
        <v>2069</v>
      </c>
      <c r="L166" s="59" t="s">
        <v>146</v>
      </c>
      <c r="M166" s="58" t="s">
        <v>2070</v>
      </c>
      <c r="N166" s="62"/>
      <c r="O166" s="301">
        <v>1</v>
      </c>
      <c r="P166" s="67" t="s">
        <v>2071</v>
      </c>
      <c r="Q166" s="59" t="s">
        <v>696</v>
      </c>
      <c r="R166" s="54" t="s">
        <v>2072</v>
      </c>
      <c r="S166" s="57">
        <v>44228</v>
      </c>
      <c r="T166" s="57"/>
      <c r="U166" s="60"/>
      <c r="V166" s="54"/>
      <c r="W166" s="64">
        <v>44671</v>
      </c>
      <c r="X166" s="54"/>
      <c r="Y166" s="62"/>
      <c r="Z166" s="54"/>
      <c r="AA166" s="62"/>
      <c r="AB166" s="62"/>
      <c r="AC166" s="62"/>
      <c r="AD166" s="62"/>
      <c r="AE166" s="54"/>
      <c r="AF166" s="57"/>
      <c r="AG166" s="70"/>
      <c r="AH166" s="62"/>
      <c r="AI166" s="54"/>
      <c r="AJ166" s="62"/>
      <c r="AK166" s="56"/>
      <c r="AL166" s="62"/>
      <c r="AM166" s="54"/>
      <c r="AN166" s="54"/>
      <c r="AO166" s="62"/>
      <c r="AP166" s="54"/>
      <c r="AQ166" s="62"/>
      <c r="AR166" s="62"/>
      <c r="AS166" s="62"/>
      <c r="AT166" s="62"/>
      <c r="AU166" s="54"/>
      <c r="AV166" s="54"/>
      <c r="AW166" s="62"/>
      <c r="AX166" s="62"/>
      <c r="AY166" s="54"/>
      <c r="AZ166" s="62"/>
      <c r="BA166" s="56"/>
      <c r="BB166" s="54"/>
      <c r="BC166" s="54"/>
      <c r="BD166" s="54"/>
      <c r="BE166" s="62"/>
      <c r="BF166" s="62"/>
      <c r="BG166" s="54"/>
      <c r="BH166" s="62"/>
      <c r="BI166" s="56"/>
      <c r="BJ166" s="54"/>
      <c r="BK166" s="54"/>
      <c r="BL166" s="170">
        <v>44500</v>
      </c>
      <c r="BM166" s="67" t="s">
        <v>2073</v>
      </c>
      <c r="BN166" s="54">
        <v>0</v>
      </c>
      <c r="BO166" s="170">
        <v>44508</v>
      </c>
      <c r="BP166" s="58" t="s">
        <v>2074</v>
      </c>
      <c r="BQ166" s="56" t="s">
        <v>126</v>
      </c>
      <c r="BR166" s="170">
        <v>44519</v>
      </c>
      <c r="BS166" s="70" t="s">
        <v>2075</v>
      </c>
      <c r="BT166" s="54" t="s">
        <v>123</v>
      </c>
      <c r="BU166" s="54">
        <v>0</v>
      </c>
      <c r="BV166" s="54" t="s">
        <v>115</v>
      </c>
      <c r="BW166" s="170">
        <v>44627</v>
      </c>
      <c r="BX166" s="56" t="s">
        <v>2076</v>
      </c>
      <c r="BY166" s="68">
        <v>1</v>
      </c>
      <c r="BZ166" s="57">
        <v>44630</v>
      </c>
      <c r="CA166" s="226" t="s">
        <v>2077</v>
      </c>
      <c r="CB166" s="56" t="s">
        <v>709</v>
      </c>
      <c r="CC166" s="54">
        <v>0</v>
      </c>
      <c r="CD166" s="54" t="s">
        <v>133</v>
      </c>
      <c r="CE166" s="57">
        <v>44662</v>
      </c>
      <c r="CF166" s="58" t="s">
        <v>999</v>
      </c>
      <c r="CG166" s="56" t="s">
        <v>135</v>
      </c>
      <c r="CH166" s="68">
        <v>0.05</v>
      </c>
      <c r="CI166" s="54" t="s">
        <v>133</v>
      </c>
      <c r="CJ166" s="170">
        <v>44683</v>
      </c>
      <c r="CK166" s="56" t="s">
        <v>2078</v>
      </c>
      <c r="CL166" s="54" t="s">
        <v>135</v>
      </c>
      <c r="CM166" s="68">
        <v>0.7</v>
      </c>
      <c r="CN166" s="262" t="s">
        <v>115</v>
      </c>
      <c r="CO166" s="684">
        <v>44712</v>
      </c>
      <c r="CP166" s="56" t="s">
        <v>2079</v>
      </c>
      <c r="CQ166" s="66">
        <v>0.7</v>
      </c>
      <c r="CR166" s="684">
        <v>44720</v>
      </c>
      <c r="CS166" s="56" t="s">
        <v>2079</v>
      </c>
      <c r="CT166" s="56" t="s">
        <v>126</v>
      </c>
      <c r="CU166" s="833">
        <v>44761</v>
      </c>
      <c r="CV166" s="837" t="s">
        <v>2079</v>
      </c>
      <c r="CW166" s="866" t="s">
        <v>126</v>
      </c>
      <c r="CX166" s="893">
        <v>44767</v>
      </c>
      <c r="CY166" s="889" t="s">
        <v>8395</v>
      </c>
      <c r="CZ166" s="885" t="s">
        <v>128</v>
      </c>
      <c r="DA166" s="68">
        <v>0.7</v>
      </c>
      <c r="DB166" s="884" t="s">
        <v>4239</v>
      </c>
      <c r="DC166" s="919"/>
      <c r="DD166" s="920"/>
      <c r="DE166" s="54" t="s">
        <v>140</v>
      </c>
      <c r="DF166" s="62"/>
      <c r="DG166" s="56"/>
      <c r="DH166" s="57"/>
      <c r="DI166" s="54"/>
      <c r="DJ166" s="953"/>
      <c r="DK166" s="925">
        <v>159</v>
      </c>
      <c r="DL166" s="855" t="str">
        <f t="shared" si="4"/>
        <v>VENCIDA</v>
      </c>
      <c r="DM166" s="913">
        <v>159</v>
      </c>
    </row>
    <row r="167" spans="1:117" ht="27" hidden="1" customHeight="1">
      <c r="A167" s="54">
        <v>366</v>
      </c>
      <c r="B167" s="63">
        <v>232</v>
      </c>
      <c r="C167" s="59" t="s">
        <v>99</v>
      </c>
      <c r="D167" s="56">
        <v>2020</v>
      </c>
      <c r="E167" s="86" t="s">
        <v>2065</v>
      </c>
      <c r="F167" s="57">
        <v>44182</v>
      </c>
      <c r="G167" s="58" t="s">
        <v>2080</v>
      </c>
      <c r="H167" s="59" t="s">
        <v>102</v>
      </c>
      <c r="I167" s="58" t="s">
        <v>2081</v>
      </c>
      <c r="J167" s="58" t="s">
        <v>2082</v>
      </c>
      <c r="K167" s="58" t="s">
        <v>2083</v>
      </c>
      <c r="L167" s="59" t="s">
        <v>146</v>
      </c>
      <c r="M167" s="58" t="s">
        <v>2084</v>
      </c>
      <c r="N167" s="62"/>
      <c r="O167" s="301">
        <v>1</v>
      </c>
      <c r="P167" s="67" t="s">
        <v>2085</v>
      </c>
      <c r="Q167" s="55" t="s">
        <v>391</v>
      </c>
      <c r="R167" s="54" t="s">
        <v>2072</v>
      </c>
      <c r="S167" s="57">
        <v>44301</v>
      </c>
      <c r="T167" s="57"/>
      <c r="U167" s="63" t="s">
        <v>111</v>
      </c>
      <c r="V167" s="54"/>
      <c r="W167" s="64">
        <v>44757</v>
      </c>
      <c r="X167" s="54"/>
      <c r="Y167" s="62"/>
      <c r="Z167" s="54"/>
      <c r="AA167" s="62"/>
      <c r="AB167" s="62"/>
      <c r="AC167" s="62"/>
      <c r="AD167" s="62"/>
      <c r="AE167" s="54"/>
      <c r="AF167" s="57"/>
      <c r="AG167" s="70"/>
      <c r="AH167" s="62"/>
      <c r="AI167" s="54"/>
      <c r="AJ167" s="62"/>
      <c r="AK167" s="56"/>
      <c r="AL167" s="62"/>
      <c r="AM167" s="54"/>
      <c r="AN167" s="54"/>
      <c r="AO167" s="62"/>
      <c r="AP167" s="54"/>
      <c r="AQ167" s="62"/>
      <c r="AR167" s="62"/>
      <c r="AS167" s="62"/>
      <c r="AT167" s="62"/>
      <c r="AU167" s="54"/>
      <c r="AV167" s="54"/>
      <c r="AW167" s="62"/>
      <c r="AX167" s="62"/>
      <c r="AY167" s="54"/>
      <c r="AZ167" s="62"/>
      <c r="BA167" s="56"/>
      <c r="BB167" s="54"/>
      <c r="BC167" s="54"/>
      <c r="BD167" s="54"/>
      <c r="BE167" s="62"/>
      <c r="BF167" s="62"/>
      <c r="BG167" s="54"/>
      <c r="BH167" s="62"/>
      <c r="BI167" s="56"/>
      <c r="BJ167" s="54"/>
      <c r="BK167" s="54"/>
      <c r="BL167" s="170">
        <v>44500</v>
      </c>
      <c r="BM167" s="70" t="s">
        <v>2086</v>
      </c>
      <c r="BN167" s="68">
        <v>1</v>
      </c>
      <c r="BO167" s="170">
        <v>44508</v>
      </c>
      <c r="BP167" s="58" t="s">
        <v>2087</v>
      </c>
      <c r="BQ167" s="54" t="s">
        <v>139</v>
      </c>
      <c r="BR167" s="170">
        <v>44516</v>
      </c>
      <c r="BS167" s="70" t="s">
        <v>2088</v>
      </c>
      <c r="BT167" s="54" t="s">
        <v>123</v>
      </c>
      <c r="BU167" s="54">
        <v>100</v>
      </c>
      <c r="BV167" s="54" t="s">
        <v>257</v>
      </c>
      <c r="BW167" s="170">
        <v>44610</v>
      </c>
      <c r="BX167" s="81" t="s">
        <v>2089</v>
      </c>
      <c r="BY167" s="68">
        <v>0.9</v>
      </c>
      <c r="BZ167" s="170">
        <v>44615</v>
      </c>
      <c r="CA167" s="302" t="s">
        <v>2090</v>
      </c>
      <c r="CB167" s="130" t="s">
        <v>409</v>
      </c>
      <c r="CC167" s="68">
        <v>0.5</v>
      </c>
      <c r="CD167" s="54" t="s">
        <v>133</v>
      </c>
      <c r="CE167" s="170">
        <v>44656</v>
      </c>
      <c r="CF167" s="181" t="s">
        <v>2091</v>
      </c>
      <c r="CG167" s="130" t="s">
        <v>411</v>
      </c>
      <c r="CH167" s="68">
        <v>0.7</v>
      </c>
      <c r="CI167" s="54" t="s">
        <v>133</v>
      </c>
      <c r="CJ167" s="76">
        <v>44680</v>
      </c>
      <c r="CK167" s="92" t="s">
        <v>2092</v>
      </c>
      <c r="CL167" s="131" t="s">
        <v>411</v>
      </c>
      <c r="CM167" s="123">
        <v>70</v>
      </c>
      <c r="CN167" s="123" t="s">
        <v>133</v>
      </c>
      <c r="CO167" s="92"/>
      <c r="CP167" s="118"/>
      <c r="CQ167" s="92"/>
      <c r="CR167" s="79">
        <v>44720</v>
      </c>
      <c r="CS167" s="92" t="s">
        <v>335</v>
      </c>
      <c r="CT167" s="92" t="s">
        <v>166</v>
      </c>
      <c r="CU167" s="811">
        <v>44761</v>
      </c>
      <c r="CV167" s="916" t="s">
        <v>8198</v>
      </c>
      <c r="CW167" s="860" t="s">
        <v>1071</v>
      </c>
      <c r="CX167" s="883">
        <v>44770</v>
      </c>
      <c r="CY167" s="917" t="s">
        <v>8489</v>
      </c>
      <c r="CZ167" s="885" t="s">
        <v>128</v>
      </c>
      <c r="DA167" s="78">
        <v>0.7</v>
      </c>
      <c r="DB167" s="884" t="s">
        <v>4238</v>
      </c>
      <c r="DC167" s="919"/>
      <c r="DD167" s="920"/>
      <c r="DE167" s="54" t="s">
        <v>140</v>
      </c>
      <c r="DF167" s="62"/>
      <c r="DG167" s="56"/>
      <c r="DH167" s="57"/>
      <c r="DI167" s="54"/>
      <c r="DJ167" s="953"/>
      <c r="DK167" s="925">
        <v>160</v>
      </c>
      <c r="DL167" s="855" t="str">
        <f t="shared" si="4"/>
        <v>EN AVANCE</v>
      </c>
      <c r="DM167" s="913">
        <v>160</v>
      </c>
    </row>
    <row r="168" spans="1:117" ht="27" hidden="1" customHeight="1">
      <c r="A168" s="54">
        <v>368</v>
      </c>
      <c r="B168" s="54">
        <v>234</v>
      </c>
      <c r="C168" s="59" t="s">
        <v>99</v>
      </c>
      <c r="D168" s="56">
        <v>2020</v>
      </c>
      <c r="E168" s="56" t="s">
        <v>2065</v>
      </c>
      <c r="F168" s="170">
        <v>44182</v>
      </c>
      <c r="G168" s="58" t="s">
        <v>2093</v>
      </c>
      <c r="H168" s="59" t="s">
        <v>102</v>
      </c>
      <c r="I168" s="58" t="s">
        <v>2094</v>
      </c>
      <c r="J168" s="58" t="s">
        <v>2094</v>
      </c>
      <c r="K168" s="58" t="s">
        <v>2095</v>
      </c>
      <c r="L168" s="59" t="s">
        <v>146</v>
      </c>
      <c r="M168" s="58" t="s">
        <v>2096</v>
      </c>
      <c r="N168" s="62"/>
      <c r="O168" s="303">
        <v>1</v>
      </c>
      <c r="P168" s="67" t="s">
        <v>2097</v>
      </c>
      <c r="Q168" s="55" t="s">
        <v>109</v>
      </c>
      <c r="R168" s="56" t="s">
        <v>2098</v>
      </c>
      <c r="S168" s="57">
        <v>44317</v>
      </c>
      <c r="T168" s="57"/>
      <c r="U168" s="63" t="s">
        <v>111</v>
      </c>
      <c r="V168" s="54"/>
      <c r="W168" s="64">
        <v>44926</v>
      </c>
      <c r="X168" s="54"/>
      <c r="Y168" s="62"/>
      <c r="Z168" s="54"/>
      <c r="AA168" s="62"/>
      <c r="AB168" s="62"/>
      <c r="AC168" s="62"/>
      <c r="AD168" s="62"/>
      <c r="AE168" s="54"/>
      <c r="AF168" s="57"/>
      <c r="AG168" s="70"/>
      <c r="AH168" s="62"/>
      <c r="AI168" s="54"/>
      <c r="AJ168" s="62"/>
      <c r="AK168" s="56"/>
      <c r="AL168" s="62"/>
      <c r="AM168" s="54"/>
      <c r="AN168" s="54"/>
      <c r="AO168" s="62"/>
      <c r="AP168" s="54"/>
      <c r="AQ168" s="62"/>
      <c r="AR168" s="62"/>
      <c r="AS168" s="62"/>
      <c r="AT168" s="62"/>
      <c r="AU168" s="54"/>
      <c r="AV168" s="54"/>
      <c r="AW168" s="62"/>
      <c r="AX168" s="62"/>
      <c r="AY168" s="54"/>
      <c r="AZ168" s="62"/>
      <c r="BA168" s="56"/>
      <c r="BB168" s="54"/>
      <c r="BC168" s="54"/>
      <c r="BD168" s="54"/>
      <c r="BE168" s="62"/>
      <c r="BF168" s="62"/>
      <c r="BG168" s="54"/>
      <c r="BH168" s="62"/>
      <c r="BI168" s="56"/>
      <c r="BJ168" s="54"/>
      <c r="BK168" s="54"/>
      <c r="BL168" s="170">
        <v>44500</v>
      </c>
      <c r="BM168" s="58" t="s">
        <v>158</v>
      </c>
      <c r="BN168" s="68">
        <v>0.6</v>
      </c>
      <c r="BO168" s="170">
        <v>44508</v>
      </c>
      <c r="BP168" s="58" t="s">
        <v>2099</v>
      </c>
      <c r="BQ168" s="56" t="s">
        <v>126</v>
      </c>
      <c r="BR168" s="170">
        <v>44520</v>
      </c>
      <c r="BS168" s="58" t="s">
        <v>2100</v>
      </c>
      <c r="BT168" s="54" t="s">
        <v>128</v>
      </c>
      <c r="BU168" s="68">
        <v>0.6</v>
      </c>
      <c r="BV168" s="54" t="s">
        <v>115</v>
      </c>
      <c r="BW168" s="170">
        <v>44610</v>
      </c>
      <c r="BX168" s="67" t="s">
        <v>906</v>
      </c>
      <c r="BY168" s="68">
        <v>0.4</v>
      </c>
      <c r="BZ168" s="72">
        <v>44622</v>
      </c>
      <c r="CA168" s="302" t="s">
        <v>2101</v>
      </c>
      <c r="CB168" s="73" t="s">
        <v>132</v>
      </c>
      <c r="CC168" s="74">
        <f>+BU168</f>
        <v>0.6</v>
      </c>
      <c r="CD168" s="68" t="s">
        <v>133</v>
      </c>
      <c r="CE168" s="684">
        <v>44658</v>
      </c>
      <c r="CF168" s="66" t="s">
        <v>163</v>
      </c>
      <c r="CG168" s="66" t="s">
        <v>135</v>
      </c>
      <c r="CH168" s="68">
        <v>0.6</v>
      </c>
      <c r="CI168" s="68" t="s">
        <v>133</v>
      </c>
      <c r="CJ168" s="76">
        <v>44680</v>
      </c>
      <c r="CK168" s="77" t="s">
        <v>136</v>
      </c>
      <c r="CL168" s="77" t="s">
        <v>135</v>
      </c>
      <c r="CM168" s="78">
        <v>0.6</v>
      </c>
      <c r="CN168" s="78" t="s">
        <v>133</v>
      </c>
      <c r="CO168" s="248">
        <v>44712</v>
      </c>
      <c r="CP168" s="77" t="s">
        <v>164</v>
      </c>
      <c r="CQ168" s="77">
        <v>0.7</v>
      </c>
      <c r="CR168" s="79">
        <v>44720</v>
      </c>
      <c r="CS168" s="77" t="s">
        <v>2102</v>
      </c>
      <c r="CT168" s="77" t="s">
        <v>166</v>
      </c>
      <c r="CU168" s="822">
        <v>44731</v>
      </c>
      <c r="CV168" s="825" t="s">
        <v>8268</v>
      </c>
      <c r="CW168" s="856" t="s">
        <v>1071</v>
      </c>
      <c r="CX168" s="893">
        <v>44769</v>
      </c>
      <c r="CY168" s="889" t="s">
        <v>8435</v>
      </c>
      <c r="CZ168" s="885" t="s">
        <v>128</v>
      </c>
      <c r="DA168" s="78">
        <v>0.6</v>
      </c>
      <c r="DB168" s="884" t="s">
        <v>4238</v>
      </c>
      <c r="DC168" s="919"/>
      <c r="DD168" s="920"/>
      <c r="DE168" s="54" t="s">
        <v>140</v>
      </c>
      <c r="DF168" s="62"/>
      <c r="DG168" s="56"/>
      <c r="DH168" s="57"/>
      <c r="DI168" s="54"/>
      <c r="DJ168" s="953"/>
      <c r="DK168" s="925">
        <v>161</v>
      </c>
      <c r="DL168" s="855" t="str">
        <f t="shared" si="4"/>
        <v>EN AVANCE</v>
      </c>
      <c r="DM168" s="913">
        <v>161</v>
      </c>
    </row>
    <row r="169" spans="1:117" ht="27" hidden="1" customHeight="1">
      <c r="A169" s="54">
        <v>370</v>
      </c>
      <c r="B169" s="54">
        <v>236</v>
      </c>
      <c r="C169" s="59" t="s">
        <v>99</v>
      </c>
      <c r="D169" s="56">
        <v>2020</v>
      </c>
      <c r="E169" s="56" t="s">
        <v>2065</v>
      </c>
      <c r="F169" s="170">
        <v>44182</v>
      </c>
      <c r="G169" s="58" t="s">
        <v>2103</v>
      </c>
      <c r="H169" s="59" t="s">
        <v>102</v>
      </c>
      <c r="I169" s="58" t="s">
        <v>2104</v>
      </c>
      <c r="J169" s="58" t="s">
        <v>2105</v>
      </c>
      <c r="K169" s="58" t="s">
        <v>2106</v>
      </c>
      <c r="L169" s="59" t="s">
        <v>146</v>
      </c>
      <c r="M169" s="58" t="s">
        <v>2107</v>
      </c>
      <c r="N169" s="62"/>
      <c r="O169" s="303">
        <v>1</v>
      </c>
      <c r="P169" s="67" t="s">
        <v>2108</v>
      </c>
      <c r="Q169" s="55" t="s">
        <v>109</v>
      </c>
      <c r="R169" s="54" t="s">
        <v>2072</v>
      </c>
      <c r="S169" s="57">
        <v>44317</v>
      </c>
      <c r="T169" s="57"/>
      <c r="U169" s="60"/>
      <c r="V169" s="54"/>
      <c r="W169" s="65">
        <v>44742</v>
      </c>
      <c r="X169" s="54"/>
      <c r="Y169" s="62"/>
      <c r="Z169" s="54"/>
      <c r="AA169" s="62"/>
      <c r="AB169" s="62"/>
      <c r="AC169" s="62"/>
      <c r="AD169" s="62"/>
      <c r="AE169" s="54"/>
      <c r="AF169" s="57"/>
      <c r="AG169" s="70"/>
      <c r="AH169" s="62"/>
      <c r="AI169" s="54"/>
      <c r="AJ169" s="62"/>
      <c r="AK169" s="56"/>
      <c r="AL169" s="62"/>
      <c r="AM169" s="54"/>
      <c r="AN169" s="54"/>
      <c r="AO169" s="62"/>
      <c r="AP169" s="54"/>
      <c r="AQ169" s="62"/>
      <c r="AR169" s="62"/>
      <c r="AS169" s="62"/>
      <c r="AT169" s="62"/>
      <c r="AU169" s="54"/>
      <c r="AV169" s="54"/>
      <c r="AW169" s="62"/>
      <c r="AX169" s="62"/>
      <c r="AY169" s="54"/>
      <c r="AZ169" s="62"/>
      <c r="BA169" s="56"/>
      <c r="BB169" s="54"/>
      <c r="BC169" s="54"/>
      <c r="BD169" s="54"/>
      <c r="BE169" s="62"/>
      <c r="BF169" s="62"/>
      <c r="BG169" s="54"/>
      <c r="BH169" s="62"/>
      <c r="BI169" s="56"/>
      <c r="BJ169" s="54"/>
      <c r="BK169" s="54"/>
      <c r="BL169" s="170">
        <v>44500</v>
      </c>
      <c r="BM169" s="58"/>
      <c r="BN169" s="54"/>
      <c r="BO169" s="170">
        <v>44508</v>
      </c>
      <c r="BP169" s="58" t="s">
        <v>2109</v>
      </c>
      <c r="BQ169" s="56" t="s">
        <v>126</v>
      </c>
      <c r="BR169" s="170">
        <v>44520</v>
      </c>
      <c r="BS169" s="58" t="s">
        <v>2110</v>
      </c>
      <c r="BT169" s="54" t="s">
        <v>128</v>
      </c>
      <c r="BU169" s="68">
        <v>0</v>
      </c>
      <c r="BV169" s="54" t="s">
        <v>115</v>
      </c>
      <c r="BW169" s="170">
        <v>44610</v>
      </c>
      <c r="BX169" s="58" t="s">
        <v>919</v>
      </c>
      <c r="BY169" s="68">
        <v>0.5</v>
      </c>
      <c r="BZ169" s="72">
        <v>44622</v>
      </c>
      <c r="CA169" s="302" t="s">
        <v>2111</v>
      </c>
      <c r="CB169" s="73" t="s">
        <v>132</v>
      </c>
      <c r="CC169" s="74">
        <f>+BU169</f>
        <v>0</v>
      </c>
      <c r="CD169" s="68" t="s">
        <v>133</v>
      </c>
      <c r="CE169" s="684">
        <v>44658</v>
      </c>
      <c r="CF169" s="304" t="s">
        <v>2112</v>
      </c>
      <c r="CG169" s="66" t="s">
        <v>135</v>
      </c>
      <c r="CH169" s="68">
        <v>0</v>
      </c>
      <c r="CI169" s="68" t="s">
        <v>133</v>
      </c>
      <c r="CJ169" s="76">
        <v>44680</v>
      </c>
      <c r="CK169" s="77" t="s">
        <v>136</v>
      </c>
      <c r="CL169" s="77" t="s">
        <v>135</v>
      </c>
      <c r="CM169" s="78">
        <v>0</v>
      </c>
      <c r="CN169" s="78" t="s">
        <v>115</v>
      </c>
      <c r="CO169" s="77"/>
      <c r="CP169" s="77"/>
      <c r="CQ169" s="77"/>
      <c r="CR169" s="79">
        <v>44720</v>
      </c>
      <c r="CS169" s="77" t="s">
        <v>335</v>
      </c>
      <c r="CT169" s="77" t="s">
        <v>126</v>
      </c>
      <c r="CU169" s="826">
        <v>44731</v>
      </c>
      <c r="CV169" s="823" t="s">
        <v>8269</v>
      </c>
      <c r="CW169" s="862" t="s">
        <v>139</v>
      </c>
      <c r="CX169" s="893">
        <v>44769</v>
      </c>
      <c r="CY169" s="965" t="s">
        <v>8436</v>
      </c>
      <c r="CZ169" s="885" t="s">
        <v>128</v>
      </c>
      <c r="DA169" s="78">
        <v>0</v>
      </c>
      <c r="DB169" s="884" t="s">
        <v>4238</v>
      </c>
      <c r="DC169" s="919"/>
      <c r="DD169" s="920"/>
      <c r="DE169" s="54" t="s">
        <v>140</v>
      </c>
      <c r="DF169" s="62"/>
      <c r="DG169" s="56"/>
      <c r="DH169" s="57"/>
      <c r="DI169" s="54"/>
      <c r="DJ169" s="953"/>
      <c r="DK169" s="925">
        <v>162</v>
      </c>
      <c r="DL169" s="855" t="str">
        <f t="shared" si="4"/>
        <v>EN AVANCE</v>
      </c>
      <c r="DM169" s="913">
        <v>162</v>
      </c>
    </row>
    <row r="170" spans="1:117" ht="27" hidden="1" customHeight="1">
      <c r="A170" s="54">
        <v>373</v>
      </c>
      <c r="B170" s="54">
        <v>238</v>
      </c>
      <c r="C170" s="59" t="s">
        <v>99</v>
      </c>
      <c r="D170" s="56">
        <v>2020</v>
      </c>
      <c r="E170" s="56" t="s">
        <v>2065</v>
      </c>
      <c r="F170" s="170">
        <v>44182</v>
      </c>
      <c r="G170" s="58" t="s">
        <v>2113</v>
      </c>
      <c r="H170" s="59" t="s">
        <v>102</v>
      </c>
      <c r="I170" s="58" t="s">
        <v>2114</v>
      </c>
      <c r="J170" s="58" t="s">
        <v>2115</v>
      </c>
      <c r="K170" s="58" t="s">
        <v>2116</v>
      </c>
      <c r="L170" s="59" t="s">
        <v>146</v>
      </c>
      <c r="M170" s="58" t="s">
        <v>2117</v>
      </c>
      <c r="N170" s="62"/>
      <c r="O170" s="303">
        <v>1</v>
      </c>
      <c r="P170" s="67" t="s">
        <v>2118</v>
      </c>
      <c r="Q170" s="59" t="s">
        <v>167</v>
      </c>
      <c r="R170" s="56" t="s">
        <v>2119</v>
      </c>
      <c r="S170" s="57">
        <v>44317</v>
      </c>
      <c r="T170" s="57"/>
      <c r="U170" s="63" t="s">
        <v>111</v>
      </c>
      <c r="V170" s="54"/>
      <c r="W170" s="64">
        <v>44742</v>
      </c>
      <c r="X170" s="54"/>
      <c r="Y170" s="62"/>
      <c r="Z170" s="54"/>
      <c r="AA170" s="62"/>
      <c r="AB170" s="62"/>
      <c r="AC170" s="62"/>
      <c r="AD170" s="62"/>
      <c r="AE170" s="54"/>
      <c r="AF170" s="57"/>
      <c r="AG170" s="70"/>
      <c r="AH170" s="62"/>
      <c r="AI170" s="54"/>
      <c r="AJ170" s="62"/>
      <c r="AK170" s="56"/>
      <c r="AL170" s="62"/>
      <c r="AM170" s="54"/>
      <c r="AN170" s="54"/>
      <c r="AO170" s="62"/>
      <c r="AP170" s="54"/>
      <c r="AQ170" s="62"/>
      <c r="AR170" s="62"/>
      <c r="AS170" s="62"/>
      <c r="AT170" s="62"/>
      <c r="AU170" s="54"/>
      <c r="AV170" s="54"/>
      <c r="AW170" s="62"/>
      <c r="AX170" s="62"/>
      <c r="AY170" s="54"/>
      <c r="AZ170" s="62"/>
      <c r="BA170" s="56"/>
      <c r="BB170" s="54"/>
      <c r="BC170" s="54"/>
      <c r="BD170" s="54"/>
      <c r="BE170" s="62"/>
      <c r="BF170" s="62"/>
      <c r="BG170" s="54"/>
      <c r="BH170" s="62"/>
      <c r="BI170" s="56"/>
      <c r="BJ170" s="54"/>
      <c r="BK170" s="54"/>
      <c r="BL170" s="89">
        <v>44500</v>
      </c>
      <c r="BM170" s="81" t="s">
        <v>722</v>
      </c>
      <c r="BN170" s="74">
        <v>0.82</v>
      </c>
      <c r="BO170" s="170">
        <v>44508</v>
      </c>
      <c r="BP170" s="54" t="s">
        <v>723</v>
      </c>
      <c r="BQ170" s="54" t="s">
        <v>126</v>
      </c>
      <c r="BR170" s="170">
        <v>44522</v>
      </c>
      <c r="BS170" s="56" t="s">
        <v>2120</v>
      </c>
      <c r="BT170" s="54" t="s">
        <v>220</v>
      </c>
      <c r="BU170" s="68">
        <v>0</v>
      </c>
      <c r="BV170" s="54" t="s">
        <v>133</v>
      </c>
      <c r="BW170" s="54"/>
      <c r="BX170" s="54"/>
      <c r="BY170" s="54"/>
      <c r="BZ170" s="170">
        <v>44615</v>
      </c>
      <c r="CA170" s="56" t="s">
        <v>2121</v>
      </c>
      <c r="CB170" s="66" t="s">
        <v>195</v>
      </c>
      <c r="CC170" s="68">
        <v>0.1</v>
      </c>
      <c r="CD170" s="54" t="s">
        <v>133</v>
      </c>
      <c r="CE170" s="76">
        <v>44658</v>
      </c>
      <c r="CF170" s="92" t="s">
        <v>2122</v>
      </c>
      <c r="CG170" s="77" t="s">
        <v>195</v>
      </c>
      <c r="CH170" s="78">
        <v>0.7</v>
      </c>
      <c r="CI170" s="123" t="s">
        <v>133</v>
      </c>
      <c r="CJ170" s="76">
        <v>44680</v>
      </c>
      <c r="CK170" s="240" t="s">
        <v>728</v>
      </c>
      <c r="CL170" s="91" t="s">
        <v>198</v>
      </c>
      <c r="CM170" s="78">
        <v>0.7</v>
      </c>
      <c r="CN170" s="112" t="s">
        <v>133</v>
      </c>
      <c r="CO170" s="248">
        <v>44712</v>
      </c>
      <c r="CP170" s="77" t="s">
        <v>738</v>
      </c>
      <c r="CQ170" s="77">
        <v>0.7</v>
      </c>
      <c r="CR170" s="79">
        <v>44720</v>
      </c>
      <c r="CS170" s="77" t="s">
        <v>730</v>
      </c>
      <c r="CT170" s="77" t="s">
        <v>166</v>
      </c>
      <c r="CU170" s="829">
        <v>44761</v>
      </c>
      <c r="CV170" s="844" t="s">
        <v>8313</v>
      </c>
      <c r="CW170" s="868" t="s">
        <v>139</v>
      </c>
      <c r="CX170" s="883">
        <v>44764</v>
      </c>
      <c r="CY170" s="889" t="s">
        <v>8609</v>
      </c>
      <c r="CZ170" s="886" t="s">
        <v>220</v>
      </c>
      <c r="DA170" s="78">
        <v>1</v>
      </c>
      <c r="DB170" s="884" t="s">
        <v>4237</v>
      </c>
      <c r="DC170" s="919"/>
      <c r="DD170" s="920"/>
      <c r="DE170" s="54" t="s">
        <v>4218</v>
      </c>
      <c r="DF170" s="62" t="s">
        <v>8544</v>
      </c>
      <c r="DG170" s="56" t="s">
        <v>220</v>
      </c>
      <c r="DH170" s="57">
        <v>44771</v>
      </c>
      <c r="DI170" s="54" t="s">
        <v>310</v>
      </c>
      <c r="DJ170" s="953" t="s">
        <v>8545</v>
      </c>
      <c r="DK170" s="925">
        <v>163</v>
      </c>
      <c r="DL170" s="855" t="str">
        <f t="shared" si="4"/>
        <v>CUMPLIDA</v>
      </c>
      <c r="DM170" s="913">
        <v>163</v>
      </c>
    </row>
    <row r="171" spans="1:117" ht="27" customHeight="1">
      <c r="A171" s="54">
        <v>375</v>
      </c>
      <c r="B171" s="54">
        <v>239</v>
      </c>
      <c r="C171" s="59" t="s">
        <v>99</v>
      </c>
      <c r="D171" s="56">
        <v>2021</v>
      </c>
      <c r="E171" s="56" t="s">
        <v>2123</v>
      </c>
      <c r="F171" s="170">
        <v>44312</v>
      </c>
      <c r="G171" s="58" t="s">
        <v>2124</v>
      </c>
      <c r="H171" s="59" t="s">
        <v>102</v>
      </c>
      <c r="I171" s="58" t="s">
        <v>2125</v>
      </c>
      <c r="J171" s="58" t="s">
        <v>2126</v>
      </c>
      <c r="K171" s="58" t="s">
        <v>2127</v>
      </c>
      <c r="L171" s="59" t="s">
        <v>146</v>
      </c>
      <c r="M171" s="58" t="s">
        <v>2128</v>
      </c>
      <c r="N171" s="62"/>
      <c r="O171" s="63">
        <v>18</v>
      </c>
      <c r="P171" s="67" t="s">
        <v>2129</v>
      </c>
      <c r="Q171" s="59" t="s">
        <v>533</v>
      </c>
      <c r="R171" s="54" t="s">
        <v>1554</v>
      </c>
      <c r="S171" s="57">
        <v>44331</v>
      </c>
      <c r="T171" s="65">
        <v>44561</v>
      </c>
      <c r="U171" s="63" t="s">
        <v>111</v>
      </c>
      <c r="V171" s="54"/>
      <c r="W171" s="64">
        <v>44742</v>
      </c>
      <c r="X171" s="54"/>
      <c r="Y171" s="62"/>
      <c r="Z171" s="54"/>
      <c r="AA171" s="62"/>
      <c r="AB171" s="62"/>
      <c r="AC171" s="62"/>
      <c r="AD171" s="62"/>
      <c r="AE171" s="54"/>
      <c r="AF171" s="57"/>
      <c r="AG171" s="70"/>
      <c r="AH171" s="62"/>
      <c r="AI171" s="54"/>
      <c r="AJ171" s="62"/>
      <c r="AK171" s="56"/>
      <c r="AL171" s="62"/>
      <c r="AM171" s="54"/>
      <c r="AN171" s="54"/>
      <c r="AO171" s="62"/>
      <c r="AP171" s="54"/>
      <c r="AQ171" s="62"/>
      <c r="AR171" s="62"/>
      <c r="AS171" s="62"/>
      <c r="AT171" s="62"/>
      <c r="AU171" s="54"/>
      <c r="AV171" s="54"/>
      <c r="AW171" s="62"/>
      <c r="AX171" s="62"/>
      <c r="AY171" s="54"/>
      <c r="AZ171" s="62"/>
      <c r="BA171" s="56"/>
      <c r="BB171" s="54"/>
      <c r="BC171" s="54"/>
      <c r="BD171" s="54"/>
      <c r="BE171" s="62"/>
      <c r="BF171" s="62"/>
      <c r="BG171" s="54"/>
      <c r="BH171" s="62"/>
      <c r="BI171" s="56"/>
      <c r="BJ171" s="54"/>
      <c r="BK171" s="54"/>
      <c r="BL171" s="54" t="s">
        <v>1629</v>
      </c>
      <c r="BM171" s="54"/>
      <c r="BN171" s="54"/>
      <c r="BO171" s="54" t="s">
        <v>1630</v>
      </c>
      <c r="BP171" s="67" t="s">
        <v>1631</v>
      </c>
      <c r="BQ171" s="54" t="s">
        <v>1566</v>
      </c>
      <c r="BR171" s="170">
        <v>44519</v>
      </c>
      <c r="BS171" s="56" t="s">
        <v>2130</v>
      </c>
      <c r="BT171" s="54" t="s">
        <v>220</v>
      </c>
      <c r="BU171" s="68">
        <v>0</v>
      </c>
      <c r="BV171" s="54" t="s">
        <v>133</v>
      </c>
      <c r="BW171" s="54"/>
      <c r="BX171" s="54"/>
      <c r="BY171" s="54"/>
      <c r="BZ171" s="56" t="s">
        <v>1560</v>
      </c>
      <c r="CA171" s="67" t="s">
        <v>1633</v>
      </c>
      <c r="CB171" s="67" t="s">
        <v>544</v>
      </c>
      <c r="CC171" s="68">
        <v>0.1</v>
      </c>
      <c r="CD171" s="54" t="s">
        <v>133</v>
      </c>
      <c r="CE171" s="684">
        <v>44291</v>
      </c>
      <c r="CF171" s="58" t="s">
        <v>2131</v>
      </c>
      <c r="CG171" s="56" t="s">
        <v>411</v>
      </c>
      <c r="CH171" s="68">
        <v>0.1</v>
      </c>
      <c r="CI171" s="54" t="s">
        <v>133</v>
      </c>
      <c r="CJ171" s="76">
        <v>44678</v>
      </c>
      <c r="CK171" s="92" t="s">
        <v>2132</v>
      </c>
      <c r="CL171" s="92" t="s">
        <v>546</v>
      </c>
      <c r="CM171" s="68">
        <v>0.78</v>
      </c>
      <c r="CN171" s="54" t="s">
        <v>133</v>
      </c>
      <c r="CO171" s="684">
        <v>44712</v>
      </c>
      <c r="CP171" s="58" t="s">
        <v>2133</v>
      </c>
      <c r="CQ171" s="68">
        <v>0.78</v>
      </c>
      <c r="CR171" s="684">
        <v>44719</v>
      </c>
      <c r="CS171" s="58" t="s">
        <v>2134</v>
      </c>
      <c r="CT171" s="56" t="s">
        <v>166</v>
      </c>
      <c r="CU171" s="804">
        <v>44742</v>
      </c>
      <c r="CV171" s="806" t="s">
        <v>8179</v>
      </c>
      <c r="CW171" s="939" t="s">
        <v>139</v>
      </c>
      <c r="CX171" s="883">
        <v>44768</v>
      </c>
      <c r="CY171" s="889" t="s">
        <v>8610</v>
      </c>
      <c r="CZ171" s="886" t="s">
        <v>220</v>
      </c>
      <c r="DA171" s="68">
        <v>1</v>
      </c>
      <c r="DB171" s="884" t="s">
        <v>4237</v>
      </c>
      <c r="DC171" s="919"/>
      <c r="DD171" s="920"/>
      <c r="DE171" s="54" t="s">
        <v>4218</v>
      </c>
      <c r="DF171" s="67" t="s">
        <v>8611</v>
      </c>
      <c r="DG171" s="56" t="s">
        <v>220</v>
      </c>
      <c r="DH171" s="57">
        <v>44771</v>
      </c>
      <c r="DI171" s="54" t="s">
        <v>310</v>
      </c>
      <c r="DJ171" s="953"/>
      <c r="DK171" s="925">
        <v>164</v>
      </c>
      <c r="DL171" s="855" t="str">
        <f t="shared" si="4"/>
        <v>CUMPLIDA</v>
      </c>
      <c r="DM171" s="913">
        <v>164</v>
      </c>
    </row>
    <row r="172" spans="1:117" ht="27" hidden="1" customHeight="1">
      <c r="A172" s="54">
        <v>377</v>
      </c>
      <c r="B172" s="54">
        <v>240</v>
      </c>
      <c r="C172" s="59" t="s">
        <v>99</v>
      </c>
      <c r="D172" s="56">
        <v>2021</v>
      </c>
      <c r="E172" s="56" t="s">
        <v>2123</v>
      </c>
      <c r="F172" s="170">
        <v>44312</v>
      </c>
      <c r="G172" s="58" t="s">
        <v>2135</v>
      </c>
      <c r="H172" s="59" t="s">
        <v>102</v>
      </c>
      <c r="I172" s="58" t="s">
        <v>2136</v>
      </c>
      <c r="J172" s="58" t="s">
        <v>2137</v>
      </c>
      <c r="K172" s="58" t="s">
        <v>2138</v>
      </c>
      <c r="L172" s="59" t="s">
        <v>146</v>
      </c>
      <c r="M172" s="58" t="s">
        <v>2139</v>
      </c>
      <c r="N172" s="62"/>
      <c r="O172" s="63">
        <v>18</v>
      </c>
      <c r="P172" s="67" t="s">
        <v>2129</v>
      </c>
      <c r="Q172" s="59" t="s">
        <v>533</v>
      </c>
      <c r="R172" s="54" t="s">
        <v>1554</v>
      </c>
      <c r="S172" s="57">
        <v>44378</v>
      </c>
      <c r="T172" s="65">
        <v>44561</v>
      </c>
      <c r="U172" s="63" t="s">
        <v>111</v>
      </c>
      <c r="V172" s="54"/>
      <c r="W172" s="64">
        <v>44742</v>
      </c>
      <c r="X172" s="54"/>
      <c r="Y172" s="62"/>
      <c r="Z172" s="54"/>
      <c r="AA172" s="62"/>
      <c r="AB172" s="62"/>
      <c r="AC172" s="62"/>
      <c r="AD172" s="62"/>
      <c r="AE172" s="54"/>
      <c r="AF172" s="57"/>
      <c r="AG172" s="70"/>
      <c r="AH172" s="62"/>
      <c r="AI172" s="54"/>
      <c r="AJ172" s="62"/>
      <c r="AK172" s="56"/>
      <c r="AL172" s="62"/>
      <c r="AM172" s="54"/>
      <c r="AN172" s="54"/>
      <c r="AO172" s="62"/>
      <c r="AP172" s="54"/>
      <c r="AQ172" s="62"/>
      <c r="AR172" s="62"/>
      <c r="AS172" s="62"/>
      <c r="AT172" s="62"/>
      <c r="AU172" s="54"/>
      <c r="AV172" s="54"/>
      <c r="AW172" s="62"/>
      <c r="AX172" s="62"/>
      <c r="AY172" s="54"/>
      <c r="AZ172" s="62"/>
      <c r="BA172" s="56"/>
      <c r="BB172" s="54"/>
      <c r="BC172" s="54"/>
      <c r="BD172" s="54"/>
      <c r="BE172" s="62"/>
      <c r="BF172" s="62"/>
      <c r="BG172" s="54"/>
      <c r="BH172" s="62"/>
      <c r="BI172" s="56"/>
      <c r="BJ172" s="54"/>
      <c r="BK172" s="54"/>
      <c r="BL172" s="54" t="s">
        <v>1629</v>
      </c>
      <c r="BM172" s="54"/>
      <c r="BN172" s="54"/>
      <c r="BO172" s="54" t="s">
        <v>1630</v>
      </c>
      <c r="BP172" s="67" t="s">
        <v>1631</v>
      </c>
      <c r="BQ172" s="54" t="s">
        <v>1566</v>
      </c>
      <c r="BR172" s="170">
        <v>44519</v>
      </c>
      <c r="BS172" s="56" t="s">
        <v>2140</v>
      </c>
      <c r="BT172" s="54" t="s">
        <v>220</v>
      </c>
      <c r="BU172" s="68">
        <v>0</v>
      </c>
      <c r="BV172" s="54" t="s">
        <v>133</v>
      </c>
      <c r="BW172" s="54"/>
      <c r="BX172" s="54"/>
      <c r="BY172" s="54"/>
      <c r="BZ172" s="56" t="s">
        <v>1560</v>
      </c>
      <c r="CA172" s="67" t="s">
        <v>1633</v>
      </c>
      <c r="CB172" s="67" t="s">
        <v>544</v>
      </c>
      <c r="CC172" s="68">
        <v>0.1</v>
      </c>
      <c r="CD172" s="54" t="s">
        <v>133</v>
      </c>
      <c r="CE172" s="684">
        <v>44291</v>
      </c>
      <c r="CF172" s="58" t="s">
        <v>2141</v>
      </c>
      <c r="CG172" s="56" t="s">
        <v>411</v>
      </c>
      <c r="CH172" s="68">
        <v>0</v>
      </c>
      <c r="CI172" s="54" t="s">
        <v>133</v>
      </c>
      <c r="CJ172" s="76">
        <v>44678</v>
      </c>
      <c r="CK172" s="272"/>
      <c r="CL172" s="92" t="s">
        <v>546</v>
      </c>
      <c r="CM172" s="68">
        <v>1</v>
      </c>
      <c r="CN172" s="54" t="s">
        <v>257</v>
      </c>
      <c r="CO172" s="56"/>
      <c r="CP172" s="58"/>
      <c r="CQ172" s="54"/>
      <c r="CR172" s="684">
        <v>44719</v>
      </c>
      <c r="CS172" s="58" t="s">
        <v>2142</v>
      </c>
      <c r="CT172" s="56" t="s">
        <v>139</v>
      </c>
      <c r="CU172" s="804">
        <v>44742</v>
      </c>
      <c r="CV172" s="806" t="s">
        <v>8176</v>
      </c>
      <c r="CW172" s="939" t="s">
        <v>139</v>
      </c>
      <c r="CX172" s="883">
        <v>44767</v>
      </c>
      <c r="CY172" s="889" t="s">
        <v>6675</v>
      </c>
      <c r="CZ172" s="886" t="s">
        <v>220</v>
      </c>
      <c r="DA172" s="68">
        <v>1</v>
      </c>
      <c r="DB172" s="884" t="s">
        <v>4237</v>
      </c>
      <c r="DC172" s="919"/>
      <c r="DD172" s="920"/>
      <c r="DE172" s="54" t="s">
        <v>4218</v>
      </c>
      <c r="DF172" s="67" t="s">
        <v>6675</v>
      </c>
      <c r="DG172" s="56" t="s">
        <v>220</v>
      </c>
      <c r="DH172" s="57">
        <v>44771</v>
      </c>
      <c r="DI172" s="54" t="s">
        <v>310</v>
      </c>
      <c r="DJ172" s="953"/>
      <c r="DK172" s="925">
        <v>165</v>
      </c>
      <c r="DL172" s="855" t="str">
        <f t="shared" si="4"/>
        <v>CUMPLIDA</v>
      </c>
      <c r="DM172" s="913">
        <v>165</v>
      </c>
    </row>
    <row r="173" spans="1:117" ht="27" hidden="1" customHeight="1">
      <c r="A173" s="54">
        <v>380</v>
      </c>
      <c r="B173" s="54">
        <v>242</v>
      </c>
      <c r="C173" s="59" t="s">
        <v>99</v>
      </c>
      <c r="D173" s="56">
        <v>2021</v>
      </c>
      <c r="E173" s="56" t="s">
        <v>2123</v>
      </c>
      <c r="F173" s="170">
        <v>44312</v>
      </c>
      <c r="G173" s="58" t="s">
        <v>2143</v>
      </c>
      <c r="H173" s="59" t="s">
        <v>102</v>
      </c>
      <c r="I173" s="58" t="s">
        <v>2144</v>
      </c>
      <c r="J173" s="58" t="s">
        <v>2145</v>
      </c>
      <c r="K173" s="58" t="s">
        <v>2146</v>
      </c>
      <c r="L173" s="59" t="s">
        <v>146</v>
      </c>
      <c r="M173" s="58" t="s">
        <v>2147</v>
      </c>
      <c r="N173" s="62"/>
      <c r="O173" s="63">
        <v>8</v>
      </c>
      <c r="P173" s="67" t="s">
        <v>2148</v>
      </c>
      <c r="Q173" s="59" t="s">
        <v>533</v>
      </c>
      <c r="R173" s="54" t="s">
        <v>1554</v>
      </c>
      <c r="S173" s="57">
        <v>44348</v>
      </c>
      <c r="T173" s="65">
        <v>44561</v>
      </c>
      <c r="U173" s="63" t="s">
        <v>111</v>
      </c>
      <c r="V173" s="54"/>
      <c r="W173" s="64">
        <v>44742</v>
      </c>
      <c r="X173" s="54"/>
      <c r="Y173" s="62"/>
      <c r="Z173" s="54"/>
      <c r="AA173" s="62"/>
      <c r="AB173" s="62"/>
      <c r="AC173" s="62"/>
      <c r="AD173" s="62"/>
      <c r="AE173" s="54"/>
      <c r="AF173" s="57"/>
      <c r="AG173" s="70"/>
      <c r="AH173" s="62"/>
      <c r="AI173" s="54"/>
      <c r="AJ173" s="62"/>
      <c r="AK173" s="56"/>
      <c r="AL173" s="62"/>
      <c r="AM173" s="54"/>
      <c r="AN173" s="54"/>
      <c r="AO173" s="62"/>
      <c r="AP173" s="54"/>
      <c r="AQ173" s="62"/>
      <c r="AR173" s="62"/>
      <c r="AS173" s="62"/>
      <c r="AT173" s="62"/>
      <c r="AU173" s="54"/>
      <c r="AV173" s="54"/>
      <c r="AW173" s="62"/>
      <c r="AX173" s="62"/>
      <c r="AY173" s="54"/>
      <c r="AZ173" s="62"/>
      <c r="BA173" s="56"/>
      <c r="BB173" s="54"/>
      <c r="BC173" s="54"/>
      <c r="BD173" s="54"/>
      <c r="BE173" s="62"/>
      <c r="BF173" s="62"/>
      <c r="BG173" s="54"/>
      <c r="BH173" s="62"/>
      <c r="BI173" s="56"/>
      <c r="BJ173" s="54"/>
      <c r="BK173" s="54"/>
      <c r="BL173" s="54" t="s">
        <v>1629</v>
      </c>
      <c r="BM173" s="54"/>
      <c r="BN173" s="54"/>
      <c r="BO173" s="54" t="s">
        <v>1630</v>
      </c>
      <c r="BP173" s="67" t="s">
        <v>1631</v>
      </c>
      <c r="BQ173" s="54" t="s">
        <v>1566</v>
      </c>
      <c r="BR173" s="170">
        <v>44519</v>
      </c>
      <c r="BS173" s="56" t="s">
        <v>2149</v>
      </c>
      <c r="BT173" s="54" t="s">
        <v>220</v>
      </c>
      <c r="BU173" s="68">
        <v>0</v>
      </c>
      <c r="BV173" s="54" t="s">
        <v>133</v>
      </c>
      <c r="BW173" s="54"/>
      <c r="BX173" s="54"/>
      <c r="BY173" s="54"/>
      <c r="BZ173" s="56" t="s">
        <v>1560</v>
      </c>
      <c r="CA173" s="56" t="s">
        <v>1633</v>
      </c>
      <c r="CB173" s="67" t="s">
        <v>544</v>
      </c>
      <c r="CC173" s="68">
        <v>0.1</v>
      </c>
      <c r="CD173" s="54" t="s">
        <v>133</v>
      </c>
      <c r="CE173" s="684">
        <v>44291</v>
      </c>
      <c r="CF173" s="58" t="s">
        <v>2150</v>
      </c>
      <c r="CG173" s="56" t="s">
        <v>411</v>
      </c>
      <c r="CH173" s="68">
        <v>0.5</v>
      </c>
      <c r="CI173" s="54" t="s">
        <v>133</v>
      </c>
      <c r="CJ173" s="76">
        <v>44678</v>
      </c>
      <c r="CK173" s="92" t="s">
        <v>2151</v>
      </c>
      <c r="CL173" s="92" t="s">
        <v>546</v>
      </c>
      <c r="CM173" s="68">
        <v>0.63</v>
      </c>
      <c r="CN173" s="54" t="s">
        <v>133</v>
      </c>
      <c r="CO173" s="684">
        <v>44712</v>
      </c>
      <c r="CP173" s="58" t="s">
        <v>2152</v>
      </c>
      <c r="CQ173" s="68">
        <v>1</v>
      </c>
      <c r="CR173" s="684">
        <v>44719</v>
      </c>
      <c r="CS173" s="58" t="s">
        <v>2153</v>
      </c>
      <c r="CT173" s="56" t="s">
        <v>166</v>
      </c>
      <c r="CU173" s="804">
        <v>44742</v>
      </c>
      <c r="CV173" s="806" t="s">
        <v>8178</v>
      </c>
      <c r="CW173" s="939" t="s">
        <v>139</v>
      </c>
      <c r="CX173" s="883">
        <v>44768</v>
      </c>
      <c r="CY173" s="889" t="s">
        <v>8612</v>
      </c>
      <c r="CZ173" s="886" t="s">
        <v>220</v>
      </c>
      <c r="DA173" s="68">
        <v>1</v>
      </c>
      <c r="DB173" s="884" t="s">
        <v>4237</v>
      </c>
      <c r="DC173" s="919"/>
      <c r="DD173" s="920"/>
      <c r="DE173" s="54" t="s">
        <v>4218</v>
      </c>
      <c r="DF173" s="67" t="s">
        <v>8613</v>
      </c>
      <c r="DG173" s="56" t="s">
        <v>220</v>
      </c>
      <c r="DH173" s="57">
        <v>44771</v>
      </c>
      <c r="DI173" s="54" t="s">
        <v>310</v>
      </c>
      <c r="DJ173" s="953"/>
      <c r="DK173" s="925">
        <v>166</v>
      </c>
      <c r="DL173" s="855" t="str">
        <f t="shared" si="4"/>
        <v>CUMPLIDA</v>
      </c>
      <c r="DM173" s="913">
        <v>166</v>
      </c>
    </row>
    <row r="174" spans="1:117" ht="27" hidden="1" customHeight="1">
      <c r="A174" s="54">
        <v>382</v>
      </c>
      <c r="B174" s="54">
        <v>244</v>
      </c>
      <c r="C174" s="59" t="s">
        <v>99</v>
      </c>
      <c r="D174" s="56">
        <v>2020</v>
      </c>
      <c r="E174" s="56" t="s">
        <v>2154</v>
      </c>
      <c r="F174" s="65">
        <v>44343</v>
      </c>
      <c r="G174" s="118" t="s">
        <v>2155</v>
      </c>
      <c r="H174" s="59" t="s">
        <v>102</v>
      </c>
      <c r="I174" s="118" t="s">
        <v>2156</v>
      </c>
      <c r="J174" s="118" t="s">
        <v>2157</v>
      </c>
      <c r="K174" s="118" t="s">
        <v>2158</v>
      </c>
      <c r="L174" s="60" t="s">
        <v>146</v>
      </c>
      <c r="M174" s="118" t="s">
        <v>2159</v>
      </c>
      <c r="N174" s="62"/>
      <c r="O174" s="90">
        <v>100</v>
      </c>
      <c r="P174" s="81" t="s">
        <v>2160</v>
      </c>
      <c r="Q174" s="59" t="s">
        <v>167</v>
      </c>
      <c r="R174" s="81" t="s">
        <v>2161</v>
      </c>
      <c r="S174" s="134">
        <v>44355</v>
      </c>
      <c r="T174" s="57"/>
      <c r="U174" s="63" t="s">
        <v>111</v>
      </c>
      <c r="V174" s="54"/>
      <c r="W174" s="64">
        <v>44742</v>
      </c>
      <c r="X174" s="54"/>
      <c r="Y174" s="62"/>
      <c r="Z174" s="54"/>
      <c r="AA174" s="62"/>
      <c r="AB174" s="62"/>
      <c r="AC174" s="62"/>
      <c r="AD174" s="62"/>
      <c r="AE174" s="54"/>
      <c r="AF174" s="57"/>
      <c r="AG174" s="70"/>
      <c r="AH174" s="62"/>
      <c r="AI174" s="54"/>
      <c r="AJ174" s="62"/>
      <c r="AK174" s="56"/>
      <c r="AL174" s="62"/>
      <c r="AM174" s="54"/>
      <c r="AN174" s="54"/>
      <c r="AO174" s="62"/>
      <c r="AP174" s="54"/>
      <c r="AQ174" s="62"/>
      <c r="AR174" s="62"/>
      <c r="AS174" s="62"/>
      <c r="AT174" s="62"/>
      <c r="AU174" s="54"/>
      <c r="AV174" s="54"/>
      <c r="AW174" s="62"/>
      <c r="AX174" s="62"/>
      <c r="AY174" s="54"/>
      <c r="AZ174" s="62"/>
      <c r="BA174" s="56"/>
      <c r="BB174" s="54"/>
      <c r="BC174" s="54"/>
      <c r="BD174" s="54"/>
      <c r="BE174" s="62"/>
      <c r="BF174" s="62"/>
      <c r="BG174" s="54"/>
      <c r="BH174" s="62"/>
      <c r="BI174" s="56"/>
      <c r="BJ174" s="54"/>
      <c r="BK174" s="54"/>
      <c r="BL174" s="89">
        <v>44500</v>
      </c>
      <c r="BM174" s="81" t="s">
        <v>2162</v>
      </c>
      <c r="BN174" s="74">
        <v>1</v>
      </c>
      <c r="BO174" s="170">
        <v>44508</v>
      </c>
      <c r="BP174" s="54" t="s">
        <v>2163</v>
      </c>
      <c r="BQ174" s="54" t="s">
        <v>126</v>
      </c>
      <c r="BR174" s="170">
        <v>44522</v>
      </c>
      <c r="BS174" s="54" t="s">
        <v>2164</v>
      </c>
      <c r="BT174" s="54" t="s">
        <v>220</v>
      </c>
      <c r="BU174" s="68">
        <v>0</v>
      </c>
      <c r="BV174" s="54" t="s">
        <v>115</v>
      </c>
      <c r="BW174" s="54"/>
      <c r="BX174" s="54"/>
      <c r="BY174" s="54"/>
      <c r="BZ174" s="66" t="s">
        <v>255</v>
      </c>
      <c r="CA174" s="66" t="s">
        <v>726</v>
      </c>
      <c r="CB174" s="66" t="s">
        <v>195</v>
      </c>
      <c r="CC174" s="68">
        <v>0.1</v>
      </c>
      <c r="CD174" s="54" t="s">
        <v>133</v>
      </c>
      <c r="CE174" s="76">
        <v>44658</v>
      </c>
      <c r="CF174" s="77" t="s">
        <v>223</v>
      </c>
      <c r="CG174" s="77" t="s">
        <v>195</v>
      </c>
      <c r="CH174" s="78">
        <v>0.2</v>
      </c>
      <c r="CI174" s="123" t="s">
        <v>133</v>
      </c>
      <c r="CJ174" s="76">
        <v>44680</v>
      </c>
      <c r="CK174" s="240" t="s">
        <v>2165</v>
      </c>
      <c r="CL174" s="91" t="s">
        <v>198</v>
      </c>
      <c r="CM174" s="78">
        <v>0.2</v>
      </c>
      <c r="CN174" s="112" t="s">
        <v>133</v>
      </c>
      <c r="CO174" s="248">
        <v>44712</v>
      </c>
      <c r="CP174" s="77" t="s">
        <v>2166</v>
      </c>
      <c r="CQ174" s="77">
        <v>0.2</v>
      </c>
      <c r="CR174" s="248">
        <v>44720</v>
      </c>
      <c r="CS174" s="77" t="s">
        <v>730</v>
      </c>
      <c r="CT174" s="77" t="s">
        <v>166</v>
      </c>
      <c r="CU174" s="829">
        <v>44761</v>
      </c>
      <c r="CV174" s="844" t="s">
        <v>8314</v>
      </c>
      <c r="CW174" s="857" t="s">
        <v>126</v>
      </c>
      <c r="CX174" s="883">
        <v>44764</v>
      </c>
      <c r="CY174" s="889" t="s">
        <v>8614</v>
      </c>
      <c r="CZ174" s="886" t="s">
        <v>220</v>
      </c>
      <c r="DA174" s="78">
        <v>0.2</v>
      </c>
      <c r="DB174" s="884" t="s">
        <v>4239</v>
      </c>
      <c r="DC174" s="919"/>
      <c r="DD174" s="920"/>
      <c r="DE174" s="54" t="s">
        <v>140</v>
      </c>
      <c r="DF174" s="62"/>
      <c r="DG174" s="56"/>
      <c r="DH174" s="57"/>
      <c r="DI174" s="54"/>
      <c r="DJ174" s="953"/>
      <c r="DK174" s="925">
        <v>167</v>
      </c>
      <c r="DL174" s="855" t="str">
        <f t="shared" si="4"/>
        <v>EN AVANCE</v>
      </c>
      <c r="DM174" s="913">
        <v>167</v>
      </c>
    </row>
    <row r="175" spans="1:117" ht="27" hidden="1" customHeight="1">
      <c r="A175" s="54">
        <v>0</v>
      </c>
      <c r="B175" s="54">
        <v>245</v>
      </c>
      <c r="C175" s="59" t="s">
        <v>99</v>
      </c>
      <c r="D175" s="56">
        <v>2020</v>
      </c>
      <c r="E175" s="56" t="s">
        <v>2154</v>
      </c>
      <c r="F175" s="65">
        <v>44343</v>
      </c>
      <c r="G175" s="118" t="s">
        <v>2155</v>
      </c>
      <c r="H175" s="59" t="s">
        <v>102</v>
      </c>
      <c r="I175" s="118" t="s">
        <v>2156</v>
      </c>
      <c r="J175" s="118" t="s">
        <v>2157</v>
      </c>
      <c r="K175" s="118" t="s">
        <v>2167</v>
      </c>
      <c r="L175" s="60" t="s">
        <v>146</v>
      </c>
      <c r="M175" s="118" t="s">
        <v>2168</v>
      </c>
      <c r="N175" s="62"/>
      <c r="O175" s="90">
        <v>100</v>
      </c>
      <c r="P175" s="81" t="s">
        <v>2169</v>
      </c>
      <c r="Q175" s="59" t="s">
        <v>167</v>
      </c>
      <c r="R175" s="81" t="s">
        <v>2161</v>
      </c>
      <c r="S175" s="134">
        <v>44355</v>
      </c>
      <c r="T175" s="57"/>
      <c r="U175" s="63" t="s">
        <v>111</v>
      </c>
      <c r="V175" s="54"/>
      <c r="W175" s="64">
        <v>44742</v>
      </c>
      <c r="X175" s="54"/>
      <c r="Y175" s="62"/>
      <c r="Z175" s="54"/>
      <c r="AA175" s="62"/>
      <c r="AB175" s="62"/>
      <c r="AC175" s="62"/>
      <c r="AD175" s="62"/>
      <c r="AE175" s="54"/>
      <c r="AF175" s="57"/>
      <c r="AG175" s="70"/>
      <c r="AH175" s="62"/>
      <c r="AI175" s="54"/>
      <c r="AJ175" s="62"/>
      <c r="AK175" s="56"/>
      <c r="AL175" s="62"/>
      <c r="AM175" s="54"/>
      <c r="AN175" s="54"/>
      <c r="AO175" s="62"/>
      <c r="AP175" s="54"/>
      <c r="AQ175" s="62"/>
      <c r="AR175" s="62"/>
      <c r="AS175" s="62"/>
      <c r="AT175" s="62"/>
      <c r="AU175" s="54"/>
      <c r="AV175" s="54"/>
      <c r="AW175" s="62"/>
      <c r="AX175" s="62"/>
      <c r="AY175" s="54"/>
      <c r="AZ175" s="62"/>
      <c r="BA175" s="56"/>
      <c r="BB175" s="54"/>
      <c r="BC175" s="54"/>
      <c r="BD175" s="54"/>
      <c r="BE175" s="62"/>
      <c r="BF175" s="62"/>
      <c r="BG175" s="54"/>
      <c r="BH175" s="62"/>
      <c r="BI175" s="56"/>
      <c r="BJ175" s="54"/>
      <c r="BK175" s="54"/>
      <c r="BL175" s="170">
        <v>44500</v>
      </c>
      <c r="BM175" s="54" t="s">
        <v>2170</v>
      </c>
      <c r="BN175" s="54">
        <v>0</v>
      </c>
      <c r="BO175" s="170">
        <v>44508</v>
      </c>
      <c r="BP175" s="54" t="s">
        <v>2033</v>
      </c>
      <c r="BQ175" s="54" t="s">
        <v>1566</v>
      </c>
      <c r="BR175" s="170">
        <v>44522</v>
      </c>
      <c r="BS175" s="54" t="s">
        <v>2171</v>
      </c>
      <c r="BT175" s="54" t="s">
        <v>220</v>
      </c>
      <c r="BU175" s="68">
        <v>0</v>
      </c>
      <c r="BV175" s="54" t="s">
        <v>133</v>
      </c>
      <c r="BW175" s="54"/>
      <c r="BX175" s="54"/>
      <c r="BY175" s="54"/>
      <c r="BZ175" s="66" t="s">
        <v>255</v>
      </c>
      <c r="CA175" s="56" t="s">
        <v>2172</v>
      </c>
      <c r="CB175" s="66" t="s">
        <v>195</v>
      </c>
      <c r="CC175" s="68">
        <v>0.1</v>
      </c>
      <c r="CD175" s="54" t="s">
        <v>133</v>
      </c>
      <c r="CE175" s="76">
        <v>44658</v>
      </c>
      <c r="CF175" s="92" t="s">
        <v>223</v>
      </c>
      <c r="CG175" s="77" t="s">
        <v>195</v>
      </c>
      <c r="CH175" s="78">
        <v>0.2</v>
      </c>
      <c r="CI175" s="123" t="s">
        <v>133</v>
      </c>
      <c r="CJ175" s="76">
        <v>44680</v>
      </c>
      <c r="CK175" s="240" t="s">
        <v>2165</v>
      </c>
      <c r="CL175" s="91" t="s">
        <v>198</v>
      </c>
      <c r="CM175" s="78">
        <v>0.2</v>
      </c>
      <c r="CN175" s="112" t="s">
        <v>133</v>
      </c>
      <c r="CO175" s="248">
        <v>44712</v>
      </c>
      <c r="CP175" s="77" t="s">
        <v>2166</v>
      </c>
      <c r="CQ175" s="77">
        <v>0.2</v>
      </c>
      <c r="CR175" s="79">
        <v>44720</v>
      </c>
      <c r="CS175" s="77" t="s">
        <v>730</v>
      </c>
      <c r="CT175" s="77" t="s">
        <v>166</v>
      </c>
      <c r="CU175" s="829">
        <v>44761</v>
      </c>
      <c r="CV175" s="844" t="s">
        <v>8315</v>
      </c>
      <c r="CW175" s="857" t="s">
        <v>126</v>
      </c>
      <c r="CX175" s="883">
        <v>44764</v>
      </c>
      <c r="CY175" s="889" t="s">
        <v>8614</v>
      </c>
      <c r="CZ175" s="886" t="s">
        <v>220</v>
      </c>
      <c r="DA175" s="78">
        <v>0.2</v>
      </c>
      <c r="DB175" s="884" t="s">
        <v>4239</v>
      </c>
      <c r="DC175" s="919"/>
      <c r="DD175" s="920"/>
      <c r="DE175" s="54" t="s">
        <v>140</v>
      </c>
      <c r="DF175" s="62"/>
      <c r="DG175" s="56"/>
      <c r="DH175" s="57"/>
      <c r="DI175" s="54"/>
      <c r="DJ175" s="953"/>
      <c r="DK175" s="925">
        <v>168</v>
      </c>
      <c r="DL175" s="855" t="str">
        <f t="shared" si="4"/>
        <v>EN AVANCE</v>
      </c>
      <c r="DM175" s="913">
        <v>168</v>
      </c>
    </row>
    <row r="176" spans="1:117" ht="27" hidden="1" customHeight="1">
      <c r="A176" s="54">
        <v>384</v>
      </c>
      <c r="B176" s="54">
        <v>246</v>
      </c>
      <c r="C176" s="59" t="s">
        <v>99</v>
      </c>
      <c r="D176" s="56">
        <v>2021</v>
      </c>
      <c r="E176" s="56" t="s">
        <v>2173</v>
      </c>
      <c r="F176" s="65">
        <v>44362</v>
      </c>
      <c r="G176" s="118" t="s">
        <v>2174</v>
      </c>
      <c r="H176" s="59" t="s">
        <v>102</v>
      </c>
      <c r="I176" s="58" t="s">
        <v>2175</v>
      </c>
      <c r="J176" s="58" t="s">
        <v>2176</v>
      </c>
      <c r="K176" s="58" t="s">
        <v>2177</v>
      </c>
      <c r="L176" s="60" t="s">
        <v>146</v>
      </c>
      <c r="M176" s="58" t="s">
        <v>2178</v>
      </c>
      <c r="N176" s="56"/>
      <c r="O176" s="213">
        <v>1</v>
      </c>
      <c r="P176" s="61" t="s">
        <v>2179</v>
      </c>
      <c r="Q176" s="59" t="s">
        <v>1210</v>
      </c>
      <c r="R176" s="81" t="s">
        <v>2180</v>
      </c>
      <c r="S176" s="134">
        <v>44409</v>
      </c>
      <c r="T176" s="305">
        <v>44438</v>
      </c>
      <c r="U176" s="63" t="s">
        <v>111</v>
      </c>
      <c r="V176" s="54"/>
      <c r="W176" s="64">
        <v>44681</v>
      </c>
      <c r="X176" s="54"/>
      <c r="Y176" s="62"/>
      <c r="Z176" s="54"/>
      <c r="AA176" s="62"/>
      <c r="AB176" s="62"/>
      <c r="AC176" s="62"/>
      <c r="AD176" s="62"/>
      <c r="AE176" s="54"/>
      <c r="AF176" s="57"/>
      <c r="AG176" s="70"/>
      <c r="AH176" s="62"/>
      <c r="AI176" s="54"/>
      <c r="AJ176" s="62"/>
      <c r="AK176" s="56"/>
      <c r="AL176" s="62"/>
      <c r="AM176" s="54"/>
      <c r="AN176" s="54"/>
      <c r="AO176" s="62"/>
      <c r="AP176" s="54"/>
      <c r="AQ176" s="62"/>
      <c r="AR176" s="62"/>
      <c r="AS176" s="62"/>
      <c r="AT176" s="62"/>
      <c r="AU176" s="54"/>
      <c r="AV176" s="54"/>
      <c r="AW176" s="62"/>
      <c r="AX176" s="62"/>
      <c r="AY176" s="54"/>
      <c r="AZ176" s="62"/>
      <c r="BA176" s="56"/>
      <c r="BB176" s="54"/>
      <c r="BC176" s="54"/>
      <c r="BD176" s="54"/>
      <c r="BE176" s="62"/>
      <c r="BF176" s="62"/>
      <c r="BG176" s="54"/>
      <c r="BH176" s="62"/>
      <c r="BI176" s="56"/>
      <c r="BJ176" s="54"/>
      <c r="BK176" s="54"/>
      <c r="BL176" s="170">
        <v>44500</v>
      </c>
      <c r="BM176" s="70" t="s">
        <v>2181</v>
      </c>
      <c r="BN176" s="68">
        <v>0.7</v>
      </c>
      <c r="BO176" s="170">
        <v>44508</v>
      </c>
      <c r="BP176" s="58" t="s">
        <v>2182</v>
      </c>
      <c r="BQ176" s="54" t="s">
        <v>126</v>
      </c>
      <c r="BR176" s="170">
        <v>44522</v>
      </c>
      <c r="BS176" s="56" t="s">
        <v>2183</v>
      </c>
      <c r="BT176" s="54" t="s">
        <v>220</v>
      </c>
      <c r="BU176" s="68">
        <v>0</v>
      </c>
      <c r="BV176" s="54" t="s">
        <v>115</v>
      </c>
      <c r="BW176" s="54"/>
      <c r="BX176" s="54"/>
      <c r="BY176" s="54"/>
      <c r="BZ176" s="170">
        <v>44627</v>
      </c>
      <c r="CA176" s="58" t="s">
        <v>2184</v>
      </c>
      <c r="CB176" s="56" t="s">
        <v>1219</v>
      </c>
      <c r="CC176" s="68">
        <v>0</v>
      </c>
      <c r="CD176" s="54" t="s">
        <v>133</v>
      </c>
      <c r="CE176" s="76">
        <v>44658</v>
      </c>
      <c r="CF176" s="92" t="s">
        <v>2185</v>
      </c>
      <c r="CG176" s="92" t="s">
        <v>1219</v>
      </c>
      <c r="CH176" s="78">
        <v>0.5</v>
      </c>
      <c r="CI176" s="123" t="s">
        <v>133</v>
      </c>
      <c r="CJ176" s="76">
        <v>44679</v>
      </c>
      <c r="CK176" s="118" t="s">
        <v>2186</v>
      </c>
      <c r="CL176" s="92" t="s">
        <v>1219</v>
      </c>
      <c r="CM176" s="78">
        <v>1</v>
      </c>
      <c r="CN176" s="123" t="s">
        <v>257</v>
      </c>
      <c r="CO176" s="248">
        <v>44712</v>
      </c>
      <c r="CP176" s="92" t="s">
        <v>348</v>
      </c>
      <c r="CQ176" s="77">
        <v>1</v>
      </c>
      <c r="CR176" s="248">
        <v>44720</v>
      </c>
      <c r="CS176" s="92" t="s">
        <v>348</v>
      </c>
      <c r="CT176" s="92" t="s">
        <v>139</v>
      </c>
      <c r="CU176" s="822">
        <v>44761</v>
      </c>
      <c r="CV176" s="836" t="s">
        <v>348</v>
      </c>
      <c r="CW176" s="867" t="s">
        <v>139</v>
      </c>
      <c r="CX176" s="883">
        <v>44770</v>
      </c>
      <c r="CY176" s="889" t="s">
        <v>348</v>
      </c>
      <c r="CZ176" s="885" t="s">
        <v>220</v>
      </c>
      <c r="DA176" s="78">
        <v>1</v>
      </c>
      <c r="DB176" s="884" t="s">
        <v>4237</v>
      </c>
      <c r="DC176" s="919"/>
      <c r="DD176" s="920"/>
      <c r="DE176" s="54" t="s">
        <v>140</v>
      </c>
      <c r="DF176" s="62"/>
      <c r="DG176" s="56"/>
      <c r="DH176" s="57"/>
      <c r="DI176" s="54"/>
      <c r="DJ176" s="953"/>
      <c r="DK176" s="925">
        <v>169</v>
      </c>
      <c r="DL176" s="855" t="str">
        <f t="shared" si="4"/>
        <v>CUMPLIDA</v>
      </c>
      <c r="DM176" s="913">
        <v>169</v>
      </c>
    </row>
    <row r="177" spans="1:117" ht="27" hidden="1" customHeight="1">
      <c r="A177" s="155">
        <v>0</v>
      </c>
      <c r="B177" s="54">
        <v>247</v>
      </c>
      <c r="C177" s="59" t="s">
        <v>99</v>
      </c>
      <c r="D177" s="56">
        <v>2021</v>
      </c>
      <c r="E177" s="56" t="s">
        <v>2173</v>
      </c>
      <c r="F177" s="65">
        <v>44362</v>
      </c>
      <c r="G177" s="118" t="s">
        <v>2174</v>
      </c>
      <c r="H177" s="59" t="s">
        <v>102</v>
      </c>
      <c r="I177" s="58" t="s">
        <v>2175</v>
      </c>
      <c r="J177" s="58" t="s">
        <v>2176</v>
      </c>
      <c r="K177" s="58" t="s">
        <v>2177</v>
      </c>
      <c r="L177" s="60" t="s">
        <v>146</v>
      </c>
      <c r="M177" s="58" t="s">
        <v>2187</v>
      </c>
      <c r="N177" s="56"/>
      <c r="O177" s="213">
        <v>1</v>
      </c>
      <c r="P177" s="220" t="s">
        <v>2188</v>
      </c>
      <c r="Q177" s="59" t="s">
        <v>1210</v>
      </c>
      <c r="R177" s="121" t="s">
        <v>2189</v>
      </c>
      <c r="S177" s="134">
        <v>44409</v>
      </c>
      <c r="T177" s="305">
        <v>44742</v>
      </c>
      <c r="U177" s="63" t="s">
        <v>111</v>
      </c>
      <c r="V177" s="54"/>
      <c r="W177" s="64">
        <v>44742</v>
      </c>
      <c r="X177" s="54"/>
      <c r="Y177" s="62"/>
      <c r="Z177" s="54"/>
      <c r="AA177" s="62"/>
      <c r="AB177" s="62"/>
      <c r="AC177" s="62"/>
      <c r="AD177" s="62"/>
      <c r="AE177" s="54"/>
      <c r="AF177" s="57"/>
      <c r="AG177" s="70"/>
      <c r="AH177" s="62"/>
      <c r="AI177" s="54"/>
      <c r="AJ177" s="62"/>
      <c r="AK177" s="56"/>
      <c r="AL177" s="62"/>
      <c r="AM177" s="54"/>
      <c r="AN177" s="54"/>
      <c r="AO177" s="62"/>
      <c r="AP177" s="54"/>
      <c r="AQ177" s="62"/>
      <c r="AR177" s="62"/>
      <c r="AS177" s="62"/>
      <c r="AT177" s="62"/>
      <c r="AU177" s="54"/>
      <c r="AV177" s="54"/>
      <c r="AW177" s="62"/>
      <c r="AX177" s="62"/>
      <c r="AY177" s="54"/>
      <c r="AZ177" s="62"/>
      <c r="BA177" s="56"/>
      <c r="BB177" s="54"/>
      <c r="BC177" s="54"/>
      <c r="BD177" s="54"/>
      <c r="BE177" s="62"/>
      <c r="BF177" s="62"/>
      <c r="BG177" s="54"/>
      <c r="BH177" s="62"/>
      <c r="BI177" s="56"/>
      <c r="BJ177" s="54"/>
      <c r="BK177" s="54"/>
      <c r="BL177" s="170">
        <v>44500</v>
      </c>
      <c r="BM177" s="70" t="s">
        <v>2190</v>
      </c>
      <c r="BN177" s="54">
        <v>0</v>
      </c>
      <c r="BO177" s="170">
        <v>44508</v>
      </c>
      <c r="BP177" s="58" t="s">
        <v>2191</v>
      </c>
      <c r="BQ177" s="54" t="s">
        <v>1787</v>
      </c>
      <c r="BR177" s="170">
        <v>44522</v>
      </c>
      <c r="BS177" s="56" t="s">
        <v>2192</v>
      </c>
      <c r="BT177" s="54" t="s">
        <v>220</v>
      </c>
      <c r="BU177" s="68">
        <v>0</v>
      </c>
      <c r="BV177" s="54" t="s">
        <v>133</v>
      </c>
      <c r="BW177" s="54"/>
      <c r="BX177" s="54"/>
      <c r="BY177" s="54"/>
      <c r="BZ177" s="170">
        <v>44627</v>
      </c>
      <c r="CA177" s="58" t="s">
        <v>2193</v>
      </c>
      <c r="CB177" s="56" t="s">
        <v>1219</v>
      </c>
      <c r="CC177" s="68">
        <v>0</v>
      </c>
      <c r="CD177" s="54" t="s">
        <v>133</v>
      </c>
      <c r="CE177" s="76">
        <v>44658</v>
      </c>
      <c r="CF177" s="92" t="s">
        <v>2194</v>
      </c>
      <c r="CG177" s="92" t="s">
        <v>1219</v>
      </c>
      <c r="CH177" s="78">
        <v>0</v>
      </c>
      <c r="CI177" s="123" t="s">
        <v>133</v>
      </c>
      <c r="CJ177" s="76">
        <v>44679</v>
      </c>
      <c r="CK177" s="118" t="s">
        <v>2195</v>
      </c>
      <c r="CL177" s="92" t="s">
        <v>1219</v>
      </c>
      <c r="CM177" s="78">
        <v>0</v>
      </c>
      <c r="CN177" s="123" t="s">
        <v>133</v>
      </c>
      <c r="CO177" s="248">
        <v>44712</v>
      </c>
      <c r="CP177" s="92" t="s">
        <v>2196</v>
      </c>
      <c r="CQ177" s="77">
        <v>0.1</v>
      </c>
      <c r="CR177" s="248">
        <v>44720</v>
      </c>
      <c r="CS177" s="92" t="s">
        <v>2196</v>
      </c>
      <c r="CT177" s="92" t="s">
        <v>139</v>
      </c>
      <c r="CU177" s="822">
        <v>44761</v>
      </c>
      <c r="CV177" s="836" t="s">
        <v>8316</v>
      </c>
      <c r="CW177" s="867" t="s">
        <v>126</v>
      </c>
      <c r="CX177" s="883">
        <v>44770</v>
      </c>
      <c r="CY177" s="889" t="s">
        <v>8615</v>
      </c>
      <c r="CZ177" s="885" t="s">
        <v>220</v>
      </c>
      <c r="DA177" s="78">
        <v>0</v>
      </c>
      <c r="DB177" s="884" t="s">
        <v>4239</v>
      </c>
      <c r="DC177" s="919"/>
      <c r="DD177" s="920"/>
      <c r="DE177" s="54" t="s">
        <v>140</v>
      </c>
      <c r="DF177" s="62"/>
      <c r="DG177" s="56"/>
      <c r="DH177" s="57"/>
      <c r="DI177" s="54"/>
      <c r="DJ177" s="953"/>
      <c r="DK177" s="925">
        <v>170</v>
      </c>
      <c r="DL177" s="855" t="str">
        <f t="shared" si="4"/>
        <v>EN AVANCE</v>
      </c>
      <c r="DM177" s="913">
        <v>170</v>
      </c>
    </row>
    <row r="178" spans="1:117" ht="27" hidden="1" customHeight="1">
      <c r="A178" s="54">
        <v>0</v>
      </c>
      <c r="B178" s="54">
        <v>248</v>
      </c>
      <c r="C178" s="59" t="s">
        <v>99</v>
      </c>
      <c r="D178" s="56">
        <v>2021</v>
      </c>
      <c r="E178" s="56" t="s">
        <v>2173</v>
      </c>
      <c r="F178" s="65">
        <v>44362</v>
      </c>
      <c r="G178" s="118" t="s">
        <v>2174</v>
      </c>
      <c r="H178" s="59" t="s">
        <v>102</v>
      </c>
      <c r="I178" s="58" t="s">
        <v>2175</v>
      </c>
      <c r="J178" s="58" t="s">
        <v>2176</v>
      </c>
      <c r="K178" s="58" t="s">
        <v>2177</v>
      </c>
      <c r="L178" s="60" t="s">
        <v>146</v>
      </c>
      <c r="M178" s="58" t="s">
        <v>2197</v>
      </c>
      <c r="N178" s="56"/>
      <c r="O178" s="227">
        <v>12</v>
      </c>
      <c r="P178" s="220" t="s">
        <v>2198</v>
      </c>
      <c r="Q178" s="59" t="s">
        <v>1210</v>
      </c>
      <c r="R178" s="121" t="s">
        <v>2189</v>
      </c>
      <c r="S178" s="134">
        <v>44409</v>
      </c>
      <c r="T178" s="305">
        <v>44742</v>
      </c>
      <c r="U178" s="63" t="s">
        <v>552</v>
      </c>
      <c r="V178" s="54"/>
      <c r="W178" s="64">
        <v>44956</v>
      </c>
      <c r="X178" s="54"/>
      <c r="Y178" s="62"/>
      <c r="Z178" s="54"/>
      <c r="AA178" s="62"/>
      <c r="AB178" s="62"/>
      <c r="AC178" s="62"/>
      <c r="AD178" s="62"/>
      <c r="AE178" s="54"/>
      <c r="AF178" s="57"/>
      <c r="AG178" s="70"/>
      <c r="AH178" s="62"/>
      <c r="AI178" s="54"/>
      <c r="AJ178" s="62"/>
      <c r="AK178" s="56"/>
      <c r="AL178" s="62"/>
      <c r="AM178" s="54"/>
      <c r="AN178" s="54"/>
      <c r="AO178" s="62"/>
      <c r="AP178" s="54"/>
      <c r="AQ178" s="62"/>
      <c r="AR178" s="62"/>
      <c r="AS178" s="62"/>
      <c r="AT178" s="62"/>
      <c r="AU178" s="54"/>
      <c r="AV178" s="54"/>
      <c r="AW178" s="62"/>
      <c r="AX178" s="62"/>
      <c r="AY178" s="54"/>
      <c r="AZ178" s="62"/>
      <c r="BA178" s="56"/>
      <c r="BB178" s="54"/>
      <c r="BC178" s="54"/>
      <c r="BD178" s="54"/>
      <c r="BE178" s="62"/>
      <c r="BF178" s="62"/>
      <c r="BG178" s="54"/>
      <c r="BH178" s="62"/>
      <c r="BI178" s="56"/>
      <c r="BJ178" s="54"/>
      <c r="BK178" s="54"/>
      <c r="BL178" s="170">
        <v>44500</v>
      </c>
      <c r="BM178" s="70" t="s">
        <v>2190</v>
      </c>
      <c r="BN178" s="54">
        <v>0</v>
      </c>
      <c r="BO178" s="170">
        <v>44508</v>
      </c>
      <c r="BP178" s="58" t="s">
        <v>2191</v>
      </c>
      <c r="BQ178" s="54" t="s">
        <v>1787</v>
      </c>
      <c r="BR178" s="170">
        <v>44522</v>
      </c>
      <c r="BS178" s="56" t="s">
        <v>2199</v>
      </c>
      <c r="BT178" s="54" t="s">
        <v>220</v>
      </c>
      <c r="BU178" s="68">
        <v>0</v>
      </c>
      <c r="BV178" s="54" t="s">
        <v>133</v>
      </c>
      <c r="BW178" s="54"/>
      <c r="BX178" s="54"/>
      <c r="BY178" s="54"/>
      <c r="BZ178" s="170">
        <v>44627</v>
      </c>
      <c r="CA178" s="58" t="s">
        <v>2200</v>
      </c>
      <c r="CB178" s="56" t="s">
        <v>1219</v>
      </c>
      <c r="CC178" s="68">
        <v>0</v>
      </c>
      <c r="CD178" s="54" t="s">
        <v>133</v>
      </c>
      <c r="CE178" s="76">
        <v>44658</v>
      </c>
      <c r="CF178" s="92" t="s">
        <v>2201</v>
      </c>
      <c r="CG178" s="92" t="s">
        <v>1219</v>
      </c>
      <c r="CH178" s="78">
        <v>0.02</v>
      </c>
      <c r="CI178" s="123" t="s">
        <v>133</v>
      </c>
      <c r="CJ178" s="76">
        <v>44679</v>
      </c>
      <c r="CK178" s="118" t="s">
        <v>2202</v>
      </c>
      <c r="CL178" s="92" t="s">
        <v>1219</v>
      </c>
      <c r="CM178" s="78">
        <v>0.03</v>
      </c>
      <c r="CN178" s="123" t="s">
        <v>133</v>
      </c>
      <c r="CO178" s="248">
        <v>44712</v>
      </c>
      <c r="CP178" s="92" t="s">
        <v>2203</v>
      </c>
      <c r="CQ178" s="77">
        <v>0.05</v>
      </c>
      <c r="CR178" s="248">
        <v>44720</v>
      </c>
      <c r="CS178" s="92" t="s">
        <v>2203</v>
      </c>
      <c r="CT178" s="92" t="s">
        <v>166</v>
      </c>
      <c r="CU178" s="822">
        <v>44761</v>
      </c>
      <c r="CV178" s="836" t="s">
        <v>8317</v>
      </c>
      <c r="CW178" s="869" t="s">
        <v>1071</v>
      </c>
      <c r="CX178" s="883">
        <v>44770</v>
      </c>
      <c r="CY178" s="889" t="s">
        <v>8616</v>
      </c>
      <c r="CZ178" s="885" t="s">
        <v>220</v>
      </c>
      <c r="DA178" s="78">
        <v>0</v>
      </c>
      <c r="DB178" s="884" t="s">
        <v>4238</v>
      </c>
      <c r="DC178" s="919"/>
      <c r="DD178" s="920"/>
      <c r="DE178" s="54" t="s">
        <v>140</v>
      </c>
      <c r="DF178" s="62"/>
      <c r="DG178" s="56"/>
      <c r="DH178" s="57"/>
      <c r="DI178" s="54"/>
      <c r="DJ178" s="953"/>
      <c r="DK178" s="925">
        <v>171</v>
      </c>
      <c r="DL178" s="855" t="str">
        <f t="shared" si="4"/>
        <v>EN AVANCE</v>
      </c>
      <c r="DM178" s="913">
        <v>171</v>
      </c>
    </row>
    <row r="179" spans="1:117" ht="27" hidden="1" customHeight="1">
      <c r="A179" s="54">
        <v>0</v>
      </c>
      <c r="B179" s="54">
        <v>249</v>
      </c>
      <c r="C179" s="59" t="s">
        <v>99</v>
      </c>
      <c r="D179" s="56">
        <v>2021</v>
      </c>
      <c r="E179" s="56" t="s">
        <v>2173</v>
      </c>
      <c r="F179" s="65">
        <v>44362</v>
      </c>
      <c r="G179" s="118" t="s">
        <v>2174</v>
      </c>
      <c r="H179" s="59" t="s">
        <v>102</v>
      </c>
      <c r="I179" s="58" t="s">
        <v>2175</v>
      </c>
      <c r="J179" s="58" t="s">
        <v>2176</v>
      </c>
      <c r="K179" s="58" t="s">
        <v>2177</v>
      </c>
      <c r="L179" s="60" t="s">
        <v>146</v>
      </c>
      <c r="M179" s="58" t="s">
        <v>2204</v>
      </c>
      <c r="N179" s="56"/>
      <c r="O179" s="227">
        <v>12</v>
      </c>
      <c r="P179" s="61" t="s">
        <v>2205</v>
      </c>
      <c r="Q179" s="59" t="s">
        <v>1210</v>
      </c>
      <c r="R179" s="81" t="s">
        <v>2180</v>
      </c>
      <c r="S179" s="134">
        <v>44409</v>
      </c>
      <c r="T179" s="305">
        <v>44742</v>
      </c>
      <c r="U179" s="63" t="s">
        <v>552</v>
      </c>
      <c r="V179" s="54"/>
      <c r="W179" s="64">
        <v>44956</v>
      </c>
      <c r="X179" s="54"/>
      <c r="Y179" s="62"/>
      <c r="Z179" s="54"/>
      <c r="AA179" s="62"/>
      <c r="AB179" s="62"/>
      <c r="AC179" s="62"/>
      <c r="AD179" s="62"/>
      <c r="AE179" s="54"/>
      <c r="AF179" s="57"/>
      <c r="AG179" s="70"/>
      <c r="AH179" s="62"/>
      <c r="AI179" s="54"/>
      <c r="AJ179" s="62"/>
      <c r="AK179" s="56"/>
      <c r="AL179" s="62"/>
      <c r="AM179" s="54"/>
      <c r="AN179" s="54"/>
      <c r="AO179" s="62"/>
      <c r="AP179" s="54"/>
      <c r="AQ179" s="62"/>
      <c r="AR179" s="62"/>
      <c r="AS179" s="62"/>
      <c r="AT179" s="62"/>
      <c r="AU179" s="54"/>
      <c r="AV179" s="54"/>
      <c r="AW179" s="62"/>
      <c r="AX179" s="62"/>
      <c r="AY179" s="54"/>
      <c r="AZ179" s="62"/>
      <c r="BA179" s="56"/>
      <c r="BB179" s="54"/>
      <c r="BC179" s="54"/>
      <c r="BD179" s="54"/>
      <c r="BE179" s="62"/>
      <c r="BF179" s="62"/>
      <c r="BG179" s="54"/>
      <c r="BH179" s="62"/>
      <c r="BI179" s="56"/>
      <c r="BJ179" s="54"/>
      <c r="BK179" s="54"/>
      <c r="BL179" s="170">
        <v>44500</v>
      </c>
      <c r="BM179" s="70" t="s">
        <v>2206</v>
      </c>
      <c r="BN179" s="68">
        <v>0.8</v>
      </c>
      <c r="BO179" s="170">
        <v>44508</v>
      </c>
      <c r="BP179" s="58" t="s">
        <v>2207</v>
      </c>
      <c r="BQ179" s="54" t="s">
        <v>1787</v>
      </c>
      <c r="BR179" s="170">
        <v>44522</v>
      </c>
      <c r="BS179" s="56" t="s">
        <v>2208</v>
      </c>
      <c r="BT179" s="54" t="s">
        <v>220</v>
      </c>
      <c r="BU179" s="68">
        <v>0</v>
      </c>
      <c r="BV179" s="54" t="s">
        <v>133</v>
      </c>
      <c r="BW179" s="54"/>
      <c r="BX179" s="54"/>
      <c r="BY179" s="54"/>
      <c r="BZ179" s="170">
        <v>44627</v>
      </c>
      <c r="CA179" s="58" t="s">
        <v>2209</v>
      </c>
      <c r="CB179" s="56" t="s">
        <v>1219</v>
      </c>
      <c r="CC179" s="68">
        <v>0</v>
      </c>
      <c r="CD179" s="54" t="s">
        <v>133</v>
      </c>
      <c r="CE179" s="76">
        <v>44658</v>
      </c>
      <c r="CF179" s="92" t="s">
        <v>2210</v>
      </c>
      <c r="CG179" s="92" t="s">
        <v>1219</v>
      </c>
      <c r="CH179" s="78">
        <v>0.02</v>
      </c>
      <c r="CI179" s="123" t="s">
        <v>133</v>
      </c>
      <c r="CJ179" s="76">
        <v>44679</v>
      </c>
      <c r="CK179" s="118" t="s">
        <v>2202</v>
      </c>
      <c r="CL179" s="92" t="s">
        <v>1219</v>
      </c>
      <c r="CM179" s="78">
        <v>0.03</v>
      </c>
      <c r="CN179" s="123" t="s">
        <v>133</v>
      </c>
      <c r="CO179" s="248">
        <v>44712</v>
      </c>
      <c r="CP179" s="92" t="s">
        <v>2203</v>
      </c>
      <c r="CQ179" s="77">
        <v>0.05</v>
      </c>
      <c r="CR179" s="248">
        <v>44720</v>
      </c>
      <c r="CS179" s="92" t="s">
        <v>2203</v>
      </c>
      <c r="CT179" s="92" t="s">
        <v>166</v>
      </c>
      <c r="CU179" s="822">
        <v>44761</v>
      </c>
      <c r="CV179" s="836" t="s">
        <v>8317</v>
      </c>
      <c r="CW179" s="869" t="s">
        <v>1071</v>
      </c>
      <c r="CX179" s="883">
        <v>44770</v>
      </c>
      <c r="CY179" s="889" t="s">
        <v>8617</v>
      </c>
      <c r="CZ179" s="885" t="s">
        <v>220</v>
      </c>
      <c r="DA179" s="78">
        <v>0</v>
      </c>
      <c r="DB179" s="884" t="s">
        <v>4238</v>
      </c>
      <c r="DC179" s="919"/>
      <c r="DD179" s="920"/>
      <c r="DE179" s="54" t="s">
        <v>140</v>
      </c>
      <c r="DF179" s="62"/>
      <c r="DG179" s="56"/>
      <c r="DH179" s="57"/>
      <c r="DI179" s="54"/>
      <c r="DJ179" s="953"/>
      <c r="DK179" s="925">
        <v>172</v>
      </c>
      <c r="DL179" s="855" t="str">
        <f t="shared" si="4"/>
        <v>EN AVANCE</v>
      </c>
      <c r="DM179" s="913">
        <v>172</v>
      </c>
    </row>
    <row r="180" spans="1:117" ht="27" hidden="1" customHeight="1">
      <c r="A180" s="54">
        <v>0</v>
      </c>
      <c r="B180" s="54">
        <v>250</v>
      </c>
      <c r="C180" s="59" t="s">
        <v>99</v>
      </c>
      <c r="D180" s="56">
        <v>2021</v>
      </c>
      <c r="E180" s="56" t="s">
        <v>2173</v>
      </c>
      <c r="F180" s="65">
        <v>44362</v>
      </c>
      <c r="G180" s="118" t="s">
        <v>2174</v>
      </c>
      <c r="H180" s="59" t="s">
        <v>102</v>
      </c>
      <c r="I180" s="58" t="s">
        <v>2175</v>
      </c>
      <c r="J180" s="58" t="s">
        <v>2176</v>
      </c>
      <c r="K180" s="58" t="s">
        <v>2177</v>
      </c>
      <c r="L180" s="60" t="s">
        <v>146</v>
      </c>
      <c r="M180" s="58" t="s">
        <v>2211</v>
      </c>
      <c r="N180" s="56"/>
      <c r="O180" s="213">
        <v>11</v>
      </c>
      <c r="P180" s="61" t="s">
        <v>2212</v>
      </c>
      <c r="Q180" s="59" t="s">
        <v>167</v>
      </c>
      <c r="R180" s="81" t="s">
        <v>2213</v>
      </c>
      <c r="S180" s="134">
        <v>44409</v>
      </c>
      <c r="T180" s="305">
        <v>44742</v>
      </c>
      <c r="U180" s="60"/>
      <c r="V180" s="54"/>
      <c r="W180" s="65">
        <f>IF(T180="","",(T180+V180))</f>
        <v>44742</v>
      </c>
      <c r="X180" s="54"/>
      <c r="Y180" s="62"/>
      <c r="Z180" s="54"/>
      <c r="AA180" s="62"/>
      <c r="AB180" s="62"/>
      <c r="AC180" s="62"/>
      <c r="AD180" s="62"/>
      <c r="AE180" s="54"/>
      <c r="AF180" s="57"/>
      <c r="AG180" s="70"/>
      <c r="AH180" s="62"/>
      <c r="AI180" s="54"/>
      <c r="AJ180" s="62"/>
      <c r="AK180" s="56"/>
      <c r="AL180" s="62"/>
      <c r="AM180" s="54"/>
      <c r="AN180" s="54"/>
      <c r="AO180" s="62"/>
      <c r="AP180" s="54"/>
      <c r="AQ180" s="62"/>
      <c r="AR180" s="62"/>
      <c r="AS180" s="62"/>
      <c r="AT180" s="62"/>
      <c r="AU180" s="54"/>
      <c r="AV180" s="54"/>
      <c r="AW180" s="62"/>
      <c r="AX180" s="62"/>
      <c r="AY180" s="54"/>
      <c r="AZ180" s="62"/>
      <c r="BA180" s="56"/>
      <c r="BB180" s="54"/>
      <c r="BC180" s="54"/>
      <c r="BD180" s="54"/>
      <c r="BE180" s="62"/>
      <c r="BF180" s="62"/>
      <c r="BG180" s="54"/>
      <c r="BH180" s="62"/>
      <c r="BI180" s="56"/>
      <c r="BJ180" s="54"/>
      <c r="BK180" s="54"/>
      <c r="BL180" s="170">
        <v>44500</v>
      </c>
      <c r="BM180" s="54" t="s">
        <v>2170</v>
      </c>
      <c r="BN180" s="54">
        <v>0</v>
      </c>
      <c r="BO180" s="170">
        <v>44508</v>
      </c>
      <c r="BP180" s="54" t="s">
        <v>2033</v>
      </c>
      <c r="BQ180" s="54" t="s">
        <v>1566</v>
      </c>
      <c r="BR180" s="170">
        <v>44523</v>
      </c>
      <c r="BS180" s="56" t="s">
        <v>2214</v>
      </c>
      <c r="BT180" s="54" t="s">
        <v>220</v>
      </c>
      <c r="BU180" s="68">
        <v>0</v>
      </c>
      <c r="BV180" s="54" t="s">
        <v>133</v>
      </c>
      <c r="BW180" s="54"/>
      <c r="BX180" s="54"/>
      <c r="BY180" s="54"/>
      <c r="BZ180" s="56" t="s">
        <v>2215</v>
      </c>
      <c r="CA180" s="54" t="s">
        <v>2216</v>
      </c>
      <c r="CB180" s="66" t="s">
        <v>195</v>
      </c>
      <c r="CC180" s="68">
        <v>0</v>
      </c>
      <c r="CD180" s="54" t="s">
        <v>133</v>
      </c>
      <c r="CE180" s="76">
        <v>44658</v>
      </c>
      <c r="CF180" s="92" t="s">
        <v>1283</v>
      </c>
      <c r="CG180" s="77" t="s">
        <v>195</v>
      </c>
      <c r="CH180" s="78">
        <v>0</v>
      </c>
      <c r="CI180" s="123" t="s">
        <v>133</v>
      </c>
      <c r="CJ180" s="76">
        <v>44680</v>
      </c>
      <c r="CK180" s="240" t="s">
        <v>2165</v>
      </c>
      <c r="CL180" s="91" t="s">
        <v>198</v>
      </c>
      <c r="CM180" s="78">
        <v>0</v>
      </c>
      <c r="CN180" s="112" t="s">
        <v>133</v>
      </c>
      <c r="CO180" s="248">
        <v>44712</v>
      </c>
      <c r="CP180" s="77" t="s">
        <v>2217</v>
      </c>
      <c r="CQ180" s="77">
        <v>0.3</v>
      </c>
      <c r="CR180" s="248">
        <v>44720</v>
      </c>
      <c r="CS180" s="77" t="s">
        <v>2218</v>
      </c>
      <c r="CT180" s="77" t="s">
        <v>166</v>
      </c>
      <c r="CU180" s="829">
        <v>44761</v>
      </c>
      <c r="CV180" s="844" t="s">
        <v>8318</v>
      </c>
      <c r="CW180" s="857" t="s">
        <v>126</v>
      </c>
      <c r="CX180" s="883">
        <v>44764</v>
      </c>
      <c r="CY180" s="889" t="s">
        <v>8618</v>
      </c>
      <c r="CZ180" s="886" t="s">
        <v>220</v>
      </c>
      <c r="DA180" s="78">
        <v>0</v>
      </c>
      <c r="DB180" s="884" t="s">
        <v>4239</v>
      </c>
      <c r="DC180" s="919"/>
      <c r="DD180" s="920"/>
      <c r="DE180" s="54" t="s">
        <v>140</v>
      </c>
      <c r="DF180" s="62"/>
      <c r="DG180" s="56"/>
      <c r="DH180" s="57"/>
      <c r="DI180" s="54"/>
      <c r="DJ180" s="953"/>
      <c r="DK180" s="925">
        <v>173</v>
      </c>
      <c r="DL180" s="855" t="str">
        <f t="shared" si="4"/>
        <v>EN AVANCE</v>
      </c>
      <c r="DM180" s="913">
        <v>173</v>
      </c>
    </row>
    <row r="181" spans="1:117" ht="27" hidden="1" customHeight="1">
      <c r="A181" s="196">
        <v>0</v>
      </c>
      <c r="B181" s="54">
        <v>251</v>
      </c>
      <c r="C181" s="59" t="s">
        <v>99</v>
      </c>
      <c r="D181" s="56">
        <v>2021</v>
      </c>
      <c r="E181" s="56" t="s">
        <v>2173</v>
      </c>
      <c r="F181" s="65">
        <v>44362</v>
      </c>
      <c r="G181" s="118" t="s">
        <v>2174</v>
      </c>
      <c r="H181" s="59" t="s">
        <v>102</v>
      </c>
      <c r="I181" s="58" t="s">
        <v>2175</v>
      </c>
      <c r="J181" s="58" t="s">
        <v>2176</v>
      </c>
      <c r="K181" s="58" t="s">
        <v>2177</v>
      </c>
      <c r="L181" s="60" t="s">
        <v>570</v>
      </c>
      <c r="M181" s="58" t="s">
        <v>2219</v>
      </c>
      <c r="N181" s="56"/>
      <c r="O181" s="54">
        <v>1</v>
      </c>
      <c r="P181" s="58" t="s">
        <v>2220</v>
      </c>
      <c r="Q181" s="59" t="s">
        <v>2221</v>
      </c>
      <c r="R181" s="81" t="s">
        <v>2222</v>
      </c>
      <c r="S181" s="134">
        <v>44409</v>
      </c>
      <c r="T181" s="134">
        <v>44439</v>
      </c>
      <c r="U181" s="60"/>
      <c r="V181" s="54"/>
      <c r="W181" s="65">
        <f>IF(T181="","",(T181+V181))</f>
        <v>44439</v>
      </c>
      <c r="X181" s="54"/>
      <c r="Y181" s="62"/>
      <c r="Z181" s="54"/>
      <c r="AA181" s="62"/>
      <c r="AB181" s="62"/>
      <c r="AC181" s="62"/>
      <c r="AD181" s="62"/>
      <c r="AE181" s="54"/>
      <c r="AF181" s="57"/>
      <c r="AG181" s="70"/>
      <c r="AH181" s="62"/>
      <c r="AI181" s="54"/>
      <c r="AJ181" s="62"/>
      <c r="AK181" s="56"/>
      <c r="AL181" s="62"/>
      <c r="AM181" s="54"/>
      <c r="AN181" s="54"/>
      <c r="AO181" s="62"/>
      <c r="AP181" s="54"/>
      <c r="AQ181" s="62"/>
      <c r="AR181" s="62"/>
      <c r="AS181" s="62"/>
      <c r="AT181" s="62"/>
      <c r="AU181" s="54"/>
      <c r="AV181" s="54"/>
      <c r="AW181" s="62"/>
      <c r="AX181" s="62"/>
      <c r="AY181" s="54"/>
      <c r="AZ181" s="62"/>
      <c r="BA181" s="56"/>
      <c r="BB181" s="54"/>
      <c r="BC181" s="54"/>
      <c r="BD181" s="54"/>
      <c r="BE181" s="62"/>
      <c r="BF181" s="62"/>
      <c r="BG181" s="54"/>
      <c r="BH181" s="62"/>
      <c r="BI181" s="56"/>
      <c r="BJ181" s="54"/>
      <c r="BK181" s="54"/>
      <c r="BL181" s="170">
        <v>44500</v>
      </c>
      <c r="BM181" s="67" t="s">
        <v>2223</v>
      </c>
      <c r="BN181" s="68">
        <v>1</v>
      </c>
      <c r="BO181" s="170">
        <v>44508</v>
      </c>
      <c r="BP181" s="67" t="s">
        <v>2224</v>
      </c>
      <c r="BQ181" s="54" t="s">
        <v>1123</v>
      </c>
      <c r="BR181" s="170">
        <v>44519</v>
      </c>
      <c r="BS181" s="56" t="s">
        <v>2225</v>
      </c>
      <c r="BT181" s="54" t="s">
        <v>220</v>
      </c>
      <c r="BU181" s="68">
        <v>1</v>
      </c>
      <c r="BV181" s="54" t="s">
        <v>257</v>
      </c>
      <c r="BW181" s="54"/>
      <c r="BX181" s="54"/>
      <c r="BY181" s="54"/>
      <c r="BZ181" s="56" t="s">
        <v>486</v>
      </c>
      <c r="CA181" s="56" t="s">
        <v>2226</v>
      </c>
      <c r="CB181" s="56" t="s">
        <v>195</v>
      </c>
      <c r="CC181" s="68">
        <v>1</v>
      </c>
      <c r="CD181" s="54" t="s">
        <v>257</v>
      </c>
      <c r="CE181" s="248">
        <v>44659</v>
      </c>
      <c r="CF181" s="92" t="s">
        <v>2227</v>
      </c>
      <c r="CG181" s="92" t="s">
        <v>195</v>
      </c>
      <c r="CH181" s="78">
        <v>1</v>
      </c>
      <c r="CI181" s="123" t="s">
        <v>257</v>
      </c>
      <c r="CJ181" s="76">
        <v>44680</v>
      </c>
      <c r="CK181" s="240" t="s">
        <v>259</v>
      </c>
      <c r="CL181" s="92" t="s">
        <v>198</v>
      </c>
      <c r="CM181" s="78">
        <v>1</v>
      </c>
      <c r="CN181" s="123" t="s">
        <v>257</v>
      </c>
      <c r="CO181" s="123"/>
      <c r="CP181" s="123"/>
      <c r="CQ181" s="123"/>
      <c r="CR181" s="248">
        <v>44720</v>
      </c>
      <c r="CS181" s="92" t="s">
        <v>257</v>
      </c>
      <c r="CT181" s="92" t="s">
        <v>139</v>
      </c>
      <c r="CU181" s="831">
        <v>44757</v>
      </c>
      <c r="CV181" s="846" t="s">
        <v>8301</v>
      </c>
      <c r="CW181" s="861" t="s">
        <v>139</v>
      </c>
      <c r="CX181" s="883">
        <v>44767</v>
      </c>
      <c r="CY181" s="889" t="s">
        <v>8463</v>
      </c>
      <c r="CZ181" s="886" t="s">
        <v>220</v>
      </c>
      <c r="DA181" s="78">
        <v>1</v>
      </c>
      <c r="DB181" s="884" t="s">
        <v>4237</v>
      </c>
      <c r="DC181" s="919"/>
      <c r="DD181" s="920"/>
      <c r="DE181" s="54" t="s">
        <v>140</v>
      </c>
      <c r="DF181" s="67"/>
      <c r="DG181" s="56"/>
      <c r="DH181" s="57"/>
      <c r="DI181" s="54"/>
      <c r="DJ181" s="953"/>
      <c r="DK181" s="925">
        <v>174</v>
      </c>
      <c r="DL181" s="855" t="str">
        <f t="shared" si="4"/>
        <v>CUMPLIDA</v>
      </c>
      <c r="DM181" s="913">
        <v>174</v>
      </c>
    </row>
    <row r="182" spans="1:117" ht="27" hidden="1" customHeight="1">
      <c r="A182" s="54">
        <v>386</v>
      </c>
      <c r="B182" s="54">
        <v>254</v>
      </c>
      <c r="C182" s="59" t="s">
        <v>99</v>
      </c>
      <c r="D182" s="56">
        <v>2021</v>
      </c>
      <c r="E182" s="56" t="s">
        <v>2173</v>
      </c>
      <c r="F182" s="65">
        <v>44362</v>
      </c>
      <c r="G182" s="118" t="s">
        <v>2228</v>
      </c>
      <c r="H182" s="59" t="s">
        <v>102</v>
      </c>
      <c r="I182" s="58" t="s">
        <v>2229</v>
      </c>
      <c r="J182" s="58" t="s">
        <v>2230</v>
      </c>
      <c r="K182" s="58" t="s">
        <v>2231</v>
      </c>
      <c r="L182" s="60" t="s">
        <v>146</v>
      </c>
      <c r="M182" s="58" t="s">
        <v>2232</v>
      </c>
      <c r="N182" s="62"/>
      <c r="O182" s="123">
        <v>3</v>
      </c>
      <c r="P182" s="58" t="s">
        <v>2233</v>
      </c>
      <c r="Q182" s="59" t="s">
        <v>167</v>
      </c>
      <c r="R182" s="81" t="s">
        <v>2213</v>
      </c>
      <c r="S182" s="134">
        <v>44409</v>
      </c>
      <c r="T182" s="134">
        <v>44561</v>
      </c>
      <c r="U182" s="54"/>
      <c r="V182" s="54"/>
      <c r="W182" s="65">
        <f>IF(T182="","",(T182+V182))</f>
        <v>44561</v>
      </c>
      <c r="X182" s="54"/>
      <c r="Y182" s="62"/>
      <c r="Z182" s="54"/>
      <c r="AA182" s="62"/>
      <c r="AB182" s="62"/>
      <c r="AC182" s="62"/>
      <c r="AD182" s="62"/>
      <c r="AE182" s="54"/>
      <c r="AF182" s="57"/>
      <c r="AG182" s="70"/>
      <c r="AH182" s="62"/>
      <c r="AI182" s="54"/>
      <c r="AJ182" s="62"/>
      <c r="AK182" s="56"/>
      <c r="AL182" s="62"/>
      <c r="AM182" s="54"/>
      <c r="AN182" s="54"/>
      <c r="AO182" s="62"/>
      <c r="AP182" s="54"/>
      <c r="AQ182" s="62"/>
      <c r="AR182" s="62"/>
      <c r="AS182" s="62"/>
      <c r="AT182" s="62"/>
      <c r="AU182" s="54"/>
      <c r="AV182" s="54"/>
      <c r="AW182" s="62"/>
      <c r="AX182" s="62"/>
      <c r="AY182" s="54"/>
      <c r="AZ182" s="62"/>
      <c r="BA182" s="56"/>
      <c r="BB182" s="54"/>
      <c r="BC182" s="54"/>
      <c r="BD182" s="54"/>
      <c r="BE182" s="62"/>
      <c r="BF182" s="62"/>
      <c r="BG182" s="54"/>
      <c r="BH182" s="62"/>
      <c r="BI182" s="56"/>
      <c r="BJ182" s="54"/>
      <c r="BK182" s="54"/>
      <c r="BL182" s="89">
        <v>44500</v>
      </c>
      <c r="BM182" s="81" t="s">
        <v>2234</v>
      </c>
      <c r="BN182" s="74">
        <v>1</v>
      </c>
      <c r="BO182" s="170">
        <v>44508</v>
      </c>
      <c r="BP182" s="54" t="s">
        <v>2235</v>
      </c>
      <c r="BQ182" s="54" t="s">
        <v>1123</v>
      </c>
      <c r="BR182" s="170">
        <v>44523</v>
      </c>
      <c r="BS182" s="56" t="s">
        <v>2236</v>
      </c>
      <c r="BT182" s="54" t="s">
        <v>220</v>
      </c>
      <c r="BU182" s="68">
        <v>1</v>
      </c>
      <c r="BV182" s="54" t="s">
        <v>257</v>
      </c>
      <c r="BW182" s="54"/>
      <c r="BX182" s="54"/>
      <c r="BY182" s="54"/>
      <c r="BZ182" s="56" t="s">
        <v>2215</v>
      </c>
      <c r="CA182" s="56" t="s">
        <v>2237</v>
      </c>
      <c r="CB182" s="66" t="s">
        <v>195</v>
      </c>
      <c r="CC182" s="68">
        <v>1</v>
      </c>
      <c r="CD182" s="54" t="s">
        <v>257</v>
      </c>
      <c r="CE182" s="76">
        <v>44658</v>
      </c>
      <c r="CF182" s="123" t="s">
        <v>258</v>
      </c>
      <c r="CG182" s="77" t="s">
        <v>195</v>
      </c>
      <c r="CH182" s="78">
        <v>1</v>
      </c>
      <c r="CI182" s="123" t="s">
        <v>257</v>
      </c>
      <c r="CJ182" s="76">
        <v>44680</v>
      </c>
      <c r="CK182" s="240" t="s">
        <v>259</v>
      </c>
      <c r="CL182" s="96" t="s">
        <v>198</v>
      </c>
      <c r="CM182" s="97">
        <v>1</v>
      </c>
      <c r="CN182" s="154" t="s">
        <v>257</v>
      </c>
      <c r="CO182" s="234"/>
      <c r="CP182" s="234"/>
      <c r="CQ182" s="234"/>
      <c r="CR182" s="79">
        <v>44720</v>
      </c>
      <c r="CS182" s="234" t="s">
        <v>259</v>
      </c>
      <c r="CT182" s="92" t="s">
        <v>139</v>
      </c>
      <c r="CU182" s="829">
        <v>44761</v>
      </c>
      <c r="CV182" s="846" t="s">
        <v>259</v>
      </c>
      <c r="CW182" s="868" t="s">
        <v>1349</v>
      </c>
      <c r="CX182" s="883">
        <v>44764</v>
      </c>
      <c r="CY182" s="889" t="s">
        <v>8556</v>
      </c>
      <c r="CZ182" s="886" t="s">
        <v>220</v>
      </c>
      <c r="DA182" s="97">
        <v>1</v>
      </c>
      <c r="DB182" s="884" t="s">
        <v>4237</v>
      </c>
      <c r="DC182" s="919"/>
      <c r="DD182" s="920"/>
      <c r="DE182" s="54" t="s">
        <v>140</v>
      </c>
      <c r="DF182" s="62"/>
      <c r="DG182" s="56"/>
      <c r="DH182" s="57"/>
      <c r="DI182" s="54"/>
      <c r="DJ182" s="953"/>
      <c r="DK182" s="925">
        <v>175</v>
      </c>
      <c r="DL182" s="855" t="str">
        <f t="shared" si="4"/>
        <v>CUMPLIDA</v>
      </c>
      <c r="DM182" s="913">
        <v>175</v>
      </c>
    </row>
    <row r="183" spans="1:117" ht="27" hidden="1" customHeight="1">
      <c r="A183" s="54">
        <v>0</v>
      </c>
      <c r="B183" s="54">
        <v>255</v>
      </c>
      <c r="C183" s="59" t="s">
        <v>99</v>
      </c>
      <c r="D183" s="56">
        <v>2021</v>
      </c>
      <c r="E183" s="56" t="s">
        <v>2173</v>
      </c>
      <c r="F183" s="65">
        <v>44362</v>
      </c>
      <c r="G183" s="118" t="s">
        <v>2228</v>
      </c>
      <c r="H183" s="59" t="s">
        <v>102</v>
      </c>
      <c r="I183" s="58" t="s">
        <v>2229</v>
      </c>
      <c r="J183" s="58" t="s">
        <v>2230</v>
      </c>
      <c r="K183" s="58" t="s">
        <v>2231</v>
      </c>
      <c r="L183" s="60" t="s">
        <v>146</v>
      </c>
      <c r="M183" s="58" t="s">
        <v>2238</v>
      </c>
      <c r="N183" s="62"/>
      <c r="O183" s="54">
        <v>1</v>
      </c>
      <c r="P183" s="56" t="s">
        <v>2239</v>
      </c>
      <c r="Q183" s="59" t="s">
        <v>167</v>
      </c>
      <c r="R183" s="56" t="s">
        <v>2213</v>
      </c>
      <c r="S183" s="65">
        <v>44409</v>
      </c>
      <c r="T183" s="65">
        <v>44469</v>
      </c>
      <c r="U183" s="63" t="s">
        <v>111</v>
      </c>
      <c r="V183" s="54"/>
      <c r="W183" s="64">
        <v>44742</v>
      </c>
      <c r="X183" s="54"/>
      <c r="Y183" s="62"/>
      <c r="Z183" s="54"/>
      <c r="AA183" s="62"/>
      <c r="AB183" s="62"/>
      <c r="AC183" s="62"/>
      <c r="AD183" s="62"/>
      <c r="AE183" s="54"/>
      <c r="AF183" s="57"/>
      <c r="AG183" s="70"/>
      <c r="AH183" s="62"/>
      <c r="AI183" s="54"/>
      <c r="AJ183" s="62"/>
      <c r="AK183" s="56"/>
      <c r="AL183" s="62"/>
      <c r="AM183" s="54"/>
      <c r="AN183" s="54"/>
      <c r="AO183" s="62"/>
      <c r="AP183" s="54"/>
      <c r="AQ183" s="62"/>
      <c r="AR183" s="62"/>
      <c r="AS183" s="62"/>
      <c r="AT183" s="62"/>
      <c r="AU183" s="54"/>
      <c r="AV183" s="54"/>
      <c r="AW183" s="62"/>
      <c r="AX183" s="62"/>
      <c r="AY183" s="54"/>
      <c r="AZ183" s="62"/>
      <c r="BA183" s="56"/>
      <c r="BB183" s="54"/>
      <c r="BC183" s="54"/>
      <c r="BD183" s="54"/>
      <c r="BE183" s="62"/>
      <c r="BF183" s="62"/>
      <c r="BG183" s="54"/>
      <c r="BH183" s="62"/>
      <c r="BI183" s="56"/>
      <c r="BJ183" s="54"/>
      <c r="BK183" s="54"/>
      <c r="BL183" s="89">
        <v>44500</v>
      </c>
      <c r="BM183" s="81" t="s">
        <v>2240</v>
      </c>
      <c r="BN183" s="74">
        <v>0.82</v>
      </c>
      <c r="BO183" s="170">
        <v>44508</v>
      </c>
      <c r="BP183" s="54" t="s">
        <v>2241</v>
      </c>
      <c r="BQ183" s="54" t="s">
        <v>126</v>
      </c>
      <c r="BR183" s="170">
        <v>44523</v>
      </c>
      <c r="BS183" s="56" t="s">
        <v>2242</v>
      </c>
      <c r="BT183" s="54" t="s">
        <v>220</v>
      </c>
      <c r="BU183" s="68">
        <v>0</v>
      </c>
      <c r="BV183" s="54" t="s">
        <v>115</v>
      </c>
      <c r="BW183" s="54"/>
      <c r="BX183" s="54"/>
      <c r="BY183" s="54"/>
      <c r="BZ183" s="66" t="s">
        <v>255</v>
      </c>
      <c r="CA183" s="58" t="s">
        <v>2243</v>
      </c>
      <c r="CB183" s="66" t="s">
        <v>195</v>
      </c>
      <c r="CC183" s="68">
        <v>0.1</v>
      </c>
      <c r="CD183" s="54" t="s">
        <v>133</v>
      </c>
      <c r="CE183" s="76">
        <v>44658</v>
      </c>
      <c r="CF183" s="92" t="s">
        <v>2244</v>
      </c>
      <c r="CG183" s="77" t="s">
        <v>195</v>
      </c>
      <c r="CH183" s="78">
        <v>0.8</v>
      </c>
      <c r="CI183" s="123" t="s">
        <v>133</v>
      </c>
      <c r="CJ183" s="76">
        <v>44680</v>
      </c>
      <c r="CK183" s="240" t="s">
        <v>2165</v>
      </c>
      <c r="CL183" s="91" t="s">
        <v>198</v>
      </c>
      <c r="CM183" s="78">
        <v>0.8</v>
      </c>
      <c r="CN183" s="112" t="s">
        <v>133</v>
      </c>
      <c r="CO183" s="248">
        <v>44712</v>
      </c>
      <c r="CP183" s="77" t="s">
        <v>2245</v>
      </c>
      <c r="CQ183" s="77">
        <v>0.8</v>
      </c>
      <c r="CR183" s="248">
        <v>44720</v>
      </c>
      <c r="CS183" s="77" t="s">
        <v>2246</v>
      </c>
      <c r="CT183" s="77" t="s">
        <v>166</v>
      </c>
      <c r="CU183" s="829">
        <v>44761</v>
      </c>
      <c r="CV183" s="844" t="s">
        <v>8319</v>
      </c>
      <c r="CW183" s="857" t="s">
        <v>8304</v>
      </c>
      <c r="CX183" s="883">
        <v>44764</v>
      </c>
      <c r="CY183" s="889" t="s">
        <v>8619</v>
      </c>
      <c r="CZ183" s="886" t="s">
        <v>220</v>
      </c>
      <c r="DA183" s="78">
        <v>0.5</v>
      </c>
      <c r="DB183" s="884" t="s">
        <v>4239</v>
      </c>
      <c r="DC183" s="919"/>
      <c r="DD183" s="920"/>
      <c r="DE183" s="54" t="s">
        <v>140</v>
      </c>
      <c r="DF183" s="62"/>
      <c r="DG183" s="56"/>
      <c r="DH183" s="57"/>
      <c r="DI183" s="54"/>
      <c r="DJ183" s="953"/>
      <c r="DK183" s="925">
        <v>176</v>
      </c>
      <c r="DL183" s="855" t="str">
        <f t="shared" si="4"/>
        <v>EN AVANCE</v>
      </c>
      <c r="DM183" s="913">
        <v>176</v>
      </c>
    </row>
    <row r="184" spans="1:117" ht="27" hidden="1" customHeight="1">
      <c r="A184" s="54">
        <v>0</v>
      </c>
      <c r="B184" s="54">
        <v>256</v>
      </c>
      <c r="C184" s="59" t="s">
        <v>99</v>
      </c>
      <c r="D184" s="56">
        <v>2021</v>
      </c>
      <c r="E184" s="56" t="s">
        <v>2173</v>
      </c>
      <c r="F184" s="65">
        <v>44362</v>
      </c>
      <c r="G184" s="118" t="s">
        <v>2228</v>
      </c>
      <c r="H184" s="59" t="s">
        <v>102</v>
      </c>
      <c r="I184" s="118" t="s">
        <v>2229</v>
      </c>
      <c r="J184" s="58" t="s">
        <v>2230</v>
      </c>
      <c r="K184" s="118" t="s">
        <v>2231</v>
      </c>
      <c r="L184" s="60" t="s">
        <v>146</v>
      </c>
      <c r="M184" s="58" t="s">
        <v>2247</v>
      </c>
      <c r="N184" s="62"/>
      <c r="O184" s="54">
        <v>1</v>
      </c>
      <c r="P184" s="58" t="s">
        <v>2248</v>
      </c>
      <c r="Q184" s="59" t="s">
        <v>167</v>
      </c>
      <c r="R184" s="81" t="s">
        <v>2213</v>
      </c>
      <c r="S184" s="134">
        <v>44409</v>
      </c>
      <c r="T184" s="134">
        <v>44469</v>
      </c>
      <c r="U184" s="63" t="s">
        <v>111</v>
      </c>
      <c r="V184" s="54"/>
      <c r="W184" s="64">
        <v>44742</v>
      </c>
      <c r="X184" s="54"/>
      <c r="Y184" s="62"/>
      <c r="Z184" s="54"/>
      <c r="AA184" s="62"/>
      <c r="AB184" s="62"/>
      <c r="AC184" s="62"/>
      <c r="AD184" s="62"/>
      <c r="AE184" s="54"/>
      <c r="AF184" s="57"/>
      <c r="AG184" s="70"/>
      <c r="AH184" s="62"/>
      <c r="AI184" s="54"/>
      <c r="AJ184" s="62"/>
      <c r="AK184" s="56"/>
      <c r="AL184" s="62"/>
      <c r="AM184" s="54"/>
      <c r="AN184" s="54"/>
      <c r="AO184" s="62"/>
      <c r="AP184" s="54"/>
      <c r="AQ184" s="62"/>
      <c r="AR184" s="62"/>
      <c r="AS184" s="62"/>
      <c r="AT184" s="62"/>
      <c r="AU184" s="54"/>
      <c r="AV184" s="54"/>
      <c r="AW184" s="62"/>
      <c r="AX184" s="62"/>
      <c r="AY184" s="54"/>
      <c r="AZ184" s="62"/>
      <c r="BA184" s="56"/>
      <c r="BB184" s="54"/>
      <c r="BC184" s="54"/>
      <c r="BD184" s="54"/>
      <c r="BE184" s="62"/>
      <c r="BF184" s="62"/>
      <c r="BG184" s="54"/>
      <c r="BH184" s="62"/>
      <c r="BI184" s="56"/>
      <c r="BJ184" s="54"/>
      <c r="BK184" s="54"/>
      <c r="BL184" s="89">
        <v>44500</v>
      </c>
      <c r="BM184" s="81" t="s">
        <v>2240</v>
      </c>
      <c r="BN184" s="74">
        <v>0.82</v>
      </c>
      <c r="BO184" s="170">
        <v>44508</v>
      </c>
      <c r="BP184" s="54" t="s">
        <v>2249</v>
      </c>
      <c r="BQ184" s="54" t="s">
        <v>126</v>
      </c>
      <c r="BR184" s="170">
        <v>44523</v>
      </c>
      <c r="BS184" s="56" t="s">
        <v>2250</v>
      </c>
      <c r="BT184" s="54" t="s">
        <v>220</v>
      </c>
      <c r="BU184" s="68">
        <v>0.8</v>
      </c>
      <c r="BV184" s="54" t="s">
        <v>133</v>
      </c>
      <c r="BW184" s="54"/>
      <c r="BX184" s="54"/>
      <c r="BY184" s="54"/>
      <c r="BZ184" s="66" t="s">
        <v>255</v>
      </c>
      <c r="CA184" s="58" t="s">
        <v>2251</v>
      </c>
      <c r="CB184" s="66" t="s">
        <v>195</v>
      </c>
      <c r="CC184" s="68">
        <v>0.1</v>
      </c>
      <c r="CD184" s="54" t="s">
        <v>133</v>
      </c>
      <c r="CE184" s="76">
        <v>44658</v>
      </c>
      <c r="CF184" s="92" t="s">
        <v>2244</v>
      </c>
      <c r="CG184" s="77" t="s">
        <v>195</v>
      </c>
      <c r="CH184" s="78">
        <v>0.8</v>
      </c>
      <c r="CI184" s="123" t="s">
        <v>133</v>
      </c>
      <c r="CJ184" s="76">
        <v>44680</v>
      </c>
      <c r="CK184" s="240" t="s">
        <v>2165</v>
      </c>
      <c r="CL184" s="91" t="s">
        <v>198</v>
      </c>
      <c r="CM184" s="78">
        <v>0.8</v>
      </c>
      <c r="CN184" s="112" t="s">
        <v>133</v>
      </c>
      <c r="CO184" s="248">
        <v>44712</v>
      </c>
      <c r="CP184" s="77" t="s">
        <v>2245</v>
      </c>
      <c r="CQ184" s="77">
        <v>0.8</v>
      </c>
      <c r="CR184" s="248">
        <v>44720</v>
      </c>
      <c r="CS184" s="77" t="s">
        <v>2246</v>
      </c>
      <c r="CT184" s="77" t="s">
        <v>166</v>
      </c>
      <c r="CU184" s="829">
        <v>44761</v>
      </c>
      <c r="CV184" s="844" t="s">
        <v>8320</v>
      </c>
      <c r="CW184" s="857" t="s">
        <v>139</v>
      </c>
      <c r="CX184" s="883">
        <v>44764</v>
      </c>
      <c r="CY184" s="889" t="s">
        <v>8620</v>
      </c>
      <c r="CZ184" s="886" t="s">
        <v>220</v>
      </c>
      <c r="DA184" s="78">
        <v>1</v>
      </c>
      <c r="DB184" s="884" t="s">
        <v>4237</v>
      </c>
      <c r="DC184" s="919"/>
      <c r="DD184" s="920"/>
      <c r="DE184" s="54" t="s">
        <v>140</v>
      </c>
      <c r="DF184" s="62"/>
      <c r="DG184" s="56"/>
      <c r="DH184" s="57"/>
      <c r="DI184" s="54"/>
      <c r="DJ184" s="953"/>
      <c r="DK184" s="925">
        <v>177</v>
      </c>
      <c r="DL184" s="855" t="str">
        <f t="shared" si="4"/>
        <v>CUMPLIDA</v>
      </c>
      <c r="DM184" s="913">
        <v>177</v>
      </c>
    </row>
    <row r="185" spans="1:117" ht="27" hidden="1" customHeight="1">
      <c r="A185" s="54">
        <v>0</v>
      </c>
      <c r="B185" s="54">
        <v>257</v>
      </c>
      <c r="C185" s="59" t="s">
        <v>99</v>
      </c>
      <c r="D185" s="56">
        <v>2021</v>
      </c>
      <c r="E185" s="56" t="s">
        <v>2173</v>
      </c>
      <c r="F185" s="65">
        <v>44362</v>
      </c>
      <c r="G185" s="118" t="s">
        <v>2228</v>
      </c>
      <c r="H185" s="59" t="s">
        <v>102</v>
      </c>
      <c r="I185" s="58" t="s">
        <v>2229</v>
      </c>
      <c r="J185" s="58" t="s">
        <v>2230</v>
      </c>
      <c r="K185" s="58" t="s">
        <v>2231</v>
      </c>
      <c r="L185" s="60" t="s">
        <v>146</v>
      </c>
      <c r="M185" s="58" t="s">
        <v>2252</v>
      </c>
      <c r="N185" s="62"/>
      <c r="O185" s="227">
        <v>12</v>
      </c>
      <c r="P185" s="58" t="s">
        <v>2253</v>
      </c>
      <c r="Q185" s="55" t="s">
        <v>954</v>
      </c>
      <c r="R185" s="81" t="s">
        <v>1906</v>
      </c>
      <c r="S185" s="134">
        <v>44409</v>
      </c>
      <c r="T185" s="214">
        <v>44742</v>
      </c>
      <c r="U185" s="63" t="s">
        <v>552</v>
      </c>
      <c r="V185" s="54"/>
      <c r="W185" s="300">
        <v>45015</v>
      </c>
      <c r="X185" s="54"/>
      <c r="Y185" s="62"/>
      <c r="Z185" s="54"/>
      <c r="AA185" s="62"/>
      <c r="AB185" s="62"/>
      <c r="AC185" s="62"/>
      <c r="AD185" s="62"/>
      <c r="AE185" s="54"/>
      <c r="AF185" s="57"/>
      <c r="AG185" s="70"/>
      <c r="AH185" s="62"/>
      <c r="AI185" s="54"/>
      <c r="AJ185" s="62"/>
      <c r="AK185" s="56"/>
      <c r="AL185" s="62"/>
      <c r="AM185" s="54"/>
      <c r="AN185" s="54"/>
      <c r="AO185" s="62"/>
      <c r="AP185" s="54"/>
      <c r="AQ185" s="62"/>
      <c r="AR185" s="62"/>
      <c r="AS185" s="62"/>
      <c r="AT185" s="62"/>
      <c r="AU185" s="54"/>
      <c r="AV185" s="54"/>
      <c r="AW185" s="62"/>
      <c r="AX185" s="62"/>
      <c r="AY185" s="54"/>
      <c r="AZ185" s="62"/>
      <c r="BA185" s="56"/>
      <c r="BB185" s="54"/>
      <c r="BC185" s="54"/>
      <c r="BD185" s="54"/>
      <c r="BE185" s="62"/>
      <c r="BF185" s="62"/>
      <c r="BG185" s="54"/>
      <c r="BH185" s="62"/>
      <c r="BI185" s="56"/>
      <c r="BJ185" s="54"/>
      <c r="BK185" s="54"/>
      <c r="BL185" s="57">
        <v>44500</v>
      </c>
      <c r="BM185" s="58" t="s">
        <v>2254</v>
      </c>
      <c r="BN185" s="68">
        <v>0.5</v>
      </c>
      <c r="BO185" s="170">
        <v>44508</v>
      </c>
      <c r="BP185" s="58" t="s">
        <v>2255</v>
      </c>
      <c r="BQ185" s="54" t="s">
        <v>1736</v>
      </c>
      <c r="BR185" s="170">
        <v>44518</v>
      </c>
      <c r="BS185" s="58" t="s">
        <v>2256</v>
      </c>
      <c r="BT185" s="58" t="s">
        <v>114</v>
      </c>
      <c r="BU185" s="78">
        <f>3/11</f>
        <v>0.27272727272727271</v>
      </c>
      <c r="BV185" s="54" t="s">
        <v>133</v>
      </c>
      <c r="BW185" s="54"/>
      <c r="BX185" s="54"/>
      <c r="BY185" s="54"/>
      <c r="BZ185" s="248">
        <v>44627</v>
      </c>
      <c r="CA185" s="239" t="s">
        <v>2257</v>
      </c>
      <c r="CB185" s="56" t="s">
        <v>1317</v>
      </c>
      <c r="CC185" s="68">
        <v>0.27</v>
      </c>
      <c r="CD185" s="54" t="s">
        <v>133</v>
      </c>
      <c r="CE185" s="248">
        <v>44655</v>
      </c>
      <c r="CF185" s="266" t="s">
        <v>2258</v>
      </c>
      <c r="CG185" s="92" t="s">
        <v>1317</v>
      </c>
      <c r="CH185" s="78">
        <v>0.01</v>
      </c>
      <c r="CI185" s="123" t="s">
        <v>133</v>
      </c>
      <c r="CJ185" s="248">
        <v>44679</v>
      </c>
      <c r="CK185" s="240" t="s">
        <v>2259</v>
      </c>
      <c r="CL185" s="248" t="s">
        <v>1317</v>
      </c>
      <c r="CM185" s="78">
        <v>0.03</v>
      </c>
      <c r="CN185" s="123" t="s">
        <v>133</v>
      </c>
      <c r="CO185" s="248">
        <v>44712</v>
      </c>
      <c r="CP185" s="92" t="s">
        <v>2260</v>
      </c>
      <c r="CQ185" s="92"/>
      <c r="CR185" s="248">
        <v>44720</v>
      </c>
      <c r="CS185" s="92" t="s">
        <v>1941</v>
      </c>
      <c r="CT185" s="92" t="s">
        <v>367</v>
      </c>
      <c r="CU185" s="124">
        <v>44756</v>
      </c>
      <c r="CV185" s="848" t="s">
        <v>1834</v>
      </c>
      <c r="CW185" s="871" t="s">
        <v>139</v>
      </c>
      <c r="CX185" s="883">
        <v>44770</v>
      </c>
      <c r="CY185" s="889" t="s">
        <v>8621</v>
      </c>
      <c r="CZ185" s="885" t="s">
        <v>220</v>
      </c>
      <c r="DA185" s="78">
        <v>0</v>
      </c>
      <c r="DB185" s="884" t="s">
        <v>4238</v>
      </c>
      <c r="DC185" s="919"/>
      <c r="DD185" s="920"/>
      <c r="DE185" s="54" t="s">
        <v>140</v>
      </c>
      <c r="DF185" s="62"/>
      <c r="DG185" s="56"/>
      <c r="DH185" s="57"/>
      <c r="DI185" s="54"/>
      <c r="DJ185" s="953"/>
      <c r="DK185" s="925">
        <v>178</v>
      </c>
      <c r="DL185" s="855" t="str">
        <f t="shared" si="4"/>
        <v>EN AVANCE</v>
      </c>
      <c r="DM185" s="913">
        <v>178</v>
      </c>
    </row>
    <row r="186" spans="1:117" ht="27" hidden="1" customHeight="1">
      <c r="A186" s="54">
        <v>0</v>
      </c>
      <c r="B186" s="54">
        <v>258</v>
      </c>
      <c r="C186" s="59" t="s">
        <v>99</v>
      </c>
      <c r="D186" s="56">
        <v>2021</v>
      </c>
      <c r="E186" s="56" t="s">
        <v>2173</v>
      </c>
      <c r="F186" s="65">
        <v>44362</v>
      </c>
      <c r="G186" s="306" t="s">
        <v>2261</v>
      </c>
      <c r="H186" s="59" t="s">
        <v>102</v>
      </c>
      <c r="I186" s="58" t="s">
        <v>2229</v>
      </c>
      <c r="J186" s="58" t="s">
        <v>2230</v>
      </c>
      <c r="K186" s="58" t="s">
        <v>2231</v>
      </c>
      <c r="L186" s="60" t="s">
        <v>146</v>
      </c>
      <c r="M186" s="58" t="s">
        <v>2262</v>
      </c>
      <c r="N186" s="62"/>
      <c r="O186" s="68">
        <v>1</v>
      </c>
      <c r="P186" s="92" t="s">
        <v>2263</v>
      </c>
      <c r="Q186" s="59" t="s">
        <v>475</v>
      </c>
      <c r="R186" s="56" t="s">
        <v>2264</v>
      </c>
      <c r="S186" s="65">
        <v>44410</v>
      </c>
      <c r="T186" s="307">
        <v>44742</v>
      </c>
      <c r="U186" s="60"/>
      <c r="V186" s="54"/>
      <c r="W186" s="65">
        <f>IF(T186="","",(T186+V186))</f>
        <v>44742</v>
      </c>
      <c r="X186" s="54"/>
      <c r="Y186" s="62"/>
      <c r="Z186" s="54"/>
      <c r="AA186" s="62"/>
      <c r="AB186" s="62"/>
      <c r="AC186" s="62"/>
      <c r="AD186" s="62"/>
      <c r="AE186" s="54"/>
      <c r="AF186" s="57"/>
      <c r="AG186" s="70"/>
      <c r="AH186" s="62"/>
      <c r="AI186" s="54"/>
      <c r="AJ186" s="62"/>
      <c r="AK186" s="56"/>
      <c r="AL186" s="62"/>
      <c r="AM186" s="54"/>
      <c r="AN186" s="54"/>
      <c r="AO186" s="62"/>
      <c r="AP186" s="54"/>
      <c r="AQ186" s="62"/>
      <c r="AR186" s="62"/>
      <c r="AS186" s="62"/>
      <c r="AT186" s="62"/>
      <c r="AU186" s="54"/>
      <c r="AV186" s="54"/>
      <c r="AW186" s="62"/>
      <c r="AX186" s="62"/>
      <c r="AY186" s="54"/>
      <c r="AZ186" s="62"/>
      <c r="BA186" s="56"/>
      <c r="BB186" s="54"/>
      <c r="BC186" s="54"/>
      <c r="BD186" s="54"/>
      <c r="BE186" s="62"/>
      <c r="BF186" s="62"/>
      <c r="BG186" s="54"/>
      <c r="BH186" s="62"/>
      <c r="BI186" s="56"/>
      <c r="BJ186" s="54"/>
      <c r="BK186" s="54"/>
      <c r="BL186" s="170">
        <v>44500</v>
      </c>
      <c r="BM186" s="58" t="s">
        <v>2265</v>
      </c>
      <c r="BN186" s="68">
        <v>0.2</v>
      </c>
      <c r="BO186" s="170">
        <v>44508</v>
      </c>
      <c r="BP186" s="58" t="s">
        <v>2266</v>
      </c>
      <c r="BQ186" s="54" t="s">
        <v>1736</v>
      </c>
      <c r="BR186" s="145">
        <v>44516</v>
      </c>
      <c r="BS186" s="146" t="s">
        <v>2267</v>
      </c>
      <c r="BT186" s="147" t="s">
        <v>220</v>
      </c>
      <c r="BU186" s="148">
        <v>0.2</v>
      </c>
      <c r="BV186" s="54" t="s">
        <v>133</v>
      </c>
      <c r="BW186" s="54"/>
      <c r="BX186" s="54"/>
      <c r="BY186" s="54"/>
      <c r="BZ186" s="149" t="s">
        <v>486</v>
      </c>
      <c r="CA186" s="149" t="s">
        <v>2268</v>
      </c>
      <c r="CB186" s="149" t="s">
        <v>195</v>
      </c>
      <c r="CC186" s="150">
        <v>1</v>
      </c>
      <c r="CD186" s="54" t="s">
        <v>257</v>
      </c>
      <c r="CE186" s="248">
        <v>44659</v>
      </c>
      <c r="CF186" s="92" t="s">
        <v>488</v>
      </c>
      <c r="CG186" s="92" t="s">
        <v>195</v>
      </c>
      <c r="CH186" s="78">
        <v>1</v>
      </c>
      <c r="CI186" s="123" t="s">
        <v>257</v>
      </c>
      <c r="CJ186" s="76">
        <v>44680</v>
      </c>
      <c r="CK186" s="240" t="s">
        <v>259</v>
      </c>
      <c r="CL186" s="92" t="s">
        <v>198</v>
      </c>
      <c r="CM186" s="78">
        <v>1</v>
      </c>
      <c r="CN186" s="123" t="s">
        <v>257</v>
      </c>
      <c r="CO186" s="123"/>
      <c r="CP186" s="123"/>
      <c r="CQ186" s="123"/>
      <c r="CR186" s="76">
        <v>44720</v>
      </c>
      <c r="CS186" s="123" t="s">
        <v>257</v>
      </c>
      <c r="CT186" s="123" t="s">
        <v>139</v>
      </c>
      <c r="CU186" s="831">
        <v>44757</v>
      </c>
      <c r="CV186" s="846" t="s">
        <v>8301</v>
      </c>
      <c r="CW186" s="861" t="s">
        <v>139</v>
      </c>
      <c r="CX186" s="883">
        <v>44767</v>
      </c>
      <c r="CY186" s="889" t="s">
        <v>8301</v>
      </c>
      <c r="CZ186" s="886" t="s">
        <v>220</v>
      </c>
      <c r="DA186" s="78">
        <v>1</v>
      </c>
      <c r="DB186" s="884" t="s">
        <v>4237</v>
      </c>
      <c r="DC186" s="919"/>
      <c r="DD186" s="920"/>
      <c r="DE186" s="54" t="s">
        <v>140</v>
      </c>
      <c r="DF186" s="62"/>
      <c r="DG186" s="56"/>
      <c r="DH186" s="57"/>
      <c r="DI186" s="54"/>
      <c r="DJ186" s="953"/>
      <c r="DK186" s="925">
        <v>179</v>
      </c>
      <c r="DL186" s="855" t="str">
        <f t="shared" si="4"/>
        <v>CUMPLIDA</v>
      </c>
      <c r="DM186" s="913">
        <v>179</v>
      </c>
    </row>
    <row r="187" spans="1:117" ht="27" hidden="1" customHeight="1">
      <c r="A187" s="54">
        <v>387</v>
      </c>
      <c r="B187" s="54">
        <v>259</v>
      </c>
      <c r="C187" s="59" t="s">
        <v>99</v>
      </c>
      <c r="D187" s="56">
        <v>2021</v>
      </c>
      <c r="E187" s="56" t="s">
        <v>2173</v>
      </c>
      <c r="F187" s="65">
        <v>44362</v>
      </c>
      <c r="G187" s="118" t="s">
        <v>2269</v>
      </c>
      <c r="H187" s="59" t="s">
        <v>102</v>
      </c>
      <c r="I187" s="58" t="s">
        <v>2270</v>
      </c>
      <c r="J187" s="58" t="s">
        <v>2271</v>
      </c>
      <c r="K187" s="58" t="s">
        <v>2272</v>
      </c>
      <c r="L187" s="60" t="s">
        <v>146</v>
      </c>
      <c r="M187" s="58" t="s">
        <v>2273</v>
      </c>
      <c r="N187" s="62"/>
      <c r="O187" s="54">
        <v>1</v>
      </c>
      <c r="P187" s="58" t="s">
        <v>2274</v>
      </c>
      <c r="Q187" s="55" t="s">
        <v>954</v>
      </c>
      <c r="R187" s="81" t="s">
        <v>1906</v>
      </c>
      <c r="S187" s="134">
        <v>44409</v>
      </c>
      <c r="T187" s="305">
        <v>44469</v>
      </c>
      <c r="U187" s="63" t="s">
        <v>111</v>
      </c>
      <c r="V187" s="54"/>
      <c r="W187" s="300">
        <v>45015</v>
      </c>
      <c r="X187" s="54"/>
      <c r="Y187" s="62"/>
      <c r="Z187" s="54"/>
      <c r="AA187" s="62"/>
      <c r="AB187" s="62"/>
      <c r="AC187" s="62"/>
      <c r="AD187" s="62"/>
      <c r="AE187" s="54"/>
      <c r="AF187" s="57"/>
      <c r="AG187" s="70"/>
      <c r="AH187" s="62"/>
      <c r="AI187" s="54"/>
      <c r="AJ187" s="62"/>
      <c r="AK187" s="56"/>
      <c r="AL187" s="62"/>
      <c r="AM187" s="54"/>
      <c r="AN187" s="54"/>
      <c r="AO187" s="62"/>
      <c r="AP187" s="54"/>
      <c r="AQ187" s="62"/>
      <c r="AR187" s="62"/>
      <c r="AS187" s="62"/>
      <c r="AT187" s="62"/>
      <c r="AU187" s="54"/>
      <c r="AV187" s="54"/>
      <c r="AW187" s="62"/>
      <c r="AX187" s="62"/>
      <c r="AY187" s="54"/>
      <c r="AZ187" s="62"/>
      <c r="BA187" s="56"/>
      <c r="BB187" s="54"/>
      <c r="BC187" s="54"/>
      <c r="BD187" s="54"/>
      <c r="BE187" s="62"/>
      <c r="BF187" s="62"/>
      <c r="BG187" s="54"/>
      <c r="BH187" s="62"/>
      <c r="BI187" s="56"/>
      <c r="BJ187" s="54"/>
      <c r="BK187" s="54"/>
      <c r="BL187" s="57">
        <v>44500</v>
      </c>
      <c r="BM187" s="58" t="s">
        <v>1656</v>
      </c>
      <c r="BN187" s="54">
        <v>0</v>
      </c>
      <c r="BO187" s="170">
        <v>44508</v>
      </c>
      <c r="BP187" s="58" t="s">
        <v>2275</v>
      </c>
      <c r="BQ187" s="54" t="s">
        <v>126</v>
      </c>
      <c r="BR187" s="170">
        <v>44518</v>
      </c>
      <c r="BS187" s="58" t="s">
        <v>2276</v>
      </c>
      <c r="BT187" s="58" t="s">
        <v>114</v>
      </c>
      <c r="BU187" s="78">
        <f>0/4</f>
        <v>0</v>
      </c>
      <c r="BV187" s="54" t="s">
        <v>115</v>
      </c>
      <c r="BW187" s="54"/>
      <c r="BX187" s="54"/>
      <c r="BY187" s="54"/>
      <c r="BZ187" s="248">
        <v>44627</v>
      </c>
      <c r="CA187" s="239" t="s">
        <v>2277</v>
      </c>
      <c r="CB187" s="56" t="s">
        <v>1317</v>
      </c>
      <c r="CC187" s="68">
        <v>0</v>
      </c>
      <c r="CD187" s="54" t="s">
        <v>133</v>
      </c>
      <c r="CE187" s="248">
        <v>44655</v>
      </c>
      <c r="CF187" s="248" t="s">
        <v>2278</v>
      </c>
      <c r="CG187" s="92" t="s">
        <v>1317</v>
      </c>
      <c r="CH187" s="78">
        <v>0</v>
      </c>
      <c r="CI187" s="123" t="s">
        <v>133</v>
      </c>
      <c r="CJ187" s="248">
        <v>44679</v>
      </c>
      <c r="CK187" s="246" t="s">
        <v>2279</v>
      </c>
      <c r="CL187" s="248" t="s">
        <v>1317</v>
      </c>
      <c r="CM187" s="78">
        <v>0</v>
      </c>
      <c r="CN187" s="123" t="s">
        <v>133</v>
      </c>
      <c r="CO187" s="248">
        <v>44712</v>
      </c>
      <c r="CP187" s="92" t="s">
        <v>1685</v>
      </c>
      <c r="CQ187" s="92"/>
      <c r="CR187" s="248">
        <v>44720</v>
      </c>
      <c r="CS187" s="92" t="s">
        <v>1941</v>
      </c>
      <c r="CT187" s="92" t="s">
        <v>367</v>
      </c>
      <c r="CU187" s="248">
        <v>44756</v>
      </c>
      <c r="CV187" s="850" t="s">
        <v>2280</v>
      </c>
      <c r="CW187" s="869" t="s">
        <v>1071</v>
      </c>
      <c r="CX187" s="883">
        <v>44770</v>
      </c>
      <c r="CY187" s="889" t="s">
        <v>8622</v>
      </c>
      <c r="CZ187" s="885" t="s">
        <v>220</v>
      </c>
      <c r="DA187" s="78">
        <v>0</v>
      </c>
      <c r="DB187" s="884" t="s">
        <v>4238</v>
      </c>
      <c r="DC187" s="919"/>
      <c r="DD187" s="920"/>
      <c r="DE187" s="54" t="s">
        <v>140</v>
      </c>
      <c r="DF187" s="62"/>
      <c r="DG187" s="56"/>
      <c r="DH187" s="57"/>
      <c r="DI187" s="54"/>
      <c r="DJ187" s="953"/>
      <c r="DK187" s="925">
        <v>180</v>
      </c>
      <c r="DL187" s="855" t="str">
        <f t="shared" si="4"/>
        <v>EN AVANCE</v>
      </c>
      <c r="DM187" s="913">
        <v>180</v>
      </c>
    </row>
    <row r="188" spans="1:117" ht="27" hidden="1" customHeight="1">
      <c r="A188" s="54">
        <v>0</v>
      </c>
      <c r="B188" s="54">
        <v>260</v>
      </c>
      <c r="C188" s="59" t="s">
        <v>99</v>
      </c>
      <c r="D188" s="56">
        <v>2021</v>
      </c>
      <c r="E188" s="56" t="s">
        <v>2173</v>
      </c>
      <c r="F188" s="65">
        <v>44362</v>
      </c>
      <c r="G188" s="118" t="s">
        <v>2269</v>
      </c>
      <c r="H188" s="59" t="s">
        <v>102</v>
      </c>
      <c r="I188" s="58" t="s">
        <v>2270</v>
      </c>
      <c r="J188" s="58" t="s">
        <v>2271</v>
      </c>
      <c r="K188" s="58" t="s">
        <v>2272</v>
      </c>
      <c r="L188" s="60" t="s">
        <v>146</v>
      </c>
      <c r="M188" s="58" t="s">
        <v>2281</v>
      </c>
      <c r="N188" s="62"/>
      <c r="O188" s="90">
        <v>1</v>
      </c>
      <c r="P188" s="58" t="s">
        <v>2282</v>
      </c>
      <c r="Q188" s="55" t="s">
        <v>954</v>
      </c>
      <c r="R188" s="81" t="s">
        <v>1906</v>
      </c>
      <c r="S188" s="134">
        <v>44409</v>
      </c>
      <c r="T188" s="134">
        <v>44439</v>
      </c>
      <c r="U188" s="54"/>
      <c r="V188" s="54"/>
      <c r="W188" s="65">
        <v>44439</v>
      </c>
      <c r="X188" s="54"/>
      <c r="Y188" s="62"/>
      <c r="Z188" s="54"/>
      <c r="AA188" s="62"/>
      <c r="AB188" s="62"/>
      <c r="AC188" s="62"/>
      <c r="AD188" s="62"/>
      <c r="AE188" s="54"/>
      <c r="AF188" s="57"/>
      <c r="AG188" s="70"/>
      <c r="AH188" s="62"/>
      <c r="AI188" s="54"/>
      <c r="AJ188" s="62"/>
      <c r="AK188" s="56"/>
      <c r="AL188" s="62"/>
      <c r="AM188" s="54"/>
      <c r="AN188" s="54"/>
      <c r="AO188" s="62"/>
      <c r="AP188" s="54"/>
      <c r="AQ188" s="62"/>
      <c r="AR188" s="62"/>
      <c r="AS188" s="62"/>
      <c r="AT188" s="62"/>
      <c r="AU188" s="54"/>
      <c r="AV188" s="54"/>
      <c r="AW188" s="62"/>
      <c r="AX188" s="62"/>
      <c r="AY188" s="54"/>
      <c r="AZ188" s="62"/>
      <c r="BA188" s="56"/>
      <c r="BB188" s="54"/>
      <c r="BC188" s="54"/>
      <c r="BD188" s="54"/>
      <c r="BE188" s="62"/>
      <c r="BF188" s="62"/>
      <c r="BG188" s="54"/>
      <c r="BH188" s="62"/>
      <c r="BI188" s="56"/>
      <c r="BJ188" s="54"/>
      <c r="BK188" s="54"/>
      <c r="BL188" s="57">
        <v>44500</v>
      </c>
      <c r="BM188" s="58" t="s">
        <v>2283</v>
      </c>
      <c r="BN188" s="68">
        <v>1</v>
      </c>
      <c r="BO188" s="170">
        <v>44508</v>
      </c>
      <c r="BP188" s="58" t="s">
        <v>2284</v>
      </c>
      <c r="BQ188" s="54" t="s">
        <v>139</v>
      </c>
      <c r="BR188" s="170">
        <v>44518</v>
      </c>
      <c r="BS188" s="58" t="s">
        <v>1854</v>
      </c>
      <c r="BT188" s="58" t="s">
        <v>114</v>
      </c>
      <c r="BU188" s="78">
        <f>1/1</f>
        <v>1</v>
      </c>
      <c r="BV188" s="54" t="s">
        <v>257</v>
      </c>
      <c r="BW188" s="54"/>
      <c r="BX188" s="54"/>
      <c r="BY188" s="54"/>
      <c r="BZ188" s="248">
        <v>44627</v>
      </c>
      <c r="CA188" s="54" t="s">
        <v>1098</v>
      </c>
      <c r="CB188" s="56" t="s">
        <v>1317</v>
      </c>
      <c r="CC188" s="68">
        <v>1</v>
      </c>
      <c r="CD188" s="54" t="s">
        <v>257</v>
      </c>
      <c r="CE188" s="248">
        <v>44655</v>
      </c>
      <c r="CF188" s="142" t="s">
        <v>1098</v>
      </c>
      <c r="CG188" s="92" t="s">
        <v>1317</v>
      </c>
      <c r="CH188" s="78">
        <v>1</v>
      </c>
      <c r="CI188" s="123" t="s">
        <v>257</v>
      </c>
      <c r="CJ188" s="248">
        <v>44679</v>
      </c>
      <c r="CK188" s="243" t="s">
        <v>1098</v>
      </c>
      <c r="CL188" s="244" t="s">
        <v>1317</v>
      </c>
      <c r="CM188" s="140">
        <v>1</v>
      </c>
      <c r="CN188" s="123" t="s">
        <v>257</v>
      </c>
      <c r="CO188" s="92"/>
      <c r="CP188" s="92"/>
      <c r="CQ188" s="92"/>
      <c r="CR188" s="248">
        <v>44720</v>
      </c>
      <c r="CS188" s="92" t="s">
        <v>1098</v>
      </c>
      <c r="CT188" s="92" t="s">
        <v>139</v>
      </c>
      <c r="CU188" s="248">
        <v>44756</v>
      </c>
      <c r="CV188" s="838" t="s">
        <v>1855</v>
      </c>
      <c r="CW188" s="869" t="s">
        <v>139</v>
      </c>
      <c r="CX188" s="883">
        <v>44770</v>
      </c>
      <c r="CY188" s="889" t="s">
        <v>4831</v>
      </c>
      <c r="CZ188" s="885" t="s">
        <v>220</v>
      </c>
      <c r="DA188" s="140">
        <v>1</v>
      </c>
      <c r="DB188" s="884" t="s">
        <v>4237</v>
      </c>
      <c r="DC188" s="919"/>
      <c r="DD188" s="920"/>
      <c r="DE188" s="54" t="s">
        <v>140</v>
      </c>
      <c r="DF188" s="67"/>
      <c r="DG188" s="56"/>
      <c r="DH188" s="57"/>
      <c r="DI188" s="54"/>
      <c r="DJ188" s="953"/>
      <c r="DK188" s="925">
        <v>181</v>
      </c>
      <c r="DL188" s="855" t="str">
        <f t="shared" si="4"/>
        <v>CUMPLIDA</v>
      </c>
      <c r="DM188" s="913">
        <v>181</v>
      </c>
    </row>
    <row r="189" spans="1:117" ht="27" hidden="1" customHeight="1">
      <c r="A189" s="54">
        <v>389</v>
      </c>
      <c r="B189" s="54">
        <v>261</v>
      </c>
      <c r="C189" s="59" t="s">
        <v>99</v>
      </c>
      <c r="D189" s="56">
        <v>2021</v>
      </c>
      <c r="E189" s="56" t="s">
        <v>2173</v>
      </c>
      <c r="F189" s="65">
        <v>44362</v>
      </c>
      <c r="G189" s="118" t="s">
        <v>2285</v>
      </c>
      <c r="H189" s="59" t="s">
        <v>102</v>
      </c>
      <c r="I189" s="58" t="s">
        <v>2286</v>
      </c>
      <c r="J189" s="58" t="s">
        <v>2287</v>
      </c>
      <c r="K189" s="58" t="s">
        <v>2272</v>
      </c>
      <c r="L189" s="60" t="s">
        <v>146</v>
      </c>
      <c r="M189" s="58" t="s">
        <v>2273</v>
      </c>
      <c r="N189" s="62"/>
      <c r="O189" s="54">
        <v>1</v>
      </c>
      <c r="P189" s="58" t="s">
        <v>2274</v>
      </c>
      <c r="Q189" s="55" t="s">
        <v>954</v>
      </c>
      <c r="R189" s="81" t="s">
        <v>1906</v>
      </c>
      <c r="S189" s="134">
        <v>44409</v>
      </c>
      <c r="T189" s="305">
        <v>44469</v>
      </c>
      <c r="U189" s="63" t="s">
        <v>111</v>
      </c>
      <c r="V189" s="54"/>
      <c r="W189" s="300">
        <v>45015</v>
      </c>
      <c r="X189" s="54"/>
      <c r="Y189" s="62"/>
      <c r="Z189" s="54"/>
      <c r="AA189" s="62"/>
      <c r="AB189" s="62"/>
      <c r="AC189" s="62"/>
      <c r="AD189" s="62"/>
      <c r="AE189" s="54"/>
      <c r="AF189" s="57"/>
      <c r="AG189" s="70"/>
      <c r="AH189" s="62"/>
      <c r="AI189" s="54"/>
      <c r="AJ189" s="62"/>
      <c r="AK189" s="56"/>
      <c r="AL189" s="62"/>
      <c r="AM189" s="54"/>
      <c r="AN189" s="54"/>
      <c r="AO189" s="62"/>
      <c r="AP189" s="54"/>
      <c r="AQ189" s="62"/>
      <c r="AR189" s="62"/>
      <c r="AS189" s="62"/>
      <c r="AT189" s="62"/>
      <c r="AU189" s="54"/>
      <c r="AV189" s="54"/>
      <c r="AW189" s="62"/>
      <c r="AX189" s="62"/>
      <c r="AY189" s="54"/>
      <c r="AZ189" s="62"/>
      <c r="BA189" s="56"/>
      <c r="BB189" s="54"/>
      <c r="BC189" s="54"/>
      <c r="BD189" s="54"/>
      <c r="BE189" s="62"/>
      <c r="BF189" s="62"/>
      <c r="BG189" s="54"/>
      <c r="BH189" s="62"/>
      <c r="BI189" s="56"/>
      <c r="BJ189" s="54"/>
      <c r="BK189" s="54"/>
      <c r="BL189" s="57">
        <v>44500</v>
      </c>
      <c r="BM189" s="58" t="s">
        <v>2288</v>
      </c>
      <c r="BN189" s="54">
        <v>0</v>
      </c>
      <c r="BO189" s="170">
        <v>44508</v>
      </c>
      <c r="BP189" s="58" t="s">
        <v>2289</v>
      </c>
      <c r="BQ189" s="54" t="s">
        <v>126</v>
      </c>
      <c r="BR189" s="170">
        <v>44518</v>
      </c>
      <c r="BS189" s="58" t="s">
        <v>2290</v>
      </c>
      <c r="BT189" s="58" t="s">
        <v>114</v>
      </c>
      <c r="BU189" s="78">
        <f>0/4</f>
        <v>0</v>
      </c>
      <c r="BV189" s="54" t="s">
        <v>115</v>
      </c>
      <c r="BW189" s="54"/>
      <c r="BX189" s="54"/>
      <c r="BY189" s="54"/>
      <c r="BZ189" s="248">
        <v>44627</v>
      </c>
      <c r="CA189" s="239" t="s">
        <v>2277</v>
      </c>
      <c r="CB189" s="56" t="s">
        <v>1317</v>
      </c>
      <c r="CC189" s="68">
        <v>0</v>
      </c>
      <c r="CD189" s="54" t="s">
        <v>133</v>
      </c>
      <c r="CE189" s="248">
        <v>44655</v>
      </c>
      <c r="CF189" s="248" t="s">
        <v>2278</v>
      </c>
      <c r="CG189" s="92" t="s">
        <v>1317</v>
      </c>
      <c r="CH189" s="78">
        <v>0</v>
      </c>
      <c r="CI189" s="123" t="s">
        <v>133</v>
      </c>
      <c r="CJ189" s="248">
        <v>44679</v>
      </c>
      <c r="CK189" s="246" t="s">
        <v>2279</v>
      </c>
      <c r="CL189" s="248" t="s">
        <v>1317</v>
      </c>
      <c r="CM189" s="78">
        <v>0</v>
      </c>
      <c r="CN189" s="123" t="s">
        <v>133</v>
      </c>
      <c r="CO189" s="248">
        <v>44712</v>
      </c>
      <c r="CP189" s="92" t="s">
        <v>1685</v>
      </c>
      <c r="CQ189" s="92"/>
      <c r="CR189" s="248">
        <v>44720</v>
      </c>
      <c r="CS189" s="92" t="s">
        <v>1941</v>
      </c>
      <c r="CT189" s="92" t="s">
        <v>367</v>
      </c>
      <c r="CU189" s="248">
        <v>44756</v>
      </c>
      <c r="CV189" s="850" t="s">
        <v>2280</v>
      </c>
      <c r="CW189" s="869" t="s">
        <v>1071</v>
      </c>
      <c r="CX189" s="883">
        <v>44770</v>
      </c>
      <c r="CY189" s="889" t="s">
        <v>8623</v>
      </c>
      <c r="CZ189" s="885" t="s">
        <v>220</v>
      </c>
      <c r="DA189" s="78">
        <v>0</v>
      </c>
      <c r="DB189" s="884" t="s">
        <v>4238</v>
      </c>
      <c r="DC189" s="919"/>
      <c r="DD189" s="920"/>
      <c r="DE189" s="54" t="s">
        <v>140</v>
      </c>
      <c r="DF189" s="62"/>
      <c r="DG189" s="56"/>
      <c r="DH189" s="57"/>
      <c r="DI189" s="54"/>
      <c r="DJ189" s="953"/>
      <c r="DK189" s="925">
        <v>182</v>
      </c>
      <c r="DL189" s="855" t="str">
        <f t="shared" si="4"/>
        <v>EN AVANCE</v>
      </c>
      <c r="DM189" s="913">
        <v>182</v>
      </c>
    </row>
    <row r="190" spans="1:117" ht="27" hidden="1" customHeight="1">
      <c r="A190" s="196">
        <v>392</v>
      </c>
      <c r="B190" s="54">
        <v>263</v>
      </c>
      <c r="C190" s="59" t="s">
        <v>99</v>
      </c>
      <c r="D190" s="56">
        <v>2021</v>
      </c>
      <c r="E190" s="56" t="s">
        <v>2173</v>
      </c>
      <c r="F190" s="65">
        <v>44362</v>
      </c>
      <c r="G190" s="118" t="s">
        <v>2291</v>
      </c>
      <c r="H190" s="59" t="s">
        <v>102</v>
      </c>
      <c r="I190" s="58" t="s">
        <v>2292</v>
      </c>
      <c r="J190" s="58" t="s">
        <v>2293</v>
      </c>
      <c r="K190" s="58" t="s">
        <v>2272</v>
      </c>
      <c r="L190" s="60" t="s">
        <v>146</v>
      </c>
      <c r="M190" s="58" t="s">
        <v>2294</v>
      </c>
      <c r="N190" s="158"/>
      <c r="O190" s="68">
        <v>1</v>
      </c>
      <c r="P190" s="159" t="s">
        <v>2295</v>
      </c>
      <c r="Q190" s="55" t="s">
        <v>954</v>
      </c>
      <c r="R190" s="81" t="s">
        <v>2296</v>
      </c>
      <c r="S190" s="134">
        <v>44409</v>
      </c>
      <c r="T190" s="134">
        <v>44561</v>
      </c>
      <c r="U190" s="60"/>
      <c r="V190" s="54"/>
      <c r="W190" s="65">
        <f>IF(T190="","",(T190+V190))</f>
        <v>44561</v>
      </c>
      <c r="X190" s="54"/>
      <c r="Y190" s="62"/>
      <c r="Z190" s="54"/>
      <c r="AA190" s="62"/>
      <c r="AB190" s="62"/>
      <c r="AC190" s="62"/>
      <c r="AD190" s="62"/>
      <c r="AE190" s="54"/>
      <c r="AF190" s="57"/>
      <c r="AG190" s="70"/>
      <c r="AH190" s="62"/>
      <c r="AI190" s="54"/>
      <c r="AJ190" s="62"/>
      <c r="AK190" s="56"/>
      <c r="AL190" s="62"/>
      <c r="AM190" s="54"/>
      <c r="AN190" s="54"/>
      <c r="AO190" s="62"/>
      <c r="AP190" s="54"/>
      <c r="AQ190" s="62"/>
      <c r="AR190" s="62"/>
      <c r="AS190" s="62"/>
      <c r="AT190" s="62"/>
      <c r="AU190" s="54"/>
      <c r="AV190" s="54"/>
      <c r="AW190" s="62"/>
      <c r="AX190" s="62"/>
      <c r="AY190" s="54"/>
      <c r="AZ190" s="62"/>
      <c r="BA190" s="56"/>
      <c r="BB190" s="54"/>
      <c r="BC190" s="54"/>
      <c r="BD190" s="54"/>
      <c r="BE190" s="62"/>
      <c r="BF190" s="62"/>
      <c r="BG190" s="54"/>
      <c r="BH190" s="62"/>
      <c r="BI190" s="56"/>
      <c r="BJ190" s="54"/>
      <c r="BK190" s="54"/>
      <c r="BL190" s="57">
        <v>44500</v>
      </c>
      <c r="BM190" s="58" t="s">
        <v>2297</v>
      </c>
      <c r="BN190" s="68">
        <v>0.8</v>
      </c>
      <c r="BO190" s="170">
        <v>44508</v>
      </c>
      <c r="BP190" s="58" t="s">
        <v>2298</v>
      </c>
      <c r="BQ190" s="54" t="s">
        <v>1736</v>
      </c>
      <c r="BR190" s="170">
        <v>44518</v>
      </c>
      <c r="BS190" s="58" t="s">
        <v>2299</v>
      </c>
      <c r="BT190" s="58" t="s">
        <v>114</v>
      </c>
      <c r="BU190" s="78">
        <f>100%</f>
        <v>1</v>
      </c>
      <c r="BV190" s="54" t="s">
        <v>257</v>
      </c>
      <c r="BW190" s="54"/>
      <c r="BX190" s="54"/>
      <c r="BY190" s="54"/>
      <c r="BZ190" s="248">
        <v>44627</v>
      </c>
      <c r="CA190" s="54" t="s">
        <v>1098</v>
      </c>
      <c r="CB190" s="56" t="s">
        <v>1317</v>
      </c>
      <c r="CC190" s="68">
        <v>1</v>
      </c>
      <c r="CD190" s="54" t="s">
        <v>257</v>
      </c>
      <c r="CE190" s="248">
        <v>44655</v>
      </c>
      <c r="CF190" s="142" t="s">
        <v>1098</v>
      </c>
      <c r="CG190" s="92" t="s">
        <v>1317</v>
      </c>
      <c r="CH190" s="78">
        <v>1</v>
      </c>
      <c r="CI190" s="123" t="s">
        <v>257</v>
      </c>
      <c r="CJ190" s="248">
        <v>44679</v>
      </c>
      <c r="CK190" s="243" t="s">
        <v>1098</v>
      </c>
      <c r="CL190" s="244" t="s">
        <v>1317</v>
      </c>
      <c r="CM190" s="140">
        <v>1</v>
      </c>
      <c r="CN190" s="123" t="s">
        <v>257</v>
      </c>
      <c r="CO190" s="92"/>
      <c r="CP190" s="92"/>
      <c r="CQ190" s="92"/>
      <c r="CR190" s="248">
        <v>44720</v>
      </c>
      <c r="CS190" s="92" t="s">
        <v>1098</v>
      </c>
      <c r="CT190" s="92" t="s">
        <v>139</v>
      </c>
      <c r="CU190" s="124">
        <v>44756</v>
      </c>
      <c r="CV190" s="848" t="s">
        <v>2300</v>
      </c>
      <c r="CW190" s="871" t="s">
        <v>139</v>
      </c>
      <c r="CX190" s="883">
        <v>44770</v>
      </c>
      <c r="CY190" s="889" t="s">
        <v>4831</v>
      </c>
      <c r="CZ190" s="885" t="s">
        <v>220</v>
      </c>
      <c r="DA190" s="140">
        <v>1</v>
      </c>
      <c r="DB190" s="884" t="s">
        <v>4237</v>
      </c>
      <c r="DC190" s="919"/>
      <c r="DD190" s="920"/>
      <c r="DE190" s="54" t="s">
        <v>140</v>
      </c>
      <c r="DF190" s="67"/>
      <c r="DG190" s="56"/>
      <c r="DH190" s="57"/>
      <c r="DI190" s="54"/>
      <c r="DJ190" s="953"/>
      <c r="DK190" s="925">
        <v>183</v>
      </c>
      <c r="DL190" s="855" t="str">
        <f t="shared" si="4"/>
        <v>CUMPLIDA</v>
      </c>
      <c r="DM190" s="913">
        <v>183</v>
      </c>
    </row>
    <row r="191" spans="1:117" ht="27" hidden="1" customHeight="1">
      <c r="A191" s="196">
        <v>0</v>
      </c>
      <c r="B191" s="54">
        <v>264</v>
      </c>
      <c r="C191" s="59" t="s">
        <v>99</v>
      </c>
      <c r="D191" s="56">
        <v>2021</v>
      </c>
      <c r="E191" s="56" t="s">
        <v>2173</v>
      </c>
      <c r="F191" s="65">
        <v>44362</v>
      </c>
      <c r="G191" s="118" t="s">
        <v>2291</v>
      </c>
      <c r="H191" s="59" t="s">
        <v>102</v>
      </c>
      <c r="I191" s="58" t="s">
        <v>2292</v>
      </c>
      <c r="J191" s="58" t="s">
        <v>2293</v>
      </c>
      <c r="K191" s="58" t="s">
        <v>2272</v>
      </c>
      <c r="L191" s="60" t="s">
        <v>146</v>
      </c>
      <c r="M191" s="58" t="s">
        <v>2301</v>
      </c>
      <c r="N191" s="62"/>
      <c r="O191" s="63">
        <v>10</v>
      </c>
      <c r="P191" s="58" t="s">
        <v>2302</v>
      </c>
      <c r="Q191" s="55" t="s">
        <v>954</v>
      </c>
      <c r="R191" s="81" t="s">
        <v>2296</v>
      </c>
      <c r="S191" s="134">
        <v>44409</v>
      </c>
      <c r="T191" s="134">
        <v>44561</v>
      </c>
      <c r="U191" s="63" t="s">
        <v>552</v>
      </c>
      <c r="V191" s="54"/>
      <c r="W191" s="64">
        <v>44926</v>
      </c>
      <c r="X191" s="54"/>
      <c r="Y191" s="62"/>
      <c r="Z191" s="54"/>
      <c r="AA191" s="62"/>
      <c r="AB191" s="62"/>
      <c r="AC191" s="62"/>
      <c r="AD191" s="62"/>
      <c r="AE191" s="54"/>
      <c r="AF191" s="57"/>
      <c r="AG191" s="70"/>
      <c r="AH191" s="62"/>
      <c r="AI191" s="54"/>
      <c r="AJ191" s="62"/>
      <c r="AK191" s="56"/>
      <c r="AL191" s="62"/>
      <c r="AM191" s="54"/>
      <c r="AN191" s="54"/>
      <c r="AO191" s="62"/>
      <c r="AP191" s="54"/>
      <c r="AQ191" s="62"/>
      <c r="AR191" s="62"/>
      <c r="AS191" s="62"/>
      <c r="AT191" s="62"/>
      <c r="AU191" s="54"/>
      <c r="AV191" s="54"/>
      <c r="AW191" s="62"/>
      <c r="AX191" s="62"/>
      <c r="AY191" s="54"/>
      <c r="AZ191" s="62"/>
      <c r="BA191" s="56"/>
      <c r="BB191" s="54"/>
      <c r="BC191" s="54"/>
      <c r="BD191" s="54"/>
      <c r="BE191" s="62"/>
      <c r="BF191" s="62"/>
      <c r="BG191" s="54"/>
      <c r="BH191" s="62"/>
      <c r="BI191" s="56"/>
      <c r="BJ191" s="54"/>
      <c r="BK191" s="54"/>
      <c r="BL191" s="57">
        <v>44500</v>
      </c>
      <c r="BM191" s="58" t="s">
        <v>2297</v>
      </c>
      <c r="BN191" s="54">
        <v>0</v>
      </c>
      <c r="BO191" s="170">
        <v>44508</v>
      </c>
      <c r="BP191" s="58" t="s">
        <v>2303</v>
      </c>
      <c r="BQ191" s="54" t="s">
        <v>1736</v>
      </c>
      <c r="BR191" s="170">
        <v>44518</v>
      </c>
      <c r="BS191" s="58" t="s">
        <v>2304</v>
      </c>
      <c r="BT191" s="58" t="s">
        <v>114</v>
      </c>
      <c r="BU191" s="78">
        <f>0/5</f>
        <v>0</v>
      </c>
      <c r="BV191" s="54" t="s">
        <v>133</v>
      </c>
      <c r="BW191" s="54"/>
      <c r="BX191" s="54"/>
      <c r="BY191" s="54"/>
      <c r="BZ191" s="248">
        <v>44627</v>
      </c>
      <c r="CA191" s="246" t="s">
        <v>2305</v>
      </c>
      <c r="CB191" s="56" t="s">
        <v>1317</v>
      </c>
      <c r="CC191" s="68">
        <v>0</v>
      </c>
      <c r="CD191" s="54" t="s">
        <v>133</v>
      </c>
      <c r="CE191" s="248">
        <v>44655</v>
      </c>
      <c r="CF191" s="266" t="s">
        <v>2306</v>
      </c>
      <c r="CG191" s="92" t="s">
        <v>1317</v>
      </c>
      <c r="CH191" s="78">
        <v>0.01</v>
      </c>
      <c r="CI191" s="123" t="s">
        <v>133</v>
      </c>
      <c r="CJ191" s="248">
        <v>44679</v>
      </c>
      <c r="CK191" s="240" t="s">
        <v>2307</v>
      </c>
      <c r="CL191" s="248" t="s">
        <v>1317</v>
      </c>
      <c r="CM191" s="78">
        <v>0.02</v>
      </c>
      <c r="CN191" s="123" t="s">
        <v>133</v>
      </c>
      <c r="CO191" s="248">
        <v>44712</v>
      </c>
      <c r="CP191" s="92" t="s">
        <v>2308</v>
      </c>
      <c r="CQ191" s="92"/>
      <c r="CR191" s="248">
        <v>44720</v>
      </c>
      <c r="CS191" s="92" t="s">
        <v>1941</v>
      </c>
      <c r="CT191" s="92" t="s">
        <v>367</v>
      </c>
      <c r="CU191" s="124">
        <v>44756</v>
      </c>
      <c r="CV191" s="838" t="s">
        <v>2309</v>
      </c>
      <c r="CW191" s="869" t="s">
        <v>126</v>
      </c>
      <c r="CX191" s="883">
        <v>44770</v>
      </c>
      <c r="CY191" s="889" t="s">
        <v>8624</v>
      </c>
      <c r="CZ191" s="885" t="s">
        <v>220</v>
      </c>
      <c r="DA191" s="78">
        <v>0</v>
      </c>
      <c r="DB191" s="884" t="s">
        <v>4238</v>
      </c>
      <c r="DC191" s="919"/>
      <c r="DD191" s="920"/>
      <c r="DE191" s="54" t="s">
        <v>140</v>
      </c>
      <c r="DF191" s="62"/>
      <c r="DG191" s="56"/>
      <c r="DH191" s="57"/>
      <c r="DI191" s="54"/>
      <c r="DJ191" s="953"/>
      <c r="DK191" s="925">
        <v>184</v>
      </c>
      <c r="DL191" s="855" t="str">
        <f t="shared" si="4"/>
        <v>EN AVANCE</v>
      </c>
      <c r="DM191" s="913">
        <v>184</v>
      </c>
    </row>
    <row r="192" spans="1:117" ht="27" hidden="1" customHeight="1">
      <c r="A192" s="196">
        <v>0</v>
      </c>
      <c r="B192" s="54">
        <v>265</v>
      </c>
      <c r="C192" s="59" t="s">
        <v>99</v>
      </c>
      <c r="D192" s="56">
        <v>2021</v>
      </c>
      <c r="E192" s="56" t="s">
        <v>2173</v>
      </c>
      <c r="F192" s="65">
        <v>44362</v>
      </c>
      <c r="G192" s="306" t="s">
        <v>2291</v>
      </c>
      <c r="H192" s="59" t="s">
        <v>102</v>
      </c>
      <c r="I192" s="58" t="s">
        <v>2292</v>
      </c>
      <c r="J192" s="58" t="s">
        <v>2293</v>
      </c>
      <c r="K192" s="58" t="s">
        <v>2272</v>
      </c>
      <c r="L192" s="60" t="s">
        <v>146</v>
      </c>
      <c r="M192" s="58" t="s">
        <v>2310</v>
      </c>
      <c r="N192" s="62"/>
      <c r="O192" s="78">
        <v>1</v>
      </c>
      <c r="P192" s="68" t="s">
        <v>2263</v>
      </c>
      <c r="Q192" s="59" t="s">
        <v>475</v>
      </c>
      <c r="R192" s="56" t="s">
        <v>2264</v>
      </c>
      <c r="S192" s="65">
        <v>44410</v>
      </c>
      <c r="T192" s="307">
        <v>44742</v>
      </c>
      <c r="U192" s="60"/>
      <c r="V192" s="54"/>
      <c r="W192" s="65">
        <f>IF(T192="","",(T192+V192))</f>
        <v>44742</v>
      </c>
      <c r="X192" s="54"/>
      <c r="Y192" s="62"/>
      <c r="Z192" s="54"/>
      <c r="AA192" s="62"/>
      <c r="AB192" s="62"/>
      <c r="AC192" s="62"/>
      <c r="AD192" s="62"/>
      <c r="AE192" s="54"/>
      <c r="AF192" s="57"/>
      <c r="AG192" s="70"/>
      <c r="AH192" s="62"/>
      <c r="AI192" s="54"/>
      <c r="AJ192" s="62"/>
      <c r="AK192" s="56"/>
      <c r="AL192" s="62"/>
      <c r="AM192" s="54"/>
      <c r="AN192" s="54"/>
      <c r="AO192" s="62"/>
      <c r="AP192" s="54"/>
      <c r="AQ192" s="62"/>
      <c r="AR192" s="62"/>
      <c r="AS192" s="62"/>
      <c r="AT192" s="62"/>
      <c r="AU192" s="54"/>
      <c r="AV192" s="54"/>
      <c r="AW192" s="62"/>
      <c r="AX192" s="62"/>
      <c r="AY192" s="54"/>
      <c r="AZ192" s="62"/>
      <c r="BA192" s="56"/>
      <c r="BB192" s="54"/>
      <c r="BC192" s="54"/>
      <c r="BD192" s="54"/>
      <c r="BE192" s="62"/>
      <c r="BF192" s="62"/>
      <c r="BG192" s="54"/>
      <c r="BH192" s="62"/>
      <c r="BI192" s="56"/>
      <c r="BJ192" s="54"/>
      <c r="BK192" s="54"/>
      <c r="BL192" s="170">
        <v>44500</v>
      </c>
      <c r="BM192" s="58" t="s">
        <v>2265</v>
      </c>
      <c r="BN192" s="68">
        <v>0.2</v>
      </c>
      <c r="BO192" s="170">
        <v>44508</v>
      </c>
      <c r="BP192" s="58" t="s">
        <v>2266</v>
      </c>
      <c r="BQ192" s="54" t="s">
        <v>1736</v>
      </c>
      <c r="BR192" s="145">
        <v>44516</v>
      </c>
      <c r="BS192" s="146" t="s">
        <v>2267</v>
      </c>
      <c r="BT192" s="147" t="s">
        <v>220</v>
      </c>
      <c r="BU192" s="148">
        <v>0.2</v>
      </c>
      <c r="BV192" s="54" t="s">
        <v>133</v>
      </c>
      <c r="BW192" s="54"/>
      <c r="BX192" s="54"/>
      <c r="BY192" s="54"/>
      <c r="BZ192" s="149" t="s">
        <v>486</v>
      </c>
      <c r="CA192" s="149" t="s">
        <v>2311</v>
      </c>
      <c r="CB192" s="149" t="s">
        <v>195</v>
      </c>
      <c r="CC192" s="150">
        <v>1</v>
      </c>
      <c r="CD192" s="54" t="s">
        <v>257</v>
      </c>
      <c r="CE192" s="248">
        <v>44659</v>
      </c>
      <c r="CF192" s="92" t="s">
        <v>488</v>
      </c>
      <c r="CG192" s="92" t="s">
        <v>195</v>
      </c>
      <c r="CH192" s="78">
        <v>1</v>
      </c>
      <c r="CI192" s="123" t="s">
        <v>257</v>
      </c>
      <c r="CJ192" s="76">
        <v>44680</v>
      </c>
      <c r="CK192" s="240" t="s">
        <v>259</v>
      </c>
      <c r="CL192" s="92" t="s">
        <v>198</v>
      </c>
      <c r="CM192" s="78">
        <v>1</v>
      </c>
      <c r="CN192" s="123" t="s">
        <v>257</v>
      </c>
      <c r="CO192" s="123"/>
      <c r="CP192" s="123"/>
      <c r="CQ192" s="123"/>
      <c r="CR192" s="76">
        <v>44720</v>
      </c>
      <c r="CS192" s="123" t="s">
        <v>257</v>
      </c>
      <c r="CT192" s="123" t="s">
        <v>139</v>
      </c>
      <c r="CU192" s="831">
        <v>44757</v>
      </c>
      <c r="CV192" s="846" t="s">
        <v>8301</v>
      </c>
      <c r="CW192" s="861" t="s">
        <v>139</v>
      </c>
      <c r="CX192" s="883">
        <v>44767</v>
      </c>
      <c r="CY192" s="889" t="s">
        <v>8301</v>
      </c>
      <c r="CZ192" s="886" t="s">
        <v>220</v>
      </c>
      <c r="DA192" s="78">
        <v>1</v>
      </c>
      <c r="DB192" s="884" t="s">
        <v>4237</v>
      </c>
      <c r="DC192" s="919"/>
      <c r="DD192" s="920"/>
      <c r="DE192" s="54" t="s">
        <v>140</v>
      </c>
      <c r="DF192" s="62"/>
      <c r="DG192" s="56"/>
      <c r="DH192" s="57"/>
      <c r="DI192" s="54"/>
      <c r="DJ192" s="953"/>
      <c r="DK192" s="925">
        <v>185</v>
      </c>
      <c r="DL192" s="855" t="str">
        <f t="shared" si="4"/>
        <v>CUMPLIDA</v>
      </c>
      <c r="DM192" s="913">
        <v>185</v>
      </c>
    </row>
    <row r="193" spans="1:117" ht="27" hidden="1" customHeight="1">
      <c r="A193" s="54">
        <v>393</v>
      </c>
      <c r="B193" s="54">
        <v>266</v>
      </c>
      <c r="C193" s="59" t="s">
        <v>99</v>
      </c>
      <c r="D193" s="56">
        <v>2021</v>
      </c>
      <c r="E193" s="56" t="s">
        <v>2173</v>
      </c>
      <c r="F193" s="65">
        <v>44362</v>
      </c>
      <c r="G193" s="118" t="s">
        <v>2312</v>
      </c>
      <c r="H193" s="59" t="s">
        <v>102</v>
      </c>
      <c r="I193" s="58" t="s">
        <v>2292</v>
      </c>
      <c r="J193" s="58" t="s">
        <v>2313</v>
      </c>
      <c r="K193" s="58" t="s">
        <v>2272</v>
      </c>
      <c r="L193" s="60" t="s">
        <v>146</v>
      </c>
      <c r="M193" s="58" t="s">
        <v>2294</v>
      </c>
      <c r="N193" s="158"/>
      <c r="O193" s="123">
        <v>3</v>
      </c>
      <c r="P193" s="159" t="s">
        <v>2314</v>
      </c>
      <c r="Q193" s="55" t="s">
        <v>954</v>
      </c>
      <c r="R193" s="81" t="s">
        <v>2296</v>
      </c>
      <c r="S193" s="134">
        <v>44409</v>
      </c>
      <c r="T193" s="134">
        <v>44561</v>
      </c>
      <c r="U193" s="63" t="s">
        <v>111</v>
      </c>
      <c r="V193" s="54"/>
      <c r="W193" s="64">
        <v>44926</v>
      </c>
      <c r="X193" s="54"/>
      <c r="Y193" s="62"/>
      <c r="Z193" s="54"/>
      <c r="AA193" s="62"/>
      <c r="AB193" s="62"/>
      <c r="AC193" s="62"/>
      <c r="AD193" s="62"/>
      <c r="AE193" s="54"/>
      <c r="AF193" s="57"/>
      <c r="AG193" s="70"/>
      <c r="AH193" s="62"/>
      <c r="AI193" s="54"/>
      <c r="AJ193" s="62"/>
      <c r="AK193" s="56"/>
      <c r="AL193" s="62"/>
      <c r="AM193" s="54"/>
      <c r="AN193" s="54"/>
      <c r="AO193" s="62"/>
      <c r="AP193" s="54"/>
      <c r="AQ193" s="62"/>
      <c r="AR193" s="62"/>
      <c r="AS193" s="62"/>
      <c r="AT193" s="62"/>
      <c r="AU193" s="54"/>
      <c r="AV193" s="54"/>
      <c r="AW193" s="62"/>
      <c r="AX193" s="62"/>
      <c r="AY193" s="54"/>
      <c r="AZ193" s="62"/>
      <c r="BA193" s="56"/>
      <c r="BB193" s="54"/>
      <c r="BC193" s="54"/>
      <c r="BD193" s="54"/>
      <c r="BE193" s="62"/>
      <c r="BF193" s="62"/>
      <c r="BG193" s="54"/>
      <c r="BH193" s="62"/>
      <c r="BI193" s="56"/>
      <c r="BJ193" s="54"/>
      <c r="BK193" s="54"/>
      <c r="BL193" s="57">
        <v>44500</v>
      </c>
      <c r="BM193" s="58" t="s">
        <v>2297</v>
      </c>
      <c r="BN193" s="68">
        <v>0.8</v>
      </c>
      <c r="BO193" s="170">
        <v>44508</v>
      </c>
      <c r="BP193" s="58" t="s">
        <v>2298</v>
      </c>
      <c r="BQ193" s="54" t="s">
        <v>1736</v>
      </c>
      <c r="BR193" s="170">
        <v>44518</v>
      </c>
      <c r="BS193" s="58" t="s">
        <v>2299</v>
      </c>
      <c r="BT193" s="58" t="s">
        <v>114</v>
      </c>
      <c r="BU193" s="78">
        <f>1/3</f>
        <v>0.33333333333333331</v>
      </c>
      <c r="BV193" s="54" t="s">
        <v>133</v>
      </c>
      <c r="BW193" s="54"/>
      <c r="BX193" s="54"/>
      <c r="BY193" s="54"/>
      <c r="BZ193" s="248">
        <v>44627</v>
      </c>
      <c r="CA193" s="246" t="s">
        <v>2315</v>
      </c>
      <c r="CB193" s="56" t="s">
        <v>1317</v>
      </c>
      <c r="CC193" s="68">
        <v>0.33</v>
      </c>
      <c r="CD193" s="54" t="s">
        <v>133</v>
      </c>
      <c r="CE193" s="248">
        <v>44655</v>
      </c>
      <c r="CF193" s="248" t="s">
        <v>2316</v>
      </c>
      <c r="CG193" s="92" t="s">
        <v>1317</v>
      </c>
      <c r="CH193" s="78">
        <v>0.33</v>
      </c>
      <c r="CI193" s="123" t="s">
        <v>133</v>
      </c>
      <c r="CJ193" s="248">
        <v>44679</v>
      </c>
      <c r="CK193" s="246" t="s">
        <v>2317</v>
      </c>
      <c r="CL193" s="248" t="s">
        <v>1317</v>
      </c>
      <c r="CM193" s="78">
        <v>0.33</v>
      </c>
      <c r="CN193" s="123" t="s">
        <v>133</v>
      </c>
      <c r="CO193" s="248">
        <v>44712</v>
      </c>
      <c r="CP193" s="92" t="s">
        <v>2318</v>
      </c>
      <c r="CQ193" s="92"/>
      <c r="CR193" s="248">
        <v>44720</v>
      </c>
      <c r="CS193" s="92" t="s">
        <v>1941</v>
      </c>
      <c r="CT193" s="92" t="s">
        <v>367</v>
      </c>
      <c r="CU193" s="124">
        <v>44756</v>
      </c>
      <c r="CV193" s="838" t="s">
        <v>2319</v>
      </c>
      <c r="CW193" s="869" t="s">
        <v>139</v>
      </c>
      <c r="CX193" s="883">
        <v>44770</v>
      </c>
      <c r="CY193" s="889" t="s">
        <v>8625</v>
      </c>
      <c r="CZ193" s="885" t="s">
        <v>220</v>
      </c>
      <c r="DA193" s="78">
        <v>0.33</v>
      </c>
      <c r="DB193" s="884" t="s">
        <v>4238</v>
      </c>
      <c r="DC193" s="919"/>
      <c r="DD193" s="920"/>
      <c r="DE193" s="54" t="s">
        <v>140</v>
      </c>
      <c r="DF193" s="62"/>
      <c r="DG193" s="56"/>
      <c r="DH193" s="57"/>
      <c r="DI193" s="54"/>
      <c r="DJ193" s="953"/>
      <c r="DK193" s="925">
        <v>186</v>
      </c>
      <c r="DL193" s="855" t="str">
        <f t="shared" si="4"/>
        <v>EN AVANCE</v>
      </c>
      <c r="DM193" s="913">
        <v>186</v>
      </c>
    </row>
    <row r="194" spans="1:117" ht="27" hidden="1" customHeight="1">
      <c r="A194" s="54">
        <v>0</v>
      </c>
      <c r="B194" s="54">
        <v>267</v>
      </c>
      <c r="C194" s="59" t="s">
        <v>99</v>
      </c>
      <c r="D194" s="56">
        <v>2021</v>
      </c>
      <c r="E194" s="56" t="s">
        <v>2173</v>
      </c>
      <c r="F194" s="65">
        <v>44362</v>
      </c>
      <c r="G194" s="118" t="s">
        <v>2312</v>
      </c>
      <c r="H194" s="59" t="s">
        <v>102</v>
      </c>
      <c r="I194" s="58" t="s">
        <v>2292</v>
      </c>
      <c r="J194" s="58" t="s">
        <v>2313</v>
      </c>
      <c r="K194" s="58" t="s">
        <v>2272</v>
      </c>
      <c r="L194" s="60" t="s">
        <v>146</v>
      </c>
      <c r="M194" s="58" t="s">
        <v>2320</v>
      </c>
      <c r="N194" s="62"/>
      <c r="O194" s="63">
        <v>10</v>
      </c>
      <c r="P194" s="58" t="s">
        <v>2321</v>
      </c>
      <c r="Q194" s="55" t="s">
        <v>954</v>
      </c>
      <c r="R194" s="81" t="s">
        <v>2296</v>
      </c>
      <c r="S194" s="134">
        <v>44409</v>
      </c>
      <c r="T194" s="305">
        <v>44742</v>
      </c>
      <c r="U194" s="63" t="s">
        <v>552</v>
      </c>
      <c r="V194" s="54"/>
      <c r="W194" s="64">
        <v>44926</v>
      </c>
      <c r="X194" s="54"/>
      <c r="Y194" s="62"/>
      <c r="Z194" s="54"/>
      <c r="AA194" s="62"/>
      <c r="AB194" s="62"/>
      <c r="AC194" s="62"/>
      <c r="AD194" s="62"/>
      <c r="AE194" s="54"/>
      <c r="AF194" s="57"/>
      <c r="AG194" s="70"/>
      <c r="AH194" s="62"/>
      <c r="AI194" s="54"/>
      <c r="AJ194" s="62"/>
      <c r="AK194" s="56"/>
      <c r="AL194" s="62"/>
      <c r="AM194" s="54"/>
      <c r="AN194" s="54"/>
      <c r="AO194" s="62"/>
      <c r="AP194" s="54"/>
      <c r="AQ194" s="62"/>
      <c r="AR194" s="62"/>
      <c r="AS194" s="62"/>
      <c r="AT194" s="62"/>
      <c r="AU194" s="54"/>
      <c r="AV194" s="54"/>
      <c r="AW194" s="62"/>
      <c r="AX194" s="62"/>
      <c r="AY194" s="54"/>
      <c r="AZ194" s="62"/>
      <c r="BA194" s="56"/>
      <c r="BB194" s="54"/>
      <c r="BC194" s="54"/>
      <c r="BD194" s="54"/>
      <c r="BE194" s="62"/>
      <c r="BF194" s="62"/>
      <c r="BG194" s="54"/>
      <c r="BH194" s="62"/>
      <c r="BI194" s="56"/>
      <c r="BJ194" s="54"/>
      <c r="BK194" s="54"/>
      <c r="BL194" s="57">
        <v>44500</v>
      </c>
      <c r="BM194" s="58" t="s">
        <v>2297</v>
      </c>
      <c r="BN194" s="68">
        <v>0.1</v>
      </c>
      <c r="BO194" s="170">
        <v>44508</v>
      </c>
      <c r="BP194" s="58" t="s">
        <v>2303</v>
      </c>
      <c r="BQ194" s="54" t="s">
        <v>1736</v>
      </c>
      <c r="BR194" s="170">
        <v>44518</v>
      </c>
      <c r="BS194" s="58" t="s">
        <v>2322</v>
      </c>
      <c r="BT194" s="58" t="s">
        <v>114</v>
      </c>
      <c r="BU194" s="78">
        <f>0/11</f>
        <v>0</v>
      </c>
      <c r="BV194" s="54" t="s">
        <v>133</v>
      </c>
      <c r="BW194" s="54"/>
      <c r="BX194" s="54"/>
      <c r="BY194" s="54"/>
      <c r="BZ194" s="248">
        <v>44627</v>
      </c>
      <c r="CA194" s="246" t="s">
        <v>2323</v>
      </c>
      <c r="CB194" s="56" t="s">
        <v>1317</v>
      </c>
      <c r="CC194" s="68">
        <v>0</v>
      </c>
      <c r="CD194" s="54" t="s">
        <v>133</v>
      </c>
      <c r="CE194" s="248">
        <v>44655</v>
      </c>
      <c r="CF194" s="266" t="s">
        <v>2324</v>
      </c>
      <c r="CG194" s="92" t="s">
        <v>1317</v>
      </c>
      <c r="CH194" s="78">
        <v>0.01</v>
      </c>
      <c r="CI194" s="123" t="s">
        <v>133</v>
      </c>
      <c r="CJ194" s="248">
        <v>44679</v>
      </c>
      <c r="CK194" s="240" t="s">
        <v>2307</v>
      </c>
      <c r="CL194" s="248" t="s">
        <v>1317</v>
      </c>
      <c r="CM194" s="78">
        <v>0.02</v>
      </c>
      <c r="CN194" s="123" t="s">
        <v>133</v>
      </c>
      <c r="CO194" s="248">
        <v>44712</v>
      </c>
      <c r="CP194" s="92" t="s">
        <v>2325</v>
      </c>
      <c r="CQ194" s="92"/>
      <c r="CR194" s="79">
        <v>44720</v>
      </c>
      <c r="CS194" s="92" t="s">
        <v>1941</v>
      </c>
      <c r="CT194" s="92" t="s">
        <v>367</v>
      </c>
      <c r="CU194" s="124">
        <v>44756</v>
      </c>
      <c r="CV194" s="838" t="s">
        <v>2309</v>
      </c>
      <c r="CW194" s="869" t="s">
        <v>126</v>
      </c>
      <c r="CX194" s="883">
        <v>44770</v>
      </c>
      <c r="CY194" s="889" t="s">
        <v>8626</v>
      </c>
      <c r="CZ194" s="885" t="s">
        <v>220</v>
      </c>
      <c r="DA194" s="78">
        <v>0</v>
      </c>
      <c r="DB194" s="884" t="s">
        <v>4238</v>
      </c>
      <c r="DC194" s="919"/>
      <c r="DD194" s="920"/>
      <c r="DE194" s="54" t="s">
        <v>140</v>
      </c>
      <c r="DF194" s="62"/>
      <c r="DG194" s="56"/>
      <c r="DH194" s="57"/>
      <c r="DI194" s="54"/>
      <c r="DJ194" s="953"/>
      <c r="DK194" s="925">
        <v>187</v>
      </c>
      <c r="DL194" s="855" t="str">
        <f t="shared" si="4"/>
        <v>EN AVANCE</v>
      </c>
      <c r="DM194" s="913">
        <v>187</v>
      </c>
    </row>
    <row r="195" spans="1:117" ht="27" hidden="1" customHeight="1">
      <c r="A195" s="54">
        <v>0</v>
      </c>
      <c r="B195" s="54">
        <v>268</v>
      </c>
      <c r="C195" s="59" t="s">
        <v>99</v>
      </c>
      <c r="D195" s="56">
        <v>2021</v>
      </c>
      <c r="E195" s="56" t="s">
        <v>2173</v>
      </c>
      <c r="F195" s="65">
        <v>44362</v>
      </c>
      <c r="G195" s="306" t="s">
        <v>2312</v>
      </c>
      <c r="H195" s="59" t="s">
        <v>102</v>
      </c>
      <c r="I195" s="58" t="s">
        <v>2292</v>
      </c>
      <c r="J195" s="58" t="s">
        <v>2313</v>
      </c>
      <c r="K195" s="58" t="s">
        <v>2272</v>
      </c>
      <c r="L195" s="60" t="s">
        <v>146</v>
      </c>
      <c r="M195" s="58" t="s">
        <v>2326</v>
      </c>
      <c r="N195" s="62"/>
      <c r="O195" s="78">
        <v>1</v>
      </c>
      <c r="P195" s="81" t="s">
        <v>2263</v>
      </c>
      <c r="Q195" s="59" t="s">
        <v>475</v>
      </c>
      <c r="R195" s="81" t="s">
        <v>2264</v>
      </c>
      <c r="S195" s="65">
        <v>44410</v>
      </c>
      <c r="T195" s="307">
        <v>44742</v>
      </c>
      <c r="U195" s="60"/>
      <c r="V195" s="54"/>
      <c r="W195" s="65">
        <f>IF(T195="","",(T195+V195))</f>
        <v>44742</v>
      </c>
      <c r="X195" s="54"/>
      <c r="Y195" s="62"/>
      <c r="Z195" s="54"/>
      <c r="AA195" s="62"/>
      <c r="AB195" s="62"/>
      <c r="AC195" s="62"/>
      <c r="AD195" s="62"/>
      <c r="AE195" s="54"/>
      <c r="AF195" s="57"/>
      <c r="AG195" s="70"/>
      <c r="AH195" s="62"/>
      <c r="AI195" s="54"/>
      <c r="AJ195" s="62"/>
      <c r="AK195" s="56"/>
      <c r="AL195" s="62"/>
      <c r="AM195" s="54"/>
      <c r="AN195" s="54"/>
      <c r="AO195" s="62"/>
      <c r="AP195" s="54"/>
      <c r="AQ195" s="62"/>
      <c r="AR195" s="62"/>
      <c r="AS195" s="62"/>
      <c r="AT195" s="62"/>
      <c r="AU195" s="54"/>
      <c r="AV195" s="54"/>
      <c r="AW195" s="62"/>
      <c r="AX195" s="62"/>
      <c r="AY195" s="54"/>
      <c r="AZ195" s="62"/>
      <c r="BA195" s="56"/>
      <c r="BB195" s="54"/>
      <c r="BC195" s="54"/>
      <c r="BD195" s="54"/>
      <c r="BE195" s="62"/>
      <c r="BF195" s="62"/>
      <c r="BG195" s="54"/>
      <c r="BH195" s="62"/>
      <c r="BI195" s="56"/>
      <c r="BJ195" s="54"/>
      <c r="BK195" s="54"/>
      <c r="BL195" s="170">
        <v>44500</v>
      </c>
      <c r="BM195" s="58" t="s">
        <v>2265</v>
      </c>
      <c r="BN195" s="68">
        <v>0.2</v>
      </c>
      <c r="BO195" s="170">
        <v>44508</v>
      </c>
      <c r="BP195" s="58" t="s">
        <v>2266</v>
      </c>
      <c r="BQ195" s="54" t="s">
        <v>1736</v>
      </c>
      <c r="BR195" s="145">
        <v>44516</v>
      </c>
      <c r="BS195" s="146" t="s">
        <v>2327</v>
      </c>
      <c r="BT195" s="147" t="s">
        <v>220</v>
      </c>
      <c r="BU195" s="148">
        <v>0.2</v>
      </c>
      <c r="BV195" s="54" t="s">
        <v>133</v>
      </c>
      <c r="BW195" s="54"/>
      <c r="BX195" s="54"/>
      <c r="BY195" s="54"/>
      <c r="BZ195" s="149" t="s">
        <v>486</v>
      </c>
      <c r="CA195" s="149" t="s">
        <v>2328</v>
      </c>
      <c r="CB195" s="149" t="s">
        <v>195</v>
      </c>
      <c r="CC195" s="150">
        <v>1</v>
      </c>
      <c r="CD195" s="54" t="s">
        <v>257</v>
      </c>
      <c r="CE195" s="248">
        <v>44659</v>
      </c>
      <c r="CF195" s="92" t="s">
        <v>488</v>
      </c>
      <c r="CG195" s="92" t="s">
        <v>195</v>
      </c>
      <c r="CH195" s="78">
        <v>1</v>
      </c>
      <c r="CI195" s="123" t="s">
        <v>257</v>
      </c>
      <c r="CJ195" s="76">
        <v>44680</v>
      </c>
      <c r="CK195" s="240" t="s">
        <v>259</v>
      </c>
      <c r="CL195" s="92" t="s">
        <v>198</v>
      </c>
      <c r="CM195" s="78">
        <v>1</v>
      </c>
      <c r="CN195" s="123" t="s">
        <v>257</v>
      </c>
      <c r="CO195" s="123"/>
      <c r="CP195" s="123" t="s">
        <v>2329</v>
      </c>
      <c r="CQ195" s="123"/>
      <c r="CR195" s="76">
        <v>44720</v>
      </c>
      <c r="CS195" s="123" t="s">
        <v>257</v>
      </c>
      <c r="CT195" s="123" t="s">
        <v>139</v>
      </c>
      <c r="CU195" s="831">
        <v>44757</v>
      </c>
      <c r="CV195" s="846" t="s">
        <v>8301</v>
      </c>
      <c r="CW195" s="861" t="s">
        <v>139</v>
      </c>
      <c r="CX195" s="883">
        <v>44767</v>
      </c>
      <c r="CY195" s="889" t="s">
        <v>8301</v>
      </c>
      <c r="CZ195" s="886" t="s">
        <v>220</v>
      </c>
      <c r="DA195" s="78">
        <v>1</v>
      </c>
      <c r="DB195" s="884" t="s">
        <v>4237</v>
      </c>
      <c r="DC195" s="919"/>
      <c r="DD195" s="920"/>
      <c r="DE195" s="54" t="s">
        <v>140</v>
      </c>
      <c r="DF195" s="62"/>
      <c r="DG195" s="56"/>
      <c r="DH195" s="57"/>
      <c r="DI195" s="54"/>
      <c r="DJ195" s="953"/>
      <c r="DK195" s="925">
        <v>188</v>
      </c>
      <c r="DL195" s="855" t="str">
        <f t="shared" si="4"/>
        <v>CUMPLIDA</v>
      </c>
      <c r="DM195" s="913">
        <v>188</v>
      </c>
    </row>
    <row r="196" spans="1:117" ht="27" hidden="1" customHeight="1">
      <c r="A196" s="54">
        <v>394</v>
      </c>
      <c r="B196" s="54">
        <v>269</v>
      </c>
      <c r="C196" s="59" t="s">
        <v>99</v>
      </c>
      <c r="D196" s="56">
        <v>2021</v>
      </c>
      <c r="E196" s="81" t="s">
        <v>2173</v>
      </c>
      <c r="F196" s="134">
        <v>44362</v>
      </c>
      <c r="G196" s="220" t="s">
        <v>2330</v>
      </c>
      <c r="H196" s="59" t="s">
        <v>102</v>
      </c>
      <c r="I196" s="61" t="s">
        <v>2331</v>
      </c>
      <c r="J196" s="61" t="s">
        <v>2331</v>
      </c>
      <c r="K196" s="61" t="s">
        <v>2272</v>
      </c>
      <c r="L196" s="60" t="s">
        <v>146</v>
      </c>
      <c r="M196" s="81" t="s">
        <v>2332</v>
      </c>
      <c r="N196" s="168" t="s">
        <v>2333</v>
      </c>
      <c r="O196" s="227">
        <v>4</v>
      </c>
      <c r="P196" s="286" t="s">
        <v>2334</v>
      </c>
      <c r="Q196" s="59" t="s">
        <v>167</v>
      </c>
      <c r="R196" s="81" t="s">
        <v>2213</v>
      </c>
      <c r="S196" s="134">
        <v>44409</v>
      </c>
      <c r="T196" s="305">
        <v>44742</v>
      </c>
      <c r="U196" s="60"/>
      <c r="V196" s="54"/>
      <c r="W196" s="65">
        <f>IF(T196="","",(T196+V196))</f>
        <v>44742</v>
      </c>
      <c r="X196" s="54"/>
      <c r="Y196" s="62"/>
      <c r="Z196" s="54"/>
      <c r="AA196" s="62"/>
      <c r="AB196" s="62"/>
      <c r="AC196" s="62"/>
      <c r="AD196" s="62"/>
      <c r="AE196" s="54"/>
      <c r="AF196" s="57"/>
      <c r="AG196" s="70"/>
      <c r="AH196" s="62"/>
      <c r="AI196" s="54"/>
      <c r="AJ196" s="62"/>
      <c r="AK196" s="56"/>
      <c r="AL196" s="62"/>
      <c r="AM196" s="54"/>
      <c r="AN196" s="54"/>
      <c r="AO196" s="62"/>
      <c r="AP196" s="54"/>
      <c r="AQ196" s="62"/>
      <c r="AR196" s="62"/>
      <c r="AS196" s="62"/>
      <c r="AT196" s="62"/>
      <c r="AU196" s="54"/>
      <c r="AV196" s="54"/>
      <c r="AW196" s="62"/>
      <c r="AX196" s="62"/>
      <c r="AY196" s="54"/>
      <c r="AZ196" s="62"/>
      <c r="BA196" s="56"/>
      <c r="BB196" s="54"/>
      <c r="BC196" s="54"/>
      <c r="BD196" s="54"/>
      <c r="BE196" s="62"/>
      <c r="BF196" s="62"/>
      <c r="BG196" s="54"/>
      <c r="BH196" s="62"/>
      <c r="BI196" s="56"/>
      <c r="BJ196" s="54"/>
      <c r="BK196" s="54"/>
      <c r="BL196" s="170">
        <v>44500</v>
      </c>
      <c r="BM196" s="54"/>
      <c r="BN196" s="54"/>
      <c r="BO196" s="170">
        <v>44508</v>
      </c>
      <c r="BP196" s="54" t="s">
        <v>2335</v>
      </c>
      <c r="BQ196" s="54" t="s">
        <v>1566</v>
      </c>
      <c r="BR196" s="170">
        <v>44523</v>
      </c>
      <c r="BS196" s="56" t="s">
        <v>2336</v>
      </c>
      <c r="BT196" s="54" t="s">
        <v>220</v>
      </c>
      <c r="BU196" s="68">
        <v>0</v>
      </c>
      <c r="BV196" s="54" t="s">
        <v>133</v>
      </c>
      <c r="BW196" s="54"/>
      <c r="BX196" s="54"/>
      <c r="BY196" s="54"/>
      <c r="BZ196" s="66" t="s">
        <v>255</v>
      </c>
      <c r="CA196" s="56" t="s">
        <v>2337</v>
      </c>
      <c r="CB196" s="66" t="s">
        <v>195</v>
      </c>
      <c r="CC196" s="68">
        <v>0.1</v>
      </c>
      <c r="CD196" s="54" t="s">
        <v>133</v>
      </c>
      <c r="CE196" s="76">
        <v>44659</v>
      </c>
      <c r="CF196" s="92" t="s">
        <v>2338</v>
      </c>
      <c r="CG196" s="77" t="s">
        <v>195</v>
      </c>
      <c r="CH196" s="78">
        <v>0.5</v>
      </c>
      <c r="CI196" s="123" t="s">
        <v>133</v>
      </c>
      <c r="CJ196" s="76">
        <v>44680</v>
      </c>
      <c r="CK196" s="240" t="s">
        <v>2165</v>
      </c>
      <c r="CL196" s="91" t="s">
        <v>198</v>
      </c>
      <c r="CM196" s="78">
        <v>0.5</v>
      </c>
      <c r="CN196" s="112" t="s">
        <v>133</v>
      </c>
      <c r="CO196" s="248">
        <v>44712</v>
      </c>
      <c r="CP196" s="77" t="s">
        <v>2339</v>
      </c>
      <c r="CQ196" s="77">
        <v>1</v>
      </c>
      <c r="CR196" s="79">
        <v>44720</v>
      </c>
      <c r="CS196" s="77" t="s">
        <v>2340</v>
      </c>
      <c r="CT196" s="77" t="s">
        <v>166</v>
      </c>
      <c r="CU196" s="829">
        <v>44761</v>
      </c>
      <c r="CV196" s="844" t="s">
        <v>8321</v>
      </c>
      <c r="CW196" s="857" t="s">
        <v>126</v>
      </c>
      <c r="CX196" s="883">
        <v>44764</v>
      </c>
      <c r="CY196" s="889" t="s">
        <v>8627</v>
      </c>
      <c r="CZ196" s="886" t="s">
        <v>220</v>
      </c>
      <c r="DA196" s="78">
        <v>0</v>
      </c>
      <c r="DB196" s="884" t="s">
        <v>4238</v>
      </c>
      <c r="DC196" s="919"/>
      <c r="DD196" s="920"/>
      <c r="DE196" s="54" t="s">
        <v>140</v>
      </c>
      <c r="DF196" s="62"/>
      <c r="DG196" s="56"/>
      <c r="DH196" s="57"/>
      <c r="DI196" s="54"/>
      <c r="DJ196" s="953"/>
      <c r="DK196" s="925">
        <v>189</v>
      </c>
      <c r="DL196" s="855" t="str">
        <f t="shared" si="4"/>
        <v>EN AVANCE</v>
      </c>
      <c r="DM196" s="913">
        <v>189</v>
      </c>
    </row>
    <row r="197" spans="1:117" ht="27" hidden="1" customHeight="1">
      <c r="A197" s="54">
        <v>395</v>
      </c>
      <c r="B197" s="54">
        <v>270</v>
      </c>
      <c r="C197" s="59" t="s">
        <v>99</v>
      </c>
      <c r="D197" s="56">
        <v>2021</v>
      </c>
      <c r="E197" s="56" t="s">
        <v>2173</v>
      </c>
      <c r="F197" s="65">
        <v>44362</v>
      </c>
      <c r="G197" s="58" t="s">
        <v>2341</v>
      </c>
      <c r="H197" s="59" t="s">
        <v>102</v>
      </c>
      <c r="I197" s="58" t="s">
        <v>2342</v>
      </c>
      <c r="J197" s="58" t="s">
        <v>2343</v>
      </c>
      <c r="K197" s="58" t="s">
        <v>2272</v>
      </c>
      <c r="L197" s="60" t="s">
        <v>146</v>
      </c>
      <c r="M197" s="58" t="s">
        <v>2178</v>
      </c>
      <c r="N197" s="56"/>
      <c r="O197" s="213">
        <v>1</v>
      </c>
      <c r="P197" s="61" t="s">
        <v>2179</v>
      </c>
      <c r="Q197" s="59" t="s">
        <v>1210</v>
      </c>
      <c r="R197" s="81" t="s">
        <v>2180</v>
      </c>
      <c r="S197" s="134">
        <v>44409</v>
      </c>
      <c r="T197" s="305">
        <v>44438</v>
      </c>
      <c r="U197" s="63" t="s">
        <v>111</v>
      </c>
      <c r="V197" s="54"/>
      <c r="W197" s="64">
        <v>44681</v>
      </c>
      <c r="X197" s="54"/>
      <c r="Y197" s="62"/>
      <c r="Z197" s="54"/>
      <c r="AA197" s="62"/>
      <c r="AB197" s="62"/>
      <c r="AC197" s="62"/>
      <c r="AD197" s="62"/>
      <c r="AE197" s="54"/>
      <c r="AF197" s="57"/>
      <c r="AG197" s="70"/>
      <c r="AH197" s="62"/>
      <c r="AI197" s="54"/>
      <c r="AJ197" s="62"/>
      <c r="AK197" s="56"/>
      <c r="AL197" s="62"/>
      <c r="AM197" s="54"/>
      <c r="AN197" s="54"/>
      <c r="AO197" s="62"/>
      <c r="AP197" s="54"/>
      <c r="AQ197" s="62"/>
      <c r="AR197" s="62"/>
      <c r="AS197" s="62"/>
      <c r="AT197" s="62"/>
      <c r="AU197" s="54"/>
      <c r="AV197" s="54"/>
      <c r="AW197" s="62"/>
      <c r="AX197" s="62"/>
      <c r="AY197" s="54"/>
      <c r="AZ197" s="62"/>
      <c r="BA197" s="56"/>
      <c r="BB197" s="54"/>
      <c r="BC197" s="54"/>
      <c r="BD197" s="54"/>
      <c r="BE197" s="62"/>
      <c r="BF197" s="62"/>
      <c r="BG197" s="54"/>
      <c r="BH197" s="62"/>
      <c r="BI197" s="56"/>
      <c r="BJ197" s="54"/>
      <c r="BK197" s="54"/>
      <c r="BL197" s="170">
        <v>44500</v>
      </c>
      <c r="BM197" s="70" t="s">
        <v>2181</v>
      </c>
      <c r="BN197" s="68">
        <v>0.7</v>
      </c>
      <c r="BO197" s="170">
        <v>44508</v>
      </c>
      <c r="BP197" s="58" t="s">
        <v>2182</v>
      </c>
      <c r="BQ197" s="54" t="s">
        <v>126</v>
      </c>
      <c r="BR197" s="170">
        <v>44522</v>
      </c>
      <c r="BS197" s="56" t="s">
        <v>2344</v>
      </c>
      <c r="BT197" s="54" t="s">
        <v>220</v>
      </c>
      <c r="BU197" s="68">
        <v>0</v>
      </c>
      <c r="BV197" s="54" t="s">
        <v>115</v>
      </c>
      <c r="BW197" s="54"/>
      <c r="BX197" s="54"/>
      <c r="BY197" s="54"/>
      <c r="BZ197" s="170">
        <v>44627</v>
      </c>
      <c r="CA197" s="58" t="s">
        <v>2184</v>
      </c>
      <c r="CB197" s="56" t="s">
        <v>1219</v>
      </c>
      <c r="CC197" s="68">
        <v>0</v>
      </c>
      <c r="CD197" s="54" t="s">
        <v>133</v>
      </c>
      <c r="CE197" s="76">
        <v>44658</v>
      </c>
      <c r="CF197" s="92" t="s">
        <v>2185</v>
      </c>
      <c r="CG197" s="92" t="s">
        <v>1219</v>
      </c>
      <c r="CH197" s="78">
        <v>0.5</v>
      </c>
      <c r="CI197" s="123" t="s">
        <v>133</v>
      </c>
      <c r="CJ197" s="76">
        <v>44679</v>
      </c>
      <c r="CK197" s="118" t="s">
        <v>2345</v>
      </c>
      <c r="CL197" s="92" t="s">
        <v>1219</v>
      </c>
      <c r="CM197" s="78">
        <v>1</v>
      </c>
      <c r="CN197" s="123" t="s">
        <v>257</v>
      </c>
      <c r="CO197" s="79">
        <v>44712</v>
      </c>
      <c r="CP197" s="92" t="s">
        <v>348</v>
      </c>
      <c r="CQ197" s="77">
        <v>1</v>
      </c>
      <c r="CR197" s="79">
        <v>44720</v>
      </c>
      <c r="CS197" s="92" t="s">
        <v>348</v>
      </c>
      <c r="CT197" s="92" t="s">
        <v>139</v>
      </c>
      <c r="CU197" s="822">
        <v>44761</v>
      </c>
      <c r="CV197" s="836" t="s">
        <v>348</v>
      </c>
      <c r="CW197" s="867" t="s">
        <v>139</v>
      </c>
      <c r="CX197" s="883">
        <v>44770</v>
      </c>
      <c r="CY197" s="889" t="s">
        <v>348</v>
      </c>
      <c r="CZ197" s="885" t="s">
        <v>220</v>
      </c>
      <c r="DA197" s="78">
        <v>1</v>
      </c>
      <c r="DB197" s="884" t="s">
        <v>4237</v>
      </c>
      <c r="DC197" s="919"/>
      <c r="DD197" s="920"/>
      <c r="DE197" s="54" t="s">
        <v>140</v>
      </c>
      <c r="DF197" s="62"/>
      <c r="DG197" s="56"/>
      <c r="DH197" s="57"/>
      <c r="DI197" s="54"/>
      <c r="DJ197" s="953"/>
      <c r="DK197" s="925">
        <v>190</v>
      </c>
      <c r="DL197" s="855" t="str">
        <f t="shared" si="4"/>
        <v>CUMPLIDA</v>
      </c>
      <c r="DM197" s="913">
        <v>190</v>
      </c>
    </row>
    <row r="198" spans="1:117" ht="27" hidden="1" customHeight="1">
      <c r="A198" s="54">
        <v>0</v>
      </c>
      <c r="B198" s="54">
        <v>271</v>
      </c>
      <c r="C198" s="59" t="s">
        <v>99</v>
      </c>
      <c r="D198" s="56">
        <v>2021</v>
      </c>
      <c r="E198" s="56" t="s">
        <v>2173</v>
      </c>
      <c r="F198" s="65">
        <v>44362</v>
      </c>
      <c r="G198" s="58" t="s">
        <v>2341</v>
      </c>
      <c r="H198" s="59" t="s">
        <v>102</v>
      </c>
      <c r="I198" s="58" t="s">
        <v>2342</v>
      </c>
      <c r="J198" s="58" t="s">
        <v>2343</v>
      </c>
      <c r="K198" s="58" t="s">
        <v>2272</v>
      </c>
      <c r="L198" s="60" t="s">
        <v>146</v>
      </c>
      <c r="M198" s="58" t="s">
        <v>2187</v>
      </c>
      <c r="N198" s="56"/>
      <c r="O198" s="213">
        <v>1</v>
      </c>
      <c r="P198" s="220" t="s">
        <v>2188</v>
      </c>
      <c r="Q198" s="59" t="s">
        <v>1210</v>
      </c>
      <c r="R198" s="121" t="s">
        <v>2189</v>
      </c>
      <c r="S198" s="134">
        <v>44409</v>
      </c>
      <c r="T198" s="305">
        <v>44742</v>
      </c>
      <c r="U198" s="63" t="s">
        <v>111</v>
      </c>
      <c r="V198" s="54"/>
      <c r="W198" s="64">
        <v>44742</v>
      </c>
      <c r="X198" s="54"/>
      <c r="Y198" s="62"/>
      <c r="Z198" s="54"/>
      <c r="AA198" s="62"/>
      <c r="AB198" s="62"/>
      <c r="AC198" s="62"/>
      <c r="AD198" s="62"/>
      <c r="AE198" s="54"/>
      <c r="AF198" s="57"/>
      <c r="AG198" s="70"/>
      <c r="AH198" s="62"/>
      <c r="AI198" s="54"/>
      <c r="AJ198" s="62"/>
      <c r="AK198" s="56"/>
      <c r="AL198" s="62"/>
      <c r="AM198" s="54"/>
      <c r="AN198" s="54"/>
      <c r="AO198" s="62"/>
      <c r="AP198" s="54"/>
      <c r="AQ198" s="62"/>
      <c r="AR198" s="62"/>
      <c r="AS198" s="62"/>
      <c r="AT198" s="62"/>
      <c r="AU198" s="54"/>
      <c r="AV198" s="54"/>
      <c r="AW198" s="62"/>
      <c r="AX198" s="62"/>
      <c r="AY198" s="54"/>
      <c r="AZ198" s="62"/>
      <c r="BA198" s="56"/>
      <c r="BB198" s="54"/>
      <c r="BC198" s="54"/>
      <c r="BD198" s="54"/>
      <c r="BE198" s="62"/>
      <c r="BF198" s="62"/>
      <c r="BG198" s="54"/>
      <c r="BH198" s="62"/>
      <c r="BI198" s="56"/>
      <c r="BJ198" s="54"/>
      <c r="BK198" s="54"/>
      <c r="BL198" s="170">
        <v>44500</v>
      </c>
      <c r="BM198" s="70" t="s">
        <v>2346</v>
      </c>
      <c r="BN198" s="54">
        <v>0</v>
      </c>
      <c r="BO198" s="170">
        <v>44508</v>
      </c>
      <c r="BP198" s="58" t="s">
        <v>2191</v>
      </c>
      <c r="BQ198" s="54" t="s">
        <v>1787</v>
      </c>
      <c r="BR198" s="170">
        <v>44522</v>
      </c>
      <c r="BS198" s="56" t="s">
        <v>2347</v>
      </c>
      <c r="BT198" s="54" t="s">
        <v>220</v>
      </c>
      <c r="BU198" s="68">
        <v>0</v>
      </c>
      <c r="BV198" s="54" t="s">
        <v>133</v>
      </c>
      <c r="BW198" s="54"/>
      <c r="BX198" s="54"/>
      <c r="BY198" s="54"/>
      <c r="BZ198" s="170">
        <v>44627</v>
      </c>
      <c r="CA198" s="58" t="s">
        <v>2193</v>
      </c>
      <c r="CB198" s="56" t="s">
        <v>1219</v>
      </c>
      <c r="CC198" s="68">
        <v>0</v>
      </c>
      <c r="CD198" s="54" t="s">
        <v>133</v>
      </c>
      <c r="CE198" s="76">
        <v>44658</v>
      </c>
      <c r="CF198" s="92" t="s">
        <v>2194</v>
      </c>
      <c r="CG198" s="92" t="s">
        <v>1219</v>
      </c>
      <c r="CH198" s="78">
        <v>0</v>
      </c>
      <c r="CI198" s="123" t="s">
        <v>133</v>
      </c>
      <c r="CJ198" s="76">
        <v>44679</v>
      </c>
      <c r="CK198" s="118" t="s">
        <v>2195</v>
      </c>
      <c r="CL198" s="92" t="s">
        <v>1219</v>
      </c>
      <c r="CM198" s="78">
        <v>0</v>
      </c>
      <c r="CN198" s="123" t="s">
        <v>133</v>
      </c>
      <c r="CO198" s="248">
        <v>44712</v>
      </c>
      <c r="CP198" s="92" t="s">
        <v>2348</v>
      </c>
      <c r="CQ198" s="77">
        <v>1</v>
      </c>
      <c r="CR198" s="79">
        <v>44720</v>
      </c>
      <c r="CS198" s="92" t="s">
        <v>2348</v>
      </c>
      <c r="CT198" s="92" t="s">
        <v>166</v>
      </c>
      <c r="CU198" s="822">
        <v>44761</v>
      </c>
      <c r="CV198" s="836" t="s">
        <v>8316</v>
      </c>
      <c r="CW198" s="867" t="s">
        <v>126</v>
      </c>
      <c r="CX198" s="883">
        <v>44770</v>
      </c>
      <c r="CY198" s="889" t="s">
        <v>8628</v>
      </c>
      <c r="CZ198" s="885" t="s">
        <v>220</v>
      </c>
      <c r="DA198" s="78">
        <v>0</v>
      </c>
      <c r="DB198" s="884" t="s">
        <v>4239</v>
      </c>
      <c r="DC198" s="919"/>
      <c r="DD198" s="920"/>
      <c r="DE198" s="54" t="s">
        <v>140</v>
      </c>
      <c r="DF198" s="62"/>
      <c r="DG198" s="56"/>
      <c r="DH198" s="57"/>
      <c r="DI198" s="54"/>
      <c r="DJ198" s="953"/>
      <c r="DK198" s="925">
        <v>191</v>
      </c>
      <c r="DL198" s="855" t="str">
        <f t="shared" si="4"/>
        <v>EN AVANCE</v>
      </c>
      <c r="DM198" s="913">
        <v>191</v>
      </c>
    </row>
    <row r="199" spans="1:117" ht="27" hidden="1" customHeight="1">
      <c r="A199" s="54">
        <v>0</v>
      </c>
      <c r="B199" s="54">
        <v>272</v>
      </c>
      <c r="C199" s="59" t="s">
        <v>99</v>
      </c>
      <c r="D199" s="56">
        <v>2021</v>
      </c>
      <c r="E199" s="56" t="s">
        <v>2173</v>
      </c>
      <c r="F199" s="65">
        <v>44362</v>
      </c>
      <c r="G199" s="58" t="s">
        <v>2341</v>
      </c>
      <c r="H199" s="59" t="s">
        <v>102</v>
      </c>
      <c r="I199" s="58" t="s">
        <v>2342</v>
      </c>
      <c r="J199" s="58" t="s">
        <v>2343</v>
      </c>
      <c r="K199" s="58" t="s">
        <v>2272</v>
      </c>
      <c r="L199" s="60" t="s">
        <v>146</v>
      </c>
      <c r="M199" s="58" t="s">
        <v>2197</v>
      </c>
      <c r="N199" s="56"/>
      <c r="O199" s="227">
        <v>12</v>
      </c>
      <c r="P199" s="220" t="s">
        <v>2198</v>
      </c>
      <c r="Q199" s="59" t="s">
        <v>1210</v>
      </c>
      <c r="R199" s="121" t="s">
        <v>2189</v>
      </c>
      <c r="S199" s="134">
        <v>44409</v>
      </c>
      <c r="T199" s="305">
        <v>44742</v>
      </c>
      <c r="U199" s="63" t="s">
        <v>552</v>
      </c>
      <c r="V199" s="54"/>
      <c r="W199" s="64">
        <v>44956</v>
      </c>
      <c r="X199" s="54"/>
      <c r="Y199" s="62"/>
      <c r="Z199" s="54"/>
      <c r="AA199" s="62"/>
      <c r="AB199" s="62"/>
      <c r="AC199" s="62"/>
      <c r="AD199" s="62"/>
      <c r="AE199" s="54"/>
      <c r="AF199" s="57"/>
      <c r="AG199" s="70"/>
      <c r="AH199" s="62"/>
      <c r="AI199" s="54"/>
      <c r="AJ199" s="62"/>
      <c r="AK199" s="56"/>
      <c r="AL199" s="62"/>
      <c r="AM199" s="54"/>
      <c r="AN199" s="54"/>
      <c r="AO199" s="62"/>
      <c r="AP199" s="54"/>
      <c r="AQ199" s="62"/>
      <c r="AR199" s="62"/>
      <c r="AS199" s="62"/>
      <c r="AT199" s="62"/>
      <c r="AU199" s="54"/>
      <c r="AV199" s="54"/>
      <c r="AW199" s="62"/>
      <c r="AX199" s="62"/>
      <c r="AY199" s="54"/>
      <c r="AZ199" s="62"/>
      <c r="BA199" s="56"/>
      <c r="BB199" s="54"/>
      <c r="BC199" s="54"/>
      <c r="BD199" s="54"/>
      <c r="BE199" s="62"/>
      <c r="BF199" s="62"/>
      <c r="BG199" s="54"/>
      <c r="BH199" s="62"/>
      <c r="BI199" s="56"/>
      <c r="BJ199" s="54"/>
      <c r="BK199" s="54"/>
      <c r="BL199" s="170">
        <v>44500</v>
      </c>
      <c r="BM199" s="70" t="s">
        <v>2346</v>
      </c>
      <c r="BN199" s="54">
        <v>0</v>
      </c>
      <c r="BO199" s="170">
        <v>44508</v>
      </c>
      <c r="BP199" s="58" t="s">
        <v>2191</v>
      </c>
      <c r="BQ199" s="54" t="s">
        <v>1787</v>
      </c>
      <c r="BR199" s="170">
        <v>44522</v>
      </c>
      <c r="BS199" s="56" t="s">
        <v>2199</v>
      </c>
      <c r="BT199" s="54" t="s">
        <v>220</v>
      </c>
      <c r="BU199" s="68">
        <v>0</v>
      </c>
      <c r="BV199" s="54" t="s">
        <v>133</v>
      </c>
      <c r="BW199" s="54"/>
      <c r="BX199" s="54"/>
      <c r="BY199" s="54"/>
      <c r="BZ199" s="170">
        <v>44627</v>
      </c>
      <c r="CA199" s="58" t="s">
        <v>2349</v>
      </c>
      <c r="CB199" s="56" t="s">
        <v>1219</v>
      </c>
      <c r="CC199" s="68">
        <v>0</v>
      </c>
      <c r="CD199" s="54" t="s">
        <v>133</v>
      </c>
      <c r="CE199" s="76">
        <v>44658</v>
      </c>
      <c r="CF199" s="92" t="s">
        <v>2201</v>
      </c>
      <c r="CG199" s="92" t="s">
        <v>1219</v>
      </c>
      <c r="CH199" s="78">
        <v>0.02</v>
      </c>
      <c r="CI199" s="123" t="s">
        <v>133</v>
      </c>
      <c r="CJ199" s="76">
        <v>44679</v>
      </c>
      <c r="CK199" s="118" t="s">
        <v>2202</v>
      </c>
      <c r="CL199" s="92" t="s">
        <v>1219</v>
      </c>
      <c r="CM199" s="78">
        <v>0.03</v>
      </c>
      <c r="CN199" s="123" t="s">
        <v>133</v>
      </c>
      <c r="CO199" s="248">
        <v>44712</v>
      </c>
      <c r="CP199" s="92" t="s">
        <v>2350</v>
      </c>
      <c r="CQ199" s="77">
        <v>0.04</v>
      </c>
      <c r="CR199" s="79">
        <v>44720</v>
      </c>
      <c r="CS199" s="92" t="s">
        <v>2350</v>
      </c>
      <c r="CT199" s="92" t="s">
        <v>166</v>
      </c>
      <c r="CU199" s="822">
        <v>44761</v>
      </c>
      <c r="CV199" s="836" t="s">
        <v>8317</v>
      </c>
      <c r="CW199" s="869" t="s">
        <v>1071</v>
      </c>
      <c r="CX199" s="883">
        <v>44770</v>
      </c>
      <c r="CY199" s="889" t="s">
        <v>8629</v>
      </c>
      <c r="CZ199" s="885" t="s">
        <v>220</v>
      </c>
      <c r="DA199" s="78">
        <v>0</v>
      </c>
      <c r="DB199" s="884" t="s">
        <v>4238</v>
      </c>
      <c r="DC199" s="919"/>
      <c r="DD199" s="920"/>
      <c r="DE199" s="54" t="s">
        <v>140</v>
      </c>
      <c r="DF199" s="62"/>
      <c r="DG199" s="56"/>
      <c r="DH199" s="57"/>
      <c r="DI199" s="54"/>
      <c r="DJ199" s="953"/>
      <c r="DK199" s="925">
        <v>192</v>
      </c>
      <c r="DL199" s="855" t="str">
        <f t="shared" si="4"/>
        <v>EN AVANCE</v>
      </c>
      <c r="DM199" s="913">
        <v>192</v>
      </c>
    </row>
    <row r="200" spans="1:117" ht="27" hidden="1" customHeight="1">
      <c r="A200" s="54">
        <v>396</v>
      </c>
      <c r="B200" s="54">
        <v>273</v>
      </c>
      <c r="C200" s="59" t="s">
        <v>99</v>
      </c>
      <c r="D200" s="81">
        <v>2021</v>
      </c>
      <c r="E200" s="81" t="s">
        <v>2351</v>
      </c>
      <c r="F200" s="134">
        <v>44372</v>
      </c>
      <c r="G200" s="220" t="s">
        <v>2352</v>
      </c>
      <c r="H200" s="59" t="s">
        <v>370</v>
      </c>
      <c r="I200" s="58" t="s">
        <v>2353</v>
      </c>
      <c r="J200" s="58" t="s">
        <v>2354</v>
      </c>
      <c r="K200" s="58" t="s">
        <v>2355</v>
      </c>
      <c r="L200" s="60" t="s">
        <v>2356</v>
      </c>
      <c r="M200" s="58" t="s">
        <v>2357</v>
      </c>
      <c r="N200" s="56"/>
      <c r="O200" s="74">
        <v>1</v>
      </c>
      <c r="P200" s="81" t="s">
        <v>2358</v>
      </c>
      <c r="Q200" s="55" t="s">
        <v>391</v>
      </c>
      <c r="R200" s="81" t="s">
        <v>2359</v>
      </c>
      <c r="S200" s="134">
        <v>44409</v>
      </c>
      <c r="T200" s="134">
        <v>44561</v>
      </c>
      <c r="U200" s="60"/>
      <c r="V200" s="54"/>
      <c r="W200" s="65">
        <f>IF(T200="","",(T200+V200))</f>
        <v>44561</v>
      </c>
      <c r="X200" s="54"/>
      <c r="Y200" s="62"/>
      <c r="Z200" s="54"/>
      <c r="AA200" s="62"/>
      <c r="AB200" s="62"/>
      <c r="AC200" s="62"/>
      <c r="AD200" s="62"/>
      <c r="AE200" s="54"/>
      <c r="AF200" s="57"/>
      <c r="AG200" s="70"/>
      <c r="AH200" s="62"/>
      <c r="AI200" s="54"/>
      <c r="AJ200" s="62"/>
      <c r="AK200" s="56"/>
      <c r="AL200" s="62"/>
      <c r="AM200" s="54"/>
      <c r="AN200" s="54"/>
      <c r="AO200" s="62"/>
      <c r="AP200" s="54"/>
      <c r="AQ200" s="62"/>
      <c r="AR200" s="62"/>
      <c r="AS200" s="62"/>
      <c r="AT200" s="62"/>
      <c r="AU200" s="54"/>
      <c r="AV200" s="54"/>
      <c r="AW200" s="62"/>
      <c r="AX200" s="62"/>
      <c r="AY200" s="54"/>
      <c r="AZ200" s="62"/>
      <c r="BA200" s="56"/>
      <c r="BB200" s="54"/>
      <c r="BC200" s="54"/>
      <c r="BD200" s="54"/>
      <c r="BE200" s="62"/>
      <c r="BF200" s="62"/>
      <c r="BG200" s="54"/>
      <c r="BH200" s="62"/>
      <c r="BI200" s="56"/>
      <c r="BJ200" s="54"/>
      <c r="BK200" s="54"/>
      <c r="BL200" s="170">
        <v>44500</v>
      </c>
      <c r="BM200" s="56" t="s">
        <v>519</v>
      </c>
      <c r="BN200" s="68">
        <v>0.9</v>
      </c>
      <c r="BO200" s="170">
        <v>44508</v>
      </c>
      <c r="BP200" s="58" t="s">
        <v>2360</v>
      </c>
      <c r="BQ200" s="54" t="s">
        <v>2361</v>
      </c>
      <c r="BR200" s="170">
        <v>44516</v>
      </c>
      <c r="BS200" s="70" t="s">
        <v>2362</v>
      </c>
      <c r="BT200" s="54" t="s">
        <v>123</v>
      </c>
      <c r="BU200" s="54">
        <v>20</v>
      </c>
      <c r="BV200" s="54" t="s">
        <v>133</v>
      </c>
      <c r="BW200" s="54"/>
      <c r="BX200" s="54"/>
      <c r="BY200" s="54"/>
      <c r="BZ200" s="200">
        <v>44631</v>
      </c>
      <c r="CA200" s="308" t="s">
        <v>2363</v>
      </c>
      <c r="CB200" s="309" t="s">
        <v>972</v>
      </c>
      <c r="CC200" s="310">
        <v>100</v>
      </c>
      <c r="CD200" s="54" t="s">
        <v>257</v>
      </c>
      <c r="CE200" s="216">
        <v>44657</v>
      </c>
      <c r="CF200" s="140" t="s">
        <v>1098</v>
      </c>
      <c r="CG200" s="131" t="s">
        <v>451</v>
      </c>
      <c r="CH200" s="78">
        <v>1</v>
      </c>
      <c r="CI200" s="123" t="s">
        <v>257</v>
      </c>
      <c r="CJ200" s="76">
        <v>44678</v>
      </c>
      <c r="CK200" s="240" t="s">
        <v>1098</v>
      </c>
      <c r="CL200" s="78">
        <v>1</v>
      </c>
      <c r="CM200" s="140">
        <v>1</v>
      </c>
      <c r="CN200" s="123" t="s">
        <v>257</v>
      </c>
      <c r="CO200" s="92"/>
      <c r="CP200" s="118"/>
      <c r="CQ200" s="92"/>
      <c r="CR200" s="79">
        <v>44720</v>
      </c>
      <c r="CS200" s="92" t="s">
        <v>1098</v>
      </c>
      <c r="CT200" s="92" t="s">
        <v>139</v>
      </c>
      <c r="CU200" s="811">
        <v>44761</v>
      </c>
      <c r="CV200" s="813" t="s">
        <v>8176</v>
      </c>
      <c r="CW200" s="860" t="s">
        <v>1349</v>
      </c>
      <c r="CX200" s="883">
        <v>44770</v>
      </c>
      <c r="CY200" s="889" t="s">
        <v>8463</v>
      </c>
      <c r="CZ200" s="885" t="s">
        <v>128</v>
      </c>
      <c r="DA200" s="140">
        <v>1</v>
      </c>
      <c r="DB200" s="884" t="s">
        <v>4237</v>
      </c>
      <c r="DC200" s="919"/>
      <c r="DD200" s="920"/>
      <c r="DE200" s="54" t="s">
        <v>140</v>
      </c>
      <c r="DF200" s="62"/>
      <c r="DG200" s="56"/>
      <c r="DH200" s="57"/>
      <c r="DI200" s="54"/>
      <c r="DJ200" s="953"/>
      <c r="DK200" s="925">
        <v>193</v>
      </c>
      <c r="DL200" s="855" t="str">
        <f t="shared" ref="DL200:DL263" si="5">IF(DA200=100%,"CUMPLIDA",IF($CX$5&gt;W200,"VENCIDA",IF($CX$5&lt;S200,"SIN INICIAR","EN AVANCE")))</f>
        <v>CUMPLIDA</v>
      </c>
      <c r="DM200" s="913">
        <v>193</v>
      </c>
    </row>
    <row r="201" spans="1:117" ht="27" hidden="1" customHeight="1">
      <c r="A201" s="54">
        <v>0</v>
      </c>
      <c r="B201" s="54">
        <v>274</v>
      </c>
      <c r="C201" s="59" t="s">
        <v>99</v>
      </c>
      <c r="D201" s="56">
        <v>2021</v>
      </c>
      <c r="E201" s="81" t="s">
        <v>2351</v>
      </c>
      <c r="F201" s="134">
        <v>44372</v>
      </c>
      <c r="G201" s="220" t="s">
        <v>2352</v>
      </c>
      <c r="H201" s="59" t="s">
        <v>370</v>
      </c>
      <c r="I201" s="58" t="s">
        <v>2364</v>
      </c>
      <c r="J201" s="58" t="s">
        <v>2365</v>
      </c>
      <c r="K201" s="58" t="s">
        <v>2366</v>
      </c>
      <c r="L201" s="60" t="s">
        <v>2356</v>
      </c>
      <c r="M201" s="95" t="s">
        <v>2367</v>
      </c>
      <c r="N201" s="311"/>
      <c r="O201" s="312">
        <v>1</v>
      </c>
      <c r="P201" s="311" t="s">
        <v>2368</v>
      </c>
      <c r="Q201" s="55" t="s">
        <v>391</v>
      </c>
      <c r="R201" s="311" t="s">
        <v>2369</v>
      </c>
      <c r="S201" s="134">
        <v>44409</v>
      </c>
      <c r="T201" s="134">
        <v>44561</v>
      </c>
      <c r="U201" s="63" t="s">
        <v>111</v>
      </c>
      <c r="V201" s="54"/>
      <c r="W201" s="64">
        <v>44926</v>
      </c>
      <c r="X201" s="54"/>
      <c r="Y201" s="62"/>
      <c r="Z201" s="54"/>
      <c r="AA201" s="62"/>
      <c r="AB201" s="62"/>
      <c r="AC201" s="62"/>
      <c r="AD201" s="62"/>
      <c r="AE201" s="54"/>
      <c r="AF201" s="57"/>
      <c r="AG201" s="70"/>
      <c r="AH201" s="62"/>
      <c r="AI201" s="54"/>
      <c r="AJ201" s="62"/>
      <c r="AK201" s="56"/>
      <c r="AL201" s="62"/>
      <c r="AM201" s="54"/>
      <c r="AN201" s="54"/>
      <c r="AO201" s="62"/>
      <c r="AP201" s="54"/>
      <c r="AQ201" s="62"/>
      <c r="AR201" s="62"/>
      <c r="AS201" s="62"/>
      <c r="AT201" s="62"/>
      <c r="AU201" s="54"/>
      <c r="AV201" s="54"/>
      <c r="AW201" s="62"/>
      <c r="AX201" s="62"/>
      <c r="AY201" s="54"/>
      <c r="AZ201" s="62"/>
      <c r="BA201" s="56"/>
      <c r="BB201" s="54"/>
      <c r="BC201" s="54"/>
      <c r="BD201" s="54"/>
      <c r="BE201" s="62"/>
      <c r="BF201" s="62"/>
      <c r="BG201" s="54"/>
      <c r="BH201" s="62"/>
      <c r="BI201" s="56"/>
      <c r="BJ201" s="54"/>
      <c r="BK201" s="54"/>
      <c r="BL201" s="170">
        <v>44500</v>
      </c>
      <c r="BM201" s="56" t="s">
        <v>519</v>
      </c>
      <c r="BN201" s="68">
        <v>0.9</v>
      </c>
      <c r="BO201" s="170">
        <v>44508</v>
      </c>
      <c r="BP201" s="58" t="s">
        <v>2360</v>
      </c>
      <c r="BQ201" s="54" t="s">
        <v>2361</v>
      </c>
      <c r="BR201" s="170">
        <v>44516</v>
      </c>
      <c r="BS201" s="70" t="s">
        <v>2370</v>
      </c>
      <c r="BT201" s="54" t="s">
        <v>123</v>
      </c>
      <c r="BU201" s="54">
        <v>0</v>
      </c>
      <c r="BV201" s="54" t="s">
        <v>133</v>
      </c>
      <c r="BW201" s="54"/>
      <c r="BX201" s="54"/>
      <c r="BY201" s="54"/>
      <c r="BZ201" s="200">
        <v>44631</v>
      </c>
      <c r="CA201" s="249" t="s">
        <v>2371</v>
      </c>
      <c r="CB201" s="309" t="s">
        <v>972</v>
      </c>
      <c r="CC201" s="54"/>
      <c r="CD201" s="54" t="s">
        <v>133</v>
      </c>
      <c r="CE201" s="123" t="s">
        <v>1918</v>
      </c>
      <c r="CF201" s="92" t="s">
        <v>2372</v>
      </c>
      <c r="CG201" s="131" t="s">
        <v>451</v>
      </c>
      <c r="CH201" s="78">
        <v>0</v>
      </c>
      <c r="CI201" s="123" t="s">
        <v>133</v>
      </c>
      <c r="CJ201" s="76">
        <v>44678</v>
      </c>
      <c r="CK201" s="240" t="s">
        <v>2373</v>
      </c>
      <c r="CL201" s="120" t="s">
        <v>198</v>
      </c>
      <c r="CM201" s="78">
        <v>0.4</v>
      </c>
      <c r="CN201" s="123" t="s">
        <v>133</v>
      </c>
      <c r="CO201" s="248">
        <v>44706</v>
      </c>
      <c r="CP201" s="118" t="s">
        <v>2374</v>
      </c>
      <c r="CQ201" s="77">
        <v>0.5</v>
      </c>
      <c r="CR201" s="79">
        <v>44720</v>
      </c>
      <c r="CS201" s="92" t="s">
        <v>2375</v>
      </c>
      <c r="CT201" s="92" t="s">
        <v>166</v>
      </c>
      <c r="CU201" s="811">
        <v>44761</v>
      </c>
      <c r="CV201" s="813" t="s">
        <v>8199</v>
      </c>
      <c r="CW201" s="860" t="s">
        <v>1071</v>
      </c>
      <c r="CX201" s="883">
        <v>44770</v>
      </c>
      <c r="CY201" s="915" t="s">
        <v>8490</v>
      </c>
      <c r="CZ201" s="885" t="s">
        <v>128</v>
      </c>
      <c r="DA201" s="78">
        <v>0.5</v>
      </c>
      <c r="DB201" s="884" t="s">
        <v>4238</v>
      </c>
      <c r="DC201" s="919"/>
      <c r="DD201" s="920"/>
      <c r="DE201" s="54" t="s">
        <v>140</v>
      </c>
      <c r="DF201" s="62"/>
      <c r="DG201" s="56"/>
      <c r="DH201" s="57"/>
      <c r="DI201" s="54"/>
      <c r="DJ201" s="953"/>
      <c r="DK201" s="925">
        <v>194</v>
      </c>
      <c r="DL201" s="855" t="str">
        <f t="shared" si="5"/>
        <v>EN AVANCE</v>
      </c>
      <c r="DM201" s="913">
        <v>194</v>
      </c>
    </row>
    <row r="202" spans="1:117" ht="27" hidden="1" customHeight="1">
      <c r="A202" s="196">
        <v>0</v>
      </c>
      <c r="B202" s="54">
        <v>275</v>
      </c>
      <c r="C202" s="59" t="s">
        <v>99</v>
      </c>
      <c r="D202" s="81">
        <v>2021</v>
      </c>
      <c r="E202" s="81" t="s">
        <v>2351</v>
      </c>
      <c r="F202" s="134">
        <v>44372</v>
      </c>
      <c r="G202" s="220" t="s">
        <v>2352</v>
      </c>
      <c r="H202" s="59" t="s">
        <v>370</v>
      </c>
      <c r="I202" s="58" t="s">
        <v>2376</v>
      </c>
      <c r="J202" s="58" t="s">
        <v>2365</v>
      </c>
      <c r="K202" s="58" t="s">
        <v>2366</v>
      </c>
      <c r="L202" s="60" t="s">
        <v>2356</v>
      </c>
      <c r="M202" s="95" t="s">
        <v>2377</v>
      </c>
      <c r="N202" s="313" t="s">
        <v>2378</v>
      </c>
      <c r="O202" s="312">
        <v>1</v>
      </c>
      <c r="P202" s="86" t="s">
        <v>2379</v>
      </c>
      <c r="Q202" s="59" t="s">
        <v>2221</v>
      </c>
      <c r="R202" s="311" t="s">
        <v>2380</v>
      </c>
      <c r="S202" s="134">
        <v>44409</v>
      </c>
      <c r="T202" s="134">
        <v>44561</v>
      </c>
      <c r="U202" s="63" t="s">
        <v>552</v>
      </c>
      <c r="V202" s="54"/>
      <c r="W202" s="64">
        <v>44742</v>
      </c>
      <c r="X202" s="54"/>
      <c r="Y202" s="62"/>
      <c r="Z202" s="54"/>
      <c r="AA202" s="62"/>
      <c r="AB202" s="62"/>
      <c r="AC202" s="62"/>
      <c r="AD202" s="62"/>
      <c r="AE202" s="54"/>
      <c r="AF202" s="57"/>
      <c r="AG202" s="70"/>
      <c r="AH202" s="62"/>
      <c r="AI202" s="54"/>
      <c r="AJ202" s="62"/>
      <c r="AK202" s="56"/>
      <c r="AL202" s="62"/>
      <c r="AM202" s="54"/>
      <c r="AN202" s="54"/>
      <c r="AO202" s="62"/>
      <c r="AP202" s="54"/>
      <c r="AQ202" s="62"/>
      <c r="AR202" s="62"/>
      <c r="AS202" s="62"/>
      <c r="AT202" s="62"/>
      <c r="AU202" s="54"/>
      <c r="AV202" s="54"/>
      <c r="AW202" s="62"/>
      <c r="AX202" s="62"/>
      <c r="AY202" s="54"/>
      <c r="AZ202" s="62"/>
      <c r="BA202" s="56"/>
      <c r="BB202" s="54"/>
      <c r="BC202" s="54"/>
      <c r="BD202" s="54"/>
      <c r="BE202" s="62"/>
      <c r="BF202" s="62"/>
      <c r="BG202" s="54"/>
      <c r="BH202" s="62"/>
      <c r="BI202" s="56"/>
      <c r="BJ202" s="54"/>
      <c r="BK202" s="54"/>
      <c r="BL202" s="170">
        <v>44500</v>
      </c>
      <c r="BM202" s="67"/>
      <c r="BN202" s="54"/>
      <c r="BO202" s="54"/>
      <c r="BP202" s="67"/>
      <c r="BQ202" s="54"/>
      <c r="BR202" s="170">
        <v>44519</v>
      </c>
      <c r="BS202" s="56" t="s">
        <v>2381</v>
      </c>
      <c r="BT202" s="54" t="s">
        <v>220</v>
      </c>
      <c r="BU202" s="68">
        <v>0</v>
      </c>
      <c r="BV202" s="54" t="s">
        <v>133</v>
      </c>
      <c r="BW202" s="54"/>
      <c r="BX202" s="54"/>
      <c r="BY202" s="54"/>
      <c r="BZ202" s="56" t="s">
        <v>486</v>
      </c>
      <c r="CA202" s="56" t="s">
        <v>2382</v>
      </c>
      <c r="CB202" s="56" t="s">
        <v>195</v>
      </c>
      <c r="CC202" s="54"/>
      <c r="CD202" s="54" t="s">
        <v>133</v>
      </c>
      <c r="CE202" s="248">
        <v>44659</v>
      </c>
      <c r="CF202" s="92" t="s">
        <v>2383</v>
      </c>
      <c r="CG202" s="92" t="s">
        <v>195</v>
      </c>
      <c r="CH202" s="78">
        <v>0.2</v>
      </c>
      <c r="CI202" s="123" t="s">
        <v>133</v>
      </c>
      <c r="CJ202" s="76">
        <v>44680</v>
      </c>
      <c r="CK202" s="240" t="s">
        <v>2384</v>
      </c>
      <c r="CL202" s="92" t="s">
        <v>198</v>
      </c>
      <c r="CM202" s="78">
        <v>0.2</v>
      </c>
      <c r="CN202" s="123" t="s">
        <v>133</v>
      </c>
      <c r="CO202" s="123"/>
      <c r="CP202" s="123"/>
      <c r="CQ202" s="123"/>
      <c r="CR202" s="79">
        <v>44720</v>
      </c>
      <c r="CS202" s="92" t="s">
        <v>2385</v>
      </c>
      <c r="CT202" s="92" t="s">
        <v>166</v>
      </c>
      <c r="CU202" s="822">
        <v>44757</v>
      </c>
      <c r="CV202" s="836" t="s">
        <v>8322</v>
      </c>
      <c r="CW202" s="867" t="s">
        <v>126</v>
      </c>
      <c r="CX202" s="883">
        <v>44767</v>
      </c>
      <c r="CY202" s="889" t="s">
        <v>8630</v>
      </c>
      <c r="CZ202" s="886" t="s">
        <v>220</v>
      </c>
      <c r="DA202" s="78">
        <v>0.2</v>
      </c>
      <c r="DB202" s="884" t="s">
        <v>4239</v>
      </c>
      <c r="DC202" s="919"/>
      <c r="DD202" s="920"/>
      <c r="DE202" s="54" t="s">
        <v>140</v>
      </c>
      <c r="DF202" s="62"/>
      <c r="DG202" s="56"/>
      <c r="DH202" s="57"/>
      <c r="DI202" s="54"/>
      <c r="DJ202" s="953"/>
      <c r="DK202" s="925">
        <v>195</v>
      </c>
      <c r="DL202" s="855" t="str">
        <f t="shared" si="5"/>
        <v>EN AVANCE</v>
      </c>
      <c r="DM202" s="913">
        <v>195</v>
      </c>
    </row>
    <row r="203" spans="1:117" ht="27" hidden="1" customHeight="1">
      <c r="A203" s="54">
        <v>397</v>
      </c>
      <c r="B203" s="54">
        <v>276</v>
      </c>
      <c r="C203" s="59" t="s">
        <v>99</v>
      </c>
      <c r="D203" s="81">
        <v>2021</v>
      </c>
      <c r="E203" s="81" t="s">
        <v>2351</v>
      </c>
      <c r="F203" s="134">
        <v>44372</v>
      </c>
      <c r="G203" s="220" t="s">
        <v>2386</v>
      </c>
      <c r="H203" s="59" t="s">
        <v>102</v>
      </c>
      <c r="I203" s="58" t="s">
        <v>2387</v>
      </c>
      <c r="J203" s="58" t="s">
        <v>2388</v>
      </c>
      <c r="K203" s="58" t="s">
        <v>2389</v>
      </c>
      <c r="L203" s="60" t="s">
        <v>146</v>
      </c>
      <c r="M203" s="58" t="s">
        <v>2390</v>
      </c>
      <c r="N203" s="62"/>
      <c r="O203" s="90">
        <v>1</v>
      </c>
      <c r="P203" s="81" t="s">
        <v>2391</v>
      </c>
      <c r="Q203" s="55" t="s">
        <v>391</v>
      </c>
      <c r="R203" s="81" t="s">
        <v>2359</v>
      </c>
      <c r="S203" s="134">
        <v>44409</v>
      </c>
      <c r="T203" s="134">
        <v>44438</v>
      </c>
      <c r="U203" s="60"/>
      <c r="V203" s="54"/>
      <c r="W203" s="65">
        <f>IF(T203="","",(T203+V203))</f>
        <v>44438</v>
      </c>
      <c r="X203" s="54"/>
      <c r="Y203" s="62"/>
      <c r="Z203" s="54"/>
      <c r="AA203" s="62"/>
      <c r="AB203" s="62"/>
      <c r="AC203" s="62"/>
      <c r="AD203" s="62"/>
      <c r="AE203" s="54"/>
      <c r="AF203" s="57"/>
      <c r="AG203" s="70"/>
      <c r="AH203" s="62"/>
      <c r="AI203" s="54"/>
      <c r="AJ203" s="62"/>
      <c r="AK203" s="56"/>
      <c r="AL203" s="62"/>
      <c r="AM203" s="54"/>
      <c r="AN203" s="54"/>
      <c r="AO203" s="62"/>
      <c r="AP203" s="54"/>
      <c r="AQ203" s="62"/>
      <c r="AR203" s="62"/>
      <c r="AS203" s="62"/>
      <c r="AT203" s="62"/>
      <c r="AU203" s="54"/>
      <c r="AV203" s="54"/>
      <c r="AW203" s="62"/>
      <c r="AX203" s="62"/>
      <c r="AY203" s="54"/>
      <c r="AZ203" s="62"/>
      <c r="BA203" s="56"/>
      <c r="BB203" s="54"/>
      <c r="BC203" s="54"/>
      <c r="BD203" s="54"/>
      <c r="BE203" s="62"/>
      <c r="BF203" s="62"/>
      <c r="BG203" s="54"/>
      <c r="BH203" s="62"/>
      <c r="BI203" s="56"/>
      <c r="BJ203" s="54"/>
      <c r="BK203" s="54"/>
      <c r="BL203" s="170">
        <v>44500</v>
      </c>
      <c r="BM203" s="58" t="s">
        <v>1387</v>
      </c>
      <c r="BN203" s="68">
        <v>1</v>
      </c>
      <c r="BO203" s="170">
        <v>44508</v>
      </c>
      <c r="BP203" s="58" t="s">
        <v>2026</v>
      </c>
      <c r="BQ203" s="54" t="s">
        <v>139</v>
      </c>
      <c r="BR203" s="170">
        <v>44516</v>
      </c>
      <c r="BS203" s="70" t="s">
        <v>2027</v>
      </c>
      <c r="BT203" s="54" t="s">
        <v>123</v>
      </c>
      <c r="BU203" s="54">
        <v>100</v>
      </c>
      <c r="BV203" s="54" t="s">
        <v>257</v>
      </c>
      <c r="BW203" s="54"/>
      <c r="BX203" s="54"/>
      <c r="BY203" s="54"/>
      <c r="BZ203" s="54"/>
      <c r="CA203" s="70" t="s">
        <v>2028</v>
      </c>
      <c r="CB203" s="130" t="s">
        <v>409</v>
      </c>
      <c r="CC203" s="54">
        <v>100</v>
      </c>
      <c r="CD203" s="54" t="s">
        <v>257</v>
      </c>
      <c r="CE203" s="216">
        <v>44657</v>
      </c>
      <c r="CF203" s="140" t="s">
        <v>1098</v>
      </c>
      <c r="CG203" s="131" t="s">
        <v>451</v>
      </c>
      <c r="CH203" s="78">
        <v>1</v>
      </c>
      <c r="CI203" s="123" t="s">
        <v>257</v>
      </c>
      <c r="CJ203" s="76">
        <v>44678</v>
      </c>
      <c r="CK203" s="240" t="s">
        <v>1098</v>
      </c>
      <c r="CL203" s="78">
        <v>1</v>
      </c>
      <c r="CM203" s="140">
        <v>1</v>
      </c>
      <c r="CN203" s="123" t="s">
        <v>257</v>
      </c>
      <c r="CO203" s="92"/>
      <c r="CP203" s="118"/>
      <c r="CQ203" s="92"/>
      <c r="CR203" s="79">
        <v>44720</v>
      </c>
      <c r="CS203" s="92" t="s">
        <v>1098</v>
      </c>
      <c r="CT203" s="92" t="s">
        <v>139</v>
      </c>
      <c r="CU203" s="811">
        <v>44761</v>
      </c>
      <c r="CV203" s="813" t="s">
        <v>8176</v>
      </c>
      <c r="CW203" s="860" t="s">
        <v>1349</v>
      </c>
      <c r="CX203" s="883">
        <v>44770</v>
      </c>
      <c r="CY203" s="889" t="s">
        <v>8463</v>
      </c>
      <c r="CZ203" s="885" t="s">
        <v>128</v>
      </c>
      <c r="DA203" s="140">
        <v>1</v>
      </c>
      <c r="DB203" s="884" t="s">
        <v>4237</v>
      </c>
      <c r="DC203" s="945" t="s">
        <v>260</v>
      </c>
      <c r="DD203" s="947" t="s">
        <v>260</v>
      </c>
      <c r="DE203" s="948" t="s">
        <v>4218</v>
      </c>
      <c r="DF203" s="949" t="s">
        <v>3767</v>
      </c>
      <c r="DG203" s="950" t="s">
        <v>128</v>
      </c>
      <c r="DH203" s="951">
        <v>44771</v>
      </c>
      <c r="DI203" s="952" t="s">
        <v>310</v>
      </c>
      <c r="DJ203" s="953" t="s">
        <v>8519</v>
      </c>
      <c r="DK203" s="925">
        <v>196</v>
      </c>
      <c r="DL203" s="855" t="str">
        <f t="shared" si="5"/>
        <v>CUMPLIDA</v>
      </c>
      <c r="DM203" s="913">
        <v>196</v>
      </c>
    </row>
    <row r="204" spans="1:117" ht="27" hidden="1" customHeight="1">
      <c r="A204" s="54">
        <v>400</v>
      </c>
      <c r="B204" s="54">
        <v>290</v>
      </c>
      <c r="C204" s="59" t="s">
        <v>99</v>
      </c>
      <c r="D204" s="56">
        <v>2021</v>
      </c>
      <c r="E204" s="56" t="s">
        <v>2351</v>
      </c>
      <c r="F204" s="65">
        <v>44372</v>
      </c>
      <c r="G204" s="118" t="s">
        <v>2392</v>
      </c>
      <c r="H204" s="59" t="s">
        <v>102</v>
      </c>
      <c r="I204" s="58" t="s">
        <v>2393</v>
      </c>
      <c r="J204" s="58" t="s">
        <v>2394</v>
      </c>
      <c r="K204" s="58" t="s">
        <v>2395</v>
      </c>
      <c r="L204" s="59" t="s">
        <v>146</v>
      </c>
      <c r="M204" s="58" t="s">
        <v>2396</v>
      </c>
      <c r="N204" s="62"/>
      <c r="O204" s="123">
        <v>5</v>
      </c>
      <c r="P204" s="56" t="s">
        <v>2397</v>
      </c>
      <c r="Q204" s="55" t="s">
        <v>109</v>
      </c>
      <c r="R204" s="56" t="s">
        <v>2398</v>
      </c>
      <c r="S204" s="65">
        <v>44410</v>
      </c>
      <c r="T204" s="134">
        <v>44561</v>
      </c>
      <c r="U204" s="63" t="s">
        <v>111</v>
      </c>
      <c r="V204" s="54"/>
      <c r="W204" s="64">
        <v>44681</v>
      </c>
      <c r="X204" s="54"/>
      <c r="Y204" s="62"/>
      <c r="Z204" s="54"/>
      <c r="AA204" s="62"/>
      <c r="AB204" s="62"/>
      <c r="AC204" s="62"/>
      <c r="AD204" s="62"/>
      <c r="AE204" s="54"/>
      <c r="AF204" s="57"/>
      <c r="AG204" s="70"/>
      <c r="AH204" s="62"/>
      <c r="AI204" s="54"/>
      <c r="AJ204" s="62"/>
      <c r="AK204" s="56"/>
      <c r="AL204" s="62"/>
      <c r="AM204" s="54"/>
      <c r="AN204" s="54"/>
      <c r="AO204" s="62"/>
      <c r="AP204" s="54"/>
      <c r="AQ204" s="62"/>
      <c r="AR204" s="62"/>
      <c r="AS204" s="62"/>
      <c r="AT204" s="62"/>
      <c r="AU204" s="54"/>
      <c r="AV204" s="54"/>
      <c r="AW204" s="62"/>
      <c r="AX204" s="62"/>
      <c r="AY204" s="54"/>
      <c r="AZ204" s="62"/>
      <c r="BA204" s="56"/>
      <c r="BB204" s="54"/>
      <c r="BC204" s="54"/>
      <c r="BD204" s="54"/>
      <c r="BE204" s="62"/>
      <c r="BF204" s="62"/>
      <c r="BG204" s="54"/>
      <c r="BH204" s="62"/>
      <c r="BI204" s="56"/>
      <c r="BJ204" s="54"/>
      <c r="BK204" s="54"/>
      <c r="BL204" s="170">
        <v>44500</v>
      </c>
      <c r="BM204" s="58" t="s">
        <v>1876</v>
      </c>
      <c r="BN204" s="68">
        <v>1</v>
      </c>
      <c r="BO204" s="170">
        <v>44508</v>
      </c>
      <c r="BP204" s="58" t="s">
        <v>2399</v>
      </c>
      <c r="BQ204" s="56" t="s">
        <v>1787</v>
      </c>
      <c r="BR204" s="170">
        <v>44519</v>
      </c>
      <c r="BS204" s="58" t="s">
        <v>2400</v>
      </c>
      <c r="BT204" s="54" t="s">
        <v>128</v>
      </c>
      <c r="BU204" s="68">
        <v>0.5</v>
      </c>
      <c r="BV204" s="54" t="s">
        <v>133</v>
      </c>
      <c r="BW204" s="170">
        <v>44610</v>
      </c>
      <c r="BX204" s="58" t="s">
        <v>2401</v>
      </c>
      <c r="BY204" s="68">
        <v>1</v>
      </c>
      <c r="BZ204" s="72">
        <v>44622</v>
      </c>
      <c r="CA204" s="73" t="s">
        <v>306</v>
      </c>
      <c r="CB204" s="73" t="s">
        <v>132</v>
      </c>
      <c r="CC204" s="74">
        <f>+BU204</f>
        <v>0.5</v>
      </c>
      <c r="CD204" s="68" t="s">
        <v>133</v>
      </c>
      <c r="CE204" s="684">
        <v>44658</v>
      </c>
      <c r="CF204" s="277" t="s">
        <v>1880</v>
      </c>
      <c r="CG204" s="66" t="s">
        <v>135</v>
      </c>
      <c r="CH204" s="68">
        <v>0.5</v>
      </c>
      <c r="CI204" s="68" t="s">
        <v>133</v>
      </c>
      <c r="CJ204" s="76">
        <v>44680</v>
      </c>
      <c r="CK204" s="77" t="s">
        <v>136</v>
      </c>
      <c r="CL204" s="77" t="s">
        <v>135</v>
      </c>
      <c r="CM204" s="78">
        <v>0.5</v>
      </c>
      <c r="CN204" s="78" t="s">
        <v>115</v>
      </c>
      <c r="CO204" s="248">
        <v>44712</v>
      </c>
      <c r="CP204" s="77" t="s">
        <v>2402</v>
      </c>
      <c r="CQ204" s="77">
        <v>0.6</v>
      </c>
      <c r="CR204" s="79">
        <v>44720</v>
      </c>
      <c r="CS204" s="77" t="s">
        <v>2403</v>
      </c>
      <c r="CT204" s="77" t="s">
        <v>126</v>
      </c>
      <c r="CU204" s="826">
        <v>44761</v>
      </c>
      <c r="CV204" s="823" t="s">
        <v>8270</v>
      </c>
      <c r="CW204" s="862" t="s">
        <v>126</v>
      </c>
      <c r="CX204" s="893">
        <v>44769</v>
      </c>
      <c r="CY204" s="889" t="s">
        <v>8438</v>
      </c>
      <c r="CZ204" s="885" t="s">
        <v>128</v>
      </c>
      <c r="DA204" s="78">
        <v>0.6</v>
      </c>
      <c r="DB204" s="884" t="s">
        <v>4239</v>
      </c>
      <c r="DC204" s="919"/>
      <c r="DD204" s="920"/>
      <c r="DE204" s="54" t="s">
        <v>140</v>
      </c>
      <c r="DF204" s="62"/>
      <c r="DG204" s="56"/>
      <c r="DH204" s="57"/>
      <c r="DI204" s="54"/>
      <c r="DJ204" s="953"/>
      <c r="DK204" s="925">
        <v>197</v>
      </c>
      <c r="DL204" s="855" t="str">
        <f t="shared" si="5"/>
        <v>VENCIDA</v>
      </c>
      <c r="DM204" s="913">
        <v>197</v>
      </c>
    </row>
    <row r="205" spans="1:117" ht="27" hidden="1" customHeight="1">
      <c r="A205" s="54">
        <v>0</v>
      </c>
      <c r="B205" s="54">
        <v>291</v>
      </c>
      <c r="C205" s="59" t="s">
        <v>99</v>
      </c>
      <c r="D205" s="56">
        <v>2021</v>
      </c>
      <c r="E205" s="56" t="s">
        <v>2351</v>
      </c>
      <c r="F205" s="65">
        <v>44372</v>
      </c>
      <c r="G205" s="118" t="s">
        <v>2392</v>
      </c>
      <c r="H205" s="59" t="s">
        <v>102</v>
      </c>
      <c r="I205" s="58" t="s">
        <v>2393</v>
      </c>
      <c r="J205" s="58" t="s">
        <v>2394</v>
      </c>
      <c r="K205" s="58" t="s">
        <v>2395</v>
      </c>
      <c r="L205" s="59" t="s">
        <v>146</v>
      </c>
      <c r="M205" s="58" t="s">
        <v>2404</v>
      </c>
      <c r="N205" s="62"/>
      <c r="O205" s="123">
        <v>1</v>
      </c>
      <c r="P205" s="56" t="s">
        <v>2405</v>
      </c>
      <c r="Q205" s="55" t="s">
        <v>109</v>
      </c>
      <c r="R205" s="56" t="s">
        <v>2398</v>
      </c>
      <c r="S205" s="65">
        <v>44439</v>
      </c>
      <c r="T205" s="314">
        <v>44530</v>
      </c>
      <c r="U205" s="63" t="s">
        <v>111</v>
      </c>
      <c r="V205" s="54"/>
      <c r="W205" s="64">
        <v>44681</v>
      </c>
      <c r="X205" s="54"/>
      <c r="Y205" s="62"/>
      <c r="Z205" s="54"/>
      <c r="AA205" s="62"/>
      <c r="AB205" s="62"/>
      <c r="AC205" s="62"/>
      <c r="AD205" s="62"/>
      <c r="AE205" s="54"/>
      <c r="AF205" s="57"/>
      <c r="AG205" s="70"/>
      <c r="AH205" s="62"/>
      <c r="AI205" s="54"/>
      <c r="AJ205" s="62"/>
      <c r="AK205" s="56"/>
      <c r="AL205" s="62"/>
      <c r="AM205" s="54"/>
      <c r="AN205" s="54"/>
      <c r="AO205" s="62"/>
      <c r="AP205" s="54"/>
      <c r="AQ205" s="62"/>
      <c r="AR205" s="62"/>
      <c r="AS205" s="62"/>
      <c r="AT205" s="62"/>
      <c r="AU205" s="54"/>
      <c r="AV205" s="54"/>
      <c r="AW205" s="62"/>
      <c r="AX205" s="62"/>
      <c r="AY205" s="54"/>
      <c r="AZ205" s="62"/>
      <c r="BA205" s="56"/>
      <c r="BB205" s="54"/>
      <c r="BC205" s="54"/>
      <c r="BD205" s="54"/>
      <c r="BE205" s="62"/>
      <c r="BF205" s="62"/>
      <c r="BG205" s="54"/>
      <c r="BH205" s="62"/>
      <c r="BI205" s="56"/>
      <c r="BJ205" s="54"/>
      <c r="BK205" s="54"/>
      <c r="BL205" s="170">
        <v>44500</v>
      </c>
      <c r="BM205" s="58" t="s">
        <v>1785</v>
      </c>
      <c r="BN205" s="68">
        <v>1</v>
      </c>
      <c r="BO205" s="170">
        <v>44508</v>
      </c>
      <c r="BP205" s="58" t="s">
        <v>2406</v>
      </c>
      <c r="BQ205" s="56" t="s">
        <v>1787</v>
      </c>
      <c r="BR205" s="170">
        <v>44519</v>
      </c>
      <c r="BS205" s="58" t="s">
        <v>2407</v>
      </c>
      <c r="BT205" s="54" t="s">
        <v>128</v>
      </c>
      <c r="BU205" s="68">
        <v>0.5</v>
      </c>
      <c r="BV205" s="54" t="s">
        <v>133</v>
      </c>
      <c r="BW205" s="170">
        <v>44610</v>
      </c>
      <c r="BX205" s="67" t="s">
        <v>1785</v>
      </c>
      <c r="BY205" s="68">
        <v>1</v>
      </c>
      <c r="BZ205" s="72">
        <v>44622</v>
      </c>
      <c r="CA205" s="73" t="s">
        <v>306</v>
      </c>
      <c r="CB205" s="73" t="s">
        <v>132</v>
      </c>
      <c r="CC205" s="74">
        <f>+BU205</f>
        <v>0.5</v>
      </c>
      <c r="CD205" s="68" t="s">
        <v>133</v>
      </c>
      <c r="CE205" s="684">
        <v>44658</v>
      </c>
      <c r="CF205" s="66" t="s">
        <v>625</v>
      </c>
      <c r="CG205" s="66" t="s">
        <v>135</v>
      </c>
      <c r="CH205" s="68">
        <v>0.5</v>
      </c>
      <c r="CI205" s="68" t="s">
        <v>133</v>
      </c>
      <c r="CJ205" s="76">
        <v>44680</v>
      </c>
      <c r="CK205" s="77" t="s">
        <v>136</v>
      </c>
      <c r="CL205" s="77" t="s">
        <v>135</v>
      </c>
      <c r="CM205" s="78">
        <v>0.5</v>
      </c>
      <c r="CN205" s="78" t="s">
        <v>115</v>
      </c>
      <c r="CO205" s="248">
        <v>44712</v>
      </c>
      <c r="CP205" s="77" t="s">
        <v>2402</v>
      </c>
      <c r="CQ205" s="77">
        <v>0.6</v>
      </c>
      <c r="CR205" s="79">
        <v>44720</v>
      </c>
      <c r="CS205" s="77" t="s">
        <v>2408</v>
      </c>
      <c r="CT205" s="77" t="s">
        <v>126</v>
      </c>
      <c r="CU205" s="826">
        <v>44731</v>
      </c>
      <c r="CV205" s="827" t="s">
        <v>8260</v>
      </c>
      <c r="CW205" s="872" t="s">
        <v>126</v>
      </c>
      <c r="CX205" s="893">
        <v>44769</v>
      </c>
      <c r="CY205" s="889" t="s">
        <v>8437</v>
      </c>
      <c r="CZ205" s="885" t="s">
        <v>128</v>
      </c>
      <c r="DA205" s="78">
        <v>0.5</v>
      </c>
      <c r="DB205" s="884" t="s">
        <v>4239</v>
      </c>
      <c r="DC205" s="919"/>
      <c r="DD205" s="920"/>
      <c r="DE205" s="54" t="s">
        <v>140</v>
      </c>
      <c r="DF205" s="62"/>
      <c r="DG205" s="56"/>
      <c r="DH205" s="57"/>
      <c r="DI205" s="54"/>
      <c r="DJ205" s="953"/>
      <c r="DK205" s="925">
        <v>198</v>
      </c>
      <c r="DL205" s="855" t="str">
        <f t="shared" si="5"/>
        <v>VENCIDA</v>
      </c>
      <c r="DM205" s="913">
        <v>198</v>
      </c>
    </row>
    <row r="206" spans="1:117" ht="27" hidden="1" customHeight="1">
      <c r="A206" s="196">
        <v>0</v>
      </c>
      <c r="B206" s="54">
        <v>292</v>
      </c>
      <c r="C206" s="59" t="s">
        <v>99</v>
      </c>
      <c r="D206" s="56">
        <v>2021</v>
      </c>
      <c r="E206" s="56" t="s">
        <v>2351</v>
      </c>
      <c r="F206" s="65">
        <v>44372</v>
      </c>
      <c r="G206" s="118" t="s">
        <v>2392</v>
      </c>
      <c r="H206" s="59" t="s">
        <v>102</v>
      </c>
      <c r="I206" s="58" t="s">
        <v>2393</v>
      </c>
      <c r="J206" s="58" t="s">
        <v>2394</v>
      </c>
      <c r="K206" s="58" t="s">
        <v>2395</v>
      </c>
      <c r="L206" s="60" t="s">
        <v>146</v>
      </c>
      <c r="M206" s="58" t="s">
        <v>2409</v>
      </c>
      <c r="N206" s="62"/>
      <c r="O206" s="123">
        <v>1</v>
      </c>
      <c r="P206" s="56" t="s">
        <v>2410</v>
      </c>
      <c r="Q206" s="59" t="s">
        <v>167</v>
      </c>
      <c r="R206" s="56" t="s">
        <v>2001</v>
      </c>
      <c r="S206" s="65">
        <v>44439</v>
      </c>
      <c r="T206" s="65">
        <v>44469</v>
      </c>
      <c r="U206" s="60"/>
      <c r="V206" s="54"/>
      <c r="W206" s="65">
        <f>IF(T206="","",(T206+V206))</f>
        <v>44469</v>
      </c>
      <c r="X206" s="54"/>
      <c r="Y206" s="62"/>
      <c r="Z206" s="54"/>
      <c r="AA206" s="62"/>
      <c r="AB206" s="62"/>
      <c r="AC206" s="62"/>
      <c r="AD206" s="62"/>
      <c r="AE206" s="54"/>
      <c r="AF206" s="57"/>
      <c r="AG206" s="70"/>
      <c r="AH206" s="62"/>
      <c r="AI206" s="54"/>
      <c r="AJ206" s="62"/>
      <c r="AK206" s="56"/>
      <c r="AL206" s="62"/>
      <c r="AM206" s="54"/>
      <c r="AN206" s="54"/>
      <c r="AO206" s="62"/>
      <c r="AP206" s="54"/>
      <c r="AQ206" s="62"/>
      <c r="AR206" s="62"/>
      <c r="AS206" s="62"/>
      <c r="AT206" s="62"/>
      <c r="AU206" s="54"/>
      <c r="AV206" s="54"/>
      <c r="AW206" s="62"/>
      <c r="AX206" s="62"/>
      <c r="AY206" s="54"/>
      <c r="AZ206" s="62"/>
      <c r="BA206" s="56"/>
      <c r="BB206" s="54"/>
      <c r="BC206" s="54"/>
      <c r="BD206" s="54"/>
      <c r="BE206" s="62"/>
      <c r="BF206" s="62"/>
      <c r="BG206" s="54"/>
      <c r="BH206" s="62"/>
      <c r="BI206" s="56"/>
      <c r="BJ206" s="54"/>
      <c r="BK206" s="54"/>
      <c r="BL206" s="89">
        <v>44500</v>
      </c>
      <c r="BM206" s="81" t="s">
        <v>2234</v>
      </c>
      <c r="BN206" s="74">
        <v>1</v>
      </c>
      <c r="BO206" s="170">
        <v>44508</v>
      </c>
      <c r="BP206" s="54" t="s">
        <v>2235</v>
      </c>
      <c r="BQ206" s="54" t="s">
        <v>1123</v>
      </c>
      <c r="BR206" s="170">
        <v>44523</v>
      </c>
      <c r="BS206" s="56" t="s">
        <v>2411</v>
      </c>
      <c r="BT206" s="54" t="s">
        <v>220</v>
      </c>
      <c r="BU206" s="68">
        <v>1</v>
      </c>
      <c r="BV206" s="54" t="s">
        <v>257</v>
      </c>
      <c r="BW206" s="54"/>
      <c r="BX206" s="54"/>
      <c r="BY206" s="54"/>
      <c r="BZ206" s="66" t="s">
        <v>255</v>
      </c>
      <c r="CA206" s="56" t="s">
        <v>2412</v>
      </c>
      <c r="CB206" s="66" t="s">
        <v>195</v>
      </c>
      <c r="CC206" s="68">
        <v>1</v>
      </c>
      <c r="CD206" s="54" t="s">
        <v>257</v>
      </c>
      <c r="CE206" s="76">
        <v>44659</v>
      </c>
      <c r="CF206" s="123" t="s">
        <v>258</v>
      </c>
      <c r="CG206" s="77" t="s">
        <v>195</v>
      </c>
      <c r="CH206" s="78">
        <v>1</v>
      </c>
      <c r="CI206" s="123" t="s">
        <v>257</v>
      </c>
      <c r="CJ206" s="76">
        <v>44680</v>
      </c>
      <c r="CK206" s="240" t="s">
        <v>259</v>
      </c>
      <c r="CL206" s="96" t="s">
        <v>198</v>
      </c>
      <c r="CM206" s="97">
        <v>1</v>
      </c>
      <c r="CN206" s="123" t="s">
        <v>257</v>
      </c>
      <c r="CO206" s="79"/>
      <c r="CP206" s="92"/>
      <c r="CQ206" s="92"/>
      <c r="CR206" s="79">
        <v>44720</v>
      </c>
      <c r="CS206" s="92" t="s">
        <v>259</v>
      </c>
      <c r="CT206" s="92" t="s">
        <v>139</v>
      </c>
      <c r="CU206" s="829">
        <v>44761</v>
      </c>
      <c r="CV206" s="846" t="s">
        <v>259</v>
      </c>
      <c r="CW206" s="868" t="s">
        <v>139</v>
      </c>
      <c r="CX206" s="883">
        <v>44764</v>
      </c>
      <c r="CY206" s="889" t="s">
        <v>8463</v>
      </c>
      <c r="CZ206" s="886" t="s">
        <v>220</v>
      </c>
      <c r="DA206" s="97">
        <v>1</v>
      </c>
      <c r="DB206" s="884" t="s">
        <v>4237</v>
      </c>
      <c r="DC206" s="919"/>
      <c r="DD206" s="920"/>
      <c r="DE206" s="54" t="s">
        <v>140</v>
      </c>
      <c r="DF206" s="62"/>
      <c r="DG206" s="56"/>
      <c r="DH206" s="57"/>
      <c r="DI206" s="54"/>
      <c r="DJ206" s="953"/>
      <c r="DK206" s="925">
        <v>199</v>
      </c>
      <c r="DL206" s="855" t="str">
        <f t="shared" si="5"/>
        <v>CUMPLIDA</v>
      </c>
      <c r="DM206" s="913">
        <v>199</v>
      </c>
    </row>
    <row r="207" spans="1:117" ht="27" hidden="1" customHeight="1">
      <c r="A207" s="54">
        <v>402</v>
      </c>
      <c r="B207" s="54">
        <v>295</v>
      </c>
      <c r="C207" s="59" t="s">
        <v>99</v>
      </c>
      <c r="D207" s="56">
        <v>2021</v>
      </c>
      <c r="E207" s="56" t="s">
        <v>2351</v>
      </c>
      <c r="F207" s="65">
        <v>44372</v>
      </c>
      <c r="G207" s="118" t="s">
        <v>2413</v>
      </c>
      <c r="H207" s="59" t="s">
        <v>102</v>
      </c>
      <c r="I207" s="58" t="s">
        <v>2414</v>
      </c>
      <c r="J207" s="58" t="s">
        <v>2415</v>
      </c>
      <c r="K207" s="61" t="s">
        <v>2416</v>
      </c>
      <c r="L207" s="60" t="s">
        <v>146</v>
      </c>
      <c r="M207" s="220" t="s">
        <v>2417</v>
      </c>
      <c r="N207" s="62"/>
      <c r="O207" s="90">
        <v>1</v>
      </c>
      <c r="P207" s="81" t="s">
        <v>2418</v>
      </c>
      <c r="Q207" s="55" t="s">
        <v>318</v>
      </c>
      <c r="R207" s="81" t="s">
        <v>319</v>
      </c>
      <c r="S207" s="134">
        <v>44409</v>
      </c>
      <c r="T207" s="134">
        <v>44572</v>
      </c>
      <c r="U207" s="63" t="s">
        <v>111</v>
      </c>
      <c r="V207" s="54"/>
      <c r="W207" s="64">
        <v>44742</v>
      </c>
      <c r="X207" s="54"/>
      <c r="Y207" s="62"/>
      <c r="Z207" s="54"/>
      <c r="AA207" s="62"/>
      <c r="AB207" s="62"/>
      <c r="AC207" s="62"/>
      <c r="AD207" s="62"/>
      <c r="AE207" s="54"/>
      <c r="AF207" s="57"/>
      <c r="AG207" s="70"/>
      <c r="AH207" s="62"/>
      <c r="AI207" s="54"/>
      <c r="AJ207" s="62"/>
      <c r="AK207" s="56"/>
      <c r="AL207" s="62"/>
      <c r="AM207" s="54"/>
      <c r="AN207" s="54"/>
      <c r="AO207" s="62"/>
      <c r="AP207" s="54"/>
      <c r="AQ207" s="62"/>
      <c r="AR207" s="62"/>
      <c r="AS207" s="62"/>
      <c r="AT207" s="62"/>
      <c r="AU207" s="54"/>
      <c r="AV207" s="54"/>
      <c r="AW207" s="62"/>
      <c r="AX207" s="62"/>
      <c r="AY207" s="54"/>
      <c r="AZ207" s="62"/>
      <c r="BA207" s="56"/>
      <c r="BB207" s="54"/>
      <c r="BC207" s="54"/>
      <c r="BD207" s="54"/>
      <c r="BE207" s="62"/>
      <c r="BF207" s="62"/>
      <c r="BG207" s="54"/>
      <c r="BH207" s="62"/>
      <c r="BI207" s="56"/>
      <c r="BJ207" s="54"/>
      <c r="BK207" s="54"/>
      <c r="BL207" s="57">
        <v>44500</v>
      </c>
      <c r="BM207" s="58" t="s">
        <v>2419</v>
      </c>
      <c r="BN207" s="68">
        <v>0.2</v>
      </c>
      <c r="BO207" s="170">
        <v>44508</v>
      </c>
      <c r="BP207" s="58" t="s">
        <v>2419</v>
      </c>
      <c r="BQ207" s="56" t="s">
        <v>2420</v>
      </c>
      <c r="BR207" s="170">
        <v>44517</v>
      </c>
      <c r="BS207" s="58" t="s">
        <v>2421</v>
      </c>
      <c r="BT207" s="54" t="s">
        <v>128</v>
      </c>
      <c r="BU207" s="68">
        <v>0.1</v>
      </c>
      <c r="BV207" s="54" t="s">
        <v>133</v>
      </c>
      <c r="BW207" s="54"/>
      <c r="BX207" s="54"/>
      <c r="BY207" s="54"/>
      <c r="BZ207" s="72">
        <v>44628</v>
      </c>
      <c r="CA207" s="73" t="s">
        <v>2422</v>
      </c>
      <c r="CB207" s="73" t="s">
        <v>132</v>
      </c>
      <c r="CC207" s="73">
        <v>0.1</v>
      </c>
      <c r="CD207" s="54" t="s">
        <v>133</v>
      </c>
      <c r="CE207" s="248">
        <v>44657</v>
      </c>
      <c r="CF207" s="77" t="s">
        <v>2423</v>
      </c>
      <c r="CG207" s="77" t="s">
        <v>331</v>
      </c>
      <c r="CH207" s="122">
        <v>0.1</v>
      </c>
      <c r="CI207" s="123" t="s">
        <v>133</v>
      </c>
      <c r="CJ207" s="76">
        <v>44684</v>
      </c>
      <c r="CK207" s="92" t="s">
        <v>2424</v>
      </c>
      <c r="CL207" s="92" t="s">
        <v>333</v>
      </c>
      <c r="CM207" s="78">
        <v>0.1</v>
      </c>
      <c r="CN207" s="78" t="s">
        <v>257</v>
      </c>
      <c r="CO207" s="77"/>
      <c r="CP207" s="77"/>
      <c r="CQ207" s="77"/>
      <c r="CR207" s="79">
        <v>44720</v>
      </c>
      <c r="CS207" s="77" t="s">
        <v>348</v>
      </c>
      <c r="CT207" s="77" t="s">
        <v>139</v>
      </c>
      <c r="CU207" s="817">
        <v>44761</v>
      </c>
      <c r="CV207" s="818" t="s">
        <v>8236</v>
      </c>
      <c r="CW207" s="858" t="s">
        <v>1349</v>
      </c>
      <c r="CX207" s="883">
        <v>44767</v>
      </c>
      <c r="CY207" s="965" t="s">
        <v>8436</v>
      </c>
      <c r="CZ207" s="885" t="s">
        <v>128</v>
      </c>
      <c r="DA207" s="78">
        <v>0.1</v>
      </c>
      <c r="DB207" s="884" t="s">
        <v>4238</v>
      </c>
      <c r="DC207" s="919"/>
      <c r="DD207" s="920"/>
      <c r="DE207" s="54" t="s">
        <v>140</v>
      </c>
      <c r="DF207" s="62"/>
      <c r="DG207" s="56"/>
      <c r="DH207" s="57"/>
      <c r="DI207" s="54"/>
      <c r="DJ207" s="953"/>
      <c r="DK207" s="925">
        <v>200</v>
      </c>
      <c r="DL207" s="855" t="str">
        <f t="shared" si="5"/>
        <v>EN AVANCE</v>
      </c>
      <c r="DM207" s="913">
        <v>200</v>
      </c>
    </row>
    <row r="208" spans="1:117" ht="27" hidden="1" customHeight="1">
      <c r="A208" s="54">
        <v>0</v>
      </c>
      <c r="B208" s="54">
        <v>296</v>
      </c>
      <c r="C208" s="59" t="s">
        <v>99</v>
      </c>
      <c r="D208" s="56">
        <v>2021</v>
      </c>
      <c r="E208" s="56" t="s">
        <v>2351</v>
      </c>
      <c r="F208" s="65">
        <v>44372</v>
      </c>
      <c r="G208" s="118" t="s">
        <v>2413</v>
      </c>
      <c r="H208" s="59" t="s">
        <v>102</v>
      </c>
      <c r="I208" s="58" t="s">
        <v>2414</v>
      </c>
      <c r="J208" s="58" t="s">
        <v>2415</v>
      </c>
      <c r="K208" s="61" t="s">
        <v>2416</v>
      </c>
      <c r="L208" s="60" t="s">
        <v>146</v>
      </c>
      <c r="M208" s="220" t="s">
        <v>2425</v>
      </c>
      <c r="N208" s="62"/>
      <c r="O208" s="90">
        <v>6</v>
      </c>
      <c r="P208" s="81" t="s">
        <v>2426</v>
      </c>
      <c r="Q208" s="55" t="s">
        <v>318</v>
      </c>
      <c r="R208" s="81" t="s">
        <v>319</v>
      </c>
      <c r="S208" s="134">
        <v>44409</v>
      </c>
      <c r="T208" s="134">
        <v>44572</v>
      </c>
      <c r="U208" s="63" t="s">
        <v>111</v>
      </c>
      <c r="V208" s="54"/>
      <c r="W208" s="64">
        <v>44742</v>
      </c>
      <c r="X208" s="54"/>
      <c r="Y208" s="62"/>
      <c r="Z208" s="54"/>
      <c r="AA208" s="62"/>
      <c r="AB208" s="62"/>
      <c r="AC208" s="62"/>
      <c r="AD208" s="62"/>
      <c r="AE208" s="54"/>
      <c r="AF208" s="57"/>
      <c r="AG208" s="70"/>
      <c r="AH208" s="62"/>
      <c r="AI208" s="54"/>
      <c r="AJ208" s="62"/>
      <c r="AK208" s="56"/>
      <c r="AL208" s="62"/>
      <c r="AM208" s="54"/>
      <c r="AN208" s="54"/>
      <c r="AO208" s="62"/>
      <c r="AP208" s="54"/>
      <c r="AQ208" s="62"/>
      <c r="AR208" s="62"/>
      <c r="AS208" s="62"/>
      <c r="AT208" s="62"/>
      <c r="AU208" s="54"/>
      <c r="AV208" s="54"/>
      <c r="AW208" s="62"/>
      <c r="AX208" s="62"/>
      <c r="AY208" s="54"/>
      <c r="AZ208" s="62"/>
      <c r="BA208" s="56"/>
      <c r="BB208" s="54"/>
      <c r="BC208" s="54"/>
      <c r="BD208" s="54"/>
      <c r="BE208" s="62"/>
      <c r="BF208" s="62"/>
      <c r="BG208" s="54"/>
      <c r="BH208" s="62"/>
      <c r="BI208" s="56"/>
      <c r="BJ208" s="54"/>
      <c r="BK208" s="54"/>
      <c r="BL208" s="57">
        <v>44500</v>
      </c>
      <c r="BM208" s="58" t="s">
        <v>2427</v>
      </c>
      <c r="BN208" s="68">
        <v>0.5</v>
      </c>
      <c r="BO208" s="170">
        <v>44508</v>
      </c>
      <c r="BP208" s="58" t="s">
        <v>2428</v>
      </c>
      <c r="BQ208" s="56" t="s">
        <v>2420</v>
      </c>
      <c r="BR208" s="170">
        <v>44517</v>
      </c>
      <c r="BS208" s="58" t="s">
        <v>2429</v>
      </c>
      <c r="BT208" s="54" t="s">
        <v>128</v>
      </c>
      <c r="BU208" s="68">
        <v>0.3</v>
      </c>
      <c r="BV208" s="54" t="s">
        <v>133</v>
      </c>
      <c r="BW208" s="54"/>
      <c r="BX208" s="54"/>
      <c r="BY208" s="54"/>
      <c r="BZ208" s="72">
        <v>44628</v>
      </c>
      <c r="CA208" s="73" t="s">
        <v>2430</v>
      </c>
      <c r="CB208" s="73" t="s">
        <v>132</v>
      </c>
      <c r="CC208" s="73">
        <v>0.3</v>
      </c>
      <c r="CD208" s="54" t="s">
        <v>133</v>
      </c>
      <c r="CE208" s="248">
        <v>44657</v>
      </c>
      <c r="CF208" s="77" t="s">
        <v>2423</v>
      </c>
      <c r="CG208" s="77" t="s">
        <v>331</v>
      </c>
      <c r="CH208" s="122">
        <v>0.1</v>
      </c>
      <c r="CI208" s="123" t="s">
        <v>133</v>
      </c>
      <c r="CJ208" s="76">
        <v>44684</v>
      </c>
      <c r="CK208" s="92" t="s">
        <v>2424</v>
      </c>
      <c r="CL208" s="92" t="s">
        <v>333</v>
      </c>
      <c r="CM208" s="78">
        <v>0.1</v>
      </c>
      <c r="CN208" s="78" t="s">
        <v>257</v>
      </c>
      <c r="CO208" s="77"/>
      <c r="CP208" s="77"/>
      <c r="CQ208" s="77"/>
      <c r="CR208" s="248">
        <v>44720</v>
      </c>
      <c r="CS208" s="77" t="s">
        <v>348</v>
      </c>
      <c r="CT208" s="77" t="s">
        <v>139</v>
      </c>
      <c r="CU208" s="817">
        <v>44761</v>
      </c>
      <c r="CV208" s="818" t="s">
        <v>8236</v>
      </c>
      <c r="CW208" s="858" t="s">
        <v>1349</v>
      </c>
      <c r="CX208" s="883">
        <v>44767</v>
      </c>
      <c r="CY208" s="889" t="s">
        <v>8463</v>
      </c>
      <c r="CZ208" s="885" t="s">
        <v>128</v>
      </c>
      <c r="DA208" s="78">
        <v>1</v>
      </c>
      <c r="DB208" s="884" t="s">
        <v>4237</v>
      </c>
      <c r="DC208" s="919"/>
      <c r="DD208" s="920"/>
      <c r="DE208" s="54" t="s">
        <v>140</v>
      </c>
      <c r="DF208" s="62"/>
      <c r="DG208" s="56"/>
      <c r="DH208" s="57"/>
      <c r="DI208" s="54"/>
      <c r="DJ208" s="953"/>
      <c r="DK208" s="925">
        <v>201</v>
      </c>
      <c r="DL208" s="855" t="str">
        <f t="shared" si="5"/>
        <v>CUMPLIDA</v>
      </c>
      <c r="DM208" s="913">
        <v>201</v>
      </c>
    </row>
    <row r="209" spans="1:117" ht="27" hidden="1" customHeight="1">
      <c r="A209" s="54">
        <v>0</v>
      </c>
      <c r="B209" s="54">
        <v>297</v>
      </c>
      <c r="C209" s="59" t="s">
        <v>99</v>
      </c>
      <c r="D209" s="56">
        <v>2021</v>
      </c>
      <c r="E209" s="56" t="s">
        <v>2351</v>
      </c>
      <c r="F209" s="65">
        <v>44372</v>
      </c>
      <c r="G209" s="118" t="s">
        <v>2413</v>
      </c>
      <c r="H209" s="59" t="s">
        <v>102</v>
      </c>
      <c r="I209" s="58" t="s">
        <v>2431</v>
      </c>
      <c r="J209" s="58" t="s">
        <v>2431</v>
      </c>
      <c r="K209" s="61" t="s">
        <v>2416</v>
      </c>
      <c r="L209" s="60" t="s">
        <v>146</v>
      </c>
      <c r="M209" s="220" t="s">
        <v>2432</v>
      </c>
      <c r="N209" s="62"/>
      <c r="O209" s="90">
        <v>6</v>
      </c>
      <c r="P209" s="81" t="s">
        <v>2433</v>
      </c>
      <c r="Q209" s="55" t="s">
        <v>318</v>
      </c>
      <c r="R209" s="81" t="s">
        <v>319</v>
      </c>
      <c r="S209" s="134">
        <v>44409</v>
      </c>
      <c r="T209" s="134">
        <v>44572</v>
      </c>
      <c r="U209" s="63" t="s">
        <v>111</v>
      </c>
      <c r="V209" s="54"/>
      <c r="W209" s="64">
        <v>44742</v>
      </c>
      <c r="X209" s="54"/>
      <c r="Y209" s="62"/>
      <c r="Z209" s="54"/>
      <c r="AA209" s="62"/>
      <c r="AB209" s="62"/>
      <c r="AC209" s="62"/>
      <c r="AD209" s="62"/>
      <c r="AE209" s="54"/>
      <c r="AF209" s="57"/>
      <c r="AG209" s="70"/>
      <c r="AH209" s="62"/>
      <c r="AI209" s="54"/>
      <c r="AJ209" s="62"/>
      <c r="AK209" s="56"/>
      <c r="AL209" s="62"/>
      <c r="AM209" s="54"/>
      <c r="AN209" s="54"/>
      <c r="AO209" s="62"/>
      <c r="AP209" s="54"/>
      <c r="AQ209" s="62"/>
      <c r="AR209" s="62"/>
      <c r="AS209" s="62"/>
      <c r="AT209" s="62"/>
      <c r="AU209" s="54"/>
      <c r="AV209" s="54"/>
      <c r="AW209" s="62"/>
      <c r="AX209" s="62"/>
      <c r="AY209" s="54"/>
      <c r="AZ209" s="62"/>
      <c r="BA209" s="56"/>
      <c r="BB209" s="54"/>
      <c r="BC209" s="54"/>
      <c r="BD209" s="54"/>
      <c r="BE209" s="62"/>
      <c r="BF209" s="62"/>
      <c r="BG209" s="54"/>
      <c r="BH209" s="62"/>
      <c r="BI209" s="56"/>
      <c r="BJ209" s="54"/>
      <c r="BK209" s="54"/>
      <c r="BL209" s="57">
        <v>44500</v>
      </c>
      <c r="BM209" s="58" t="s">
        <v>2434</v>
      </c>
      <c r="BN209" s="68">
        <v>0.7</v>
      </c>
      <c r="BO209" s="170">
        <v>44508</v>
      </c>
      <c r="BP209" s="58" t="s">
        <v>2435</v>
      </c>
      <c r="BQ209" s="56" t="s">
        <v>2420</v>
      </c>
      <c r="BR209" s="170">
        <v>44517</v>
      </c>
      <c r="BS209" s="58" t="s">
        <v>2436</v>
      </c>
      <c r="BT209" s="54" t="s">
        <v>128</v>
      </c>
      <c r="BU209" s="68">
        <v>0.7</v>
      </c>
      <c r="BV209" s="54" t="s">
        <v>133</v>
      </c>
      <c r="BW209" s="54"/>
      <c r="BX209" s="54"/>
      <c r="BY209" s="54"/>
      <c r="BZ209" s="72">
        <v>44628</v>
      </c>
      <c r="CA209" s="73" t="s">
        <v>2437</v>
      </c>
      <c r="CB209" s="73" t="s">
        <v>132</v>
      </c>
      <c r="CC209" s="73">
        <v>0.7</v>
      </c>
      <c r="CD209" s="54" t="s">
        <v>133</v>
      </c>
      <c r="CE209" s="248">
        <v>44657</v>
      </c>
      <c r="CF209" s="77" t="s">
        <v>2423</v>
      </c>
      <c r="CG209" s="77" t="s">
        <v>331</v>
      </c>
      <c r="CH209" s="122">
        <v>0.1</v>
      </c>
      <c r="CI209" s="123" t="s">
        <v>133</v>
      </c>
      <c r="CJ209" s="76">
        <v>44684</v>
      </c>
      <c r="CK209" s="92" t="s">
        <v>2424</v>
      </c>
      <c r="CL209" s="92" t="s">
        <v>333</v>
      </c>
      <c r="CM209" s="78">
        <v>0.1</v>
      </c>
      <c r="CN209" s="78" t="s">
        <v>257</v>
      </c>
      <c r="CO209" s="77"/>
      <c r="CP209" s="77"/>
      <c r="CQ209" s="77"/>
      <c r="CR209" s="248">
        <v>44720</v>
      </c>
      <c r="CS209" s="77" t="s">
        <v>348</v>
      </c>
      <c r="CT209" s="77" t="s">
        <v>139</v>
      </c>
      <c r="CU209" s="817">
        <v>44761</v>
      </c>
      <c r="CV209" s="818" t="s">
        <v>8236</v>
      </c>
      <c r="CW209" s="858" t="s">
        <v>1349</v>
      </c>
      <c r="CX209" s="883">
        <v>44767</v>
      </c>
      <c r="CY209" s="889" t="s">
        <v>8463</v>
      </c>
      <c r="CZ209" s="885" t="s">
        <v>128</v>
      </c>
      <c r="DA209" s="78">
        <v>1</v>
      </c>
      <c r="DB209" s="884" t="s">
        <v>4237</v>
      </c>
      <c r="DC209" s="919"/>
      <c r="DD209" s="920"/>
      <c r="DE209" s="54" t="s">
        <v>140</v>
      </c>
      <c r="DF209" s="62"/>
      <c r="DG209" s="56"/>
      <c r="DH209" s="57"/>
      <c r="DI209" s="54"/>
      <c r="DJ209" s="953"/>
      <c r="DK209" s="925">
        <v>202</v>
      </c>
      <c r="DL209" s="855" t="str">
        <f t="shared" si="5"/>
        <v>CUMPLIDA</v>
      </c>
      <c r="DM209" s="913">
        <v>202</v>
      </c>
    </row>
    <row r="210" spans="1:117" ht="27" hidden="1" customHeight="1">
      <c r="A210" s="54">
        <v>403</v>
      </c>
      <c r="B210" s="54">
        <v>298</v>
      </c>
      <c r="C210" s="59" t="s">
        <v>99</v>
      </c>
      <c r="D210" s="56">
        <v>2021</v>
      </c>
      <c r="E210" s="56" t="s">
        <v>2351</v>
      </c>
      <c r="F210" s="65">
        <v>44372</v>
      </c>
      <c r="G210" s="118" t="s">
        <v>2438</v>
      </c>
      <c r="H210" s="59" t="s">
        <v>102</v>
      </c>
      <c r="I210" s="58" t="s">
        <v>2439</v>
      </c>
      <c r="J210" s="58" t="s">
        <v>2440</v>
      </c>
      <c r="K210" s="58" t="s">
        <v>2441</v>
      </c>
      <c r="L210" s="59" t="s">
        <v>146</v>
      </c>
      <c r="M210" s="58" t="s">
        <v>2442</v>
      </c>
      <c r="N210" s="62"/>
      <c r="O210" s="90">
        <v>1</v>
      </c>
      <c r="P210" s="81" t="s">
        <v>2443</v>
      </c>
      <c r="Q210" s="55" t="s">
        <v>109</v>
      </c>
      <c r="R210" s="81" t="s">
        <v>2398</v>
      </c>
      <c r="S210" s="134">
        <v>44409</v>
      </c>
      <c r="T210" s="134">
        <v>44438</v>
      </c>
      <c r="U210" s="63" t="s">
        <v>111</v>
      </c>
      <c r="V210" s="54"/>
      <c r="W210" s="64">
        <v>44681</v>
      </c>
      <c r="X210" s="54"/>
      <c r="Y210" s="62"/>
      <c r="Z210" s="54"/>
      <c r="AA210" s="62"/>
      <c r="AB210" s="62"/>
      <c r="AC210" s="62"/>
      <c r="AD210" s="62"/>
      <c r="AE210" s="54"/>
      <c r="AF210" s="57"/>
      <c r="AG210" s="70"/>
      <c r="AH210" s="62"/>
      <c r="AI210" s="54"/>
      <c r="AJ210" s="62"/>
      <c r="AK210" s="56"/>
      <c r="AL210" s="62"/>
      <c r="AM210" s="54"/>
      <c r="AN210" s="54"/>
      <c r="AO210" s="62"/>
      <c r="AP210" s="54"/>
      <c r="AQ210" s="62"/>
      <c r="AR210" s="62"/>
      <c r="AS210" s="62"/>
      <c r="AT210" s="62"/>
      <c r="AU210" s="54"/>
      <c r="AV210" s="54"/>
      <c r="AW210" s="62"/>
      <c r="AX210" s="62"/>
      <c r="AY210" s="54"/>
      <c r="AZ210" s="62"/>
      <c r="BA210" s="56"/>
      <c r="BB210" s="54"/>
      <c r="BC210" s="54"/>
      <c r="BD210" s="54"/>
      <c r="BE210" s="62"/>
      <c r="BF210" s="62"/>
      <c r="BG210" s="54"/>
      <c r="BH210" s="62"/>
      <c r="BI210" s="56"/>
      <c r="BJ210" s="54"/>
      <c r="BK210" s="54"/>
      <c r="BL210" s="170">
        <v>44500</v>
      </c>
      <c r="BM210" s="58"/>
      <c r="BN210" s="54"/>
      <c r="BO210" s="170">
        <v>44508</v>
      </c>
      <c r="BP210" s="58" t="s">
        <v>2444</v>
      </c>
      <c r="BQ210" s="56" t="s">
        <v>126</v>
      </c>
      <c r="BR210" s="170">
        <v>44519</v>
      </c>
      <c r="BS210" s="58" t="s">
        <v>2445</v>
      </c>
      <c r="BT210" s="54" t="s">
        <v>128</v>
      </c>
      <c r="BU210" s="68">
        <v>0</v>
      </c>
      <c r="BV210" s="54" t="s">
        <v>115</v>
      </c>
      <c r="BW210" s="170">
        <v>44610</v>
      </c>
      <c r="BX210" s="58" t="s">
        <v>2446</v>
      </c>
      <c r="BY210" s="68">
        <v>1</v>
      </c>
      <c r="BZ210" s="89">
        <v>44622</v>
      </c>
      <c r="CA210" s="73" t="s">
        <v>306</v>
      </c>
      <c r="CB210" s="73" t="s">
        <v>132</v>
      </c>
      <c r="CC210" s="74">
        <f>+BU210</f>
        <v>0</v>
      </c>
      <c r="CD210" s="68" t="s">
        <v>133</v>
      </c>
      <c r="CE210" s="684">
        <v>44658</v>
      </c>
      <c r="CF210" s="66" t="s">
        <v>625</v>
      </c>
      <c r="CG210" s="66" t="s">
        <v>135</v>
      </c>
      <c r="CH210" s="68">
        <v>0</v>
      </c>
      <c r="CI210" s="68" t="s">
        <v>133</v>
      </c>
      <c r="CJ210" s="76">
        <v>44680</v>
      </c>
      <c r="CK210" s="77" t="s">
        <v>136</v>
      </c>
      <c r="CL210" s="77" t="s">
        <v>135</v>
      </c>
      <c r="CM210" s="78">
        <v>0</v>
      </c>
      <c r="CN210" s="78" t="s">
        <v>115</v>
      </c>
      <c r="CO210" s="248">
        <v>44712</v>
      </c>
      <c r="CP210" s="77" t="s">
        <v>2447</v>
      </c>
      <c r="CQ210" s="77">
        <v>1</v>
      </c>
      <c r="CR210" s="248">
        <v>44720</v>
      </c>
      <c r="CS210" s="77" t="s">
        <v>2448</v>
      </c>
      <c r="CT210" s="77" t="s">
        <v>126</v>
      </c>
      <c r="CU210" s="826">
        <v>44731</v>
      </c>
      <c r="CV210" s="827" t="s">
        <v>8271</v>
      </c>
      <c r="CW210" s="856" t="s">
        <v>139</v>
      </c>
      <c r="CX210" s="893">
        <v>44769</v>
      </c>
      <c r="CY210" s="965" t="s">
        <v>8439</v>
      </c>
      <c r="CZ210" s="885" t="s">
        <v>128</v>
      </c>
      <c r="DA210" s="78">
        <v>0</v>
      </c>
      <c r="DB210" s="884" t="s">
        <v>4239</v>
      </c>
      <c r="DC210" s="919"/>
      <c r="DD210" s="920"/>
      <c r="DE210" s="54" t="s">
        <v>140</v>
      </c>
      <c r="DF210" s="62"/>
      <c r="DG210" s="56"/>
      <c r="DH210" s="57"/>
      <c r="DI210" s="54"/>
      <c r="DJ210" s="953"/>
      <c r="DK210" s="925">
        <v>203</v>
      </c>
      <c r="DL210" s="855" t="str">
        <f t="shared" si="5"/>
        <v>VENCIDA</v>
      </c>
      <c r="DM210" s="913">
        <v>203</v>
      </c>
    </row>
    <row r="211" spans="1:117" ht="27" hidden="1" customHeight="1">
      <c r="A211" s="54">
        <v>0</v>
      </c>
      <c r="B211" s="54">
        <v>299</v>
      </c>
      <c r="C211" s="59" t="s">
        <v>99</v>
      </c>
      <c r="D211" s="56">
        <v>2021</v>
      </c>
      <c r="E211" s="56" t="s">
        <v>2351</v>
      </c>
      <c r="F211" s="65">
        <v>44372</v>
      </c>
      <c r="G211" s="118" t="s">
        <v>2438</v>
      </c>
      <c r="H211" s="59" t="s">
        <v>102</v>
      </c>
      <c r="I211" s="58" t="s">
        <v>2449</v>
      </c>
      <c r="J211" s="58" t="s">
        <v>2450</v>
      </c>
      <c r="K211" s="58" t="s">
        <v>2441</v>
      </c>
      <c r="L211" s="59" t="s">
        <v>146</v>
      </c>
      <c r="M211" s="58" t="s">
        <v>2451</v>
      </c>
      <c r="N211" s="62"/>
      <c r="O211" s="90">
        <v>5</v>
      </c>
      <c r="P211" s="81" t="s">
        <v>2452</v>
      </c>
      <c r="Q211" s="55" t="s">
        <v>109</v>
      </c>
      <c r="R211" s="81" t="s">
        <v>2398</v>
      </c>
      <c r="S211" s="134">
        <v>44409</v>
      </c>
      <c r="T211" s="134">
        <v>44561</v>
      </c>
      <c r="U211" s="63" t="s">
        <v>111</v>
      </c>
      <c r="V211" s="54"/>
      <c r="W211" s="64">
        <v>44926</v>
      </c>
      <c r="X211" s="54"/>
      <c r="Y211" s="62"/>
      <c r="Z211" s="54"/>
      <c r="AA211" s="62"/>
      <c r="AB211" s="62"/>
      <c r="AC211" s="62"/>
      <c r="AD211" s="62"/>
      <c r="AE211" s="54"/>
      <c r="AF211" s="57"/>
      <c r="AG211" s="70"/>
      <c r="AH211" s="62"/>
      <c r="AI211" s="54"/>
      <c r="AJ211" s="62"/>
      <c r="AK211" s="56"/>
      <c r="AL211" s="62"/>
      <c r="AM211" s="54"/>
      <c r="AN211" s="54"/>
      <c r="AO211" s="62"/>
      <c r="AP211" s="54"/>
      <c r="AQ211" s="62"/>
      <c r="AR211" s="62"/>
      <c r="AS211" s="62"/>
      <c r="AT211" s="62"/>
      <c r="AU211" s="54"/>
      <c r="AV211" s="54"/>
      <c r="AW211" s="62"/>
      <c r="AX211" s="62"/>
      <c r="AY211" s="54"/>
      <c r="AZ211" s="62"/>
      <c r="BA211" s="56"/>
      <c r="BB211" s="54"/>
      <c r="BC211" s="54"/>
      <c r="BD211" s="54"/>
      <c r="BE211" s="62"/>
      <c r="BF211" s="62"/>
      <c r="BG211" s="54"/>
      <c r="BH211" s="62"/>
      <c r="BI211" s="56"/>
      <c r="BJ211" s="54"/>
      <c r="BK211" s="54"/>
      <c r="BL211" s="170">
        <v>44500</v>
      </c>
      <c r="BM211" s="58" t="s">
        <v>2453</v>
      </c>
      <c r="BN211" s="68">
        <v>0.6</v>
      </c>
      <c r="BO211" s="170">
        <v>44508</v>
      </c>
      <c r="BP211" s="58" t="s">
        <v>2454</v>
      </c>
      <c r="BQ211" s="56" t="s">
        <v>2420</v>
      </c>
      <c r="BR211" s="170">
        <v>44519</v>
      </c>
      <c r="BS211" s="58" t="s">
        <v>2455</v>
      </c>
      <c r="BT211" s="54" t="s">
        <v>128</v>
      </c>
      <c r="BU211" s="68">
        <v>0.6</v>
      </c>
      <c r="BV211" s="54" t="s">
        <v>133</v>
      </c>
      <c r="BW211" s="170">
        <v>44610</v>
      </c>
      <c r="BX211" s="67" t="s">
        <v>2453</v>
      </c>
      <c r="BY211" s="68">
        <v>1</v>
      </c>
      <c r="BZ211" s="89">
        <v>44622</v>
      </c>
      <c r="CA211" s="302" t="s">
        <v>2456</v>
      </c>
      <c r="CB211" s="73" t="s">
        <v>132</v>
      </c>
      <c r="CC211" s="74">
        <f>+BU211</f>
        <v>0.6</v>
      </c>
      <c r="CD211" s="68" t="s">
        <v>133</v>
      </c>
      <c r="CE211" s="684">
        <v>44658</v>
      </c>
      <c r="CF211" s="66" t="s">
        <v>163</v>
      </c>
      <c r="CG211" s="66" t="s">
        <v>135</v>
      </c>
      <c r="CH211" s="68">
        <v>0.6</v>
      </c>
      <c r="CI211" s="68" t="s">
        <v>133</v>
      </c>
      <c r="CJ211" s="76">
        <v>44680</v>
      </c>
      <c r="CK211" s="77" t="s">
        <v>136</v>
      </c>
      <c r="CL211" s="77" t="s">
        <v>135</v>
      </c>
      <c r="CM211" s="78">
        <v>0.6</v>
      </c>
      <c r="CN211" s="78" t="s">
        <v>133</v>
      </c>
      <c r="CO211" s="248">
        <v>44712</v>
      </c>
      <c r="CP211" s="77" t="s">
        <v>2447</v>
      </c>
      <c r="CQ211" s="77">
        <v>1</v>
      </c>
      <c r="CR211" s="248">
        <v>44720</v>
      </c>
      <c r="CS211" s="77" t="s">
        <v>2457</v>
      </c>
      <c r="CT211" s="77" t="s">
        <v>166</v>
      </c>
      <c r="CU211" s="826">
        <v>44731</v>
      </c>
      <c r="CV211" s="827" t="s">
        <v>8272</v>
      </c>
      <c r="CW211" s="856" t="s">
        <v>126</v>
      </c>
      <c r="CX211" s="893">
        <v>44769</v>
      </c>
      <c r="CY211" s="889" t="s">
        <v>8440</v>
      </c>
      <c r="CZ211" s="885" t="s">
        <v>128</v>
      </c>
      <c r="DA211" s="78">
        <v>0.6</v>
      </c>
      <c r="DB211" s="884" t="s">
        <v>4238</v>
      </c>
      <c r="DC211" s="919"/>
      <c r="DD211" s="920"/>
      <c r="DE211" s="54" t="s">
        <v>140</v>
      </c>
      <c r="DF211" s="62"/>
      <c r="DG211" s="56"/>
      <c r="DH211" s="57"/>
      <c r="DI211" s="54"/>
      <c r="DJ211" s="953"/>
      <c r="DK211" s="925">
        <v>204</v>
      </c>
      <c r="DL211" s="855" t="str">
        <f t="shared" si="5"/>
        <v>EN AVANCE</v>
      </c>
      <c r="DM211" s="913">
        <v>204</v>
      </c>
    </row>
    <row r="212" spans="1:117" ht="27" hidden="1" customHeight="1">
      <c r="A212" s="54">
        <v>0</v>
      </c>
      <c r="B212" s="54">
        <v>300</v>
      </c>
      <c r="C212" s="59" t="s">
        <v>99</v>
      </c>
      <c r="D212" s="56">
        <v>2021</v>
      </c>
      <c r="E212" s="56" t="s">
        <v>2351</v>
      </c>
      <c r="F212" s="65">
        <v>44372</v>
      </c>
      <c r="G212" s="118" t="s">
        <v>2438</v>
      </c>
      <c r="H212" s="59" t="s">
        <v>102</v>
      </c>
      <c r="I212" s="58" t="s">
        <v>2449</v>
      </c>
      <c r="J212" s="58" t="s">
        <v>2450</v>
      </c>
      <c r="K212" s="58" t="s">
        <v>2458</v>
      </c>
      <c r="L212" s="60" t="s">
        <v>106</v>
      </c>
      <c r="M212" s="58" t="s">
        <v>2459</v>
      </c>
      <c r="N212" s="62"/>
      <c r="O212" s="126">
        <v>1</v>
      </c>
      <c r="P212" s="81" t="s">
        <v>2460</v>
      </c>
      <c r="Q212" s="55" t="s">
        <v>109</v>
      </c>
      <c r="R212" s="81" t="s">
        <v>2398</v>
      </c>
      <c r="S212" s="134">
        <v>44409</v>
      </c>
      <c r="T212" s="134">
        <v>44439</v>
      </c>
      <c r="U212" s="63" t="s">
        <v>111</v>
      </c>
      <c r="V212" s="54"/>
      <c r="W212" s="64">
        <v>44742</v>
      </c>
      <c r="X212" s="54"/>
      <c r="Y212" s="62"/>
      <c r="Z212" s="54"/>
      <c r="AA212" s="62"/>
      <c r="AB212" s="62"/>
      <c r="AC212" s="62"/>
      <c r="AD212" s="62"/>
      <c r="AE212" s="54"/>
      <c r="AF212" s="57"/>
      <c r="AG212" s="70"/>
      <c r="AH212" s="62"/>
      <c r="AI212" s="54"/>
      <c r="AJ212" s="62"/>
      <c r="AK212" s="56"/>
      <c r="AL212" s="62"/>
      <c r="AM212" s="54"/>
      <c r="AN212" s="54"/>
      <c r="AO212" s="62"/>
      <c r="AP212" s="54"/>
      <c r="AQ212" s="62"/>
      <c r="AR212" s="62"/>
      <c r="AS212" s="62"/>
      <c r="AT212" s="62"/>
      <c r="AU212" s="54"/>
      <c r="AV212" s="54"/>
      <c r="AW212" s="62"/>
      <c r="AX212" s="62"/>
      <c r="AY212" s="54"/>
      <c r="AZ212" s="62"/>
      <c r="BA212" s="56"/>
      <c r="BB212" s="54"/>
      <c r="BC212" s="54"/>
      <c r="BD212" s="54"/>
      <c r="BE212" s="62"/>
      <c r="BF212" s="62"/>
      <c r="BG212" s="54"/>
      <c r="BH212" s="62"/>
      <c r="BI212" s="56"/>
      <c r="BJ212" s="54"/>
      <c r="BK212" s="54"/>
      <c r="BL212" s="170">
        <v>44500</v>
      </c>
      <c r="BM212" s="58" t="s">
        <v>2461</v>
      </c>
      <c r="BN212" s="68">
        <v>1</v>
      </c>
      <c r="BO212" s="170">
        <v>44508</v>
      </c>
      <c r="BP212" s="58" t="s">
        <v>2462</v>
      </c>
      <c r="BQ212" s="56" t="s">
        <v>126</v>
      </c>
      <c r="BR212" s="170">
        <v>44519</v>
      </c>
      <c r="BS212" s="58" t="s">
        <v>2463</v>
      </c>
      <c r="BT212" s="54" t="s">
        <v>128</v>
      </c>
      <c r="BU212" s="68">
        <v>0</v>
      </c>
      <c r="BV212" s="54" t="s">
        <v>115</v>
      </c>
      <c r="BW212" s="170">
        <v>44610</v>
      </c>
      <c r="BX212" s="67"/>
      <c r="BY212" s="68">
        <v>0</v>
      </c>
      <c r="BZ212" s="89">
        <v>44622</v>
      </c>
      <c r="CA212" s="302" t="s">
        <v>2464</v>
      </c>
      <c r="CB212" s="73" t="s">
        <v>132</v>
      </c>
      <c r="CC212" s="74">
        <f>+BU212</f>
        <v>0</v>
      </c>
      <c r="CD212" s="68" t="s">
        <v>133</v>
      </c>
      <c r="CE212" s="684">
        <v>44658</v>
      </c>
      <c r="CF212" s="315" t="s">
        <v>2465</v>
      </c>
      <c r="CG212" s="66" t="s">
        <v>135</v>
      </c>
      <c r="CH212" s="68">
        <v>0</v>
      </c>
      <c r="CI212" s="68" t="s">
        <v>133</v>
      </c>
      <c r="CJ212" s="76">
        <v>44680</v>
      </c>
      <c r="CK212" s="77" t="s">
        <v>136</v>
      </c>
      <c r="CL212" s="77" t="s">
        <v>135</v>
      </c>
      <c r="CM212" s="78">
        <v>0</v>
      </c>
      <c r="CN212" s="78" t="s">
        <v>133</v>
      </c>
      <c r="CO212" s="248">
        <v>44712</v>
      </c>
      <c r="CP212" s="77" t="s">
        <v>2447</v>
      </c>
      <c r="CQ212" s="77">
        <v>1</v>
      </c>
      <c r="CR212" s="248">
        <v>44720</v>
      </c>
      <c r="CS212" s="77" t="s">
        <v>2466</v>
      </c>
      <c r="CT212" s="77" t="s">
        <v>166</v>
      </c>
      <c r="CU212" s="826">
        <v>44731</v>
      </c>
      <c r="CV212" s="827" t="s">
        <v>8273</v>
      </c>
      <c r="CW212" s="856" t="s">
        <v>139</v>
      </c>
      <c r="CX212" s="893">
        <v>44769</v>
      </c>
      <c r="CY212" s="889" t="s">
        <v>8441</v>
      </c>
      <c r="CZ212" s="885" t="s">
        <v>128</v>
      </c>
      <c r="DA212" s="78">
        <v>1</v>
      </c>
      <c r="DB212" s="884" t="s">
        <v>4237</v>
      </c>
      <c r="DC212" s="919"/>
      <c r="DD212" s="920"/>
      <c r="DE212" s="54" t="s">
        <v>140</v>
      </c>
      <c r="DF212" s="62"/>
      <c r="DG212" s="56"/>
      <c r="DH212" s="57"/>
      <c r="DI212" s="54"/>
      <c r="DJ212" s="953"/>
      <c r="DK212" s="925">
        <v>205</v>
      </c>
      <c r="DL212" s="855" t="str">
        <f t="shared" si="5"/>
        <v>CUMPLIDA</v>
      </c>
      <c r="DM212" s="913">
        <v>205</v>
      </c>
    </row>
    <row r="213" spans="1:117" ht="27" hidden="1" customHeight="1">
      <c r="A213" s="54">
        <v>404</v>
      </c>
      <c r="B213" s="54">
        <v>301</v>
      </c>
      <c r="C213" s="59" t="s">
        <v>99</v>
      </c>
      <c r="D213" s="56">
        <v>2021</v>
      </c>
      <c r="E213" s="56" t="s">
        <v>2351</v>
      </c>
      <c r="F213" s="65">
        <v>44372</v>
      </c>
      <c r="G213" s="118" t="s">
        <v>2467</v>
      </c>
      <c r="H213" s="59" t="s">
        <v>102</v>
      </c>
      <c r="I213" s="58" t="s">
        <v>2468</v>
      </c>
      <c r="J213" s="58" t="s">
        <v>2469</v>
      </c>
      <c r="K213" s="58" t="s">
        <v>2470</v>
      </c>
      <c r="L213" s="59" t="s">
        <v>146</v>
      </c>
      <c r="M213" s="58" t="s">
        <v>2471</v>
      </c>
      <c r="N213" s="62"/>
      <c r="O213" s="90">
        <v>5</v>
      </c>
      <c r="P213" s="81" t="s">
        <v>2472</v>
      </c>
      <c r="Q213" s="55" t="s">
        <v>109</v>
      </c>
      <c r="R213" s="81" t="s">
        <v>2398</v>
      </c>
      <c r="S213" s="134">
        <v>44408</v>
      </c>
      <c r="T213" s="134">
        <v>44561</v>
      </c>
      <c r="U213" s="63" t="s">
        <v>111</v>
      </c>
      <c r="V213" s="54"/>
      <c r="W213" s="64">
        <v>44681</v>
      </c>
      <c r="X213" s="54"/>
      <c r="Y213" s="62"/>
      <c r="Z213" s="54"/>
      <c r="AA213" s="62"/>
      <c r="AB213" s="62"/>
      <c r="AC213" s="62"/>
      <c r="AD213" s="62"/>
      <c r="AE213" s="54"/>
      <c r="AF213" s="57"/>
      <c r="AG213" s="70"/>
      <c r="AH213" s="62"/>
      <c r="AI213" s="54"/>
      <c r="AJ213" s="62"/>
      <c r="AK213" s="56"/>
      <c r="AL213" s="62"/>
      <c r="AM213" s="54"/>
      <c r="AN213" s="54"/>
      <c r="AO213" s="62"/>
      <c r="AP213" s="54"/>
      <c r="AQ213" s="62"/>
      <c r="AR213" s="62"/>
      <c r="AS213" s="62"/>
      <c r="AT213" s="62"/>
      <c r="AU213" s="54"/>
      <c r="AV213" s="54"/>
      <c r="AW213" s="62"/>
      <c r="AX213" s="62"/>
      <c r="AY213" s="54"/>
      <c r="AZ213" s="62"/>
      <c r="BA213" s="56"/>
      <c r="BB213" s="54"/>
      <c r="BC213" s="54"/>
      <c r="BD213" s="54"/>
      <c r="BE213" s="62"/>
      <c r="BF213" s="62"/>
      <c r="BG213" s="54"/>
      <c r="BH213" s="62"/>
      <c r="BI213" s="56"/>
      <c r="BJ213" s="54"/>
      <c r="BK213" s="54"/>
      <c r="BL213" s="170">
        <v>44500</v>
      </c>
      <c r="BM213" s="58" t="s">
        <v>2473</v>
      </c>
      <c r="BN213" s="68">
        <v>1</v>
      </c>
      <c r="BO213" s="170">
        <v>44508</v>
      </c>
      <c r="BP213" s="58" t="s">
        <v>2474</v>
      </c>
      <c r="BQ213" s="56" t="s">
        <v>126</v>
      </c>
      <c r="BR213" s="170">
        <v>44519</v>
      </c>
      <c r="BS213" s="58" t="s">
        <v>2475</v>
      </c>
      <c r="BT213" s="54" t="s">
        <v>128</v>
      </c>
      <c r="BU213" s="68">
        <v>0.8</v>
      </c>
      <c r="BV213" s="54" t="s">
        <v>133</v>
      </c>
      <c r="BW213" s="170">
        <v>44610</v>
      </c>
      <c r="BX213" s="58" t="s">
        <v>2473</v>
      </c>
      <c r="BY213" s="68">
        <v>1</v>
      </c>
      <c r="BZ213" s="89">
        <v>44622</v>
      </c>
      <c r="CA213" s="73" t="s">
        <v>306</v>
      </c>
      <c r="CB213" s="73" t="s">
        <v>132</v>
      </c>
      <c r="CC213" s="74">
        <f>+BU213</f>
        <v>0.8</v>
      </c>
      <c r="CD213" s="68" t="s">
        <v>133</v>
      </c>
      <c r="CE213" s="684">
        <v>44658</v>
      </c>
      <c r="CF213" s="316" t="s">
        <v>2476</v>
      </c>
      <c r="CG213" s="66" t="s">
        <v>135</v>
      </c>
      <c r="CH213" s="68">
        <v>0.8</v>
      </c>
      <c r="CI213" s="68" t="s">
        <v>133</v>
      </c>
      <c r="CJ213" s="76">
        <v>44680</v>
      </c>
      <c r="CK213" s="77" t="s">
        <v>136</v>
      </c>
      <c r="CL213" s="77" t="s">
        <v>135</v>
      </c>
      <c r="CM213" s="78">
        <v>0.8</v>
      </c>
      <c r="CN213" s="78" t="s">
        <v>115</v>
      </c>
      <c r="CO213" s="248">
        <v>44712</v>
      </c>
      <c r="CP213" s="77" t="s">
        <v>2477</v>
      </c>
      <c r="CQ213" s="77">
        <v>1</v>
      </c>
      <c r="CR213" s="248">
        <v>44720</v>
      </c>
      <c r="CS213" s="77" t="s">
        <v>2478</v>
      </c>
      <c r="CT213" s="77" t="s">
        <v>126</v>
      </c>
      <c r="CU213" s="822">
        <v>44761</v>
      </c>
      <c r="CV213" s="827" t="s">
        <v>8274</v>
      </c>
      <c r="CW213" s="856" t="s">
        <v>139</v>
      </c>
      <c r="CX213" s="893">
        <v>44769</v>
      </c>
      <c r="CY213" s="889" t="s">
        <v>8442</v>
      </c>
      <c r="CZ213" s="885" t="s">
        <v>128</v>
      </c>
      <c r="DA213" s="78">
        <v>0.8</v>
      </c>
      <c r="DB213" s="884" t="s">
        <v>4239</v>
      </c>
      <c r="DC213" s="919"/>
      <c r="DD213" s="920"/>
      <c r="DE213" s="54" t="s">
        <v>140</v>
      </c>
      <c r="DF213" s="62"/>
      <c r="DG213" s="56"/>
      <c r="DH213" s="54"/>
      <c r="DI213" s="54"/>
      <c r="DJ213" s="953"/>
      <c r="DK213" s="925">
        <v>206</v>
      </c>
      <c r="DL213" s="855" t="str">
        <f t="shared" si="5"/>
        <v>VENCIDA</v>
      </c>
      <c r="DM213" s="913">
        <v>206</v>
      </c>
    </row>
    <row r="214" spans="1:117" ht="27" hidden="1" customHeight="1">
      <c r="A214" s="54">
        <v>0</v>
      </c>
      <c r="B214" s="54">
        <v>302</v>
      </c>
      <c r="C214" s="59" t="s">
        <v>99</v>
      </c>
      <c r="D214" s="56">
        <v>2021</v>
      </c>
      <c r="E214" s="56" t="s">
        <v>2351</v>
      </c>
      <c r="F214" s="65">
        <v>44372</v>
      </c>
      <c r="G214" s="118" t="s">
        <v>2467</v>
      </c>
      <c r="H214" s="59" t="s">
        <v>102</v>
      </c>
      <c r="I214" s="58" t="s">
        <v>2479</v>
      </c>
      <c r="J214" s="58" t="s">
        <v>2480</v>
      </c>
      <c r="K214" s="58" t="s">
        <v>2470</v>
      </c>
      <c r="L214" s="60" t="s">
        <v>106</v>
      </c>
      <c r="M214" s="58" t="s">
        <v>2481</v>
      </c>
      <c r="N214" s="62"/>
      <c r="O214" s="90">
        <v>1</v>
      </c>
      <c r="P214" s="81" t="s">
        <v>2482</v>
      </c>
      <c r="Q214" s="55" t="s">
        <v>109</v>
      </c>
      <c r="R214" s="54" t="s">
        <v>2398</v>
      </c>
      <c r="S214" s="134">
        <v>44409</v>
      </c>
      <c r="T214" s="134">
        <v>44438</v>
      </c>
      <c r="U214" s="63" t="s">
        <v>111</v>
      </c>
      <c r="V214" s="54"/>
      <c r="W214" s="64">
        <v>44681</v>
      </c>
      <c r="X214" s="54"/>
      <c r="Y214" s="62"/>
      <c r="Z214" s="54"/>
      <c r="AA214" s="62"/>
      <c r="AB214" s="62"/>
      <c r="AC214" s="62"/>
      <c r="AD214" s="62"/>
      <c r="AE214" s="54"/>
      <c r="AF214" s="57"/>
      <c r="AG214" s="70"/>
      <c r="AH214" s="62"/>
      <c r="AI214" s="54"/>
      <c r="AJ214" s="62"/>
      <c r="AK214" s="56"/>
      <c r="AL214" s="62"/>
      <c r="AM214" s="54"/>
      <c r="AN214" s="54"/>
      <c r="AO214" s="62"/>
      <c r="AP214" s="54"/>
      <c r="AQ214" s="62"/>
      <c r="AR214" s="62"/>
      <c r="AS214" s="62"/>
      <c r="AT214" s="62"/>
      <c r="AU214" s="54"/>
      <c r="AV214" s="54"/>
      <c r="AW214" s="62"/>
      <c r="AX214" s="62"/>
      <c r="AY214" s="54"/>
      <c r="AZ214" s="62"/>
      <c r="BA214" s="56"/>
      <c r="BB214" s="54"/>
      <c r="BC214" s="54"/>
      <c r="BD214" s="54"/>
      <c r="BE214" s="62"/>
      <c r="BF214" s="62"/>
      <c r="BG214" s="54"/>
      <c r="BH214" s="62"/>
      <c r="BI214" s="56"/>
      <c r="BJ214" s="54"/>
      <c r="BK214" s="54"/>
      <c r="BL214" s="170">
        <v>44500</v>
      </c>
      <c r="BM214" s="58" t="s">
        <v>2473</v>
      </c>
      <c r="BN214" s="68">
        <v>1</v>
      </c>
      <c r="BO214" s="170">
        <v>44508</v>
      </c>
      <c r="BP214" s="58" t="s">
        <v>2483</v>
      </c>
      <c r="BQ214" s="56" t="s">
        <v>126</v>
      </c>
      <c r="BR214" s="170">
        <v>44519</v>
      </c>
      <c r="BS214" s="58" t="s">
        <v>2484</v>
      </c>
      <c r="BT214" s="54" t="s">
        <v>128</v>
      </c>
      <c r="BU214" s="68">
        <v>0.9</v>
      </c>
      <c r="BV214" s="54" t="s">
        <v>115</v>
      </c>
      <c r="BW214" s="170">
        <v>44610</v>
      </c>
      <c r="BX214" s="58" t="s">
        <v>2473</v>
      </c>
      <c r="BY214" s="68">
        <v>1</v>
      </c>
      <c r="BZ214" s="89">
        <v>44622</v>
      </c>
      <c r="CA214" s="73" t="s">
        <v>306</v>
      </c>
      <c r="CB214" s="73" t="s">
        <v>132</v>
      </c>
      <c r="CC214" s="74">
        <f>+BU214</f>
        <v>0.9</v>
      </c>
      <c r="CD214" s="68" t="s">
        <v>133</v>
      </c>
      <c r="CE214" s="684">
        <v>44658</v>
      </c>
      <c r="CF214" s="66" t="s">
        <v>625</v>
      </c>
      <c r="CG214" s="66" t="s">
        <v>135</v>
      </c>
      <c r="CH214" s="68">
        <v>0.9</v>
      </c>
      <c r="CI214" s="68" t="s">
        <v>133</v>
      </c>
      <c r="CJ214" s="76">
        <v>44680</v>
      </c>
      <c r="CK214" s="77" t="s">
        <v>136</v>
      </c>
      <c r="CL214" s="77" t="s">
        <v>135</v>
      </c>
      <c r="CM214" s="78">
        <v>0.9</v>
      </c>
      <c r="CN214" s="78" t="s">
        <v>115</v>
      </c>
      <c r="CO214" s="77"/>
      <c r="CP214" s="77"/>
      <c r="CQ214" s="77"/>
      <c r="CR214" s="248">
        <v>44720</v>
      </c>
      <c r="CS214" s="77" t="s">
        <v>335</v>
      </c>
      <c r="CT214" s="77" t="s">
        <v>126</v>
      </c>
      <c r="CU214" s="822">
        <v>44761</v>
      </c>
      <c r="CV214" s="827" t="s">
        <v>8275</v>
      </c>
      <c r="CW214" s="856" t="s">
        <v>126</v>
      </c>
      <c r="CX214" s="893">
        <v>44769</v>
      </c>
      <c r="CY214" s="889" t="s">
        <v>8436</v>
      </c>
      <c r="CZ214" s="885" t="s">
        <v>128</v>
      </c>
      <c r="DA214" s="78">
        <v>0.9</v>
      </c>
      <c r="DB214" s="884" t="s">
        <v>4239</v>
      </c>
      <c r="DC214" s="919"/>
      <c r="DD214" s="920"/>
      <c r="DE214" s="54" t="s">
        <v>140</v>
      </c>
      <c r="DF214" s="62"/>
      <c r="DG214" s="56"/>
      <c r="DH214" s="54"/>
      <c r="DI214" s="54"/>
      <c r="DJ214" s="953"/>
      <c r="DK214" s="925">
        <v>207</v>
      </c>
      <c r="DL214" s="855" t="str">
        <f t="shared" si="5"/>
        <v>VENCIDA</v>
      </c>
      <c r="DM214" s="913">
        <v>207</v>
      </c>
    </row>
    <row r="215" spans="1:117" ht="27" customHeight="1">
      <c r="A215" s="54">
        <v>406</v>
      </c>
      <c r="B215" s="54">
        <v>303</v>
      </c>
      <c r="C215" s="59" t="s">
        <v>99</v>
      </c>
      <c r="D215" s="56">
        <v>2021</v>
      </c>
      <c r="E215" s="92" t="s">
        <v>2485</v>
      </c>
      <c r="F215" s="65">
        <v>44414</v>
      </c>
      <c r="G215" s="118" t="s">
        <v>2486</v>
      </c>
      <c r="H215" s="59" t="s">
        <v>370</v>
      </c>
      <c r="I215" s="220" t="s">
        <v>2487</v>
      </c>
      <c r="J215" s="220" t="s">
        <v>2488</v>
      </c>
      <c r="K215" s="118" t="s">
        <v>2489</v>
      </c>
      <c r="L215" s="60" t="s">
        <v>2356</v>
      </c>
      <c r="M215" s="118" t="s">
        <v>8520</v>
      </c>
      <c r="N215" s="56"/>
      <c r="O215" s="90">
        <v>1</v>
      </c>
      <c r="P215" s="81" t="s">
        <v>2490</v>
      </c>
      <c r="Q215" s="55" t="s">
        <v>318</v>
      </c>
      <c r="R215" s="81" t="s">
        <v>2491</v>
      </c>
      <c r="S215" s="134">
        <v>44440</v>
      </c>
      <c r="T215" s="134">
        <v>44742</v>
      </c>
      <c r="U215" s="60"/>
      <c r="V215" s="54"/>
      <c r="W215" s="65">
        <f>IF(T215="","",(T215+V215))</f>
        <v>44742</v>
      </c>
      <c r="X215" s="54"/>
      <c r="Y215" s="62"/>
      <c r="Z215" s="54"/>
      <c r="AA215" s="62"/>
      <c r="AB215" s="62"/>
      <c r="AC215" s="62"/>
      <c r="AD215" s="62"/>
      <c r="AE215" s="54"/>
      <c r="AF215" s="57"/>
      <c r="AG215" s="70"/>
      <c r="AH215" s="62"/>
      <c r="AI215" s="54"/>
      <c r="AJ215" s="62"/>
      <c r="AK215" s="56"/>
      <c r="AL215" s="62"/>
      <c r="AM215" s="54"/>
      <c r="AN215" s="54"/>
      <c r="AO215" s="62"/>
      <c r="AP215" s="54"/>
      <c r="AQ215" s="62"/>
      <c r="AR215" s="62"/>
      <c r="AS215" s="62"/>
      <c r="AT215" s="62"/>
      <c r="AU215" s="54"/>
      <c r="AV215" s="54"/>
      <c r="AW215" s="62"/>
      <c r="AX215" s="62"/>
      <c r="AY215" s="54"/>
      <c r="AZ215" s="62"/>
      <c r="BA215" s="56"/>
      <c r="BB215" s="54"/>
      <c r="BC215" s="54"/>
      <c r="BD215" s="54"/>
      <c r="BE215" s="62"/>
      <c r="BF215" s="62"/>
      <c r="BG215" s="54"/>
      <c r="BH215" s="62"/>
      <c r="BI215" s="56"/>
      <c r="BJ215" s="54"/>
      <c r="BK215" s="54"/>
      <c r="BL215" s="57">
        <v>44500</v>
      </c>
      <c r="BM215" s="58" t="s">
        <v>2492</v>
      </c>
      <c r="BN215" s="68">
        <v>0.5</v>
      </c>
      <c r="BO215" s="170">
        <v>44508</v>
      </c>
      <c r="BP215" s="58" t="s">
        <v>2493</v>
      </c>
      <c r="BQ215" s="56" t="s">
        <v>2420</v>
      </c>
      <c r="BR215" s="170">
        <v>44517</v>
      </c>
      <c r="BS215" s="67" t="s">
        <v>2494</v>
      </c>
      <c r="BT215" s="54" t="s">
        <v>128</v>
      </c>
      <c r="BU215" s="68">
        <v>0.5</v>
      </c>
      <c r="BV215" s="54" t="s">
        <v>133</v>
      </c>
      <c r="BW215" s="54"/>
      <c r="BX215" s="54"/>
      <c r="BY215" s="54"/>
      <c r="BZ215" s="72">
        <v>44628</v>
      </c>
      <c r="CA215" s="61" t="s">
        <v>2495</v>
      </c>
      <c r="CB215" s="73" t="s">
        <v>132</v>
      </c>
      <c r="CC215" s="74">
        <v>0</v>
      </c>
      <c r="CD215" s="54" t="s">
        <v>133</v>
      </c>
      <c r="CE215" s="248">
        <v>44657</v>
      </c>
      <c r="CF215" s="92" t="s">
        <v>2496</v>
      </c>
      <c r="CG215" s="92" t="s">
        <v>333</v>
      </c>
      <c r="CH215" s="78">
        <v>1</v>
      </c>
      <c r="CI215" s="78" t="s">
        <v>257</v>
      </c>
      <c r="CJ215" s="76">
        <v>44680</v>
      </c>
      <c r="CK215" s="92" t="s">
        <v>348</v>
      </c>
      <c r="CL215" s="77" t="s">
        <v>331</v>
      </c>
      <c r="CM215" s="78">
        <v>1</v>
      </c>
      <c r="CN215" s="78" t="s">
        <v>257</v>
      </c>
      <c r="CO215" s="77"/>
      <c r="CP215" s="77"/>
      <c r="CQ215" s="77"/>
      <c r="CR215" s="248">
        <v>44720</v>
      </c>
      <c r="CS215" s="77" t="s">
        <v>348</v>
      </c>
      <c r="CT215" s="77" t="s">
        <v>139</v>
      </c>
      <c r="CU215" s="817">
        <v>44761</v>
      </c>
      <c r="CV215" s="818" t="s">
        <v>8236</v>
      </c>
      <c r="CW215" s="858" t="s">
        <v>1349</v>
      </c>
      <c r="CX215" s="883">
        <v>44770</v>
      </c>
      <c r="CY215" s="889" t="s">
        <v>8463</v>
      </c>
      <c r="CZ215" s="885" t="s">
        <v>128</v>
      </c>
      <c r="DA215" s="78">
        <v>1</v>
      </c>
      <c r="DB215" s="884" t="s">
        <v>4237</v>
      </c>
      <c r="DC215" s="945" t="s">
        <v>260</v>
      </c>
      <c r="DD215" s="947" t="s">
        <v>260</v>
      </c>
      <c r="DE215" s="948" t="s">
        <v>4218</v>
      </c>
      <c r="DF215" s="949" t="s">
        <v>3767</v>
      </c>
      <c r="DG215" s="950" t="s">
        <v>128</v>
      </c>
      <c r="DH215" s="951">
        <v>44771</v>
      </c>
      <c r="DI215" s="952" t="s">
        <v>310</v>
      </c>
      <c r="DJ215" s="953" t="s">
        <v>8521</v>
      </c>
      <c r="DK215" s="925">
        <v>208</v>
      </c>
      <c r="DL215" s="855" t="str">
        <f t="shared" si="5"/>
        <v>CUMPLIDA</v>
      </c>
      <c r="DM215" s="913">
        <v>208</v>
      </c>
    </row>
    <row r="216" spans="1:117" ht="27" customHeight="1">
      <c r="A216" s="54">
        <v>407</v>
      </c>
      <c r="B216" s="54">
        <v>304</v>
      </c>
      <c r="C216" s="59" t="s">
        <v>99</v>
      </c>
      <c r="D216" s="56">
        <v>2021</v>
      </c>
      <c r="E216" s="92" t="s">
        <v>2485</v>
      </c>
      <c r="F216" s="65">
        <v>44414</v>
      </c>
      <c r="G216" s="118" t="s">
        <v>2497</v>
      </c>
      <c r="H216" s="59" t="s">
        <v>102</v>
      </c>
      <c r="I216" s="220" t="s">
        <v>2498</v>
      </c>
      <c r="J216" s="220" t="s">
        <v>2499</v>
      </c>
      <c r="K216" s="118" t="s">
        <v>2500</v>
      </c>
      <c r="L216" s="60" t="s">
        <v>146</v>
      </c>
      <c r="M216" s="118" t="s">
        <v>2501</v>
      </c>
      <c r="N216" s="62"/>
      <c r="O216" s="90">
        <v>1</v>
      </c>
      <c r="P216" s="81" t="s">
        <v>2490</v>
      </c>
      <c r="Q216" s="55" t="s">
        <v>318</v>
      </c>
      <c r="R216" s="81" t="s">
        <v>2491</v>
      </c>
      <c r="S216" s="134">
        <v>44440</v>
      </c>
      <c r="T216" s="134">
        <v>44742</v>
      </c>
      <c r="U216" s="60"/>
      <c r="V216" s="54"/>
      <c r="W216" s="65">
        <f>IF(T216="","",(T216+V216))</f>
        <v>44742</v>
      </c>
      <c r="X216" s="54"/>
      <c r="Y216" s="62"/>
      <c r="Z216" s="54"/>
      <c r="AA216" s="62"/>
      <c r="AB216" s="62"/>
      <c r="AC216" s="62"/>
      <c r="AD216" s="62"/>
      <c r="AE216" s="54"/>
      <c r="AF216" s="57"/>
      <c r="AG216" s="70"/>
      <c r="AH216" s="62"/>
      <c r="AI216" s="54"/>
      <c r="AJ216" s="62"/>
      <c r="AK216" s="56"/>
      <c r="AL216" s="62"/>
      <c r="AM216" s="54"/>
      <c r="AN216" s="54"/>
      <c r="AO216" s="62"/>
      <c r="AP216" s="54"/>
      <c r="AQ216" s="62"/>
      <c r="AR216" s="62"/>
      <c r="AS216" s="62"/>
      <c r="AT216" s="62"/>
      <c r="AU216" s="54"/>
      <c r="AV216" s="54"/>
      <c r="AW216" s="62"/>
      <c r="AX216" s="62"/>
      <c r="AY216" s="54"/>
      <c r="AZ216" s="62"/>
      <c r="BA216" s="56"/>
      <c r="BB216" s="54"/>
      <c r="BC216" s="54"/>
      <c r="BD216" s="54"/>
      <c r="BE216" s="62"/>
      <c r="BF216" s="62"/>
      <c r="BG216" s="54"/>
      <c r="BH216" s="62"/>
      <c r="BI216" s="56"/>
      <c r="BJ216" s="54"/>
      <c r="BK216" s="54"/>
      <c r="BL216" s="57">
        <v>44500</v>
      </c>
      <c r="BM216" s="58" t="s">
        <v>2492</v>
      </c>
      <c r="BN216" s="68">
        <v>0.5</v>
      </c>
      <c r="BO216" s="170">
        <v>44508</v>
      </c>
      <c r="BP216" s="58" t="s">
        <v>2493</v>
      </c>
      <c r="BQ216" s="56" t="s">
        <v>2420</v>
      </c>
      <c r="BR216" s="170">
        <v>44517</v>
      </c>
      <c r="BS216" s="67" t="s">
        <v>2502</v>
      </c>
      <c r="BT216" s="54" t="s">
        <v>128</v>
      </c>
      <c r="BU216" s="68">
        <v>0.5</v>
      </c>
      <c r="BV216" s="54" t="s">
        <v>133</v>
      </c>
      <c r="BW216" s="54"/>
      <c r="BX216" s="54"/>
      <c r="BY216" s="54"/>
      <c r="BZ216" s="72">
        <v>44628</v>
      </c>
      <c r="CA216" s="61" t="s">
        <v>2495</v>
      </c>
      <c r="CB216" s="73" t="s">
        <v>132</v>
      </c>
      <c r="CC216" s="74">
        <v>0.5</v>
      </c>
      <c r="CD216" s="54" t="s">
        <v>133</v>
      </c>
      <c r="CE216" s="248">
        <v>44657</v>
      </c>
      <c r="CF216" s="92" t="s">
        <v>2496</v>
      </c>
      <c r="CG216" s="92" t="s">
        <v>333</v>
      </c>
      <c r="CH216" s="78">
        <v>1</v>
      </c>
      <c r="CI216" s="78" t="s">
        <v>257</v>
      </c>
      <c r="CJ216" s="76">
        <v>44680</v>
      </c>
      <c r="CK216" s="92" t="s">
        <v>348</v>
      </c>
      <c r="CL216" s="77" t="s">
        <v>331</v>
      </c>
      <c r="CM216" s="78">
        <v>1</v>
      </c>
      <c r="CN216" s="78" t="s">
        <v>257</v>
      </c>
      <c r="CO216" s="77"/>
      <c r="CP216" s="77"/>
      <c r="CQ216" s="77"/>
      <c r="CR216" s="248">
        <v>44720</v>
      </c>
      <c r="CS216" s="77" t="s">
        <v>348</v>
      </c>
      <c r="CT216" s="77" t="s">
        <v>139</v>
      </c>
      <c r="CU216" s="817">
        <v>44761</v>
      </c>
      <c r="CV216" s="818" t="s">
        <v>8236</v>
      </c>
      <c r="CW216" s="858" t="s">
        <v>1349</v>
      </c>
      <c r="CX216" s="883">
        <v>44770</v>
      </c>
      <c r="CY216" s="889" t="s">
        <v>8463</v>
      </c>
      <c r="CZ216" s="885" t="s">
        <v>128</v>
      </c>
      <c r="DA216" s="78">
        <v>1</v>
      </c>
      <c r="DB216" s="884" t="s">
        <v>4237</v>
      </c>
      <c r="DC216" s="919"/>
      <c r="DD216" s="920"/>
      <c r="DE216" s="54" t="s">
        <v>140</v>
      </c>
      <c r="DF216" s="62"/>
      <c r="DG216" s="56"/>
      <c r="DH216" s="54"/>
      <c r="DI216" s="54"/>
      <c r="DJ216" s="953"/>
      <c r="DK216" s="925">
        <v>209</v>
      </c>
      <c r="DL216" s="855" t="str">
        <f t="shared" si="5"/>
        <v>CUMPLIDA</v>
      </c>
      <c r="DM216" s="913">
        <v>209</v>
      </c>
    </row>
    <row r="217" spans="1:117" ht="27" customHeight="1">
      <c r="A217" s="54">
        <v>0</v>
      </c>
      <c r="B217" s="54">
        <v>305</v>
      </c>
      <c r="C217" s="59" t="s">
        <v>99</v>
      </c>
      <c r="D217" s="56">
        <v>2021</v>
      </c>
      <c r="E217" s="92" t="s">
        <v>2485</v>
      </c>
      <c r="F217" s="65">
        <v>44414</v>
      </c>
      <c r="G217" s="118" t="s">
        <v>2497</v>
      </c>
      <c r="H217" s="59" t="s">
        <v>102</v>
      </c>
      <c r="I217" s="220" t="s">
        <v>2503</v>
      </c>
      <c r="J217" s="220" t="s">
        <v>2504</v>
      </c>
      <c r="K217" s="118" t="s">
        <v>2505</v>
      </c>
      <c r="L217" s="60" t="s">
        <v>146</v>
      </c>
      <c r="M217" s="118" t="s">
        <v>2506</v>
      </c>
      <c r="N217" s="62"/>
      <c r="O217" s="90">
        <v>1</v>
      </c>
      <c r="P217" s="81" t="s">
        <v>2507</v>
      </c>
      <c r="Q217" s="55" t="s">
        <v>318</v>
      </c>
      <c r="R217" s="81" t="s">
        <v>2508</v>
      </c>
      <c r="S217" s="134">
        <v>44440</v>
      </c>
      <c r="T217" s="57">
        <v>44771</v>
      </c>
      <c r="U217" s="60"/>
      <c r="V217" s="54"/>
      <c r="W217" s="65">
        <f>IF(T217="","",(T217+V217))</f>
        <v>44771</v>
      </c>
      <c r="X217" s="54"/>
      <c r="Y217" s="62"/>
      <c r="Z217" s="54"/>
      <c r="AA217" s="62"/>
      <c r="AB217" s="62"/>
      <c r="AC217" s="62"/>
      <c r="AD217" s="62"/>
      <c r="AE217" s="54"/>
      <c r="AF217" s="57"/>
      <c r="AG217" s="70"/>
      <c r="AH217" s="62"/>
      <c r="AI217" s="54"/>
      <c r="AJ217" s="62"/>
      <c r="AK217" s="56"/>
      <c r="AL217" s="62"/>
      <c r="AM217" s="54"/>
      <c r="AN217" s="54"/>
      <c r="AO217" s="62"/>
      <c r="AP217" s="54"/>
      <c r="AQ217" s="62"/>
      <c r="AR217" s="62"/>
      <c r="AS217" s="62"/>
      <c r="AT217" s="62"/>
      <c r="AU217" s="54"/>
      <c r="AV217" s="54"/>
      <c r="AW217" s="62"/>
      <c r="AX217" s="62"/>
      <c r="AY217" s="54"/>
      <c r="AZ217" s="62"/>
      <c r="BA217" s="56"/>
      <c r="BB217" s="54"/>
      <c r="BC217" s="54"/>
      <c r="BD217" s="54"/>
      <c r="BE217" s="62"/>
      <c r="BF217" s="62"/>
      <c r="BG217" s="54"/>
      <c r="BH217" s="62"/>
      <c r="BI217" s="56"/>
      <c r="BJ217" s="54"/>
      <c r="BK217" s="54"/>
      <c r="BL217" s="57">
        <v>44500</v>
      </c>
      <c r="BM217" s="58" t="s">
        <v>2509</v>
      </c>
      <c r="BN217" s="68">
        <v>0</v>
      </c>
      <c r="BO217" s="170">
        <v>44508</v>
      </c>
      <c r="BP217" s="58" t="s">
        <v>2510</v>
      </c>
      <c r="BQ217" s="56" t="s">
        <v>2420</v>
      </c>
      <c r="BR217" s="170">
        <v>44517</v>
      </c>
      <c r="BS217" s="67" t="s">
        <v>2511</v>
      </c>
      <c r="BT217" s="54" t="s">
        <v>128</v>
      </c>
      <c r="BU217" s="68">
        <v>0</v>
      </c>
      <c r="BV217" s="54" t="s">
        <v>133</v>
      </c>
      <c r="BW217" s="54"/>
      <c r="BX217" s="54"/>
      <c r="BY217" s="54"/>
      <c r="BZ217" s="72">
        <v>44628</v>
      </c>
      <c r="CA217" s="61" t="s">
        <v>2495</v>
      </c>
      <c r="CB217" s="73" t="s">
        <v>132</v>
      </c>
      <c r="CC217" s="74">
        <v>0</v>
      </c>
      <c r="CD217" s="54" t="s">
        <v>133</v>
      </c>
      <c r="CE217" s="248">
        <v>44657</v>
      </c>
      <c r="CF217" s="92" t="s">
        <v>2512</v>
      </c>
      <c r="CG217" s="92" t="s">
        <v>333</v>
      </c>
      <c r="CH217" s="126">
        <v>0</v>
      </c>
      <c r="CI217" s="123" t="s">
        <v>133</v>
      </c>
      <c r="CJ217" s="76">
        <v>44684</v>
      </c>
      <c r="CK217" s="118" t="s">
        <v>1140</v>
      </c>
      <c r="CL217" s="92" t="s">
        <v>333</v>
      </c>
      <c r="CM217" s="122">
        <v>0.8</v>
      </c>
      <c r="CN217" s="123" t="s">
        <v>133</v>
      </c>
      <c r="CO217" s="248">
        <v>44712</v>
      </c>
      <c r="CP217" s="92" t="s">
        <v>2513</v>
      </c>
      <c r="CQ217" s="77">
        <v>0.9</v>
      </c>
      <c r="CR217" s="248">
        <v>44720</v>
      </c>
      <c r="CS217" s="77" t="s">
        <v>335</v>
      </c>
      <c r="CT217" s="77" t="s">
        <v>367</v>
      </c>
      <c r="CU217" s="817">
        <v>44761</v>
      </c>
      <c r="CV217" s="818" t="s">
        <v>8247</v>
      </c>
      <c r="CW217" s="858" t="s">
        <v>1071</v>
      </c>
      <c r="CX217" s="883">
        <v>44770</v>
      </c>
      <c r="CY217" s="889" t="s">
        <v>8474</v>
      </c>
      <c r="CZ217" s="885" t="s">
        <v>128</v>
      </c>
      <c r="DA217" s="122">
        <v>0.9</v>
      </c>
      <c r="DB217" s="884" t="s">
        <v>4238</v>
      </c>
      <c r="DC217" s="919"/>
      <c r="DD217" s="920"/>
      <c r="DE217" s="54" t="s">
        <v>140</v>
      </c>
      <c r="DF217" s="62"/>
      <c r="DG217" s="56"/>
      <c r="DH217" s="54"/>
      <c r="DI217" s="54"/>
      <c r="DJ217" s="953"/>
      <c r="DK217" s="925">
        <v>210</v>
      </c>
      <c r="DL217" s="855" t="str">
        <f t="shared" si="5"/>
        <v>EN AVANCE</v>
      </c>
      <c r="DM217" s="913">
        <v>210</v>
      </c>
    </row>
    <row r="218" spans="1:117" ht="27" customHeight="1">
      <c r="A218" s="98">
        <v>408</v>
      </c>
      <c r="B218" s="54">
        <v>306</v>
      </c>
      <c r="C218" s="59" t="s">
        <v>99</v>
      </c>
      <c r="D218" s="56">
        <v>2021</v>
      </c>
      <c r="E218" s="92" t="s">
        <v>2485</v>
      </c>
      <c r="F218" s="65">
        <v>44414</v>
      </c>
      <c r="G218" s="118" t="s">
        <v>2515</v>
      </c>
      <c r="H218" s="59" t="s">
        <v>102</v>
      </c>
      <c r="I218" s="118" t="s">
        <v>2516</v>
      </c>
      <c r="J218" s="118" t="s">
        <v>2517</v>
      </c>
      <c r="K218" s="118" t="s">
        <v>2518</v>
      </c>
      <c r="L218" s="60" t="s">
        <v>146</v>
      </c>
      <c r="M218" s="118" t="s">
        <v>2519</v>
      </c>
      <c r="N218" s="62"/>
      <c r="O218" s="90">
        <v>1</v>
      </c>
      <c r="P218" s="81" t="s">
        <v>2520</v>
      </c>
      <c r="Q218" s="59" t="s">
        <v>2521</v>
      </c>
      <c r="R218" s="81" t="s">
        <v>2522</v>
      </c>
      <c r="S218" s="134">
        <v>44470</v>
      </c>
      <c r="T218" s="134">
        <v>44620</v>
      </c>
      <c r="U218" s="60"/>
      <c r="V218" s="54"/>
      <c r="W218" s="65">
        <f>IF(T218="","",(T218+V218))</f>
        <v>44620</v>
      </c>
      <c r="X218" s="54"/>
      <c r="Y218" s="62"/>
      <c r="Z218" s="54"/>
      <c r="AA218" s="62"/>
      <c r="AB218" s="62"/>
      <c r="AC218" s="62"/>
      <c r="AD218" s="62"/>
      <c r="AE218" s="54"/>
      <c r="AF218" s="57"/>
      <c r="AG218" s="70"/>
      <c r="AH218" s="62"/>
      <c r="AI218" s="54"/>
      <c r="AJ218" s="62"/>
      <c r="AK218" s="56"/>
      <c r="AL218" s="62"/>
      <c r="AM218" s="54"/>
      <c r="AN218" s="54"/>
      <c r="AO218" s="62"/>
      <c r="AP218" s="54"/>
      <c r="AQ218" s="62"/>
      <c r="AR218" s="62"/>
      <c r="AS218" s="62"/>
      <c r="AT218" s="62"/>
      <c r="AU218" s="54"/>
      <c r="AV218" s="54"/>
      <c r="AW218" s="62"/>
      <c r="AX218" s="62"/>
      <c r="AY218" s="54"/>
      <c r="AZ218" s="62"/>
      <c r="BA218" s="56"/>
      <c r="BB218" s="54"/>
      <c r="BC218" s="54"/>
      <c r="BD218" s="54"/>
      <c r="BE218" s="62"/>
      <c r="BF218" s="62"/>
      <c r="BG218" s="54"/>
      <c r="BH218" s="62"/>
      <c r="BI218" s="56"/>
      <c r="BJ218" s="54"/>
      <c r="BK218" s="54"/>
      <c r="BL218" s="170">
        <v>44500</v>
      </c>
      <c r="BM218" s="58" t="s">
        <v>2523</v>
      </c>
      <c r="BN218" s="68">
        <v>0.02</v>
      </c>
      <c r="BO218" s="684">
        <v>44508</v>
      </c>
      <c r="BP218" s="58" t="s">
        <v>2524</v>
      </c>
      <c r="BQ218" s="54" t="s">
        <v>2420</v>
      </c>
      <c r="BR218" s="170">
        <v>44512</v>
      </c>
      <c r="BS218" s="67" t="s">
        <v>2525</v>
      </c>
      <c r="BT218" s="54" t="s">
        <v>128</v>
      </c>
      <c r="BU218" s="68">
        <v>0</v>
      </c>
      <c r="BV218" s="56" t="s">
        <v>133</v>
      </c>
      <c r="BW218" s="56"/>
      <c r="BX218" s="56"/>
      <c r="BY218" s="56"/>
      <c r="BZ218" s="317">
        <v>44630</v>
      </c>
      <c r="CA218" s="318" t="s">
        <v>2526</v>
      </c>
      <c r="CB218" s="149" t="s">
        <v>2527</v>
      </c>
      <c r="CC218" s="205">
        <v>1</v>
      </c>
      <c r="CD218" s="56" t="s">
        <v>257</v>
      </c>
      <c r="CE218" s="248">
        <v>44658</v>
      </c>
      <c r="CF218" s="92" t="s">
        <v>1098</v>
      </c>
      <c r="CG218" s="92" t="s">
        <v>2528</v>
      </c>
      <c r="CH218" s="77">
        <v>1</v>
      </c>
      <c r="CI218" s="92" t="s">
        <v>257</v>
      </c>
      <c r="CJ218" s="151">
        <v>44658</v>
      </c>
      <c r="CK218" s="92" t="s">
        <v>1098</v>
      </c>
      <c r="CL218" s="92" t="s">
        <v>2528</v>
      </c>
      <c r="CM218" s="77">
        <v>1</v>
      </c>
      <c r="CN218" s="92" t="s">
        <v>257</v>
      </c>
      <c r="CO218" s="92"/>
      <c r="CP218" s="92"/>
      <c r="CQ218" s="92"/>
      <c r="CR218" s="248">
        <v>44720</v>
      </c>
      <c r="CS218" s="92" t="s">
        <v>2529</v>
      </c>
      <c r="CT218" s="92" t="s">
        <v>139</v>
      </c>
      <c r="CU218" s="932">
        <v>44742</v>
      </c>
      <c r="CV218" s="934" t="s">
        <v>8188</v>
      </c>
      <c r="CW218" s="941" t="s">
        <v>139</v>
      </c>
      <c r="CX218" s="883">
        <v>44764</v>
      </c>
      <c r="CY218" s="889" t="s">
        <v>8631</v>
      </c>
      <c r="CZ218" s="885" t="s">
        <v>220</v>
      </c>
      <c r="DA218" s="77">
        <v>1</v>
      </c>
      <c r="DB218" s="884" t="s">
        <v>4237</v>
      </c>
      <c r="DC218" s="919" t="s">
        <v>260</v>
      </c>
      <c r="DD218" s="920" t="s">
        <v>260</v>
      </c>
      <c r="DE218" s="54" t="s">
        <v>4218</v>
      </c>
      <c r="DF218" s="67" t="s">
        <v>2530</v>
      </c>
      <c r="DG218" s="56" t="s">
        <v>220</v>
      </c>
      <c r="DH218" s="170">
        <v>44769</v>
      </c>
      <c r="DI218" s="54" t="s">
        <v>310</v>
      </c>
      <c r="DJ218" s="953" t="s">
        <v>2532</v>
      </c>
      <c r="DK218" s="925">
        <v>211</v>
      </c>
      <c r="DL218" s="855" t="str">
        <f t="shared" si="5"/>
        <v>CUMPLIDA</v>
      </c>
      <c r="DM218" s="913">
        <v>211</v>
      </c>
    </row>
    <row r="219" spans="1:117" ht="27" customHeight="1">
      <c r="A219" s="98">
        <v>0</v>
      </c>
      <c r="B219" s="54">
        <v>307</v>
      </c>
      <c r="C219" s="59" t="s">
        <v>99</v>
      </c>
      <c r="D219" s="56">
        <v>2021</v>
      </c>
      <c r="E219" s="92" t="s">
        <v>2485</v>
      </c>
      <c r="F219" s="65">
        <v>44414</v>
      </c>
      <c r="G219" s="118" t="s">
        <v>2515</v>
      </c>
      <c r="H219" s="59" t="s">
        <v>102</v>
      </c>
      <c r="I219" s="118" t="s">
        <v>2535</v>
      </c>
      <c r="J219" s="118" t="s">
        <v>2536</v>
      </c>
      <c r="K219" s="118" t="s">
        <v>2518</v>
      </c>
      <c r="L219" s="60" t="s">
        <v>146</v>
      </c>
      <c r="M219" s="118" t="s">
        <v>2537</v>
      </c>
      <c r="N219" s="62"/>
      <c r="O219" s="90">
        <v>1</v>
      </c>
      <c r="P219" s="81" t="s">
        <v>2538</v>
      </c>
      <c r="Q219" s="55" t="s">
        <v>318</v>
      </c>
      <c r="R219" s="81" t="s">
        <v>2508</v>
      </c>
      <c r="S219" s="134">
        <v>44440</v>
      </c>
      <c r="T219" s="134">
        <v>44771</v>
      </c>
      <c r="U219" s="60"/>
      <c r="V219" s="54"/>
      <c r="W219" s="65">
        <f>IF(T219="","",(T219+V219))</f>
        <v>44771</v>
      </c>
      <c r="X219" s="54"/>
      <c r="Y219" s="62"/>
      <c r="Z219" s="54"/>
      <c r="AA219" s="62"/>
      <c r="AB219" s="62"/>
      <c r="AC219" s="62"/>
      <c r="AD219" s="62"/>
      <c r="AE219" s="54"/>
      <c r="AF219" s="57"/>
      <c r="AG219" s="70"/>
      <c r="AH219" s="62"/>
      <c r="AI219" s="54"/>
      <c r="AJ219" s="62"/>
      <c r="AK219" s="56"/>
      <c r="AL219" s="62"/>
      <c r="AM219" s="54"/>
      <c r="AN219" s="54"/>
      <c r="AO219" s="62"/>
      <c r="AP219" s="54"/>
      <c r="AQ219" s="62"/>
      <c r="AR219" s="62"/>
      <c r="AS219" s="62"/>
      <c r="AT219" s="62"/>
      <c r="AU219" s="54"/>
      <c r="AV219" s="54"/>
      <c r="AW219" s="62"/>
      <c r="AX219" s="62"/>
      <c r="AY219" s="54"/>
      <c r="AZ219" s="62"/>
      <c r="BA219" s="56"/>
      <c r="BB219" s="54"/>
      <c r="BC219" s="54"/>
      <c r="BD219" s="54"/>
      <c r="BE219" s="62"/>
      <c r="BF219" s="62"/>
      <c r="BG219" s="54"/>
      <c r="BH219" s="62"/>
      <c r="BI219" s="56"/>
      <c r="BJ219" s="54"/>
      <c r="BK219" s="54"/>
      <c r="BL219" s="57">
        <v>44500</v>
      </c>
      <c r="BM219" s="58" t="s">
        <v>2509</v>
      </c>
      <c r="BN219" s="68">
        <v>0</v>
      </c>
      <c r="BO219" s="170">
        <v>44508</v>
      </c>
      <c r="BP219" s="58" t="s">
        <v>2510</v>
      </c>
      <c r="BQ219" s="56" t="s">
        <v>2420</v>
      </c>
      <c r="BR219" s="170">
        <v>44517</v>
      </c>
      <c r="BS219" s="67" t="s">
        <v>2539</v>
      </c>
      <c r="BT219" s="54" t="s">
        <v>128</v>
      </c>
      <c r="BU219" s="68">
        <v>0</v>
      </c>
      <c r="BV219" s="54" t="s">
        <v>133</v>
      </c>
      <c r="BW219" s="54"/>
      <c r="BX219" s="54"/>
      <c r="BY219" s="54"/>
      <c r="BZ219" s="72">
        <v>44628</v>
      </c>
      <c r="CA219" s="73" t="s">
        <v>2540</v>
      </c>
      <c r="CB219" s="73" t="s">
        <v>132</v>
      </c>
      <c r="CC219" s="74">
        <v>0</v>
      </c>
      <c r="CD219" s="54" t="s">
        <v>133</v>
      </c>
      <c r="CE219" s="248">
        <v>44657</v>
      </c>
      <c r="CF219" s="92" t="s">
        <v>2541</v>
      </c>
      <c r="CG219" s="92" t="s">
        <v>333</v>
      </c>
      <c r="CH219" s="126">
        <v>0</v>
      </c>
      <c r="CI219" s="123" t="s">
        <v>133</v>
      </c>
      <c r="CJ219" s="76">
        <v>44684</v>
      </c>
      <c r="CK219" s="118" t="s">
        <v>1140</v>
      </c>
      <c r="CL219" s="92" t="s">
        <v>333</v>
      </c>
      <c r="CM219" s="122">
        <v>0.8</v>
      </c>
      <c r="CN219" s="123" t="s">
        <v>133</v>
      </c>
      <c r="CO219" s="248">
        <v>44712</v>
      </c>
      <c r="CP219" s="92" t="s">
        <v>2542</v>
      </c>
      <c r="CQ219" s="77">
        <v>0.9</v>
      </c>
      <c r="CR219" s="79">
        <v>44720</v>
      </c>
      <c r="CS219" s="77" t="s">
        <v>335</v>
      </c>
      <c r="CT219" s="77" t="s">
        <v>367</v>
      </c>
      <c r="CU219" s="817">
        <v>44761</v>
      </c>
      <c r="CV219" s="818" t="s">
        <v>8248</v>
      </c>
      <c r="CW219" s="858" t="s">
        <v>1071</v>
      </c>
      <c r="CX219" s="883">
        <v>44770</v>
      </c>
      <c r="CY219" s="889" t="s">
        <v>8436</v>
      </c>
      <c r="CZ219" s="885" t="s">
        <v>128</v>
      </c>
      <c r="DA219" s="122">
        <v>0.8</v>
      </c>
      <c r="DB219" s="884" t="s">
        <v>4238</v>
      </c>
      <c r="DC219" s="919"/>
      <c r="DD219" s="920"/>
      <c r="DE219" s="54" t="s">
        <v>140</v>
      </c>
      <c r="DF219" s="62"/>
      <c r="DG219" s="56"/>
      <c r="DH219" s="54"/>
      <c r="DI219" s="54"/>
      <c r="DJ219" s="953"/>
      <c r="DK219" s="925">
        <v>212</v>
      </c>
      <c r="DL219" s="855" t="str">
        <f t="shared" si="5"/>
        <v>EN AVANCE</v>
      </c>
      <c r="DM219" s="913">
        <v>212</v>
      </c>
    </row>
    <row r="220" spans="1:117" ht="27" hidden="1" customHeight="1">
      <c r="A220" s="54">
        <v>413</v>
      </c>
      <c r="B220" s="54">
        <v>312</v>
      </c>
      <c r="C220" s="59" t="s">
        <v>99</v>
      </c>
      <c r="D220" s="56">
        <v>2021</v>
      </c>
      <c r="E220" s="92" t="s">
        <v>2485</v>
      </c>
      <c r="F220" s="65">
        <v>44414</v>
      </c>
      <c r="G220" s="118" t="s">
        <v>2545</v>
      </c>
      <c r="H220" s="59" t="s">
        <v>102</v>
      </c>
      <c r="I220" s="118" t="s">
        <v>2546</v>
      </c>
      <c r="J220" s="118" t="s">
        <v>2547</v>
      </c>
      <c r="K220" s="118" t="s">
        <v>2548</v>
      </c>
      <c r="L220" s="60" t="s">
        <v>146</v>
      </c>
      <c r="M220" s="118" t="s">
        <v>2549</v>
      </c>
      <c r="N220" s="118" t="s">
        <v>2550</v>
      </c>
      <c r="O220" s="90">
        <v>1</v>
      </c>
      <c r="P220" s="81" t="s">
        <v>2551</v>
      </c>
      <c r="Q220" s="55" t="s">
        <v>318</v>
      </c>
      <c r="R220" s="81" t="s">
        <v>2552</v>
      </c>
      <c r="S220" s="134">
        <v>44440</v>
      </c>
      <c r="T220" s="64">
        <v>44926</v>
      </c>
      <c r="U220" s="63" t="s">
        <v>552</v>
      </c>
      <c r="V220" s="54"/>
      <c r="W220" s="64">
        <v>44926</v>
      </c>
      <c r="X220" s="54"/>
      <c r="Y220" s="62"/>
      <c r="Z220" s="54"/>
      <c r="AA220" s="62"/>
      <c r="AB220" s="62"/>
      <c r="AC220" s="62"/>
      <c r="AD220" s="62"/>
      <c r="AE220" s="54"/>
      <c r="AF220" s="57"/>
      <c r="AG220" s="70"/>
      <c r="AH220" s="62"/>
      <c r="AI220" s="54"/>
      <c r="AJ220" s="62"/>
      <c r="AK220" s="56"/>
      <c r="AL220" s="62"/>
      <c r="AM220" s="54"/>
      <c r="AN220" s="54"/>
      <c r="AO220" s="62"/>
      <c r="AP220" s="54"/>
      <c r="AQ220" s="62"/>
      <c r="AR220" s="62"/>
      <c r="AS220" s="62"/>
      <c r="AT220" s="62"/>
      <c r="AU220" s="54"/>
      <c r="AV220" s="54"/>
      <c r="AW220" s="62"/>
      <c r="AX220" s="62"/>
      <c r="AY220" s="54"/>
      <c r="AZ220" s="62"/>
      <c r="BA220" s="56"/>
      <c r="BB220" s="54"/>
      <c r="BC220" s="54"/>
      <c r="BD220" s="54"/>
      <c r="BE220" s="62"/>
      <c r="BF220" s="62"/>
      <c r="BG220" s="54"/>
      <c r="BH220" s="62"/>
      <c r="BI220" s="56"/>
      <c r="BJ220" s="54"/>
      <c r="BK220" s="54"/>
      <c r="BL220" s="57">
        <v>44500</v>
      </c>
      <c r="BM220" s="58" t="s">
        <v>2509</v>
      </c>
      <c r="BN220" s="68">
        <v>0</v>
      </c>
      <c r="BO220" s="170">
        <v>44508</v>
      </c>
      <c r="BP220" s="58" t="s">
        <v>2553</v>
      </c>
      <c r="BQ220" s="56" t="s">
        <v>2420</v>
      </c>
      <c r="BR220" s="170">
        <v>44517</v>
      </c>
      <c r="BS220" s="67" t="s">
        <v>2554</v>
      </c>
      <c r="BT220" s="54" t="s">
        <v>128</v>
      </c>
      <c r="BU220" s="68">
        <v>0</v>
      </c>
      <c r="BV220" s="54" t="s">
        <v>115</v>
      </c>
      <c r="BW220" s="54"/>
      <c r="BX220" s="54"/>
      <c r="BY220" s="54"/>
      <c r="BZ220" s="684">
        <v>44628</v>
      </c>
      <c r="CA220" s="66" t="s">
        <v>2555</v>
      </c>
      <c r="CB220" s="66" t="s">
        <v>132</v>
      </c>
      <c r="CC220" s="68">
        <v>0</v>
      </c>
      <c r="CD220" s="54" t="s">
        <v>133</v>
      </c>
      <c r="CE220" s="248">
        <v>44657</v>
      </c>
      <c r="CF220" s="77" t="s">
        <v>2556</v>
      </c>
      <c r="CG220" s="77" t="s">
        <v>2557</v>
      </c>
      <c r="CH220" s="78">
        <v>0</v>
      </c>
      <c r="CI220" s="123" t="s">
        <v>133</v>
      </c>
      <c r="CJ220" s="76">
        <v>44680</v>
      </c>
      <c r="CK220" s="77" t="s">
        <v>2556</v>
      </c>
      <c r="CL220" s="77" t="s">
        <v>2557</v>
      </c>
      <c r="CM220" s="78">
        <v>0</v>
      </c>
      <c r="CN220" s="123" t="s">
        <v>133</v>
      </c>
      <c r="CO220" s="248">
        <v>44712</v>
      </c>
      <c r="CP220" s="92" t="s">
        <v>2555</v>
      </c>
      <c r="CQ220" s="77">
        <v>0</v>
      </c>
      <c r="CR220" s="79">
        <v>44720</v>
      </c>
      <c r="CS220" s="77" t="s">
        <v>335</v>
      </c>
      <c r="CT220" s="67" t="s">
        <v>2558</v>
      </c>
      <c r="CU220" s="817">
        <v>44761</v>
      </c>
      <c r="CV220" s="818" t="s">
        <v>8247</v>
      </c>
      <c r="CW220" s="858" t="s">
        <v>1071</v>
      </c>
      <c r="CX220" s="883">
        <v>44770</v>
      </c>
      <c r="CY220" s="889" t="s">
        <v>8475</v>
      </c>
      <c r="CZ220" s="885" t="s">
        <v>128</v>
      </c>
      <c r="DA220" s="78">
        <v>0</v>
      </c>
      <c r="DB220" s="884" t="s">
        <v>4238</v>
      </c>
      <c r="DC220" s="919"/>
      <c r="DD220" s="920"/>
      <c r="DE220" s="54" t="s">
        <v>140</v>
      </c>
      <c r="DF220" s="62"/>
      <c r="DG220" s="56"/>
      <c r="DH220" s="54"/>
      <c r="DI220" s="54"/>
      <c r="DJ220" s="953"/>
      <c r="DK220" s="925">
        <v>213</v>
      </c>
      <c r="DL220" s="855" t="str">
        <f t="shared" si="5"/>
        <v>EN AVANCE</v>
      </c>
      <c r="DM220" s="913">
        <v>213</v>
      </c>
    </row>
    <row r="221" spans="1:117" ht="27" customHeight="1">
      <c r="A221" s="54">
        <v>417</v>
      </c>
      <c r="B221" s="54">
        <v>314</v>
      </c>
      <c r="C221" s="59" t="s">
        <v>99</v>
      </c>
      <c r="D221" s="56">
        <v>2021</v>
      </c>
      <c r="E221" s="121" t="s">
        <v>2485</v>
      </c>
      <c r="F221" s="134">
        <v>44414</v>
      </c>
      <c r="G221" s="220" t="s">
        <v>2559</v>
      </c>
      <c r="H221" s="59" t="s">
        <v>102</v>
      </c>
      <c r="I221" s="220" t="s">
        <v>2560</v>
      </c>
      <c r="J221" s="220" t="s">
        <v>2561</v>
      </c>
      <c r="K221" s="220" t="s">
        <v>2562</v>
      </c>
      <c r="L221" s="60" t="s">
        <v>146</v>
      </c>
      <c r="M221" s="220" t="s">
        <v>2563</v>
      </c>
      <c r="N221" s="319"/>
      <c r="O221" s="121">
        <v>1</v>
      </c>
      <c r="P221" s="121" t="s">
        <v>2564</v>
      </c>
      <c r="Q221" s="55" t="s">
        <v>318</v>
      </c>
      <c r="R221" s="81" t="s">
        <v>2508</v>
      </c>
      <c r="S221" s="134">
        <v>44440</v>
      </c>
      <c r="T221" s="134">
        <v>44771</v>
      </c>
      <c r="U221" s="60"/>
      <c r="V221" s="54"/>
      <c r="W221" s="65">
        <f>IF(T221="","",(T221+V221))</f>
        <v>44771</v>
      </c>
      <c r="X221" s="54"/>
      <c r="Y221" s="62"/>
      <c r="Z221" s="54"/>
      <c r="AA221" s="62"/>
      <c r="AB221" s="62"/>
      <c r="AC221" s="62"/>
      <c r="AD221" s="62"/>
      <c r="AE221" s="54"/>
      <c r="AF221" s="57"/>
      <c r="AG221" s="70"/>
      <c r="AH221" s="62"/>
      <c r="AI221" s="54"/>
      <c r="AJ221" s="62"/>
      <c r="AK221" s="56"/>
      <c r="AL221" s="62"/>
      <c r="AM221" s="54"/>
      <c r="AN221" s="54"/>
      <c r="AO221" s="62"/>
      <c r="AP221" s="54"/>
      <c r="AQ221" s="62"/>
      <c r="AR221" s="62"/>
      <c r="AS221" s="62"/>
      <c r="AT221" s="62"/>
      <c r="AU221" s="54"/>
      <c r="AV221" s="54"/>
      <c r="AW221" s="62"/>
      <c r="AX221" s="62"/>
      <c r="AY221" s="54"/>
      <c r="AZ221" s="62"/>
      <c r="BA221" s="56"/>
      <c r="BB221" s="54"/>
      <c r="BC221" s="54"/>
      <c r="BD221" s="54"/>
      <c r="BE221" s="62"/>
      <c r="BF221" s="62"/>
      <c r="BG221" s="54"/>
      <c r="BH221" s="62"/>
      <c r="BI221" s="56"/>
      <c r="BJ221" s="54"/>
      <c r="BK221" s="54"/>
      <c r="BL221" s="57">
        <v>44500</v>
      </c>
      <c r="BM221" s="70" t="s">
        <v>1201</v>
      </c>
      <c r="BN221" s="68">
        <v>0.6</v>
      </c>
      <c r="BO221" s="170">
        <v>44508</v>
      </c>
      <c r="BP221" s="58" t="s">
        <v>2565</v>
      </c>
      <c r="BQ221" s="56" t="s">
        <v>2420</v>
      </c>
      <c r="BR221" s="170">
        <v>44517</v>
      </c>
      <c r="BS221" s="67" t="s">
        <v>2566</v>
      </c>
      <c r="BT221" s="54" t="s">
        <v>128</v>
      </c>
      <c r="BU221" s="68">
        <v>0.6</v>
      </c>
      <c r="BV221" s="54" t="s">
        <v>133</v>
      </c>
      <c r="BW221" s="54"/>
      <c r="BX221" s="54"/>
      <c r="BY221" s="54"/>
      <c r="BZ221" s="72">
        <v>44628</v>
      </c>
      <c r="CA221" s="73" t="s">
        <v>2567</v>
      </c>
      <c r="CB221" s="73" t="s">
        <v>132</v>
      </c>
      <c r="CC221" s="73">
        <v>0.6</v>
      </c>
      <c r="CD221" s="54" t="s">
        <v>133</v>
      </c>
      <c r="CE221" s="248">
        <v>44657</v>
      </c>
      <c r="CF221" s="77" t="s">
        <v>1139</v>
      </c>
      <c r="CG221" s="77" t="s">
        <v>331</v>
      </c>
      <c r="CH221" s="122">
        <v>0.5</v>
      </c>
      <c r="CI221" s="78" t="s">
        <v>133</v>
      </c>
      <c r="CJ221" s="76">
        <v>44684</v>
      </c>
      <c r="CK221" s="118" t="s">
        <v>1140</v>
      </c>
      <c r="CL221" s="92" t="s">
        <v>333</v>
      </c>
      <c r="CM221" s="122">
        <v>0.8</v>
      </c>
      <c r="CN221" s="123" t="s">
        <v>133</v>
      </c>
      <c r="CO221" s="248">
        <v>44712</v>
      </c>
      <c r="CP221" s="92" t="s">
        <v>1181</v>
      </c>
      <c r="CQ221" s="77">
        <v>0.9</v>
      </c>
      <c r="CR221" s="79">
        <v>44720</v>
      </c>
      <c r="CS221" s="77" t="s">
        <v>335</v>
      </c>
      <c r="CT221" s="77" t="s">
        <v>367</v>
      </c>
      <c r="CU221" s="817">
        <v>44761</v>
      </c>
      <c r="CV221" s="818" t="s">
        <v>8243</v>
      </c>
      <c r="CW221" s="858" t="s">
        <v>139</v>
      </c>
      <c r="CX221" s="883">
        <v>44770</v>
      </c>
      <c r="CY221" s="889" t="s">
        <v>8473</v>
      </c>
      <c r="CZ221" s="885" t="s">
        <v>128</v>
      </c>
      <c r="DA221" s="122">
        <v>0.8</v>
      </c>
      <c r="DB221" s="884" t="s">
        <v>4238</v>
      </c>
      <c r="DC221" s="919"/>
      <c r="DD221" s="920"/>
      <c r="DE221" s="54" t="s">
        <v>140</v>
      </c>
      <c r="DF221" s="62"/>
      <c r="DG221" s="56"/>
      <c r="DH221" s="54"/>
      <c r="DI221" s="54"/>
      <c r="DJ221" s="953"/>
      <c r="DK221" s="925">
        <v>214</v>
      </c>
      <c r="DL221" s="855" t="str">
        <f t="shared" si="5"/>
        <v>EN AVANCE</v>
      </c>
      <c r="DM221" s="913">
        <v>214</v>
      </c>
    </row>
    <row r="222" spans="1:117" ht="27" customHeight="1">
      <c r="A222" s="54">
        <v>418</v>
      </c>
      <c r="B222" s="54">
        <v>315</v>
      </c>
      <c r="C222" s="59" t="s">
        <v>99</v>
      </c>
      <c r="D222" s="56">
        <v>2021</v>
      </c>
      <c r="E222" s="121" t="s">
        <v>2485</v>
      </c>
      <c r="F222" s="134">
        <v>44414</v>
      </c>
      <c r="G222" s="220" t="s">
        <v>2568</v>
      </c>
      <c r="H222" s="59" t="s">
        <v>102</v>
      </c>
      <c r="I222" s="220" t="s">
        <v>2569</v>
      </c>
      <c r="J222" s="220" t="s">
        <v>2570</v>
      </c>
      <c r="K222" s="220" t="s">
        <v>2571</v>
      </c>
      <c r="L222" s="60" t="s">
        <v>146</v>
      </c>
      <c r="M222" s="220" t="s">
        <v>2572</v>
      </c>
      <c r="N222" s="319"/>
      <c r="O222" s="121">
        <v>1</v>
      </c>
      <c r="P222" s="121" t="s">
        <v>2573</v>
      </c>
      <c r="Q222" s="55" t="s">
        <v>318</v>
      </c>
      <c r="R222" s="81" t="s">
        <v>2508</v>
      </c>
      <c r="S222" s="134">
        <v>44440</v>
      </c>
      <c r="T222" s="134">
        <v>44771</v>
      </c>
      <c r="U222" s="60"/>
      <c r="V222" s="54"/>
      <c r="W222" s="65">
        <f>IF(T222="","",(T222+V222))</f>
        <v>44771</v>
      </c>
      <c r="X222" s="54"/>
      <c r="Y222" s="62"/>
      <c r="Z222" s="54"/>
      <c r="AA222" s="62"/>
      <c r="AB222" s="62"/>
      <c r="AC222" s="62"/>
      <c r="AD222" s="62"/>
      <c r="AE222" s="54"/>
      <c r="AF222" s="57"/>
      <c r="AG222" s="70"/>
      <c r="AH222" s="62"/>
      <c r="AI222" s="54"/>
      <c r="AJ222" s="62"/>
      <c r="AK222" s="56"/>
      <c r="AL222" s="62"/>
      <c r="AM222" s="54"/>
      <c r="AN222" s="54"/>
      <c r="AO222" s="62"/>
      <c r="AP222" s="54"/>
      <c r="AQ222" s="62"/>
      <c r="AR222" s="62"/>
      <c r="AS222" s="62"/>
      <c r="AT222" s="62"/>
      <c r="AU222" s="54"/>
      <c r="AV222" s="54"/>
      <c r="AW222" s="62"/>
      <c r="AX222" s="62"/>
      <c r="AY222" s="54"/>
      <c r="AZ222" s="62"/>
      <c r="BA222" s="56"/>
      <c r="BB222" s="54"/>
      <c r="BC222" s="54"/>
      <c r="BD222" s="54"/>
      <c r="BE222" s="62"/>
      <c r="BF222" s="62"/>
      <c r="BG222" s="54"/>
      <c r="BH222" s="62"/>
      <c r="BI222" s="56"/>
      <c r="BJ222" s="54"/>
      <c r="BK222" s="54"/>
      <c r="BL222" s="170">
        <v>44500</v>
      </c>
      <c r="BM222" s="54" t="s">
        <v>2574</v>
      </c>
      <c r="BN222" s="54">
        <v>0</v>
      </c>
      <c r="BO222" s="170">
        <v>44508</v>
      </c>
      <c r="BP222" s="58" t="s">
        <v>2575</v>
      </c>
      <c r="BQ222" s="56" t="s">
        <v>2420</v>
      </c>
      <c r="BR222" s="170">
        <v>44517</v>
      </c>
      <c r="BS222" s="67" t="s">
        <v>2576</v>
      </c>
      <c r="BT222" s="54" t="s">
        <v>128</v>
      </c>
      <c r="BU222" s="68">
        <v>0</v>
      </c>
      <c r="BV222" s="54" t="s">
        <v>133</v>
      </c>
      <c r="BW222" s="54"/>
      <c r="BX222" s="54"/>
      <c r="BY222" s="54"/>
      <c r="BZ222" s="72">
        <v>44628</v>
      </c>
      <c r="CA222" s="73" t="s">
        <v>2577</v>
      </c>
      <c r="CB222" s="73" t="s">
        <v>132</v>
      </c>
      <c r="CC222" s="74">
        <v>0</v>
      </c>
      <c r="CD222" s="54" t="s">
        <v>133</v>
      </c>
      <c r="CE222" s="248">
        <v>44657</v>
      </c>
      <c r="CF222" s="77" t="s">
        <v>2578</v>
      </c>
      <c r="CG222" s="77" t="s">
        <v>331</v>
      </c>
      <c r="CH222" s="126">
        <v>0</v>
      </c>
      <c r="CI222" s="123" t="s">
        <v>133</v>
      </c>
      <c r="CJ222" s="76">
        <v>44684</v>
      </c>
      <c r="CK222" s="118" t="s">
        <v>1140</v>
      </c>
      <c r="CL222" s="92" t="s">
        <v>333</v>
      </c>
      <c r="CM222" s="122">
        <v>0.8</v>
      </c>
      <c r="CN222" s="123" t="s">
        <v>133</v>
      </c>
      <c r="CO222" s="248">
        <v>44712</v>
      </c>
      <c r="CP222" s="92" t="s">
        <v>2579</v>
      </c>
      <c r="CQ222" s="77">
        <v>0</v>
      </c>
      <c r="CR222" s="248">
        <v>44720</v>
      </c>
      <c r="CS222" s="77" t="s">
        <v>335</v>
      </c>
      <c r="CT222" s="77" t="s">
        <v>367</v>
      </c>
      <c r="CU222" s="817">
        <v>44761</v>
      </c>
      <c r="CV222" s="818" t="s">
        <v>8248</v>
      </c>
      <c r="CW222" s="858" t="s">
        <v>1071</v>
      </c>
      <c r="CX222" s="883">
        <v>44770</v>
      </c>
      <c r="CY222" s="889" t="s">
        <v>8436</v>
      </c>
      <c r="CZ222" s="885" t="s">
        <v>128</v>
      </c>
      <c r="DA222" s="122">
        <v>0.8</v>
      </c>
      <c r="DB222" s="884" t="s">
        <v>4238</v>
      </c>
      <c r="DC222" s="919"/>
      <c r="DD222" s="920"/>
      <c r="DE222" s="54" t="s">
        <v>140</v>
      </c>
      <c r="DF222" s="62"/>
      <c r="DG222" s="56"/>
      <c r="DH222" s="54"/>
      <c r="DI222" s="54"/>
      <c r="DJ222" s="953"/>
      <c r="DK222" s="925">
        <v>215</v>
      </c>
      <c r="DL222" s="855" t="str">
        <f t="shared" si="5"/>
        <v>EN AVANCE</v>
      </c>
      <c r="DM222" s="913">
        <v>215</v>
      </c>
    </row>
    <row r="223" spans="1:117" ht="27" hidden="1" customHeight="1">
      <c r="A223" s="54">
        <v>421</v>
      </c>
      <c r="B223" s="54">
        <v>317</v>
      </c>
      <c r="C223" s="59" t="s">
        <v>99</v>
      </c>
      <c r="D223" s="56">
        <v>2021</v>
      </c>
      <c r="E223" s="56" t="s">
        <v>2580</v>
      </c>
      <c r="F223" s="65">
        <v>44420</v>
      </c>
      <c r="G223" s="320" t="s">
        <v>2581</v>
      </c>
      <c r="H223" s="59" t="s">
        <v>102</v>
      </c>
      <c r="I223" s="118" t="s">
        <v>2582</v>
      </c>
      <c r="J223" s="118" t="s">
        <v>2582</v>
      </c>
      <c r="K223" s="118" t="s">
        <v>2583</v>
      </c>
      <c r="L223" s="60" t="s">
        <v>146</v>
      </c>
      <c r="M223" s="220" t="s">
        <v>2584</v>
      </c>
      <c r="N223" s="218"/>
      <c r="O223" s="92">
        <v>1</v>
      </c>
      <c r="P223" s="92" t="s">
        <v>2585</v>
      </c>
      <c r="Q223" s="55" t="s">
        <v>318</v>
      </c>
      <c r="R223" s="92" t="s">
        <v>1135</v>
      </c>
      <c r="S223" s="94">
        <v>44440</v>
      </c>
      <c r="T223" s="94">
        <v>44561</v>
      </c>
      <c r="U223" s="63" t="s">
        <v>111</v>
      </c>
      <c r="V223" s="62"/>
      <c r="W223" s="64">
        <v>44742</v>
      </c>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54"/>
      <c r="AW223" s="62"/>
      <c r="AX223" s="62"/>
      <c r="AY223" s="62"/>
      <c r="AZ223" s="62"/>
      <c r="BA223" s="56"/>
      <c r="BB223" s="54"/>
      <c r="BC223" s="62"/>
      <c r="BD223" s="54"/>
      <c r="BE223" s="62"/>
      <c r="BF223" s="62"/>
      <c r="BG223" s="62"/>
      <c r="BH223" s="62"/>
      <c r="BI223" s="56"/>
      <c r="BJ223" s="54"/>
      <c r="BK223" s="62"/>
      <c r="BL223" s="57">
        <v>44500</v>
      </c>
      <c r="BM223" s="70" t="s">
        <v>1201</v>
      </c>
      <c r="BN223" s="68">
        <v>0.6</v>
      </c>
      <c r="BO223" s="170">
        <v>44508</v>
      </c>
      <c r="BP223" s="58" t="s">
        <v>2565</v>
      </c>
      <c r="BQ223" s="56" t="s">
        <v>2420</v>
      </c>
      <c r="BR223" s="170">
        <v>44517</v>
      </c>
      <c r="BS223" s="67" t="s">
        <v>2586</v>
      </c>
      <c r="BT223" s="54" t="s">
        <v>128</v>
      </c>
      <c r="BU223" s="68">
        <v>0.6</v>
      </c>
      <c r="BV223" s="54" t="s">
        <v>133</v>
      </c>
      <c r="BW223" s="54"/>
      <c r="BX223" s="54"/>
      <c r="BY223" s="54"/>
      <c r="BZ223" s="72">
        <v>44628</v>
      </c>
      <c r="CA223" s="73" t="s">
        <v>2567</v>
      </c>
      <c r="CB223" s="73" t="s">
        <v>132</v>
      </c>
      <c r="CC223" s="73">
        <v>0.6</v>
      </c>
      <c r="CD223" s="54" t="s">
        <v>133</v>
      </c>
      <c r="CE223" s="248">
        <v>44657</v>
      </c>
      <c r="CF223" s="77" t="s">
        <v>1139</v>
      </c>
      <c r="CG223" s="77" t="s">
        <v>331</v>
      </c>
      <c r="CH223" s="122">
        <v>0.5</v>
      </c>
      <c r="CI223" s="78" t="s">
        <v>133</v>
      </c>
      <c r="CJ223" s="76">
        <v>44684</v>
      </c>
      <c r="CK223" s="118" t="s">
        <v>1140</v>
      </c>
      <c r="CL223" s="92" t="s">
        <v>333</v>
      </c>
      <c r="CM223" s="122">
        <v>0.8</v>
      </c>
      <c r="CN223" s="123" t="s">
        <v>133</v>
      </c>
      <c r="CO223" s="248">
        <v>44712</v>
      </c>
      <c r="CP223" s="92" t="s">
        <v>1181</v>
      </c>
      <c r="CQ223" s="77">
        <v>0.9</v>
      </c>
      <c r="CR223" s="248">
        <v>44720</v>
      </c>
      <c r="CS223" s="77" t="s">
        <v>335</v>
      </c>
      <c r="CT223" s="77" t="s">
        <v>367</v>
      </c>
      <c r="CU223" s="817">
        <v>44761</v>
      </c>
      <c r="CV223" s="818" t="s">
        <v>8243</v>
      </c>
      <c r="CW223" s="858" t="s">
        <v>139</v>
      </c>
      <c r="CX223" s="883">
        <v>44770</v>
      </c>
      <c r="CY223" s="889" t="s">
        <v>8473</v>
      </c>
      <c r="CZ223" s="885" t="s">
        <v>128</v>
      </c>
      <c r="DA223" s="122">
        <v>0.8</v>
      </c>
      <c r="DB223" s="884" t="s">
        <v>4238</v>
      </c>
      <c r="DC223" s="919"/>
      <c r="DD223" s="920"/>
      <c r="DE223" s="54" t="s">
        <v>140</v>
      </c>
      <c r="DF223" s="62"/>
      <c r="DG223" s="62"/>
      <c r="DH223" s="54"/>
      <c r="DI223" s="62"/>
      <c r="DJ223" s="953"/>
      <c r="DK223" s="925">
        <v>216</v>
      </c>
      <c r="DL223" s="855" t="str">
        <f t="shared" si="5"/>
        <v>EN AVANCE</v>
      </c>
      <c r="DM223" s="913">
        <v>216</v>
      </c>
    </row>
    <row r="224" spans="1:117" ht="27" hidden="1" customHeight="1">
      <c r="A224" s="54">
        <v>424</v>
      </c>
      <c r="B224" s="54">
        <v>320</v>
      </c>
      <c r="C224" s="59" t="s">
        <v>99</v>
      </c>
      <c r="D224" s="56">
        <v>2021</v>
      </c>
      <c r="E224" s="56" t="s">
        <v>2580</v>
      </c>
      <c r="F224" s="65">
        <v>44420</v>
      </c>
      <c r="G224" s="321" t="s">
        <v>2587</v>
      </c>
      <c r="H224" s="59" t="s">
        <v>102</v>
      </c>
      <c r="I224" s="58" t="s">
        <v>2588</v>
      </c>
      <c r="J224" s="58" t="s">
        <v>2588</v>
      </c>
      <c r="K224" s="58" t="s">
        <v>2589</v>
      </c>
      <c r="L224" s="60" t="s">
        <v>146</v>
      </c>
      <c r="M224" s="118" t="s">
        <v>2590</v>
      </c>
      <c r="N224" s="92"/>
      <c r="O224" s="227">
        <v>2</v>
      </c>
      <c r="P224" s="92" t="s">
        <v>2591</v>
      </c>
      <c r="Q224" s="55" t="s">
        <v>391</v>
      </c>
      <c r="R224" s="92" t="s">
        <v>573</v>
      </c>
      <c r="S224" s="94">
        <v>44440</v>
      </c>
      <c r="T224" s="94">
        <v>44530</v>
      </c>
      <c r="U224" s="63" t="s">
        <v>111</v>
      </c>
      <c r="V224" s="62"/>
      <c r="W224" s="64">
        <v>44926</v>
      </c>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54"/>
      <c r="AW224" s="62"/>
      <c r="AX224" s="62"/>
      <c r="AY224" s="62"/>
      <c r="AZ224" s="62"/>
      <c r="BA224" s="56"/>
      <c r="BB224" s="54"/>
      <c r="BC224" s="62"/>
      <c r="BD224" s="54"/>
      <c r="BE224" s="62"/>
      <c r="BF224" s="62"/>
      <c r="BG224" s="62"/>
      <c r="BH224" s="62"/>
      <c r="BI224" s="56"/>
      <c r="BJ224" s="54"/>
      <c r="BK224" s="62"/>
      <c r="BL224" s="170">
        <v>44500</v>
      </c>
      <c r="BM224" s="118" t="s">
        <v>2592</v>
      </c>
      <c r="BN224" s="68">
        <v>0.8</v>
      </c>
      <c r="BO224" s="170">
        <v>44508</v>
      </c>
      <c r="BP224" s="58" t="s">
        <v>2593</v>
      </c>
      <c r="BQ224" s="62" t="s">
        <v>2361</v>
      </c>
      <c r="BR224" s="170">
        <v>44516</v>
      </c>
      <c r="BS224" s="70" t="s">
        <v>2594</v>
      </c>
      <c r="BT224" s="54" t="s">
        <v>123</v>
      </c>
      <c r="BU224" s="54">
        <v>0</v>
      </c>
      <c r="BV224" s="54" t="s">
        <v>115</v>
      </c>
      <c r="BW224" s="54"/>
      <c r="BX224" s="54"/>
      <c r="BY224" s="54"/>
      <c r="BZ224" s="200">
        <v>44631</v>
      </c>
      <c r="CA224" s="249" t="s">
        <v>2595</v>
      </c>
      <c r="CB224" s="309" t="s">
        <v>972</v>
      </c>
      <c r="CC224" s="54"/>
      <c r="CD224" s="54" t="s">
        <v>133</v>
      </c>
      <c r="CE224" s="123" t="s">
        <v>1918</v>
      </c>
      <c r="CF224" s="92" t="s">
        <v>2596</v>
      </c>
      <c r="CG224" s="131" t="s">
        <v>451</v>
      </c>
      <c r="CH224" s="78">
        <v>0</v>
      </c>
      <c r="CI224" s="123" t="s">
        <v>133</v>
      </c>
      <c r="CJ224" s="76">
        <v>44678</v>
      </c>
      <c r="CK224" s="240" t="s">
        <v>2597</v>
      </c>
      <c r="CL224" s="131" t="s">
        <v>451</v>
      </c>
      <c r="CM224" s="78">
        <v>0</v>
      </c>
      <c r="CN224" s="123" t="s">
        <v>133</v>
      </c>
      <c r="CO224" s="248">
        <v>44706</v>
      </c>
      <c r="CP224" s="118" t="s">
        <v>2598</v>
      </c>
      <c r="CQ224" s="77">
        <v>0.5</v>
      </c>
      <c r="CR224" s="248">
        <v>44720</v>
      </c>
      <c r="CS224" s="92" t="s">
        <v>430</v>
      </c>
      <c r="CT224" s="92" t="s">
        <v>166</v>
      </c>
      <c r="CU224" s="811">
        <v>44761</v>
      </c>
      <c r="CV224" s="846" t="s">
        <v>8200</v>
      </c>
      <c r="CW224" s="860" t="s">
        <v>1071</v>
      </c>
      <c r="CX224" s="883">
        <v>44770</v>
      </c>
      <c r="CY224" s="914" t="s">
        <v>8491</v>
      </c>
      <c r="CZ224" s="885" t="s">
        <v>128</v>
      </c>
      <c r="DA224" s="78">
        <v>0</v>
      </c>
      <c r="DB224" s="884" t="s">
        <v>4238</v>
      </c>
      <c r="DC224" s="919"/>
      <c r="DD224" s="920"/>
      <c r="DE224" s="54" t="s">
        <v>140</v>
      </c>
      <c r="DF224" s="62"/>
      <c r="DG224" s="62"/>
      <c r="DH224" s="54"/>
      <c r="DI224" s="62"/>
      <c r="DJ224" s="953"/>
      <c r="DK224" s="925">
        <v>217</v>
      </c>
      <c r="DL224" s="855" t="str">
        <f t="shared" si="5"/>
        <v>EN AVANCE</v>
      </c>
      <c r="DM224" s="913">
        <v>217</v>
      </c>
    </row>
    <row r="225" spans="1:117" ht="27" hidden="1" customHeight="1">
      <c r="A225" s="54">
        <v>426</v>
      </c>
      <c r="B225" s="54">
        <v>321</v>
      </c>
      <c r="C225" s="59" t="s">
        <v>99</v>
      </c>
      <c r="D225" s="56">
        <v>2021</v>
      </c>
      <c r="E225" s="56" t="s">
        <v>2580</v>
      </c>
      <c r="F225" s="65">
        <v>44420</v>
      </c>
      <c r="G225" s="321" t="s">
        <v>2599</v>
      </c>
      <c r="H225" s="59" t="s">
        <v>102</v>
      </c>
      <c r="I225" s="58" t="s">
        <v>2600</v>
      </c>
      <c r="J225" s="58" t="s">
        <v>2601</v>
      </c>
      <c r="K225" s="58" t="s">
        <v>2602</v>
      </c>
      <c r="L225" s="60" t="s">
        <v>146</v>
      </c>
      <c r="M225" s="61" t="s">
        <v>2603</v>
      </c>
      <c r="N225" s="62"/>
      <c r="O225" s="68">
        <v>1</v>
      </c>
      <c r="P225" s="56" t="s">
        <v>2604</v>
      </c>
      <c r="Q225" s="59" t="s">
        <v>696</v>
      </c>
      <c r="R225" s="56" t="s">
        <v>2605</v>
      </c>
      <c r="S225" s="57">
        <v>44440</v>
      </c>
      <c r="T225" s="57">
        <v>44561</v>
      </c>
      <c r="U225" s="323"/>
      <c r="V225" s="62"/>
      <c r="W225" s="64">
        <v>44742</v>
      </c>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54"/>
      <c r="AW225" s="62"/>
      <c r="AX225" s="62"/>
      <c r="AY225" s="62"/>
      <c r="AZ225" s="62"/>
      <c r="BA225" s="56"/>
      <c r="BB225" s="54"/>
      <c r="BC225" s="62"/>
      <c r="BD225" s="54"/>
      <c r="BE225" s="62"/>
      <c r="BF225" s="62"/>
      <c r="BG225" s="62"/>
      <c r="BH225" s="62"/>
      <c r="BI225" s="56"/>
      <c r="BJ225" s="54"/>
      <c r="BK225" s="62"/>
      <c r="BL225" s="170">
        <v>44500</v>
      </c>
      <c r="BM225" s="67" t="s">
        <v>2606</v>
      </c>
      <c r="BN225" s="54">
        <v>0</v>
      </c>
      <c r="BO225" s="170">
        <v>44508</v>
      </c>
      <c r="BP225" s="58" t="s">
        <v>1617</v>
      </c>
      <c r="BQ225" s="56" t="s">
        <v>2607</v>
      </c>
      <c r="BR225" s="170">
        <v>44519</v>
      </c>
      <c r="BS225" s="70" t="s">
        <v>2608</v>
      </c>
      <c r="BT225" s="54" t="s">
        <v>123</v>
      </c>
      <c r="BU225" s="54">
        <v>0</v>
      </c>
      <c r="BV225" s="54" t="s">
        <v>133</v>
      </c>
      <c r="BW225" s="265">
        <v>44627</v>
      </c>
      <c r="BX225" s="149" t="s">
        <v>1164</v>
      </c>
      <c r="BY225" s="54"/>
      <c r="BZ225" s="57">
        <v>44630</v>
      </c>
      <c r="CA225" s="226" t="s">
        <v>1165</v>
      </c>
      <c r="CB225" s="56" t="s">
        <v>709</v>
      </c>
      <c r="CC225" s="54"/>
      <c r="CD225" s="54" t="s">
        <v>257</v>
      </c>
      <c r="CE225" s="57">
        <v>44662</v>
      </c>
      <c r="CF225" s="58" t="s">
        <v>1165</v>
      </c>
      <c r="CG225" s="56" t="s">
        <v>135</v>
      </c>
      <c r="CH225" s="68">
        <v>0.1</v>
      </c>
      <c r="CI225" s="54" t="s">
        <v>133</v>
      </c>
      <c r="CJ225" s="170">
        <v>44683</v>
      </c>
      <c r="CK225" s="56" t="s">
        <v>2609</v>
      </c>
      <c r="CL225" s="54" t="s">
        <v>135</v>
      </c>
      <c r="CM225" s="68">
        <v>0.1</v>
      </c>
      <c r="CN225" s="63" t="s">
        <v>133</v>
      </c>
      <c r="CO225" s="684">
        <v>44712</v>
      </c>
      <c r="CP225" s="56" t="s">
        <v>2610</v>
      </c>
      <c r="CQ225" s="66">
        <v>0.5</v>
      </c>
      <c r="CR225" s="684">
        <v>44720</v>
      </c>
      <c r="CS225" s="56" t="s">
        <v>2610</v>
      </c>
      <c r="CT225" s="56" t="s">
        <v>367</v>
      </c>
      <c r="CU225" s="833">
        <v>44761</v>
      </c>
      <c r="CV225" s="851" t="s">
        <v>8323</v>
      </c>
      <c r="CW225" s="873" t="s">
        <v>126</v>
      </c>
      <c r="CX225" s="893">
        <v>44767</v>
      </c>
      <c r="CY225" s="889" t="s">
        <v>8396</v>
      </c>
      <c r="CZ225" s="885" t="s">
        <v>128</v>
      </c>
      <c r="DA225" s="68">
        <v>0.1</v>
      </c>
      <c r="DB225" s="884" t="s">
        <v>4238</v>
      </c>
      <c r="DC225" s="919"/>
      <c r="DD225" s="920"/>
      <c r="DE225" s="54" t="s">
        <v>140</v>
      </c>
      <c r="DF225" s="62"/>
      <c r="DG225" s="62"/>
      <c r="DH225" s="54"/>
      <c r="DI225" s="62"/>
      <c r="DJ225" s="953"/>
      <c r="DK225" s="925">
        <v>218</v>
      </c>
      <c r="DL225" s="855" t="str">
        <f t="shared" si="5"/>
        <v>EN AVANCE</v>
      </c>
      <c r="DM225" s="913">
        <v>218</v>
      </c>
    </row>
    <row r="226" spans="1:117" ht="27" hidden="1" customHeight="1">
      <c r="A226" s="54">
        <v>0</v>
      </c>
      <c r="B226" s="54">
        <v>322</v>
      </c>
      <c r="C226" s="59" t="s">
        <v>99</v>
      </c>
      <c r="D226" s="56">
        <v>2021</v>
      </c>
      <c r="E226" s="56" t="s">
        <v>2580</v>
      </c>
      <c r="F226" s="65">
        <v>44420</v>
      </c>
      <c r="G226" s="321" t="s">
        <v>2611</v>
      </c>
      <c r="H226" s="59" t="s">
        <v>102</v>
      </c>
      <c r="I226" s="58" t="s">
        <v>2601</v>
      </c>
      <c r="J226" s="58" t="s">
        <v>2601</v>
      </c>
      <c r="K226" s="58" t="s">
        <v>2602</v>
      </c>
      <c r="L226" s="60" t="s">
        <v>146</v>
      </c>
      <c r="M226" s="61" t="s">
        <v>2612</v>
      </c>
      <c r="N226" s="62"/>
      <c r="O226" s="54">
        <v>19</v>
      </c>
      <c r="P226" s="56" t="s">
        <v>2613</v>
      </c>
      <c r="Q226" s="59" t="s">
        <v>696</v>
      </c>
      <c r="R226" s="56" t="s">
        <v>2605</v>
      </c>
      <c r="S226" s="57">
        <v>44470</v>
      </c>
      <c r="T226" s="57">
        <v>44742</v>
      </c>
      <c r="U226" s="323"/>
      <c r="V226" s="62"/>
      <c r="W226" s="65">
        <f>IF(T226="","",(T226+V226))</f>
        <v>44742</v>
      </c>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54"/>
      <c r="AW226" s="62"/>
      <c r="AX226" s="62"/>
      <c r="AY226" s="62"/>
      <c r="AZ226" s="62"/>
      <c r="BA226" s="56"/>
      <c r="BB226" s="54"/>
      <c r="BC226" s="62"/>
      <c r="BD226" s="54"/>
      <c r="BE226" s="62"/>
      <c r="BF226" s="62"/>
      <c r="BG226" s="62"/>
      <c r="BH226" s="62"/>
      <c r="BI226" s="56"/>
      <c r="BJ226" s="54"/>
      <c r="BK226" s="62"/>
      <c r="BL226" s="170">
        <v>44500</v>
      </c>
      <c r="BM226" s="67" t="s">
        <v>2606</v>
      </c>
      <c r="BN226" s="54">
        <v>0</v>
      </c>
      <c r="BO226" s="170">
        <v>44508</v>
      </c>
      <c r="BP226" s="58" t="s">
        <v>1617</v>
      </c>
      <c r="BQ226" s="56" t="s">
        <v>2607</v>
      </c>
      <c r="BR226" s="170">
        <v>44519</v>
      </c>
      <c r="BS226" s="70" t="s">
        <v>2608</v>
      </c>
      <c r="BT226" s="54" t="s">
        <v>123</v>
      </c>
      <c r="BU226" s="54">
        <v>0</v>
      </c>
      <c r="BV226" s="54" t="s">
        <v>133</v>
      </c>
      <c r="BW226" s="265">
        <v>44627</v>
      </c>
      <c r="BX226" s="149" t="s">
        <v>1164</v>
      </c>
      <c r="BY226" s="54"/>
      <c r="BZ226" s="57">
        <v>44630</v>
      </c>
      <c r="CA226" s="226" t="s">
        <v>1165</v>
      </c>
      <c r="CB226" s="56" t="s">
        <v>709</v>
      </c>
      <c r="CC226" s="54"/>
      <c r="CD226" s="54" t="s">
        <v>133</v>
      </c>
      <c r="CE226" s="57">
        <v>44662</v>
      </c>
      <c r="CF226" s="58" t="s">
        <v>163</v>
      </c>
      <c r="CG226" s="56" t="s">
        <v>135</v>
      </c>
      <c r="CH226" s="68">
        <v>0</v>
      </c>
      <c r="CI226" s="54" t="s">
        <v>133</v>
      </c>
      <c r="CJ226" s="76">
        <v>44683</v>
      </c>
      <c r="CK226" s="54" t="s">
        <v>2614</v>
      </c>
      <c r="CL226" s="123" t="s">
        <v>135</v>
      </c>
      <c r="CM226" s="123">
        <v>0</v>
      </c>
      <c r="CN226" s="123" t="s">
        <v>133</v>
      </c>
      <c r="CO226" s="684">
        <v>44712</v>
      </c>
      <c r="CP226" s="56" t="s">
        <v>2610</v>
      </c>
      <c r="CQ226" s="66">
        <v>0.5</v>
      </c>
      <c r="CR226" s="684">
        <v>44720</v>
      </c>
      <c r="CS226" s="56" t="s">
        <v>2610</v>
      </c>
      <c r="CT226" s="56" t="s">
        <v>367</v>
      </c>
      <c r="CU226" s="833">
        <v>44761</v>
      </c>
      <c r="CV226" s="851" t="s">
        <v>8323</v>
      </c>
      <c r="CW226" s="873" t="s">
        <v>126</v>
      </c>
      <c r="CX226" s="893">
        <v>44767</v>
      </c>
      <c r="CY226" s="889" t="s">
        <v>8397</v>
      </c>
      <c r="CZ226" s="885" t="s">
        <v>128</v>
      </c>
      <c r="DA226" s="895">
        <v>0.52</v>
      </c>
      <c r="DB226" s="884" t="s">
        <v>4238</v>
      </c>
      <c r="DC226" s="919"/>
      <c r="DD226" s="920"/>
      <c r="DE226" s="54" t="s">
        <v>140</v>
      </c>
      <c r="DF226" s="62"/>
      <c r="DG226" s="62"/>
      <c r="DH226" s="54"/>
      <c r="DI226" s="62"/>
      <c r="DJ226" s="953"/>
      <c r="DK226" s="925">
        <v>219</v>
      </c>
      <c r="DL226" s="855" t="str">
        <f t="shared" si="5"/>
        <v>EN AVANCE</v>
      </c>
      <c r="DM226" s="913">
        <v>219</v>
      </c>
    </row>
    <row r="227" spans="1:117" ht="27" hidden="1" customHeight="1">
      <c r="A227" s="54">
        <v>432</v>
      </c>
      <c r="B227" s="54">
        <v>333</v>
      </c>
      <c r="C227" s="59" t="s">
        <v>99</v>
      </c>
      <c r="D227" s="56">
        <v>2021</v>
      </c>
      <c r="E227" s="56" t="s">
        <v>2580</v>
      </c>
      <c r="F227" s="65">
        <v>44420</v>
      </c>
      <c r="G227" s="321" t="s">
        <v>2615</v>
      </c>
      <c r="H227" s="59" t="s">
        <v>102</v>
      </c>
      <c r="I227" s="58" t="s">
        <v>2616</v>
      </c>
      <c r="J227" s="58" t="s">
        <v>2617</v>
      </c>
      <c r="K227" s="58" t="s">
        <v>2618</v>
      </c>
      <c r="L227" s="60" t="s">
        <v>146</v>
      </c>
      <c r="M227" s="118" t="s">
        <v>2619</v>
      </c>
      <c r="N227" s="218"/>
      <c r="O227" s="92">
        <v>2</v>
      </c>
      <c r="P227" s="92" t="s">
        <v>2620</v>
      </c>
      <c r="Q227" s="59" t="s">
        <v>696</v>
      </c>
      <c r="R227" s="54" t="s">
        <v>1529</v>
      </c>
      <c r="S227" s="57">
        <v>44470</v>
      </c>
      <c r="T227" s="94">
        <v>44711</v>
      </c>
      <c r="U227" s="323"/>
      <c r="V227" s="62"/>
      <c r="W227" s="64">
        <v>44663</v>
      </c>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54"/>
      <c r="AW227" s="62"/>
      <c r="AX227" s="62"/>
      <c r="AY227" s="62"/>
      <c r="AZ227" s="62"/>
      <c r="BA227" s="56"/>
      <c r="BB227" s="54"/>
      <c r="BC227" s="62"/>
      <c r="BD227" s="54"/>
      <c r="BE227" s="62"/>
      <c r="BF227" s="62"/>
      <c r="BG227" s="62"/>
      <c r="BH227" s="62"/>
      <c r="BI227" s="56"/>
      <c r="BJ227" s="54"/>
      <c r="BK227" s="62"/>
      <c r="BL227" s="170">
        <v>44500</v>
      </c>
      <c r="BM227" s="67" t="s">
        <v>2621</v>
      </c>
      <c r="BN227" s="68">
        <v>0.4</v>
      </c>
      <c r="BO227" s="170">
        <v>44508</v>
      </c>
      <c r="BP227" s="58" t="s">
        <v>2622</v>
      </c>
      <c r="BQ227" s="56" t="s">
        <v>2607</v>
      </c>
      <c r="BR227" s="170">
        <v>44519</v>
      </c>
      <c r="BS227" s="70" t="s">
        <v>2623</v>
      </c>
      <c r="BT227" s="54" t="s">
        <v>123</v>
      </c>
      <c r="BU227" s="54">
        <v>0</v>
      </c>
      <c r="BV227" s="54" t="s">
        <v>133</v>
      </c>
      <c r="BW227" s="263">
        <v>44627</v>
      </c>
      <c r="BX227" s="324" t="s">
        <v>2624</v>
      </c>
      <c r="BY227" s="68">
        <v>1</v>
      </c>
      <c r="BZ227" s="57">
        <v>44630</v>
      </c>
      <c r="CA227" s="318" t="s">
        <v>2625</v>
      </c>
      <c r="CB227" s="56" t="s">
        <v>709</v>
      </c>
      <c r="CC227" s="54"/>
      <c r="CD227" s="54" t="s">
        <v>257</v>
      </c>
      <c r="CE227" s="57">
        <v>44662</v>
      </c>
      <c r="CF227" s="318" t="s">
        <v>2625</v>
      </c>
      <c r="CG227" s="56" t="s">
        <v>135</v>
      </c>
      <c r="CH227" s="68">
        <v>1</v>
      </c>
      <c r="CI227" s="54" t="s">
        <v>257</v>
      </c>
      <c r="CJ227" s="170">
        <v>44683</v>
      </c>
      <c r="CK227" s="56" t="s">
        <v>2626</v>
      </c>
      <c r="CL227" s="54" t="s">
        <v>135</v>
      </c>
      <c r="CM227" s="68">
        <v>1</v>
      </c>
      <c r="CN227" s="54" t="s">
        <v>257</v>
      </c>
      <c r="CO227" s="684">
        <v>44712</v>
      </c>
      <c r="CP227" s="66" t="s">
        <v>348</v>
      </c>
      <c r="CQ227" s="66">
        <v>1</v>
      </c>
      <c r="CR227" s="684">
        <v>44720</v>
      </c>
      <c r="CS227" s="66" t="s">
        <v>348</v>
      </c>
      <c r="CT227" s="66" t="s">
        <v>139</v>
      </c>
      <c r="CU227" s="833">
        <v>44761</v>
      </c>
      <c r="CV227" s="847" t="s">
        <v>348</v>
      </c>
      <c r="CW227" s="863" t="s">
        <v>139</v>
      </c>
      <c r="CX227" s="893">
        <v>44764</v>
      </c>
      <c r="CY227" s="889" t="s">
        <v>348</v>
      </c>
      <c r="CZ227" s="885" t="s">
        <v>128</v>
      </c>
      <c r="DA227" s="68">
        <v>1</v>
      </c>
      <c r="DB227" s="884" t="s">
        <v>4237</v>
      </c>
      <c r="DC227" s="945" t="s">
        <v>260</v>
      </c>
      <c r="DD227" s="947" t="s">
        <v>260</v>
      </c>
      <c r="DE227" s="948" t="s">
        <v>4218</v>
      </c>
      <c r="DF227" s="949" t="s">
        <v>3767</v>
      </c>
      <c r="DG227" s="950" t="s">
        <v>128</v>
      </c>
      <c r="DH227" s="951">
        <v>44771</v>
      </c>
      <c r="DI227" s="952" t="s">
        <v>310</v>
      </c>
      <c r="DJ227" s="953" t="s">
        <v>8522</v>
      </c>
      <c r="DK227" s="925">
        <v>220</v>
      </c>
      <c r="DL227" s="855" t="str">
        <f t="shared" si="5"/>
        <v>CUMPLIDA</v>
      </c>
      <c r="DM227" s="913">
        <v>220</v>
      </c>
    </row>
    <row r="228" spans="1:117" ht="27" hidden="1" customHeight="1">
      <c r="A228" s="54">
        <v>0</v>
      </c>
      <c r="B228" s="54">
        <v>334</v>
      </c>
      <c r="C228" s="59" t="s">
        <v>99</v>
      </c>
      <c r="D228" s="56">
        <v>2021</v>
      </c>
      <c r="E228" s="56" t="s">
        <v>2580</v>
      </c>
      <c r="F228" s="65">
        <v>44420</v>
      </c>
      <c r="G228" s="321" t="s">
        <v>2627</v>
      </c>
      <c r="H228" s="59" t="s">
        <v>102</v>
      </c>
      <c r="I228" s="58" t="s">
        <v>2616</v>
      </c>
      <c r="J228" s="58" t="s">
        <v>2617</v>
      </c>
      <c r="K228" s="58" t="s">
        <v>2618</v>
      </c>
      <c r="L228" s="60" t="s">
        <v>146</v>
      </c>
      <c r="M228" s="118" t="s">
        <v>2628</v>
      </c>
      <c r="N228" s="218"/>
      <c r="O228" s="92">
        <v>2</v>
      </c>
      <c r="P228" s="92" t="s">
        <v>2629</v>
      </c>
      <c r="Q228" s="59" t="s">
        <v>696</v>
      </c>
      <c r="R228" s="92" t="s">
        <v>2630</v>
      </c>
      <c r="S228" s="94">
        <v>44440</v>
      </c>
      <c r="T228" s="94">
        <v>44711</v>
      </c>
      <c r="U228" s="323"/>
      <c r="V228" s="62"/>
      <c r="W228" s="64">
        <v>44663</v>
      </c>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54"/>
      <c r="AW228" s="62"/>
      <c r="AX228" s="62"/>
      <c r="AY228" s="62"/>
      <c r="AZ228" s="62"/>
      <c r="BA228" s="56"/>
      <c r="BB228" s="54"/>
      <c r="BC228" s="62"/>
      <c r="BD228" s="54"/>
      <c r="BE228" s="62"/>
      <c r="BF228" s="62"/>
      <c r="BG228" s="62"/>
      <c r="BH228" s="62"/>
      <c r="BI228" s="56"/>
      <c r="BJ228" s="54"/>
      <c r="BK228" s="62"/>
      <c r="BL228" s="170">
        <v>44500</v>
      </c>
      <c r="BM228" s="67" t="s">
        <v>2631</v>
      </c>
      <c r="BN228" s="68">
        <v>0.4</v>
      </c>
      <c r="BO228" s="170">
        <v>44508</v>
      </c>
      <c r="BP228" s="58" t="s">
        <v>2632</v>
      </c>
      <c r="BQ228" s="56" t="s">
        <v>2607</v>
      </c>
      <c r="BR228" s="170">
        <v>44519</v>
      </c>
      <c r="BS228" s="70" t="s">
        <v>2623</v>
      </c>
      <c r="BT228" s="54" t="s">
        <v>123</v>
      </c>
      <c r="BU228" s="54">
        <v>0</v>
      </c>
      <c r="BV228" s="54" t="s">
        <v>133</v>
      </c>
      <c r="BW228" s="325">
        <v>44627</v>
      </c>
      <c r="BX228" s="324" t="s">
        <v>2633</v>
      </c>
      <c r="BY228" s="68">
        <v>1</v>
      </c>
      <c r="BZ228" s="57">
        <v>44630</v>
      </c>
      <c r="CA228" s="318" t="s">
        <v>2625</v>
      </c>
      <c r="CB228" s="56" t="s">
        <v>709</v>
      </c>
      <c r="CC228" s="54"/>
      <c r="CD228" s="54" t="s">
        <v>257</v>
      </c>
      <c r="CE228" s="57">
        <v>44662</v>
      </c>
      <c r="CF228" s="318" t="s">
        <v>2625</v>
      </c>
      <c r="CG228" s="56" t="s">
        <v>135</v>
      </c>
      <c r="CH228" s="68">
        <v>1</v>
      </c>
      <c r="CI228" s="54" t="s">
        <v>257</v>
      </c>
      <c r="CJ228" s="170">
        <v>44683</v>
      </c>
      <c r="CK228" s="56" t="s">
        <v>2625</v>
      </c>
      <c r="CL228" s="54" t="s">
        <v>135</v>
      </c>
      <c r="CM228" s="68">
        <v>1</v>
      </c>
      <c r="CN228" s="54" t="s">
        <v>257</v>
      </c>
      <c r="CO228" s="684">
        <v>44712</v>
      </c>
      <c r="CP228" s="66" t="s">
        <v>348</v>
      </c>
      <c r="CQ228" s="66">
        <v>1</v>
      </c>
      <c r="CR228" s="684">
        <v>44720</v>
      </c>
      <c r="CS228" s="66" t="s">
        <v>348</v>
      </c>
      <c r="CT228" s="66" t="s">
        <v>139</v>
      </c>
      <c r="CU228" s="833">
        <v>44761</v>
      </c>
      <c r="CV228" s="847" t="s">
        <v>348</v>
      </c>
      <c r="CW228" s="863" t="s">
        <v>139</v>
      </c>
      <c r="CX228" s="893">
        <v>44764</v>
      </c>
      <c r="CY228" s="889" t="s">
        <v>348</v>
      </c>
      <c r="CZ228" s="885" t="s">
        <v>128</v>
      </c>
      <c r="DA228" s="68">
        <v>1</v>
      </c>
      <c r="DB228" s="884" t="s">
        <v>4237</v>
      </c>
      <c r="DC228" s="945" t="s">
        <v>260</v>
      </c>
      <c r="DD228" s="947" t="s">
        <v>260</v>
      </c>
      <c r="DE228" s="948" t="s">
        <v>4218</v>
      </c>
      <c r="DF228" s="949" t="s">
        <v>3767</v>
      </c>
      <c r="DG228" s="950" t="s">
        <v>128</v>
      </c>
      <c r="DH228" s="951">
        <v>44771</v>
      </c>
      <c r="DI228" s="952" t="s">
        <v>310</v>
      </c>
      <c r="DJ228" s="953" t="s">
        <v>8523</v>
      </c>
      <c r="DK228" s="925">
        <v>221</v>
      </c>
      <c r="DL228" s="855" t="str">
        <f t="shared" si="5"/>
        <v>CUMPLIDA</v>
      </c>
      <c r="DM228" s="913">
        <v>221</v>
      </c>
    </row>
    <row r="229" spans="1:117" ht="27" hidden="1" customHeight="1">
      <c r="A229" s="54">
        <v>435</v>
      </c>
      <c r="B229" s="54">
        <v>337</v>
      </c>
      <c r="C229" s="59" t="s">
        <v>99</v>
      </c>
      <c r="D229" s="56">
        <v>2021</v>
      </c>
      <c r="E229" s="56" t="s">
        <v>2580</v>
      </c>
      <c r="F229" s="65">
        <v>44420</v>
      </c>
      <c r="G229" s="321" t="s">
        <v>2634</v>
      </c>
      <c r="H229" s="59" t="s">
        <v>102</v>
      </c>
      <c r="I229" s="58" t="s">
        <v>2616</v>
      </c>
      <c r="J229" s="58" t="s">
        <v>2617</v>
      </c>
      <c r="K229" s="58" t="s">
        <v>2618</v>
      </c>
      <c r="L229" s="60" t="s">
        <v>146</v>
      </c>
      <c r="M229" s="58" t="s">
        <v>2635</v>
      </c>
      <c r="N229" s="62"/>
      <c r="O229" s="54">
        <v>2</v>
      </c>
      <c r="P229" s="56" t="s">
        <v>2636</v>
      </c>
      <c r="Q229" s="59" t="s">
        <v>696</v>
      </c>
      <c r="R229" s="54" t="s">
        <v>1529</v>
      </c>
      <c r="S229" s="57">
        <v>44470</v>
      </c>
      <c r="T229" s="57">
        <v>44711</v>
      </c>
      <c r="U229" s="323"/>
      <c r="V229" s="62"/>
      <c r="W229" s="64">
        <v>44663</v>
      </c>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54"/>
      <c r="AW229" s="62"/>
      <c r="AX229" s="62"/>
      <c r="AY229" s="62"/>
      <c r="AZ229" s="62"/>
      <c r="BA229" s="56"/>
      <c r="BB229" s="54"/>
      <c r="BC229" s="62"/>
      <c r="BD229" s="54"/>
      <c r="BE229" s="62"/>
      <c r="BF229" s="62"/>
      <c r="BG229" s="62"/>
      <c r="BH229" s="62"/>
      <c r="BI229" s="56"/>
      <c r="BJ229" s="54"/>
      <c r="BK229" s="62"/>
      <c r="BL229" s="170">
        <v>44500</v>
      </c>
      <c r="BM229" s="67" t="s">
        <v>2621</v>
      </c>
      <c r="BN229" s="68">
        <v>0.4</v>
      </c>
      <c r="BO229" s="170">
        <v>44508</v>
      </c>
      <c r="BP229" s="58" t="s">
        <v>2632</v>
      </c>
      <c r="BQ229" s="56" t="s">
        <v>2607</v>
      </c>
      <c r="BR229" s="170">
        <v>44519</v>
      </c>
      <c r="BS229" s="70" t="s">
        <v>2623</v>
      </c>
      <c r="BT229" s="54" t="s">
        <v>123</v>
      </c>
      <c r="BU229" s="54">
        <v>0</v>
      </c>
      <c r="BV229" s="54" t="s">
        <v>115</v>
      </c>
      <c r="BW229" s="170">
        <v>44627</v>
      </c>
      <c r="BX229" s="56" t="s">
        <v>2637</v>
      </c>
      <c r="BY229" s="68">
        <v>1</v>
      </c>
      <c r="BZ229" s="57">
        <v>44630</v>
      </c>
      <c r="CA229" s="318" t="s">
        <v>2638</v>
      </c>
      <c r="CB229" s="56" t="s">
        <v>709</v>
      </c>
      <c r="CC229" s="68">
        <v>1</v>
      </c>
      <c r="CD229" s="54" t="s">
        <v>257</v>
      </c>
      <c r="CE229" s="57">
        <v>44662</v>
      </c>
      <c r="CF229" s="318" t="s">
        <v>2638</v>
      </c>
      <c r="CG229" s="56" t="s">
        <v>135</v>
      </c>
      <c r="CH229" s="68">
        <v>1</v>
      </c>
      <c r="CI229" s="54" t="s">
        <v>257</v>
      </c>
      <c r="CJ229" s="170">
        <v>44683</v>
      </c>
      <c r="CK229" s="56" t="s">
        <v>2626</v>
      </c>
      <c r="CL229" s="54" t="s">
        <v>135</v>
      </c>
      <c r="CM229" s="68">
        <v>1</v>
      </c>
      <c r="CN229" s="54" t="s">
        <v>257</v>
      </c>
      <c r="CO229" s="684">
        <v>44712</v>
      </c>
      <c r="CP229" s="66" t="s">
        <v>348</v>
      </c>
      <c r="CQ229" s="66">
        <v>1</v>
      </c>
      <c r="CR229" s="684">
        <v>44720</v>
      </c>
      <c r="CS229" s="66" t="s">
        <v>348</v>
      </c>
      <c r="CT229" s="66" t="s">
        <v>139</v>
      </c>
      <c r="CU229" s="833">
        <v>44761</v>
      </c>
      <c r="CV229" s="847" t="s">
        <v>348</v>
      </c>
      <c r="CW229" s="863" t="s">
        <v>139</v>
      </c>
      <c r="CX229" s="893">
        <v>44764</v>
      </c>
      <c r="CY229" s="889" t="s">
        <v>348</v>
      </c>
      <c r="CZ229" s="885" t="s">
        <v>128</v>
      </c>
      <c r="DA229" s="68">
        <v>1</v>
      </c>
      <c r="DB229" s="884" t="s">
        <v>4237</v>
      </c>
      <c r="DC229" s="945" t="s">
        <v>260</v>
      </c>
      <c r="DD229" s="947" t="s">
        <v>260</v>
      </c>
      <c r="DE229" s="948" t="s">
        <v>4218</v>
      </c>
      <c r="DF229" s="949" t="s">
        <v>3767</v>
      </c>
      <c r="DG229" s="950" t="s">
        <v>128</v>
      </c>
      <c r="DH229" s="951">
        <v>44771</v>
      </c>
      <c r="DI229" s="952" t="s">
        <v>310</v>
      </c>
      <c r="DJ229" s="953" t="s">
        <v>8523</v>
      </c>
      <c r="DK229" s="925">
        <v>222</v>
      </c>
      <c r="DL229" s="855" t="str">
        <f t="shared" si="5"/>
        <v>CUMPLIDA</v>
      </c>
      <c r="DM229" s="913">
        <v>222</v>
      </c>
    </row>
    <row r="230" spans="1:117" ht="27" hidden="1" customHeight="1">
      <c r="A230" s="54">
        <v>0</v>
      </c>
      <c r="B230" s="54">
        <v>338</v>
      </c>
      <c r="C230" s="59" t="s">
        <v>99</v>
      </c>
      <c r="D230" s="56">
        <v>2021</v>
      </c>
      <c r="E230" s="56" t="s">
        <v>2580</v>
      </c>
      <c r="F230" s="65">
        <v>44420</v>
      </c>
      <c r="G230" s="321" t="s">
        <v>2639</v>
      </c>
      <c r="H230" s="59" t="s">
        <v>102</v>
      </c>
      <c r="I230" s="58" t="s">
        <v>2616</v>
      </c>
      <c r="J230" s="58" t="s">
        <v>2617</v>
      </c>
      <c r="K230" s="58" t="s">
        <v>2618</v>
      </c>
      <c r="L230" s="60" t="s">
        <v>146</v>
      </c>
      <c r="M230" s="118" t="s">
        <v>2640</v>
      </c>
      <c r="N230" s="218"/>
      <c r="O230" s="92">
        <v>2</v>
      </c>
      <c r="P230" s="92" t="s">
        <v>2629</v>
      </c>
      <c r="Q230" s="59" t="s">
        <v>696</v>
      </c>
      <c r="R230" s="92" t="s">
        <v>2630</v>
      </c>
      <c r="S230" s="94">
        <v>44440</v>
      </c>
      <c r="T230" s="94">
        <v>44711</v>
      </c>
      <c r="U230" s="323"/>
      <c r="V230" s="62"/>
      <c r="W230" s="64">
        <v>44663</v>
      </c>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54"/>
      <c r="AW230" s="62"/>
      <c r="AX230" s="62"/>
      <c r="AY230" s="62"/>
      <c r="AZ230" s="62"/>
      <c r="BA230" s="56"/>
      <c r="BB230" s="54"/>
      <c r="BC230" s="62"/>
      <c r="BD230" s="54"/>
      <c r="BE230" s="62"/>
      <c r="BF230" s="62"/>
      <c r="BG230" s="62"/>
      <c r="BH230" s="62"/>
      <c r="BI230" s="56"/>
      <c r="BJ230" s="54"/>
      <c r="BK230" s="62"/>
      <c r="BL230" s="170">
        <v>44500</v>
      </c>
      <c r="BM230" s="67" t="s">
        <v>2641</v>
      </c>
      <c r="BN230" s="68">
        <v>0.4</v>
      </c>
      <c r="BO230" s="170">
        <v>44508</v>
      </c>
      <c r="BP230" s="58" t="s">
        <v>2632</v>
      </c>
      <c r="BQ230" s="56" t="s">
        <v>2607</v>
      </c>
      <c r="BR230" s="170">
        <v>44519</v>
      </c>
      <c r="BS230" s="70" t="s">
        <v>2623</v>
      </c>
      <c r="BT230" s="54" t="s">
        <v>123</v>
      </c>
      <c r="BU230" s="54">
        <v>0</v>
      </c>
      <c r="BV230" s="54" t="s">
        <v>133</v>
      </c>
      <c r="BW230" s="170">
        <v>44627</v>
      </c>
      <c r="BX230" s="56" t="s">
        <v>2637</v>
      </c>
      <c r="BY230" s="68">
        <v>1</v>
      </c>
      <c r="BZ230" s="57">
        <v>44630</v>
      </c>
      <c r="CA230" s="318" t="s">
        <v>2625</v>
      </c>
      <c r="CB230" s="56" t="s">
        <v>709</v>
      </c>
      <c r="CC230" s="68">
        <v>1</v>
      </c>
      <c r="CD230" s="54" t="s">
        <v>257</v>
      </c>
      <c r="CE230" s="57">
        <v>44662</v>
      </c>
      <c r="CF230" s="318" t="s">
        <v>2625</v>
      </c>
      <c r="CG230" s="56" t="s">
        <v>135</v>
      </c>
      <c r="CH230" s="68">
        <v>1</v>
      </c>
      <c r="CI230" s="54" t="s">
        <v>257</v>
      </c>
      <c r="CJ230" s="170">
        <v>44683</v>
      </c>
      <c r="CK230" s="56" t="s">
        <v>2626</v>
      </c>
      <c r="CL230" s="56" t="s">
        <v>135</v>
      </c>
      <c r="CM230" s="78">
        <v>1</v>
      </c>
      <c r="CN230" s="54" t="s">
        <v>257</v>
      </c>
      <c r="CO230" s="684">
        <v>44712</v>
      </c>
      <c r="CP230" s="66" t="s">
        <v>348</v>
      </c>
      <c r="CQ230" s="66">
        <v>1</v>
      </c>
      <c r="CR230" s="684">
        <v>44720</v>
      </c>
      <c r="CS230" s="66" t="s">
        <v>348</v>
      </c>
      <c r="CT230" s="66" t="s">
        <v>139</v>
      </c>
      <c r="CU230" s="833">
        <v>44761</v>
      </c>
      <c r="CV230" s="847" t="s">
        <v>348</v>
      </c>
      <c r="CW230" s="863" t="s">
        <v>139</v>
      </c>
      <c r="CX230" s="893">
        <v>44764</v>
      </c>
      <c r="CY230" s="889" t="s">
        <v>348</v>
      </c>
      <c r="CZ230" s="885" t="s">
        <v>128</v>
      </c>
      <c r="DA230" s="78">
        <v>1</v>
      </c>
      <c r="DB230" s="884" t="s">
        <v>4237</v>
      </c>
      <c r="DC230" s="945" t="s">
        <v>260</v>
      </c>
      <c r="DD230" s="947" t="s">
        <v>260</v>
      </c>
      <c r="DE230" s="948" t="s">
        <v>4218</v>
      </c>
      <c r="DF230" s="949" t="s">
        <v>3767</v>
      </c>
      <c r="DG230" s="950" t="s">
        <v>128</v>
      </c>
      <c r="DH230" s="951">
        <v>44771</v>
      </c>
      <c r="DI230" s="952" t="s">
        <v>310</v>
      </c>
      <c r="DJ230" s="953" t="s">
        <v>8524</v>
      </c>
      <c r="DK230" s="925">
        <v>223</v>
      </c>
      <c r="DL230" s="855" t="str">
        <f t="shared" si="5"/>
        <v>CUMPLIDA</v>
      </c>
      <c r="DM230" s="913">
        <v>223</v>
      </c>
    </row>
    <row r="231" spans="1:117" ht="27" hidden="1" customHeight="1">
      <c r="A231" s="54">
        <v>436</v>
      </c>
      <c r="B231" s="54">
        <v>339</v>
      </c>
      <c r="C231" s="59" t="s">
        <v>99</v>
      </c>
      <c r="D231" s="56">
        <v>2021</v>
      </c>
      <c r="E231" s="56" t="s">
        <v>2580</v>
      </c>
      <c r="F231" s="65">
        <v>44420</v>
      </c>
      <c r="G231" s="321" t="s">
        <v>2642</v>
      </c>
      <c r="H231" s="59" t="s">
        <v>102</v>
      </c>
      <c r="I231" s="58" t="s">
        <v>2616</v>
      </c>
      <c r="J231" s="58" t="s">
        <v>2617</v>
      </c>
      <c r="K231" s="58" t="s">
        <v>2618</v>
      </c>
      <c r="L231" s="60" t="s">
        <v>146</v>
      </c>
      <c r="M231" s="118" t="s">
        <v>2643</v>
      </c>
      <c r="N231" s="218"/>
      <c r="O231" s="123">
        <v>2</v>
      </c>
      <c r="P231" s="92" t="s">
        <v>2644</v>
      </c>
      <c r="Q231" s="59" t="s">
        <v>696</v>
      </c>
      <c r="R231" s="54" t="s">
        <v>1529</v>
      </c>
      <c r="S231" s="57">
        <v>44470</v>
      </c>
      <c r="T231" s="57">
        <v>44561</v>
      </c>
      <c r="U231" s="323"/>
      <c r="V231" s="62"/>
      <c r="W231" s="64">
        <v>44663</v>
      </c>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54"/>
      <c r="AW231" s="62"/>
      <c r="AX231" s="62"/>
      <c r="AY231" s="62"/>
      <c r="AZ231" s="62"/>
      <c r="BA231" s="56"/>
      <c r="BB231" s="54"/>
      <c r="BC231" s="62"/>
      <c r="BD231" s="54"/>
      <c r="BE231" s="62"/>
      <c r="BF231" s="62"/>
      <c r="BG231" s="62"/>
      <c r="BH231" s="62"/>
      <c r="BI231" s="56"/>
      <c r="BJ231" s="54"/>
      <c r="BK231" s="62"/>
      <c r="BL231" s="170">
        <v>44500</v>
      </c>
      <c r="BM231" s="67" t="s">
        <v>2621</v>
      </c>
      <c r="BN231" s="68">
        <v>0.4</v>
      </c>
      <c r="BO231" s="170">
        <v>44508</v>
      </c>
      <c r="BP231" s="58" t="s">
        <v>2632</v>
      </c>
      <c r="BQ231" s="56" t="s">
        <v>2607</v>
      </c>
      <c r="BR231" s="170">
        <v>44519</v>
      </c>
      <c r="BS231" s="70" t="s">
        <v>2623</v>
      </c>
      <c r="BT231" s="54" t="s">
        <v>123</v>
      </c>
      <c r="BU231" s="54">
        <v>0</v>
      </c>
      <c r="BV231" s="54" t="s">
        <v>133</v>
      </c>
      <c r="BW231" s="170">
        <v>44627</v>
      </c>
      <c r="BX231" s="56" t="s">
        <v>2637</v>
      </c>
      <c r="BY231" s="68">
        <v>1</v>
      </c>
      <c r="BZ231" s="57">
        <v>44630</v>
      </c>
      <c r="CA231" s="318" t="s">
        <v>2638</v>
      </c>
      <c r="CB231" s="56" t="s">
        <v>709</v>
      </c>
      <c r="CC231" s="68">
        <v>1</v>
      </c>
      <c r="CD231" s="54" t="s">
        <v>257</v>
      </c>
      <c r="CE231" s="57">
        <v>44662</v>
      </c>
      <c r="CF231" s="318" t="s">
        <v>2638</v>
      </c>
      <c r="CG231" s="56" t="s">
        <v>135</v>
      </c>
      <c r="CH231" s="68">
        <v>1</v>
      </c>
      <c r="CI231" s="54" t="s">
        <v>257</v>
      </c>
      <c r="CJ231" s="170">
        <v>44683</v>
      </c>
      <c r="CK231" s="56" t="s">
        <v>2626</v>
      </c>
      <c r="CL231" s="56" t="s">
        <v>135</v>
      </c>
      <c r="CM231" s="78">
        <v>1</v>
      </c>
      <c r="CN231" s="54" t="s">
        <v>257</v>
      </c>
      <c r="CO231" s="684">
        <v>44712</v>
      </c>
      <c r="CP231" s="66" t="s">
        <v>348</v>
      </c>
      <c r="CQ231" s="66">
        <v>1</v>
      </c>
      <c r="CR231" s="684">
        <v>44720</v>
      </c>
      <c r="CS231" s="66" t="s">
        <v>348</v>
      </c>
      <c r="CT231" s="66" t="s">
        <v>139</v>
      </c>
      <c r="CU231" s="833">
        <v>44761</v>
      </c>
      <c r="CV231" s="847" t="s">
        <v>348</v>
      </c>
      <c r="CW231" s="863" t="s">
        <v>139</v>
      </c>
      <c r="CX231" s="893">
        <v>44764</v>
      </c>
      <c r="CY231" s="889" t="s">
        <v>348</v>
      </c>
      <c r="CZ231" s="885" t="s">
        <v>128</v>
      </c>
      <c r="DA231" s="78">
        <v>1</v>
      </c>
      <c r="DB231" s="884" t="s">
        <v>4237</v>
      </c>
      <c r="DC231" s="945" t="s">
        <v>260</v>
      </c>
      <c r="DD231" s="947" t="s">
        <v>260</v>
      </c>
      <c r="DE231" s="948" t="s">
        <v>4218</v>
      </c>
      <c r="DF231" s="949" t="s">
        <v>3767</v>
      </c>
      <c r="DG231" s="950" t="s">
        <v>128</v>
      </c>
      <c r="DH231" s="951">
        <v>44771</v>
      </c>
      <c r="DI231" s="952" t="s">
        <v>310</v>
      </c>
      <c r="DJ231" s="953" t="s">
        <v>8525</v>
      </c>
      <c r="DK231" s="925">
        <v>224</v>
      </c>
      <c r="DL231" s="855" t="str">
        <f t="shared" si="5"/>
        <v>CUMPLIDA</v>
      </c>
      <c r="DM231" s="913">
        <v>224</v>
      </c>
    </row>
    <row r="232" spans="1:117" ht="27" hidden="1" customHeight="1">
      <c r="A232" s="54">
        <v>0</v>
      </c>
      <c r="B232" s="54">
        <v>340</v>
      </c>
      <c r="C232" s="59" t="s">
        <v>99</v>
      </c>
      <c r="D232" s="56">
        <v>2021</v>
      </c>
      <c r="E232" s="56" t="s">
        <v>2580</v>
      </c>
      <c r="F232" s="65">
        <v>44420</v>
      </c>
      <c r="G232" s="321" t="s">
        <v>2645</v>
      </c>
      <c r="H232" s="59" t="s">
        <v>102</v>
      </c>
      <c r="I232" s="58" t="s">
        <v>2616</v>
      </c>
      <c r="J232" s="58" t="s">
        <v>2617</v>
      </c>
      <c r="K232" s="58" t="s">
        <v>2618</v>
      </c>
      <c r="L232" s="60" t="s">
        <v>146</v>
      </c>
      <c r="M232" s="118" t="s">
        <v>2646</v>
      </c>
      <c r="N232" s="218"/>
      <c r="O232" s="92">
        <v>2</v>
      </c>
      <c r="P232" s="92" t="s">
        <v>2629</v>
      </c>
      <c r="Q232" s="59" t="s">
        <v>696</v>
      </c>
      <c r="R232" s="92" t="s">
        <v>2630</v>
      </c>
      <c r="S232" s="94">
        <v>44440</v>
      </c>
      <c r="T232" s="94">
        <v>44711</v>
      </c>
      <c r="U232" s="323"/>
      <c r="V232" s="62"/>
      <c r="W232" s="64">
        <v>44663</v>
      </c>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54"/>
      <c r="AW232" s="62"/>
      <c r="AX232" s="62"/>
      <c r="AY232" s="62"/>
      <c r="AZ232" s="62"/>
      <c r="BA232" s="56"/>
      <c r="BB232" s="54"/>
      <c r="BC232" s="62"/>
      <c r="BD232" s="54"/>
      <c r="BE232" s="62"/>
      <c r="BF232" s="62"/>
      <c r="BG232" s="62"/>
      <c r="BH232" s="62"/>
      <c r="BI232" s="56"/>
      <c r="BJ232" s="54"/>
      <c r="BK232" s="62"/>
      <c r="BL232" s="170">
        <v>44500</v>
      </c>
      <c r="BM232" s="67" t="s">
        <v>2647</v>
      </c>
      <c r="BN232" s="68">
        <v>0.4</v>
      </c>
      <c r="BO232" s="170">
        <v>44508</v>
      </c>
      <c r="BP232" s="58" t="s">
        <v>2632</v>
      </c>
      <c r="BQ232" s="56" t="s">
        <v>2607</v>
      </c>
      <c r="BR232" s="170">
        <v>44519</v>
      </c>
      <c r="BS232" s="70" t="s">
        <v>2623</v>
      </c>
      <c r="BT232" s="54" t="s">
        <v>123</v>
      </c>
      <c r="BU232" s="54">
        <v>0</v>
      </c>
      <c r="BV232" s="54" t="s">
        <v>133</v>
      </c>
      <c r="BW232" s="170">
        <v>44627</v>
      </c>
      <c r="BX232" s="56" t="s">
        <v>2637</v>
      </c>
      <c r="BY232" s="68">
        <v>1</v>
      </c>
      <c r="BZ232" s="57">
        <v>44630</v>
      </c>
      <c r="CA232" s="318" t="s">
        <v>2625</v>
      </c>
      <c r="CB232" s="56" t="s">
        <v>709</v>
      </c>
      <c r="CC232" s="54">
        <v>100</v>
      </c>
      <c r="CD232" s="54" t="s">
        <v>257</v>
      </c>
      <c r="CE232" s="57">
        <v>44662</v>
      </c>
      <c r="CF232" s="318" t="s">
        <v>2625</v>
      </c>
      <c r="CG232" s="56" t="s">
        <v>135</v>
      </c>
      <c r="CH232" s="68">
        <v>1</v>
      </c>
      <c r="CI232" s="54" t="s">
        <v>257</v>
      </c>
      <c r="CJ232" s="170">
        <v>44683</v>
      </c>
      <c r="CK232" s="56" t="s">
        <v>2626</v>
      </c>
      <c r="CL232" s="56" t="s">
        <v>135</v>
      </c>
      <c r="CM232" s="78">
        <v>1</v>
      </c>
      <c r="CN232" s="54" t="s">
        <v>257</v>
      </c>
      <c r="CO232" s="684">
        <v>44712</v>
      </c>
      <c r="CP232" s="66" t="s">
        <v>348</v>
      </c>
      <c r="CQ232" s="66">
        <v>1</v>
      </c>
      <c r="CR232" s="684">
        <v>44720</v>
      </c>
      <c r="CS232" s="66" t="s">
        <v>348</v>
      </c>
      <c r="CT232" s="66" t="s">
        <v>139</v>
      </c>
      <c r="CU232" s="833">
        <v>44761</v>
      </c>
      <c r="CV232" s="847" t="s">
        <v>348</v>
      </c>
      <c r="CW232" s="863" t="s">
        <v>139</v>
      </c>
      <c r="CX232" s="893">
        <v>44764</v>
      </c>
      <c r="CY232" s="889" t="s">
        <v>348</v>
      </c>
      <c r="CZ232" s="885" t="s">
        <v>128</v>
      </c>
      <c r="DA232" s="78">
        <v>1</v>
      </c>
      <c r="DB232" s="884" t="s">
        <v>4237</v>
      </c>
      <c r="DC232" s="945" t="s">
        <v>260</v>
      </c>
      <c r="DD232" s="947" t="s">
        <v>260</v>
      </c>
      <c r="DE232" s="948" t="s">
        <v>4218</v>
      </c>
      <c r="DF232" s="949" t="s">
        <v>3767</v>
      </c>
      <c r="DG232" s="950" t="s">
        <v>128</v>
      </c>
      <c r="DH232" s="951">
        <v>44771</v>
      </c>
      <c r="DI232" s="952" t="s">
        <v>310</v>
      </c>
      <c r="DJ232" s="953" t="s">
        <v>8526</v>
      </c>
      <c r="DK232" s="925">
        <v>225</v>
      </c>
      <c r="DL232" s="855" t="str">
        <f t="shared" si="5"/>
        <v>CUMPLIDA</v>
      </c>
      <c r="DM232" s="913">
        <v>225</v>
      </c>
    </row>
    <row r="233" spans="1:117" ht="27" hidden="1" customHeight="1">
      <c r="A233" s="54">
        <v>437</v>
      </c>
      <c r="B233" s="54">
        <v>341</v>
      </c>
      <c r="C233" s="59" t="s">
        <v>99</v>
      </c>
      <c r="D233" s="56">
        <v>2021</v>
      </c>
      <c r="E233" s="56" t="s">
        <v>2580</v>
      </c>
      <c r="F233" s="65">
        <v>44420</v>
      </c>
      <c r="G233" s="321" t="s">
        <v>2648</v>
      </c>
      <c r="H233" s="59" t="s">
        <v>102</v>
      </c>
      <c r="I233" s="58" t="s">
        <v>2649</v>
      </c>
      <c r="J233" s="58" t="s">
        <v>2649</v>
      </c>
      <c r="K233" s="58" t="s">
        <v>2650</v>
      </c>
      <c r="L233" s="60" t="s">
        <v>146</v>
      </c>
      <c r="M233" s="118" t="s">
        <v>2651</v>
      </c>
      <c r="N233" s="218"/>
      <c r="O233" s="222">
        <v>1</v>
      </c>
      <c r="P233" s="92" t="s">
        <v>2652</v>
      </c>
      <c r="Q233" s="55" t="s">
        <v>391</v>
      </c>
      <c r="R233" s="92" t="s">
        <v>573</v>
      </c>
      <c r="S233" s="94">
        <v>44440</v>
      </c>
      <c r="T233" s="94">
        <v>44484</v>
      </c>
      <c r="U233" s="63" t="s">
        <v>111</v>
      </c>
      <c r="V233" s="62"/>
      <c r="W233" s="64" t="s">
        <v>2653</v>
      </c>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54"/>
      <c r="AW233" s="62"/>
      <c r="AX233" s="62"/>
      <c r="AY233" s="62"/>
      <c r="AZ233" s="62"/>
      <c r="BA233" s="56"/>
      <c r="BB233" s="54"/>
      <c r="BC233" s="62"/>
      <c r="BD233" s="54"/>
      <c r="BE233" s="62"/>
      <c r="BF233" s="62"/>
      <c r="BG233" s="62"/>
      <c r="BH233" s="62"/>
      <c r="BI233" s="56"/>
      <c r="BJ233" s="54"/>
      <c r="BK233" s="62"/>
      <c r="BL233" s="170">
        <v>44500</v>
      </c>
      <c r="BM233" s="58" t="s">
        <v>445</v>
      </c>
      <c r="BN233" s="68">
        <v>0.9</v>
      </c>
      <c r="BO233" s="170">
        <v>44508</v>
      </c>
      <c r="BP233" s="58" t="s">
        <v>2654</v>
      </c>
      <c r="BQ233" s="54" t="s">
        <v>126</v>
      </c>
      <c r="BR233" s="170">
        <v>44516</v>
      </c>
      <c r="BS233" s="70" t="s">
        <v>2655</v>
      </c>
      <c r="BT233" s="54" t="s">
        <v>123</v>
      </c>
      <c r="BU233" s="54">
        <v>60</v>
      </c>
      <c r="BV233" s="54" t="s">
        <v>115</v>
      </c>
      <c r="BW233" s="54"/>
      <c r="BX233" s="54"/>
      <c r="BY233" s="54"/>
      <c r="BZ233" s="200">
        <v>44631</v>
      </c>
      <c r="CA233" s="249" t="s">
        <v>2656</v>
      </c>
      <c r="CB233" s="309" t="s">
        <v>972</v>
      </c>
      <c r="CC233" s="54"/>
      <c r="CD233" s="54" t="s">
        <v>133</v>
      </c>
      <c r="CE233" s="76">
        <v>44657</v>
      </c>
      <c r="CF233" s="92" t="s">
        <v>2657</v>
      </c>
      <c r="CG233" s="131" t="s">
        <v>451</v>
      </c>
      <c r="CH233" s="123">
        <v>60</v>
      </c>
      <c r="CI233" s="123" t="s">
        <v>133</v>
      </c>
      <c r="CJ233" s="76">
        <v>44678</v>
      </c>
      <c r="CK233" s="240" t="s">
        <v>2658</v>
      </c>
      <c r="CL233" s="120" t="s">
        <v>198</v>
      </c>
      <c r="CM233" s="140">
        <v>1</v>
      </c>
      <c r="CN233" s="123" t="s">
        <v>257</v>
      </c>
      <c r="CO233" s="92"/>
      <c r="CP233" s="118"/>
      <c r="CQ233" s="92"/>
      <c r="CR233" s="79">
        <v>44720</v>
      </c>
      <c r="CS233" s="92" t="s">
        <v>2659</v>
      </c>
      <c r="CT233" s="92" t="s">
        <v>139</v>
      </c>
      <c r="CU233" s="811">
        <v>44761</v>
      </c>
      <c r="CV233" s="813" t="s">
        <v>8176</v>
      </c>
      <c r="CW233" s="860" t="s">
        <v>1349</v>
      </c>
      <c r="CX233" s="883">
        <v>44770</v>
      </c>
      <c r="CY233" s="889" t="s">
        <v>8463</v>
      </c>
      <c r="CZ233" s="885" t="s">
        <v>128</v>
      </c>
      <c r="DA233" s="140">
        <v>1</v>
      </c>
      <c r="DB233" s="884" t="s">
        <v>4237</v>
      </c>
      <c r="DC233" s="919"/>
      <c r="DD233" s="920"/>
      <c r="DE233" s="54" t="s">
        <v>140</v>
      </c>
      <c r="DF233" s="62"/>
      <c r="DG233" s="62"/>
      <c r="DH233" s="54"/>
      <c r="DI233" s="62"/>
      <c r="DJ233" s="953"/>
      <c r="DK233" s="925">
        <v>226</v>
      </c>
      <c r="DL233" s="855" t="str">
        <f t="shared" si="5"/>
        <v>CUMPLIDA</v>
      </c>
      <c r="DM233" s="913">
        <v>226</v>
      </c>
    </row>
    <row r="234" spans="1:117" ht="27" hidden="1" customHeight="1">
      <c r="A234" s="54">
        <v>0</v>
      </c>
      <c r="B234" s="54">
        <v>342</v>
      </c>
      <c r="C234" s="59" t="s">
        <v>99</v>
      </c>
      <c r="D234" s="56">
        <v>2021</v>
      </c>
      <c r="E234" s="56" t="s">
        <v>2580</v>
      </c>
      <c r="F234" s="65">
        <v>44420</v>
      </c>
      <c r="G234" s="321" t="s">
        <v>2660</v>
      </c>
      <c r="H234" s="59" t="s">
        <v>102</v>
      </c>
      <c r="I234" s="58" t="s">
        <v>2649</v>
      </c>
      <c r="J234" s="58" t="s">
        <v>2649</v>
      </c>
      <c r="K234" s="58" t="s">
        <v>2650</v>
      </c>
      <c r="L234" s="60" t="s">
        <v>146</v>
      </c>
      <c r="M234" s="118" t="s">
        <v>2661</v>
      </c>
      <c r="N234" s="218"/>
      <c r="O234" s="222">
        <v>1</v>
      </c>
      <c r="P234" s="92" t="s">
        <v>2662</v>
      </c>
      <c r="Q234" s="59" t="s">
        <v>1210</v>
      </c>
      <c r="R234" s="92" t="s">
        <v>697</v>
      </c>
      <c r="S234" s="94">
        <v>44484</v>
      </c>
      <c r="T234" s="94">
        <v>44515</v>
      </c>
      <c r="U234" s="63" t="s">
        <v>111</v>
      </c>
      <c r="V234" s="62"/>
      <c r="W234" s="144">
        <v>44742</v>
      </c>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54"/>
      <c r="AW234" s="62"/>
      <c r="AX234" s="62"/>
      <c r="AY234" s="62"/>
      <c r="AZ234" s="62"/>
      <c r="BA234" s="56"/>
      <c r="BB234" s="54"/>
      <c r="BC234" s="62"/>
      <c r="BD234" s="54"/>
      <c r="BE234" s="62"/>
      <c r="BF234" s="62"/>
      <c r="BG234" s="62"/>
      <c r="BH234" s="62"/>
      <c r="BI234" s="56"/>
      <c r="BJ234" s="54"/>
      <c r="BK234" s="62"/>
      <c r="BL234" s="170">
        <v>44500</v>
      </c>
      <c r="BM234" s="70" t="s">
        <v>2191</v>
      </c>
      <c r="BN234" s="54">
        <v>0</v>
      </c>
      <c r="BO234" s="170">
        <v>44508</v>
      </c>
      <c r="BP234" s="58" t="s">
        <v>2191</v>
      </c>
      <c r="BQ234" s="54" t="s">
        <v>1787</v>
      </c>
      <c r="BR234" s="170">
        <v>44522</v>
      </c>
      <c r="BS234" s="56" t="s">
        <v>2663</v>
      </c>
      <c r="BT234" s="54" t="s">
        <v>220</v>
      </c>
      <c r="BU234" s="68">
        <v>0</v>
      </c>
      <c r="BV234" s="54" t="s">
        <v>133</v>
      </c>
      <c r="BW234" s="54"/>
      <c r="BX234" s="54"/>
      <c r="BY234" s="54"/>
      <c r="BZ234" s="170">
        <v>44627</v>
      </c>
      <c r="CA234" s="58" t="s">
        <v>2664</v>
      </c>
      <c r="CB234" s="56" t="s">
        <v>1219</v>
      </c>
      <c r="CC234" s="68">
        <v>0</v>
      </c>
      <c r="CD234" s="54" t="s">
        <v>133</v>
      </c>
      <c r="CE234" s="76">
        <v>44658</v>
      </c>
      <c r="CF234" s="92" t="s">
        <v>2665</v>
      </c>
      <c r="CG234" s="92" t="s">
        <v>1219</v>
      </c>
      <c r="CH234" s="78">
        <v>0</v>
      </c>
      <c r="CI234" s="123" t="s">
        <v>133</v>
      </c>
      <c r="CJ234" s="76">
        <v>44679</v>
      </c>
      <c r="CK234" s="118" t="s">
        <v>2666</v>
      </c>
      <c r="CL234" s="92" t="s">
        <v>1219</v>
      </c>
      <c r="CM234" s="78">
        <v>0</v>
      </c>
      <c r="CN234" s="123" t="s">
        <v>133</v>
      </c>
      <c r="CO234" s="248">
        <v>44712</v>
      </c>
      <c r="CP234" s="92" t="s">
        <v>2350</v>
      </c>
      <c r="CQ234" s="92">
        <v>0</v>
      </c>
      <c r="CR234" s="248">
        <v>44720</v>
      </c>
      <c r="CS234" s="92" t="s">
        <v>2350</v>
      </c>
      <c r="CT234" s="92" t="s">
        <v>166</v>
      </c>
      <c r="CU234" s="822">
        <v>44761</v>
      </c>
      <c r="CV234" s="836" t="s">
        <v>8324</v>
      </c>
      <c r="CW234" s="867" t="s">
        <v>126</v>
      </c>
      <c r="CX234" s="883">
        <v>44770</v>
      </c>
      <c r="CY234" s="889" t="s">
        <v>8632</v>
      </c>
      <c r="CZ234" s="885" t="s">
        <v>220</v>
      </c>
      <c r="DA234" s="78">
        <v>0</v>
      </c>
      <c r="DB234" s="884" t="s">
        <v>4239</v>
      </c>
      <c r="DC234" s="919"/>
      <c r="DD234" s="920"/>
      <c r="DE234" s="54" t="s">
        <v>140</v>
      </c>
      <c r="DF234" s="62"/>
      <c r="DG234" s="62"/>
      <c r="DH234" s="54"/>
      <c r="DI234" s="62"/>
      <c r="DJ234" s="953"/>
      <c r="DK234" s="925">
        <v>227</v>
      </c>
      <c r="DL234" s="855" t="str">
        <f t="shared" si="5"/>
        <v>EN AVANCE</v>
      </c>
      <c r="DM234" s="913">
        <v>227</v>
      </c>
    </row>
    <row r="235" spans="1:117" ht="27" hidden="1" customHeight="1">
      <c r="A235" s="54">
        <v>438</v>
      </c>
      <c r="B235" s="54">
        <v>343</v>
      </c>
      <c r="C235" s="59" t="s">
        <v>99</v>
      </c>
      <c r="D235" s="56">
        <v>2021</v>
      </c>
      <c r="E235" s="56" t="s">
        <v>2580</v>
      </c>
      <c r="F235" s="65">
        <v>44420</v>
      </c>
      <c r="G235" s="321" t="s">
        <v>2667</v>
      </c>
      <c r="H235" s="59" t="s">
        <v>102</v>
      </c>
      <c r="I235" s="118" t="s">
        <v>2668</v>
      </c>
      <c r="J235" s="118" t="s">
        <v>2668</v>
      </c>
      <c r="K235" s="118" t="s">
        <v>2669</v>
      </c>
      <c r="L235" s="60" t="s">
        <v>146</v>
      </c>
      <c r="M235" s="118" t="s">
        <v>2670</v>
      </c>
      <c r="N235" s="218"/>
      <c r="O235" s="222">
        <v>1</v>
      </c>
      <c r="P235" s="92" t="s">
        <v>2671</v>
      </c>
      <c r="Q235" s="59" t="s">
        <v>1210</v>
      </c>
      <c r="R235" s="92" t="s">
        <v>697</v>
      </c>
      <c r="S235" s="94">
        <v>44454</v>
      </c>
      <c r="T235" s="94">
        <v>44561</v>
      </c>
      <c r="U235" s="63" t="s">
        <v>111</v>
      </c>
      <c r="V235" s="62"/>
      <c r="W235" s="144">
        <v>44742</v>
      </c>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54"/>
      <c r="AW235" s="62"/>
      <c r="AX235" s="62"/>
      <c r="AY235" s="62"/>
      <c r="AZ235" s="62"/>
      <c r="BA235" s="56"/>
      <c r="BB235" s="54"/>
      <c r="BC235" s="62"/>
      <c r="BD235" s="54"/>
      <c r="BE235" s="62"/>
      <c r="BF235" s="62"/>
      <c r="BG235" s="62"/>
      <c r="BH235" s="62"/>
      <c r="BI235" s="56"/>
      <c r="BJ235" s="54"/>
      <c r="BK235" s="62"/>
      <c r="BL235" s="170">
        <v>44500</v>
      </c>
      <c r="BM235" s="70" t="s">
        <v>2191</v>
      </c>
      <c r="BN235" s="54">
        <v>0</v>
      </c>
      <c r="BO235" s="170">
        <v>44508</v>
      </c>
      <c r="BP235" s="58" t="s">
        <v>2191</v>
      </c>
      <c r="BQ235" s="54" t="s">
        <v>1787</v>
      </c>
      <c r="BR235" s="170">
        <v>44522</v>
      </c>
      <c r="BS235" s="56" t="s">
        <v>2663</v>
      </c>
      <c r="BT235" s="54" t="s">
        <v>220</v>
      </c>
      <c r="BU235" s="68">
        <v>0</v>
      </c>
      <c r="BV235" s="54" t="s">
        <v>133</v>
      </c>
      <c r="BW235" s="54"/>
      <c r="BX235" s="54"/>
      <c r="BY235" s="54"/>
      <c r="BZ235" s="170">
        <v>44627</v>
      </c>
      <c r="CA235" s="58" t="s">
        <v>2672</v>
      </c>
      <c r="CB235" s="56" t="s">
        <v>1219</v>
      </c>
      <c r="CC235" s="68">
        <v>0</v>
      </c>
      <c r="CD235" s="54" t="s">
        <v>133</v>
      </c>
      <c r="CE235" s="76">
        <v>44658</v>
      </c>
      <c r="CF235" s="92" t="s">
        <v>2673</v>
      </c>
      <c r="CG235" s="92" t="s">
        <v>1219</v>
      </c>
      <c r="CH235" s="78">
        <v>0</v>
      </c>
      <c r="CI235" s="123" t="s">
        <v>133</v>
      </c>
      <c r="CJ235" s="76">
        <v>44679</v>
      </c>
      <c r="CK235" s="118" t="s">
        <v>2673</v>
      </c>
      <c r="CL235" s="92" t="s">
        <v>1219</v>
      </c>
      <c r="CM235" s="78">
        <v>0</v>
      </c>
      <c r="CN235" s="123" t="s">
        <v>133</v>
      </c>
      <c r="CO235" s="248">
        <v>44712</v>
      </c>
      <c r="CP235" s="92" t="s">
        <v>2350</v>
      </c>
      <c r="CQ235" s="92">
        <v>0</v>
      </c>
      <c r="CR235" s="248">
        <v>44720</v>
      </c>
      <c r="CS235" s="92" t="s">
        <v>2350</v>
      </c>
      <c r="CT235" s="92" t="s">
        <v>166</v>
      </c>
      <c r="CU235" s="822">
        <v>44761</v>
      </c>
      <c r="CV235" s="836" t="s">
        <v>8325</v>
      </c>
      <c r="CW235" s="867" t="s">
        <v>126</v>
      </c>
      <c r="CX235" s="883">
        <v>44770</v>
      </c>
      <c r="CY235" s="889" t="s">
        <v>8633</v>
      </c>
      <c r="CZ235" s="885" t="s">
        <v>220</v>
      </c>
      <c r="DA235" s="78">
        <v>0</v>
      </c>
      <c r="DB235" s="884" t="s">
        <v>4239</v>
      </c>
      <c r="DC235" s="919"/>
      <c r="DD235" s="920"/>
      <c r="DE235" s="54" t="s">
        <v>140</v>
      </c>
      <c r="DF235" s="62"/>
      <c r="DG235" s="62"/>
      <c r="DH235" s="54"/>
      <c r="DI235" s="62"/>
      <c r="DJ235" s="953"/>
      <c r="DK235" s="925">
        <v>228</v>
      </c>
      <c r="DL235" s="855" t="str">
        <f t="shared" si="5"/>
        <v>EN AVANCE</v>
      </c>
      <c r="DM235" s="913">
        <v>228</v>
      </c>
    </row>
    <row r="236" spans="1:117" ht="27" hidden="1" customHeight="1">
      <c r="A236" s="54">
        <v>439</v>
      </c>
      <c r="B236" s="54">
        <v>344</v>
      </c>
      <c r="C236" s="59" t="s">
        <v>99</v>
      </c>
      <c r="D236" s="56">
        <v>2021</v>
      </c>
      <c r="E236" s="56" t="s">
        <v>2580</v>
      </c>
      <c r="F236" s="65">
        <v>44420</v>
      </c>
      <c r="G236" s="321" t="s">
        <v>2674</v>
      </c>
      <c r="H236" s="59" t="s">
        <v>102</v>
      </c>
      <c r="I236" s="118" t="s">
        <v>2675</v>
      </c>
      <c r="J236" s="118" t="s">
        <v>2676</v>
      </c>
      <c r="K236" s="118" t="s">
        <v>2677</v>
      </c>
      <c r="L236" s="60" t="s">
        <v>146</v>
      </c>
      <c r="M236" s="118" t="s">
        <v>2678</v>
      </c>
      <c r="N236" s="218"/>
      <c r="O236" s="123">
        <v>1</v>
      </c>
      <c r="P236" s="92" t="s">
        <v>2679</v>
      </c>
      <c r="Q236" s="55" t="s">
        <v>391</v>
      </c>
      <c r="R236" s="92" t="s">
        <v>759</v>
      </c>
      <c r="S236" s="94">
        <v>44440</v>
      </c>
      <c r="T236" s="94">
        <v>44500</v>
      </c>
      <c r="U236" s="63" t="s">
        <v>111</v>
      </c>
      <c r="V236" s="62"/>
      <c r="W236" s="64">
        <v>44694</v>
      </c>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54"/>
      <c r="AW236" s="62"/>
      <c r="AX236" s="62"/>
      <c r="AY236" s="62"/>
      <c r="AZ236" s="62"/>
      <c r="BA236" s="56"/>
      <c r="BB236" s="54"/>
      <c r="BC236" s="62"/>
      <c r="BD236" s="54"/>
      <c r="BE236" s="62"/>
      <c r="BF236" s="62"/>
      <c r="BG236" s="62"/>
      <c r="BH236" s="62"/>
      <c r="BI236" s="56"/>
      <c r="BJ236" s="54"/>
      <c r="BK236" s="62"/>
      <c r="BL236" s="170">
        <v>44500</v>
      </c>
      <c r="BM236" s="56" t="s">
        <v>994</v>
      </c>
      <c r="BN236" s="68">
        <v>0</v>
      </c>
      <c r="BO236" s="170">
        <v>44508</v>
      </c>
      <c r="BP236" s="58" t="s">
        <v>1617</v>
      </c>
      <c r="BQ236" s="54" t="s">
        <v>126</v>
      </c>
      <c r="BR236" s="170">
        <v>44516</v>
      </c>
      <c r="BS236" s="70" t="s">
        <v>2680</v>
      </c>
      <c r="BT236" s="54" t="s">
        <v>123</v>
      </c>
      <c r="BU236" s="54">
        <v>0</v>
      </c>
      <c r="BV236" s="54" t="s">
        <v>115</v>
      </c>
      <c r="BW236" s="54"/>
      <c r="BX236" s="54"/>
      <c r="BY236" s="54"/>
      <c r="BZ236" s="200">
        <v>44631</v>
      </c>
      <c r="CA236" s="249" t="s">
        <v>2681</v>
      </c>
      <c r="CB236" s="309" t="s">
        <v>972</v>
      </c>
      <c r="CC236" s="54"/>
      <c r="CD236" s="54" t="s">
        <v>133</v>
      </c>
      <c r="CE236" s="170">
        <v>44656</v>
      </c>
      <c r="CF236" s="129" t="s">
        <v>999</v>
      </c>
      <c r="CG236" s="130" t="s">
        <v>411</v>
      </c>
      <c r="CH236" s="68">
        <v>0.12</v>
      </c>
      <c r="CI236" s="54" t="s">
        <v>133</v>
      </c>
      <c r="CJ236" s="76">
        <v>44680</v>
      </c>
      <c r="CK236" s="92" t="s">
        <v>1000</v>
      </c>
      <c r="CL236" s="131" t="s">
        <v>411</v>
      </c>
      <c r="CM236" s="123">
        <v>80</v>
      </c>
      <c r="CN236" s="123" t="s">
        <v>115</v>
      </c>
      <c r="CO236" s="92"/>
      <c r="CP236" s="118"/>
      <c r="CQ236" s="92"/>
      <c r="CR236" s="248">
        <v>44720</v>
      </c>
      <c r="CS236" s="92" t="s">
        <v>335</v>
      </c>
      <c r="CT236" s="92" t="s">
        <v>126</v>
      </c>
      <c r="CU236" s="811">
        <v>44761</v>
      </c>
      <c r="CV236" s="915" t="s">
        <v>8201</v>
      </c>
      <c r="CW236" s="864" t="s">
        <v>126</v>
      </c>
      <c r="CX236" s="883">
        <v>44770</v>
      </c>
      <c r="CY236" s="917" t="s">
        <v>8492</v>
      </c>
      <c r="CZ236" s="885" t="s">
        <v>128</v>
      </c>
      <c r="DA236" s="78">
        <v>0.8</v>
      </c>
      <c r="DB236" s="884" t="s">
        <v>4239</v>
      </c>
      <c r="DC236" s="919"/>
      <c r="DD236" s="920"/>
      <c r="DE236" s="54" t="s">
        <v>140</v>
      </c>
      <c r="DF236" s="62"/>
      <c r="DG236" s="62"/>
      <c r="DH236" s="54"/>
      <c r="DI236" s="62"/>
      <c r="DJ236" s="953"/>
      <c r="DK236" s="925">
        <v>229</v>
      </c>
      <c r="DL236" s="855" t="str">
        <f t="shared" si="5"/>
        <v>VENCIDA</v>
      </c>
      <c r="DM236" s="913">
        <v>229</v>
      </c>
    </row>
    <row r="237" spans="1:117" ht="27" hidden="1" customHeight="1">
      <c r="A237" s="54">
        <v>0</v>
      </c>
      <c r="B237" s="54">
        <v>345</v>
      </c>
      <c r="C237" s="59" t="s">
        <v>99</v>
      </c>
      <c r="D237" s="56">
        <v>2021</v>
      </c>
      <c r="E237" s="56" t="s">
        <v>2580</v>
      </c>
      <c r="F237" s="65">
        <v>44420</v>
      </c>
      <c r="G237" s="321" t="s">
        <v>2682</v>
      </c>
      <c r="H237" s="59" t="s">
        <v>102</v>
      </c>
      <c r="I237" s="118" t="s">
        <v>2675</v>
      </c>
      <c r="J237" s="118" t="s">
        <v>2676</v>
      </c>
      <c r="K237" s="118" t="s">
        <v>2677</v>
      </c>
      <c r="L237" s="60" t="s">
        <v>146</v>
      </c>
      <c r="M237" s="118" t="s">
        <v>2683</v>
      </c>
      <c r="N237" s="218"/>
      <c r="O237" s="123">
        <v>1</v>
      </c>
      <c r="P237" s="92" t="s">
        <v>2679</v>
      </c>
      <c r="Q237" s="55" t="s">
        <v>391</v>
      </c>
      <c r="R237" s="92" t="s">
        <v>759</v>
      </c>
      <c r="S237" s="94">
        <v>44440</v>
      </c>
      <c r="T237" s="94">
        <v>44500</v>
      </c>
      <c r="U237" s="63" t="s">
        <v>111</v>
      </c>
      <c r="V237" s="62"/>
      <c r="W237" s="64">
        <v>44694</v>
      </c>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54"/>
      <c r="AW237" s="62"/>
      <c r="AX237" s="62"/>
      <c r="AY237" s="62"/>
      <c r="AZ237" s="62"/>
      <c r="BA237" s="56"/>
      <c r="BB237" s="54"/>
      <c r="BC237" s="62"/>
      <c r="BD237" s="54"/>
      <c r="BE237" s="62"/>
      <c r="BF237" s="62"/>
      <c r="BG237" s="62"/>
      <c r="BH237" s="62"/>
      <c r="BI237" s="56"/>
      <c r="BJ237" s="54"/>
      <c r="BK237" s="62"/>
      <c r="BL237" s="170">
        <v>44500</v>
      </c>
      <c r="BM237" s="56" t="s">
        <v>994</v>
      </c>
      <c r="BN237" s="68">
        <v>0</v>
      </c>
      <c r="BO237" s="170">
        <v>44508</v>
      </c>
      <c r="BP237" s="58" t="s">
        <v>1617</v>
      </c>
      <c r="BQ237" s="54" t="s">
        <v>126</v>
      </c>
      <c r="BR237" s="170">
        <v>44516</v>
      </c>
      <c r="BS237" s="70" t="s">
        <v>2680</v>
      </c>
      <c r="BT237" s="54" t="s">
        <v>123</v>
      </c>
      <c r="BU237" s="54">
        <v>0</v>
      </c>
      <c r="BV237" s="54" t="s">
        <v>115</v>
      </c>
      <c r="BW237" s="54"/>
      <c r="BX237" s="54"/>
      <c r="BY237" s="54"/>
      <c r="BZ237" s="200">
        <v>44631</v>
      </c>
      <c r="CA237" s="249" t="s">
        <v>2684</v>
      </c>
      <c r="CB237" s="309" t="s">
        <v>972</v>
      </c>
      <c r="CC237" s="54"/>
      <c r="CD237" s="54" t="s">
        <v>133</v>
      </c>
      <c r="CE237" s="170">
        <v>44656</v>
      </c>
      <c r="CF237" s="129" t="s">
        <v>999</v>
      </c>
      <c r="CG237" s="130" t="s">
        <v>411</v>
      </c>
      <c r="CH237" s="68">
        <v>0.12</v>
      </c>
      <c r="CI237" s="54" t="s">
        <v>133</v>
      </c>
      <c r="CJ237" s="76">
        <v>44680</v>
      </c>
      <c r="CK237" s="92" t="s">
        <v>1000</v>
      </c>
      <c r="CL237" s="131" t="s">
        <v>411</v>
      </c>
      <c r="CM237" s="123">
        <v>80</v>
      </c>
      <c r="CN237" s="123" t="s">
        <v>133</v>
      </c>
      <c r="CO237" s="92"/>
      <c r="CP237" s="118"/>
      <c r="CQ237" s="92"/>
      <c r="CR237" s="248">
        <v>44720</v>
      </c>
      <c r="CS237" s="92" t="s">
        <v>335</v>
      </c>
      <c r="CT237" s="92" t="s">
        <v>126</v>
      </c>
      <c r="CU237" s="811">
        <v>44761</v>
      </c>
      <c r="CV237" s="917" t="s">
        <v>8201</v>
      </c>
      <c r="CW237" s="864" t="s">
        <v>1349</v>
      </c>
      <c r="CX237" s="883">
        <v>44770</v>
      </c>
      <c r="CY237" s="917" t="s">
        <v>8492</v>
      </c>
      <c r="CZ237" s="885" t="s">
        <v>128</v>
      </c>
      <c r="DA237" s="78">
        <v>0.8</v>
      </c>
      <c r="DB237" s="884" t="s">
        <v>4239</v>
      </c>
      <c r="DC237" s="919"/>
      <c r="DD237" s="920"/>
      <c r="DE237" s="54" t="s">
        <v>140</v>
      </c>
      <c r="DF237" s="62"/>
      <c r="DG237" s="62"/>
      <c r="DH237" s="54"/>
      <c r="DI237" s="62"/>
      <c r="DJ237" s="953"/>
      <c r="DK237" s="925">
        <v>230</v>
      </c>
      <c r="DL237" s="855" t="str">
        <f t="shared" si="5"/>
        <v>VENCIDA</v>
      </c>
      <c r="DM237" s="913">
        <v>230</v>
      </c>
    </row>
    <row r="238" spans="1:117" ht="27" hidden="1" customHeight="1">
      <c r="A238" s="54">
        <v>0</v>
      </c>
      <c r="B238" s="54">
        <v>346</v>
      </c>
      <c r="C238" s="59" t="s">
        <v>99</v>
      </c>
      <c r="D238" s="56">
        <v>2021</v>
      </c>
      <c r="E238" s="56" t="s">
        <v>2580</v>
      </c>
      <c r="F238" s="65">
        <v>44420</v>
      </c>
      <c r="G238" s="321" t="s">
        <v>2685</v>
      </c>
      <c r="H238" s="59" t="s">
        <v>102</v>
      </c>
      <c r="I238" s="118" t="s">
        <v>2675</v>
      </c>
      <c r="J238" s="118" t="s">
        <v>2676</v>
      </c>
      <c r="K238" s="118" t="s">
        <v>2677</v>
      </c>
      <c r="L238" s="60" t="s">
        <v>146</v>
      </c>
      <c r="M238" s="118" t="s">
        <v>2686</v>
      </c>
      <c r="N238" s="218"/>
      <c r="O238" s="123">
        <v>1</v>
      </c>
      <c r="P238" s="92" t="s">
        <v>2679</v>
      </c>
      <c r="Q238" s="55" t="s">
        <v>391</v>
      </c>
      <c r="R238" s="92" t="s">
        <v>759</v>
      </c>
      <c r="S238" s="94">
        <v>44440</v>
      </c>
      <c r="T238" s="94">
        <v>44500</v>
      </c>
      <c r="U238" s="63" t="s">
        <v>111</v>
      </c>
      <c r="V238" s="62"/>
      <c r="W238" s="64">
        <v>44694</v>
      </c>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54"/>
      <c r="AW238" s="62"/>
      <c r="AX238" s="62"/>
      <c r="AY238" s="62"/>
      <c r="AZ238" s="62"/>
      <c r="BA238" s="56"/>
      <c r="BB238" s="54"/>
      <c r="BC238" s="62"/>
      <c r="BD238" s="54"/>
      <c r="BE238" s="62"/>
      <c r="BF238" s="62"/>
      <c r="BG238" s="62"/>
      <c r="BH238" s="62"/>
      <c r="BI238" s="56"/>
      <c r="BJ238" s="54"/>
      <c r="BK238" s="62"/>
      <c r="BL238" s="170">
        <v>44500</v>
      </c>
      <c r="BM238" s="56" t="s">
        <v>994</v>
      </c>
      <c r="BN238" s="68">
        <v>0</v>
      </c>
      <c r="BO238" s="170">
        <v>44508</v>
      </c>
      <c r="BP238" s="58" t="s">
        <v>1617</v>
      </c>
      <c r="BQ238" s="54" t="s">
        <v>126</v>
      </c>
      <c r="BR238" s="170">
        <v>44516</v>
      </c>
      <c r="BS238" s="70" t="s">
        <v>2680</v>
      </c>
      <c r="BT238" s="54" t="s">
        <v>123</v>
      </c>
      <c r="BU238" s="54">
        <v>0</v>
      </c>
      <c r="BV238" s="54" t="s">
        <v>115</v>
      </c>
      <c r="BW238" s="54"/>
      <c r="BX238" s="54"/>
      <c r="BY238" s="54"/>
      <c r="BZ238" s="200">
        <v>44631</v>
      </c>
      <c r="CA238" s="249" t="s">
        <v>2687</v>
      </c>
      <c r="CB238" s="309" t="s">
        <v>972</v>
      </c>
      <c r="CC238" s="54"/>
      <c r="CD238" s="54" t="s">
        <v>133</v>
      </c>
      <c r="CE238" s="170">
        <v>44656</v>
      </c>
      <c r="CF238" s="129" t="s">
        <v>999</v>
      </c>
      <c r="CG238" s="130" t="s">
        <v>411</v>
      </c>
      <c r="CH238" s="68">
        <v>0.12</v>
      </c>
      <c r="CI238" s="54" t="s">
        <v>133</v>
      </c>
      <c r="CJ238" s="76">
        <v>44680</v>
      </c>
      <c r="CK238" s="92" t="s">
        <v>1000</v>
      </c>
      <c r="CL238" s="131" t="s">
        <v>411</v>
      </c>
      <c r="CM238" s="123">
        <v>80</v>
      </c>
      <c r="CN238" s="123" t="s">
        <v>133</v>
      </c>
      <c r="CO238" s="92"/>
      <c r="CP238" s="118"/>
      <c r="CQ238" s="92"/>
      <c r="CR238" s="248">
        <v>44720</v>
      </c>
      <c r="CS238" s="92" t="s">
        <v>335</v>
      </c>
      <c r="CT238" s="92" t="s">
        <v>126</v>
      </c>
      <c r="CU238" s="811">
        <v>44761</v>
      </c>
      <c r="CV238" s="813" t="s">
        <v>8201</v>
      </c>
      <c r="CW238" s="864" t="s">
        <v>1349</v>
      </c>
      <c r="CX238" s="883">
        <v>44770</v>
      </c>
      <c r="CY238" s="917" t="s">
        <v>8492</v>
      </c>
      <c r="CZ238" s="885" t="s">
        <v>128</v>
      </c>
      <c r="DA238" s="78">
        <v>0.8</v>
      </c>
      <c r="DB238" s="884" t="s">
        <v>4239</v>
      </c>
      <c r="DC238" s="919"/>
      <c r="DD238" s="920"/>
      <c r="DE238" s="54" t="s">
        <v>140</v>
      </c>
      <c r="DF238" s="62"/>
      <c r="DG238" s="62"/>
      <c r="DH238" s="54"/>
      <c r="DI238" s="62"/>
      <c r="DJ238" s="953"/>
      <c r="DK238" s="925">
        <v>231</v>
      </c>
      <c r="DL238" s="855" t="str">
        <f t="shared" si="5"/>
        <v>VENCIDA</v>
      </c>
      <c r="DM238" s="913">
        <v>231</v>
      </c>
    </row>
    <row r="239" spans="1:117" ht="27" hidden="1" customHeight="1">
      <c r="A239" s="54">
        <v>0</v>
      </c>
      <c r="B239" s="54">
        <v>347</v>
      </c>
      <c r="C239" s="59" t="s">
        <v>99</v>
      </c>
      <c r="D239" s="56">
        <v>2021</v>
      </c>
      <c r="E239" s="56" t="s">
        <v>2580</v>
      </c>
      <c r="F239" s="65">
        <v>44420</v>
      </c>
      <c r="G239" s="321" t="s">
        <v>2688</v>
      </c>
      <c r="H239" s="59" t="s">
        <v>102</v>
      </c>
      <c r="I239" s="118" t="s">
        <v>2675</v>
      </c>
      <c r="J239" s="118" t="s">
        <v>2676</v>
      </c>
      <c r="K239" s="118" t="s">
        <v>2677</v>
      </c>
      <c r="L239" s="60" t="s">
        <v>146</v>
      </c>
      <c r="M239" s="118" t="s">
        <v>2689</v>
      </c>
      <c r="N239" s="218"/>
      <c r="O239" s="123">
        <v>1</v>
      </c>
      <c r="P239" s="92" t="s">
        <v>2679</v>
      </c>
      <c r="Q239" s="55" t="s">
        <v>391</v>
      </c>
      <c r="R239" s="92" t="s">
        <v>759</v>
      </c>
      <c r="S239" s="94">
        <v>44440</v>
      </c>
      <c r="T239" s="94">
        <v>44500</v>
      </c>
      <c r="U239" s="63" t="s">
        <v>111</v>
      </c>
      <c r="V239" s="62"/>
      <c r="W239" s="64">
        <v>44694</v>
      </c>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54"/>
      <c r="AW239" s="62"/>
      <c r="AX239" s="62"/>
      <c r="AY239" s="62"/>
      <c r="AZ239" s="62"/>
      <c r="BA239" s="56"/>
      <c r="BB239" s="54"/>
      <c r="BC239" s="62"/>
      <c r="BD239" s="54"/>
      <c r="BE239" s="62"/>
      <c r="BF239" s="62"/>
      <c r="BG239" s="62"/>
      <c r="BH239" s="62"/>
      <c r="BI239" s="56"/>
      <c r="BJ239" s="54"/>
      <c r="BK239" s="62"/>
      <c r="BL239" s="170">
        <v>44500</v>
      </c>
      <c r="BM239" s="56" t="s">
        <v>994</v>
      </c>
      <c r="BN239" s="68">
        <v>0</v>
      </c>
      <c r="BO239" s="170">
        <v>44508</v>
      </c>
      <c r="BP239" s="58" t="s">
        <v>1617</v>
      </c>
      <c r="BQ239" s="54" t="s">
        <v>126</v>
      </c>
      <c r="BR239" s="170">
        <v>44516</v>
      </c>
      <c r="BS239" s="70" t="s">
        <v>2680</v>
      </c>
      <c r="BT239" s="54" t="s">
        <v>123</v>
      </c>
      <c r="BU239" s="54">
        <v>0</v>
      </c>
      <c r="BV239" s="54" t="s">
        <v>115</v>
      </c>
      <c r="BW239" s="54"/>
      <c r="BX239" s="54"/>
      <c r="BY239" s="54"/>
      <c r="BZ239" s="200">
        <v>44631</v>
      </c>
      <c r="CA239" s="249" t="s">
        <v>2690</v>
      </c>
      <c r="CB239" s="309" t="s">
        <v>972</v>
      </c>
      <c r="CC239" s="54"/>
      <c r="CD239" s="54" t="s">
        <v>133</v>
      </c>
      <c r="CE239" s="170">
        <v>44656</v>
      </c>
      <c r="CF239" s="129" t="s">
        <v>999</v>
      </c>
      <c r="CG239" s="130" t="s">
        <v>411</v>
      </c>
      <c r="CH239" s="68">
        <v>0.12</v>
      </c>
      <c r="CI239" s="54" t="s">
        <v>133</v>
      </c>
      <c r="CJ239" s="76">
        <v>44680</v>
      </c>
      <c r="CK239" s="92" t="s">
        <v>1000</v>
      </c>
      <c r="CL239" s="131" t="s">
        <v>411</v>
      </c>
      <c r="CM239" s="123">
        <v>80</v>
      </c>
      <c r="CN239" s="123" t="s">
        <v>133</v>
      </c>
      <c r="CO239" s="92"/>
      <c r="CP239" s="118"/>
      <c r="CQ239" s="92"/>
      <c r="CR239" s="248">
        <v>44720</v>
      </c>
      <c r="CS239" s="92" t="s">
        <v>335</v>
      </c>
      <c r="CT239" s="92" t="s">
        <v>126</v>
      </c>
      <c r="CU239" s="811">
        <v>44761</v>
      </c>
      <c r="CV239" s="813" t="s">
        <v>8201</v>
      </c>
      <c r="CW239" s="864" t="s">
        <v>1349</v>
      </c>
      <c r="CX239" s="883">
        <v>44770</v>
      </c>
      <c r="CY239" s="917" t="s">
        <v>8492</v>
      </c>
      <c r="CZ239" s="885" t="s">
        <v>128</v>
      </c>
      <c r="DA239" s="78">
        <v>0.8</v>
      </c>
      <c r="DB239" s="884" t="s">
        <v>4239</v>
      </c>
      <c r="DC239" s="919"/>
      <c r="DD239" s="920"/>
      <c r="DE239" s="54" t="s">
        <v>140</v>
      </c>
      <c r="DF239" s="62"/>
      <c r="DG239" s="62"/>
      <c r="DH239" s="54"/>
      <c r="DI239" s="62"/>
      <c r="DJ239" s="953"/>
      <c r="DK239" s="925">
        <v>232</v>
      </c>
      <c r="DL239" s="855" t="str">
        <f t="shared" si="5"/>
        <v>VENCIDA</v>
      </c>
      <c r="DM239" s="913">
        <v>232</v>
      </c>
    </row>
    <row r="240" spans="1:117" ht="27" hidden="1" customHeight="1">
      <c r="A240" s="54">
        <v>440</v>
      </c>
      <c r="B240" s="54">
        <v>348</v>
      </c>
      <c r="C240" s="59" t="s">
        <v>99</v>
      </c>
      <c r="D240" s="56">
        <v>2021</v>
      </c>
      <c r="E240" s="56" t="s">
        <v>2580</v>
      </c>
      <c r="F240" s="65">
        <v>44420</v>
      </c>
      <c r="G240" s="321" t="s">
        <v>2691</v>
      </c>
      <c r="H240" s="59" t="s">
        <v>102</v>
      </c>
      <c r="I240" s="58" t="s">
        <v>2692</v>
      </c>
      <c r="J240" s="58" t="s">
        <v>2692</v>
      </c>
      <c r="K240" s="58" t="s">
        <v>2693</v>
      </c>
      <c r="L240" s="60" t="s">
        <v>146</v>
      </c>
      <c r="M240" s="118" t="s">
        <v>1489</v>
      </c>
      <c r="N240" s="218">
        <v>1</v>
      </c>
      <c r="O240" s="222">
        <v>1</v>
      </c>
      <c r="P240" s="92" t="s">
        <v>1173</v>
      </c>
      <c r="Q240" s="55" t="s">
        <v>318</v>
      </c>
      <c r="R240" s="76" t="s">
        <v>1135</v>
      </c>
      <c r="S240" s="94">
        <v>44449</v>
      </c>
      <c r="T240" s="219">
        <v>44505</v>
      </c>
      <c r="U240" s="63" t="s">
        <v>111</v>
      </c>
      <c r="V240" s="62"/>
      <c r="W240" s="64">
        <v>44742</v>
      </c>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54"/>
      <c r="AW240" s="62"/>
      <c r="AX240" s="62"/>
      <c r="AY240" s="62"/>
      <c r="AZ240" s="62"/>
      <c r="BA240" s="56"/>
      <c r="BB240" s="54"/>
      <c r="BC240" s="62"/>
      <c r="BD240" s="54"/>
      <c r="BE240" s="62"/>
      <c r="BF240" s="62"/>
      <c r="BG240" s="62"/>
      <c r="BH240" s="62"/>
      <c r="BI240" s="56"/>
      <c r="BJ240" s="54"/>
      <c r="BK240" s="62"/>
      <c r="BL240" s="57">
        <v>44500</v>
      </c>
      <c r="BM240" s="67" t="s">
        <v>2694</v>
      </c>
      <c r="BN240" s="68">
        <v>0.6</v>
      </c>
      <c r="BO240" s="170">
        <v>44508</v>
      </c>
      <c r="BP240" s="58" t="s">
        <v>2565</v>
      </c>
      <c r="BQ240" s="56" t="s">
        <v>2420</v>
      </c>
      <c r="BR240" s="170">
        <v>44517</v>
      </c>
      <c r="BS240" s="67" t="s">
        <v>2695</v>
      </c>
      <c r="BT240" s="54" t="s">
        <v>128</v>
      </c>
      <c r="BU240" s="68">
        <v>0.1</v>
      </c>
      <c r="BV240" s="54" t="s">
        <v>115</v>
      </c>
      <c r="BW240" s="54"/>
      <c r="BX240" s="54"/>
      <c r="BY240" s="54"/>
      <c r="BZ240" s="72">
        <v>44628</v>
      </c>
      <c r="CA240" s="73" t="s">
        <v>2567</v>
      </c>
      <c r="CB240" s="73" t="s">
        <v>132</v>
      </c>
      <c r="CC240" s="73">
        <v>0.1</v>
      </c>
      <c r="CD240" s="54" t="s">
        <v>133</v>
      </c>
      <c r="CE240" s="248">
        <v>44657</v>
      </c>
      <c r="CF240" s="77" t="s">
        <v>1139</v>
      </c>
      <c r="CG240" s="77" t="s">
        <v>331</v>
      </c>
      <c r="CH240" s="122">
        <v>0.5</v>
      </c>
      <c r="CI240" s="78" t="s">
        <v>133</v>
      </c>
      <c r="CJ240" s="76">
        <v>44684</v>
      </c>
      <c r="CK240" s="118" t="s">
        <v>1140</v>
      </c>
      <c r="CL240" s="92" t="s">
        <v>333</v>
      </c>
      <c r="CM240" s="122">
        <v>0.8</v>
      </c>
      <c r="CN240" s="123" t="s">
        <v>133</v>
      </c>
      <c r="CO240" s="79">
        <v>44712</v>
      </c>
      <c r="CP240" s="92" t="s">
        <v>1181</v>
      </c>
      <c r="CQ240" s="77">
        <v>0.9</v>
      </c>
      <c r="CR240" s="79">
        <v>44720</v>
      </c>
      <c r="CS240" s="77" t="s">
        <v>335</v>
      </c>
      <c r="CT240" s="77" t="s">
        <v>367</v>
      </c>
      <c r="CU240" s="817">
        <v>44761</v>
      </c>
      <c r="CV240" s="818" t="s">
        <v>8243</v>
      </c>
      <c r="CW240" s="858" t="s">
        <v>139</v>
      </c>
      <c r="CX240" s="883">
        <v>44770</v>
      </c>
      <c r="CY240" s="889" t="s">
        <v>8473</v>
      </c>
      <c r="CZ240" s="885" t="s">
        <v>128</v>
      </c>
      <c r="DA240" s="122">
        <v>0.8</v>
      </c>
      <c r="DB240" s="884" t="s">
        <v>4238</v>
      </c>
      <c r="DC240" s="919"/>
      <c r="DD240" s="920"/>
      <c r="DE240" s="54" t="s">
        <v>140</v>
      </c>
      <c r="DF240" s="62"/>
      <c r="DG240" s="62"/>
      <c r="DH240" s="54"/>
      <c r="DI240" s="62"/>
      <c r="DJ240" s="953"/>
      <c r="DK240" s="925">
        <v>233</v>
      </c>
      <c r="DL240" s="855" t="str">
        <f t="shared" si="5"/>
        <v>EN AVANCE</v>
      </c>
      <c r="DM240" s="913">
        <v>233</v>
      </c>
    </row>
    <row r="241" spans="1:117" ht="27" hidden="1" customHeight="1">
      <c r="A241" s="54">
        <v>441</v>
      </c>
      <c r="B241" s="54">
        <v>349</v>
      </c>
      <c r="C241" s="59" t="s">
        <v>99</v>
      </c>
      <c r="D241" s="56">
        <v>2021</v>
      </c>
      <c r="E241" s="56" t="s">
        <v>2580</v>
      </c>
      <c r="F241" s="65">
        <v>44420</v>
      </c>
      <c r="G241" s="321" t="s">
        <v>2696</v>
      </c>
      <c r="H241" s="59" t="s">
        <v>102</v>
      </c>
      <c r="I241" s="58" t="s">
        <v>2692</v>
      </c>
      <c r="J241" s="58" t="s">
        <v>2692</v>
      </c>
      <c r="K241" s="58" t="s">
        <v>2693</v>
      </c>
      <c r="L241" s="60" t="s">
        <v>146</v>
      </c>
      <c r="M241" s="118" t="s">
        <v>1133</v>
      </c>
      <c r="N241" s="218">
        <v>1</v>
      </c>
      <c r="O241" s="92">
        <v>1</v>
      </c>
      <c r="P241" s="92" t="s">
        <v>1134</v>
      </c>
      <c r="Q241" s="55" t="s">
        <v>318</v>
      </c>
      <c r="R241" s="76" t="s">
        <v>1135</v>
      </c>
      <c r="S241" s="94">
        <v>44449</v>
      </c>
      <c r="T241" s="219">
        <v>44484</v>
      </c>
      <c r="U241" s="63" t="s">
        <v>111</v>
      </c>
      <c r="V241" s="62"/>
      <c r="W241" s="64">
        <v>44727</v>
      </c>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54"/>
      <c r="AW241" s="62"/>
      <c r="AX241" s="62"/>
      <c r="AY241" s="62"/>
      <c r="AZ241" s="62"/>
      <c r="BA241" s="56"/>
      <c r="BB241" s="54"/>
      <c r="BC241" s="62"/>
      <c r="BD241" s="54"/>
      <c r="BE241" s="62"/>
      <c r="BF241" s="62"/>
      <c r="BG241" s="62"/>
      <c r="BH241" s="62"/>
      <c r="BI241" s="56"/>
      <c r="BJ241" s="54"/>
      <c r="BK241" s="62"/>
      <c r="BL241" s="170">
        <v>44500</v>
      </c>
      <c r="BM241" s="67" t="s">
        <v>2697</v>
      </c>
      <c r="BN241" s="62">
        <v>0</v>
      </c>
      <c r="BO241" s="170">
        <v>44508</v>
      </c>
      <c r="BP241" s="62" t="s">
        <v>2698</v>
      </c>
      <c r="BQ241" s="67" t="s">
        <v>201</v>
      </c>
      <c r="BR241" s="170">
        <v>44517</v>
      </c>
      <c r="BS241" s="67" t="s">
        <v>2699</v>
      </c>
      <c r="BT241" s="54" t="s">
        <v>128</v>
      </c>
      <c r="BU241" s="68">
        <v>0</v>
      </c>
      <c r="BV241" s="54" t="s">
        <v>115</v>
      </c>
      <c r="BW241" s="54"/>
      <c r="BX241" s="54"/>
      <c r="BY241" s="54"/>
      <c r="BZ241" s="72">
        <v>44628</v>
      </c>
      <c r="CA241" s="73" t="s">
        <v>2700</v>
      </c>
      <c r="CB241" s="73" t="s">
        <v>132</v>
      </c>
      <c r="CC241" s="73">
        <v>0</v>
      </c>
      <c r="CD241" s="54" t="s">
        <v>133</v>
      </c>
      <c r="CE241" s="248">
        <v>44657</v>
      </c>
      <c r="CF241" s="77" t="s">
        <v>1139</v>
      </c>
      <c r="CG241" s="77" t="s">
        <v>331</v>
      </c>
      <c r="CH241" s="122">
        <v>0.4</v>
      </c>
      <c r="CI241" s="123" t="s">
        <v>133</v>
      </c>
      <c r="CJ241" s="76">
        <v>44684</v>
      </c>
      <c r="CK241" s="118" t="s">
        <v>1140</v>
      </c>
      <c r="CL241" s="92" t="s">
        <v>333</v>
      </c>
      <c r="CM241" s="122">
        <v>0.8</v>
      </c>
      <c r="CN241" s="123" t="s">
        <v>133</v>
      </c>
      <c r="CO241" s="248">
        <v>44712</v>
      </c>
      <c r="CP241" s="92" t="s">
        <v>1141</v>
      </c>
      <c r="CQ241" s="77">
        <v>0.8</v>
      </c>
      <c r="CR241" s="248">
        <v>44720</v>
      </c>
      <c r="CS241" s="77" t="s">
        <v>335</v>
      </c>
      <c r="CT241" s="77" t="s">
        <v>367</v>
      </c>
      <c r="CU241" s="817">
        <v>44761</v>
      </c>
      <c r="CV241" s="818" t="s">
        <v>8241</v>
      </c>
      <c r="CW241" s="858" t="s">
        <v>126</v>
      </c>
      <c r="CX241" s="883">
        <v>44767</v>
      </c>
      <c r="CY241" s="889" t="s">
        <v>8436</v>
      </c>
      <c r="CZ241" s="885" t="s">
        <v>128</v>
      </c>
      <c r="DA241" s="122">
        <v>0.8</v>
      </c>
      <c r="DB241" s="884" t="s">
        <v>4239</v>
      </c>
      <c r="DC241" s="919"/>
      <c r="DD241" s="920"/>
      <c r="DE241" s="54" t="s">
        <v>140</v>
      </c>
      <c r="DF241" s="62"/>
      <c r="DG241" s="62"/>
      <c r="DH241" s="54"/>
      <c r="DI241" s="62"/>
      <c r="DJ241" s="953"/>
      <c r="DK241" s="925">
        <v>234</v>
      </c>
      <c r="DL241" s="855" t="str">
        <f t="shared" si="5"/>
        <v>VENCIDA</v>
      </c>
      <c r="DM241" s="913">
        <v>234</v>
      </c>
    </row>
    <row r="242" spans="1:117" ht="27" hidden="1" customHeight="1">
      <c r="A242" s="54">
        <v>443</v>
      </c>
      <c r="B242" s="54">
        <v>350</v>
      </c>
      <c r="C242" s="59" t="s">
        <v>99</v>
      </c>
      <c r="D242" s="56">
        <v>2021</v>
      </c>
      <c r="E242" s="56" t="s">
        <v>2580</v>
      </c>
      <c r="F242" s="65">
        <v>44420</v>
      </c>
      <c r="G242" s="321" t="s">
        <v>2701</v>
      </c>
      <c r="H242" s="59" t="s">
        <v>102</v>
      </c>
      <c r="I242" s="118" t="s">
        <v>2702</v>
      </c>
      <c r="J242" s="118" t="s">
        <v>2703</v>
      </c>
      <c r="K242" s="118" t="s">
        <v>2618</v>
      </c>
      <c r="L242" s="60" t="s">
        <v>146</v>
      </c>
      <c r="M242" s="118" t="s">
        <v>2704</v>
      </c>
      <c r="N242" s="218"/>
      <c r="O242" s="77">
        <v>1</v>
      </c>
      <c r="P242" s="92" t="s">
        <v>2705</v>
      </c>
      <c r="Q242" s="59" t="s">
        <v>696</v>
      </c>
      <c r="R242" s="54" t="s">
        <v>1529</v>
      </c>
      <c r="S242" s="57">
        <v>44470</v>
      </c>
      <c r="T242" s="94">
        <v>44711</v>
      </c>
      <c r="U242" s="323"/>
      <c r="V242" s="62"/>
      <c r="W242" s="251">
        <v>44663</v>
      </c>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54"/>
      <c r="AW242" s="62"/>
      <c r="AX242" s="62"/>
      <c r="AY242" s="62"/>
      <c r="AZ242" s="62"/>
      <c r="BA242" s="56"/>
      <c r="BB242" s="54"/>
      <c r="BC242" s="62"/>
      <c r="BD242" s="54"/>
      <c r="BE242" s="62"/>
      <c r="BF242" s="62"/>
      <c r="BG242" s="62"/>
      <c r="BH242" s="62"/>
      <c r="BI242" s="56"/>
      <c r="BJ242" s="54"/>
      <c r="BK242" s="62"/>
      <c r="BL242" s="170">
        <v>44500</v>
      </c>
      <c r="BM242" s="67" t="s">
        <v>2706</v>
      </c>
      <c r="BN242" s="68">
        <v>1</v>
      </c>
      <c r="BO242" s="170">
        <v>44508</v>
      </c>
      <c r="BP242" s="58" t="s">
        <v>2707</v>
      </c>
      <c r="BQ242" s="56" t="s">
        <v>1123</v>
      </c>
      <c r="BR242" s="170">
        <v>44519</v>
      </c>
      <c r="BS242" s="70" t="s">
        <v>706</v>
      </c>
      <c r="BT242" s="54" t="s">
        <v>123</v>
      </c>
      <c r="BU242" s="54">
        <v>100</v>
      </c>
      <c r="BV242" s="54" t="s">
        <v>257</v>
      </c>
      <c r="BW242" s="170">
        <v>44627</v>
      </c>
      <c r="BX242" s="56" t="s">
        <v>2708</v>
      </c>
      <c r="BY242" s="68">
        <v>1</v>
      </c>
      <c r="BZ242" s="57">
        <v>44630</v>
      </c>
      <c r="CA242" s="80" t="s">
        <v>2709</v>
      </c>
      <c r="CB242" s="56" t="s">
        <v>709</v>
      </c>
      <c r="CC242" s="54">
        <v>100</v>
      </c>
      <c r="CD242" s="54" t="s">
        <v>257</v>
      </c>
      <c r="CE242" s="57">
        <v>44662</v>
      </c>
      <c r="CF242" s="80" t="s">
        <v>2709</v>
      </c>
      <c r="CG242" s="56" t="s">
        <v>135</v>
      </c>
      <c r="CH242" s="68">
        <v>1</v>
      </c>
      <c r="CI242" s="54" t="s">
        <v>257</v>
      </c>
      <c r="CJ242" s="170">
        <v>44683</v>
      </c>
      <c r="CK242" s="56" t="s">
        <v>2710</v>
      </c>
      <c r="CL242" s="56" t="s">
        <v>135</v>
      </c>
      <c r="CM242" s="78">
        <v>1</v>
      </c>
      <c r="CN242" s="54" t="s">
        <v>257</v>
      </c>
      <c r="CO242" s="684">
        <v>44712</v>
      </c>
      <c r="CP242" s="66" t="s">
        <v>348</v>
      </c>
      <c r="CQ242" s="66">
        <v>1</v>
      </c>
      <c r="CR242" s="684">
        <v>44720</v>
      </c>
      <c r="CS242" s="66" t="s">
        <v>348</v>
      </c>
      <c r="CT242" s="66" t="s">
        <v>139</v>
      </c>
      <c r="CU242" s="833">
        <v>44761</v>
      </c>
      <c r="CV242" s="847" t="s">
        <v>348</v>
      </c>
      <c r="CW242" s="863" t="s">
        <v>139</v>
      </c>
      <c r="CX242" s="893">
        <v>44764</v>
      </c>
      <c r="CY242" s="889" t="s">
        <v>348</v>
      </c>
      <c r="CZ242" s="885" t="s">
        <v>128</v>
      </c>
      <c r="DA242" s="78">
        <v>1</v>
      </c>
      <c r="DB242" s="884" t="s">
        <v>4237</v>
      </c>
      <c r="DC242" s="919"/>
      <c r="DD242" s="920"/>
      <c r="DE242" s="54" t="s">
        <v>140</v>
      </c>
      <c r="DF242" s="62"/>
      <c r="DG242" s="62"/>
      <c r="DH242" s="54"/>
      <c r="DI242" s="62"/>
      <c r="DJ242" s="953"/>
      <c r="DK242" s="925">
        <v>235</v>
      </c>
      <c r="DL242" s="855" t="str">
        <f t="shared" si="5"/>
        <v>CUMPLIDA</v>
      </c>
      <c r="DM242" s="913">
        <v>235</v>
      </c>
    </row>
    <row r="243" spans="1:117" ht="27" hidden="1" customHeight="1">
      <c r="A243" s="54">
        <v>444</v>
      </c>
      <c r="B243" s="54">
        <v>351</v>
      </c>
      <c r="C243" s="59" t="s">
        <v>99</v>
      </c>
      <c r="D243" s="56">
        <v>2021</v>
      </c>
      <c r="E243" s="56" t="s">
        <v>2580</v>
      </c>
      <c r="F243" s="65">
        <v>44420</v>
      </c>
      <c r="G243" s="321" t="s">
        <v>2711</v>
      </c>
      <c r="H243" s="59" t="s">
        <v>102</v>
      </c>
      <c r="I243" s="118" t="s">
        <v>2712</v>
      </c>
      <c r="J243" s="118" t="s">
        <v>2703</v>
      </c>
      <c r="K243" s="118" t="s">
        <v>2713</v>
      </c>
      <c r="L243" s="60" t="s">
        <v>146</v>
      </c>
      <c r="M243" s="118" t="s">
        <v>2714</v>
      </c>
      <c r="N243" s="218"/>
      <c r="O243" s="77">
        <v>1</v>
      </c>
      <c r="P243" s="92" t="s">
        <v>2715</v>
      </c>
      <c r="Q243" s="59" t="s">
        <v>696</v>
      </c>
      <c r="R243" s="92" t="s">
        <v>2716</v>
      </c>
      <c r="S243" s="94">
        <v>44440</v>
      </c>
      <c r="T243" s="94">
        <v>44711</v>
      </c>
      <c r="U243" s="323"/>
      <c r="V243" s="62"/>
      <c r="W243" s="251">
        <v>44663</v>
      </c>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54"/>
      <c r="AW243" s="62"/>
      <c r="AX243" s="62"/>
      <c r="AY243" s="62"/>
      <c r="AZ243" s="62"/>
      <c r="BA243" s="56"/>
      <c r="BB243" s="54"/>
      <c r="BC243" s="62"/>
      <c r="BD243" s="54"/>
      <c r="BE243" s="62"/>
      <c r="BF243" s="62"/>
      <c r="BG243" s="62"/>
      <c r="BH243" s="62"/>
      <c r="BI243" s="56"/>
      <c r="BJ243" s="54"/>
      <c r="BK243" s="62"/>
      <c r="BL243" s="170">
        <v>44500</v>
      </c>
      <c r="BM243" s="67" t="s">
        <v>2717</v>
      </c>
      <c r="BN243" s="68">
        <v>1</v>
      </c>
      <c r="BO243" s="170">
        <v>44508</v>
      </c>
      <c r="BP243" s="58" t="s">
        <v>2718</v>
      </c>
      <c r="BQ243" s="56" t="s">
        <v>1123</v>
      </c>
      <c r="BR243" s="170">
        <v>44519</v>
      </c>
      <c r="BS243" s="70" t="s">
        <v>706</v>
      </c>
      <c r="BT243" s="54" t="s">
        <v>123</v>
      </c>
      <c r="BU243" s="54">
        <v>100</v>
      </c>
      <c r="BV243" s="54" t="s">
        <v>257</v>
      </c>
      <c r="BW243" s="170">
        <v>44627</v>
      </c>
      <c r="BX243" s="56" t="s">
        <v>2719</v>
      </c>
      <c r="BY243" s="68">
        <v>1</v>
      </c>
      <c r="BZ243" s="57">
        <v>44630</v>
      </c>
      <c r="CA243" s="80" t="s">
        <v>2709</v>
      </c>
      <c r="CB243" s="56" t="s">
        <v>709</v>
      </c>
      <c r="CC243" s="54">
        <v>100</v>
      </c>
      <c r="CD243" s="54" t="s">
        <v>257</v>
      </c>
      <c r="CE243" s="57">
        <v>44662</v>
      </c>
      <c r="CF243" s="80" t="s">
        <v>2709</v>
      </c>
      <c r="CG243" s="56" t="s">
        <v>135</v>
      </c>
      <c r="CH243" s="68">
        <v>1</v>
      </c>
      <c r="CI243" s="54" t="s">
        <v>257</v>
      </c>
      <c r="CJ243" s="170">
        <v>44683</v>
      </c>
      <c r="CK243" s="56" t="s">
        <v>2710</v>
      </c>
      <c r="CL243" s="56" t="s">
        <v>135</v>
      </c>
      <c r="CM243" s="78">
        <v>1</v>
      </c>
      <c r="CN243" s="54" t="s">
        <v>257</v>
      </c>
      <c r="CO243" s="684">
        <v>44712</v>
      </c>
      <c r="CP243" s="66" t="s">
        <v>348</v>
      </c>
      <c r="CQ243" s="66">
        <v>1</v>
      </c>
      <c r="CR243" s="684">
        <v>44720</v>
      </c>
      <c r="CS243" s="66" t="s">
        <v>348</v>
      </c>
      <c r="CT243" s="66" t="s">
        <v>139</v>
      </c>
      <c r="CU243" s="833">
        <v>44761</v>
      </c>
      <c r="CV243" s="847" t="s">
        <v>348</v>
      </c>
      <c r="CW243" s="863" t="s">
        <v>139</v>
      </c>
      <c r="CX243" s="893">
        <v>44764</v>
      </c>
      <c r="CY243" s="889" t="s">
        <v>348</v>
      </c>
      <c r="CZ243" s="885" t="s">
        <v>128</v>
      </c>
      <c r="DA243" s="78">
        <v>1</v>
      </c>
      <c r="DB243" s="884" t="s">
        <v>4237</v>
      </c>
      <c r="DC243" s="919"/>
      <c r="DD243" s="920"/>
      <c r="DE243" s="54" t="s">
        <v>140</v>
      </c>
      <c r="DF243" s="62"/>
      <c r="DG243" s="62"/>
      <c r="DH243" s="54"/>
      <c r="DI243" s="62"/>
      <c r="DJ243" s="953"/>
      <c r="DK243" s="925">
        <v>236</v>
      </c>
      <c r="DL243" s="855" t="str">
        <f t="shared" si="5"/>
        <v>CUMPLIDA</v>
      </c>
      <c r="DM243" s="913">
        <v>236</v>
      </c>
    </row>
    <row r="244" spans="1:117" ht="27" hidden="1" customHeight="1">
      <c r="A244" s="54">
        <v>0</v>
      </c>
      <c r="B244" s="54">
        <v>352</v>
      </c>
      <c r="C244" s="59" t="s">
        <v>99</v>
      </c>
      <c r="D244" s="56">
        <v>2021</v>
      </c>
      <c r="E244" s="56" t="s">
        <v>2580</v>
      </c>
      <c r="F244" s="65">
        <v>44420</v>
      </c>
      <c r="G244" s="321" t="s">
        <v>2720</v>
      </c>
      <c r="H244" s="59" t="s">
        <v>102</v>
      </c>
      <c r="I244" s="118" t="s">
        <v>2668</v>
      </c>
      <c r="J244" s="118" t="s">
        <v>2668</v>
      </c>
      <c r="K244" s="118" t="s">
        <v>2669</v>
      </c>
      <c r="L244" s="60" t="s">
        <v>146</v>
      </c>
      <c r="M244" s="118" t="s">
        <v>2721</v>
      </c>
      <c r="N244" s="218"/>
      <c r="O244" s="92">
        <v>4</v>
      </c>
      <c r="P244" s="92" t="s">
        <v>2722</v>
      </c>
      <c r="Q244" s="59" t="s">
        <v>696</v>
      </c>
      <c r="R244" s="92" t="s">
        <v>2630</v>
      </c>
      <c r="S244" s="94">
        <v>44440</v>
      </c>
      <c r="T244" s="94">
        <v>44711</v>
      </c>
      <c r="U244" s="323"/>
      <c r="V244" s="62"/>
      <c r="W244" s="251">
        <v>44663</v>
      </c>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54"/>
      <c r="AW244" s="62"/>
      <c r="AX244" s="62"/>
      <c r="AY244" s="62"/>
      <c r="AZ244" s="62"/>
      <c r="BA244" s="56"/>
      <c r="BB244" s="54"/>
      <c r="BC244" s="62"/>
      <c r="BD244" s="54"/>
      <c r="BE244" s="62"/>
      <c r="BF244" s="62"/>
      <c r="BG244" s="62"/>
      <c r="BH244" s="62"/>
      <c r="BI244" s="56"/>
      <c r="BJ244" s="54"/>
      <c r="BK244" s="62"/>
      <c r="BL244" s="170">
        <v>44500</v>
      </c>
      <c r="BM244" s="67" t="s">
        <v>2723</v>
      </c>
      <c r="BN244" s="68">
        <v>0.25</v>
      </c>
      <c r="BO244" s="170">
        <v>44508</v>
      </c>
      <c r="BP244" s="58" t="s">
        <v>2724</v>
      </c>
      <c r="BQ244" s="56" t="s">
        <v>2725</v>
      </c>
      <c r="BR244" s="170">
        <v>44519</v>
      </c>
      <c r="BS244" s="70" t="s">
        <v>2726</v>
      </c>
      <c r="BT244" s="54" t="s">
        <v>123</v>
      </c>
      <c r="BU244" s="54">
        <v>33</v>
      </c>
      <c r="BV244" s="54" t="s">
        <v>133</v>
      </c>
      <c r="BW244" s="170">
        <v>44627</v>
      </c>
      <c r="BX244" s="56" t="s">
        <v>2727</v>
      </c>
      <c r="BY244" s="68">
        <v>1</v>
      </c>
      <c r="BZ244" s="57">
        <v>44630</v>
      </c>
      <c r="CA244" s="181" t="s">
        <v>2728</v>
      </c>
      <c r="CB244" s="56" t="s">
        <v>709</v>
      </c>
      <c r="CC244" s="68">
        <v>1</v>
      </c>
      <c r="CD244" s="54" t="s">
        <v>257</v>
      </c>
      <c r="CE244" s="57">
        <v>44662</v>
      </c>
      <c r="CF244" s="181" t="s">
        <v>2728</v>
      </c>
      <c r="CG244" s="56" t="s">
        <v>135</v>
      </c>
      <c r="CH244" s="68">
        <v>1</v>
      </c>
      <c r="CI244" s="54" t="s">
        <v>257</v>
      </c>
      <c r="CJ244" s="170">
        <v>44683</v>
      </c>
      <c r="CK244" s="56" t="s">
        <v>2728</v>
      </c>
      <c r="CL244" s="56" t="s">
        <v>135</v>
      </c>
      <c r="CM244" s="78">
        <v>1</v>
      </c>
      <c r="CN244" s="54" t="s">
        <v>257</v>
      </c>
      <c r="CO244" s="684">
        <v>44712</v>
      </c>
      <c r="CP244" s="66" t="s">
        <v>348</v>
      </c>
      <c r="CQ244" s="66">
        <v>1</v>
      </c>
      <c r="CR244" s="684">
        <v>44720</v>
      </c>
      <c r="CS244" s="66" t="s">
        <v>348</v>
      </c>
      <c r="CT244" s="66" t="s">
        <v>139</v>
      </c>
      <c r="CU244" s="833">
        <v>44761</v>
      </c>
      <c r="CV244" s="847" t="s">
        <v>348</v>
      </c>
      <c r="CW244" s="863" t="s">
        <v>139</v>
      </c>
      <c r="CX244" s="893">
        <v>44764</v>
      </c>
      <c r="CY244" s="889" t="s">
        <v>348</v>
      </c>
      <c r="CZ244" s="885" t="s">
        <v>128</v>
      </c>
      <c r="DA244" s="78">
        <v>1</v>
      </c>
      <c r="DB244" s="884" t="s">
        <v>4237</v>
      </c>
      <c r="DC244" s="919"/>
      <c r="DD244" s="920"/>
      <c r="DE244" s="54" t="s">
        <v>140</v>
      </c>
      <c r="DF244" s="62"/>
      <c r="DG244" s="62"/>
      <c r="DH244" s="54"/>
      <c r="DI244" s="62"/>
      <c r="DJ244" s="953"/>
      <c r="DK244" s="925">
        <v>237</v>
      </c>
      <c r="DL244" s="855" t="str">
        <f t="shared" si="5"/>
        <v>CUMPLIDA</v>
      </c>
      <c r="DM244" s="913">
        <v>237</v>
      </c>
    </row>
    <row r="245" spans="1:117" ht="27" hidden="1" customHeight="1">
      <c r="A245" s="54">
        <v>446</v>
      </c>
      <c r="B245" s="54">
        <v>354</v>
      </c>
      <c r="C245" s="59" t="s">
        <v>99</v>
      </c>
      <c r="D245" s="56">
        <v>2021</v>
      </c>
      <c r="E245" s="56" t="s">
        <v>2580</v>
      </c>
      <c r="F245" s="65">
        <v>44420</v>
      </c>
      <c r="G245" s="321" t="s">
        <v>2729</v>
      </c>
      <c r="H245" s="59" t="s">
        <v>102</v>
      </c>
      <c r="I245" s="58" t="s">
        <v>1225</v>
      </c>
      <c r="J245" s="58" t="s">
        <v>1225</v>
      </c>
      <c r="K245" s="58" t="s">
        <v>1226</v>
      </c>
      <c r="L245" s="60" t="s">
        <v>146</v>
      </c>
      <c r="M245" s="118" t="s">
        <v>2730</v>
      </c>
      <c r="N245" s="218"/>
      <c r="O245" s="92">
        <v>1</v>
      </c>
      <c r="P245" s="92" t="s">
        <v>2731</v>
      </c>
      <c r="Q245" s="59" t="s">
        <v>696</v>
      </c>
      <c r="R245" s="92" t="s">
        <v>2732</v>
      </c>
      <c r="S245" s="94">
        <v>44470</v>
      </c>
      <c r="T245" s="94">
        <v>44500</v>
      </c>
      <c r="U245" s="63" t="s">
        <v>111</v>
      </c>
      <c r="V245" s="62"/>
      <c r="W245" s="64">
        <v>44772</v>
      </c>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54"/>
      <c r="AW245" s="62"/>
      <c r="AX245" s="62"/>
      <c r="AY245" s="62"/>
      <c r="AZ245" s="62"/>
      <c r="BA245" s="56"/>
      <c r="BB245" s="54"/>
      <c r="BC245" s="62"/>
      <c r="BD245" s="54"/>
      <c r="BE245" s="62"/>
      <c r="BF245" s="62"/>
      <c r="BG245" s="62"/>
      <c r="BH245" s="62"/>
      <c r="BI245" s="56"/>
      <c r="BJ245" s="54"/>
      <c r="BK245" s="62"/>
      <c r="BL245" s="170">
        <v>44500</v>
      </c>
      <c r="BM245" s="67" t="s">
        <v>2697</v>
      </c>
      <c r="BN245" s="68">
        <v>1</v>
      </c>
      <c r="BO245" s="170">
        <v>44508</v>
      </c>
      <c r="BP245" s="58" t="s">
        <v>2733</v>
      </c>
      <c r="BQ245" s="56" t="s">
        <v>1123</v>
      </c>
      <c r="BR245" s="170">
        <v>44519</v>
      </c>
      <c r="BS245" s="70" t="s">
        <v>2734</v>
      </c>
      <c r="BT245" s="54" t="s">
        <v>123</v>
      </c>
      <c r="BU245" s="54">
        <v>100</v>
      </c>
      <c r="BV245" s="54" t="s">
        <v>257</v>
      </c>
      <c r="BW245" s="224">
        <v>44627</v>
      </c>
      <c r="BX245" s="225" t="s">
        <v>1233</v>
      </c>
      <c r="BY245" s="54"/>
      <c r="BZ245" s="57">
        <v>44630</v>
      </c>
      <c r="CA245" s="226" t="s">
        <v>1165</v>
      </c>
      <c r="CB245" s="56" t="s">
        <v>709</v>
      </c>
      <c r="CC245" s="54"/>
      <c r="CD245" s="54" t="s">
        <v>133</v>
      </c>
      <c r="CE245" s="57">
        <v>44662</v>
      </c>
      <c r="CF245" s="58" t="s">
        <v>1234</v>
      </c>
      <c r="CG245" s="56" t="s">
        <v>135</v>
      </c>
      <c r="CH245" s="68">
        <v>0</v>
      </c>
      <c r="CI245" s="54" t="s">
        <v>133</v>
      </c>
      <c r="CJ245" s="228">
        <v>44683</v>
      </c>
      <c r="CK245" s="230" t="s">
        <v>2735</v>
      </c>
      <c r="CL245" s="230" t="s">
        <v>135</v>
      </c>
      <c r="CM245" s="231">
        <v>0</v>
      </c>
      <c r="CN245" s="54" t="s">
        <v>133</v>
      </c>
      <c r="CO245" s="684">
        <v>44712</v>
      </c>
      <c r="CP245" s="56" t="s">
        <v>2350</v>
      </c>
      <c r="CQ245" s="66">
        <v>0.3</v>
      </c>
      <c r="CR245" s="684">
        <v>44720</v>
      </c>
      <c r="CS245" s="56" t="s">
        <v>2350</v>
      </c>
      <c r="CT245" s="56" t="s">
        <v>367</v>
      </c>
      <c r="CU245" s="833">
        <v>44761</v>
      </c>
      <c r="CV245" s="837" t="s">
        <v>8326</v>
      </c>
      <c r="CW245" s="866" t="s">
        <v>1071</v>
      </c>
      <c r="CX245" s="893">
        <v>44767</v>
      </c>
      <c r="CY245" s="889" t="s">
        <v>8398</v>
      </c>
      <c r="CZ245" s="885" t="s">
        <v>128</v>
      </c>
      <c r="DA245" s="231">
        <v>0</v>
      </c>
      <c r="DB245" s="884" t="s">
        <v>4238</v>
      </c>
      <c r="DC245" s="919"/>
      <c r="DD245" s="920"/>
      <c r="DE245" s="54" t="s">
        <v>140</v>
      </c>
      <c r="DF245" s="62"/>
      <c r="DG245" s="62"/>
      <c r="DH245" s="54"/>
      <c r="DI245" s="62"/>
      <c r="DJ245" s="953"/>
      <c r="DK245" s="925">
        <v>238</v>
      </c>
      <c r="DL245" s="855" t="str">
        <f t="shared" si="5"/>
        <v>EN AVANCE</v>
      </c>
      <c r="DM245" s="913">
        <v>238</v>
      </c>
    </row>
    <row r="246" spans="1:117" ht="27" hidden="1" customHeight="1">
      <c r="A246" s="54">
        <v>0</v>
      </c>
      <c r="B246" s="54">
        <v>355</v>
      </c>
      <c r="C246" s="59" t="s">
        <v>99</v>
      </c>
      <c r="D246" s="56">
        <v>2021</v>
      </c>
      <c r="E246" s="56" t="s">
        <v>2580</v>
      </c>
      <c r="F246" s="65">
        <v>44420</v>
      </c>
      <c r="G246" s="321" t="s">
        <v>2736</v>
      </c>
      <c r="H246" s="59" t="s">
        <v>102</v>
      </c>
      <c r="I246" s="58" t="s">
        <v>1225</v>
      </c>
      <c r="J246" s="58" t="s">
        <v>1225</v>
      </c>
      <c r="K246" s="58" t="s">
        <v>1226</v>
      </c>
      <c r="L246" s="60" t="s">
        <v>146</v>
      </c>
      <c r="M246" s="118" t="s">
        <v>2737</v>
      </c>
      <c r="N246" s="218"/>
      <c r="O246" s="92">
        <v>2</v>
      </c>
      <c r="P246" s="92" t="s">
        <v>2738</v>
      </c>
      <c r="Q246" s="59" t="s">
        <v>696</v>
      </c>
      <c r="R246" s="92" t="s">
        <v>2732</v>
      </c>
      <c r="S246" s="94">
        <v>44470</v>
      </c>
      <c r="T246" s="94">
        <v>44711</v>
      </c>
      <c r="U246" s="323"/>
      <c r="V246" s="62"/>
      <c r="W246" s="65">
        <f>IF(T246="","",(T246+V246))</f>
        <v>44711</v>
      </c>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54"/>
      <c r="AW246" s="62"/>
      <c r="AX246" s="62"/>
      <c r="AY246" s="62"/>
      <c r="AZ246" s="62"/>
      <c r="BA246" s="56"/>
      <c r="BB246" s="54"/>
      <c r="BC246" s="62"/>
      <c r="BD246" s="54"/>
      <c r="BE246" s="62"/>
      <c r="BF246" s="62"/>
      <c r="BG246" s="62"/>
      <c r="BH246" s="62"/>
      <c r="BI246" s="56"/>
      <c r="BJ246" s="54"/>
      <c r="BK246" s="62"/>
      <c r="BL246" s="170">
        <v>44500</v>
      </c>
      <c r="BM246" s="67" t="s">
        <v>2739</v>
      </c>
      <c r="BN246" s="68">
        <v>0.5</v>
      </c>
      <c r="BO246" s="170">
        <v>44508</v>
      </c>
      <c r="BP246" s="58" t="s">
        <v>2740</v>
      </c>
      <c r="BQ246" s="56" t="s">
        <v>2725</v>
      </c>
      <c r="BR246" s="170">
        <v>44519</v>
      </c>
      <c r="BS246" s="70" t="s">
        <v>2741</v>
      </c>
      <c r="BT246" s="54" t="s">
        <v>123</v>
      </c>
      <c r="BU246" s="54">
        <v>40</v>
      </c>
      <c r="BV246" s="54" t="s">
        <v>133</v>
      </c>
      <c r="BW246" s="170">
        <v>44627</v>
      </c>
      <c r="BX246" s="56" t="s">
        <v>2742</v>
      </c>
      <c r="BY246" s="54"/>
      <c r="BZ246" s="57">
        <v>44630</v>
      </c>
      <c r="CA246" s="226" t="s">
        <v>2743</v>
      </c>
      <c r="CB246" s="56" t="s">
        <v>709</v>
      </c>
      <c r="CC246" s="54"/>
      <c r="CD246" s="54" t="s">
        <v>133</v>
      </c>
      <c r="CE246" s="57">
        <v>44662</v>
      </c>
      <c r="CF246" s="58" t="s">
        <v>163</v>
      </c>
      <c r="CG246" s="56" t="s">
        <v>135</v>
      </c>
      <c r="CH246" s="68">
        <v>0</v>
      </c>
      <c r="CI246" s="54" t="s">
        <v>133</v>
      </c>
      <c r="CJ246" s="170">
        <v>44683</v>
      </c>
      <c r="CK246" s="92" t="s">
        <v>1621</v>
      </c>
      <c r="CL246" s="56" t="s">
        <v>135</v>
      </c>
      <c r="CM246" s="68">
        <v>0.3</v>
      </c>
      <c r="CN246" s="54" t="s">
        <v>133</v>
      </c>
      <c r="CO246" s="684">
        <v>44712</v>
      </c>
      <c r="CP246" s="56" t="s">
        <v>1622</v>
      </c>
      <c r="CQ246" s="66">
        <v>0.3</v>
      </c>
      <c r="CR246" s="684">
        <v>44720</v>
      </c>
      <c r="CS246" s="56" t="s">
        <v>1622</v>
      </c>
      <c r="CT246" s="56" t="s">
        <v>126</v>
      </c>
      <c r="CU246" s="833">
        <v>44761</v>
      </c>
      <c r="CV246" s="837" t="s">
        <v>8312</v>
      </c>
      <c r="CW246" s="866" t="s">
        <v>139</v>
      </c>
      <c r="CX246" s="893">
        <v>44767</v>
      </c>
      <c r="CY246" s="889" t="s">
        <v>8399</v>
      </c>
      <c r="CZ246" s="885" t="s">
        <v>128</v>
      </c>
      <c r="DA246" s="68">
        <v>0.3</v>
      </c>
      <c r="DB246" s="884" t="s">
        <v>4239</v>
      </c>
      <c r="DC246" s="919"/>
      <c r="DD246" s="920"/>
      <c r="DE246" s="54" t="s">
        <v>140</v>
      </c>
      <c r="DF246" s="62"/>
      <c r="DG246" s="62"/>
      <c r="DH246" s="54"/>
      <c r="DI246" s="62"/>
      <c r="DJ246" s="953"/>
      <c r="DK246" s="925">
        <v>239</v>
      </c>
      <c r="DL246" s="855" t="str">
        <f t="shared" si="5"/>
        <v>VENCIDA</v>
      </c>
      <c r="DM246" s="913">
        <v>239</v>
      </c>
    </row>
    <row r="247" spans="1:117" ht="27" hidden="1" customHeight="1">
      <c r="A247" s="54">
        <v>447</v>
      </c>
      <c r="B247" s="54">
        <v>356</v>
      </c>
      <c r="C247" s="59" t="s">
        <v>99</v>
      </c>
      <c r="D247" s="56">
        <v>2021</v>
      </c>
      <c r="E247" s="56" t="s">
        <v>2580</v>
      </c>
      <c r="F247" s="65">
        <v>44420</v>
      </c>
      <c r="G247" s="321" t="s">
        <v>2744</v>
      </c>
      <c r="H247" s="59" t="s">
        <v>102</v>
      </c>
      <c r="I247" s="58" t="s">
        <v>2745</v>
      </c>
      <c r="J247" s="58" t="s">
        <v>2745</v>
      </c>
      <c r="K247" s="58" t="s">
        <v>1538</v>
      </c>
      <c r="L247" s="60" t="s">
        <v>146</v>
      </c>
      <c r="M247" s="58" t="s">
        <v>1539</v>
      </c>
      <c r="N247" s="62"/>
      <c r="O247" s="56">
        <v>1</v>
      </c>
      <c r="P247" s="56" t="s">
        <v>1540</v>
      </c>
      <c r="Q247" s="55" t="s">
        <v>318</v>
      </c>
      <c r="R247" s="56" t="s">
        <v>1135</v>
      </c>
      <c r="S247" s="65">
        <v>44440</v>
      </c>
      <c r="T247" s="65">
        <v>44530</v>
      </c>
      <c r="U247" s="323"/>
      <c r="V247" s="62"/>
      <c r="W247" s="65">
        <f>IF(T247="","",(T247+V247))</f>
        <v>44530</v>
      </c>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54"/>
      <c r="AW247" s="62"/>
      <c r="AX247" s="62"/>
      <c r="AY247" s="62"/>
      <c r="AZ247" s="62"/>
      <c r="BA247" s="56"/>
      <c r="BB247" s="54"/>
      <c r="BC247" s="62"/>
      <c r="BD247" s="54"/>
      <c r="BE247" s="62"/>
      <c r="BF247" s="62"/>
      <c r="BG247" s="62"/>
      <c r="BH247" s="62"/>
      <c r="BI247" s="56"/>
      <c r="BJ247" s="54"/>
      <c r="BK247" s="62"/>
      <c r="BL247" s="57">
        <v>44500</v>
      </c>
      <c r="BM247" s="67" t="s">
        <v>2746</v>
      </c>
      <c r="BN247" s="68">
        <v>1</v>
      </c>
      <c r="BO247" s="170">
        <v>44508</v>
      </c>
      <c r="BP247" s="62" t="s">
        <v>2747</v>
      </c>
      <c r="BQ247" s="67" t="s">
        <v>139</v>
      </c>
      <c r="BR247" s="170">
        <v>44517</v>
      </c>
      <c r="BS247" s="67" t="s">
        <v>1544</v>
      </c>
      <c r="BT247" s="54" t="s">
        <v>128</v>
      </c>
      <c r="BU247" s="68">
        <v>0.5</v>
      </c>
      <c r="BV247" s="54" t="s">
        <v>133</v>
      </c>
      <c r="BW247" s="54"/>
      <c r="BX247" s="54"/>
      <c r="BY247" s="54"/>
      <c r="BZ247" s="72">
        <v>44628</v>
      </c>
      <c r="CA247" s="61" t="s">
        <v>2495</v>
      </c>
      <c r="CB247" s="73" t="s">
        <v>132</v>
      </c>
      <c r="CC247" s="73">
        <v>0.5</v>
      </c>
      <c r="CD247" s="54" t="s">
        <v>133</v>
      </c>
      <c r="CE247" s="248">
        <v>44657</v>
      </c>
      <c r="CF247" s="77" t="s">
        <v>1139</v>
      </c>
      <c r="CG247" s="77" t="s">
        <v>331</v>
      </c>
      <c r="CH247" s="122">
        <v>0.8</v>
      </c>
      <c r="CI247" s="123" t="s">
        <v>133</v>
      </c>
      <c r="CJ247" s="76">
        <v>44684</v>
      </c>
      <c r="CK247" s="118" t="s">
        <v>1140</v>
      </c>
      <c r="CL247" s="92" t="s">
        <v>333</v>
      </c>
      <c r="CM247" s="122">
        <v>0.8</v>
      </c>
      <c r="CN247" s="123" t="s">
        <v>133</v>
      </c>
      <c r="CO247" s="248">
        <v>44712</v>
      </c>
      <c r="CP247" s="92" t="s">
        <v>1546</v>
      </c>
      <c r="CQ247" s="92"/>
      <c r="CR247" s="79">
        <v>44720</v>
      </c>
      <c r="CS247" s="77" t="s">
        <v>335</v>
      </c>
      <c r="CT247" s="92" t="s">
        <v>126</v>
      </c>
      <c r="CU247" s="817">
        <v>44761</v>
      </c>
      <c r="CV247" s="818" t="s">
        <v>8241</v>
      </c>
      <c r="CW247" s="858" t="s">
        <v>126</v>
      </c>
      <c r="CX247" s="883">
        <v>44767</v>
      </c>
      <c r="CY247" s="889" t="s">
        <v>8436</v>
      </c>
      <c r="CZ247" s="885" t="s">
        <v>128</v>
      </c>
      <c r="DA247" s="122">
        <v>0.8</v>
      </c>
      <c r="DB247" s="884" t="s">
        <v>4239</v>
      </c>
      <c r="DC247" s="919"/>
      <c r="DD247" s="920"/>
      <c r="DE247" s="54" t="s">
        <v>140</v>
      </c>
      <c r="DF247" s="62"/>
      <c r="DG247" s="62"/>
      <c r="DH247" s="54"/>
      <c r="DI247" s="62"/>
      <c r="DJ247" s="953"/>
      <c r="DK247" s="925">
        <v>240</v>
      </c>
      <c r="DL247" s="855" t="str">
        <f t="shared" si="5"/>
        <v>VENCIDA</v>
      </c>
      <c r="DM247" s="913">
        <v>240</v>
      </c>
    </row>
    <row r="248" spans="1:117" ht="27" hidden="1" customHeight="1">
      <c r="A248" s="54">
        <v>448</v>
      </c>
      <c r="B248" s="54">
        <v>357</v>
      </c>
      <c r="C248" s="59" t="s">
        <v>99</v>
      </c>
      <c r="D248" s="56">
        <v>2021</v>
      </c>
      <c r="E248" s="56" t="s">
        <v>2580</v>
      </c>
      <c r="F248" s="65">
        <v>44420</v>
      </c>
      <c r="G248" s="321" t="s">
        <v>2748</v>
      </c>
      <c r="H248" s="59" t="s">
        <v>102</v>
      </c>
      <c r="I248" s="58" t="s">
        <v>2749</v>
      </c>
      <c r="J248" s="58" t="s">
        <v>2749</v>
      </c>
      <c r="K248" s="58" t="s">
        <v>2750</v>
      </c>
      <c r="L248" s="60" t="s">
        <v>146</v>
      </c>
      <c r="M248" s="118" t="s">
        <v>2751</v>
      </c>
      <c r="N248" s="218"/>
      <c r="O248" s="123">
        <v>1</v>
      </c>
      <c r="P248" s="92" t="s">
        <v>2752</v>
      </c>
      <c r="Q248" s="55" t="s">
        <v>391</v>
      </c>
      <c r="R248" s="92" t="s">
        <v>573</v>
      </c>
      <c r="S248" s="94">
        <v>44440</v>
      </c>
      <c r="T248" s="94">
        <v>44469</v>
      </c>
      <c r="U248" s="60"/>
      <c r="V248" s="62"/>
      <c r="W248" s="65">
        <f>IF(T248="","",(T248+V248))</f>
        <v>44469</v>
      </c>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54"/>
      <c r="AW248" s="62"/>
      <c r="AX248" s="62"/>
      <c r="AY248" s="62"/>
      <c r="AZ248" s="62"/>
      <c r="BA248" s="56"/>
      <c r="BB248" s="54"/>
      <c r="BC248" s="62"/>
      <c r="BD248" s="54"/>
      <c r="BE248" s="62"/>
      <c r="BF248" s="62"/>
      <c r="BG248" s="62"/>
      <c r="BH248" s="62"/>
      <c r="BI248" s="56"/>
      <c r="BJ248" s="54"/>
      <c r="BK248" s="62"/>
      <c r="BL248" s="170">
        <v>44500</v>
      </c>
      <c r="BM248" s="56" t="s">
        <v>2753</v>
      </c>
      <c r="BN248" s="68">
        <v>1</v>
      </c>
      <c r="BO248" s="170">
        <v>44508</v>
      </c>
      <c r="BP248" s="58" t="s">
        <v>2754</v>
      </c>
      <c r="BQ248" s="54" t="s">
        <v>126</v>
      </c>
      <c r="BR248" s="170">
        <v>44516</v>
      </c>
      <c r="BS248" s="58" t="s">
        <v>2755</v>
      </c>
      <c r="BT248" s="54" t="s">
        <v>123</v>
      </c>
      <c r="BU248" s="54">
        <v>0</v>
      </c>
      <c r="BV248" s="54" t="s">
        <v>115</v>
      </c>
      <c r="BW248" s="54"/>
      <c r="BX248" s="54"/>
      <c r="BY248" s="54"/>
      <c r="BZ248" s="200">
        <v>44631</v>
      </c>
      <c r="CA248" s="308" t="s">
        <v>2756</v>
      </c>
      <c r="CB248" s="309" t="s">
        <v>972</v>
      </c>
      <c r="CC248" s="54">
        <v>100</v>
      </c>
      <c r="CD248" s="54" t="s">
        <v>257</v>
      </c>
      <c r="CE248" s="216">
        <v>44657</v>
      </c>
      <c r="CF248" s="140" t="s">
        <v>1098</v>
      </c>
      <c r="CG248" s="131" t="s">
        <v>451</v>
      </c>
      <c r="CH248" s="78">
        <v>1</v>
      </c>
      <c r="CI248" s="123" t="s">
        <v>257</v>
      </c>
      <c r="CJ248" s="76">
        <v>44678</v>
      </c>
      <c r="CK248" s="240" t="s">
        <v>1098</v>
      </c>
      <c r="CL248" s="78">
        <v>1</v>
      </c>
      <c r="CM248" s="140">
        <v>1</v>
      </c>
      <c r="CN248" s="123" t="s">
        <v>257</v>
      </c>
      <c r="CO248" s="92"/>
      <c r="CP248" s="118"/>
      <c r="CQ248" s="92"/>
      <c r="CR248" s="79">
        <v>44720</v>
      </c>
      <c r="CS248" s="92" t="s">
        <v>1098</v>
      </c>
      <c r="CT248" s="92" t="s">
        <v>139</v>
      </c>
      <c r="CU248" s="811">
        <v>44761</v>
      </c>
      <c r="CV248" s="813" t="s">
        <v>8176</v>
      </c>
      <c r="CW248" s="860" t="s">
        <v>1349</v>
      </c>
      <c r="CX248" s="883">
        <v>44770</v>
      </c>
      <c r="CY248" s="889" t="s">
        <v>8463</v>
      </c>
      <c r="CZ248" s="885" t="s">
        <v>128</v>
      </c>
      <c r="DA248" s="140">
        <v>1</v>
      </c>
      <c r="DB248" s="884" t="s">
        <v>4237</v>
      </c>
      <c r="DC248" s="919"/>
      <c r="DD248" s="920"/>
      <c r="DE248" s="54" t="s">
        <v>140</v>
      </c>
      <c r="DF248" s="62"/>
      <c r="DG248" s="62"/>
      <c r="DH248" s="54"/>
      <c r="DI248" s="62"/>
      <c r="DJ248" s="953"/>
      <c r="DK248" s="925">
        <v>241</v>
      </c>
      <c r="DL248" s="855" t="str">
        <f t="shared" si="5"/>
        <v>CUMPLIDA</v>
      </c>
      <c r="DM248" s="913">
        <v>241</v>
      </c>
    </row>
    <row r="249" spans="1:117" ht="27" hidden="1" customHeight="1">
      <c r="A249" s="54">
        <v>0</v>
      </c>
      <c r="B249" s="54">
        <v>358</v>
      </c>
      <c r="C249" s="59" t="s">
        <v>99</v>
      </c>
      <c r="D249" s="56">
        <v>2021</v>
      </c>
      <c r="E249" s="56" t="s">
        <v>2580</v>
      </c>
      <c r="F249" s="65">
        <v>44420</v>
      </c>
      <c r="G249" s="321" t="s">
        <v>2758</v>
      </c>
      <c r="H249" s="59" t="s">
        <v>102</v>
      </c>
      <c r="I249" s="58" t="s">
        <v>2759</v>
      </c>
      <c r="J249" s="58" t="s">
        <v>2759</v>
      </c>
      <c r="K249" s="58" t="s">
        <v>2760</v>
      </c>
      <c r="L249" s="60" t="s">
        <v>146</v>
      </c>
      <c r="M249" s="118" t="s">
        <v>2761</v>
      </c>
      <c r="N249" s="218"/>
      <c r="O249" s="123">
        <v>1</v>
      </c>
      <c r="P249" s="92" t="s">
        <v>2752</v>
      </c>
      <c r="Q249" s="55" t="s">
        <v>318</v>
      </c>
      <c r="R249" s="92" t="s">
        <v>1135</v>
      </c>
      <c r="S249" s="94">
        <v>44440</v>
      </c>
      <c r="T249" s="94">
        <v>44469</v>
      </c>
      <c r="U249" s="63" t="s">
        <v>111</v>
      </c>
      <c r="V249" s="62"/>
      <c r="W249" s="64">
        <v>44742</v>
      </c>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54"/>
      <c r="AW249" s="62"/>
      <c r="AX249" s="62"/>
      <c r="AY249" s="62"/>
      <c r="AZ249" s="62"/>
      <c r="BA249" s="56"/>
      <c r="BB249" s="54"/>
      <c r="BC249" s="62"/>
      <c r="BD249" s="54"/>
      <c r="BE249" s="62"/>
      <c r="BF249" s="62"/>
      <c r="BG249" s="62"/>
      <c r="BH249" s="62"/>
      <c r="BI249" s="56"/>
      <c r="BJ249" s="54"/>
      <c r="BK249" s="62"/>
      <c r="BL249" s="57">
        <v>44500</v>
      </c>
      <c r="BM249" s="67" t="s">
        <v>1201</v>
      </c>
      <c r="BN249" s="68">
        <v>0.6</v>
      </c>
      <c r="BO249" s="170">
        <v>44508</v>
      </c>
      <c r="BP249" s="58" t="s">
        <v>2762</v>
      </c>
      <c r="BQ249" s="56" t="s">
        <v>201</v>
      </c>
      <c r="BR249" s="170">
        <v>44517</v>
      </c>
      <c r="BS249" s="67" t="s">
        <v>2763</v>
      </c>
      <c r="BT249" s="54" t="s">
        <v>128</v>
      </c>
      <c r="BU249" s="68">
        <v>0.6</v>
      </c>
      <c r="BV249" s="54" t="s">
        <v>115</v>
      </c>
      <c r="BW249" s="54"/>
      <c r="BX249" s="54"/>
      <c r="BY249" s="54"/>
      <c r="BZ249" s="72">
        <v>44628</v>
      </c>
      <c r="CA249" s="73" t="s">
        <v>2567</v>
      </c>
      <c r="CB249" s="73" t="s">
        <v>132</v>
      </c>
      <c r="CC249" s="73">
        <v>0.6</v>
      </c>
      <c r="CD249" s="54" t="s">
        <v>133</v>
      </c>
      <c r="CE249" s="248">
        <v>44657</v>
      </c>
      <c r="CF249" s="77" t="s">
        <v>1139</v>
      </c>
      <c r="CG249" s="77" t="s">
        <v>331</v>
      </c>
      <c r="CH249" s="122">
        <v>0.5</v>
      </c>
      <c r="CI249" s="78" t="s">
        <v>133</v>
      </c>
      <c r="CJ249" s="76">
        <v>44684</v>
      </c>
      <c r="CK249" s="118" t="s">
        <v>1140</v>
      </c>
      <c r="CL249" s="92" t="s">
        <v>333</v>
      </c>
      <c r="CM249" s="122">
        <v>0.8</v>
      </c>
      <c r="CN249" s="123" t="s">
        <v>133</v>
      </c>
      <c r="CO249" s="248">
        <v>44712</v>
      </c>
      <c r="CP249" s="92" t="s">
        <v>1181</v>
      </c>
      <c r="CQ249" s="77">
        <v>0.9</v>
      </c>
      <c r="CR249" s="248">
        <v>44720</v>
      </c>
      <c r="CS249" s="77" t="s">
        <v>335</v>
      </c>
      <c r="CT249" s="92" t="s">
        <v>367</v>
      </c>
      <c r="CU249" s="817">
        <v>44761</v>
      </c>
      <c r="CV249" s="818" t="s">
        <v>8243</v>
      </c>
      <c r="CW249" s="858" t="s">
        <v>139</v>
      </c>
      <c r="CX249" s="883">
        <v>44767</v>
      </c>
      <c r="CY249" s="889" t="s">
        <v>8476</v>
      </c>
      <c r="CZ249" s="885" t="s">
        <v>128</v>
      </c>
      <c r="DA249" s="122">
        <v>0.8</v>
      </c>
      <c r="DB249" s="884" t="s">
        <v>4238</v>
      </c>
      <c r="DC249" s="919"/>
      <c r="DD249" s="920"/>
      <c r="DE249" s="54" t="s">
        <v>140</v>
      </c>
      <c r="DF249" s="62"/>
      <c r="DG249" s="62"/>
      <c r="DH249" s="54"/>
      <c r="DI249" s="62"/>
      <c r="DJ249" s="953"/>
      <c r="DK249" s="925">
        <v>242</v>
      </c>
      <c r="DL249" s="855" t="str">
        <f t="shared" si="5"/>
        <v>EN AVANCE</v>
      </c>
      <c r="DM249" s="913">
        <v>242</v>
      </c>
    </row>
    <row r="250" spans="1:117" ht="27" hidden="1" customHeight="1">
      <c r="A250" s="54">
        <v>0</v>
      </c>
      <c r="B250" s="54">
        <v>359</v>
      </c>
      <c r="C250" s="59" t="s">
        <v>99</v>
      </c>
      <c r="D250" s="56">
        <v>2021</v>
      </c>
      <c r="E250" s="56" t="s">
        <v>2580</v>
      </c>
      <c r="F250" s="65">
        <v>44420</v>
      </c>
      <c r="G250" s="321" t="s">
        <v>2764</v>
      </c>
      <c r="H250" s="59" t="s">
        <v>102</v>
      </c>
      <c r="I250" s="58" t="s">
        <v>2765</v>
      </c>
      <c r="J250" s="58" t="s">
        <v>2765</v>
      </c>
      <c r="K250" s="58" t="s">
        <v>2750</v>
      </c>
      <c r="L250" s="60" t="s">
        <v>146</v>
      </c>
      <c r="M250" s="118" t="s">
        <v>2766</v>
      </c>
      <c r="N250" s="218"/>
      <c r="O250" s="123">
        <v>1</v>
      </c>
      <c r="P250" s="92" t="s">
        <v>2752</v>
      </c>
      <c r="Q250" s="55" t="s">
        <v>391</v>
      </c>
      <c r="R250" s="92" t="s">
        <v>573</v>
      </c>
      <c r="S250" s="94">
        <v>44440</v>
      </c>
      <c r="T250" s="94">
        <v>44469</v>
      </c>
      <c r="U250" s="60"/>
      <c r="V250" s="62"/>
      <c r="W250" s="65">
        <f>IF(T250="","",(T250+V250))</f>
        <v>44469</v>
      </c>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54"/>
      <c r="AW250" s="62"/>
      <c r="AX250" s="62"/>
      <c r="AY250" s="62"/>
      <c r="AZ250" s="62"/>
      <c r="BA250" s="56"/>
      <c r="BB250" s="54"/>
      <c r="BC250" s="62"/>
      <c r="BD250" s="54"/>
      <c r="BE250" s="62"/>
      <c r="BF250" s="62"/>
      <c r="BG250" s="62"/>
      <c r="BH250" s="62"/>
      <c r="BI250" s="56"/>
      <c r="BJ250" s="54"/>
      <c r="BK250" s="62"/>
      <c r="BL250" s="170">
        <v>44500</v>
      </c>
      <c r="BM250" s="56" t="s">
        <v>2753</v>
      </c>
      <c r="BN250" s="68">
        <v>1</v>
      </c>
      <c r="BO250" s="170">
        <v>44508</v>
      </c>
      <c r="BP250" s="58" t="s">
        <v>2767</v>
      </c>
      <c r="BQ250" s="54" t="s">
        <v>139</v>
      </c>
      <c r="BR250" s="170">
        <v>44516</v>
      </c>
      <c r="BS250" s="70" t="s">
        <v>2768</v>
      </c>
      <c r="BT250" s="54" t="s">
        <v>123</v>
      </c>
      <c r="BU250" s="54">
        <v>100</v>
      </c>
      <c r="BV250" s="54" t="s">
        <v>257</v>
      </c>
      <c r="BW250" s="54"/>
      <c r="BX250" s="54"/>
      <c r="BY250" s="54"/>
      <c r="BZ250" s="200">
        <v>44631</v>
      </c>
      <c r="CA250" s="308" t="s">
        <v>2756</v>
      </c>
      <c r="CB250" s="309" t="s">
        <v>972</v>
      </c>
      <c r="CC250" s="54"/>
      <c r="CD250" s="54" t="s">
        <v>257</v>
      </c>
      <c r="CE250" s="216">
        <v>44657</v>
      </c>
      <c r="CF250" s="140" t="s">
        <v>1098</v>
      </c>
      <c r="CG250" s="131" t="s">
        <v>451</v>
      </c>
      <c r="CH250" s="78">
        <v>1</v>
      </c>
      <c r="CI250" s="123" t="s">
        <v>257</v>
      </c>
      <c r="CJ250" s="76">
        <v>44678</v>
      </c>
      <c r="CK250" s="240" t="s">
        <v>1098</v>
      </c>
      <c r="CL250" s="123"/>
      <c r="CM250" s="140">
        <v>1</v>
      </c>
      <c r="CN250" s="123" t="s">
        <v>257</v>
      </c>
      <c r="CO250" s="92"/>
      <c r="CP250" s="118"/>
      <c r="CQ250" s="92"/>
      <c r="CR250" s="248">
        <v>44720</v>
      </c>
      <c r="CS250" s="92" t="s">
        <v>1098</v>
      </c>
      <c r="CT250" s="92" t="s">
        <v>139</v>
      </c>
      <c r="CU250" s="811">
        <v>44761</v>
      </c>
      <c r="CV250" s="813" t="s">
        <v>8176</v>
      </c>
      <c r="CW250" s="860" t="s">
        <v>1349</v>
      </c>
      <c r="CX250" s="883">
        <v>44770</v>
      </c>
      <c r="CY250" s="889" t="s">
        <v>8463</v>
      </c>
      <c r="CZ250" s="885" t="s">
        <v>128</v>
      </c>
      <c r="DA250" s="140">
        <v>1</v>
      </c>
      <c r="DB250" s="884" t="s">
        <v>4237</v>
      </c>
      <c r="DC250" s="919"/>
      <c r="DD250" s="920"/>
      <c r="DE250" s="54" t="s">
        <v>140</v>
      </c>
      <c r="DF250" s="62"/>
      <c r="DG250" s="62"/>
      <c r="DH250" s="54"/>
      <c r="DI250" s="62"/>
      <c r="DJ250" s="953"/>
      <c r="DK250" s="925">
        <v>243</v>
      </c>
      <c r="DL250" s="855" t="str">
        <f t="shared" si="5"/>
        <v>CUMPLIDA</v>
      </c>
      <c r="DM250" s="913">
        <v>243</v>
      </c>
    </row>
    <row r="251" spans="1:117" ht="27" hidden="1" customHeight="1">
      <c r="A251" s="54">
        <v>450</v>
      </c>
      <c r="B251" s="54">
        <v>360</v>
      </c>
      <c r="C251" s="59" t="s">
        <v>99</v>
      </c>
      <c r="D251" s="56">
        <v>2021</v>
      </c>
      <c r="E251" s="56" t="s">
        <v>2580</v>
      </c>
      <c r="F251" s="65">
        <v>44420</v>
      </c>
      <c r="G251" s="321" t="s">
        <v>2769</v>
      </c>
      <c r="H251" s="59" t="s">
        <v>102</v>
      </c>
      <c r="I251" s="58" t="s">
        <v>1195</v>
      </c>
      <c r="J251" s="58" t="s">
        <v>1195</v>
      </c>
      <c r="K251" s="58" t="s">
        <v>1196</v>
      </c>
      <c r="L251" s="60" t="s">
        <v>146</v>
      </c>
      <c r="M251" s="118" t="s">
        <v>2770</v>
      </c>
      <c r="N251" s="218"/>
      <c r="O251" s="92">
        <v>2</v>
      </c>
      <c r="P251" s="92" t="s">
        <v>1198</v>
      </c>
      <c r="Q251" s="55" t="s">
        <v>318</v>
      </c>
      <c r="R251" s="92" t="s">
        <v>1135</v>
      </c>
      <c r="S251" s="94">
        <v>44440</v>
      </c>
      <c r="T251" s="94">
        <v>44500</v>
      </c>
      <c r="U251" s="63" t="s">
        <v>111</v>
      </c>
      <c r="V251" s="62"/>
      <c r="W251" s="64">
        <v>44742</v>
      </c>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54"/>
      <c r="AW251" s="62"/>
      <c r="AX251" s="62"/>
      <c r="AY251" s="62"/>
      <c r="AZ251" s="62"/>
      <c r="BA251" s="56"/>
      <c r="BB251" s="54"/>
      <c r="BC251" s="62"/>
      <c r="BD251" s="54"/>
      <c r="BE251" s="62"/>
      <c r="BF251" s="62"/>
      <c r="BG251" s="62"/>
      <c r="BH251" s="62"/>
      <c r="BI251" s="56"/>
      <c r="BJ251" s="54"/>
      <c r="BK251" s="62"/>
      <c r="BL251" s="57">
        <v>44500</v>
      </c>
      <c r="BM251" s="67" t="s">
        <v>1201</v>
      </c>
      <c r="BN251" s="68">
        <v>0.6</v>
      </c>
      <c r="BO251" s="170">
        <v>44508</v>
      </c>
      <c r="BP251" s="58" t="s">
        <v>2762</v>
      </c>
      <c r="BQ251" s="56" t="s">
        <v>201</v>
      </c>
      <c r="BR251" s="170">
        <v>44517</v>
      </c>
      <c r="BS251" s="67" t="s">
        <v>2771</v>
      </c>
      <c r="BT251" s="54" t="s">
        <v>128</v>
      </c>
      <c r="BU251" s="68">
        <v>0.6</v>
      </c>
      <c r="BV251" s="54" t="s">
        <v>115</v>
      </c>
      <c r="BW251" s="54"/>
      <c r="BX251" s="54"/>
      <c r="BY251" s="54"/>
      <c r="BZ251" s="72">
        <v>44628</v>
      </c>
      <c r="CA251" s="73" t="s">
        <v>1545</v>
      </c>
      <c r="CB251" s="73" t="s">
        <v>132</v>
      </c>
      <c r="CC251" s="73">
        <v>0.6</v>
      </c>
      <c r="CD251" s="54" t="s">
        <v>133</v>
      </c>
      <c r="CE251" s="248">
        <v>44657</v>
      </c>
      <c r="CF251" s="77" t="s">
        <v>1139</v>
      </c>
      <c r="CG251" s="77" t="s">
        <v>331</v>
      </c>
      <c r="CH251" s="122">
        <v>0.5</v>
      </c>
      <c r="CI251" s="78" t="s">
        <v>133</v>
      </c>
      <c r="CJ251" s="76">
        <v>44684</v>
      </c>
      <c r="CK251" s="118" t="s">
        <v>1140</v>
      </c>
      <c r="CL251" s="92" t="s">
        <v>333</v>
      </c>
      <c r="CM251" s="122">
        <v>0.8</v>
      </c>
      <c r="CN251" s="123" t="s">
        <v>133</v>
      </c>
      <c r="CO251" s="248">
        <v>44712</v>
      </c>
      <c r="CP251" s="92" t="s">
        <v>1181</v>
      </c>
      <c r="CQ251" s="77">
        <v>0.9</v>
      </c>
      <c r="CR251" s="248">
        <v>44720</v>
      </c>
      <c r="CS251" s="77" t="s">
        <v>335</v>
      </c>
      <c r="CT251" s="92" t="s">
        <v>367</v>
      </c>
      <c r="CU251" s="817">
        <v>44761</v>
      </c>
      <c r="CV251" s="818" t="s">
        <v>8243</v>
      </c>
      <c r="CW251" s="858" t="s">
        <v>139</v>
      </c>
      <c r="CX251" s="883">
        <v>44767</v>
      </c>
      <c r="CY251" s="889" t="s">
        <v>8473</v>
      </c>
      <c r="CZ251" s="885" t="s">
        <v>128</v>
      </c>
      <c r="DA251" s="122">
        <v>0.8</v>
      </c>
      <c r="DB251" s="884" t="s">
        <v>4238</v>
      </c>
      <c r="DC251" s="919"/>
      <c r="DD251" s="920"/>
      <c r="DE251" s="54" t="s">
        <v>140</v>
      </c>
      <c r="DF251" s="62"/>
      <c r="DG251" s="62"/>
      <c r="DH251" s="54"/>
      <c r="DI251" s="62"/>
      <c r="DJ251" s="953"/>
      <c r="DK251" s="925">
        <v>244</v>
      </c>
      <c r="DL251" s="855" t="str">
        <f t="shared" si="5"/>
        <v>EN AVANCE</v>
      </c>
      <c r="DM251" s="913">
        <v>244</v>
      </c>
    </row>
    <row r="252" spans="1:117" ht="27" hidden="1" customHeight="1">
      <c r="A252" s="54">
        <v>451</v>
      </c>
      <c r="B252" s="54">
        <v>361</v>
      </c>
      <c r="C252" s="59" t="s">
        <v>99</v>
      </c>
      <c r="D252" s="56">
        <v>2021</v>
      </c>
      <c r="E252" s="56" t="s">
        <v>2580</v>
      </c>
      <c r="F252" s="65">
        <v>44420</v>
      </c>
      <c r="G252" s="321" t="s">
        <v>2772</v>
      </c>
      <c r="H252" s="59" t="s">
        <v>102</v>
      </c>
      <c r="I252" s="118" t="s">
        <v>2773</v>
      </c>
      <c r="J252" s="118" t="s">
        <v>2773</v>
      </c>
      <c r="K252" s="118" t="s">
        <v>2774</v>
      </c>
      <c r="L252" s="60" t="s">
        <v>146</v>
      </c>
      <c r="M252" s="118" t="s">
        <v>2775</v>
      </c>
      <c r="N252" s="218"/>
      <c r="O252" s="77">
        <v>1</v>
      </c>
      <c r="P252" s="92" t="s">
        <v>2776</v>
      </c>
      <c r="Q252" s="55" t="s">
        <v>318</v>
      </c>
      <c r="R252" s="92" t="s">
        <v>1135</v>
      </c>
      <c r="S252" s="94">
        <v>44440</v>
      </c>
      <c r="T252" s="94">
        <v>44742</v>
      </c>
      <c r="U252" s="323"/>
      <c r="V252" s="62"/>
      <c r="W252" s="65">
        <f>IF(T252="","",(T252+V252))</f>
        <v>44742</v>
      </c>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54"/>
      <c r="AW252" s="62"/>
      <c r="AX252" s="62"/>
      <c r="AY252" s="62"/>
      <c r="AZ252" s="62"/>
      <c r="BA252" s="56"/>
      <c r="BB252" s="54"/>
      <c r="BC252" s="62"/>
      <c r="BD252" s="54"/>
      <c r="BE252" s="62"/>
      <c r="BF252" s="62"/>
      <c r="BG252" s="62"/>
      <c r="BH252" s="62"/>
      <c r="BI252" s="56"/>
      <c r="BJ252" s="54"/>
      <c r="BK252" s="62"/>
      <c r="BL252" s="57">
        <v>44500</v>
      </c>
      <c r="BM252" s="67" t="s">
        <v>2777</v>
      </c>
      <c r="BN252" s="68">
        <v>0.5</v>
      </c>
      <c r="BO252" s="170">
        <v>44508</v>
      </c>
      <c r="BP252" s="62" t="s">
        <v>2778</v>
      </c>
      <c r="BQ252" s="67" t="s">
        <v>2420</v>
      </c>
      <c r="BR252" s="170">
        <v>44517</v>
      </c>
      <c r="BS252" s="67" t="s">
        <v>2779</v>
      </c>
      <c r="BT252" s="54" t="s">
        <v>128</v>
      </c>
      <c r="BU252" s="68">
        <v>0.5</v>
      </c>
      <c r="BV252" s="54" t="s">
        <v>133</v>
      </c>
      <c r="BW252" s="54"/>
      <c r="BX252" s="54"/>
      <c r="BY252" s="54"/>
      <c r="BZ252" s="72">
        <v>44628</v>
      </c>
      <c r="CA252" s="61" t="s">
        <v>2495</v>
      </c>
      <c r="CB252" s="73" t="s">
        <v>132</v>
      </c>
      <c r="CC252" s="74">
        <v>0.5</v>
      </c>
      <c r="CD252" s="54" t="s">
        <v>133</v>
      </c>
      <c r="CE252" s="248">
        <v>44657</v>
      </c>
      <c r="CF252" s="92" t="s">
        <v>2780</v>
      </c>
      <c r="CG252" s="77" t="s">
        <v>331</v>
      </c>
      <c r="CH252" s="78">
        <v>0</v>
      </c>
      <c r="CI252" s="78" t="s">
        <v>133</v>
      </c>
      <c r="CJ252" s="76">
        <v>44684</v>
      </c>
      <c r="CK252" s="118" t="s">
        <v>1140</v>
      </c>
      <c r="CL252" s="92" t="s">
        <v>333</v>
      </c>
      <c r="CM252" s="122">
        <v>0.8</v>
      </c>
      <c r="CN252" s="123" t="s">
        <v>133</v>
      </c>
      <c r="CO252" s="248">
        <v>44712</v>
      </c>
      <c r="CP252" s="92" t="s">
        <v>2781</v>
      </c>
      <c r="CQ252" s="77">
        <v>0.85</v>
      </c>
      <c r="CR252" s="248">
        <v>44720</v>
      </c>
      <c r="CS252" s="77" t="s">
        <v>335</v>
      </c>
      <c r="CT252" s="92" t="s">
        <v>367</v>
      </c>
      <c r="CU252" s="817">
        <v>44761</v>
      </c>
      <c r="CV252" s="818" t="s">
        <v>8244</v>
      </c>
      <c r="CW252" s="858" t="s">
        <v>139</v>
      </c>
      <c r="CX252" s="883">
        <v>44767</v>
      </c>
      <c r="CY252" s="889" t="s">
        <v>8477</v>
      </c>
      <c r="CZ252" s="885" t="s">
        <v>128</v>
      </c>
      <c r="DA252" s="122">
        <v>0.8</v>
      </c>
      <c r="DB252" s="884" t="s">
        <v>4238</v>
      </c>
      <c r="DC252" s="919"/>
      <c r="DD252" s="920"/>
      <c r="DE252" s="54" t="s">
        <v>140</v>
      </c>
      <c r="DF252" s="62"/>
      <c r="DG252" s="62"/>
      <c r="DH252" s="54"/>
      <c r="DI252" s="62"/>
      <c r="DJ252" s="953"/>
      <c r="DK252" s="925">
        <v>245</v>
      </c>
      <c r="DL252" s="855" t="str">
        <f t="shared" si="5"/>
        <v>EN AVANCE</v>
      </c>
      <c r="DM252" s="913">
        <v>245</v>
      </c>
    </row>
    <row r="253" spans="1:117" ht="27" hidden="1" customHeight="1">
      <c r="A253" s="54">
        <v>453</v>
      </c>
      <c r="B253" s="54">
        <v>362</v>
      </c>
      <c r="C253" s="59" t="s">
        <v>99</v>
      </c>
      <c r="D253" s="56">
        <v>2021</v>
      </c>
      <c r="E253" s="56" t="s">
        <v>2580</v>
      </c>
      <c r="F253" s="65">
        <v>44420</v>
      </c>
      <c r="G253" s="321" t="s">
        <v>2782</v>
      </c>
      <c r="H253" s="59" t="s">
        <v>102</v>
      </c>
      <c r="I253" s="58" t="s">
        <v>2783</v>
      </c>
      <c r="J253" s="58" t="s">
        <v>2784</v>
      </c>
      <c r="K253" s="58" t="s">
        <v>1550</v>
      </c>
      <c r="L253" s="60" t="s">
        <v>146</v>
      </c>
      <c r="M253" s="58" t="s">
        <v>2785</v>
      </c>
      <c r="N253" s="62"/>
      <c r="O253" s="66">
        <v>1</v>
      </c>
      <c r="P253" s="56" t="s">
        <v>1552</v>
      </c>
      <c r="Q253" s="59" t="s">
        <v>533</v>
      </c>
      <c r="R253" s="92" t="s">
        <v>1554</v>
      </c>
      <c r="S253" s="65">
        <v>44440</v>
      </c>
      <c r="T253" s="65">
        <v>44742</v>
      </c>
      <c r="U253" s="323"/>
      <c r="V253" s="62"/>
      <c r="W253" s="65">
        <f>IF(T253="","",(T253+V253))</f>
        <v>44742</v>
      </c>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54"/>
      <c r="AW253" s="62"/>
      <c r="AX253" s="62"/>
      <c r="AY253" s="62"/>
      <c r="AZ253" s="62"/>
      <c r="BA253" s="56"/>
      <c r="BB253" s="54"/>
      <c r="BC253" s="62"/>
      <c r="BD253" s="54"/>
      <c r="BE253" s="62"/>
      <c r="BF253" s="62"/>
      <c r="BG253" s="62"/>
      <c r="BH253" s="62"/>
      <c r="BI253" s="56"/>
      <c r="BJ253" s="54"/>
      <c r="BK253" s="62"/>
      <c r="BL253" s="170">
        <v>44500</v>
      </c>
      <c r="BM253" s="56" t="s">
        <v>1556</v>
      </c>
      <c r="BN253" s="68">
        <v>1</v>
      </c>
      <c r="BO253" s="170">
        <v>44508</v>
      </c>
      <c r="BP253" s="67" t="s">
        <v>1557</v>
      </c>
      <c r="BQ253" s="54" t="s">
        <v>126</v>
      </c>
      <c r="BR253" s="170">
        <v>44519</v>
      </c>
      <c r="BS253" s="56" t="s">
        <v>2785</v>
      </c>
      <c r="BT253" s="54" t="s">
        <v>220</v>
      </c>
      <c r="BU253" s="68">
        <v>0</v>
      </c>
      <c r="BV253" s="54" t="s">
        <v>133</v>
      </c>
      <c r="BW253" s="170">
        <v>44610</v>
      </c>
      <c r="BX253" s="56" t="s">
        <v>1559</v>
      </c>
      <c r="BY253" s="68">
        <v>1</v>
      </c>
      <c r="BZ253" s="56" t="s">
        <v>1560</v>
      </c>
      <c r="CA253" s="66" t="s">
        <v>1561</v>
      </c>
      <c r="CB253" s="67" t="s">
        <v>544</v>
      </c>
      <c r="CC253" s="68">
        <v>1</v>
      </c>
      <c r="CD253" s="68" t="s">
        <v>257</v>
      </c>
      <c r="CE253" s="684">
        <v>44291</v>
      </c>
      <c r="CF253" s="58" t="s">
        <v>545</v>
      </c>
      <c r="CG253" s="56" t="s">
        <v>411</v>
      </c>
      <c r="CH253" s="68">
        <v>1</v>
      </c>
      <c r="CI253" s="68" t="s">
        <v>257</v>
      </c>
      <c r="CJ253" s="76">
        <v>44678</v>
      </c>
      <c r="CK253" s="92" t="s">
        <v>545</v>
      </c>
      <c r="CL253" s="92" t="s">
        <v>546</v>
      </c>
      <c r="CM253" s="68">
        <v>1</v>
      </c>
      <c r="CN253" s="68" t="s">
        <v>257</v>
      </c>
      <c r="CO253" s="66"/>
      <c r="CP253" s="181"/>
      <c r="CQ253" s="68"/>
      <c r="CR253" s="684">
        <v>44719</v>
      </c>
      <c r="CS253" s="181" t="s">
        <v>545</v>
      </c>
      <c r="CT253" s="66" t="s">
        <v>139</v>
      </c>
      <c r="CU253" s="804">
        <v>44742</v>
      </c>
      <c r="CV253" s="806" t="s">
        <v>8176</v>
      </c>
      <c r="CW253" s="939" t="s">
        <v>139</v>
      </c>
      <c r="CX253" s="883">
        <v>44767</v>
      </c>
      <c r="CY253" s="889" t="s">
        <v>6675</v>
      </c>
      <c r="CZ253" s="886" t="s">
        <v>220</v>
      </c>
      <c r="DA253" s="68">
        <v>1</v>
      </c>
      <c r="DB253" s="884" t="s">
        <v>4237</v>
      </c>
      <c r="DC253" s="919" t="s">
        <v>260</v>
      </c>
      <c r="DD253" s="920" t="s">
        <v>260</v>
      </c>
      <c r="DE253" s="948" t="s">
        <v>4218</v>
      </c>
      <c r="DF253" s="67" t="s">
        <v>6675</v>
      </c>
      <c r="DG253" s="62" t="s">
        <v>220</v>
      </c>
      <c r="DH253" s="954">
        <v>44771</v>
      </c>
      <c r="DI253" s="62" t="s">
        <v>310</v>
      </c>
      <c r="DJ253" s="953"/>
      <c r="DK253" s="925">
        <v>246</v>
      </c>
      <c r="DL253" s="855" t="str">
        <f t="shared" si="5"/>
        <v>CUMPLIDA</v>
      </c>
      <c r="DM253" s="913">
        <v>246</v>
      </c>
    </row>
    <row r="254" spans="1:117" ht="27" hidden="1" customHeight="1">
      <c r="A254" s="54">
        <v>0</v>
      </c>
      <c r="B254" s="54">
        <v>363</v>
      </c>
      <c r="C254" s="59" t="s">
        <v>99</v>
      </c>
      <c r="D254" s="56">
        <v>2021</v>
      </c>
      <c r="E254" s="56" t="s">
        <v>2580</v>
      </c>
      <c r="F254" s="65">
        <v>44420</v>
      </c>
      <c r="G254" s="321" t="s">
        <v>2786</v>
      </c>
      <c r="H254" s="59" t="s">
        <v>102</v>
      </c>
      <c r="I254" s="58" t="s">
        <v>1549</v>
      </c>
      <c r="J254" s="58" t="s">
        <v>2787</v>
      </c>
      <c r="K254" s="58" t="s">
        <v>1550</v>
      </c>
      <c r="L254" s="60" t="s">
        <v>146</v>
      </c>
      <c r="M254" s="58" t="s">
        <v>1564</v>
      </c>
      <c r="N254" s="206" t="s">
        <v>2788</v>
      </c>
      <c r="O254" s="86">
        <v>5</v>
      </c>
      <c r="P254" s="56" t="s">
        <v>2789</v>
      </c>
      <c r="Q254" s="59" t="s">
        <v>533</v>
      </c>
      <c r="R254" s="92" t="s">
        <v>1554</v>
      </c>
      <c r="S254" s="65">
        <v>44440</v>
      </c>
      <c r="T254" s="65">
        <v>44742</v>
      </c>
      <c r="U254" s="323" t="s">
        <v>2790</v>
      </c>
      <c r="V254" s="62"/>
      <c r="W254" s="65">
        <f>IF(T254="","",(T254+V254))</f>
        <v>44742</v>
      </c>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54"/>
      <c r="AW254" s="62"/>
      <c r="AX254" s="62"/>
      <c r="AY254" s="62"/>
      <c r="AZ254" s="62"/>
      <c r="BA254" s="56"/>
      <c r="BB254" s="54"/>
      <c r="BC254" s="62"/>
      <c r="BD254" s="54"/>
      <c r="BE254" s="62"/>
      <c r="BF254" s="62"/>
      <c r="BG254" s="62"/>
      <c r="BH254" s="62"/>
      <c r="BI254" s="56"/>
      <c r="BJ254" s="54"/>
      <c r="BK254" s="62"/>
      <c r="BL254" s="54" t="s">
        <v>1629</v>
      </c>
      <c r="BM254" s="54"/>
      <c r="BN254" s="54"/>
      <c r="BO254" s="54" t="s">
        <v>1630</v>
      </c>
      <c r="BP254" s="67" t="s">
        <v>1631</v>
      </c>
      <c r="BQ254" s="54" t="s">
        <v>1566</v>
      </c>
      <c r="BR254" s="170">
        <v>44519</v>
      </c>
      <c r="BS254" s="56" t="s">
        <v>2791</v>
      </c>
      <c r="BT254" s="54" t="s">
        <v>220</v>
      </c>
      <c r="BU254" s="68">
        <v>0</v>
      </c>
      <c r="BV254" s="54" t="s">
        <v>133</v>
      </c>
      <c r="BW254" s="54"/>
      <c r="BX254" s="54"/>
      <c r="BY254" s="54"/>
      <c r="BZ254" s="56" t="s">
        <v>1560</v>
      </c>
      <c r="CA254" s="56" t="s">
        <v>2792</v>
      </c>
      <c r="CB254" s="67" t="s">
        <v>544</v>
      </c>
      <c r="CC254" s="68">
        <v>1</v>
      </c>
      <c r="CD254" s="54" t="s">
        <v>133</v>
      </c>
      <c r="CE254" s="684">
        <v>44291</v>
      </c>
      <c r="CF254" s="58" t="s">
        <v>562</v>
      </c>
      <c r="CG254" s="56" t="s">
        <v>411</v>
      </c>
      <c r="CH254" s="68">
        <v>0.4</v>
      </c>
      <c r="CI254" s="54" t="s">
        <v>133</v>
      </c>
      <c r="CJ254" s="76">
        <v>44678</v>
      </c>
      <c r="CK254" s="92" t="s">
        <v>563</v>
      </c>
      <c r="CL254" s="92" t="s">
        <v>546</v>
      </c>
      <c r="CM254" s="68">
        <v>0.6</v>
      </c>
      <c r="CN254" s="54" t="s">
        <v>133</v>
      </c>
      <c r="CO254" s="684">
        <v>44712</v>
      </c>
      <c r="CP254" s="58" t="s">
        <v>1569</v>
      </c>
      <c r="CQ254" s="68">
        <v>0.8</v>
      </c>
      <c r="CR254" s="684">
        <v>44719</v>
      </c>
      <c r="CS254" s="58" t="s">
        <v>565</v>
      </c>
      <c r="CT254" s="56" t="s">
        <v>139</v>
      </c>
      <c r="CU254" s="804">
        <v>44742</v>
      </c>
      <c r="CV254" s="806" t="s">
        <v>8175</v>
      </c>
      <c r="CW254" s="939" t="s">
        <v>139</v>
      </c>
      <c r="CX254" s="883">
        <v>44768</v>
      </c>
      <c r="CY254" s="889" t="s">
        <v>8634</v>
      </c>
      <c r="CZ254" s="886" t="s">
        <v>220</v>
      </c>
      <c r="DA254" s="68">
        <v>1</v>
      </c>
      <c r="DB254" s="884" t="s">
        <v>4237</v>
      </c>
      <c r="DC254" s="919" t="s">
        <v>260</v>
      </c>
      <c r="DD254" s="920" t="s">
        <v>260</v>
      </c>
      <c r="DE254" s="948" t="s">
        <v>4218</v>
      </c>
      <c r="DF254" s="326" t="s">
        <v>8635</v>
      </c>
      <c r="DG254" s="62" t="s">
        <v>220</v>
      </c>
      <c r="DH254" s="954">
        <v>44771</v>
      </c>
      <c r="DI254" s="62" t="s">
        <v>310</v>
      </c>
      <c r="DJ254" s="953"/>
      <c r="DK254" s="925">
        <v>247</v>
      </c>
      <c r="DL254" s="855" t="str">
        <f t="shared" si="5"/>
        <v>CUMPLIDA</v>
      </c>
      <c r="DM254" s="913">
        <v>247</v>
      </c>
    </row>
    <row r="255" spans="1:117" ht="27" hidden="1" customHeight="1">
      <c r="A255" s="54">
        <v>0</v>
      </c>
      <c r="B255" s="54">
        <v>364</v>
      </c>
      <c r="C255" s="59" t="s">
        <v>99</v>
      </c>
      <c r="D255" s="56">
        <v>2021</v>
      </c>
      <c r="E255" s="56" t="s">
        <v>2580</v>
      </c>
      <c r="F255" s="65">
        <v>44420</v>
      </c>
      <c r="G255" s="321" t="s">
        <v>2793</v>
      </c>
      <c r="H255" s="59" t="s">
        <v>102</v>
      </c>
      <c r="I255" s="58" t="s">
        <v>1549</v>
      </c>
      <c r="J255" s="58" t="s">
        <v>2787</v>
      </c>
      <c r="K255" s="58" t="s">
        <v>1550</v>
      </c>
      <c r="L255" s="60" t="s">
        <v>146</v>
      </c>
      <c r="M255" s="58" t="s">
        <v>1571</v>
      </c>
      <c r="N255" s="62"/>
      <c r="O255" s="66">
        <v>1</v>
      </c>
      <c r="P255" s="56" t="s">
        <v>1572</v>
      </c>
      <c r="Q255" s="59" t="s">
        <v>533</v>
      </c>
      <c r="R255" s="56" t="s">
        <v>1573</v>
      </c>
      <c r="S255" s="65">
        <v>44440</v>
      </c>
      <c r="T255" s="65">
        <v>44560</v>
      </c>
      <c r="U255" s="323"/>
      <c r="V255" s="62"/>
      <c r="W255" s="65">
        <f>IF(T255="","",(T255+V255))</f>
        <v>44560</v>
      </c>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54"/>
      <c r="AW255" s="62"/>
      <c r="AX255" s="62"/>
      <c r="AY255" s="62"/>
      <c r="AZ255" s="62"/>
      <c r="BA255" s="56"/>
      <c r="BB255" s="54"/>
      <c r="BC255" s="62"/>
      <c r="BD255" s="54"/>
      <c r="BE255" s="62"/>
      <c r="BF255" s="62"/>
      <c r="BG255" s="62"/>
      <c r="BH255" s="62"/>
      <c r="BI255" s="56"/>
      <c r="BJ255" s="54"/>
      <c r="BK255" s="62"/>
      <c r="BL255" s="54" t="s">
        <v>1629</v>
      </c>
      <c r="BM255" s="54"/>
      <c r="BN255" s="54"/>
      <c r="BO255" s="54" t="s">
        <v>1630</v>
      </c>
      <c r="BP255" s="67" t="s">
        <v>1631</v>
      </c>
      <c r="BQ255" s="54" t="s">
        <v>1566</v>
      </c>
      <c r="BR255" s="170">
        <v>44519</v>
      </c>
      <c r="BS255" s="56" t="s">
        <v>2794</v>
      </c>
      <c r="BT255" s="54" t="s">
        <v>220</v>
      </c>
      <c r="BU255" s="68">
        <v>0</v>
      </c>
      <c r="BV255" s="54" t="s">
        <v>133</v>
      </c>
      <c r="BW255" s="170">
        <v>44610</v>
      </c>
      <c r="BX255" s="56" t="s">
        <v>1576</v>
      </c>
      <c r="BY255" s="68">
        <v>1</v>
      </c>
      <c r="BZ255" s="56" t="s">
        <v>1560</v>
      </c>
      <c r="CA255" s="66" t="s">
        <v>1577</v>
      </c>
      <c r="CB255" s="67" t="s">
        <v>544</v>
      </c>
      <c r="CC255" s="68">
        <v>1</v>
      </c>
      <c r="CD255" s="68" t="s">
        <v>257</v>
      </c>
      <c r="CE255" s="684">
        <v>44291</v>
      </c>
      <c r="CF255" s="58" t="s">
        <v>545</v>
      </c>
      <c r="CG255" s="56" t="s">
        <v>411</v>
      </c>
      <c r="CH255" s="68">
        <v>1</v>
      </c>
      <c r="CI255" s="68" t="s">
        <v>257</v>
      </c>
      <c r="CJ255" s="76">
        <v>44678</v>
      </c>
      <c r="CK255" s="92" t="s">
        <v>545</v>
      </c>
      <c r="CL255" s="92" t="s">
        <v>546</v>
      </c>
      <c r="CM255" s="68">
        <v>1</v>
      </c>
      <c r="CN255" s="68" t="s">
        <v>257</v>
      </c>
      <c r="CO255" s="66"/>
      <c r="CP255" s="181"/>
      <c r="CQ255" s="68"/>
      <c r="CR255" s="684">
        <v>44719</v>
      </c>
      <c r="CS255" s="181" t="s">
        <v>545</v>
      </c>
      <c r="CT255" s="66" t="s">
        <v>139</v>
      </c>
      <c r="CU255" s="804">
        <v>44742</v>
      </c>
      <c r="CV255" s="806" t="s">
        <v>8176</v>
      </c>
      <c r="CW255" s="939" t="s">
        <v>139</v>
      </c>
      <c r="CX255" s="883">
        <v>44767</v>
      </c>
      <c r="CY255" s="889" t="s">
        <v>6675</v>
      </c>
      <c r="CZ255" s="886" t="s">
        <v>220</v>
      </c>
      <c r="DA255" s="68">
        <v>1</v>
      </c>
      <c r="DB255" s="884" t="s">
        <v>4237</v>
      </c>
      <c r="DC255" s="919" t="s">
        <v>260</v>
      </c>
      <c r="DD255" s="920" t="s">
        <v>260</v>
      </c>
      <c r="DE255" s="948" t="s">
        <v>4218</v>
      </c>
      <c r="DF255" s="67" t="s">
        <v>6675</v>
      </c>
      <c r="DG255" s="62" t="s">
        <v>220</v>
      </c>
      <c r="DH255" s="954">
        <v>44771</v>
      </c>
      <c r="DI255" s="62" t="s">
        <v>310</v>
      </c>
      <c r="DJ255" s="953"/>
      <c r="DK255" s="925">
        <v>248</v>
      </c>
      <c r="DL255" s="855" t="str">
        <f t="shared" si="5"/>
        <v>CUMPLIDA</v>
      </c>
      <c r="DM255" s="913">
        <v>248</v>
      </c>
    </row>
    <row r="256" spans="1:117" ht="27" hidden="1" customHeight="1">
      <c r="A256" s="54">
        <v>0</v>
      </c>
      <c r="B256" s="54">
        <v>365</v>
      </c>
      <c r="C256" s="59" t="s">
        <v>99</v>
      </c>
      <c r="D256" s="56">
        <v>2021</v>
      </c>
      <c r="E256" s="56" t="s">
        <v>2580</v>
      </c>
      <c r="F256" s="65">
        <v>44420</v>
      </c>
      <c r="G256" s="327" t="s">
        <v>2795</v>
      </c>
      <c r="H256" s="59" t="s">
        <v>102</v>
      </c>
      <c r="I256" s="58" t="s">
        <v>2796</v>
      </c>
      <c r="J256" s="58" t="s">
        <v>1563</v>
      </c>
      <c r="K256" s="58" t="s">
        <v>1550</v>
      </c>
      <c r="L256" s="60" t="s">
        <v>146</v>
      </c>
      <c r="M256" s="58" t="s">
        <v>2797</v>
      </c>
      <c r="N256" s="62"/>
      <c r="O256" s="66">
        <v>1</v>
      </c>
      <c r="P256" s="56" t="s">
        <v>1580</v>
      </c>
      <c r="Q256" s="59" t="s">
        <v>475</v>
      </c>
      <c r="R256" s="56" t="s">
        <v>2798</v>
      </c>
      <c r="S256" s="65">
        <v>44440</v>
      </c>
      <c r="T256" s="65">
        <v>44742</v>
      </c>
      <c r="U256" s="323"/>
      <c r="V256" s="62"/>
      <c r="W256" s="65">
        <f>IF(T256="","",(T256+V256))</f>
        <v>44742</v>
      </c>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54"/>
      <c r="AW256" s="62"/>
      <c r="AX256" s="62"/>
      <c r="AY256" s="62"/>
      <c r="AZ256" s="62"/>
      <c r="BA256" s="56"/>
      <c r="BB256" s="54"/>
      <c r="BC256" s="62"/>
      <c r="BD256" s="54"/>
      <c r="BE256" s="62"/>
      <c r="BF256" s="62"/>
      <c r="BG256" s="62"/>
      <c r="BH256" s="62"/>
      <c r="BI256" s="56"/>
      <c r="BJ256" s="54"/>
      <c r="BK256" s="62"/>
      <c r="BL256" s="170">
        <v>44500</v>
      </c>
      <c r="BM256" s="67" t="s">
        <v>2265</v>
      </c>
      <c r="BN256" s="68">
        <v>0.2</v>
      </c>
      <c r="BO256" s="170">
        <v>44508</v>
      </c>
      <c r="BP256" s="58" t="s">
        <v>2266</v>
      </c>
      <c r="BQ256" s="54" t="s">
        <v>1736</v>
      </c>
      <c r="BR256" s="145">
        <v>44516</v>
      </c>
      <c r="BS256" s="146" t="s">
        <v>2799</v>
      </c>
      <c r="BT256" s="147" t="s">
        <v>220</v>
      </c>
      <c r="BU256" s="148">
        <v>0.2</v>
      </c>
      <c r="BV256" s="54" t="s">
        <v>133</v>
      </c>
      <c r="BW256" s="54"/>
      <c r="BX256" s="54"/>
      <c r="BY256" s="54"/>
      <c r="BZ256" s="149" t="s">
        <v>486</v>
      </c>
      <c r="CA256" s="149" t="s">
        <v>2800</v>
      </c>
      <c r="CB256" s="149" t="s">
        <v>195</v>
      </c>
      <c r="CC256" s="150">
        <v>1</v>
      </c>
      <c r="CD256" s="54" t="s">
        <v>257</v>
      </c>
      <c r="CE256" s="151">
        <v>44659</v>
      </c>
      <c r="CF256" s="152" t="s">
        <v>488</v>
      </c>
      <c r="CG256" s="152" t="s">
        <v>195</v>
      </c>
      <c r="CH256" s="153">
        <v>1</v>
      </c>
      <c r="CI256" s="123" t="s">
        <v>257</v>
      </c>
      <c r="CJ256" s="76">
        <v>44680</v>
      </c>
      <c r="CK256" s="240" t="s">
        <v>259</v>
      </c>
      <c r="CL256" s="92" t="s">
        <v>198</v>
      </c>
      <c r="CM256" s="78">
        <v>1</v>
      </c>
      <c r="CN256" s="123" t="s">
        <v>257</v>
      </c>
      <c r="CO256" s="123"/>
      <c r="CP256" s="123"/>
      <c r="CQ256" s="123"/>
      <c r="CR256" s="76">
        <v>44720</v>
      </c>
      <c r="CS256" s="123" t="s">
        <v>257</v>
      </c>
      <c r="CT256" s="123" t="s">
        <v>139</v>
      </c>
      <c r="CU256" s="831">
        <v>44757</v>
      </c>
      <c r="CV256" s="846" t="s">
        <v>8301</v>
      </c>
      <c r="CW256" s="861" t="s">
        <v>139</v>
      </c>
      <c r="CX256" s="883">
        <v>44767</v>
      </c>
      <c r="CY256" s="889" t="s">
        <v>8301</v>
      </c>
      <c r="CZ256" s="886" t="s">
        <v>220</v>
      </c>
      <c r="DA256" s="78">
        <v>1</v>
      </c>
      <c r="DB256" s="884" t="s">
        <v>4237</v>
      </c>
      <c r="DC256" s="919" t="s">
        <v>260</v>
      </c>
      <c r="DD256" s="920" t="s">
        <v>260</v>
      </c>
      <c r="DE256" s="948" t="s">
        <v>4218</v>
      </c>
      <c r="DF256" s="62" t="s">
        <v>6675</v>
      </c>
      <c r="DG256" s="62" t="s">
        <v>220</v>
      </c>
      <c r="DH256" s="954">
        <v>44771</v>
      </c>
      <c r="DI256" s="62" t="s">
        <v>310</v>
      </c>
      <c r="DJ256" s="953"/>
      <c r="DK256" s="925">
        <v>249</v>
      </c>
      <c r="DL256" s="855" t="str">
        <f t="shared" si="5"/>
        <v>CUMPLIDA</v>
      </c>
      <c r="DM256" s="913">
        <v>249</v>
      </c>
    </row>
    <row r="257" spans="1:117" ht="27" hidden="1" customHeight="1">
      <c r="A257" s="54">
        <v>458</v>
      </c>
      <c r="B257" s="54">
        <v>369</v>
      </c>
      <c r="C257" s="59" t="s">
        <v>99</v>
      </c>
      <c r="D257" s="56">
        <v>2021</v>
      </c>
      <c r="E257" s="56" t="s">
        <v>2580</v>
      </c>
      <c r="F257" s="65">
        <v>44420</v>
      </c>
      <c r="G257" s="328" t="s">
        <v>2801</v>
      </c>
      <c r="H257" s="59" t="s">
        <v>102</v>
      </c>
      <c r="I257" s="58" t="s">
        <v>2802</v>
      </c>
      <c r="J257" s="58" t="s">
        <v>2803</v>
      </c>
      <c r="K257" s="58" t="s">
        <v>1590</v>
      </c>
      <c r="L257" s="60" t="s">
        <v>146</v>
      </c>
      <c r="M257" s="58" t="s">
        <v>1591</v>
      </c>
      <c r="N257" s="62"/>
      <c r="O257" s="56">
        <v>1</v>
      </c>
      <c r="P257" s="56" t="s">
        <v>1592</v>
      </c>
      <c r="Q257" s="59" t="s">
        <v>696</v>
      </c>
      <c r="R257" s="56" t="s">
        <v>1593</v>
      </c>
      <c r="S257" s="65">
        <v>44440</v>
      </c>
      <c r="T257" s="65">
        <v>44561</v>
      </c>
      <c r="U257" s="323"/>
      <c r="V257" s="62"/>
      <c r="W257" s="64">
        <v>44772</v>
      </c>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54"/>
      <c r="AW257" s="62"/>
      <c r="AX257" s="62"/>
      <c r="AY257" s="62"/>
      <c r="AZ257" s="62"/>
      <c r="BA257" s="56"/>
      <c r="BB257" s="54"/>
      <c r="BC257" s="62"/>
      <c r="BD257" s="54"/>
      <c r="BE257" s="62"/>
      <c r="BF257" s="62"/>
      <c r="BG257" s="62"/>
      <c r="BH257" s="62"/>
      <c r="BI257" s="56"/>
      <c r="BJ257" s="54"/>
      <c r="BK257" s="62"/>
      <c r="BL257" s="170">
        <v>44500</v>
      </c>
      <c r="BM257" s="67" t="s">
        <v>2694</v>
      </c>
      <c r="BN257" s="68">
        <v>0</v>
      </c>
      <c r="BO257" s="170">
        <v>44508</v>
      </c>
      <c r="BP257" s="58" t="s">
        <v>2804</v>
      </c>
      <c r="BQ257" s="56" t="s">
        <v>1787</v>
      </c>
      <c r="BR257" s="170">
        <v>44519</v>
      </c>
      <c r="BS257" s="70" t="s">
        <v>2805</v>
      </c>
      <c r="BT257" s="54" t="s">
        <v>123</v>
      </c>
      <c r="BU257" s="54">
        <v>0</v>
      </c>
      <c r="BV257" s="54" t="s">
        <v>133</v>
      </c>
      <c r="BW257" s="263">
        <v>44627</v>
      </c>
      <c r="BX257" s="264" t="s">
        <v>1597</v>
      </c>
      <c r="BY257" s="54"/>
      <c r="BZ257" s="57">
        <v>44630</v>
      </c>
      <c r="CA257" s="226" t="s">
        <v>2806</v>
      </c>
      <c r="CB257" s="56" t="s">
        <v>709</v>
      </c>
      <c r="CC257" s="54"/>
      <c r="CD257" s="54" t="s">
        <v>133</v>
      </c>
      <c r="CE257" s="57">
        <v>44662</v>
      </c>
      <c r="CF257" s="58" t="s">
        <v>163</v>
      </c>
      <c r="CG257" s="56" t="s">
        <v>135</v>
      </c>
      <c r="CH257" s="68">
        <v>0</v>
      </c>
      <c r="CI257" s="54" t="s">
        <v>133</v>
      </c>
      <c r="CJ257" s="228">
        <v>44683</v>
      </c>
      <c r="CK257" s="230" t="s">
        <v>2735</v>
      </c>
      <c r="CL257" s="232" t="s">
        <v>135</v>
      </c>
      <c r="CM257" s="231">
        <v>0</v>
      </c>
      <c r="CN257" s="54" t="s">
        <v>133</v>
      </c>
      <c r="CO257" s="684">
        <v>44712</v>
      </c>
      <c r="CP257" s="56" t="s">
        <v>2350</v>
      </c>
      <c r="CQ257" s="66">
        <v>0.3</v>
      </c>
      <c r="CR257" s="684">
        <v>44720</v>
      </c>
      <c r="CS257" s="56" t="s">
        <v>2350</v>
      </c>
      <c r="CT257" s="56" t="s">
        <v>367</v>
      </c>
      <c r="CU257" s="833">
        <v>44761</v>
      </c>
      <c r="CV257" s="837" t="s">
        <v>8310</v>
      </c>
      <c r="CW257" s="866" t="s">
        <v>1071</v>
      </c>
      <c r="CX257" s="893">
        <v>44767</v>
      </c>
      <c r="CY257" s="889" t="s">
        <v>8393</v>
      </c>
      <c r="CZ257" s="885" t="s">
        <v>128</v>
      </c>
      <c r="DA257" s="231">
        <v>0</v>
      </c>
      <c r="DB257" s="884" t="s">
        <v>4238</v>
      </c>
      <c r="DC257" s="919"/>
      <c r="DD257" s="920"/>
      <c r="DE257" s="54" t="s">
        <v>140</v>
      </c>
      <c r="DF257" s="62"/>
      <c r="DG257" s="62"/>
      <c r="DH257" s="54"/>
      <c r="DI257" s="62"/>
      <c r="DJ257" s="953"/>
      <c r="DK257" s="925">
        <v>250</v>
      </c>
      <c r="DL257" s="855" t="str">
        <f t="shared" si="5"/>
        <v>EN AVANCE</v>
      </c>
      <c r="DM257" s="913">
        <v>250</v>
      </c>
    </row>
    <row r="258" spans="1:117" ht="27" hidden="1" customHeight="1">
      <c r="A258" s="54">
        <v>460</v>
      </c>
      <c r="B258" s="54">
        <v>370</v>
      </c>
      <c r="C258" s="59" t="s">
        <v>99</v>
      </c>
      <c r="D258" s="56">
        <v>2021</v>
      </c>
      <c r="E258" s="56" t="s">
        <v>2580</v>
      </c>
      <c r="F258" s="65">
        <v>44420</v>
      </c>
      <c r="G258" s="328" t="s">
        <v>2807</v>
      </c>
      <c r="H258" s="59" t="s">
        <v>102</v>
      </c>
      <c r="I258" s="58" t="s">
        <v>1225</v>
      </c>
      <c r="J258" s="58" t="s">
        <v>1225</v>
      </c>
      <c r="K258" s="58" t="s">
        <v>1226</v>
      </c>
      <c r="L258" s="60" t="s">
        <v>146</v>
      </c>
      <c r="M258" s="118" t="s">
        <v>2730</v>
      </c>
      <c r="N258" s="218"/>
      <c r="O258" s="92">
        <v>1</v>
      </c>
      <c r="P258" s="92" t="s">
        <v>2731</v>
      </c>
      <c r="Q258" s="59" t="s">
        <v>696</v>
      </c>
      <c r="R258" s="92" t="s">
        <v>2732</v>
      </c>
      <c r="S258" s="94">
        <v>44470</v>
      </c>
      <c r="T258" s="94">
        <v>44500</v>
      </c>
      <c r="U258" s="63" t="s">
        <v>111</v>
      </c>
      <c r="V258" s="62"/>
      <c r="W258" s="64">
        <v>44772</v>
      </c>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54"/>
      <c r="AW258" s="62"/>
      <c r="AX258" s="62"/>
      <c r="AY258" s="62"/>
      <c r="AZ258" s="62"/>
      <c r="BA258" s="56"/>
      <c r="BB258" s="54"/>
      <c r="BC258" s="62"/>
      <c r="BD258" s="54"/>
      <c r="BE258" s="62"/>
      <c r="BF258" s="62"/>
      <c r="BG258" s="62"/>
      <c r="BH258" s="62"/>
      <c r="BI258" s="56"/>
      <c r="BJ258" s="54"/>
      <c r="BK258" s="62"/>
      <c r="BL258" s="170">
        <v>44500</v>
      </c>
      <c r="BM258" s="67" t="s">
        <v>2697</v>
      </c>
      <c r="BN258" s="68">
        <v>1</v>
      </c>
      <c r="BO258" s="170">
        <v>44508</v>
      </c>
      <c r="BP258" s="58" t="s">
        <v>2733</v>
      </c>
      <c r="BQ258" s="56" t="s">
        <v>1123</v>
      </c>
      <c r="BR258" s="170">
        <v>44519</v>
      </c>
      <c r="BS258" s="70" t="s">
        <v>2734</v>
      </c>
      <c r="BT258" s="54" t="s">
        <v>123</v>
      </c>
      <c r="BU258" s="54">
        <v>100</v>
      </c>
      <c r="BV258" s="54" t="s">
        <v>257</v>
      </c>
      <c r="BW258" s="224">
        <v>44627</v>
      </c>
      <c r="BX258" s="225" t="s">
        <v>1233</v>
      </c>
      <c r="BY258" s="54"/>
      <c r="BZ258" s="57">
        <v>44630</v>
      </c>
      <c r="CA258" s="226" t="s">
        <v>1165</v>
      </c>
      <c r="CB258" s="56" t="s">
        <v>709</v>
      </c>
      <c r="CC258" s="54"/>
      <c r="CD258" s="54" t="s">
        <v>133</v>
      </c>
      <c r="CE258" s="57">
        <v>44662</v>
      </c>
      <c r="CF258" s="58" t="s">
        <v>163</v>
      </c>
      <c r="CG258" s="56" t="s">
        <v>135</v>
      </c>
      <c r="CH258" s="68">
        <v>0</v>
      </c>
      <c r="CI258" s="54" t="s">
        <v>133</v>
      </c>
      <c r="CJ258" s="228">
        <v>44683</v>
      </c>
      <c r="CK258" s="230" t="s">
        <v>2735</v>
      </c>
      <c r="CL258" s="232" t="s">
        <v>135</v>
      </c>
      <c r="CM258" s="231">
        <v>0</v>
      </c>
      <c r="CN258" s="54" t="s">
        <v>133</v>
      </c>
      <c r="CO258" s="684">
        <v>44712</v>
      </c>
      <c r="CP258" s="56" t="s">
        <v>2350</v>
      </c>
      <c r="CQ258" s="66">
        <v>0.3</v>
      </c>
      <c r="CR258" s="684">
        <v>44720</v>
      </c>
      <c r="CS258" s="56" t="s">
        <v>2350</v>
      </c>
      <c r="CT258" s="56" t="s">
        <v>367</v>
      </c>
      <c r="CU258" s="833">
        <v>44761</v>
      </c>
      <c r="CV258" s="837" t="s">
        <v>8326</v>
      </c>
      <c r="CW258" s="866" t="s">
        <v>1071</v>
      </c>
      <c r="CX258" s="893">
        <v>44767</v>
      </c>
      <c r="CY258" s="889" t="s">
        <v>8393</v>
      </c>
      <c r="CZ258" s="885" t="s">
        <v>128</v>
      </c>
      <c r="DA258" s="231">
        <v>0</v>
      </c>
      <c r="DB258" s="884" t="s">
        <v>4238</v>
      </c>
      <c r="DC258" s="919"/>
      <c r="DD258" s="920"/>
      <c r="DE258" s="54" t="s">
        <v>140</v>
      </c>
      <c r="DF258" s="62"/>
      <c r="DG258" s="62"/>
      <c r="DH258" s="54"/>
      <c r="DI258" s="62"/>
      <c r="DJ258" s="953"/>
      <c r="DK258" s="925">
        <v>251</v>
      </c>
      <c r="DL258" s="855" t="str">
        <f t="shared" si="5"/>
        <v>EN AVANCE</v>
      </c>
      <c r="DM258" s="913">
        <v>251</v>
      </c>
    </row>
    <row r="259" spans="1:117" ht="27" hidden="1" customHeight="1">
      <c r="A259" s="54">
        <v>0</v>
      </c>
      <c r="B259" s="54">
        <v>371</v>
      </c>
      <c r="C259" s="59" t="s">
        <v>99</v>
      </c>
      <c r="D259" s="56">
        <v>2021</v>
      </c>
      <c r="E259" s="56" t="s">
        <v>2580</v>
      </c>
      <c r="F259" s="65">
        <v>44420</v>
      </c>
      <c r="G259" s="328" t="s">
        <v>2808</v>
      </c>
      <c r="H259" s="59" t="s">
        <v>102</v>
      </c>
      <c r="I259" s="58" t="s">
        <v>1225</v>
      </c>
      <c r="J259" s="58" t="s">
        <v>1225</v>
      </c>
      <c r="K259" s="58" t="s">
        <v>1226</v>
      </c>
      <c r="L259" s="60" t="s">
        <v>146</v>
      </c>
      <c r="M259" s="118" t="s">
        <v>2809</v>
      </c>
      <c r="N259" s="218"/>
      <c r="O259" s="92">
        <v>2</v>
      </c>
      <c r="P259" s="92" t="s">
        <v>2738</v>
      </c>
      <c r="Q259" s="59" t="s">
        <v>696</v>
      </c>
      <c r="R259" s="92" t="s">
        <v>2732</v>
      </c>
      <c r="S259" s="94">
        <v>44470</v>
      </c>
      <c r="T259" s="94">
        <v>44711</v>
      </c>
      <c r="U259" s="323"/>
      <c r="V259" s="62"/>
      <c r="W259" s="65">
        <f>IF(T259="","",(T259+V259))</f>
        <v>44711</v>
      </c>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54"/>
      <c r="AW259" s="62"/>
      <c r="AX259" s="62"/>
      <c r="AY259" s="62"/>
      <c r="AZ259" s="62"/>
      <c r="BA259" s="56"/>
      <c r="BB259" s="54"/>
      <c r="BC259" s="62"/>
      <c r="BD259" s="54"/>
      <c r="BE259" s="62"/>
      <c r="BF259" s="62"/>
      <c r="BG259" s="62"/>
      <c r="BH259" s="62"/>
      <c r="BI259" s="56"/>
      <c r="BJ259" s="54"/>
      <c r="BK259" s="62"/>
      <c r="BL259" s="170">
        <v>44500</v>
      </c>
      <c r="BM259" s="67" t="s">
        <v>2810</v>
      </c>
      <c r="BN259" s="68">
        <v>0.4</v>
      </c>
      <c r="BO259" s="170">
        <v>44508</v>
      </c>
      <c r="BP259" s="58" t="s">
        <v>2810</v>
      </c>
      <c r="BQ259" s="56" t="s">
        <v>1787</v>
      </c>
      <c r="BR259" s="170">
        <v>44519</v>
      </c>
      <c r="BS259" s="70" t="s">
        <v>2811</v>
      </c>
      <c r="BT259" s="54" t="s">
        <v>123</v>
      </c>
      <c r="BU259" s="54">
        <v>0</v>
      </c>
      <c r="BV259" s="54" t="s">
        <v>133</v>
      </c>
      <c r="BW259" s="325">
        <v>44627</v>
      </c>
      <c r="BX259" s="329"/>
      <c r="BY259" s="54"/>
      <c r="BZ259" s="57">
        <v>44630</v>
      </c>
      <c r="CA259" s="226" t="s">
        <v>2806</v>
      </c>
      <c r="CB259" s="56" t="s">
        <v>709</v>
      </c>
      <c r="CC259" s="54"/>
      <c r="CD259" s="54" t="s">
        <v>133</v>
      </c>
      <c r="CE259" s="57">
        <v>44662</v>
      </c>
      <c r="CF259" s="58" t="s">
        <v>1234</v>
      </c>
      <c r="CG259" s="56" t="s">
        <v>135</v>
      </c>
      <c r="CH259" s="68">
        <v>0</v>
      </c>
      <c r="CI259" s="54" t="s">
        <v>133</v>
      </c>
      <c r="CJ259" s="170">
        <v>44683</v>
      </c>
      <c r="CK259" s="54" t="s">
        <v>2614</v>
      </c>
      <c r="CL259" s="56" t="s">
        <v>135</v>
      </c>
      <c r="CM259" s="68">
        <v>0</v>
      </c>
      <c r="CN259" s="54" t="s">
        <v>133</v>
      </c>
      <c r="CO259" s="684">
        <v>44712</v>
      </c>
      <c r="CP259" s="56" t="s">
        <v>2812</v>
      </c>
      <c r="CQ259" s="66">
        <v>0.1</v>
      </c>
      <c r="CR259" s="684">
        <v>44720</v>
      </c>
      <c r="CS259" s="56" t="s">
        <v>2812</v>
      </c>
      <c r="CT259" s="56" t="s">
        <v>126</v>
      </c>
      <c r="CU259" s="833">
        <v>44761</v>
      </c>
      <c r="CV259" s="837" t="s">
        <v>8327</v>
      </c>
      <c r="CW259" s="866" t="s">
        <v>126</v>
      </c>
      <c r="CX259" s="893">
        <v>44767</v>
      </c>
      <c r="CY259" s="889" t="s">
        <v>8393</v>
      </c>
      <c r="CZ259" s="885" t="s">
        <v>128</v>
      </c>
      <c r="DA259" s="68">
        <v>0</v>
      </c>
      <c r="DB259" s="884" t="s">
        <v>4239</v>
      </c>
      <c r="DC259" s="919"/>
      <c r="DD259" s="920"/>
      <c r="DE259" s="54" t="s">
        <v>140</v>
      </c>
      <c r="DF259" s="62"/>
      <c r="DG259" s="62"/>
      <c r="DH259" s="54"/>
      <c r="DI259" s="62"/>
      <c r="DJ259" s="953"/>
      <c r="DK259" s="925">
        <v>252</v>
      </c>
      <c r="DL259" s="855" t="str">
        <f t="shared" si="5"/>
        <v>VENCIDA</v>
      </c>
      <c r="DM259" s="913">
        <v>252</v>
      </c>
    </row>
    <row r="260" spans="1:117" ht="27" hidden="1" customHeight="1">
      <c r="A260" s="54">
        <v>461</v>
      </c>
      <c r="B260" s="54">
        <v>372</v>
      </c>
      <c r="C260" s="59" t="s">
        <v>99</v>
      </c>
      <c r="D260" s="56">
        <v>2021</v>
      </c>
      <c r="E260" s="56" t="s">
        <v>2580</v>
      </c>
      <c r="F260" s="65">
        <v>44420</v>
      </c>
      <c r="G260" s="328" t="s">
        <v>2813</v>
      </c>
      <c r="H260" s="59" t="s">
        <v>102</v>
      </c>
      <c r="I260" s="58" t="s">
        <v>1250</v>
      </c>
      <c r="J260" s="58" t="s">
        <v>1250</v>
      </c>
      <c r="K260" s="58" t="s">
        <v>1207</v>
      </c>
      <c r="L260" s="60" t="s">
        <v>146</v>
      </c>
      <c r="M260" s="118" t="s">
        <v>2814</v>
      </c>
      <c r="N260" s="218"/>
      <c r="O260" s="77">
        <v>1</v>
      </c>
      <c r="P260" s="92" t="s">
        <v>2815</v>
      </c>
      <c r="Q260" s="59" t="s">
        <v>696</v>
      </c>
      <c r="R260" s="92" t="s">
        <v>2816</v>
      </c>
      <c r="S260" s="94">
        <v>44470</v>
      </c>
      <c r="T260" s="65">
        <v>44561</v>
      </c>
      <c r="U260" s="63" t="s">
        <v>111</v>
      </c>
      <c r="V260" s="62"/>
      <c r="W260" s="64">
        <v>44926</v>
      </c>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54"/>
      <c r="AW260" s="62"/>
      <c r="AX260" s="62"/>
      <c r="AY260" s="62"/>
      <c r="AZ260" s="62"/>
      <c r="BA260" s="56"/>
      <c r="BB260" s="54"/>
      <c r="BC260" s="62"/>
      <c r="BD260" s="54"/>
      <c r="BE260" s="62"/>
      <c r="BF260" s="62"/>
      <c r="BG260" s="62"/>
      <c r="BH260" s="62"/>
      <c r="BI260" s="56"/>
      <c r="BJ260" s="54"/>
      <c r="BK260" s="62"/>
      <c r="BL260" s="170">
        <v>44500</v>
      </c>
      <c r="BM260" s="67" t="s">
        <v>2817</v>
      </c>
      <c r="BN260" s="68">
        <v>0.6</v>
      </c>
      <c r="BO260" s="170">
        <v>44508</v>
      </c>
      <c r="BP260" s="58" t="s">
        <v>2818</v>
      </c>
      <c r="BQ260" s="56" t="s">
        <v>1787</v>
      </c>
      <c r="BR260" s="170">
        <v>44519</v>
      </c>
      <c r="BS260" s="70" t="s">
        <v>1232</v>
      </c>
      <c r="BT260" s="54" t="s">
        <v>123</v>
      </c>
      <c r="BU260" s="54">
        <v>0</v>
      </c>
      <c r="BV260" s="54" t="s">
        <v>133</v>
      </c>
      <c r="BW260" s="224">
        <v>44627</v>
      </c>
      <c r="BX260" s="225" t="s">
        <v>1233</v>
      </c>
      <c r="BY260" s="54"/>
      <c r="BZ260" s="57">
        <v>44630</v>
      </c>
      <c r="CA260" s="226" t="s">
        <v>1165</v>
      </c>
      <c r="CB260" s="56" t="s">
        <v>709</v>
      </c>
      <c r="CC260" s="54"/>
      <c r="CD260" s="54" t="s">
        <v>133</v>
      </c>
      <c r="CE260" s="57">
        <v>44662</v>
      </c>
      <c r="CF260" s="58" t="s">
        <v>163</v>
      </c>
      <c r="CG260" s="56" t="s">
        <v>135</v>
      </c>
      <c r="CH260" s="68">
        <v>0</v>
      </c>
      <c r="CI260" s="54" t="s">
        <v>133</v>
      </c>
      <c r="CJ260" s="170">
        <v>44683</v>
      </c>
      <c r="CK260" s="54" t="s">
        <v>2614</v>
      </c>
      <c r="CL260" s="56" t="s">
        <v>135</v>
      </c>
      <c r="CM260" s="68">
        <v>0</v>
      </c>
      <c r="CN260" s="54" t="s">
        <v>133</v>
      </c>
      <c r="CO260" s="684">
        <v>44712</v>
      </c>
      <c r="CP260" s="56" t="s">
        <v>2350</v>
      </c>
      <c r="CQ260" s="66">
        <v>0.3</v>
      </c>
      <c r="CR260" s="684">
        <v>44720</v>
      </c>
      <c r="CS260" s="56" t="s">
        <v>2350</v>
      </c>
      <c r="CT260" s="56" t="s">
        <v>367</v>
      </c>
      <c r="CU260" s="833">
        <v>44761</v>
      </c>
      <c r="CV260" s="837" t="s">
        <v>8311</v>
      </c>
      <c r="CW260" s="866" t="s">
        <v>1071</v>
      </c>
      <c r="CX260" s="893">
        <v>44767</v>
      </c>
      <c r="CY260" s="889" t="s">
        <v>8393</v>
      </c>
      <c r="CZ260" s="885" t="s">
        <v>128</v>
      </c>
      <c r="DA260" s="68">
        <v>0</v>
      </c>
      <c r="DB260" s="884" t="s">
        <v>4238</v>
      </c>
      <c r="DC260" s="919"/>
      <c r="DD260" s="920"/>
      <c r="DE260" s="54" t="s">
        <v>140</v>
      </c>
      <c r="DF260" s="62"/>
      <c r="DG260" s="62"/>
      <c r="DH260" s="54"/>
      <c r="DI260" s="62"/>
      <c r="DJ260" s="953"/>
      <c r="DK260" s="925">
        <v>253</v>
      </c>
      <c r="DL260" s="855" t="str">
        <f t="shared" si="5"/>
        <v>EN AVANCE</v>
      </c>
      <c r="DM260" s="913">
        <v>253</v>
      </c>
    </row>
    <row r="261" spans="1:117" ht="27" hidden="1" customHeight="1">
      <c r="A261" s="54">
        <v>0</v>
      </c>
      <c r="B261" s="54">
        <v>373</v>
      </c>
      <c r="C261" s="59" t="s">
        <v>99</v>
      </c>
      <c r="D261" s="56">
        <v>2021</v>
      </c>
      <c r="E261" s="56" t="s">
        <v>2580</v>
      </c>
      <c r="F261" s="65">
        <v>44420</v>
      </c>
      <c r="G261" s="328" t="s">
        <v>2819</v>
      </c>
      <c r="H261" s="59" t="s">
        <v>102</v>
      </c>
      <c r="I261" s="58" t="s">
        <v>1250</v>
      </c>
      <c r="J261" s="58" t="s">
        <v>1250</v>
      </c>
      <c r="K261" s="58" t="s">
        <v>1207</v>
      </c>
      <c r="L261" s="60" t="s">
        <v>146</v>
      </c>
      <c r="M261" s="118" t="s">
        <v>2820</v>
      </c>
      <c r="N261" s="218"/>
      <c r="O261" s="77">
        <v>1</v>
      </c>
      <c r="P261" s="92" t="s">
        <v>1253</v>
      </c>
      <c r="Q261" s="59" t="s">
        <v>696</v>
      </c>
      <c r="R261" s="92" t="s">
        <v>2816</v>
      </c>
      <c r="S261" s="94">
        <v>44470</v>
      </c>
      <c r="T261" s="57">
        <v>44742</v>
      </c>
      <c r="U261" s="63" t="s">
        <v>111</v>
      </c>
      <c r="V261" s="62"/>
      <c r="W261" s="64">
        <v>44926</v>
      </c>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54"/>
      <c r="AW261" s="62"/>
      <c r="AX261" s="62"/>
      <c r="AY261" s="62"/>
      <c r="AZ261" s="62"/>
      <c r="BA261" s="56"/>
      <c r="BB261" s="54"/>
      <c r="BC261" s="62"/>
      <c r="BD261" s="54"/>
      <c r="BE261" s="62"/>
      <c r="BF261" s="62"/>
      <c r="BG261" s="62"/>
      <c r="BH261" s="62"/>
      <c r="BI261" s="56"/>
      <c r="BJ261" s="54"/>
      <c r="BK261" s="62"/>
      <c r="BL261" s="170">
        <v>44500</v>
      </c>
      <c r="BM261" s="67" t="s">
        <v>2817</v>
      </c>
      <c r="BN261" s="68">
        <v>0.6</v>
      </c>
      <c r="BO261" s="170">
        <v>44508</v>
      </c>
      <c r="BP261" s="58" t="s">
        <v>2818</v>
      </c>
      <c r="BQ261" s="56" t="s">
        <v>1787</v>
      </c>
      <c r="BR261" s="170">
        <v>44519</v>
      </c>
      <c r="BS261" s="70" t="s">
        <v>1232</v>
      </c>
      <c r="BT261" s="54" t="s">
        <v>123</v>
      </c>
      <c r="BU261" s="54">
        <v>0</v>
      </c>
      <c r="BV261" s="54" t="s">
        <v>133</v>
      </c>
      <c r="BW261" s="224">
        <v>44627</v>
      </c>
      <c r="BX261" s="225" t="s">
        <v>1233</v>
      </c>
      <c r="BY261" s="54"/>
      <c r="BZ261" s="57">
        <v>44630</v>
      </c>
      <c r="CA261" s="226" t="s">
        <v>1165</v>
      </c>
      <c r="CB261" s="56" t="s">
        <v>709</v>
      </c>
      <c r="CC261" s="54"/>
      <c r="CD261" s="54" t="s">
        <v>133</v>
      </c>
      <c r="CE261" s="57">
        <v>44662</v>
      </c>
      <c r="CF261" s="58" t="s">
        <v>163</v>
      </c>
      <c r="CG261" s="56" t="s">
        <v>135</v>
      </c>
      <c r="CH261" s="68">
        <v>0</v>
      </c>
      <c r="CI261" s="54" t="s">
        <v>133</v>
      </c>
      <c r="CJ261" s="170">
        <v>44683</v>
      </c>
      <c r="CK261" s="54" t="s">
        <v>2614</v>
      </c>
      <c r="CL261" s="56" t="s">
        <v>135</v>
      </c>
      <c r="CM261" s="68">
        <v>0</v>
      </c>
      <c r="CN261" s="54" t="s">
        <v>133</v>
      </c>
      <c r="CO261" s="684">
        <v>44712</v>
      </c>
      <c r="CP261" s="56" t="s">
        <v>2350</v>
      </c>
      <c r="CQ261" s="66">
        <v>0.3</v>
      </c>
      <c r="CR261" s="684">
        <v>44720</v>
      </c>
      <c r="CS261" s="56" t="s">
        <v>2350</v>
      </c>
      <c r="CT261" s="56" t="s">
        <v>367</v>
      </c>
      <c r="CU261" s="833">
        <v>44761</v>
      </c>
      <c r="CV261" s="837" t="s">
        <v>8311</v>
      </c>
      <c r="CW261" s="866" t="s">
        <v>1071</v>
      </c>
      <c r="CX261" s="893">
        <v>44767</v>
      </c>
      <c r="CY261" s="889" t="s">
        <v>8393</v>
      </c>
      <c r="CZ261" s="885" t="s">
        <v>128</v>
      </c>
      <c r="DA261" s="68">
        <v>0</v>
      </c>
      <c r="DB261" s="884" t="s">
        <v>4238</v>
      </c>
      <c r="DC261" s="919"/>
      <c r="DD261" s="920"/>
      <c r="DE261" s="54" t="s">
        <v>140</v>
      </c>
      <c r="DF261" s="62"/>
      <c r="DG261" s="62"/>
      <c r="DH261" s="54"/>
      <c r="DI261" s="62"/>
      <c r="DJ261" s="953"/>
      <c r="DK261" s="925">
        <v>254</v>
      </c>
      <c r="DL261" s="855" t="str">
        <f t="shared" si="5"/>
        <v>EN AVANCE</v>
      </c>
      <c r="DM261" s="913">
        <v>254</v>
      </c>
    </row>
    <row r="262" spans="1:117" ht="27" customHeight="1">
      <c r="A262" s="54">
        <v>463</v>
      </c>
      <c r="B262" s="54">
        <v>376</v>
      </c>
      <c r="C262" s="59" t="s">
        <v>99</v>
      </c>
      <c r="D262" s="56">
        <v>2021</v>
      </c>
      <c r="E262" s="121" t="s">
        <v>2821</v>
      </c>
      <c r="F262" s="170">
        <v>44445</v>
      </c>
      <c r="G262" s="58" t="s">
        <v>2822</v>
      </c>
      <c r="H262" s="59" t="s">
        <v>102</v>
      </c>
      <c r="I262" s="58" t="s">
        <v>2823</v>
      </c>
      <c r="J262" s="58" t="s">
        <v>2823</v>
      </c>
      <c r="K262" s="58" t="s">
        <v>2824</v>
      </c>
      <c r="L262" s="60" t="s">
        <v>146</v>
      </c>
      <c r="M262" s="58" t="s">
        <v>2825</v>
      </c>
      <c r="N262" s="62"/>
      <c r="O262" s="330">
        <v>18</v>
      </c>
      <c r="P262" s="56" t="s">
        <v>2826</v>
      </c>
      <c r="Q262" s="59" t="s">
        <v>533</v>
      </c>
      <c r="R262" s="54" t="s">
        <v>2827</v>
      </c>
      <c r="S262" s="57">
        <v>44470</v>
      </c>
      <c r="T262" s="294">
        <v>44561</v>
      </c>
      <c r="U262" s="63" t="s">
        <v>111</v>
      </c>
      <c r="V262" s="62"/>
      <c r="W262" s="65">
        <v>44742</v>
      </c>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54"/>
      <c r="AW262" s="62"/>
      <c r="AX262" s="62"/>
      <c r="AY262" s="62"/>
      <c r="AZ262" s="62"/>
      <c r="BA262" s="56"/>
      <c r="BB262" s="54"/>
      <c r="BC262" s="62"/>
      <c r="BD262" s="54"/>
      <c r="BE262" s="62"/>
      <c r="BF262" s="62"/>
      <c r="BG262" s="62"/>
      <c r="BH262" s="62"/>
      <c r="BI262" s="56"/>
      <c r="BJ262" s="54"/>
      <c r="BK262" s="62"/>
      <c r="BL262" s="54" t="s">
        <v>1629</v>
      </c>
      <c r="BM262" s="54"/>
      <c r="BN262" s="54"/>
      <c r="BO262" s="54" t="s">
        <v>1630</v>
      </c>
      <c r="BP262" s="67" t="s">
        <v>1631</v>
      </c>
      <c r="BQ262" s="54" t="s">
        <v>1566</v>
      </c>
      <c r="BR262" s="170">
        <v>44519</v>
      </c>
      <c r="BS262" s="56" t="s">
        <v>2828</v>
      </c>
      <c r="BT262" s="54" t="s">
        <v>220</v>
      </c>
      <c r="BU262" s="68">
        <v>0</v>
      </c>
      <c r="BV262" s="54" t="s">
        <v>133</v>
      </c>
      <c r="BW262" s="54"/>
      <c r="BX262" s="54"/>
      <c r="BY262" s="54"/>
      <c r="BZ262" s="56" t="s">
        <v>1560</v>
      </c>
      <c r="CA262" s="56" t="s">
        <v>1633</v>
      </c>
      <c r="CB262" s="67" t="s">
        <v>544</v>
      </c>
      <c r="CC262" s="68">
        <v>0.1</v>
      </c>
      <c r="CD262" s="54" t="s">
        <v>133</v>
      </c>
      <c r="CE262" s="684">
        <v>44291</v>
      </c>
      <c r="CF262" s="58" t="s">
        <v>2829</v>
      </c>
      <c r="CG262" s="56" t="s">
        <v>411</v>
      </c>
      <c r="CH262" s="68">
        <v>0.56999999999999995</v>
      </c>
      <c r="CI262" s="54" t="s">
        <v>133</v>
      </c>
      <c r="CJ262" s="76">
        <v>44678</v>
      </c>
      <c r="CK262" s="92" t="s">
        <v>2132</v>
      </c>
      <c r="CL262" s="92" t="s">
        <v>546</v>
      </c>
      <c r="CM262" s="54">
        <v>78</v>
      </c>
      <c r="CN262" s="54" t="s">
        <v>133</v>
      </c>
      <c r="CO262" s="684">
        <v>44712</v>
      </c>
      <c r="CP262" s="58" t="s">
        <v>564</v>
      </c>
      <c r="CQ262" s="68">
        <v>0.8</v>
      </c>
      <c r="CR262" s="684">
        <v>44719</v>
      </c>
      <c r="CS262" s="58" t="s">
        <v>2830</v>
      </c>
      <c r="CT262" s="56" t="s">
        <v>166</v>
      </c>
      <c r="CU262" s="804">
        <v>44742</v>
      </c>
      <c r="CV262" s="806" t="s">
        <v>8177</v>
      </c>
      <c r="CW262" s="939" t="s">
        <v>139</v>
      </c>
      <c r="CX262" s="883">
        <v>44768</v>
      </c>
      <c r="CY262" s="889" t="s">
        <v>8636</v>
      </c>
      <c r="CZ262" s="886" t="s">
        <v>220</v>
      </c>
      <c r="DA262" s="54">
        <v>1</v>
      </c>
      <c r="DB262" s="884" t="s">
        <v>4237</v>
      </c>
      <c r="DC262" s="919" t="s">
        <v>260</v>
      </c>
      <c r="DD262" s="920" t="s">
        <v>260</v>
      </c>
      <c r="DE262" s="948" t="s">
        <v>4218</v>
      </c>
      <c r="DF262" s="67" t="s">
        <v>8637</v>
      </c>
      <c r="DG262" s="62" t="s">
        <v>220</v>
      </c>
      <c r="DH262" s="954">
        <v>44771</v>
      </c>
      <c r="DI262" s="62" t="s">
        <v>310</v>
      </c>
      <c r="DJ262" s="953"/>
      <c r="DK262" s="925">
        <v>255</v>
      </c>
      <c r="DL262" s="855" t="str">
        <f t="shared" si="5"/>
        <v>CUMPLIDA</v>
      </c>
      <c r="DM262" s="913">
        <v>255</v>
      </c>
    </row>
    <row r="263" spans="1:117" ht="27" hidden="1" customHeight="1">
      <c r="A263" s="54">
        <v>465</v>
      </c>
      <c r="B263" s="54">
        <v>378</v>
      </c>
      <c r="C263" s="59" t="s">
        <v>99</v>
      </c>
      <c r="D263" s="56">
        <v>2021</v>
      </c>
      <c r="E263" s="121" t="s">
        <v>2821</v>
      </c>
      <c r="F263" s="170">
        <v>44445</v>
      </c>
      <c r="G263" s="58" t="s">
        <v>2831</v>
      </c>
      <c r="H263" s="59" t="s">
        <v>102</v>
      </c>
      <c r="I263" s="58" t="s">
        <v>2832</v>
      </c>
      <c r="J263" s="58" t="s">
        <v>2833</v>
      </c>
      <c r="K263" s="58" t="s">
        <v>2834</v>
      </c>
      <c r="L263" s="60" t="s">
        <v>146</v>
      </c>
      <c r="M263" s="58" t="s">
        <v>2835</v>
      </c>
      <c r="N263" s="62"/>
      <c r="O263" s="74">
        <v>1</v>
      </c>
      <c r="P263" s="56" t="s">
        <v>2836</v>
      </c>
      <c r="Q263" s="59" t="s">
        <v>533</v>
      </c>
      <c r="R263" s="54" t="s">
        <v>2827</v>
      </c>
      <c r="S263" s="57">
        <v>44459</v>
      </c>
      <c r="T263" s="116"/>
      <c r="U263" s="323"/>
      <c r="V263" s="62"/>
      <c r="W263" s="65">
        <v>44742</v>
      </c>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54"/>
      <c r="AW263" s="62"/>
      <c r="AX263" s="62"/>
      <c r="AY263" s="62"/>
      <c r="AZ263" s="62"/>
      <c r="BA263" s="56"/>
      <c r="BB263" s="54"/>
      <c r="BC263" s="62"/>
      <c r="BD263" s="54"/>
      <c r="BE263" s="62"/>
      <c r="BF263" s="62"/>
      <c r="BG263" s="62"/>
      <c r="BH263" s="62"/>
      <c r="BI263" s="56"/>
      <c r="BJ263" s="54"/>
      <c r="BK263" s="62"/>
      <c r="BL263" s="54" t="s">
        <v>1629</v>
      </c>
      <c r="BM263" s="54"/>
      <c r="BN263" s="54"/>
      <c r="BO263" s="54" t="s">
        <v>1630</v>
      </c>
      <c r="BP263" s="67" t="s">
        <v>1631</v>
      </c>
      <c r="BQ263" s="54" t="s">
        <v>1566</v>
      </c>
      <c r="BR263" s="170">
        <v>44519</v>
      </c>
      <c r="BS263" s="56" t="s">
        <v>2837</v>
      </c>
      <c r="BT263" s="54" t="s">
        <v>220</v>
      </c>
      <c r="BU263" s="68">
        <v>0</v>
      </c>
      <c r="BV263" s="54" t="s">
        <v>133</v>
      </c>
      <c r="BW263" s="54"/>
      <c r="BX263" s="54"/>
      <c r="BY263" s="54"/>
      <c r="BZ263" s="56" t="s">
        <v>1560</v>
      </c>
      <c r="CA263" s="56" t="s">
        <v>2838</v>
      </c>
      <c r="CB263" s="67" t="s">
        <v>544</v>
      </c>
      <c r="CC263" s="68">
        <v>1</v>
      </c>
      <c r="CD263" s="54" t="s">
        <v>257</v>
      </c>
      <c r="CE263" s="684">
        <v>44291</v>
      </c>
      <c r="CF263" s="58" t="s">
        <v>545</v>
      </c>
      <c r="CG263" s="56" t="s">
        <v>411</v>
      </c>
      <c r="CH263" s="68">
        <v>1</v>
      </c>
      <c r="CI263" s="54" t="s">
        <v>257</v>
      </c>
      <c r="CJ263" s="76">
        <v>44678</v>
      </c>
      <c r="CK263" s="92" t="s">
        <v>545</v>
      </c>
      <c r="CL263" s="92" t="s">
        <v>546</v>
      </c>
      <c r="CM263" s="68">
        <v>1</v>
      </c>
      <c r="CN263" s="54" t="s">
        <v>257</v>
      </c>
      <c r="CO263" s="56"/>
      <c r="CP263" s="58"/>
      <c r="CQ263" s="54"/>
      <c r="CR263" s="684">
        <v>44719</v>
      </c>
      <c r="CS263" s="58" t="s">
        <v>545</v>
      </c>
      <c r="CT263" s="56" t="s">
        <v>139</v>
      </c>
      <c r="CU263" s="804">
        <v>44742</v>
      </c>
      <c r="CV263" s="806" t="s">
        <v>8176</v>
      </c>
      <c r="CW263" s="939" t="s">
        <v>139</v>
      </c>
      <c r="CX263" s="883">
        <v>44767</v>
      </c>
      <c r="CY263" s="889" t="s">
        <v>6675</v>
      </c>
      <c r="CZ263" s="886" t="s">
        <v>220</v>
      </c>
      <c r="DA263" s="68">
        <v>1</v>
      </c>
      <c r="DB263" s="884" t="s">
        <v>4237</v>
      </c>
      <c r="DC263" s="919"/>
      <c r="DD263" s="920"/>
      <c r="DE263" s="54" t="s">
        <v>140</v>
      </c>
      <c r="DF263" s="67" t="s">
        <v>6675</v>
      </c>
      <c r="DG263" s="62" t="s">
        <v>220</v>
      </c>
      <c r="DH263" s="954">
        <v>44771</v>
      </c>
      <c r="DI263" s="62" t="s">
        <v>310</v>
      </c>
      <c r="DJ263" s="953"/>
      <c r="DK263" s="925">
        <v>256</v>
      </c>
      <c r="DL263" s="855" t="str">
        <f t="shared" si="5"/>
        <v>CUMPLIDA</v>
      </c>
      <c r="DM263" s="913">
        <v>256</v>
      </c>
    </row>
    <row r="264" spans="1:117" ht="27" hidden="1" customHeight="1">
      <c r="A264" s="54">
        <v>0</v>
      </c>
      <c r="B264" s="54">
        <v>379</v>
      </c>
      <c r="C264" s="59" t="s">
        <v>99</v>
      </c>
      <c r="D264" s="56">
        <v>2021</v>
      </c>
      <c r="E264" s="121" t="s">
        <v>2821</v>
      </c>
      <c r="F264" s="170">
        <v>44445</v>
      </c>
      <c r="G264" s="58" t="s">
        <v>2839</v>
      </c>
      <c r="H264" s="59" t="s">
        <v>102</v>
      </c>
      <c r="I264" s="58" t="s">
        <v>2840</v>
      </c>
      <c r="J264" s="58" t="s">
        <v>2840</v>
      </c>
      <c r="K264" s="58" t="s">
        <v>2824</v>
      </c>
      <c r="L264" s="60" t="s">
        <v>146</v>
      </c>
      <c r="M264" s="58" t="s">
        <v>2841</v>
      </c>
      <c r="N264" s="62"/>
      <c r="O264" s="68">
        <v>1</v>
      </c>
      <c r="P264" s="56" t="s">
        <v>2842</v>
      </c>
      <c r="Q264" s="59" t="s">
        <v>533</v>
      </c>
      <c r="R264" s="54" t="s">
        <v>2827</v>
      </c>
      <c r="S264" s="57">
        <v>44470</v>
      </c>
      <c r="T264" s="331">
        <v>44592</v>
      </c>
      <c r="U264" s="171" t="s">
        <v>111</v>
      </c>
      <c r="V264" s="62"/>
      <c r="W264" s="65">
        <v>44742</v>
      </c>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54"/>
      <c r="AW264" s="62"/>
      <c r="AX264" s="62"/>
      <c r="AY264" s="62"/>
      <c r="AZ264" s="62"/>
      <c r="BA264" s="56"/>
      <c r="BB264" s="54"/>
      <c r="BC264" s="62"/>
      <c r="BD264" s="54"/>
      <c r="BE264" s="62"/>
      <c r="BF264" s="62"/>
      <c r="BG264" s="62"/>
      <c r="BH264" s="62"/>
      <c r="BI264" s="56"/>
      <c r="BJ264" s="54"/>
      <c r="BK264" s="62"/>
      <c r="BL264" s="54" t="s">
        <v>1629</v>
      </c>
      <c r="BM264" s="54"/>
      <c r="BN264" s="54"/>
      <c r="BO264" s="54" t="s">
        <v>1630</v>
      </c>
      <c r="BP264" s="67" t="s">
        <v>1631</v>
      </c>
      <c r="BQ264" s="54" t="s">
        <v>1566</v>
      </c>
      <c r="BR264" s="170">
        <v>44519</v>
      </c>
      <c r="BS264" s="56" t="s">
        <v>2843</v>
      </c>
      <c r="BT264" s="54" t="s">
        <v>220</v>
      </c>
      <c r="BU264" s="68">
        <v>0</v>
      </c>
      <c r="BV264" s="54" t="s">
        <v>133</v>
      </c>
      <c r="BW264" s="54"/>
      <c r="BX264" s="54"/>
      <c r="BY264" s="54"/>
      <c r="BZ264" s="56" t="s">
        <v>1560</v>
      </c>
      <c r="CA264" s="56" t="s">
        <v>2844</v>
      </c>
      <c r="CB264" s="67" t="s">
        <v>544</v>
      </c>
      <c r="CC264" s="68">
        <v>0.1</v>
      </c>
      <c r="CD264" s="54" t="s">
        <v>133</v>
      </c>
      <c r="CE264" s="684">
        <v>44291</v>
      </c>
      <c r="CF264" s="181" t="s">
        <v>789</v>
      </c>
      <c r="CG264" s="56" t="s">
        <v>411</v>
      </c>
      <c r="CH264" s="68">
        <v>0.2</v>
      </c>
      <c r="CI264" s="54" t="s">
        <v>133</v>
      </c>
      <c r="CJ264" s="76">
        <v>44678</v>
      </c>
      <c r="CK264" s="92" t="s">
        <v>2845</v>
      </c>
      <c r="CL264" s="92" t="s">
        <v>546</v>
      </c>
      <c r="CM264" s="68">
        <v>0.2</v>
      </c>
      <c r="CN264" s="54" t="s">
        <v>133</v>
      </c>
      <c r="CO264" s="684">
        <v>44712</v>
      </c>
      <c r="CP264" s="58" t="s">
        <v>2846</v>
      </c>
      <c r="CQ264" s="68">
        <v>0.6</v>
      </c>
      <c r="CR264" s="684">
        <v>44719</v>
      </c>
      <c r="CS264" s="58" t="s">
        <v>2847</v>
      </c>
      <c r="CT264" s="56" t="s">
        <v>166</v>
      </c>
      <c r="CU264" s="804">
        <v>44742</v>
      </c>
      <c r="CV264" s="806" t="s">
        <v>8180</v>
      </c>
      <c r="CW264" s="939" t="s">
        <v>139</v>
      </c>
      <c r="CX264" s="883">
        <v>44768</v>
      </c>
      <c r="CY264" s="889" t="s">
        <v>8638</v>
      </c>
      <c r="CZ264" s="886" t="s">
        <v>220</v>
      </c>
      <c r="DA264" s="68">
        <v>1</v>
      </c>
      <c r="DB264" s="884" t="s">
        <v>4237</v>
      </c>
      <c r="DC264" s="919"/>
      <c r="DD264" s="920"/>
      <c r="DE264" s="54" t="s">
        <v>140</v>
      </c>
      <c r="DF264" s="67" t="s">
        <v>8639</v>
      </c>
      <c r="DG264" s="62" t="s">
        <v>220</v>
      </c>
      <c r="DH264" s="954">
        <v>44771</v>
      </c>
      <c r="DI264" s="62" t="s">
        <v>310</v>
      </c>
      <c r="DJ264" s="953"/>
      <c r="DK264" s="925">
        <v>257</v>
      </c>
      <c r="DL264" s="855" t="str">
        <f t="shared" ref="DL264:DL327" si="6">IF(DA264=100%,"CUMPLIDA",IF($CX$5&gt;W264,"VENCIDA",IF($CX$5&lt;S264,"SIN INICIAR","EN AVANCE")))</f>
        <v>CUMPLIDA</v>
      </c>
      <c r="DM264" s="913">
        <v>257</v>
      </c>
    </row>
    <row r="265" spans="1:117" ht="27" hidden="1" customHeight="1">
      <c r="A265" s="54">
        <v>467</v>
      </c>
      <c r="B265" s="54">
        <v>380</v>
      </c>
      <c r="C265" s="59" t="s">
        <v>99</v>
      </c>
      <c r="D265" s="56">
        <v>2021</v>
      </c>
      <c r="E265" s="121" t="s">
        <v>2821</v>
      </c>
      <c r="F265" s="170">
        <v>44445</v>
      </c>
      <c r="G265" s="58" t="s">
        <v>2848</v>
      </c>
      <c r="H265" s="59" t="s">
        <v>102</v>
      </c>
      <c r="I265" s="58" t="s">
        <v>2849</v>
      </c>
      <c r="J265" s="58" t="s">
        <v>2849</v>
      </c>
      <c r="K265" s="58" t="s">
        <v>2850</v>
      </c>
      <c r="L265" s="60" t="s">
        <v>146</v>
      </c>
      <c r="M265" s="58" t="s">
        <v>2851</v>
      </c>
      <c r="N265" s="62"/>
      <c r="O265" s="54">
        <v>2</v>
      </c>
      <c r="P265" s="54" t="s">
        <v>2852</v>
      </c>
      <c r="Q265" s="59" t="s">
        <v>533</v>
      </c>
      <c r="R265" s="54" t="s">
        <v>2827</v>
      </c>
      <c r="S265" s="57">
        <v>44470</v>
      </c>
      <c r="T265" s="116"/>
      <c r="U265" s="323"/>
      <c r="V265" s="62"/>
      <c r="W265" s="65">
        <v>44834</v>
      </c>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54"/>
      <c r="AW265" s="62"/>
      <c r="AX265" s="62"/>
      <c r="AY265" s="62"/>
      <c r="AZ265" s="62"/>
      <c r="BA265" s="56"/>
      <c r="BB265" s="54"/>
      <c r="BC265" s="62"/>
      <c r="BD265" s="54"/>
      <c r="BE265" s="62"/>
      <c r="BF265" s="62"/>
      <c r="BG265" s="62"/>
      <c r="BH265" s="62"/>
      <c r="BI265" s="56"/>
      <c r="BJ265" s="54"/>
      <c r="BK265" s="62"/>
      <c r="BL265" s="170">
        <v>44500</v>
      </c>
      <c r="BM265" s="58"/>
      <c r="BN265" s="68"/>
      <c r="BO265" s="170">
        <v>44508</v>
      </c>
      <c r="BP265" s="58" t="s">
        <v>2853</v>
      </c>
      <c r="BQ265" s="56" t="s">
        <v>2607</v>
      </c>
      <c r="BR265" s="170">
        <v>44519</v>
      </c>
      <c r="BS265" s="58" t="s">
        <v>2854</v>
      </c>
      <c r="BT265" s="54" t="s">
        <v>128</v>
      </c>
      <c r="BU265" s="68">
        <v>0.4</v>
      </c>
      <c r="BV265" s="54" t="s">
        <v>133</v>
      </c>
      <c r="BW265" s="54"/>
      <c r="BX265" s="54"/>
      <c r="BY265" s="54"/>
      <c r="BZ265" s="89">
        <v>44622</v>
      </c>
      <c r="CA265" s="332" t="s">
        <v>2855</v>
      </c>
      <c r="CB265" s="73" t="s">
        <v>132</v>
      </c>
      <c r="CC265" s="74">
        <f>+BU265</f>
        <v>0.4</v>
      </c>
      <c r="CD265" s="54" t="s">
        <v>133</v>
      </c>
      <c r="CE265" s="684">
        <v>44658</v>
      </c>
      <c r="CF265" s="304" t="s">
        <v>2112</v>
      </c>
      <c r="CG265" s="66" t="s">
        <v>135</v>
      </c>
      <c r="CH265" s="68">
        <v>0.4</v>
      </c>
      <c r="CI265" s="54" t="s">
        <v>133</v>
      </c>
      <c r="CJ265" s="76">
        <v>44680</v>
      </c>
      <c r="CK265" s="77" t="s">
        <v>136</v>
      </c>
      <c r="CL265" s="77" t="s">
        <v>135</v>
      </c>
      <c r="CM265" s="78">
        <v>0.4</v>
      </c>
      <c r="CN265" s="78" t="s">
        <v>115</v>
      </c>
      <c r="CO265" s="77"/>
      <c r="CP265" s="77"/>
      <c r="CQ265" s="77"/>
      <c r="CR265" s="248">
        <v>44720</v>
      </c>
      <c r="CS265" s="77" t="s">
        <v>335</v>
      </c>
      <c r="CT265" s="77" t="s">
        <v>126</v>
      </c>
      <c r="CU265" s="804">
        <v>44742</v>
      </c>
      <c r="CV265" s="805" t="s">
        <v>8181</v>
      </c>
      <c r="CW265" s="865" t="s">
        <v>126</v>
      </c>
      <c r="CX265" s="883">
        <v>44768</v>
      </c>
      <c r="CY265" s="889" t="s">
        <v>8640</v>
      </c>
      <c r="CZ265" s="886" t="s">
        <v>220</v>
      </c>
      <c r="DA265" s="78">
        <v>0</v>
      </c>
      <c r="DB265" s="884" t="s">
        <v>4238</v>
      </c>
      <c r="DC265" s="919"/>
      <c r="DD265" s="920"/>
      <c r="DE265" s="54" t="s">
        <v>140</v>
      </c>
      <c r="DF265" s="62"/>
      <c r="DG265" s="62"/>
      <c r="DH265" s="54"/>
      <c r="DI265" s="62"/>
      <c r="DJ265" s="953"/>
      <c r="DK265" s="925">
        <v>258</v>
      </c>
      <c r="DL265" s="855" t="str">
        <f t="shared" si="6"/>
        <v>EN AVANCE</v>
      </c>
      <c r="DM265" s="913">
        <v>258</v>
      </c>
    </row>
    <row r="266" spans="1:117" ht="27" hidden="1" customHeight="1">
      <c r="A266" s="54">
        <v>468</v>
      </c>
      <c r="B266" s="54">
        <v>381</v>
      </c>
      <c r="C266" s="59" t="s">
        <v>99</v>
      </c>
      <c r="D266" s="56">
        <v>2021</v>
      </c>
      <c r="E266" s="92" t="s">
        <v>2856</v>
      </c>
      <c r="F266" s="65">
        <v>44455</v>
      </c>
      <c r="G266" s="58" t="s">
        <v>2857</v>
      </c>
      <c r="H266" s="59" t="s">
        <v>370</v>
      </c>
      <c r="I266" s="118" t="s">
        <v>2858</v>
      </c>
      <c r="J266" s="220" t="s">
        <v>2859</v>
      </c>
      <c r="K266" s="118" t="s">
        <v>2860</v>
      </c>
      <c r="L266" s="60" t="s">
        <v>2356</v>
      </c>
      <c r="M266" s="118" t="s">
        <v>2861</v>
      </c>
      <c r="N266" s="62"/>
      <c r="O266" s="74">
        <v>1</v>
      </c>
      <c r="P266" s="81" t="s">
        <v>2862</v>
      </c>
      <c r="Q266" s="59" t="s">
        <v>1025</v>
      </c>
      <c r="R266" s="81" t="s">
        <v>2863</v>
      </c>
      <c r="S266" s="134">
        <v>44477</v>
      </c>
      <c r="T266" s="134">
        <v>44742</v>
      </c>
      <c r="U266" s="323"/>
      <c r="V266" s="62"/>
      <c r="W266" s="65">
        <f>IF(T266="","",(T266+V266))</f>
        <v>44742</v>
      </c>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54"/>
      <c r="AW266" s="62"/>
      <c r="AX266" s="62"/>
      <c r="AY266" s="62"/>
      <c r="AZ266" s="62"/>
      <c r="BA266" s="56"/>
      <c r="BB266" s="54"/>
      <c r="BC266" s="62"/>
      <c r="BD266" s="54"/>
      <c r="BE266" s="62"/>
      <c r="BF266" s="62"/>
      <c r="BG266" s="62"/>
      <c r="BH266" s="62"/>
      <c r="BI266" s="56"/>
      <c r="BJ266" s="54"/>
      <c r="BK266" s="54"/>
      <c r="BL266" s="684">
        <v>44500</v>
      </c>
      <c r="BM266" s="58" t="s">
        <v>2191</v>
      </c>
      <c r="BN266" s="66">
        <v>0</v>
      </c>
      <c r="BO266" s="170">
        <v>44508</v>
      </c>
      <c r="BP266" s="58" t="s">
        <v>2864</v>
      </c>
      <c r="BQ266" s="54" t="s">
        <v>2865</v>
      </c>
      <c r="BR266" s="145">
        <v>44519</v>
      </c>
      <c r="BS266" s="146" t="s">
        <v>2866</v>
      </c>
      <c r="BT266" s="147" t="s">
        <v>220</v>
      </c>
      <c r="BU266" s="148">
        <v>0</v>
      </c>
      <c r="BV266" s="54" t="s">
        <v>133</v>
      </c>
      <c r="BW266" s="54"/>
      <c r="BX266" s="56" t="s">
        <v>2867</v>
      </c>
      <c r="BY266" s="54"/>
      <c r="BZ266" s="170">
        <v>44634</v>
      </c>
      <c r="CA266" s="70" t="s">
        <v>2495</v>
      </c>
      <c r="CB266" s="66" t="s">
        <v>1043</v>
      </c>
      <c r="CC266" s="74">
        <v>0</v>
      </c>
      <c r="CD266" s="54" t="s">
        <v>133</v>
      </c>
      <c r="CE266" s="76">
        <v>44658</v>
      </c>
      <c r="CF266" s="92" t="s">
        <v>1068</v>
      </c>
      <c r="CG266" s="77" t="s">
        <v>1043</v>
      </c>
      <c r="CH266" s="78">
        <v>0</v>
      </c>
      <c r="CI266" s="78" t="s">
        <v>133</v>
      </c>
      <c r="CJ266" s="76">
        <v>44680</v>
      </c>
      <c r="CK266" s="92" t="s">
        <v>1045</v>
      </c>
      <c r="CL266" s="77" t="s">
        <v>1043</v>
      </c>
      <c r="CM266" s="78">
        <v>0</v>
      </c>
      <c r="CN266" s="78" t="s">
        <v>133</v>
      </c>
      <c r="CO266" s="77"/>
      <c r="CP266" s="77"/>
      <c r="CQ266" s="77"/>
      <c r="CR266" s="248">
        <v>44720</v>
      </c>
      <c r="CS266" s="77" t="s">
        <v>335</v>
      </c>
      <c r="CT266" s="77" t="s">
        <v>1048</v>
      </c>
      <c r="CU266" s="248">
        <v>44757</v>
      </c>
      <c r="CV266" s="828" t="s">
        <v>2868</v>
      </c>
      <c r="CW266" s="865" t="s">
        <v>126</v>
      </c>
      <c r="CX266" s="883">
        <v>44768</v>
      </c>
      <c r="CY266" s="889" t="s">
        <v>8641</v>
      </c>
      <c r="CZ266" s="885" t="s">
        <v>220</v>
      </c>
      <c r="DA266" s="78">
        <v>0</v>
      </c>
      <c r="DB266" s="884" t="s">
        <v>4239</v>
      </c>
      <c r="DC266" s="919"/>
      <c r="DD266" s="920"/>
      <c r="DE266" s="54" t="s">
        <v>140</v>
      </c>
      <c r="DF266" s="62"/>
      <c r="DG266" s="62"/>
      <c r="DH266" s="54"/>
      <c r="DI266" s="62"/>
      <c r="DJ266" s="953"/>
      <c r="DK266" s="925">
        <v>259</v>
      </c>
      <c r="DL266" s="855" t="str">
        <f t="shared" si="6"/>
        <v>EN AVANCE</v>
      </c>
      <c r="DM266" s="913">
        <v>259</v>
      </c>
    </row>
    <row r="267" spans="1:117" ht="27" hidden="1" customHeight="1">
      <c r="A267" s="54">
        <v>469</v>
      </c>
      <c r="B267" s="54">
        <v>382</v>
      </c>
      <c r="C267" s="59" t="s">
        <v>99</v>
      </c>
      <c r="D267" s="56">
        <v>2021</v>
      </c>
      <c r="E267" s="92" t="s">
        <v>2856</v>
      </c>
      <c r="F267" s="65">
        <v>44455</v>
      </c>
      <c r="G267" s="58" t="s">
        <v>2869</v>
      </c>
      <c r="H267" s="59" t="s">
        <v>370</v>
      </c>
      <c r="I267" s="118" t="s">
        <v>2870</v>
      </c>
      <c r="J267" s="220" t="s">
        <v>2871</v>
      </c>
      <c r="K267" s="118" t="s">
        <v>1021</v>
      </c>
      <c r="L267" s="60" t="s">
        <v>2356</v>
      </c>
      <c r="M267" s="118" t="s">
        <v>2872</v>
      </c>
      <c r="N267" s="86" t="s">
        <v>2873</v>
      </c>
      <c r="O267" s="63">
        <v>1</v>
      </c>
      <c r="P267" s="86" t="s">
        <v>2874</v>
      </c>
      <c r="Q267" s="59" t="s">
        <v>1025</v>
      </c>
      <c r="R267" s="81" t="s">
        <v>2863</v>
      </c>
      <c r="S267" s="134">
        <v>44477</v>
      </c>
      <c r="T267" s="134">
        <v>44819</v>
      </c>
      <c r="U267" s="63" t="s">
        <v>393</v>
      </c>
      <c r="V267" s="62"/>
      <c r="W267" s="64">
        <v>44742</v>
      </c>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54"/>
      <c r="AW267" s="62"/>
      <c r="AX267" s="62"/>
      <c r="AY267" s="62"/>
      <c r="AZ267" s="62"/>
      <c r="BA267" s="56"/>
      <c r="BB267" s="54"/>
      <c r="BC267" s="62"/>
      <c r="BD267" s="54"/>
      <c r="BE267" s="62"/>
      <c r="BF267" s="62"/>
      <c r="BG267" s="62"/>
      <c r="BH267" s="62"/>
      <c r="BI267" s="56"/>
      <c r="BJ267" s="54"/>
      <c r="BK267" s="54"/>
      <c r="BL267" s="684">
        <v>44500</v>
      </c>
      <c r="BM267" s="58" t="s">
        <v>2191</v>
      </c>
      <c r="BN267" s="66">
        <v>0</v>
      </c>
      <c r="BO267" s="170">
        <v>44508</v>
      </c>
      <c r="BP267" s="58" t="s">
        <v>2864</v>
      </c>
      <c r="BQ267" s="54" t="s">
        <v>2865</v>
      </c>
      <c r="BR267" s="145">
        <v>44519</v>
      </c>
      <c r="BS267" s="146" t="s">
        <v>2875</v>
      </c>
      <c r="BT267" s="147" t="s">
        <v>220</v>
      </c>
      <c r="BU267" s="148">
        <v>0</v>
      </c>
      <c r="BV267" s="54" t="s">
        <v>133</v>
      </c>
      <c r="BW267" s="54"/>
      <c r="BX267" s="56" t="s">
        <v>2876</v>
      </c>
      <c r="BY267" s="54"/>
      <c r="BZ267" s="170">
        <v>44634</v>
      </c>
      <c r="CA267" s="318" t="s">
        <v>2877</v>
      </c>
      <c r="CB267" s="66" t="s">
        <v>1043</v>
      </c>
      <c r="CC267" s="74">
        <v>0</v>
      </c>
      <c r="CD267" s="54" t="s">
        <v>133</v>
      </c>
      <c r="CE267" s="76">
        <v>44658</v>
      </c>
      <c r="CF267" s="92" t="s">
        <v>2878</v>
      </c>
      <c r="CG267" s="77" t="s">
        <v>1043</v>
      </c>
      <c r="CH267" s="78">
        <v>0.5</v>
      </c>
      <c r="CI267" s="78" t="s">
        <v>133</v>
      </c>
      <c r="CJ267" s="76">
        <v>44680</v>
      </c>
      <c r="CK267" s="92" t="s">
        <v>1045</v>
      </c>
      <c r="CL267" s="77" t="s">
        <v>1043</v>
      </c>
      <c r="CM267" s="78">
        <v>0</v>
      </c>
      <c r="CN267" s="78" t="s">
        <v>133</v>
      </c>
      <c r="CO267" s="248">
        <v>44712</v>
      </c>
      <c r="CP267" s="77" t="s">
        <v>2879</v>
      </c>
      <c r="CQ267" s="77">
        <v>0.9</v>
      </c>
      <c r="CR267" s="248">
        <v>44720</v>
      </c>
      <c r="CS267" s="77" t="s">
        <v>2880</v>
      </c>
      <c r="CT267" s="77" t="s">
        <v>1048</v>
      </c>
      <c r="CU267" s="248">
        <v>44757</v>
      </c>
      <c r="CV267" s="828" t="s">
        <v>2881</v>
      </c>
      <c r="CW267" s="865" t="s">
        <v>139</v>
      </c>
      <c r="CX267" s="883">
        <v>44768</v>
      </c>
      <c r="CY267" s="889" t="s">
        <v>8642</v>
      </c>
      <c r="CZ267" s="885" t="s">
        <v>220</v>
      </c>
      <c r="DA267" s="78">
        <v>0</v>
      </c>
      <c r="DB267" s="884" t="s">
        <v>4239</v>
      </c>
      <c r="DC267" s="919"/>
      <c r="DD267" s="920"/>
      <c r="DE267" s="54" t="s">
        <v>140</v>
      </c>
      <c r="DF267" s="62"/>
      <c r="DG267" s="62"/>
      <c r="DH267" s="54"/>
      <c r="DI267" s="62"/>
      <c r="DJ267" s="953"/>
      <c r="DK267" s="925">
        <v>260</v>
      </c>
      <c r="DL267" s="855" t="str">
        <f t="shared" si="6"/>
        <v>EN AVANCE</v>
      </c>
      <c r="DM267" s="913">
        <v>260</v>
      </c>
    </row>
    <row r="268" spans="1:117" ht="27" hidden="1" customHeight="1">
      <c r="A268" s="54">
        <v>470</v>
      </c>
      <c r="B268" s="54">
        <v>383</v>
      </c>
      <c r="C268" s="59" t="s">
        <v>99</v>
      </c>
      <c r="D268" s="56">
        <v>2021</v>
      </c>
      <c r="E268" s="92" t="s">
        <v>2856</v>
      </c>
      <c r="F268" s="65">
        <v>44455</v>
      </c>
      <c r="G268" s="58" t="s">
        <v>2882</v>
      </c>
      <c r="H268" s="59" t="s">
        <v>102</v>
      </c>
      <c r="I268" s="118" t="s">
        <v>2883</v>
      </c>
      <c r="J268" s="118" t="s">
        <v>2884</v>
      </c>
      <c r="K268" s="118" t="s">
        <v>2885</v>
      </c>
      <c r="L268" s="60" t="s">
        <v>146</v>
      </c>
      <c r="M268" s="118" t="s">
        <v>2886</v>
      </c>
      <c r="N268" s="62"/>
      <c r="O268" s="54">
        <v>3</v>
      </c>
      <c r="P268" s="56" t="s">
        <v>2887</v>
      </c>
      <c r="Q268" s="59" t="s">
        <v>1025</v>
      </c>
      <c r="R268" s="56" t="s">
        <v>2863</v>
      </c>
      <c r="S268" s="65">
        <v>44477</v>
      </c>
      <c r="T268" s="65">
        <v>44530</v>
      </c>
      <c r="U268" s="63" t="s">
        <v>111</v>
      </c>
      <c r="V268" s="62"/>
      <c r="W268" s="64">
        <v>44681</v>
      </c>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54"/>
      <c r="AW268" s="62"/>
      <c r="AX268" s="62"/>
      <c r="AY268" s="62"/>
      <c r="AZ268" s="62"/>
      <c r="BA268" s="56"/>
      <c r="BB268" s="54"/>
      <c r="BC268" s="62"/>
      <c r="BD268" s="54"/>
      <c r="BE268" s="62"/>
      <c r="BF268" s="62"/>
      <c r="BG268" s="62"/>
      <c r="BH268" s="62"/>
      <c r="BI268" s="56"/>
      <c r="BJ268" s="54"/>
      <c r="BK268" s="54"/>
      <c r="BL268" s="684">
        <v>44500</v>
      </c>
      <c r="BM268" s="58" t="s">
        <v>2191</v>
      </c>
      <c r="BN268" s="66">
        <v>0</v>
      </c>
      <c r="BO268" s="170">
        <v>44508</v>
      </c>
      <c r="BP268" s="58" t="s">
        <v>2864</v>
      </c>
      <c r="BQ268" s="54" t="s">
        <v>2865</v>
      </c>
      <c r="BR268" s="145">
        <v>44519</v>
      </c>
      <c r="BS268" s="146" t="s">
        <v>2888</v>
      </c>
      <c r="BT268" s="147" t="s">
        <v>220</v>
      </c>
      <c r="BU268" s="148">
        <v>0</v>
      </c>
      <c r="BV268" s="54" t="s">
        <v>133</v>
      </c>
      <c r="BW268" s="54"/>
      <c r="BX268" s="56" t="s">
        <v>2889</v>
      </c>
      <c r="BY268" s="54"/>
      <c r="BZ268" s="170">
        <v>44634</v>
      </c>
      <c r="CA268" s="333" t="s">
        <v>2890</v>
      </c>
      <c r="CB268" s="66" t="s">
        <v>1043</v>
      </c>
      <c r="CC268" s="68">
        <v>0</v>
      </c>
      <c r="CD268" s="54" t="s">
        <v>133</v>
      </c>
      <c r="CE268" s="76">
        <v>44658</v>
      </c>
      <c r="CF268" s="92" t="s">
        <v>1068</v>
      </c>
      <c r="CG268" s="77" t="s">
        <v>1043</v>
      </c>
      <c r="CH268" s="78">
        <v>0.5</v>
      </c>
      <c r="CI268" s="78" t="s">
        <v>133</v>
      </c>
      <c r="CJ268" s="76">
        <v>44680</v>
      </c>
      <c r="CK268" s="92" t="s">
        <v>1045</v>
      </c>
      <c r="CL268" s="77" t="s">
        <v>1043</v>
      </c>
      <c r="CM268" s="78">
        <v>0.5</v>
      </c>
      <c r="CN268" s="78" t="s">
        <v>115</v>
      </c>
      <c r="CO268" s="248">
        <v>44712</v>
      </c>
      <c r="CP268" s="77" t="s">
        <v>2891</v>
      </c>
      <c r="CQ268" s="77">
        <v>0.8</v>
      </c>
      <c r="CR268" s="79">
        <v>44720</v>
      </c>
      <c r="CS268" s="77" t="s">
        <v>2892</v>
      </c>
      <c r="CT268" s="77" t="s">
        <v>126</v>
      </c>
      <c r="CU268" s="248">
        <v>44757</v>
      </c>
      <c r="CV268" s="828" t="s">
        <v>2893</v>
      </c>
      <c r="CW268" s="865" t="s">
        <v>310</v>
      </c>
      <c r="CX268" s="883">
        <v>44767</v>
      </c>
      <c r="CY268" s="889" t="s">
        <v>8643</v>
      </c>
      <c r="CZ268" s="885" t="s">
        <v>220</v>
      </c>
      <c r="DA268" s="78">
        <v>0</v>
      </c>
      <c r="DB268" s="884" t="s">
        <v>4239</v>
      </c>
      <c r="DC268" s="919"/>
      <c r="DD268" s="920"/>
      <c r="DE268" s="54" t="s">
        <v>140</v>
      </c>
      <c r="DF268" s="62"/>
      <c r="DG268" s="62"/>
      <c r="DH268" s="54"/>
      <c r="DI268" s="62"/>
      <c r="DJ268" s="953"/>
      <c r="DK268" s="925">
        <v>261</v>
      </c>
      <c r="DL268" s="855" t="str">
        <f t="shared" si="6"/>
        <v>VENCIDA</v>
      </c>
      <c r="DM268" s="913">
        <v>261</v>
      </c>
    </row>
    <row r="269" spans="1:117" ht="27" customHeight="1">
      <c r="A269" s="54">
        <v>471</v>
      </c>
      <c r="B269" s="54">
        <v>384</v>
      </c>
      <c r="C269" s="59" t="s">
        <v>99</v>
      </c>
      <c r="D269" s="56">
        <v>2021</v>
      </c>
      <c r="E269" s="92" t="s">
        <v>2856</v>
      </c>
      <c r="F269" s="65">
        <v>44455</v>
      </c>
      <c r="G269" s="58" t="s">
        <v>2894</v>
      </c>
      <c r="H269" s="59" t="s">
        <v>102</v>
      </c>
      <c r="I269" s="118" t="s">
        <v>2895</v>
      </c>
      <c r="J269" s="118" t="s">
        <v>2896</v>
      </c>
      <c r="K269" s="118" t="s">
        <v>2897</v>
      </c>
      <c r="L269" s="60" t="s">
        <v>146</v>
      </c>
      <c r="M269" s="118" t="s">
        <v>2898</v>
      </c>
      <c r="N269" s="62"/>
      <c r="O269" s="90">
        <v>1</v>
      </c>
      <c r="P269" s="81" t="s">
        <v>2899</v>
      </c>
      <c r="Q269" s="55" t="s">
        <v>318</v>
      </c>
      <c r="R269" s="81" t="s">
        <v>2900</v>
      </c>
      <c r="S269" s="134">
        <v>44477</v>
      </c>
      <c r="T269" s="134">
        <v>44771</v>
      </c>
      <c r="U269" s="323"/>
      <c r="V269" s="62"/>
      <c r="W269" s="65">
        <f>IF(T269="","",(T269+V269))</f>
        <v>44771</v>
      </c>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54"/>
      <c r="AW269" s="62"/>
      <c r="AX269" s="62"/>
      <c r="AY269" s="62"/>
      <c r="AZ269" s="62"/>
      <c r="BA269" s="56"/>
      <c r="BB269" s="54"/>
      <c r="BC269" s="62"/>
      <c r="BD269" s="54"/>
      <c r="BE269" s="62"/>
      <c r="BF269" s="62"/>
      <c r="BG269" s="62"/>
      <c r="BH269" s="62"/>
      <c r="BI269" s="56"/>
      <c r="BJ269" s="54"/>
      <c r="BK269" s="62"/>
      <c r="BL269" s="57">
        <v>44500</v>
      </c>
      <c r="BM269" s="62" t="s">
        <v>2901</v>
      </c>
      <c r="BN269" s="69">
        <v>0.3</v>
      </c>
      <c r="BO269" s="170">
        <v>44508</v>
      </c>
      <c r="BP269" s="58" t="s">
        <v>2902</v>
      </c>
      <c r="BQ269" s="67" t="s">
        <v>2420</v>
      </c>
      <c r="BR269" s="170">
        <v>44517</v>
      </c>
      <c r="BS269" s="67" t="s">
        <v>2903</v>
      </c>
      <c r="BT269" s="54" t="s">
        <v>128</v>
      </c>
      <c r="BU269" s="68">
        <v>0.3</v>
      </c>
      <c r="BV269" s="54" t="s">
        <v>133</v>
      </c>
      <c r="BW269" s="54"/>
      <c r="BX269" s="54"/>
      <c r="BY269" s="54"/>
      <c r="BZ269" s="72">
        <v>44628</v>
      </c>
      <c r="CA269" s="73" t="s">
        <v>2577</v>
      </c>
      <c r="CB269" s="73" t="s">
        <v>132</v>
      </c>
      <c r="CC269" s="74">
        <v>0.3</v>
      </c>
      <c r="CD269" s="54" t="s">
        <v>133</v>
      </c>
      <c r="CE269" s="248">
        <v>44657</v>
      </c>
      <c r="CF269" s="77" t="s">
        <v>1139</v>
      </c>
      <c r="CG269" s="77" t="s">
        <v>331</v>
      </c>
      <c r="CH269" s="122">
        <v>0.5</v>
      </c>
      <c r="CI269" s="78" t="s">
        <v>133</v>
      </c>
      <c r="CJ269" s="76">
        <v>44684</v>
      </c>
      <c r="CK269" s="118" t="s">
        <v>1140</v>
      </c>
      <c r="CL269" s="92" t="s">
        <v>333</v>
      </c>
      <c r="CM269" s="122">
        <v>0.8</v>
      </c>
      <c r="CN269" s="123" t="s">
        <v>133</v>
      </c>
      <c r="CO269" s="248">
        <v>44712</v>
      </c>
      <c r="CP269" s="92" t="s">
        <v>2904</v>
      </c>
      <c r="CQ269" s="77">
        <v>0.85</v>
      </c>
      <c r="CR269" s="248">
        <v>44720</v>
      </c>
      <c r="CS269" s="77" t="s">
        <v>335</v>
      </c>
      <c r="CT269" s="92" t="s">
        <v>367</v>
      </c>
      <c r="CU269" s="817">
        <v>44761</v>
      </c>
      <c r="CV269" s="818" t="s">
        <v>8249</v>
      </c>
      <c r="CW269" s="859" t="s">
        <v>1071</v>
      </c>
      <c r="CX269" s="883">
        <v>44767</v>
      </c>
      <c r="CY269" s="889" t="s">
        <v>8477</v>
      </c>
      <c r="CZ269" s="885" t="s">
        <v>128</v>
      </c>
      <c r="DA269" s="122">
        <v>0.8</v>
      </c>
      <c r="DB269" s="884" t="s">
        <v>4238</v>
      </c>
      <c r="DC269" s="919"/>
      <c r="DD269" s="920"/>
      <c r="DE269" s="54" t="s">
        <v>140</v>
      </c>
      <c r="DF269" s="62"/>
      <c r="DG269" s="62"/>
      <c r="DH269" s="54"/>
      <c r="DI269" s="62"/>
      <c r="DJ269" s="953"/>
      <c r="DK269" s="925">
        <v>262</v>
      </c>
      <c r="DL269" s="855" t="str">
        <f t="shared" si="6"/>
        <v>EN AVANCE</v>
      </c>
      <c r="DM269" s="913">
        <v>262</v>
      </c>
    </row>
    <row r="270" spans="1:117" ht="27" hidden="1" customHeight="1">
      <c r="A270" s="54">
        <v>472</v>
      </c>
      <c r="B270" s="54">
        <v>385</v>
      </c>
      <c r="C270" s="59" t="s">
        <v>99</v>
      </c>
      <c r="D270" s="56">
        <v>2021</v>
      </c>
      <c r="E270" s="92" t="s">
        <v>2856</v>
      </c>
      <c r="F270" s="65">
        <v>44455</v>
      </c>
      <c r="G270" s="58" t="s">
        <v>2905</v>
      </c>
      <c r="H270" s="59" t="s">
        <v>102</v>
      </c>
      <c r="I270" s="118" t="s">
        <v>2906</v>
      </c>
      <c r="J270" s="118" t="s">
        <v>2907</v>
      </c>
      <c r="K270" s="118" t="s">
        <v>2908</v>
      </c>
      <c r="L270" s="60" t="s">
        <v>146</v>
      </c>
      <c r="M270" s="118" t="s">
        <v>2909</v>
      </c>
      <c r="N270" s="299" t="s">
        <v>2910</v>
      </c>
      <c r="O270" s="63">
        <v>1</v>
      </c>
      <c r="P270" s="86" t="s">
        <v>2911</v>
      </c>
      <c r="Q270" s="59" t="s">
        <v>1025</v>
      </c>
      <c r="R270" s="81" t="s">
        <v>2912</v>
      </c>
      <c r="S270" s="134">
        <v>44477</v>
      </c>
      <c r="T270" s="134">
        <v>44561</v>
      </c>
      <c r="U270" s="63" t="s">
        <v>393</v>
      </c>
      <c r="V270" s="62"/>
      <c r="W270" s="64">
        <v>44865</v>
      </c>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54"/>
      <c r="AW270" s="62"/>
      <c r="AX270" s="62"/>
      <c r="AY270" s="62"/>
      <c r="AZ270" s="62"/>
      <c r="BA270" s="56"/>
      <c r="BB270" s="54"/>
      <c r="BC270" s="62"/>
      <c r="BD270" s="54"/>
      <c r="BE270" s="62"/>
      <c r="BF270" s="62"/>
      <c r="BG270" s="62"/>
      <c r="BH270" s="62"/>
      <c r="BI270" s="56"/>
      <c r="BJ270" s="54"/>
      <c r="BK270" s="62"/>
      <c r="BL270" s="684">
        <v>44500</v>
      </c>
      <c r="BM270" s="58" t="s">
        <v>2191</v>
      </c>
      <c r="BN270" s="66">
        <v>0</v>
      </c>
      <c r="BO270" s="170">
        <v>44508</v>
      </c>
      <c r="BP270" s="58" t="s">
        <v>2864</v>
      </c>
      <c r="BQ270" s="54" t="s">
        <v>2865</v>
      </c>
      <c r="BR270" s="145">
        <v>44519</v>
      </c>
      <c r="BS270" s="146" t="s">
        <v>2913</v>
      </c>
      <c r="BT270" s="147" t="s">
        <v>220</v>
      </c>
      <c r="BU270" s="148">
        <v>0</v>
      </c>
      <c r="BV270" s="54" t="s">
        <v>133</v>
      </c>
      <c r="BW270" s="54"/>
      <c r="BX270" s="56" t="s">
        <v>2914</v>
      </c>
      <c r="BY270" s="54"/>
      <c r="BZ270" s="170">
        <v>44634</v>
      </c>
      <c r="CA270" s="318" t="s">
        <v>2915</v>
      </c>
      <c r="CB270" s="66" t="s">
        <v>1043</v>
      </c>
      <c r="CC270" s="68">
        <v>0</v>
      </c>
      <c r="CD270" s="54" t="s">
        <v>133</v>
      </c>
      <c r="CE270" s="76">
        <v>44658</v>
      </c>
      <c r="CF270" s="92" t="s">
        <v>1068</v>
      </c>
      <c r="CG270" s="77" t="s">
        <v>1043</v>
      </c>
      <c r="CH270" s="78">
        <v>0</v>
      </c>
      <c r="CI270" s="78" t="s">
        <v>133</v>
      </c>
      <c r="CJ270" s="76">
        <v>44680</v>
      </c>
      <c r="CK270" s="92" t="s">
        <v>1045</v>
      </c>
      <c r="CL270" s="77" t="s">
        <v>1043</v>
      </c>
      <c r="CM270" s="78">
        <v>0</v>
      </c>
      <c r="CN270" s="78" t="s">
        <v>133</v>
      </c>
      <c r="CO270" s="248">
        <v>44712</v>
      </c>
      <c r="CP270" s="77" t="s">
        <v>2916</v>
      </c>
      <c r="CQ270" s="77">
        <v>0.5</v>
      </c>
      <c r="CR270" s="248">
        <v>44720</v>
      </c>
      <c r="CS270" s="77" t="s">
        <v>335</v>
      </c>
      <c r="CT270" s="77" t="s">
        <v>1048</v>
      </c>
      <c r="CU270" s="248">
        <v>44757</v>
      </c>
      <c r="CV270" s="828" t="s">
        <v>2917</v>
      </c>
      <c r="CW270" s="865" t="s">
        <v>1071</v>
      </c>
      <c r="CX270" s="883">
        <v>44768</v>
      </c>
      <c r="CY270" s="889" t="s">
        <v>8644</v>
      </c>
      <c r="CZ270" s="885" t="s">
        <v>220</v>
      </c>
      <c r="DA270" s="78">
        <v>0</v>
      </c>
      <c r="DB270" s="884" t="s">
        <v>4238</v>
      </c>
      <c r="DC270" s="919"/>
      <c r="DD270" s="920"/>
      <c r="DE270" s="54" t="s">
        <v>140</v>
      </c>
      <c r="DF270" s="62"/>
      <c r="DG270" s="62"/>
      <c r="DH270" s="54"/>
      <c r="DI270" s="62"/>
      <c r="DJ270" s="953"/>
      <c r="DK270" s="925">
        <v>263</v>
      </c>
      <c r="DL270" s="855" t="str">
        <f t="shared" si="6"/>
        <v>EN AVANCE</v>
      </c>
      <c r="DM270" s="913">
        <v>263</v>
      </c>
    </row>
    <row r="271" spans="1:117" ht="27" customHeight="1">
      <c r="A271" s="54">
        <v>473</v>
      </c>
      <c r="B271" s="54">
        <v>386</v>
      </c>
      <c r="C271" s="59" t="s">
        <v>99</v>
      </c>
      <c r="D271" s="56">
        <v>2021</v>
      </c>
      <c r="E271" s="92" t="s">
        <v>2856</v>
      </c>
      <c r="F271" s="65">
        <v>44455</v>
      </c>
      <c r="G271" s="58" t="s">
        <v>2918</v>
      </c>
      <c r="H271" s="59" t="s">
        <v>102</v>
      </c>
      <c r="I271" s="118" t="s">
        <v>2919</v>
      </c>
      <c r="J271" s="118" t="s">
        <v>2920</v>
      </c>
      <c r="K271" s="118" t="s">
        <v>2921</v>
      </c>
      <c r="L271" s="60" t="s">
        <v>146</v>
      </c>
      <c r="M271" s="118" t="s">
        <v>2922</v>
      </c>
      <c r="N271" s="62"/>
      <c r="O271" s="90">
        <v>1</v>
      </c>
      <c r="P271" s="81" t="s">
        <v>2923</v>
      </c>
      <c r="Q271" s="59" t="s">
        <v>1025</v>
      </c>
      <c r="R271" s="81" t="s">
        <v>2863</v>
      </c>
      <c r="S271" s="134">
        <v>44477</v>
      </c>
      <c r="T271" s="134">
        <v>44592</v>
      </c>
      <c r="U271" s="63" t="s">
        <v>111</v>
      </c>
      <c r="V271" s="62"/>
      <c r="W271" s="64">
        <v>44681</v>
      </c>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54"/>
      <c r="AW271" s="62"/>
      <c r="AX271" s="62"/>
      <c r="AY271" s="62"/>
      <c r="AZ271" s="62"/>
      <c r="BA271" s="56"/>
      <c r="BB271" s="54"/>
      <c r="BC271" s="62"/>
      <c r="BD271" s="54"/>
      <c r="BE271" s="62"/>
      <c r="BF271" s="62"/>
      <c r="BG271" s="62"/>
      <c r="BH271" s="62"/>
      <c r="BI271" s="56"/>
      <c r="BJ271" s="54"/>
      <c r="BK271" s="62"/>
      <c r="BL271" s="684">
        <v>44500</v>
      </c>
      <c r="BM271" s="58" t="s">
        <v>2191</v>
      </c>
      <c r="BN271" s="66">
        <v>0</v>
      </c>
      <c r="BO271" s="170">
        <v>44508</v>
      </c>
      <c r="BP271" s="58" t="s">
        <v>2864</v>
      </c>
      <c r="BQ271" s="54" t="s">
        <v>2865</v>
      </c>
      <c r="BR271" s="145">
        <v>44519</v>
      </c>
      <c r="BS271" s="146" t="s">
        <v>2924</v>
      </c>
      <c r="BT271" s="147" t="s">
        <v>220</v>
      </c>
      <c r="BU271" s="148">
        <v>0</v>
      </c>
      <c r="BV271" s="54" t="s">
        <v>133</v>
      </c>
      <c r="BW271" s="54"/>
      <c r="BX271" s="56" t="s">
        <v>2925</v>
      </c>
      <c r="BY271" s="54"/>
      <c r="BZ271" s="170">
        <v>44634</v>
      </c>
      <c r="CA271" s="332" t="s">
        <v>2890</v>
      </c>
      <c r="CB271" s="66" t="s">
        <v>1043</v>
      </c>
      <c r="CC271" s="68">
        <v>0</v>
      </c>
      <c r="CD271" s="54" t="s">
        <v>133</v>
      </c>
      <c r="CE271" s="76">
        <v>44658</v>
      </c>
      <c r="CF271" s="92" t="s">
        <v>2926</v>
      </c>
      <c r="CG271" s="77" t="s">
        <v>1043</v>
      </c>
      <c r="CH271" s="78">
        <v>0.5</v>
      </c>
      <c r="CI271" s="78" t="s">
        <v>133</v>
      </c>
      <c r="CJ271" s="76">
        <v>44680</v>
      </c>
      <c r="CK271" s="92" t="s">
        <v>1045</v>
      </c>
      <c r="CL271" s="77" t="s">
        <v>1043</v>
      </c>
      <c r="CM271" s="78">
        <v>0.5</v>
      </c>
      <c r="CN271" s="78" t="s">
        <v>115</v>
      </c>
      <c r="CO271" s="248">
        <v>44712</v>
      </c>
      <c r="CP271" s="77" t="s">
        <v>2927</v>
      </c>
      <c r="CQ271" s="77">
        <v>0.5</v>
      </c>
      <c r="CR271" s="248">
        <v>44720</v>
      </c>
      <c r="CS271" s="77" t="s">
        <v>335</v>
      </c>
      <c r="CT271" s="77" t="s">
        <v>126</v>
      </c>
      <c r="CU271" s="248">
        <v>44757</v>
      </c>
      <c r="CV271" s="828" t="s">
        <v>2928</v>
      </c>
      <c r="CW271" s="865" t="s">
        <v>126</v>
      </c>
      <c r="CX271" s="883">
        <v>44767</v>
      </c>
      <c r="CY271" s="889" t="s">
        <v>8645</v>
      </c>
      <c r="CZ271" s="885" t="s">
        <v>220</v>
      </c>
      <c r="DA271" s="78">
        <v>0</v>
      </c>
      <c r="DB271" s="884" t="s">
        <v>4239</v>
      </c>
      <c r="DC271" s="919"/>
      <c r="DD271" s="920"/>
      <c r="DE271" s="54" t="s">
        <v>140</v>
      </c>
      <c r="DF271" s="62"/>
      <c r="DG271" s="62"/>
      <c r="DH271" s="54"/>
      <c r="DI271" s="62"/>
      <c r="DJ271" s="953"/>
      <c r="DK271" s="925">
        <v>264</v>
      </c>
      <c r="DL271" s="855" t="str">
        <f t="shared" si="6"/>
        <v>VENCIDA</v>
      </c>
      <c r="DM271" s="913">
        <v>264</v>
      </c>
    </row>
    <row r="272" spans="1:117" ht="27" hidden="1" customHeight="1">
      <c r="A272" s="54">
        <v>474</v>
      </c>
      <c r="B272" s="54">
        <v>387</v>
      </c>
      <c r="C272" s="59" t="s">
        <v>99</v>
      </c>
      <c r="D272" s="56">
        <v>2021</v>
      </c>
      <c r="E272" s="92" t="s">
        <v>2856</v>
      </c>
      <c r="F272" s="65">
        <v>44455</v>
      </c>
      <c r="G272" s="58" t="s">
        <v>2929</v>
      </c>
      <c r="H272" s="59" t="s">
        <v>102</v>
      </c>
      <c r="I272" s="118" t="s">
        <v>2930</v>
      </c>
      <c r="J272" s="118" t="s">
        <v>2931</v>
      </c>
      <c r="K272" s="118" t="s">
        <v>2932</v>
      </c>
      <c r="L272" s="60" t="s">
        <v>146</v>
      </c>
      <c r="M272" s="118" t="s">
        <v>2933</v>
      </c>
      <c r="N272" s="62"/>
      <c r="O272" s="90">
        <v>1</v>
      </c>
      <c r="P272" s="81" t="s">
        <v>2934</v>
      </c>
      <c r="Q272" s="59" t="s">
        <v>1025</v>
      </c>
      <c r="R272" s="81" t="s">
        <v>2863</v>
      </c>
      <c r="S272" s="134">
        <v>44477</v>
      </c>
      <c r="T272" s="134">
        <v>44651</v>
      </c>
      <c r="U272" s="63" t="s">
        <v>111</v>
      </c>
      <c r="V272" s="62"/>
      <c r="W272" s="64">
        <v>44681</v>
      </c>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54"/>
      <c r="AW272" s="62"/>
      <c r="AX272" s="62"/>
      <c r="AY272" s="62"/>
      <c r="AZ272" s="62"/>
      <c r="BA272" s="56"/>
      <c r="BB272" s="54"/>
      <c r="BC272" s="62"/>
      <c r="BD272" s="54"/>
      <c r="BE272" s="62"/>
      <c r="BF272" s="62"/>
      <c r="BG272" s="62"/>
      <c r="BH272" s="62"/>
      <c r="BI272" s="56"/>
      <c r="BJ272" s="54"/>
      <c r="BK272" s="62"/>
      <c r="BL272" s="684">
        <v>44500</v>
      </c>
      <c r="BM272" s="58" t="s">
        <v>2191</v>
      </c>
      <c r="BN272" s="66">
        <v>0</v>
      </c>
      <c r="BO272" s="71">
        <v>44508</v>
      </c>
      <c r="BP272" s="58" t="s">
        <v>2864</v>
      </c>
      <c r="BQ272" s="54" t="s">
        <v>2865</v>
      </c>
      <c r="BR272" s="145">
        <v>44519</v>
      </c>
      <c r="BS272" s="146" t="s">
        <v>2924</v>
      </c>
      <c r="BT272" s="147" t="s">
        <v>220</v>
      </c>
      <c r="BU272" s="148">
        <v>0</v>
      </c>
      <c r="BV272" s="54" t="s">
        <v>133</v>
      </c>
      <c r="BW272" s="54"/>
      <c r="BX272" s="56" t="s">
        <v>2935</v>
      </c>
      <c r="BY272" s="54"/>
      <c r="BZ272" s="170">
        <v>44634</v>
      </c>
      <c r="CA272" s="332" t="s">
        <v>2890</v>
      </c>
      <c r="CB272" s="66" t="s">
        <v>1043</v>
      </c>
      <c r="CC272" s="68">
        <v>0</v>
      </c>
      <c r="CD272" s="54" t="s">
        <v>133</v>
      </c>
      <c r="CE272" s="76">
        <v>44658</v>
      </c>
      <c r="CF272" s="92" t="s">
        <v>2936</v>
      </c>
      <c r="CG272" s="77" t="s">
        <v>1043</v>
      </c>
      <c r="CH272" s="78">
        <v>0.8</v>
      </c>
      <c r="CI272" s="78" t="s">
        <v>133</v>
      </c>
      <c r="CJ272" s="76">
        <v>44680</v>
      </c>
      <c r="CK272" s="92" t="s">
        <v>1045</v>
      </c>
      <c r="CL272" s="77" t="s">
        <v>1043</v>
      </c>
      <c r="CM272" s="78">
        <v>0.8</v>
      </c>
      <c r="CN272" s="78" t="s">
        <v>115</v>
      </c>
      <c r="CO272" s="248">
        <v>44712</v>
      </c>
      <c r="CP272" s="77" t="s">
        <v>2937</v>
      </c>
      <c r="CQ272" s="77">
        <v>1</v>
      </c>
      <c r="CR272" s="248">
        <v>44720</v>
      </c>
      <c r="CS272" s="77" t="s">
        <v>2938</v>
      </c>
      <c r="CT272" s="77" t="s">
        <v>139</v>
      </c>
      <c r="CU272" s="248">
        <v>44757</v>
      </c>
      <c r="CV272" s="828" t="s">
        <v>2939</v>
      </c>
      <c r="CW272" s="865" t="s">
        <v>139</v>
      </c>
      <c r="CX272" s="883">
        <v>44767</v>
      </c>
      <c r="CY272" s="889" t="s">
        <v>8646</v>
      </c>
      <c r="CZ272" s="885" t="s">
        <v>220</v>
      </c>
      <c r="DA272" s="78">
        <v>0.8</v>
      </c>
      <c r="DB272" s="884" t="s">
        <v>4239</v>
      </c>
      <c r="DC272" s="919"/>
      <c r="DD272" s="920"/>
      <c r="DE272" s="54" t="s">
        <v>140</v>
      </c>
      <c r="DF272" s="62"/>
      <c r="DG272" s="62"/>
      <c r="DH272" s="54"/>
      <c r="DI272" s="62"/>
      <c r="DJ272" s="953"/>
      <c r="DK272" s="925">
        <v>265</v>
      </c>
      <c r="DL272" s="855" t="str">
        <f t="shared" si="6"/>
        <v>VENCIDA</v>
      </c>
      <c r="DM272" s="913">
        <v>265</v>
      </c>
    </row>
    <row r="273" spans="1:117" ht="27" hidden="1" customHeight="1">
      <c r="A273" s="54">
        <v>475</v>
      </c>
      <c r="B273" s="54">
        <v>388</v>
      </c>
      <c r="C273" s="59" t="s">
        <v>99</v>
      </c>
      <c r="D273" s="56">
        <v>2021</v>
      </c>
      <c r="E273" s="92" t="s">
        <v>2856</v>
      </c>
      <c r="F273" s="65">
        <v>44455</v>
      </c>
      <c r="G273" s="58" t="s">
        <v>2940</v>
      </c>
      <c r="H273" s="59" t="s">
        <v>102</v>
      </c>
      <c r="I273" s="58" t="s">
        <v>2941</v>
      </c>
      <c r="J273" s="58" t="s">
        <v>2942</v>
      </c>
      <c r="K273" s="58" t="s">
        <v>2943</v>
      </c>
      <c r="L273" s="60" t="s">
        <v>106</v>
      </c>
      <c r="M273" s="58" t="s">
        <v>2944</v>
      </c>
      <c r="N273" s="62"/>
      <c r="O273" s="54">
        <v>1</v>
      </c>
      <c r="P273" s="56" t="s">
        <v>2945</v>
      </c>
      <c r="Q273" s="55" t="s">
        <v>109</v>
      </c>
      <c r="R273" s="54" t="s">
        <v>2946</v>
      </c>
      <c r="S273" s="65">
        <v>44480</v>
      </c>
      <c r="T273" s="65">
        <v>44530</v>
      </c>
      <c r="U273" s="63" t="s">
        <v>111</v>
      </c>
      <c r="V273" s="62"/>
      <c r="W273" s="64">
        <v>44926</v>
      </c>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54"/>
      <c r="AW273" s="62"/>
      <c r="AX273" s="62"/>
      <c r="AY273" s="62"/>
      <c r="AZ273" s="62"/>
      <c r="BA273" s="56"/>
      <c r="BB273" s="54"/>
      <c r="BC273" s="62"/>
      <c r="BD273" s="54"/>
      <c r="BE273" s="62"/>
      <c r="BF273" s="62"/>
      <c r="BG273" s="62"/>
      <c r="BH273" s="62"/>
      <c r="BI273" s="56"/>
      <c r="BJ273" s="54"/>
      <c r="BK273" s="62"/>
      <c r="BL273" s="684">
        <v>44500</v>
      </c>
      <c r="BM273" s="58" t="s">
        <v>2947</v>
      </c>
      <c r="BN273" s="68">
        <v>0.7</v>
      </c>
      <c r="BO273" s="71">
        <v>44508</v>
      </c>
      <c r="BP273" s="58" t="s">
        <v>2948</v>
      </c>
      <c r="BQ273" s="56" t="s">
        <v>126</v>
      </c>
      <c r="BR273" s="71">
        <v>44519</v>
      </c>
      <c r="BS273" s="58" t="s">
        <v>2949</v>
      </c>
      <c r="BT273" s="54" t="s">
        <v>128</v>
      </c>
      <c r="BU273" s="68">
        <v>0.7</v>
      </c>
      <c r="BV273" s="54" t="s">
        <v>133</v>
      </c>
      <c r="BW273" s="170">
        <v>44610</v>
      </c>
      <c r="BX273" s="58" t="s">
        <v>2950</v>
      </c>
      <c r="BY273" s="68">
        <v>0.7</v>
      </c>
      <c r="BZ273" s="89">
        <v>44622</v>
      </c>
      <c r="CA273" s="302" t="s">
        <v>2951</v>
      </c>
      <c r="CB273" s="73" t="s">
        <v>132</v>
      </c>
      <c r="CC273" s="74">
        <f>+BU273</f>
        <v>0.7</v>
      </c>
      <c r="CD273" s="68" t="s">
        <v>133</v>
      </c>
      <c r="CE273" s="684">
        <v>44658</v>
      </c>
      <c r="CF273" s="66" t="s">
        <v>2952</v>
      </c>
      <c r="CG273" s="66" t="s">
        <v>135</v>
      </c>
      <c r="CH273" s="68">
        <v>1</v>
      </c>
      <c r="CI273" s="68" t="s">
        <v>257</v>
      </c>
      <c r="CJ273" s="76">
        <v>44680</v>
      </c>
      <c r="CK273" s="92" t="s">
        <v>598</v>
      </c>
      <c r="CL273" s="77" t="s">
        <v>135</v>
      </c>
      <c r="CM273" s="78">
        <v>1</v>
      </c>
      <c r="CN273" s="78" t="s">
        <v>257</v>
      </c>
      <c r="CO273" s="77"/>
      <c r="CP273" s="77"/>
      <c r="CQ273" s="77"/>
      <c r="CR273" s="248">
        <v>44720</v>
      </c>
      <c r="CS273" s="77" t="s">
        <v>2659</v>
      </c>
      <c r="CT273" s="77" t="s">
        <v>139</v>
      </c>
      <c r="CU273" s="822">
        <v>44761</v>
      </c>
      <c r="CV273" s="827" t="s">
        <v>8276</v>
      </c>
      <c r="CW273" s="856" t="s">
        <v>139</v>
      </c>
      <c r="CX273" s="893">
        <v>44767</v>
      </c>
      <c r="CY273" s="889" t="s">
        <v>348</v>
      </c>
      <c r="CZ273" s="885" t="s">
        <v>128</v>
      </c>
      <c r="DA273" s="78">
        <v>1</v>
      </c>
      <c r="DB273" s="884" t="s">
        <v>4237</v>
      </c>
      <c r="DC273" s="945" t="s">
        <v>260</v>
      </c>
      <c r="DD273" s="947" t="s">
        <v>260</v>
      </c>
      <c r="DE273" s="948" t="s">
        <v>4218</v>
      </c>
      <c r="DF273" s="949" t="s">
        <v>3767</v>
      </c>
      <c r="DG273" s="950" t="s">
        <v>128</v>
      </c>
      <c r="DH273" s="951">
        <v>44771</v>
      </c>
      <c r="DI273" s="952" t="s">
        <v>310</v>
      </c>
      <c r="DJ273" s="953" t="s">
        <v>8527</v>
      </c>
      <c r="DK273" s="925">
        <v>266</v>
      </c>
      <c r="DL273" s="855" t="str">
        <f t="shared" si="6"/>
        <v>CUMPLIDA</v>
      </c>
      <c r="DM273" s="913">
        <v>266</v>
      </c>
    </row>
    <row r="274" spans="1:117" ht="27" hidden="1" customHeight="1">
      <c r="A274" s="54">
        <v>476</v>
      </c>
      <c r="B274" s="54">
        <v>389</v>
      </c>
      <c r="C274" s="59" t="s">
        <v>99</v>
      </c>
      <c r="D274" s="56">
        <v>2021</v>
      </c>
      <c r="E274" s="92" t="s">
        <v>2856</v>
      </c>
      <c r="F274" s="65">
        <v>44455</v>
      </c>
      <c r="G274" s="58" t="s">
        <v>2953</v>
      </c>
      <c r="H274" s="59" t="s">
        <v>102</v>
      </c>
      <c r="I274" s="118" t="s">
        <v>2954</v>
      </c>
      <c r="J274" s="118" t="s">
        <v>2955</v>
      </c>
      <c r="K274" s="118" t="s">
        <v>2956</v>
      </c>
      <c r="L274" s="60" t="s">
        <v>146</v>
      </c>
      <c r="M274" s="118" t="s">
        <v>2957</v>
      </c>
      <c r="N274" s="62"/>
      <c r="O274" s="78">
        <v>1</v>
      </c>
      <c r="P274" s="92" t="s">
        <v>2958</v>
      </c>
      <c r="Q274" s="59" t="s">
        <v>1025</v>
      </c>
      <c r="R274" s="81" t="s">
        <v>2863</v>
      </c>
      <c r="S274" s="134">
        <v>44477</v>
      </c>
      <c r="T274" s="134">
        <v>44819</v>
      </c>
      <c r="U274" s="63" t="s">
        <v>111</v>
      </c>
      <c r="V274" s="62"/>
      <c r="W274" s="64">
        <v>44742</v>
      </c>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54"/>
      <c r="AW274" s="62"/>
      <c r="AX274" s="62"/>
      <c r="AY274" s="62"/>
      <c r="AZ274" s="62"/>
      <c r="BA274" s="56"/>
      <c r="BB274" s="54"/>
      <c r="BC274" s="62"/>
      <c r="BD274" s="54"/>
      <c r="BE274" s="62"/>
      <c r="BF274" s="62"/>
      <c r="BG274" s="62"/>
      <c r="BH274" s="62"/>
      <c r="BI274" s="56"/>
      <c r="BJ274" s="54"/>
      <c r="BK274" s="62"/>
      <c r="BL274" s="684">
        <v>44500</v>
      </c>
      <c r="BM274" s="58" t="s">
        <v>2191</v>
      </c>
      <c r="BN274" s="66">
        <v>0</v>
      </c>
      <c r="BO274" s="170">
        <v>44508</v>
      </c>
      <c r="BP274" s="58" t="s">
        <v>2864</v>
      </c>
      <c r="BQ274" s="54" t="s">
        <v>2865</v>
      </c>
      <c r="BR274" s="145">
        <v>44519</v>
      </c>
      <c r="BS274" s="146" t="s">
        <v>2924</v>
      </c>
      <c r="BT274" s="147" t="s">
        <v>220</v>
      </c>
      <c r="BU274" s="148">
        <v>0</v>
      </c>
      <c r="BV274" s="56" t="s">
        <v>133</v>
      </c>
      <c r="BW274" s="56"/>
      <c r="BX274" s="56" t="s">
        <v>2959</v>
      </c>
      <c r="BY274" s="56"/>
      <c r="BZ274" s="170">
        <v>44634</v>
      </c>
      <c r="CA274" s="58" t="s">
        <v>2960</v>
      </c>
      <c r="CB274" s="66" t="s">
        <v>1043</v>
      </c>
      <c r="CC274" s="68">
        <v>0</v>
      </c>
      <c r="CD274" s="56" t="s">
        <v>133</v>
      </c>
      <c r="CE274" s="76">
        <v>44658</v>
      </c>
      <c r="CF274" s="123" t="s">
        <v>1068</v>
      </c>
      <c r="CG274" s="77" t="s">
        <v>1043</v>
      </c>
      <c r="CH274" s="78">
        <v>0</v>
      </c>
      <c r="CI274" s="78" t="s">
        <v>133</v>
      </c>
      <c r="CJ274" s="76">
        <v>44680</v>
      </c>
      <c r="CK274" s="92" t="s">
        <v>1045</v>
      </c>
      <c r="CL274" s="77" t="s">
        <v>1043</v>
      </c>
      <c r="CM274" s="78">
        <v>0</v>
      </c>
      <c r="CN274" s="78" t="s">
        <v>133</v>
      </c>
      <c r="CO274" s="248">
        <v>44712</v>
      </c>
      <c r="CP274" s="77" t="s">
        <v>2961</v>
      </c>
      <c r="CQ274" s="77">
        <v>0.5</v>
      </c>
      <c r="CR274" s="248">
        <v>44720</v>
      </c>
      <c r="CS274" s="77" t="s">
        <v>335</v>
      </c>
      <c r="CT274" s="77" t="s">
        <v>1048</v>
      </c>
      <c r="CU274" s="248">
        <v>44757</v>
      </c>
      <c r="CV274" s="828" t="s">
        <v>2962</v>
      </c>
      <c r="CW274" s="865" t="s">
        <v>310</v>
      </c>
      <c r="CX274" s="883">
        <v>44768</v>
      </c>
      <c r="CY274" s="889" t="s">
        <v>8647</v>
      </c>
      <c r="CZ274" s="885" t="s">
        <v>220</v>
      </c>
      <c r="DA274" s="78">
        <v>0</v>
      </c>
      <c r="DB274" s="884" t="s">
        <v>4238</v>
      </c>
      <c r="DC274" s="919"/>
      <c r="DD274" s="920"/>
      <c r="DE274" s="54" t="s">
        <v>140</v>
      </c>
      <c r="DF274" s="62"/>
      <c r="DG274" s="62"/>
      <c r="DH274" s="54"/>
      <c r="DI274" s="62"/>
      <c r="DJ274" s="953"/>
      <c r="DK274" s="925">
        <v>267</v>
      </c>
      <c r="DL274" s="855" t="str">
        <f t="shared" si="6"/>
        <v>EN AVANCE</v>
      </c>
      <c r="DM274" s="913">
        <v>267</v>
      </c>
    </row>
    <row r="275" spans="1:117" ht="27" hidden="1" customHeight="1">
      <c r="A275" s="54">
        <v>477</v>
      </c>
      <c r="B275" s="54">
        <v>390</v>
      </c>
      <c r="C275" s="59" t="s">
        <v>99</v>
      </c>
      <c r="D275" s="56">
        <v>2021</v>
      </c>
      <c r="E275" s="92" t="s">
        <v>2856</v>
      </c>
      <c r="F275" s="65">
        <v>44455</v>
      </c>
      <c r="G275" s="58" t="s">
        <v>2963</v>
      </c>
      <c r="H275" s="59" t="s">
        <v>102</v>
      </c>
      <c r="I275" s="118" t="s">
        <v>2964</v>
      </c>
      <c r="J275" s="118" t="s">
        <v>2965</v>
      </c>
      <c r="K275" s="118" t="s">
        <v>2956</v>
      </c>
      <c r="L275" s="60" t="s">
        <v>146</v>
      </c>
      <c r="M275" s="220" t="s">
        <v>2966</v>
      </c>
      <c r="N275" s="62"/>
      <c r="O275" s="123">
        <v>1</v>
      </c>
      <c r="P275" s="92" t="s">
        <v>2967</v>
      </c>
      <c r="Q275" s="59" t="s">
        <v>1025</v>
      </c>
      <c r="R275" s="81" t="s">
        <v>2863</v>
      </c>
      <c r="S275" s="134">
        <v>44477</v>
      </c>
      <c r="T275" s="134">
        <v>44592</v>
      </c>
      <c r="U275" s="63" t="s">
        <v>111</v>
      </c>
      <c r="V275" s="62"/>
      <c r="W275" s="64">
        <v>44742</v>
      </c>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54"/>
      <c r="AW275" s="62"/>
      <c r="AX275" s="62"/>
      <c r="AY275" s="62"/>
      <c r="AZ275" s="62"/>
      <c r="BA275" s="56"/>
      <c r="BB275" s="54"/>
      <c r="BC275" s="62"/>
      <c r="BD275" s="54"/>
      <c r="BE275" s="62"/>
      <c r="BF275" s="62"/>
      <c r="BG275" s="62"/>
      <c r="BH275" s="62"/>
      <c r="BI275" s="56"/>
      <c r="BJ275" s="54"/>
      <c r="BK275" s="62"/>
      <c r="BL275" s="684">
        <v>44500</v>
      </c>
      <c r="BM275" s="58" t="s">
        <v>2968</v>
      </c>
      <c r="BN275" s="66">
        <v>0.75</v>
      </c>
      <c r="BO275" s="71">
        <v>44508</v>
      </c>
      <c r="BP275" s="58" t="s">
        <v>2969</v>
      </c>
      <c r="BQ275" s="54" t="s">
        <v>2865</v>
      </c>
      <c r="BR275" s="145">
        <v>44519</v>
      </c>
      <c r="BS275" s="146" t="s">
        <v>2970</v>
      </c>
      <c r="BT275" s="147" t="s">
        <v>220</v>
      </c>
      <c r="BU275" s="148">
        <v>0</v>
      </c>
      <c r="BV275" s="56" t="s">
        <v>133</v>
      </c>
      <c r="BW275" s="56"/>
      <c r="BX275" s="56" t="s">
        <v>2971</v>
      </c>
      <c r="BY275" s="56"/>
      <c r="BZ275" s="170">
        <v>44634</v>
      </c>
      <c r="CA275" s="58" t="s">
        <v>2960</v>
      </c>
      <c r="CB275" s="66" t="s">
        <v>1043</v>
      </c>
      <c r="CC275" s="68">
        <v>0</v>
      </c>
      <c r="CD275" s="56" t="s">
        <v>133</v>
      </c>
      <c r="CE275" s="76">
        <v>44658</v>
      </c>
      <c r="CF275" s="123" t="s">
        <v>1068</v>
      </c>
      <c r="CG275" s="77" t="s">
        <v>1043</v>
      </c>
      <c r="CH275" s="78">
        <v>0</v>
      </c>
      <c r="CI275" s="78" t="s">
        <v>133</v>
      </c>
      <c r="CJ275" s="76">
        <v>44680</v>
      </c>
      <c r="CK275" s="92" t="s">
        <v>1045</v>
      </c>
      <c r="CL275" s="77" t="s">
        <v>1043</v>
      </c>
      <c r="CM275" s="78">
        <v>0</v>
      </c>
      <c r="CN275" s="78" t="s">
        <v>133</v>
      </c>
      <c r="CO275" s="248">
        <v>44712</v>
      </c>
      <c r="CP275" s="77" t="s">
        <v>2961</v>
      </c>
      <c r="CQ275" s="77">
        <v>0.7</v>
      </c>
      <c r="CR275" s="248">
        <v>44720</v>
      </c>
      <c r="CS275" s="77" t="s">
        <v>335</v>
      </c>
      <c r="CT275" s="77" t="s">
        <v>1048</v>
      </c>
      <c r="CU275" s="248">
        <v>44757</v>
      </c>
      <c r="CV275" s="828" t="s">
        <v>2972</v>
      </c>
      <c r="CW275" s="865" t="s">
        <v>126</v>
      </c>
      <c r="CX275" s="883">
        <v>44768</v>
      </c>
      <c r="CY275" s="889" t="s">
        <v>8648</v>
      </c>
      <c r="CZ275" s="885" t="s">
        <v>220</v>
      </c>
      <c r="DA275" s="78">
        <v>0</v>
      </c>
      <c r="DB275" s="884" t="s">
        <v>4239</v>
      </c>
      <c r="DC275" s="919"/>
      <c r="DD275" s="920"/>
      <c r="DE275" s="54" t="s">
        <v>140</v>
      </c>
      <c r="DF275" s="62"/>
      <c r="DG275" s="62"/>
      <c r="DH275" s="54"/>
      <c r="DI275" s="62"/>
      <c r="DJ275" s="953"/>
      <c r="DK275" s="925">
        <v>268</v>
      </c>
      <c r="DL275" s="855" t="str">
        <f t="shared" si="6"/>
        <v>EN AVANCE</v>
      </c>
      <c r="DM275" s="913">
        <v>268</v>
      </c>
    </row>
    <row r="276" spans="1:117" ht="27" hidden="1" customHeight="1">
      <c r="A276" s="54">
        <v>480</v>
      </c>
      <c r="B276" s="54">
        <v>391</v>
      </c>
      <c r="C276" s="59" t="s">
        <v>99</v>
      </c>
      <c r="D276" s="56">
        <v>2021</v>
      </c>
      <c r="E276" s="92" t="s">
        <v>2856</v>
      </c>
      <c r="F276" s="65">
        <v>44455</v>
      </c>
      <c r="G276" s="58" t="s">
        <v>2973</v>
      </c>
      <c r="H276" s="59" t="s">
        <v>102</v>
      </c>
      <c r="I276" s="118" t="s">
        <v>2974</v>
      </c>
      <c r="J276" s="220" t="s">
        <v>2975</v>
      </c>
      <c r="K276" s="118" t="s">
        <v>2976</v>
      </c>
      <c r="L276" s="60" t="s">
        <v>146</v>
      </c>
      <c r="M276" s="220" t="s">
        <v>2977</v>
      </c>
      <c r="N276" s="62"/>
      <c r="O276" s="78">
        <v>1</v>
      </c>
      <c r="P276" s="92" t="s">
        <v>2978</v>
      </c>
      <c r="Q276" s="59" t="s">
        <v>1025</v>
      </c>
      <c r="R276" s="81" t="s">
        <v>2863</v>
      </c>
      <c r="S276" s="134">
        <v>44477</v>
      </c>
      <c r="T276" s="134">
        <v>44819</v>
      </c>
      <c r="U276" s="63" t="s">
        <v>111</v>
      </c>
      <c r="V276" s="62"/>
      <c r="W276" s="64">
        <f>+T276</f>
        <v>44819</v>
      </c>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54"/>
      <c r="AW276" s="62"/>
      <c r="AX276" s="62"/>
      <c r="AY276" s="62"/>
      <c r="AZ276" s="62"/>
      <c r="BA276" s="56"/>
      <c r="BB276" s="54"/>
      <c r="BC276" s="62"/>
      <c r="BD276" s="54"/>
      <c r="BE276" s="62"/>
      <c r="BF276" s="62"/>
      <c r="BG276" s="62"/>
      <c r="BH276" s="62"/>
      <c r="BI276" s="56"/>
      <c r="BJ276" s="54"/>
      <c r="BK276" s="62"/>
      <c r="BL276" s="684">
        <v>44500</v>
      </c>
      <c r="BM276" s="58" t="s">
        <v>2979</v>
      </c>
      <c r="BN276" s="66">
        <v>0.5</v>
      </c>
      <c r="BO276" s="71">
        <v>44508</v>
      </c>
      <c r="BP276" s="58" t="s">
        <v>2980</v>
      </c>
      <c r="BQ276" s="54" t="s">
        <v>2865</v>
      </c>
      <c r="BR276" s="145">
        <v>44519</v>
      </c>
      <c r="BS276" s="146" t="s">
        <v>2981</v>
      </c>
      <c r="BT276" s="147" t="s">
        <v>220</v>
      </c>
      <c r="BU276" s="148">
        <v>0.25</v>
      </c>
      <c r="BV276" s="56" t="s">
        <v>133</v>
      </c>
      <c r="BW276" s="56"/>
      <c r="BX276" s="56" t="s">
        <v>2982</v>
      </c>
      <c r="BY276" s="56"/>
      <c r="BZ276" s="170">
        <v>44634</v>
      </c>
      <c r="CA276" s="70" t="s">
        <v>2495</v>
      </c>
      <c r="CB276" s="66" t="s">
        <v>1043</v>
      </c>
      <c r="CC276" s="68">
        <v>0.25</v>
      </c>
      <c r="CD276" s="56" t="s">
        <v>133</v>
      </c>
      <c r="CE276" s="76">
        <v>44658</v>
      </c>
      <c r="CF276" s="123" t="s">
        <v>1068</v>
      </c>
      <c r="CG276" s="77" t="s">
        <v>1043</v>
      </c>
      <c r="CH276" s="78">
        <v>0</v>
      </c>
      <c r="CI276" s="78" t="s">
        <v>133</v>
      </c>
      <c r="CJ276" s="76">
        <v>44680</v>
      </c>
      <c r="CK276" s="92" t="s">
        <v>1045</v>
      </c>
      <c r="CL276" s="77" t="s">
        <v>1043</v>
      </c>
      <c r="CM276" s="78">
        <v>0</v>
      </c>
      <c r="CN276" s="78" t="s">
        <v>133</v>
      </c>
      <c r="CO276" s="248">
        <v>44712</v>
      </c>
      <c r="CP276" s="77" t="s">
        <v>2983</v>
      </c>
      <c r="CQ276" s="77">
        <v>0.6</v>
      </c>
      <c r="CR276" s="248">
        <v>44720</v>
      </c>
      <c r="CS276" s="77" t="s">
        <v>335</v>
      </c>
      <c r="CT276" s="77" t="s">
        <v>1048</v>
      </c>
      <c r="CU276" s="248">
        <v>44757</v>
      </c>
      <c r="CV276" s="828" t="s">
        <v>2984</v>
      </c>
      <c r="CW276" s="865" t="s">
        <v>126</v>
      </c>
      <c r="CX276" s="883">
        <v>44768</v>
      </c>
      <c r="CY276" s="889" t="s">
        <v>8649</v>
      </c>
      <c r="CZ276" s="885" t="s">
        <v>220</v>
      </c>
      <c r="DA276" s="78">
        <v>0</v>
      </c>
      <c r="DB276" s="884" t="s">
        <v>4238</v>
      </c>
      <c r="DC276" s="919"/>
      <c r="DD276" s="920"/>
      <c r="DE276" s="54" t="s">
        <v>140</v>
      </c>
      <c r="DF276" s="62"/>
      <c r="DG276" s="62"/>
      <c r="DH276" s="54"/>
      <c r="DI276" s="62"/>
      <c r="DJ276" s="953"/>
      <c r="DK276" s="925">
        <v>269</v>
      </c>
      <c r="DL276" s="855" t="str">
        <f t="shared" si="6"/>
        <v>EN AVANCE</v>
      </c>
      <c r="DM276" s="913">
        <v>269</v>
      </c>
    </row>
    <row r="277" spans="1:117" ht="27" hidden="1" customHeight="1">
      <c r="A277" s="54">
        <v>481</v>
      </c>
      <c r="B277" s="54">
        <v>392</v>
      </c>
      <c r="C277" s="59" t="s">
        <v>99</v>
      </c>
      <c r="D277" s="56">
        <v>2021</v>
      </c>
      <c r="E277" s="92" t="s">
        <v>2856</v>
      </c>
      <c r="F277" s="65">
        <v>44455</v>
      </c>
      <c r="G277" s="58" t="s">
        <v>2985</v>
      </c>
      <c r="H277" s="59" t="s">
        <v>102</v>
      </c>
      <c r="I277" s="118" t="s">
        <v>2986</v>
      </c>
      <c r="J277" s="220" t="s">
        <v>2987</v>
      </c>
      <c r="K277" s="118" t="s">
        <v>2988</v>
      </c>
      <c r="L277" s="60" t="s">
        <v>146</v>
      </c>
      <c r="M277" s="220" t="s">
        <v>2989</v>
      </c>
      <c r="N277" s="206" t="s">
        <v>2990</v>
      </c>
      <c r="O277" s="192">
        <v>4</v>
      </c>
      <c r="P277" s="86" t="s">
        <v>2991</v>
      </c>
      <c r="Q277" s="59" t="s">
        <v>1025</v>
      </c>
      <c r="R277" s="81" t="s">
        <v>2863</v>
      </c>
      <c r="S277" s="314">
        <v>44562</v>
      </c>
      <c r="T277" s="334">
        <v>44819</v>
      </c>
      <c r="U277" s="63" t="s">
        <v>393</v>
      </c>
      <c r="V277" s="62"/>
      <c r="W277" s="64">
        <v>45015</v>
      </c>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54"/>
      <c r="AW277" s="62"/>
      <c r="AX277" s="62"/>
      <c r="AY277" s="62"/>
      <c r="AZ277" s="62"/>
      <c r="BA277" s="56"/>
      <c r="BB277" s="54"/>
      <c r="BC277" s="62"/>
      <c r="BD277" s="54"/>
      <c r="BE277" s="62"/>
      <c r="BF277" s="62"/>
      <c r="BG277" s="62"/>
      <c r="BH277" s="62"/>
      <c r="BI277" s="56"/>
      <c r="BJ277" s="54"/>
      <c r="BK277" s="62"/>
      <c r="BL277" s="684">
        <v>44500</v>
      </c>
      <c r="BM277" s="58" t="s">
        <v>2191</v>
      </c>
      <c r="BN277" s="66">
        <v>0</v>
      </c>
      <c r="BO277" s="71">
        <v>44508</v>
      </c>
      <c r="BP277" s="58" t="s">
        <v>2864</v>
      </c>
      <c r="BQ277" s="54" t="s">
        <v>2865</v>
      </c>
      <c r="BR277" s="145">
        <v>44519</v>
      </c>
      <c r="BS277" s="335" t="s">
        <v>2924</v>
      </c>
      <c r="BT277" s="147" t="s">
        <v>220</v>
      </c>
      <c r="BU277" s="148">
        <v>0</v>
      </c>
      <c r="BV277" s="56" t="s">
        <v>133</v>
      </c>
      <c r="BW277" s="56"/>
      <c r="BX277" s="56" t="s">
        <v>2992</v>
      </c>
      <c r="BY277" s="56"/>
      <c r="BZ277" s="170">
        <v>44634</v>
      </c>
      <c r="CA277" s="318" t="s">
        <v>2993</v>
      </c>
      <c r="CB277" s="66" t="s">
        <v>1043</v>
      </c>
      <c r="CC277" s="68">
        <v>0</v>
      </c>
      <c r="CD277" s="56" t="s">
        <v>133</v>
      </c>
      <c r="CE277" s="76">
        <v>44658</v>
      </c>
      <c r="CF277" s="123" t="s">
        <v>1068</v>
      </c>
      <c r="CG277" s="77" t="s">
        <v>1043</v>
      </c>
      <c r="CH277" s="78">
        <v>0</v>
      </c>
      <c r="CI277" s="78" t="s">
        <v>133</v>
      </c>
      <c r="CJ277" s="76">
        <v>44680</v>
      </c>
      <c r="CK277" s="92" t="s">
        <v>1045</v>
      </c>
      <c r="CL277" s="77" t="s">
        <v>1043</v>
      </c>
      <c r="CM277" s="78">
        <v>0</v>
      </c>
      <c r="CN277" s="78" t="s">
        <v>133</v>
      </c>
      <c r="CO277" s="248">
        <v>44712</v>
      </c>
      <c r="CP277" s="77" t="s">
        <v>2994</v>
      </c>
      <c r="CQ277" s="77">
        <v>0.5</v>
      </c>
      <c r="CR277" s="248">
        <v>44720</v>
      </c>
      <c r="CS277" s="77" t="s">
        <v>335</v>
      </c>
      <c r="CT277" s="77" t="s">
        <v>1048</v>
      </c>
      <c r="CU277" s="248">
        <v>44757</v>
      </c>
      <c r="CV277" s="828" t="s">
        <v>2995</v>
      </c>
      <c r="CW277" s="865" t="s">
        <v>126</v>
      </c>
      <c r="CX277" s="883">
        <v>44768</v>
      </c>
      <c r="CY277" s="889" t="s">
        <v>8650</v>
      </c>
      <c r="CZ277" s="885" t="s">
        <v>220</v>
      </c>
      <c r="DA277" s="78">
        <v>0</v>
      </c>
      <c r="DB277" s="884" t="s">
        <v>4238</v>
      </c>
      <c r="DC277" s="919"/>
      <c r="DD277" s="920"/>
      <c r="DE277" s="54" t="s">
        <v>140</v>
      </c>
      <c r="DF277" s="62"/>
      <c r="DG277" s="62"/>
      <c r="DH277" s="54"/>
      <c r="DI277" s="62"/>
      <c r="DJ277" s="953"/>
      <c r="DK277" s="925">
        <v>270</v>
      </c>
      <c r="DL277" s="855" t="str">
        <f t="shared" si="6"/>
        <v>EN AVANCE</v>
      </c>
      <c r="DM277" s="913">
        <v>270</v>
      </c>
    </row>
    <row r="278" spans="1:117" ht="27" hidden="1" customHeight="1">
      <c r="A278" s="54">
        <v>482</v>
      </c>
      <c r="B278" s="54">
        <v>393</v>
      </c>
      <c r="C278" s="59" t="s">
        <v>99</v>
      </c>
      <c r="D278" s="56">
        <v>2021</v>
      </c>
      <c r="E278" s="92" t="s">
        <v>2856</v>
      </c>
      <c r="F278" s="65">
        <v>44455</v>
      </c>
      <c r="G278" s="58" t="s">
        <v>2996</v>
      </c>
      <c r="H278" s="59" t="s">
        <v>102</v>
      </c>
      <c r="I278" s="118" t="s">
        <v>2997</v>
      </c>
      <c r="J278" s="220" t="s">
        <v>2859</v>
      </c>
      <c r="K278" s="118" t="s">
        <v>2860</v>
      </c>
      <c r="L278" s="60" t="s">
        <v>146</v>
      </c>
      <c r="M278" s="118" t="s">
        <v>2998</v>
      </c>
      <c r="N278" s="56"/>
      <c r="O278" s="74">
        <v>1</v>
      </c>
      <c r="P278" s="81" t="s">
        <v>2999</v>
      </c>
      <c r="Q278" s="59" t="s">
        <v>1025</v>
      </c>
      <c r="R278" s="81" t="s">
        <v>2863</v>
      </c>
      <c r="S278" s="134">
        <v>44477</v>
      </c>
      <c r="T278" s="134">
        <v>44742</v>
      </c>
      <c r="U278" s="323"/>
      <c r="V278" s="62"/>
      <c r="W278" s="65">
        <f>IF(T278="","",(T278+V278))</f>
        <v>44742</v>
      </c>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54"/>
      <c r="AW278" s="62"/>
      <c r="AX278" s="62"/>
      <c r="AY278" s="62"/>
      <c r="AZ278" s="62"/>
      <c r="BA278" s="56"/>
      <c r="BB278" s="54"/>
      <c r="BC278" s="62"/>
      <c r="BD278" s="54"/>
      <c r="BE278" s="62"/>
      <c r="BF278" s="62"/>
      <c r="BG278" s="62"/>
      <c r="BH278" s="62"/>
      <c r="BI278" s="56"/>
      <c r="BJ278" s="54"/>
      <c r="BK278" s="62"/>
      <c r="BL278" s="684">
        <v>44500</v>
      </c>
      <c r="BM278" s="58" t="s">
        <v>2191</v>
      </c>
      <c r="BN278" s="66">
        <v>0</v>
      </c>
      <c r="BO278" s="170">
        <v>44508</v>
      </c>
      <c r="BP278" s="58" t="s">
        <v>2864</v>
      </c>
      <c r="BQ278" s="54" t="s">
        <v>2865</v>
      </c>
      <c r="BR278" s="145">
        <v>44519</v>
      </c>
      <c r="BS278" s="335" t="s">
        <v>2924</v>
      </c>
      <c r="BT278" s="147" t="s">
        <v>220</v>
      </c>
      <c r="BU278" s="148">
        <v>0</v>
      </c>
      <c r="BV278" s="56" t="s">
        <v>133</v>
      </c>
      <c r="BW278" s="56"/>
      <c r="BX278" s="56" t="s">
        <v>3000</v>
      </c>
      <c r="BY278" s="56"/>
      <c r="BZ278" s="170">
        <v>44634</v>
      </c>
      <c r="CA278" s="70" t="s">
        <v>2495</v>
      </c>
      <c r="CB278" s="66" t="s">
        <v>1043</v>
      </c>
      <c r="CC278" s="68">
        <v>0</v>
      </c>
      <c r="CD278" s="56" t="s">
        <v>133</v>
      </c>
      <c r="CE278" s="76">
        <v>44658</v>
      </c>
      <c r="CF278" s="123" t="s">
        <v>3001</v>
      </c>
      <c r="CG278" s="77" t="s">
        <v>1043</v>
      </c>
      <c r="CH278" s="78"/>
      <c r="CI278" s="78" t="s">
        <v>133</v>
      </c>
      <c r="CJ278" s="76">
        <v>44680</v>
      </c>
      <c r="CK278" s="92" t="s">
        <v>1045</v>
      </c>
      <c r="CL278" s="77" t="s">
        <v>1043</v>
      </c>
      <c r="CM278" s="78">
        <v>0</v>
      </c>
      <c r="CN278" s="78" t="s">
        <v>133</v>
      </c>
      <c r="CO278" s="248">
        <v>44712</v>
      </c>
      <c r="CP278" s="77" t="s">
        <v>3002</v>
      </c>
      <c r="CQ278" s="77">
        <v>0.7</v>
      </c>
      <c r="CR278" s="248">
        <v>44720</v>
      </c>
      <c r="CS278" s="77" t="s">
        <v>335</v>
      </c>
      <c r="CT278" s="77" t="s">
        <v>1048</v>
      </c>
      <c r="CU278" s="248">
        <v>44757</v>
      </c>
      <c r="CV278" s="828" t="s">
        <v>2868</v>
      </c>
      <c r="CW278" s="865" t="s">
        <v>126</v>
      </c>
      <c r="CX278" s="883">
        <v>44768</v>
      </c>
      <c r="CY278" s="889" t="s">
        <v>8651</v>
      </c>
      <c r="CZ278" s="885" t="s">
        <v>220</v>
      </c>
      <c r="DA278" s="78">
        <v>0</v>
      </c>
      <c r="DB278" s="884" t="s">
        <v>4239</v>
      </c>
      <c r="DC278" s="919"/>
      <c r="DD278" s="920"/>
      <c r="DE278" s="54" t="s">
        <v>140</v>
      </c>
      <c r="DF278" s="62"/>
      <c r="DG278" s="62"/>
      <c r="DH278" s="54"/>
      <c r="DI278" s="62"/>
      <c r="DJ278" s="953"/>
      <c r="DK278" s="925">
        <v>271</v>
      </c>
      <c r="DL278" s="855" t="str">
        <f t="shared" si="6"/>
        <v>EN AVANCE</v>
      </c>
      <c r="DM278" s="913">
        <v>271</v>
      </c>
    </row>
    <row r="279" spans="1:117" ht="27" hidden="1" customHeight="1">
      <c r="A279" s="54">
        <v>483</v>
      </c>
      <c r="B279" s="54">
        <v>394</v>
      </c>
      <c r="C279" s="59" t="s">
        <v>99</v>
      </c>
      <c r="D279" s="56">
        <v>2021</v>
      </c>
      <c r="E279" s="92" t="s">
        <v>2856</v>
      </c>
      <c r="F279" s="65">
        <v>44455</v>
      </c>
      <c r="G279" s="58" t="s">
        <v>3003</v>
      </c>
      <c r="H279" s="59" t="s">
        <v>102</v>
      </c>
      <c r="I279" s="118" t="s">
        <v>3004</v>
      </c>
      <c r="J279" s="220" t="s">
        <v>3005</v>
      </c>
      <c r="K279" s="118" t="s">
        <v>3006</v>
      </c>
      <c r="L279" s="59" t="s">
        <v>146</v>
      </c>
      <c r="M279" s="220" t="s">
        <v>3007</v>
      </c>
      <c r="N279" s="62"/>
      <c r="O279" s="123">
        <v>1</v>
      </c>
      <c r="P279" s="92" t="s">
        <v>3008</v>
      </c>
      <c r="Q279" s="55" t="s">
        <v>109</v>
      </c>
      <c r="R279" s="81" t="s">
        <v>2491</v>
      </c>
      <c r="S279" s="134">
        <v>44477</v>
      </c>
      <c r="T279" s="134">
        <v>44819</v>
      </c>
      <c r="U279" s="323"/>
      <c r="V279" s="62"/>
      <c r="W279" s="65">
        <f>IF(T279="","",(T279+V279))</f>
        <v>44819</v>
      </c>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54"/>
      <c r="AW279" s="62"/>
      <c r="AX279" s="62"/>
      <c r="AY279" s="62"/>
      <c r="AZ279" s="62"/>
      <c r="BA279" s="56"/>
      <c r="BB279" s="54"/>
      <c r="BC279" s="62"/>
      <c r="BD279" s="54"/>
      <c r="BE279" s="62"/>
      <c r="BF279" s="62"/>
      <c r="BG279" s="62"/>
      <c r="BH279" s="62"/>
      <c r="BI279" s="56"/>
      <c r="BJ279" s="54"/>
      <c r="BK279" s="62"/>
      <c r="BL279" s="170">
        <v>44500</v>
      </c>
      <c r="BM279" s="62"/>
      <c r="BN279" s="62"/>
      <c r="BO279" s="170">
        <v>44508</v>
      </c>
      <c r="BP279" s="58" t="s">
        <v>3009</v>
      </c>
      <c r="BQ279" s="56" t="s">
        <v>3010</v>
      </c>
      <c r="BR279" s="71">
        <v>44519</v>
      </c>
      <c r="BS279" s="58" t="s">
        <v>3011</v>
      </c>
      <c r="BT279" s="54" t="s">
        <v>128</v>
      </c>
      <c r="BU279" s="68">
        <v>0.8</v>
      </c>
      <c r="BV279" s="54" t="s">
        <v>133</v>
      </c>
      <c r="BW279" s="170">
        <v>44610</v>
      </c>
      <c r="BX279" s="67" t="s">
        <v>3012</v>
      </c>
      <c r="BY279" s="69">
        <v>1</v>
      </c>
      <c r="BZ279" s="89">
        <v>44622</v>
      </c>
      <c r="CA279" s="332" t="s">
        <v>2855</v>
      </c>
      <c r="CB279" s="73" t="s">
        <v>132</v>
      </c>
      <c r="CC279" s="74">
        <f>+BU279</f>
        <v>0.8</v>
      </c>
      <c r="CD279" s="69" t="s">
        <v>133</v>
      </c>
      <c r="CE279" s="684">
        <v>44658</v>
      </c>
      <c r="CF279" s="66" t="s">
        <v>163</v>
      </c>
      <c r="CG279" s="66" t="s">
        <v>135</v>
      </c>
      <c r="CH279" s="68">
        <v>0.8</v>
      </c>
      <c r="CI279" s="68" t="s">
        <v>133</v>
      </c>
      <c r="CJ279" s="76">
        <v>44680</v>
      </c>
      <c r="CK279" s="77" t="s">
        <v>136</v>
      </c>
      <c r="CL279" s="77" t="s">
        <v>135</v>
      </c>
      <c r="CM279" s="78">
        <v>0.8</v>
      </c>
      <c r="CN279" s="78" t="s">
        <v>133</v>
      </c>
      <c r="CO279" s="248">
        <v>44712</v>
      </c>
      <c r="CP279" s="77" t="s">
        <v>3013</v>
      </c>
      <c r="CQ279" s="77">
        <v>1</v>
      </c>
      <c r="CR279" s="248">
        <v>44720</v>
      </c>
      <c r="CS279" s="77" t="s">
        <v>3014</v>
      </c>
      <c r="CT279" s="77" t="s">
        <v>166</v>
      </c>
      <c r="CU279" s="822">
        <v>44761</v>
      </c>
      <c r="CV279" s="827" t="s">
        <v>8277</v>
      </c>
      <c r="CW279" s="856" t="s">
        <v>139</v>
      </c>
      <c r="CX279" s="893">
        <v>44770</v>
      </c>
      <c r="CY279" s="889" t="s">
        <v>8443</v>
      </c>
      <c r="CZ279" s="885" t="s">
        <v>128</v>
      </c>
      <c r="DA279" s="78">
        <v>0.8</v>
      </c>
      <c r="DB279" s="884" t="s">
        <v>4238</v>
      </c>
      <c r="DC279" s="919"/>
      <c r="DD279" s="920"/>
      <c r="DE279" s="54" t="s">
        <v>140</v>
      </c>
      <c r="DF279" s="62"/>
      <c r="DG279" s="62"/>
      <c r="DH279" s="54"/>
      <c r="DI279" s="62"/>
      <c r="DJ279" s="953"/>
      <c r="DK279" s="925">
        <v>272</v>
      </c>
      <c r="DL279" s="855" t="str">
        <f t="shared" si="6"/>
        <v>EN AVANCE</v>
      </c>
      <c r="DM279" s="913">
        <v>272</v>
      </c>
    </row>
    <row r="280" spans="1:117" ht="27" hidden="1" customHeight="1">
      <c r="A280" s="98">
        <v>484</v>
      </c>
      <c r="B280" s="54">
        <v>395</v>
      </c>
      <c r="C280" s="103" t="s">
        <v>99</v>
      </c>
      <c r="D280" s="100">
        <v>2021</v>
      </c>
      <c r="E280" s="100" t="s">
        <v>3015</v>
      </c>
      <c r="F280" s="173">
        <v>44446</v>
      </c>
      <c r="G280" s="267" t="s">
        <v>3016</v>
      </c>
      <c r="H280" s="103" t="s">
        <v>102</v>
      </c>
      <c r="I280" s="102" t="s">
        <v>3017</v>
      </c>
      <c r="J280" s="102" t="s">
        <v>3018</v>
      </c>
      <c r="K280" s="102" t="s">
        <v>2389</v>
      </c>
      <c r="L280" s="104" t="s">
        <v>106</v>
      </c>
      <c r="M280" s="102" t="s">
        <v>3019</v>
      </c>
      <c r="N280" s="100"/>
      <c r="O280" s="98">
        <v>1</v>
      </c>
      <c r="P280" s="100" t="s">
        <v>3020</v>
      </c>
      <c r="Q280" s="55" t="s">
        <v>109</v>
      </c>
      <c r="R280" s="100" t="s">
        <v>3021</v>
      </c>
      <c r="S280" s="173">
        <v>44480</v>
      </c>
      <c r="T280" s="173">
        <v>44500</v>
      </c>
      <c r="U280" s="63" t="s">
        <v>111</v>
      </c>
      <c r="V280" s="114"/>
      <c r="W280" s="64">
        <v>44742</v>
      </c>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c r="AV280" s="98"/>
      <c r="AW280" s="114"/>
      <c r="AX280" s="114"/>
      <c r="AY280" s="114"/>
      <c r="AZ280" s="114"/>
      <c r="BA280" s="100"/>
      <c r="BB280" s="98"/>
      <c r="BC280" s="114"/>
      <c r="BD280" s="98"/>
      <c r="BE280" s="114"/>
      <c r="BF280" s="114"/>
      <c r="BG280" s="114"/>
      <c r="BH280" s="114"/>
      <c r="BI280" s="100"/>
      <c r="BJ280" s="98"/>
      <c r="BK280" s="114"/>
      <c r="BL280" s="114"/>
      <c r="BM280" s="114"/>
      <c r="BN280" s="114"/>
      <c r="BO280" s="114"/>
      <c r="BP280" s="114"/>
      <c r="BQ280" s="169"/>
      <c r="BR280" s="114"/>
      <c r="BS280" s="178"/>
      <c r="BT280" s="114"/>
      <c r="BU280" s="114"/>
      <c r="BV280" s="98" t="s">
        <v>3022</v>
      </c>
      <c r="BW280" s="98"/>
      <c r="BX280" s="98"/>
      <c r="BY280" s="98"/>
      <c r="BZ280" s="89">
        <v>44622</v>
      </c>
      <c r="CA280" s="302" t="s">
        <v>2464</v>
      </c>
      <c r="CB280" s="73" t="s">
        <v>132</v>
      </c>
      <c r="CC280" s="74">
        <f>+BU280</f>
        <v>0</v>
      </c>
      <c r="CD280" s="98" t="s">
        <v>133</v>
      </c>
      <c r="CE280" s="684">
        <v>44658</v>
      </c>
      <c r="CF280" s="336" t="s">
        <v>3023</v>
      </c>
      <c r="CG280" s="66" t="s">
        <v>135</v>
      </c>
      <c r="CH280" s="68">
        <v>0</v>
      </c>
      <c r="CI280" s="98" t="s">
        <v>133</v>
      </c>
      <c r="CJ280" s="76">
        <v>44680</v>
      </c>
      <c r="CK280" s="77" t="s">
        <v>136</v>
      </c>
      <c r="CL280" s="77" t="s">
        <v>135</v>
      </c>
      <c r="CM280" s="78">
        <v>0</v>
      </c>
      <c r="CN280" s="78" t="s">
        <v>133</v>
      </c>
      <c r="CO280" s="77"/>
      <c r="CP280" s="77"/>
      <c r="CQ280" s="77"/>
      <c r="CR280" s="248">
        <v>44720</v>
      </c>
      <c r="CS280" s="77" t="s">
        <v>335</v>
      </c>
      <c r="CT280" s="77" t="s">
        <v>166</v>
      </c>
      <c r="CU280" s="822">
        <v>44761</v>
      </c>
      <c r="CV280" s="825" t="s">
        <v>8278</v>
      </c>
      <c r="CW280" s="856" t="s">
        <v>126</v>
      </c>
      <c r="CX280" s="893">
        <v>44770</v>
      </c>
      <c r="CY280" s="889" t="s">
        <v>8436</v>
      </c>
      <c r="CZ280" s="885" t="s">
        <v>128</v>
      </c>
      <c r="DA280" s="78">
        <v>0</v>
      </c>
      <c r="DB280" s="884" t="s">
        <v>4238</v>
      </c>
      <c r="DC280" s="921"/>
      <c r="DD280" s="922"/>
      <c r="DE280" s="98" t="s">
        <v>140</v>
      </c>
      <c r="DF280" s="114"/>
      <c r="DG280" s="114"/>
      <c r="DH280" s="98"/>
      <c r="DI280" s="114"/>
      <c r="DJ280" s="953"/>
      <c r="DK280" s="925">
        <v>273</v>
      </c>
      <c r="DL280" s="855" t="str">
        <f t="shared" si="6"/>
        <v>EN AVANCE</v>
      </c>
      <c r="DM280" s="913">
        <v>273</v>
      </c>
    </row>
    <row r="281" spans="1:117" ht="27" hidden="1" customHeight="1">
      <c r="A281" s="98">
        <v>0</v>
      </c>
      <c r="B281" s="54">
        <v>396</v>
      </c>
      <c r="C281" s="103" t="s">
        <v>99</v>
      </c>
      <c r="D281" s="100">
        <v>2021</v>
      </c>
      <c r="E281" s="106" t="s">
        <v>3015</v>
      </c>
      <c r="F281" s="173">
        <v>44446</v>
      </c>
      <c r="G281" s="267" t="s">
        <v>3016</v>
      </c>
      <c r="H281" s="103" t="s">
        <v>102</v>
      </c>
      <c r="I281" s="102" t="s">
        <v>3017</v>
      </c>
      <c r="J281" s="102" t="s">
        <v>3018</v>
      </c>
      <c r="K281" s="102" t="s">
        <v>2389</v>
      </c>
      <c r="L281" s="104" t="s">
        <v>146</v>
      </c>
      <c r="M281" s="102" t="s">
        <v>3024</v>
      </c>
      <c r="N281" s="100"/>
      <c r="O281" s="98">
        <v>1</v>
      </c>
      <c r="P281" s="100" t="s">
        <v>3025</v>
      </c>
      <c r="Q281" s="55" t="s">
        <v>391</v>
      </c>
      <c r="R281" s="100" t="s">
        <v>3026</v>
      </c>
      <c r="S281" s="173">
        <v>44480</v>
      </c>
      <c r="T281" s="108">
        <v>44515</v>
      </c>
      <c r="U281" s="270" t="s">
        <v>111</v>
      </c>
      <c r="V281" s="114">
        <v>110</v>
      </c>
      <c r="W281" s="64">
        <v>44742</v>
      </c>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c r="AU281" s="114"/>
      <c r="AV281" s="98"/>
      <c r="AW281" s="114"/>
      <c r="AX281" s="114"/>
      <c r="AY281" s="114"/>
      <c r="AZ281" s="114"/>
      <c r="BA281" s="100"/>
      <c r="BB281" s="98"/>
      <c r="BC281" s="114"/>
      <c r="BD281" s="98"/>
      <c r="BE281" s="114"/>
      <c r="BF281" s="114"/>
      <c r="BG281" s="114"/>
      <c r="BH281" s="114"/>
      <c r="BI281" s="100"/>
      <c r="BJ281" s="98"/>
      <c r="BK281" s="114"/>
      <c r="BL281" s="114"/>
      <c r="BM281" s="114"/>
      <c r="BN281" s="114"/>
      <c r="BO281" s="114"/>
      <c r="BP281" s="114"/>
      <c r="BQ281" s="169"/>
      <c r="BR281" s="114"/>
      <c r="BS281" s="178"/>
      <c r="BT281" s="114"/>
      <c r="BU281" s="114"/>
      <c r="BV281" s="98" t="s">
        <v>3022</v>
      </c>
      <c r="BW281" s="98"/>
      <c r="BX281" s="98"/>
      <c r="BY281" s="98"/>
      <c r="BZ281" s="200">
        <v>44631</v>
      </c>
      <c r="CA281" s="308" t="s">
        <v>3027</v>
      </c>
      <c r="CB281" s="309" t="s">
        <v>972</v>
      </c>
      <c r="CC281" s="98"/>
      <c r="CD281" s="98" t="s">
        <v>133</v>
      </c>
      <c r="CE281" s="76">
        <v>44657</v>
      </c>
      <c r="CF281" s="337" t="s">
        <v>3028</v>
      </c>
      <c r="CG281" s="131" t="s">
        <v>451</v>
      </c>
      <c r="CH281" s="123">
        <v>0</v>
      </c>
      <c r="CI281" s="123" t="s">
        <v>133</v>
      </c>
      <c r="CJ281" s="76">
        <v>44678</v>
      </c>
      <c r="CK281" s="240" t="s">
        <v>3029</v>
      </c>
      <c r="CL281" s="120" t="s">
        <v>198</v>
      </c>
      <c r="CM281" s="78">
        <v>0</v>
      </c>
      <c r="CN281" s="123" t="s">
        <v>133</v>
      </c>
      <c r="CO281" s="79">
        <v>44706</v>
      </c>
      <c r="CP281" s="118" t="s">
        <v>3030</v>
      </c>
      <c r="CQ281" s="77">
        <v>0</v>
      </c>
      <c r="CR281" s="79">
        <v>44720</v>
      </c>
      <c r="CS281" s="92" t="s">
        <v>3031</v>
      </c>
      <c r="CT281" s="92" t="s">
        <v>126</v>
      </c>
      <c r="CU281" s="811">
        <v>44761</v>
      </c>
      <c r="CV281" s="813" t="s">
        <v>8202</v>
      </c>
      <c r="CW281" s="864" t="s">
        <v>126</v>
      </c>
      <c r="CX281" s="883">
        <v>44770</v>
      </c>
      <c r="CY281" s="914" t="s">
        <v>8495</v>
      </c>
      <c r="CZ281" s="885" t="s">
        <v>128</v>
      </c>
      <c r="DA281" s="78">
        <v>0.25</v>
      </c>
      <c r="DB281" s="884" t="s">
        <v>4238</v>
      </c>
      <c r="DC281" s="921"/>
      <c r="DD281" s="922"/>
      <c r="DE281" s="98" t="s">
        <v>140</v>
      </c>
      <c r="DF281" s="114"/>
      <c r="DG281" s="114"/>
      <c r="DH281" s="98"/>
      <c r="DI281" s="114"/>
      <c r="DJ281" s="953"/>
      <c r="DK281" s="925">
        <v>274</v>
      </c>
      <c r="DL281" s="855" t="str">
        <f t="shared" si="6"/>
        <v>EN AVANCE</v>
      </c>
      <c r="DM281" s="913">
        <v>274</v>
      </c>
    </row>
    <row r="282" spans="1:117" ht="27" hidden="1" customHeight="1">
      <c r="A282" s="98">
        <v>0</v>
      </c>
      <c r="B282" s="54">
        <v>397</v>
      </c>
      <c r="C282" s="103" t="s">
        <v>99</v>
      </c>
      <c r="D282" s="100">
        <v>2021</v>
      </c>
      <c r="E282" s="106" t="s">
        <v>3015</v>
      </c>
      <c r="F282" s="173">
        <v>44446</v>
      </c>
      <c r="G282" s="267" t="s">
        <v>3016</v>
      </c>
      <c r="H282" s="103" t="s">
        <v>102</v>
      </c>
      <c r="I282" s="102" t="s">
        <v>3017</v>
      </c>
      <c r="J282" s="102" t="s">
        <v>3018</v>
      </c>
      <c r="K282" s="102" t="s">
        <v>2389</v>
      </c>
      <c r="L282" s="104" t="s">
        <v>146</v>
      </c>
      <c r="M282" s="102" t="s">
        <v>3032</v>
      </c>
      <c r="N282" s="100"/>
      <c r="O282" s="98">
        <v>1</v>
      </c>
      <c r="P282" s="100" t="s">
        <v>3033</v>
      </c>
      <c r="Q282" s="55" t="s">
        <v>391</v>
      </c>
      <c r="R282" s="100" t="s">
        <v>3026</v>
      </c>
      <c r="S282" s="173">
        <v>44480</v>
      </c>
      <c r="T282" s="108">
        <v>44515</v>
      </c>
      <c r="U282" s="270" t="s">
        <v>111</v>
      </c>
      <c r="V282" s="114"/>
      <c r="W282" s="64">
        <v>44711</v>
      </c>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c r="AU282" s="114"/>
      <c r="AV282" s="98"/>
      <c r="AW282" s="114"/>
      <c r="AX282" s="114"/>
      <c r="AY282" s="114"/>
      <c r="AZ282" s="114"/>
      <c r="BA282" s="100"/>
      <c r="BB282" s="98"/>
      <c r="BC282" s="114"/>
      <c r="BD282" s="98"/>
      <c r="BE282" s="114"/>
      <c r="BF282" s="114"/>
      <c r="BG282" s="114"/>
      <c r="BH282" s="114"/>
      <c r="BI282" s="100"/>
      <c r="BJ282" s="98"/>
      <c r="BK282" s="114"/>
      <c r="BL282" s="114"/>
      <c r="BM282" s="114"/>
      <c r="BN282" s="114"/>
      <c r="BO282" s="114"/>
      <c r="BP282" s="114"/>
      <c r="BQ282" s="169"/>
      <c r="BR282" s="114"/>
      <c r="BS282" s="178"/>
      <c r="BT282" s="114"/>
      <c r="BU282" s="114"/>
      <c r="BV282" s="98" t="s">
        <v>3022</v>
      </c>
      <c r="BW282" s="98"/>
      <c r="BX282" s="98"/>
      <c r="BY282" s="98"/>
      <c r="BZ282" s="200">
        <v>44631</v>
      </c>
      <c r="CA282" s="308" t="s">
        <v>3034</v>
      </c>
      <c r="CB282" s="309" t="s">
        <v>972</v>
      </c>
      <c r="CC282" s="98"/>
      <c r="CD282" s="98" t="s">
        <v>133</v>
      </c>
      <c r="CE282" s="76">
        <v>44657</v>
      </c>
      <c r="CF282" s="337" t="s">
        <v>3028</v>
      </c>
      <c r="CG282" s="131" t="s">
        <v>451</v>
      </c>
      <c r="CH282" s="123">
        <v>0</v>
      </c>
      <c r="CI282" s="123" t="s">
        <v>133</v>
      </c>
      <c r="CJ282" s="76">
        <v>44678</v>
      </c>
      <c r="CK282" s="240" t="s">
        <v>3029</v>
      </c>
      <c r="CL282" s="120" t="s">
        <v>198</v>
      </c>
      <c r="CM282" s="78">
        <v>0</v>
      </c>
      <c r="CN282" s="123" t="s">
        <v>133</v>
      </c>
      <c r="CO282" s="248">
        <v>44706</v>
      </c>
      <c r="CP282" s="118" t="s">
        <v>3030</v>
      </c>
      <c r="CQ282" s="77">
        <v>0</v>
      </c>
      <c r="CR282" s="248">
        <v>44720</v>
      </c>
      <c r="CS282" s="92" t="s">
        <v>3031</v>
      </c>
      <c r="CT282" s="92" t="s">
        <v>126</v>
      </c>
      <c r="CU282" s="811">
        <v>44761</v>
      </c>
      <c r="CV282" s="915" t="s">
        <v>8203</v>
      </c>
      <c r="CW282" s="860" t="s">
        <v>1349</v>
      </c>
      <c r="CX282" s="883">
        <v>44770</v>
      </c>
      <c r="CY282" s="914" t="s">
        <v>8493</v>
      </c>
      <c r="CZ282" s="885" t="s">
        <v>128</v>
      </c>
      <c r="DA282" s="78">
        <v>1</v>
      </c>
      <c r="DB282" s="884" t="s">
        <v>4237</v>
      </c>
      <c r="DC282" s="921"/>
      <c r="DD282" s="922"/>
      <c r="DE282" s="98" t="s">
        <v>140</v>
      </c>
      <c r="DF282" s="114"/>
      <c r="DG282" s="114"/>
      <c r="DH282" s="98"/>
      <c r="DI282" s="114"/>
      <c r="DJ282" s="953"/>
      <c r="DK282" s="925">
        <v>275</v>
      </c>
      <c r="DL282" s="855" t="str">
        <f t="shared" si="6"/>
        <v>CUMPLIDA</v>
      </c>
      <c r="DM282" s="913">
        <v>275</v>
      </c>
    </row>
    <row r="283" spans="1:117" ht="27" hidden="1" customHeight="1">
      <c r="A283" s="98">
        <v>0</v>
      </c>
      <c r="B283" s="54">
        <v>398</v>
      </c>
      <c r="C283" s="103" t="s">
        <v>99</v>
      </c>
      <c r="D283" s="100">
        <v>2021</v>
      </c>
      <c r="E283" s="106" t="s">
        <v>3015</v>
      </c>
      <c r="F283" s="173">
        <v>44446</v>
      </c>
      <c r="G283" s="267" t="s">
        <v>3016</v>
      </c>
      <c r="H283" s="103" t="s">
        <v>102</v>
      </c>
      <c r="I283" s="102" t="s">
        <v>3017</v>
      </c>
      <c r="J283" s="102" t="s">
        <v>3018</v>
      </c>
      <c r="K283" s="102" t="s">
        <v>2389</v>
      </c>
      <c r="L283" s="104" t="s">
        <v>146</v>
      </c>
      <c r="M283" s="102" t="s">
        <v>3035</v>
      </c>
      <c r="N283" s="271"/>
      <c r="O283" s="111">
        <v>1</v>
      </c>
      <c r="P283" s="100" t="s">
        <v>3036</v>
      </c>
      <c r="Q283" s="55" t="s">
        <v>391</v>
      </c>
      <c r="R283" s="106" t="s">
        <v>3026</v>
      </c>
      <c r="S283" s="108">
        <v>44480</v>
      </c>
      <c r="T283" s="108">
        <v>44742</v>
      </c>
      <c r="U283" s="270" t="s">
        <v>111</v>
      </c>
      <c r="V283" s="114"/>
      <c r="W283" s="64">
        <v>44926</v>
      </c>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c r="AU283" s="114"/>
      <c r="AV283" s="98"/>
      <c r="AW283" s="114"/>
      <c r="AX283" s="114"/>
      <c r="AY283" s="114"/>
      <c r="AZ283" s="114"/>
      <c r="BA283" s="100"/>
      <c r="BB283" s="98"/>
      <c r="BC283" s="114"/>
      <c r="BD283" s="98"/>
      <c r="BE283" s="114"/>
      <c r="BF283" s="114"/>
      <c r="BG283" s="114"/>
      <c r="BH283" s="114"/>
      <c r="BI283" s="100"/>
      <c r="BJ283" s="98"/>
      <c r="BK283" s="114"/>
      <c r="BL283" s="114"/>
      <c r="BM283" s="114"/>
      <c r="BN283" s="114"/>
      <c r="BO283" s="114"/>
      <c r="BP283" s="114"/>
      <c r="BQ283" s="169"/>
      <c r="BR283" s="114"/>
      <c r="BS283" s="178"/>
      <c r="BT283" s="114"/>
      <c r="BU283" s="114"/>
      <c r="BV283" s="98" t="s">
        <v>3022</v>
      </c>
      <c r="BW283" s="98"/>
      <c r="BX283" s="98"/>
      <c r="BY283" s="98"/>
      <c r="BZ283" s="200">
        <v>44631</v>
      </c>
      <c r="CA283" s="249" t="s">
        <v>3037</v>
      </c>
      <c r="CB283" s="309" t="s">
        <v>972</v>
      </c>
      <c r="CC283" s="98"/>
      <c r="CD283" s="98" t="s">
        <v>133</v>
      </c>
      <c r="CE283" s="76">
        <v>44657</v>
      </c>
      <c r="CF283" s="92" t="s">
        <v>3038</v>
      </c>
      <c r="CG283" s="131" t="s">
        <v>451</v>
      </c>
      <c r="CH283" s="123">
        <v>0</v>
      </c>
      <c r="CI283" s="123" t="s">
        <v>133</v>
      </c>
      <c r="CJ283" s="76">
        <v>44678</v>
      </c>
      <c r="CK283" s="240" t="s">
        <v>3039</v>
      </c>
      <c r="CL283" s="120" t="s">
        <v>198</v>
      </c>
      <c r="CM283" s="78">
        <v>0</v>
      </c>
      <c r="CN283" s="123" t="s">
        <v>133</v>
      </c>
      <c r="CO283" s="248">
        <v>44706</v>
      </c>
      <c r="CP283" s="118" t="s">
        <v>3030</v>
      </c>
      <c r="CQ283" s="77">
        <v>0</v>
      </c>
      <c r="CR283" s="248">
        <v>44720</v>
      </c>
      <c r="CS283" s="92" t="s">
        <v>3031</v>
      </c>
      <c r="CT283" s="92" t="s">
        <v>166</v>
      </c>
      <c r="CU283" s="811">
        <v>44761</v>
      </c>
      <c r="CV283" s="813" t="s">
        <v>8204</v>
      </c>
      <c r="CW283" s="860" t="s">
        <v>1071</v>
      </c>
      <c r="CX283" s="883">
        <v>44770</v>
      </c>
      <c r="CY283" s="914" t="s">
        <v>8494</v>
      </c>
      <c r="CZ283" s="885" t="s">
        <v>128</v>
      </c>
      <c r="DA283" s="78">
        <v>0.05</v>
      </c>
      <c r="DB283" s="884" t="s">
        <v>4238</v>
      </c>
      <c r="DC283" s="921"/>
      <c r="DD283" s="922"/>
      <c r="DE283" s="98" t="s">
        <v>140</v>
      </c>
      <c r="DF283" s="114"/>
      <c r="DG283" s="114"/>
      <c r="DH283" s="98"/>
      <c r="DI283" s="114"/>
      <c r="DJ283" s="953"/>
      <c r="DK283" s="925">
        <v>276</v>
      </c>
      <c r="DL283" s="855" t="str">
        <f t="shared" si="6"/>
        <v>EN AVANCE</v>
      </c>
      <c r="DM283" s="913">
        <v>276</v>
      </c>
    </row>
    <row r="284" spans="1:117" ht="27" hidden="1" customHeight="1">
      <c r="A284" s="54">
        <v>488</v>
      </c>
      <c r="B284" s="54">
        <v>399</v>
      </c>
      <c r="C284" s="59" t="s">
        <v>99</v>
      </c>
      <c r="D284" s="56">
        <v>2021</v>
      </c>
      <c r="E284" s="56" t="s">
        <v>3015</v>
      </c>
      <c r="F284" s="65">
        <v>44446</v>
      </c>
      <c r="G284" s="118" t="s">
        <v>3040</v>
      </c>
      <c r="H284" s="59" t="s">
        <v>370</v>
      </c>
      <c r="I284" s="58" t="s">
        <v>3041</v>
      </c>
      <c r="J284" s="58" t="s">
        <v>3042</v>
      </c>
      <c r="K284" s="58" t="s">
        <v>3043</v>
      </c>
      <c r="L284" s="60" t="s">
        <v>2356</v>
      </c>
      <c r="M284" s="58" t="s">
        <v>3044</v>
      </c>
      <c r="N284" s="62"/>
      <c r="O284" s="68">
        <v>1</v>
      </c>
      <c r="P284" s="56" t="s">
        <v>3045</v>
      </c>
      <c r="Q284" s="55" t="s">
        <v>391</v>
      </c>
      <c r="R284" s="56" t="s">
        <v>3026</v>
      </c>
      <c r="S284" s="65">
        <v>44480</v>
      </c>
      <c r="T284" s="65">
        <v>44500</v>
      </c>
      <c r="U284" s="63" t="s">
        <v>111</v>
      </c>
      <c r="V284" s="62">
        <v>214</v>
      </c>
      <c r="W284" s="64">
        <v>44742</v>
      </c>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54"/>
      <c r="AW284" s="62"/>
      <c r="AX284" s="62"/>
      <c r="AY284" s="62"/>
      <c r="AZ284" s="62"/>
      <c r="BA284" s="56"/>
      <c r="BB284" s="54"/>
      <c r="BC284" s="62"/>
      <c r="BD284" s="54"/>
      <c r="BE284" s="62"/>
      <c r="BF284" s="62"/>
      <c r="BG284" s="62"/>
      <c r="BH284" s="62"/>
      <c r="BI284" s="56"/>
      <c r="BJ284" s="54"/>
      <c r="BK284" s="62"/>
      <c r="BL284" s="62"/>
      <c r="BM284" s="62"/>
      <c r="BN284" s="62"/>
      <c r="BO284" s="62"/>
      <c r="BP284" s="62"/>
      <c r="BQ284" s="67"/>
      <c r="BR284" s="62"/>
      <c r="BS284" s="70"/>
      <c r="BT284" s="62"/>
      <c r="BU284" s="62"/>
      <c r="BV284" s="54" t="s">
        <v>3022</v>
      </c>
      <c r="BW284" s="54"/>
      <c r="BX284" s="54"/>
      <c r="BY284" s="54"/>
      <c r="BZ284" s="200">
        <v>44631</v>
      </c>
      <c r="CA284" s="249" t="s">
        <v>3027</v>
      </c>
      <c r="CB284" s="309" t="s">
        <v>972</v>
      </c>
      <c r="CC284" s="54"/>
      <c r="CD284" s="54" t="s">
        <v>133</v>
      </c>
      <c r="CE284" s="76">
        <v>44657</v>
      </c>
      <c r="CF284" s="337" t="s">
        <v>3028</v>
      </c>
      <c r="CG284" s="131" t="s">
        <v>451</v>
      </c>
      <c r="CH284" s="123">
        <v>0</v>
      </c>
      <c r="CI284" s="123" t="s">
        <v>133</v>
      </c>
      <c r="CJ284" s="76">
        <v>44678</v>
      </c>
      <c r="CK284" s="240" t="s">
        <v>3029</v>
      </c>
      <c r="CL284" s="120" t="s">
        <v>198</v>
      </c>
      <c r="CM284" s="78">
        <v>0</v>
      </c>
      <c r="CN284" s="123" t="s">
        <v>133</v>
      </c>
      <c r="CO284" s="248">
        <v>44706</v>
      </c>
      <c r="CP284" s="118" t="s">
        <v>3030</v>
      </c>
      <c r="CQ284" s="77">
        <v>0</v>
      </c>
      <c r="CR284" s="248">
        <v>44720</v>
      </c>
      <c r="CS284" s="92" t="s">
        <v>3031</v>
      </c>
      <c r="CT284" s="92" t="s">
        <v>126</v>
      </c>
      <c r="CU284" s="811">
        <v>44761</v>
      </c>
      <c r="CV284" s="813" t="s">
        <v>8203</v>
      </c>
      <c r="CW284" s="864" t="s">
        <v>1349</v>
      </c>
      <c r="CX284" s="883">
        <v>44770</v>
      </c>
      <c r="CY284" s="914" t="s">
        <v>8495</v>
      </c>
      <c r="CZ284" s="885" t="s">
        <v>128</v>
      </c>
      <c r="DA284" s="78">
        <v>0.25</v>
      </c>
      <c r="DB284" s="884" t="s">
        <v>4238</v>
      </c>
      <c r="DC284" s="919"/>
      <c r="DD284" s="920"/>
      <c r="DE284" s="54" t="s">
        <v>140</v>
      </c>
      <c r="DF284" s="62"/>
      <c r="DG284" s="62"/>
      <c r="DH284" s="54"/>
      <c r="DI284" s="62"/>
      <c r="DJ284" s="953"/>
      <c r="DK284" s="925">
        <v>277</v>
      </c>
      <c r="DL284" s="855" t="str">
        <f t="shared" si="6"/>
        <v>EN AVANCE</v>
      </c>
      <c r="DM284" s="913">
        <v>277</v>
      </c>
    </row>
    <row r="285" spans="1:117" ht="27" hidden="1" customHeight="1">
      <c r="A285" s="54">
        <v>489</v>
      </c>
      <c r="B285" s="54">
        <v>400</v>
      </c>
      <c r="C285" s="59" t="s">
        <v>99</v>
      </c>
      <c r="D285" s="56">
        <v>2021</v>
      </c>
      <c r="E285" s="56" t="s">
        <v>3015</v>
      </c>
      <c r="F285" s="65">
        <v>44446</v>
      </c>
      <c r="G285" s="118" t="s">
        <v>3046</v>
      </c>
      <c r="H285" s="59" t="s">
        <v>102</v>
      </c>
      <c r="I285" s="58" t="s">
        <v>3047</v>
      </c>
      <c r="J285" s="58" t="s">
        <v>3048</v>
      </c>
      <c r="K285" s="58" t="s">
        <v>3049</v>
      </c>
      <c r="L285" s="60" t="s">
        <v>146</v>
      </c>
      <c r="M285" s="58" t="s">
        <v>3050</v>
      </c>
      <c r="N285" s="62"/>
      <c r="O285" s="54">
        <v>2</v>
      </c>
      <c r="P285" s="56" t="s">
        <v>3051</v>
      </c>
      <c r="Q285" s="55" t="s">
        <v>391</v>
      </c>
      <c r="R285" s="56" t="s">
        <v>2359</v>
      </c>
      <c r="S285" s="65">
        <v>44480</v>
      </c>
      <c r="T285" s="65">
        <v>44561</v>
      </c>
      <c r="U285" s="63" t="s">
        <v>111</v>
      </c>
      <c r="V285" s="62"/>
      <c r="W285" s="64">
        <v>44742</v>
      </c>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54"/>
      <c r="AW285" s="62"/>
      <c r="AX285" s="62"/>
      <c r="AY285" s="62"/>
      <c r="AZ285" s="62"/>
      <c r="BA285" s="56"/>
      <c r="BB285" s="54"/>
      <c r="BC285" s="62"/>
      <c r="BD285" s="54"/>
      <c r="BE285" s="62"/>
      <c r="BF285" s="62"/>
      <c r="BG285" s="62"/>
      <c r="BH285" s="62"/>
      <c r="BI285" s="56"/>
      <c r="BJ285" s="54"/>
      <c r="BK285" s="62"/>
      <c r="BL285" s="62"/>
      <c r="BM285" s="62"/>
      <c r="BN285" s="62"/>
      <c r="BO285" s="62"/>
      <c r="BP285" s="62"/>
      <c r="BQ285" s="67"/>
      <c r="BR285" s="62"/>
      <c r="BS285" s="70"/>
      <c r="BT285" s="62"/>
      <c r="BU285" s="62"/>
      <c r="BV285" s="54" t="s">
        <v>3022</v>
      </c>
      <c r="BW285" s="54"/>
      <c r="BX285" s="54"/>
      <c r="BY285" s="54"/>
      <c r="BZ285" s="200">
        <v>44631</v>
      </c>
      <c r="CA285" s="249" t="s">
        <v>3052</v>
      </c>
      <c r="CB285" s="309" t="s">
        <v>972</v>
      </c>
      <c r="CC285" s="54"/>
      <c r="CD285" s="54" t="s">
        <v>133</v>
      </c>
      <c r="CE285" s="76">
        <v>44657</v>
      </c>
      <c r="CF285" s="92" t="s">
        <v>3053</v>
      </c>
      <c r="CG285" s="131" t="s">
        <v>451</v>
      </c>
      <c r="CH285" s="123">
        <v>1</v>
      </c>
      <c r="CI285" s="123" t="s">
        <v>133</v>
      </c>
      <c r="CJ285" s="76">
        <v>44678</v>
      </c>
      <c r="CK285" s="240" t="s">
        <v>3054</v>
      </c>
      <c r="CL285" s="120" t="s">
        <v>198</v>
      </c>
      <c r="CM285" s="123">
        <v>1</v>
      </c>
      <c r="CN285" s="123" t="s">
        <v>133</v>
      </c>
      <c r="CO285" s="248">
        <v>44706</v>
      </c>
      <c r="CP285" s="118" t="s">
        <v>3055</v>
      </c>
      <c r="CQ285" s="77">
        <v>0.01</v>
      </c>
      <c r="CR285" s="248">
        <v>44720</v>
      </c>
      <c r="CS285" s="92" t="s">
        <v>3031</v>
      </c>
      <c r="CT285" s="92" t="s">
        <v>166</v>
      </c>
      <c r="CU285" s="811">
        <v>44761</v>
      </c>
      <c r="CV285" s="813" t="s">
        <v>8205</v>
      </c>
      <c r="CW285" s="864" t="s">
        <v>126</v>
      </c>
      <c r="CX285" s="883">
        <v>44770</v>
      </c>
      <c r="CY285" s="914" t="s">
        <v>8496</v>
      </c>
      <c r="CZ285" s="885" t="s">
        <v>128</v>
      </c>
      <c r="DA285" s="78">
        <v>0.01</v>
      </c>
      <c r="DB285" s="884" t="s">
        <v>4238</v>
      </c>
      <c r="DC285" s="919"/>
      <c r="DD285" s="920"/>
      <c r="DE285" s="54" t="s">
        <v>140</v>
      </c>
      <c r="DF285" s="62"/>
      <c r="DG285" s="62"/>
      <c r="DH285" s="54"/>
      <c r="DI285" s="62"/>
      <c r="DJ285" s="953"/>
      <c r="DK285" s="925">
        <v>278</v>
      </c>
      <c r="DL285" s="855" t="str">
        <f t="shared" si="6"/>
        <v>EN AVANCE</v>
      </c>
      <c r="DM285" s="913">
        <v>278</v>
      </c>
    </row>
    <row r="286" spans="1:117" ht="27" hidden="1" customHeight="1">
      <c r="A286" s="54">
        <v>0</v>
      </c>
      <c r="B286" s="54">
        <v>401</v>
      </c>
      <c r="C286" s="59" t="s">
        <v>99</v>
      </c>
      <c r="D286" s="56">
        <v>2021</v>
      </c>
      <c r="E286" s="56" t="s">
        <v>3015</v>
      </c>
      <c r="F286" s="65">
        <v>44446</v>
      </c>
      <c r="G286" s="118" t="s">
        <v>3046</v>
      </c>
      <c r="H286" s="59" t="s">
        <v>102</v>
      </c>
      <c r="I286" s="58" t="s">
        <v>3047</v>
      </c>
      <c r="J286" s="58" t="s">
        <v>3048</v>
      </c>
      <c r="K286" s="58" t="s">
        <v>3049</v>
      </c>
      <c r="L286" s="60" t="s">
        <v>172</v>
      </c>
      <c r="M286" s="58" t="s">
        <v>3056</v>
      </c>
      <c r="N286" s="65"/>
      <c r="O286" s="296">
        <v>1</v>
      </c>
      <c r="P286" s="56" t="s">
        <v>3057</v>
      </c>
      <c r="Q286" s="55" t="s">
        <v>954</v>
      </c>
      <c r="R286" s="56" t="s">
        <v>1906</v>
      </c>
      <c r="S286" s="65">
        <v>44480</v>
      </c>
      <c r="T286" s="94">
        <v>44500</v>
      </c>
      <c r="U286" s="63" t="s">
        <v>552</v>
      </c>
      <c r="V286" s="62"/>
      <c r="W286" s="251">
        <v>44711</v>
      </c>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54"/>
      <c r="AW286" s="62"/>
      <c r="AX286" s="62"/>
      <c r="AY286" s="62"/>
      <c r="AZ286" s="62"/>
      <c r="BA286" s="56"/>
      <c r="BB286" s="54"/>
      <c r="BC286" s="62"/>
      <c r="BD286" s="54"/>
      <c r="BE286" s="62"/>
      <c r="BF286" s="62"/>
      <c r="BG286" s="62"/>
      <c r="BH286" s="62"/>
      <c r="BI286" s="56"/>
      <c r="BJ286" s="54"/>
      <c r="BK286" s="62"/>
      <c r="BL286" s="62"/>
      <c r="BM286" s="62"/>
      <c r="BN286" s="62"/>
      <c r="BO286" s="62"/>
      <c r="BP286" s="62"/>
      <c r="BQ286" s="67"/>
      <c r="BR286" s="62"/>
      <c r="BS286" s="70"/>
      <c r="BT286" s="62"/>
      <c r="BU286" s="62"/>
      <c r="BV286" s="54" t="s">
        <v>3022</v>
      </c>
      <c r="BW286" s="54"/>
      <c r="BX286" s="54"/>
      <c r="BY286" s="54"/>
      <c r="BZ286" s="248">
        <v>44627</v>
      </c>
      <c r="CA286" s="246" t="s">
        <v>3058</v>
      </c>
      <c r="CB286" s="56" t="s">
        <v>1317</v>
      </c>
      <c r="CC286" s="68">
        <v>0</v>
      </c>
      <c r="CD286" s="54" t="s">
        <v>133</v>
      </c>
      <c r="CE286" s="248">
        <v>44655</v>
      </c>
      <c r="CF286" s="248" t="s">
        <v>2036</v>
      </c>
      <c r="CG286" s="92" t="s">
        <v>1317</v>
      </c>
      <c r="CH286" s="78">
        <v>0</v>
      </c>
      <c r="CI286" s="271" t="s">
        <v>133</v>
      </c>
      <c r="CJ286" s="248">
        <v>44679</v>
      </c>
      <c r="CK286" s="240" t="s">
        <v>2037</v>
      </c>
      <c r="CL286" s="248" t="s">
        <v>1317</v>
      </c>
      <c r="CM286" s="78">
        <v>0</v>
      </c>
      <c r="CN286" s="123" t="s">
        <v>133</v>
      </c>
      <c r="CO286" s="79">
        <v>44712</v>
      </c>
      <c r="CP286" s="92" t="s">
        <v>3059</v>
      </c>
      <c r="CQ286" s="92"/>
      <c r="CR286" s="79">
        <v>44720</v>
      </c>
      <c r="CS286" s="92" t="s">
        <v>1941</v>
      </c>
      <c r="CT286" s="92" t="s">
        <v>126</v>
      </c>
      <c r="CU286" s="124">
        <v>44756</v>
      </c>
      <c r="CV286" s="838" t="s">
        <v>3060</v>
      </c>
      <c r="CW286" s="869" t="s">
        <v>139</v>
      </c>
      <c r="CX286" s="883">
        <v>44770</v>
      </c>
      <c r="CY286" s="889" t="s">
        <v>8652</v>
      </c>
      <c r="CZ286" s="885" t="s">
        <v>220</v>
      </c>
      <c r="DA286" s="78">
        <v>1</v>
      </c>
      <c r="DB286" s="884" t="s">
        <v>4237</v>
      </c>
      <c r="DC286" s="919"/>
      <c r="DD286" s="920"/>
      <c r="DE286" s="54" t="s">
        <v>140</v>
      </c>
      <c r="DF286" s="62"/>
      <c r="DG286" s="62"/>
      <c r="DH286" s="54"/>
      <c r="DI286" s="62"/>
      <c r="DJ286" s="953"/>
      <c r="DK286" s="925">
        <v>279</v>
      </c>
      <c r="DL286" s="855" t="str">
        <f t="shared" si="6"/>
        <v>CUMPLIDA</v>
      </c>
      <c r="DM286" s="913">
        <v>279</v>
      </c>
    </row>
    <row r="287" spans="1:117" ht="27" hidden="1" customHeight="1">
      <c r="A287" s="54">
        <v>0</v>
      </c>
      <c r="B287" s="54">
        <v>402</v>
      </c>
      <c r="C287" s="59" t="s">
        <v>99</v>
      </c>
      <c r="D287" s="56">
        <v>2021</v>
      </c>
      <c r="E287" s="56" t="s">
        <v>3015</v>
      </c>
      <c r="F287" s="65">
        <v>44446</v>
      </c>
      <c r="G287" s="118" t="s">
        <v>3046</v>
      </c>
      <c r="H287" s="59" t="s">
        <v>102</v>
      </c>
      <c r="I287" s="58" t="s">
        <v>3047</v>
      </c>
      <c r="J287" s="58" t="s">
        <v>3048</v>
      </c>
      <c r="K287" s="58" t="s">
        <v>3049</v>
      </c>
      <c r="L287" s="60" t="s">
        <v>172</v>
      </c>
      <c r="M287" s="58" t="s">
        <v>3061</v>
      </c>
      <c r="N287" s="65"/>
      <c r="O287" s="56">
        <v>1</v>
      </c>
      <c r="P287" s="56" t="s">
        <v>3062</v>
      </c>
      <c r="Q287" s="55" t="s">
        <v>391</v>
      </c>
      <c r="R287" s="56" t="s">
        <v>1914</v>
      </c>
      <c r="S287" s="65">
        <v>44480</v>
      </c>
      <c r="T287" s="94">
        <v>44530</v>
      </c>
      <c r="U287" s="63" t="s">
        <v>111</v>
      </c>
      <c r="V287" s="62">
        <v>184</v>
      </c>
      <c r="W287" s="64">
        <v>44742</v>
      </c>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54"/>
      <c r="AW287" s="62"/>
      <c r="AX287" s="62"/>
      <c r="AY287" s="62"/>
      <c r="AZ287" s="62"/>
      <c r="BA287" s="56"/>
      <c r="BB287" s="54"/>
      <c r="BC287" s="62"/>
      <c r="BD287" s="54"/>
      <c r="BE287" s="62"/>
      <c r="BF287" s="62"/>
      <c r="BG287" s="62"/>
      <c r="BH287" s="62"/>
      <c r="BI287" s="56"/>
      <c r="BJ287" s="54"/>
      <c r="BK287" s="62"/>
      <c r="BL287" s="62"/>
      <c r="BM287" s="62"/>
      <c r="BN287" s="62"/>
      <c r="BO287" s="62"/>
      <c r="BP287" s="62"/>
      <c r="BQ287" s="67"/>
      <c r="BR287" s="62"/>
      <c r="BS287" s="70"/>
      <c r="BT287" s="62"/>
      <c r="BU287" s="62"/>
      <c r="BV287" s="54" t="s">
        <v>3022</v>
      </c>
      <c r="BW287" s="54"/>
      <c r="BX287" s="54"/>
      <c r="BY287" s="54"/>
      <c r="BZ287" s="200">
        <v>44631</v>
      </c>
      <c r="CA287" s="249" t="s">
        <v>3063</v>
      </c>
      <c r="CB287" s="309" t="s">
        <v>972</v>
      </c>
      <c r="CC287" s="54"/>
      <c r="CD287" s="54" t="s">
        <v>133</v>
      </c>
      <c r="CE287" s="76">
        <v>44657</v>
      </c>
      <c r="CF287" s="248" t="s">
        <v>2036</v>
      </c>
      <c r="CG287" s="131" t="s">
        <v>451</v>
      </c>
      <c r="CH287" s="78">
        <v>0</v>
      </c>
      <c r="CI287" s="271" t="s">
        <v>133</v>
      </c>
      <c r="CJ287" s="76">
        <v>44679</v>
      </c>
      <c r="CK287" s="240" t="s">
        <v>3064</v>
      </c>
      <c r="CL287" s="120" t="s">
        <v>198</v>
      </c>
      <c r="CM287" s="78">
        <v>0</v>
      </c>
      <c r="CN287" s="123" t="s">
        <v>133</v>
      </c>
      <c r="CO287" s="248">
        <v>44706</v>
      </c>
      <c r="CP287" s="118" t="s">
        <v>3065</v>
      </c>
      <c r="CQ287" s="77">
        <v>0</v>
      </c>
      <c r="CR287" s="248">
        <v>44720</v>
      </c>
      <c r="CS287" s="92" t="s">
        <v>3031</v>
      </c>
      <c r="CT287" s="92" t="s">
        <v>126</v>
      </c>
      <c r="CU287" s="811">
        <v>44761</v>
      </c>
      <c r="CV287" s="813" t="s">
        <v>8207</v>
      </c>
      <c r="CW287" s="864" t="s">
        <v>126</v>
      </c>
      <c r="CX287" s="883">
        <v>44770</v>
      </c>
      <c r="CY287" s="914" t="s">
        <v>8497</v>
      </c>
      <c r="CZ287" s="885" t="s">
        <v>128</v>
      </c>
      <c r="DA287" s="78">
        <v>0</v>
      </c>
      <c r="DB287" s="884" t="s">
        <v>4238</v>
      </c>
      <c r="DC287" s="919"/>
      <c r="DD287" s="920"/>
      <c r="DE287" s="54" t="s">
        <v>140</v>
      </c>
      <c r="DF287" s="62"/>
      <c r="DG287" s="62"/>
      <c r="DH287" s="54"/>
      <c r="DI287" s="62"/>
      <c r="DJ287" s="953"/>
      <c r="DK287" s="925">
        <v>280</v>
      </c>
      <c r="DL287" s="855" t="str">
        <f t="shared" si="6"/>
        <v>EN AVANCE</v>
      </c>
      <c r="DM287" s="913">
        <v>280</v>
      </c>
    </row>
    <row r="288" spans="1:117" ht="27" hidden="1" customHeight="1">
      <c r="A288" s="54">
        <v>0</v>
      </c>
      <c r="B288" s="54">
        <v>403</v>
      </c>
      <c r="C288" s="59" t="s">
        <v>99</v>
      </c>
      <c r="D288" s="56">
        <v>2021</v>
      </c>
      <c r="E288" s="56" t="s">
        <v>3015</v>
      </c>
      <c r="F288" s="65">
        <v>44446</v>
      </c>
      <c r="G288" s="118" t="s">
        <v>3046</v>
      </c>
      <c r="H288" s="59" t="s">
        <v>102</v>
      </c>
      <c r="I288" s="58" t="s">
        <v>3047</v>
      </c>
      <c r="J288" s="58" t="s">
        <v>3048</v>
      </c>
      <c r="K288" s="58" t="s">
        <v>3049</v>
      </c>
      <c r="L288" s="60" t="s">
        <v>172</v>
      </c>
      <c r="M288" s="58" t="s">
        <v>3066</v>
      </c>
      <c r="N288" s="65"/>
      <c r="O288" s="56">
        <v>1</v>
      </c>
      <c r="P288" s="56" t="s">
        <v>3062</v>
      </c>
      <c r="Q288" s="55" t="s">
        <v>954</v>
      </c>
      <c r="R288" s="56" t="s">
        <v>1906</v>
      </c>
      <c r="S288" s="65">
        <v>44480</v>
      </c>
      <c r="T288" s="94">
        <v>44561</v>
      </c>
      <c r="U288" s="63" t="s">
        <v>111</v>
      </c>
      <c r="V288" s="62"/>
      <c r="W288" s="251">
        <v>44711</v>
      </c>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54"/>
      <c r="AW288" s="62"/>
      <c r="AX288" s="62"/>
      <c r="AY288" s="62"/>
      <c r="AZ288" s="62"/>
      <c r="BA288" s="56"/>
      <c r="BB288" s="54"/>
      <c r="BC288" s="62"/>
      <c r="BD288" s="54"/>
      <c r="BE288" s="62"/>
      <c r="BF288" s="62"/>
      <c r="BG288" s="62"/>
      <c r="BH288" s="62"/>
      <c r="BI288" s="56"/>
      <c r="BJ288" s="54"/>
      <c r="BK288" s="62"/>
      <c r="BL288" s="62"/>
      <c r="BM288" s="62"/>
      <c r="BN288" s="62"/>
      <c r="BO288" s="62"/>
      <c r="BP288" s="62"/>
      <c r="BQ288" s="67"/>
      <c r="BR288" s="62"/>
      <c r="BS288" s="70"/>
      <c r="BT288" s="62"/>
      <c r="BU288" s="62"/>
      <c r="BV288" s="54" t="s">
        <v>3022</v>
      </c>
      <c r="BW288" s="54"/>
      <c r="BX288" s="54"/>
      <c r="BY288" s="54"/>
      <c r="BZ288" s="248">
        <v>44627</v>
      </c>
      <c r="CA288" s="246" t="s">
        <v>3067</v>
      </c>
      <c r="CB288" s="56" t="s">
        <v>1317</v>
      </c>
      <c r="CC288" s="68">
        <v>0</v>
      </c>
      <c r="CD288" s="54" t="s">
        <v>133</v>
      </c>
      <c r="CE288" s="248">
        <v>44655</v>
      </c>
      <c r="CF288" s="248" t="s">
        <v>2036</v>
      </c>
      <c r="CG288" s="92" t="s">
        <v>1317</v>
      </c>
      <c r="CH288" s="78">
        <v>0</v>
      </c>
      <c r="CI288" s="271" t="s">
        <v>133</v>
      </c>
      <c r="CJ288" s="248">
        <v>44679</v>
      </c>
      <c r="CK288" s="240" t="s">
        <v>2037</v>
      </c>
      <c r="CL288" s="248" t="s">
        <v>1317</v>
      </c>
      <c r="CM288" s="78">
        <v>0</v>
      </c>
      <c r="CN288" s="123" t="s">
        <v>133</v>
      </c>
      <c r="CO288" s="248">
        <v>44712</v>
      </c>
      <c r="CP288" s="92" t="s">
        <v>3068</v>
      </c>
      <c r="CQ288" s="92"/>
      <c r="CR288" s="248">
        <v>44720</v>
      </c>
      <c r="CS288" s="92" t="s">
        <v>1941</v>
      </c>
      <c r="CT288" s="92" t="s">
        <v>126</v>
      </c>
      <c r="CU288" s="248">
        <v>44756</v>
      </c>
      <c r="CV288" s="838" t="s">
        <v>2039</v>
      </c>
      <c r="CW288" s="869" t="s">
        <v>1071</v>
      </c>
      <c r="CX288" s="883">
        <v>44770</v>
      </c>
      <c r="CY288" s="889" t="s">
        <v>8653</v>
      </c>
      <c r="CZ288" s="885" t="s">
        <v>220</v>
      </c>
      <c r="DA288" s="78">
        <v>1</v>
      </c>
      <c r="DB288" s="884" t="s">
        <v>4237</v>
      </c>
      <c r="DC288" s="919"/>
      <c r="DD288" s="920"/>
      <c r="DE288" s="54" t="s">
        <v>140</v>
      </c>
      <c r="DF288" s="62"/>
      <c r="DG288" s="62"/>
      <c r="DH288" s="54"/>
      <c r="DI288" s="62"/>
      <c r="DJ288" s="953"/>
      <c r="DK288" s="925">
        <v>281</v>
      </c>
      <c r="DL288" s="855" t="str">
        <f t="shared" si="6"/>
        <v>CUMPLIDA</v>
      </c>
      <c r="DM288" s="913">
        <v>281</v>
      </c>
    </row>
    <row r="289" spans="1:117" ht="27" hidden="1" customHeight="1">
      <c r="A289" s="54">
        <v>0</v>
      </c>
      <c r="B289" s="54">
        <v>404</v>
      </c>
      <c r="C289" s="59" t="s">
        <v>99</v>
      </c>
      <c r="D289" s="56">
        <v>2021</v>
      </c>
      <c r="E289" s="56" t="s">
        <v>3015</v>
      </c>
      <c r="F289" s="65">
        <v>44446</v>
      </c>
      <c r="G289" s="118" t="s">
        <v>3046</v>
      </c>
      <c r="H289" s="59" t="s">
        <v>102</v>
      </c>
      <c r="I289" s="58" t="s">
        <v>3069</v>
      </c>
      <c r="J289" s="58" t="s">
        <v>3070</v>
      </c>
      <c r="K289" s="58" t="s">
        <v>3049</v>
      </c>
      <c r="L289" s="60" t="s">
        <v>146</v>
      </c>
      <c r="M289" s="58" t="s">
        <v>3071</v>
      </c>
      <c r="N289" s="94"/>
      <c r="O289" s="77">
        <v>1</v>
      </c>
      <c r="P289" s="92" t="s">
        <v>2263</v>
      </c>
      <c r="Q289" s="59" t="s">
        <v>475</v>
      </c>
      <c r="R289" s="92" t="s">
        <v>2264</v>
      </c>
      <c r="S289" s="94">
        <v>44480</v>
      </c>
      <c r="T289" s="94">
        <v>44561</v>
      </c>
      <c r="U289" s="323"/>
      <c r="V289" s="62"/>
      <c r="W289" s="65">
        <f>IF(T289="","",(T289+V289))</f>
        <v>44561</v>
      </c>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54"/>
      <c r="AW289" s="62"/>
      <c r="AX289" s="62"/>
      <c r="AY289" s="62"/>
      <c r="AZ289" s="62"/>
      <c r="BA289" s="56"/>
      <c r="BB289" s="54"/>
      <c r="BC289" s="62"/>
      <c r="BD289" s="54"/>
      <c r="BE289" s="62"/>
      <c r="BF289" s="62"/>
      <c r="BG289" s="62"/>
      <c r="BH289" s="62"/>
      <c r="BI289" s="56"/>
      <c r="BJ289" s="54"/>
      <c r="BK289" s="62"/>
      <c r="BL289" s="62"/>
      <c r="BM289" s="62"/>
      <c r="BN289" s="62"/>
      <c r="BO289" s="62"/>
      <c r="BP289" s="62"/>
      <c r="BQ289" s="67"/>
      <c r="BR289" s="62"/>
      <c r="BS289" s="70"/>
      <c r="BT289" s="62"/>
      <c r="BU289" s="62"/>
      <c r="BV289" s="54" t="s">
        <v>3022</v>
      </c>
      <c r="BW289" s="54"/>
      <c r="BX289" s="54"/>
      <c r="BY289" s="54"/>
      <c r="BZ289" s="149" t="s">
        <v>486</v>
      </c>
      <c r="CA289" s="149" t="s">
        <v>3072</v>
      </c>
      <c r="CB289" s="149" t="s">
        <v>195</v>
      </c>
      <c r="CC289" s="150">
        <v>1</v>
      </c>
      <c r="CD289" s="54" t="s">
        <v>257</v>
      </c>
      <c r="CE289" s="248">
        <v>44659</v>
      </c>
      <c r="CF289" s="92" t="s">
        <v>488</v>
      </c>
      <c r="CG289" s="92" t="s">
        <v>195</v>
      </c>
      <c r="CH289" s="78">
        <v>1</v>
      </c>
      <c r="CI289" s="123" t="s">
        <v>257</v>
      </c>
      <c r="CJ289" s="76">
        <v>44680</v>
      </c>
      <c r="CK289" s="240" t="s">
        <v>259</v>
      </c>
      <c r="CL289" s="92" t="s">
        <v>198</v>
      </c>
      <c r="CM289" s="78">
        <v>1</v>
      </c>
      <c r="CN289" s="123" t="s">
        <v>257</v>
      </c>
      <c r="CO289" s="123"/>
      <c r="CP289" s="123"/>
      <c r="CQ289" s="123"/>
      <c r="CR289" s="76">
        <v>44720</v>
      </c>
      <c r="CS289" s="123" t="s">
        <v>257</v>
      </c>
      <c r="CT289" s="123" t="s">
        <v>139</v>
      </c>
      <c r="CU289" s="831">
        <v>44757</v>
      </c>
      <c r="CV289" s="846" t="s">
        <v>8301</v>
      </c>
      <c r="CW289" s="861" t="s">
        <v>139</v>
      </c>
      <c r="CX289" s="883">
        <v>44767</v>
      </c>
      <c r="CY289" s="889" t="s">
        <v>8301</v>
      </c>
      <c r="CZ289" s="886" t="s">
        <v>220</v>
      </c>
      <c r="DA289" s="78">
        <v>1</v>
      </c>
      <c r="DB289" s="884" t="s">
        <v>4237</v>
      </c>
      <c r="DC289" s="919"/>
      <c r="DD289" s="920"/>
      <c r="DE289" s="54" t="s">
        <v>140</v>
      </c>
      <c r="DF289" s="62"/>
      <c r="DG289" s="62"/>
      <c r="DH289" s="54"/>
      <c r="DI289" s="62"/>
      <c r="DJ289" s="953"/>
      <c r="DK289" s="925">
        <v>282</v>
      </c>
      <c r="DL289" s="855" t="str">
        <f t="shared" si="6"/>
        <v>CUMPLIDA</v>
      </c>
      <c r="DM289" s="913">
        <v>282</v>
      </c>
    </row>
    <row r="290" spans="1:117" ht="27" hidden="1" customHeight="1">
      <c r="A290" s="54">
        <v>490</v>
      </c>
      <c r="B290" s="54">
        <v>405</v>
      </c>
      <c r="C290" s="59" t="s">
        <v>99</v>
      </c>
      <c r="D290" s="56">
        <v>2021</v>
      </c>
      <c r="E290" s="56" t="s">
        <v>3015</v>
      </c>
      <c r="F290" s="65">
        <v>44446</v>
      </c>
      <c r="G290" s="118" t="s">
        <v>3073</v>
      </c>
      <c r="H290" s="59" t="s">
        <v>102</v>
      </c>
      <c r="I290" s="58" t="s">
        <v>3074</v>
      </c>
      <c r="J290" s="58" t="s">
        <v>3075</v>
      </c>
      <c r="K290" s="58" t="s">
        <v>3076</v>
      </c>
      <c r="L290" s="60" t="s">
        <v>146</v>
      </c>
      <c r="M290" s="58" t="s">
        <v>3077</v>
      </c>
      <c r="N290" s="62"/>
      <c r="O290" s="54">
        <v>3</v>
      </c>
      <c r="P290" s="56" t="s">
        <v>3078</v>
      </c>
      <c r="Q290" s="55" t="s">
        <v>391</v>
      </c>
      <c r="R290" s="56" t="s">
        <v>2359</v>
      </c>
      <c r="S290" s="65">
        <v>44480</v>
      </c>
      <c r="T290" s="65">
        <v>44561</v>
      </c>
      <c r="U290" s="63" t="s">
        <v>111</v>
      </c>
      <c r="V290" s="62">
        <v>153</v>
      </c>
      <c r="W290" s="64">
        <v>44742</v>
      </c>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54"/>
      <c r="AW290" s="62"/>
      <c r="AX290" s="62"/>
      <c r="AY290" s="62"/>
      <c r="AZ290" s="62"/>
      <c r="BA290" s="56"/>
      <c r="BB290" s="54"/>
      <c r="BC290" s="62"/>
      <c r="BD290" s="54"/>
      <c r="BE290" s="62"/>
      <c r="BF290" s="62"/>
      <c r="BG290" s="62"/>
      <c r="BH290" s="62"/>
      <c r="BI290" s="56"/>
      <c r="BJ290" s="54"/>
      <c r="BK290" s="62"/>
      <c r="BL290" s="62"/>
      <c r="BM290" s="62"/>
      <c r="BN290" s="62"/>
      <c r="BO290" s="62"/>
      <c r="BP290" s="62"/>
      <c r="BQ290" s="67"/>
      <c r="BR290" s="62"/>
      <c r="BS290" s="70"/>
      <c r="BT290" s="62"/>
      <c r="BU290" s="62"/>
      <c r="BV290" s="54" t="s">
        <v>3022</v>
      </c>
      <c r="BW290" s="54"/>
      <c r="BX290" s="54"/>
      <c r="BY290" s="54"/>
      <c r="BZ290" s="200">
        <v>44631</v>
      </c>
      <c r="CA290" s="249" t="s">
        <v>3079</v>
      </c>
      <c r="CB290" s="309" t="s">
        <v>972</v>
      </c>
      <c r="CC290" s="54"/>
      <c r="CD290" s="54" t="s">
        <v>133</v>
      </c>
      <c r="CE290" s="76">
        <v>44657</v>
      </c>
      <c r="CF290" s="248" t="s">
        <v>2036</v>
      </c>
      <c r="CG290" s="131" t="s">
        <v>451</v>
      </c>
      <c r="CH290" s="78">
        <v>0.01</v>
      </c>
      <c r="CI290" s="271" t="s">
        <v>133</v>
      </c>
      <c r="CJ290" s="76">
        <v>44679</v>
      </c>
      <c r="CK290" s="240" t="s">
        <v>3064</v>
      </c>
      <c r="CL290" s="120" t="s">
        <v>198</v>
      </c>
      <c r="CM290" s="78">
        <v>0</v>
      </c>
      <c r="CN290" s="123" t="s">
        <v>133</v>
      </c>
      <c r="CO290" s="248">
        <v>44706</v>
      </c>
      <c r="CP290" s="118" t="s">
        <v>3065</v>
      </c>
      <c r="CQ290" s="77">
        <v>0</v>
      </c>
      <c r="CR290" s="248">
        <v>44720</v>
      </c>
      <c r="CS290" s="92" t="s">
        <v>294</v>
      </c>
      <c r="CT290" s="92" t="s">
        <v>166</v>
      </c>
      <c r="CU290" s="811">
        <v>44761</v>
      </c>
      <c r="CV290" s="813" t="s">
        <v>8206</v>
      </c>
      <c r="CW290" s="864" t="s">
        <v>126</v>
      </c>
      <c r="CX290" s="883">
        <v>44770</v>
      </c>
      <c r="CY290" s="914" t="s">
        <v>8498</v>
      </c>
      <c r="CZ290" s="885" t="s">
        <v>128</v>
      </c>
      <c r="DA290" s="78">
        <v>0.42</v>
      </c>
      <c r="DB290" s="884" t="s">
        <v>4238</v>
      </c>
      <c r="DC290" s="919"/>
      <c r="DD290" s="920"/>
      <c r="DE290" s="54" t="s">
        <v>140</v>
      </c>
      <c r="DF290" s="62"/>
      <c r="DG290" s="62"/>
      <c r="DH290" s="54"/>
      <c r="DI290" s="62"/>
      <c r="DJ290" s="953"/>
      <c r="DK290" s="925">
        <v>283</v>
      </c>
      <c r="DL290" s="855" t="str">
        <f t="shared" si="6"/>
        <v>EN AVANCE</v>
      </c>
      <c r="DM290" s="913">
        <v>283</v>
      </c>
    </row>
    <row r="291" spans="1:117" ht="27" hidden="1" customHeight="1">
      <c r="A291" s="54">
        <v>0</v>
      </c>
      <c r="B291" s="54">
        <v>406</v>
      </c>
      <c r="C291" s="59" t="s">
        <v>99</v>
      </c>
      <c r="D291" s="56">
        <v>2021</v>
      </c>
      <c r="E291" s="56" t="s">
        <v>3015</v>
      </c>
      <c r="F291" s="65">
        <v>44446</v>
      </c>
      <c r="G291" s="118" t="s">
        <v>3073</v>
      </c>
      <c r="H291" s="59" t="s">
        <v>102</v>
      </c>
      <c r="I291" s="58" t="s">
        <v>3080</v>
      </c>
      <c r="J291" s="58" t="s">
        <v>3075</v>
      </c>
      <c r="K291" s="58" t="s">
        <v>3076</v>
      </c>
      <c r="L291" s="60" t="s">
        <v>146</v>
      </c>
      <c r="M291" s="58" t="s">
        <v>3081</v>
      </c>
      <c r="N291" s="62"/>
      <c r="O291" s="54">
        <v>1</v>
      </c>
      <c r="P291" s="56" t="s">
        <v>3082</v>
      </c>
      <c r="Q291" s="55" t="s">
        <v>391</v>
      </c>
      <c r="R291" s="56" t="s">
        <v>2359</v>
      </c>
      <c r="S291" s="65">
        <v>44480</v>
      </c>
      <c r="T291" s="65">
        <v>44500</v>
      </c>
      <c r="U291" s="60"/>
      <c r="V291" s="62"/>
      <c r="W291" s="65">
        <f>IF(T291="","",(T291+V291))</f>
        <v>44500</v>
      </c>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54"/>
      <c r="AW291" s="62"/>
      <c r="AX291" s="62"/>
      <c r="AY291" s="62"/>
      <c r="AZ291" s="62"/>
      <c r="BA291" s="56"/>
      <c r="BB291" s="54"/>
      <c r="BC291" s="62"/>
      <c r="BD291" s="54"/>
      <c r="BE291" s="62"/>
      <c r="BF291" s="62"/>
      <c r="BG291" s="62"/>
      <c r="BH291" s="62"/>
      <c r="BI291" s="56"/>
      <c r="BJ291" s="54"/>
      <c r="BK291" s="62"/>
      <c r="BL291" s="62"/>
      <c r="BM291" s="62"/>
      <c r="BN291" s="62"/>
      <c r="BO291" s="62"/>
      <c r="BP291" s="62"/>
      <c r="BQ291" s="67"/>
      <c r="BR291" s="62"/>
      <c r="BS291" s="70"/>
      <c r="BT291" s="62"/>
      <c r="BU291" s="62"/>
      <c r="BV291" s="54" t="s">
        <v>3022</v>
      </c>
      <c r="BW291" s="54"/>
      <c r="BX291" s="54"/>
      <c r="BY291" s="54"/>
      <c r="BZ291" s="200">
        <v>44631</v>
      </c>
      <c r="CA291" s="308" t="s">
        <v>3083</v>
      </c>
      <c r="CB291" s="309" t="s">
        <v>972</v>
      </c>
      <c r="CC291" s="54">
        <v>100</v>
      </c>
      <c r="CD291" s="54" t="s">
        <v>257</v>
      </c>
      <c r="CE291" s="216">
        <v>44657</v>
      </c>
      <c r="CF291" s="140" t="s">
        <v>1098</v>
      </c>
      <c r="CG291" s="131" t="s">
        <v>451</v>
      </c>
      <c r="CH291" s="78">
        <v>1</v>
      </c>
      <c r="CI291" s="123" t="s">
        <v>257</v>
      </c>
      <c r="CJ291" s="141">
        <v>44679</v>
      </c>
      <c r="CK291" s="240" t="s">
        <v>1098</v>
      </c>
      <c r="CL291" s="120" t="s">
        <v>198</v>
      </c>
      <c r="CM291" s="140">
        <v>1</v>
      </c>
      <c r="CN291" s="142" t="s">
        <v>257</v>
      </c>
      <c r="CO291" s="92"/>
      <c r="CP291" s="118"/>
      <c r="CQ291" s="92"/>
      <c r="CR291" s="248">
        <v>44720</v>
      </c>
      <c r="CS291" s="92" t="s">
        <v>1098</v>
      </c>
      <c r="CT291" s="92" t="s">
        <v>139</v>
      </c>
      <c r="CU291" s="811">
        <v>44761</v>
      </c>
      <c r="CV291" s="813" t="s">
        <v>8176</v>
      </c>
      <c r="CW291" s="860" t="s">
        <v>1349</v>
      </c>
      <c r="CX291" s="883">
        <v>44770</v>
      </c>
      <c r="CY291" s="889" t="s">
        <v>8463</v>
      </c>
      <c r="CZ291" s="885" t="s">
        <v>128</v>
      </c>
      <c r="DA291" s="140">
        <v>1</v>
      </c>
      <c r="DB291" s="884" t="s">
        <v>4237</v>
      </c>
      <c r="DC291" s="919"/>
      <c r="DD291" s="920"/>
      <c r="DE291" s="54" t="s">
        <v>140</v>
      </c>
      <c r="DF291" s="62"/>
      <c r="DG291" s="62"/>
      <c r="DH291" s="54"/>
      <c r="DI291" s="62"/>
      <c r="DJ291" s="953"/>
      <c r="DK291" s="925">
        <v>284</v>
      </c>
      <c r="DL291" s="855" t="str">
        <f t="shared" si="6"/>
        <v>CUMPLIDA</v>
      </c>
      <c r="DM291" s="913">
        <v>284</v>
      </c>
    </row>
    <row r="292" spans="1:117" ht="27" hidden="1" customHeight="1">
      <c r="A292" s="54">
        <v>0</v>
      </c>
      <c r="B292" s="54">
        <v>407</v>
      </c>
      <c r="C292" s="59" t="s">
        <v>99</v>
      </c>
      <c r="D292" s="56">
        <v>2021</v>
      </c>
      <c r="E292" s="56" t="s">
        <v>3015</v>
      </c>
      <c r="F292" s="65">
        <v>44446</v>
      </c>
      <c r="G292" s="118" t="s">
        <v>3073</v>
      </c>
      <c r="H292" s="59" t="s">
        <v>102</v>
      </c>
      <c r="I292" s="58" t="s">
        <v>3080</v>
      </c>
      <c r="J292" s="58" t="s">
        <v>3075</v>
      </c>
      <c r="K292" s="58" t="s">
        <v>3076</v>
      </c>
      <c r="L292" s="60" t="s">
        <v>146</v>
      </c>
      <c r="M292" s="58" t="s">
        <v>3084</v>
      </c>
      <c r="N292" s="92"/>
      <c r="O292" s="77">
        <v>1</v>
      </c>
      <c r="P292" s="92" t="s">
        <v>3085</v>
      </c>
      <c r="Q292" s="55" t="s">
        <v>391</v>
      </c>
      <c r="R292" s="92" t="s">
        <v>1914</v>
      </c>
      <c r="S292" s="94">
        <v>44480</v>
      </c>
      <c r="T292" s="94">
        <v>44561</v>
      </c>
      <c r="U292" s="63" t="s">
        <v>111</v>
      </c>
      <c r="V292" s="62">
        <v>181</v>
      </c>
      <c r="W292" s="64">
        <v>44742</v>
      </c>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54"/>
      <c r="AW292" s="62"/>
      <c r="AX292" s="62"/>
      <c r="AY292" s="62"/>
      <c r="AZ292" s="62"/>
      <c r="BA292" s="56"/>
      <c r="BB292" s="54"/>
      <c r="BC292" s="62"/>
      <c r="BD292" s="54"/>
      <c r="BE292" s="62"/>
      <c r="BF292" s="62"/>
      <c r="BG292" s="62"/>
      <c r="BH292" s="62"/>
      <c r="BI292" s="56"/>
      <c r="BJ292" s="54"/>
      <c r="BK292" s="62"/>
      <c r="BL292" s="62"/>
      <c r="BM292" s="62"/>
      <c r="BN292" s="62"/>
      <c r="BO292" s="62"/>
      <c r="BP292" s="62"/>
      <c r="BQ292" s="67"/>
      <c r="BR292" s="62"/>
      <c r="BS292" s="70"/>
      <c r="BT292" s="62"/>
      <c r="BU292" s="62"/>
      <c r="BV292" s="54" t="s">
        <v>3022</v>
      </c>
      <c r="BW292" s="54"/>
      <c r="BX292" s="54"/>
      <c r="BY292" s="54"/>
      <c r="BZ292" s="200">
        <v>44631</v>
      </c>
      <c r="CA292" s="249" t="s">
        <v>3086</v>
      </c>
      <c r="CB292" s="309" t="s">
        <v>972</v>
      </c>
      <c r="CC292" s="54"/>
      <c r="CD292" s="54" t="s">
        <v>133</v>
      </c>
      <c r="CE292" s="76">
        <v>44657</v>
      </c>
      <c r="CF292" s="337" t="s">
        <v>3028</v>
      </c>
      <c r="CG292" s="131" t="s">
        <v>451</v>
      </c>
      <c r="CH292" s="123">
        <v>0</v>
      </c>
      <c r="CI292" s="123" t="s">
        <v>133</v>
      </c>
      <c r="CJ292" s="76">
        <v>44678</v>
      </c>
      <c r="CK292" s="240" t="s">
        <v>3054</v>
      </c>
      <c r="CL292" s="120" t="s">
        <v>198</v>
      </c>
      <c r="CM292" s="78">
        <v>0</v>
      </c>
      <c r="CN292" s="123" t="s">
        <v>133</v>
      </c>
      <c r="CO292" s="248">
        <v>44706</v>
      </c>
      <c r="CP292" s="118" t="s">
        <v>3030</v>
      </c>
      <c r="CQ292" s="77">
        <v>0</v>
      </c>
      <c r="CR292" s="79">
        <v>44720</v>
      </c>
      <c r="CS292" s="92" t="s">
        <v>3031</v>
      </c>
      <c r="CT292" s="92" t="s">
        <v>126</v>
      </c>
      <c r="CU292" s="811">
        <v>44761</v>
      </c>
      <c r="CV292" s="915" t="s">
        <v>8208</v>
      </c>
      <c r="CW292" s="864" t="s">
        <v>1349</v>
      </c>
      <c r="CX292" s="883">
        <v>44770</v>
      </c>
      <c r="CY292" s="914" t="s">
        <v>8499</v>
      </c>
      <c r="CZ292" s="885" t="s">
        <v>128</v>
      </c>
      <c r="DA292" s="78">
        <v>0.25</v>
      </c>
      <c r="DB292" s="884" t="s">
        <v>4238</v>
      </c>
      <c r="DC292" s="919"/>
      <c r="DD292" s="920"/>
      <c r="DE292" s="54" t="s">
        <v>140</v>
      </c>
      <c r="DF292" s="62"/>
      <c r="DG292" s="62"/>
      <c r="DH292" s="54"/>
      <c r="DI292" s="62"/>
      <c r="DJ292" s="953"/>
      <c r="DK292" s="925">
        <v>285</v>
      </c>
      <c r="DL292" s="855" t="str">
        <f t="shared" si="6"/>
        <v>EN AVANCE</v>
      </c>
      <c r="DM292" s="913">
        <v>285</v>
      </c>
    </row>
    <row r="293" spans="1:117" ht="27" hidden="1" customHeight="1">
      <c r="A293" s="54">
        <v>0</v>
      </c>
      <c r="B293" s="54">
        <v>408</v>
      </c>
      <c r="C293" s="59" t="s">
        <v>99</v>
      </c>
      <c r="D293" s="56">
        <v>2021</v>
      </c>
      <c r="E293" s="56" t="s">
        <v>3015</v>
      </c>
      <c r="F293" s="65">
        <v>44446</v>
      </c>
      <c r="G293" s="118" t="s">
        <v>3073</v>
      </c>
      <c r="H293" s="59" t="s">
        <v>102</v>
      </c>
      <c r="I293" s="194" t="s">
        <v>3087</v>
      </c>
      <c r="J293" s="58" t="s">
        <v>1417</v>
      </c>
      <c r="K293" s="58" t="s">
        <v>1418</v>
      </c>
      <c r="L293" s="60" t="s">
        <v>146</v>
      </c>
      <c r="M293" s="58" t="s">
        <v>3088</v>
      </c>
      <c r="N293" s="92"/>
      <c r="O293" s="123">
        <v>3</v>
      </c>
      <c r="P293" s="92" t="s">
        <v>3089</v>
      </c>
      <c r="Q293" s="55" t="s">
        <v>391</v>
      </c>
      <c r="R293" s="92" t="s">
        <v>3090</v>
      </c>
      <c r="S293" s="94">
        <v>44480</v>
      </c>
      <c r="T293" s="94">
        <v>44561</v>
      </c>
      <c r="U293" s="63" t="s">
        <v>111</v>
      </c>
      <c r="V293" s="62"/>
      <c r="W293" s="64">
        <v>44650</v>
      </c>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54"/>
      <c r="AW293" s="62"/>
      <c r="AX293" s="62"/>
      <c r="AY293" s="62"/>
      <c r="AZ293" s="62"/>
      <c r="BA293" s="56"/>
      <c r="BB293" s="54"/>
      <c r="BC293" s="62"/>
      <c r="BD293" s="54"/>
      <c r="BE293" s="62"/>
      <c r="BF293" s="62"/>
      <c r="BG293" s="62"/>
      <c r="BH293" s="62"/>
      <c r="BI293" s="56"/>
      <c r="BJ293" s="54"/>
      <c r="BK293" s="62"/>
      <c r="BL293" s="62"/>
      <c r="BM293" s="62"/>
      <c r="BN293" s="62"/>
      <c r="BO293" s="62"/>
      <c r="BP293" s="62"/>
      <c r="BQ293" s="67"/>
      <c r="BR293" s="62"/>
      <c r="BS293" s="70"/>
      <c r="BT293" s="62"/>
      <c r="BU293" s="62"/>
      <c r="BV293" s="54" t="s">
        <v>3022</v>
      </c>
      <c r="BW293" s="54"/>
      <c r="BX293" s="54"/>
      <c r="BY293" s="54"/>
      <c r="BZ293" s="200">
        <v>44631</v>
      </c>
      <c r="CA293" s="249" t="s">
        <v>3091</v>
      </c>
      <c r="CB293" s="309" t="s">
        <v>972</v>
      </c>
      <c r="CC293" s="54"/>
      <c r="CD293" s="54" t="s">
        <v>133</v>
      </c>
      <c r="CE293" s="79">
        <v>44657</v>
      </c>
      <c r="CF293" s="248" t="s">
        <v>973</v>
      </c>
      <c r="CG293" s="131" t="s">
        <v>451</v>
      </c>
      <c r="CH293" s="78">
        <v>0.02</v>
      </c>
      <c r="CI293" s="123" t="s">
        <v>133</v>
      </c>
      <c r="CJ293" s="76">
        <v>44678</v>
      </c>
      <c r="CK293" s="240" t="s">
        <v>3092</v>
      </c>
      <c r="CL293" s="120" t="s">
        <v>198</v>
      </c>
      <c r="CM293" s="78">
        <v>0.03</v>
      </c>
      <c r="CN293" s="123" t="s">
        <v>115</v>
      </c>
      <c r="CO293" s="248">
        <v>44706</v>
      </c>
      <c r="CP293" s="118" t="s">
        <v>3093</v>
      </c>
      <c r="CQ293" s="77">
        <v>0.15</v>
      </c>
      <c r="CR293" s="79">
        <v>44720</v>
      </c>
      <c r="CS293" s="92" t="s">
        <v>3094</v>
      </c>
      <c r="CT293" s="92" t="s">
        <v>139</v>
      </c>
      <c r="CU293" s="811">
        <v>44761</v>
      </c>
      <c r="CV293" s="813" t="s">
        <v>8209</v>
      </c>
      <c r="CW293" s="864" t="s">
        <v>1349</v>
      </c>
      <c r="CX293" s="883">
        <v>44770</v>
      </c>
      <c r="CY293" s="914" t="s">
        <v>8500</v>
      </c>
      <c r="CZ293" s="885" t="s">
        <v>128</v>
      </c>
      <c r="DA293" s="78">
        <v>0.5</v>
      </c>
      <c r="DB293" s="884" t="s">
        <v>4239</v>
      </c>
      <c r="DC293" s="919"/>
      <c r="DD293" s="920"/>
      <c r="DE293" s="54" t="s">
        <v>140</v>
      </c>
      <c r="DF293" s="62"/>
      <c r="DG293" s="62"/>
      <c r="DH293" s="54"/>
      <c r="DI293" s="62"/>
      <c r="DJ293" s="953"/>
      <c r="DK293" s="925">
        <v>286</v>
      </c>
      <c r="DL293" s="855" t="str">
        <f t="shared" si="6"/>
        <v>VENCIDA</v>
      </c>
      <c r="DM293" s="913">
        <v>286</v>
      </c>
    </row>
    <row r="294" spans="1:117" ht="27" hidden="1" customHeight="1">
      <c r="A294" s="54">
        <v>491</v>
      </c>
      <c r="B294" s="54">
        <v>409</v>
      </c>
      <c r="C294" s="59" t="s">
        <v>99</v>
      </c>
      <c r="D294" s="56">
        <v>2021</v>
      </c>
      <c r="E294" s="56" t="s">
        <v>3015</v>
      </c>
      <c r="F294" s="65">
        <v>44446</v>
      </c>
      <c r="G294" s="118" t="s">
        <v>3095</v>
      </c>
      <c r="H294" s="59" t="s">
        <v>102</v>
      </c>
      <c r="I294" s="58" t="s">
        <v>3096</v>
      </c>
      <c r="J294" s="58" t="s">
        <v>3097</v>
      </c>
      <c r="K294" s="58" t="s">
        <v>3098</v>
      </c>
      <c r="L294" s="60" t="s">
        <v>146</v>
      </c>
      <c r="M294" s="58" t="s">
        <v>3099</v>
      </c>
      <c r="N294" s="218"/>
      <c r="O294" s="123">
        <v>1</v>
      </c>
      <c r="P294" s="92" t="s">
        <v>3100</v>
      </c>
      <c r="Q294" s="55" t="s">
        <v>391</v>
      </c>
      <c r="R294" s="92" t="s">
        <v>3101</v>
      </c>
      <c r="S294" s="94">
        <v>44480</v>
      </c>
      <c r="T294" s="94">
        <v>44500</v>
      </c>
      <c r="U294" s="60"/>
      <c r="V294" s="62"/>
      <c r="W294" s="65">
        <f>IF(T294="","",(T294+V294))</f>
        <v>44500</v>
      </c>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54"/>
      <c r="AW294" s="62"/>
      <c r="AX294" s="62"/>
      <c r="AY294" s="62"/>
      <c r="AZ294" s="62"/>
      <c r="BA294" s="56"/>
      <c r="BB294" s="54"/>
      <c r="BC294" s="62"/>
      <c r="BD294" s="54"/>
      <c r="BE294" s="62"/>
      <c r="BF294" s="62"/>
      <c r="BG294" s="62"/>
      <c r="BH294" s="62"/>
      <c r="BI294" s="56"/>
      <c r="BJ294" s="54"/>
      <c r="BK294" s="62"/>
      <c r="BL294" s="62"/>
      <c r="BM294" s="62"/>
      <c r="BN294" s="62"/>
      <c r="BO294" s="62"/>
      <c r="BP294" s="62"/>
      <c r="BQ294" s="67"/>
      <c r="BR294" s="62"/>
      <c r="BS294" s="70"/>
      <c r="BT294" s="62"/>
      <c r="BU294" s="62"/>
      <c r="BV294" s="54" t="s">
        <v>3022</v>
      </c>
      <c r="BW294" s="54"/>
      <c r="BX294" s="54"/>
      <c r="BY294" s="54"/>
      <c r="BZ294" s="200">
        <v>44631</v>
      </c>
      <c r="CA294" s="308" t="s">
        <v>3083</v>
      </c>
      <c r="CB294" s="309" t="s">
        <v>972</v>
      </c>
      <c r="CC294" s="54">
        <v>100</v>
      </c>
      <c r="CD294" s="54" t="s">
        <v>257</v>
      </c>
      <c r="CE294" s="216">
        <v>44657</v>
      </c>
      <c r="CF294" s="140" t="s">
        <v>1098</v>
      </c>
      <c r="CG294" s="131" t="s">
        <v>451</v>
      </c>
      <c r="CH294" s="78">
        <v>1</v>
      </c>
      <c r="CI294" s="123" t="s">
        <v>257</v>
      </c>
      <c r="CJ294" s="141">
        <v>44679</v>
      </c>
      <c r="CK294" s="240" t="s">
        <v>1098</v>
      </c>
      <c r="CL294" s="123"/>
      <c r="CM294" s="140">
        <v>1</v>
      </c>
      <c r="CN294" s="142" t="s">
        <v>257</v>
      </c>
      <c r="CO294" s="92"/>
      <c r="CP294" s="118"/>
      <c r="CQ294" s="92"/>
      <c r="CR294" s="79">
        <v>44720</v>
      </c>
      <c r="CS294" s="92" t="s">
        <v>1098</v>
      </c>
      <c r="CT294" s="92" t="s">
        <v>139</v>
      </c>
      <c r="CU294" s="811">
        <v>44761</v>
      </c>
      <c r="CV294" s="813" t="s">
        <v>8176</v>
      </c>
      <c r="CW294" s="860" t="s">
        <v>1349</v>
      </c>
      <c r="CX294" s="883">
        <v>44767</v>
      </c>
      <c r="CY294" s="890" t="s">
        <v>8176</v>
      </c>
      <c r="CZ294" s="885" t="s">
        <v>220</v>
      </c>
      <c r="DA294" s="140">
        <v>1</v>
      </c>
      <c r="DB294" s="884" t="s">
        <v>4237</v>
      </c>
      <c r="DC294" s="919"/>
      <c r="DD294" s="920"/>
      <c r="DE294" s="54" t="s">
        <v>140</v>
      </c>
      <c r="DF294" s="62"/>
      <c r="DG294" s="62"/>
      <c r="DH294" s="54"/>
      <c r="DI294" s="62"/>
      <c r="DJ294" s="953"/>
      <c r="DK294" s="925">
        <v>287</v>
      </c>
      <c r="DL294" s="855" t="str">
        <f t="shared" si="6"/>
        <v>CUMPLIDA</v>
      </c>
      <c r="DM294" s="913">
        <v>287</v>
      </c>
    </row>
    <row r="295" spans="1:117" ht="27" hidden="1" customHeight="1">
      <c r="A295" s="54">
        <v>0</v>
      </c>
      <c r="B295" s="54">
        <v>410</v>
      </c>
      <c r="C295" s="59" t="s">
        <v>99</v>
      </c>
      <c r="D295" s="56">
        <v>2021</v>
      </c>
      <c r="E295" s="56" t="s">
        <v>3015</v>
      </c>
      <c r="F295" s="65">
        <v>44446</v>
      </c>
      <c r="G295" s="118" t="s">
        <v>3095</v>
      </c>
      <c r="H295" s="59" t="s">
        <v>102</v>
      </c>
      <c r="I295" s="58" t="s">
        <v>3102</v>
      </c>
      <c r="J295" s="58" t="s">
        <v>3103</v>
      </c>
      <c r="K295" s="58" t="s">
        <v>3098</v>
      </c>
      <c r="L295" s="60" t="s">
        <v>146</v>
      </c>
      <c r="M295" s="58" t="s">
        <v>3104</v>
      </c>
      <c r="N295" s="218"/>
      <c r="O295" s="123">
        <v>1</v>
      </c>
      <c r="P295" s="92" t="s">
        <v>3105</v>
      </c>
      <c r="Q295" s="55" t="s">
        <v>391</v>
      </c>
      <c r="R295" s="92" t="s">
        <v>3106</v>
      </c>
      <c r="S295" s="94">
        <v>44480</v>
      </c>
      <c r="T295" s="94">
        <v>44500</v>
      </c>
      <c r="U295" s="60"/>
      <c r="V295" s="62"/>
      <c r="W295" s="65">
        <f>IF(T295="","",(T295+V295))</f>
        <v>44500</v>
      </c>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54"/>
      <c r="AW295" s="62"/>
      <c r="AX295" s="62"/>
      <c r="AY295" s="62"/>
      <c r="AZ295" s="62"/>
      <c r="BA295" s="56"/>
      <c r="BB295" s="54"/>
      <c r="BC295" s="62"/>
      <c r="BD295" s="54"/>
      <c r="BE295" s="62"/>
      <c r="BF295" s="62"/>
      <c r="BG295" s="62"/>
      <c r="BH295" s="62"/>
      <c r="BI295" s="56"/>
      <c r="BJ295" s="54"/>
      <c r="BK295" s="62"/>
      <c r="BL295" s="62"/>
      <c r="BM295" s="62"/>
      <c r="BN295" s="62"/>
      <c r="BO295" s="62"/>
      <c r="BP295" s="62"/>
      <c r="BQ295" s="67"/>
      <c r="BR295" s="62"/>
      <c r="BS295" s="70"/>
      <c r="BT295" s="62"/>
      <c r="BU295" s="62"/>
      <c r="BV295" s="54" t="s">
        <v>3022</v>
      </c>
      <c r="BW295" s="54"/>
      <c r="BX295" s="54"/>
      <c r="BY295" s="54"/>
      <c r="BZ295" s="200">
        <v>44631</v>
      </c>
      <c r="CA295" s="308" t="s">
        <v>3107</v>
      </c>
      <c r="CB295" s="309" t="s">
        <v>972</v>
      </c>
      <c r="CC295" s="54">
        <v>100</v>
      </c>
      <c r="CD295" s="54" t="s">
        <v>257</v>
      </c>
      <c r="CE295" s="216">
        <v>44657</v>
      </c>
      <c r="CF295" s="140" t="s">
        <v>1098</v>
      </c>
      <c r="CG295" s="131" t="s">
        <v>451</v>
      </c>
      <c r="CH295" s="78">
        <v>1</v>
      </c>
      <c r="CI295" s="123" t="s">
        <v>257</v>
      </c>
      <c r="CJ295" s="141">
        <v>44679</v>
      </c>
      <c r="CK295" s="240" t="s">
        <v>1098</v>
      </c>
      <c r="CL295" s="123"/>
      <c r="CM295" s="140">
        <v>1</v>
      </c>
      <c r="CN295" s="142" t="s">
        <v>257</v>
      </c>
      <c r="CO295" s="92"/>
      <c r="CP295" s="118"/>
      <c r="CQ295" s="92"/>
      <c r="CR295" s="79">
        <v>44720</v>
      </c>
      <c r="CS295" s="92" t="s">
        <v>1098</v>
      </c>
      <c r="CT295" s="92" t="s">
        <v>139</v>
      </c>
      <c r="CU295" s="811">
        <v>44761</v>
      </c>
      <c r="CV295" s="813" t="s">
        <v>8176</v>
      </c>
      <c r="CW295" s="860" t="s">
        <v>1349</v>
      </c>
      <c r="CX295" s="883">
        <v>44767</v>
      </c>
      <c r="CY295" s="890" t="s">
        <v>8176</v>
      </c>
      <c r="CZ295" s="885" t="s">
        <v>220</v>
      </c>
      <c r="DA295" s="140">
        <v>1</v>
      </c>
      <c r="DB295" s="884" t="s">
        <v>4237</v>
      </c>
      <c r="DC295" s="919"/>
      <c r="DD295" s="920"/>
      <c r="DE295" s="54" t="s">
        <v>140</v>
      </c>
      <c r="DF295" s="62"/>
      <c r="DG295" s="62"/>
      <c r="DH295" s="54"/>
      <c r="DI295" s="62"/>
      <c r="DJ295" s="953"/>
      <c r="DK295" s="925">
        <v>288</v>
      </c>
      <c r="DL295" s="855" t="str">
        <f t="shared" si="6"/>
        <v>CUMPLIDA</v>
      </c>
      <c r="DM295" s="913">
        <v>288</v>
      </c>
    </row>
    <row r="296" spans="1:117" ht="27" hidden="1" customHeight="1">
      <c r="A296" s="54">
        <v>0</v>
      </c>
      <c r="B296" s="54">
        <v>411</v>
      </c>
      <c r="C296" s="59" t="s">
        <v>99</v>
      </c>
      <c r="D296" s="56">
        <v>2021</v>
      </c>
      <c r="E296" s="56" t="s">
        <v>3015</v>
      </c>
      <c r="F296" s="65">
        <v>44446</v>
      </c>
      <c r="G296" s="118" t="s">
        <v>3095</v>
      </c>
      <c r="H296" s="59" t="s">
        <v>102</v>
      </c>
      <c r="I296" s="58" t="s">
        <v>3108</v>
      </c>
      <c r="J296" s="58" t="s">
        <v>3109</v>
      </c>
      <c r="K296" s="58" t="s">
        <v>3098</v>
      </c>
      <c r="L296" s="60" t="s">
        <v>146</v>
      </c>
      <c r="M296" s="58" t="s">
        <v>3110</v>
      </c>
      <c r="N296" s="62"/>
      <c r="O296" s="87">
        <v>1</v>
      </c>
      <c r="P296" s="56" t="s">
        <v>3111</v>
      </c>
      <c r="Q296" s="55" t="s">
        <v>391</v>
      </c>
      <c r="R296" s="56" t="s">
        <v>3101</v>
      </c>
      <c r="S296" s="65">
        <v>44480</v>
      </c>
      <c r="T296" s="65">
        <v>44500</v>
      </c>
      <c r="U296" s="63" t="s">
        <v>111</v>
      </c>
      <c r="V296" s="62">
        <v>209</v>
      </c>
      <c r="W296" s="64">
        <v>44742</v>
      </c>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54"/>
      <c r="AW296" s="62"/>
      <c r="AX296" s="62"/>
      <c r="AY296" s="62"/>
      <c r="AZ296" s="62"/>
      <c r="BA296" s="56"/>
      <c r="BB296" s="54"/>
      <c r="BC296" s="62"/>
      <c r="BD296" s="54"/>
      <c r="BE296" s="62"/>
      <c r="BF296" s="62"/>
      <c r="BG296" s="62"/>
      <c r="BH296" s="62"/>
      <c r="BI296" s="56"/>
      <c r="BJ296" s="54"/>
      <c r="BK296" s="62"/>
      <c r="BL296" s="62"/>
      <c r="BM296" s="62"/>
      <c r="BN296" s="62"/>
      <c r="BO296" s="62"/>
      <c r="BP296" s="62"/>
      <c r="BQ296" s="67"/>
      <c r="BR296" s="62"/>
      <c r="BS296" s="70"/>
      <c r="BT296" s="62"/>
      <c r="BU296" s="62"/>
      <c r="BV296" s="54" t="s">
        <v>3022</v>
      </c>
      <c r="BW296" s="54"/>
      <c r="BX296" s="54"/>
      <c r="BY296" s="54"/>
      <c r="BZ296" s="294">
        <v>44635</v>
      </c>
      <c r="CA296" s="338" t="s">
        <v>3112</v>
      </c>
      <c r="CB296" s="56"/>
      <c r="CC296" s="54"/>
      <c r="CD296" s="54" t="s">
        <v>133</v>
      </c>
      <c r="CE296" s="76">
        <v>44657</v>
      </c>
      <c r="CF296" s="337" t="s">
        <v>3028</v>
      </c>
      <c r="CG296" s="131" t="s">
        <v>451</v>
      </c>
      <c r="CH296" s="123">
        <v>0</v>
      </c>
      <c r="CI296" s="123" t="s">
        <v>133</v>
      </c>
      <c r="CJ296" s="76">
        <v>44678</v>
      </c>
      <c r="CK296" s="240" t="s">
        <v>3029</v>
      </c>
      <c r="CL296" s="120" t="s">
        <v>198</v>
      </c>
      <c r="CM296" s="78">
        <v>0</v>
      </c>
      <c r="CN296" s="123" t="s">
        <v>133</v>
      </c>
      <c r="CO296" s="248">
        <v>44706</v>
      </c>
      <c r="CP296" s="118" t="s">
        <v>3030</v>
      </c>
      <c r="CQ296" s="77">
        <v>0</v>
      </c>
      <c r="CR296" s="79">
        <v>44720</v>
      </c>
      <c r="CS296" s="92" t="s">
        <v>3113</v>
      </c>
      <c r="CT296" s="92" t="s">
        <v>126</v>
      </c>
      <c r="CU296" s="811">
        <v>44761</v>
      </c>
      <c r="CV296" s="813" t="s">
        <v>8202</v>
      </c>
      <c r="CW296" s="860" t="s">
        <v>1349</v>
      </c>
      <c r="CX296" s="883">
        <v>44770</v>
      </c>
      <c r="CY296" s="890" t="s">
        <v>8654</v>
      </c>
      <c r="CZ296" s="885" t="s">
        <v>220</v>
      </c>
      <c r="DA296" s="78">
        <v>0.8</v>
      </c>
      <c r="DB296" s="884" t="s">
        <v>4239</v>
      </c>
      <c r="DC296" s="919"/>
      <c r="DD296" s="920"/>
      <c r="DE296" s="54" t="s">
        <v>140</v>
      </c>
      <c r="DF296" s="62"/>
      <c r="DG296" s="62"/>
      <c r="DH296" s="54"/>
      <c r="DI296" s="62"/>
      <c r="DJ296" s="953"/>
      <c r="DK296" s="925">
        <v>289</v>
      </c>
      <c r="DL296" s="855" t="str">
        <f t="shared" si="6"/>
        <v>EN AVANCE</v>
      </c>
      <c r="DM296" s="913">
        <v>289</v>
      </c>
    </row>
    <row r="297" spans="1:117" ht="27" hidden="1" customHeight="1">
      <c r="A297" s="54">
        <v>0</v>
      </c>
      <c r="B297" s="54">
        <v>412</v>
      </c>
      <c r="C297" s="59" t="s">
        <v>99</v>
      </c>
      <c r="D297" s="56">
        <v>2021</v>
      </c>
      <c r="E297" s="56" t="s">
        <v>3015</v>
      </c>
      <c r="F297" s="65">
        <v>44446</v>
      </c>
      <c r="G297" s="118" t="s">
        <v>3095</v>
      </c>
      <c r="H297" s="59" t="s">
        <v>102</v>
      </c>
      <c r="I297" s="58" t="s">
        <v>3114</v>
      </c>
      <c r="J297" s="58" t="s">
        <v>3115</v>
      </c>
      <c r="K297" s="58" t="s">
        <v>3098</v>
      </c>
      <c r="L297" s="60" t="s">
        <v>146</v>
      </c>
      <c r="M297" s="58" t="s">
        <v>3116</v>
      </c>
      <c r="N297" s="62"/>
      <c r="O297" s="54">
        <v>1</v>
      </c>
      <c r="P297" s="56" t="s">
        <v>3117</v>
      </c>
      <c r="Q297" s="55" t="s">
        <v>391</v>
      </c>
      <c r="R297" s="56" t="s">
        <v>3101</v>
      </c>
      <c r="S297" s="65">
        <v>44475</v>
      </c>
      <c r="T297" s="65">
        <v>44500</v>
      </c>
      <c r="U297" s="63" t="s">
        <v>111</v>
      </c>
      <c r="V297" s="62">
        <v>209</v>
      </c>
      <c r="W297" s="64">
        <v>44742</v>
      </c>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54"/>
      <c r="AW297" s="62"/>
      <c r="AX297" s="62"/>
      <c r="AY297" s="62"/>
      <c r="AZ297" s="62"/>
      <c r="BA297" s="56"/>
      <c r="BB297" s="54"/>
      <c r="BC297" s="62"/>
      <c r="BD297" s="54"/>
      <c r="BE297" s="62"/>
      <c r="BF297" s="62"/>
      <c r="BG297" s="62"/>
      <c r="BH297" s="62"/>
      <c r="BI297" s="56"/>
      <c r="BJ297" s="54"/>
      <c r="BK297" s="62"/>
      <c r="BL297" s="62"/>
      <c r="BM297" s="62"/>
      <c r="BN297" s="62"/>
      <c r="BO297" s="62"/>
      <c r="BP297" s="62"/>
      <c r="BQ297" s="67"/>
      <c r="BR297" s="62"/>
      <c r="BS297" s="70"/>
      <c r="BT297" s="62"/>
      <c r="BU297" s="62"/>
      <c r="BV297" s="54" t="s">
        <v>3022</v>
      </c>
      <c r="BW297" s="54"/>
      <c r="BX297" s="54"/>
      <c r="BY297" s="54"/>
      <c r="BZ297" s="294">
        <v>44635</v>
      </c>
      <c r="CA297" s="338" t="s">
        <v>3112</v>
      </c>
      <c r="CB297" s="56"/>
      <c r="CC297" s="54"/>
      <c r="CD297" s="54" t="s">
        <v>133</v>
      </c>
      <c r="CE297" s="76">
        <v>44657</v>
      </c>
      <c r="CF297" s="337" t="s">
        <v>3028</v>
      </c>
      <c r="CG297" s="131" t="s">
        <v>451</v>
      </c>
      <c r="CH297" s="123">
        <v>0</v>
      </c>
      <c r="CI297" s="123" t="s">
        <v>133</v>
      </c>
      <c r="CJ297" s="76">
        <v>44678</v>
      </c>
      <c r="CK297" s="240" t="s">
        <v>3029</v>
      </c>
      <c r="CL297" s="120" t="s">
        <v>198</v>
      </c>
      <c r="CM297" s="78">
        <v>0</v>
      </c>
      <c r="CN297" s="123" t="s">
        <v>133</v>
      </c>
      <c r="CO297" s="248">
        <v>44706</v>
      </c>
      <c r="CP297" s="118" t="s">
        <v>3030</v>
      </c>
      <c r="CQ297" s="77">
        <v>0</v>
      </c>
      <c r="CR297" s="79">
        <v>44720</v>
      </c>
      <c r="CS297" s="92" t="s">
        <v>3031</v>
      </c>
      <c r="CT297" s="92" t="s">
        <v>126</v>
      </c>
      <c r="CU297" s="811">
        <v>44761</v>
      </c>
      <c r="CV297" s="813" t="s">
        <v>8210</v>
      </c>
      <c r="CW297" s="860" t="s">
        <v>1349</v>
      </c>
      <c r="CX297" s="883">
        <v>44770</v>
      </c>
      <c r="CY297" s="890" t="s">
        <v>8655</v>
      </c>
      <c r="CZ297" s="885" t="s">
        <v>220</v>
      </c>
      <c r="DA297" s="78">
        <v>0.5</v>
      </c>
      <c r="DB297" s="884" t="s">
        <v>4239</v>
      </c>
      <c r="DC297" s="919"/>
      <c r="DD297" s="920"/>
      <c r="DE297" s="54" t="s">
        <v>140</v>
      </c>
      <c r="DF297" s="62"/>
      <c r="DG297" s="62"/>
      <c r="DH297" s="54"/>
      <c r="DI297" s="62"/>
      <c r="DJ297" s="953"/>
      <c r="DK297" s="925">
        <v>290</v>
      </c>
      <c r="DL297" s="855" t="str">
        <f t="shared" si="6"/>
        <v>EN AVANCE</v>
      </c>
      <c r="DM297" s="913">
        <v>290</v>
      </c>
    </row>
    <row r="298" spans="1:117" ht="27" hidden="1" customHeight="1">
      <c r="A298" s="54">
        <v>0</v>
      </c>
      <c r="B298" s="54">
        <v>413</v>
      </c>
      <c r="C298" s="59" t="s">
        <v>99</v>
      </c>
      <c r="D298" s="56">
        <v>2021</v>
      </c>
      <c r="E298" s="56" t="s">
        <v>3015</v>
      </c>
      <c r="F298" s="65">
        <v>44446</v>
      </c>
      <c r="G298" s="118" t="s">
        <v>3118</v>
      </c>
      <c r="H298" s="59" t="s">
        <v>102</v>
      </c>
      <c r="I298" s="58" t="s">
        <v>3119</v>
      </c>
      <c r="J298" s="58" t="s">
        <v>3120</v>
      </c>
      <c r="K298" s="58" t="s">
        <v>3098</v>
      </c>
      <c r="L298" s="60" t="s">
        <v>146</v>
      </c>
      <c r="M298" s="58" t="s">
        <v>3121</v>
      </c>
      <c r="N298" s="62"/>
      <c r="O298" s="54">
        <v>1</v>
      </c>
      <c r="P298" s="56" t="s">
        <v>3122</v>
      </c>
      <c r="Q298" s="62" t="s">
        <v>391</v>
      </c>
      <c r="R298" s="56" t="s">
        <v>3101</v>
      </c>
      <c r="S298" s="65">
        <v>44480</v>
      </c>
      <c r="T298" s="65">
        <v>44500</v>
      </c>
      <c r="U298" s="60"/>
      <c r="V298" s="62"/>
      <c r="W298" s="65">
        <f>IF(T298="","",(T298+V298))</f>
        <v>44500</v>
      </c>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54"/>
      <c r="AW298" s="62"/>
      <c r="AX298" s="62"/>
      <c r="AY298" s="62"/>
      <c r="AZ298" s="62"/>
      <c r="BA298" s="56"/>
      <c r="BB298" s="54"/>
      <c r="BC298" s="62"/>
      <c r="BD298" s="54"/>
      <c r="BE298" s="62"/>
      <c r="BF298" s="62"/>
      <c r="BG298" s="62"/>
      <c r="BH298" s="62"/>
      <c r="BI298" s="56"/>
      <c r="BJ298" s="54"/>
      <c r="BK298" s="62"/>
      <c r="BL298" s="62"/>
      <c r="BM298" s="62"/>
      <c r="BN298" s="62"/>
      <c r="BO298" s="62"/>
      <c r="BP298" s="62"/>
      <c r="BQ298" s="67"/>
      <c r="BR298" s="62"/>
      <c r="BS298" s="70"/>
      <c r="BT298" s="62"/>
      <c r="BU298" s="62"/>
      <c r="BV298" s="54" t="s">
        <v>3022</v>
      </c>
      <c r="BW298" s="54"/>
      <c r="BX298" s="54"/>
      <c r="BY298" s="54"/>
      <c r="BZ298" s="294">
        <v>44635</v>
      </c>
      <c r="CA298" s="70" t="s">
        <v>3123</v>
      </c>
      <c r="CB298" s="130" t="s">
        <v>409</v>
      </c>
      <c r="CC298" s="56">
        <v>100</v>
      </c>
      <c r="CD298" s="54" t="s">
        <v>257</v>
      </c>
      <c r="CE298" s="216">
        <v>44657</v>
      </c>
      <c r="CF298" s="140" t="s">
        <v>1098</v>
      </c>
      <c r="CG298" s="131" t="s">
        <v>451</v>
      </c>
      <c r="CH298" s="78">
        <v>1</v>
      </c>
      <c r="CI298" s="123" t="s">
        <v>257</v>
      </c>
      <c r="CJ298" s="141">
        <v>44679</v>
      </c>
      <c r="CK298" s="240" t="s">
        <v>1098</v>
      </c>
      <c r="CL298" s="123"/>
      <c r="CM298" s="140">
        <v>1</v>
      </c>
      <c r="CN298" s="142" t="s">
        <v>257</v>
      </c>
      <c r="CO298" s="92"/>
      <c r="CP298" s="118"/>
      <c r="CQ298" s="92"/>
      <c r="CR298" s="79">
        <v>44720</v>
      </c>
      <c r="CS298" s="248" t="s">
        <v>1098</v>
      </c>
      <c r="CT298" s="92" t="s">
        <v>260</v>
      </c>
      <c r="CU298" s="811">
        <v>44761</v>
      </c>
      <c r="CV298" s="813" t="s">
        <v>8176</v>
      </c>
      <c r="CW298" s="860" t="s">
        <v>1349</v>
      </c>
      <c r="CX298" s="883">
        <v>44767</v>
      </c>
      <c r="CY298" s="890" t="s">
        <v>8176</v>
      </c>
      <c r="CZ298" s="885" t="s">
        <v>220</v>
      </c>
      <c r="DA298" s="140">
        <v>1</v>
      </c>
      <c r="DB298" s="884" t="s">
        <v>4237</v>
      </c>
      <c r="DC298" s="919"/>
      <c r="DD298" s="920"/>
      <c r="DE298" s="54" t="s">
        <v>140</v>
      </c>
      <c r="DF298" s="62"/>
      <c r="DG298" s="62"/>
      <c r="DH298" s="54"/>
      <c r="DI298" s="62"/>
      <c r="DJ298" s="953"/>
      <c r="DK298" s="925">
        <v>291</v>
      </c>
      <c r="DL298" s="855" t="str">
        <f t="shared" si="6"/>
        <v>CUMPLIDA</v>
      </c>
      <c r="DM298" s="913">
        <v>291</v>
      </c>
    </row>
    <row r="299" spans="1:117" ht="27" hidden="1" customHeight="1">
      <c r="A299" s="54">
        <v>494</v>
      </c>
      <c r="B299" s="54">
        <v>427</v>
      </c>
      <c r="C299" s="59" t="s">
        <v>99</v>
      </c>
      <c r="D299" s="56">
        <v>2021</v>
      </c>
      <c r="E299" s="56" t="s">
        <v>3015</v>
      </c>
      <c r="F299" s="65">
        <v>44446</v>
      </c>
      <c r="G299" s="118" t="s">
        <v>3124</v>
      </c>
      <c r="H299" s="59" t="s">
        <v>102</v>
      </c>
      <c r="I299" s="58" t="s">
        <v>3125</v>
      </c>
      <c r="J299" s="58" t="s">
        <v>3126</v>
      </c>
      <c r="K299" s="58" t="s">
        <v>2943</v>
      </c>
      <c r="L299" s="60" t="s">
        <v>106</v>
      </c>
      <c r="M299" s="58" t="s">
        <v>3127</v>
      </c>
      <c r="N299" s="62"/>
      <c r="O299" s="54">
        <v>1</v>
      </c>
      <c r="P299" s="56" t="s">
        <v>3128</v>
      </c>
      <c r="Q299" s="55" t="s">
        <v>109</v>
      </c>
      <c r="R299" s="54" t="s">
        <v>2946</v>
      </c>
      <c r="S299" s="65">
        <v>44480</v>
      </c>
      <c r="T299" s="57">
        <v>44500</v>
      </c>
      <c r="U299" s="63" t="s">
        <v>111</v>
      </c>
      <c r="V299" s="62"/>
      <c r="W299" s="64">
        <v>44681</v>
      </c>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54"/>
      <c r="AW299" s="62"/>
      <c r="AX299" s="62"/>
      <c r="AY299" s="62"/>
      <c r="AZ299" s="62"/>
      <c r="BA299" s="56"/>
      <c r="BB299" s="54"/>
      <c r="BC299" s="62"/>
      <c r="BD299" s="54"/>
      <c r="BE299" s="62"/>
      <c r="BF299" s="62"/>
      <c r="BG299" s="62"/>
      <c r="BH299" s="62"/>
      <c r="BI299" s="56"/>
      <c r="BJ299" s="54"/>
      <c r="BK299" s="62"/>
      <c r="BL299" s="62"/>
      <c r="BM299" s="62"/>
      <c r="BN299" s="62"/>
      <c r="BO299" s="62"/>
      <c r="BP299" s="62"/>
      <c r="BQ299" s="67"/>
      <c r="BR299" s="62"/>
      <c r="BS299" s="70"/>
      <c r="BT299" s="62"/>
      <c r="BU299" s="62"/>
      <c r="BV299" s="54" t="s">
        <v>3022</v>
      </c>
      <c r="BW299" s="54"/>
      <c r="BX299" s="54"/>
      <c r="BY299" s="54"/>
      <c r="BZ299" s="265">
        <v>44622</v>
      </c>
      <c r="CA299" s="205" t="s">
        <v>306</v>
      </c>
      <c r="CB299" s="205" t="s">
        <v>132</v>
      </c>
      <c r="CC299" s="150">
        <f t="shared" ref="CC299:CC307" si="7">+BU299</f>
        <v>0</v>
      </c>
      <c r="CD299" s="54" t="s">
        <v>133</v>
      </c>
      <c r="CE299" s="684">
        <v>44658</v>
      </c>
      <c r="CF299" s="66" t="s">
        <v>2952</v>
      </c>
      <c r="CG299" s="66" t="s">
        <v>135</v>
      </c>
      <c r="CH299" s="68">
        <v>1</v>
      </c>
      <c r="CI299" s="54" t="s">
        <v>257</v>
      </c>
      <c r="CJ299" s="76">
        <v>44680</v>
      </c>
      <c r="CK299" s="92" t="s">
        <v>598</v>
      </c>
      <c r="CL299" s="77" t="s">
        <v>135</v>
      </c>
      <c r="CM299" s="78">
        <v>1</v>
      </c>
      <c r="CN299" s="78" t="s">
        <v>257</v>
      </c>
      <c r="CO299" s="77"/>
      <c r="CP299" s="77"/>
      <c r="CQ299" s="77"/>
      <c r="CR299" s="79">
        <v>44720</v>
      </c>
      <c r="CS299" s="77" t="s">
        <v>2659</v>
      </c>
      <c r="CT299" s="77" t="s">
        <v>139</v>
      </c>
      <c r="CU299" s="822">
        <v>44761</v>
      </c>
      <c r="CV299" s="827" t="s">
        <v>8276</v>
      </c>
      <c r="CW299" s="856" t="s">
        <v>139</v>
      </c>
      <c r="CX299" s="893">
        <v>44767</v>
      </c>
      <c r="CY299" s="890" t="s">
        <v>348</v>
      </c>
      <c r="CZ299" s="885" t="s">
        <v>128</v>
      </c>
      <c r="DA299" s="78">
        <v>1</v>
      </c>
      <c r="DB299" s="884" t="s">
        <v>4237</v>
      </c>
      <c r="DC299" s="919"/>
      <c r="DD299" s="920"/>
      <c r="DE299" s="54" t="s">
        <v>140</v>
      </c>
      <c r="DF299" s="62"/>
      <c r="DG299" s="62"/>
      <c r="DH299" s="54"/>
      <c r="DI299" s="62"/>
      <c r="DJ299" s="953"/>
      <c r="DK299" s="925">
        <v>292</v>
      </c>
      <c r="DL299" s="855" t="str">
        <f t="shared" si="6"/>
        <v>CUMPLIDA</v>
      </c>
      <c r="DM299" s="913">
        <v>292</v>
      </c>
    </row>
    <row r="300" spans="1:117" ht="27" hidden="1" customHeight="1">
      <c r="A300" s="54">
        <v>0</v>
      </c>
      <c r="B300" s="54">
        <v>428</v>
      </c>
      <c r="C300" s="59" t="s">
        <v>99</v>
      </c>
      <c r="D300" s="56">
        <v>2021</v>
      </c>
      <c r="E300" s="56" t="s">
        <v>3015</v>
      </c>
      <c r="F300" s="65">
        <v>44446</v>
      </c>
      <c r="G300" s="118" t="s">
        <v>3124</v>
      </c>
      <c r="H300" s="59" t="s">
        <v>102</v>
      </c>
      <c r="I300" s="58" t="s">
        <v>3125</v>
      </c>
      <c r="J300" s="58" t="s">
        <v>3126</v>
      </c>
      <c r="K300" s="58" t="s">
        <v>2943</v>
      </c>
      <c r="L300" s="60" t="s">
        <v>106</v>
      </c>
      <c r="M300" s="58" t="s">
        <v>3129</v>
      </c>
      <c r="N300" s="62"/>
      <c r="O300" s="54">
        <v>1</v>
      </c>
      <c r="P300" s="56" t="s">
        <v>2945</v>
      </c>
      <c r="Q300" s="55" t="s">
        <v>109</v>
      </c>
      <c r="R300" s="54" t="s">
        <v>2946</v>
      </c>
      <c r="S300" s="65">
        <v>44480</v>
      </c>
      <c r="T300" s="57">
        <v>44500</v>
      </c>
      <c r="U300" s="63" t="s">
        <v>111</v>
      </c>
      <c r="V300" s="62"/>
      <c r="W300" s="64">
        <v>44681</v>
      </c>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54"/>
      <c r="AW300" s="62"/>
      <c r="AX300" s="62"/>
      <c r="AY300" s="62"/>
      <c r="AZ300" s="62"/>
      <c r="BA300" s="56"/>
      <c r="BB300" s="54"/>
      <c r="BC300" s="62"/>
      <c r="BD300" s="54"/>
      <c r="BE300" s="62"/>
      <c r="BF300" s="62"/>
      <c r="BG300" s="62"/>
      <c r="BH300" s="62"/>
      <c r="BI300" s="56"/>
      <c r="BJ300" s="54"/>
      <c r="BK300" s="62"/>
      <c r="BL300" s="62"/>
      <c r="BM300" s="62"/>
      <c r="BN300" s="62"/>
      <c r="BO300" s="62"/>
      <c r="BP300" s="62"/>
      <c r="BQ300" s="67"/>
      <c r="BR300" s="62"/>
      <c r="BS300" s="70"/>
      <c r="BT300" s="62"/>
      <c r="BU300" s="62"/>
      <c r="BV300" s="54" t="s">
        <v>3022</v>
      </c>
      <c r="BW300" s="54"/>
      <c r="BX300" s="54"/>
      <c r="BY300" s="54"/>
      <c r="BZ300" s="89">
        <v>44622</v>
      </c>
      <c r="CA300" s="73" t="s">
        <v>306</v>
      </c>
      <c r="CB300" s="73" t="s">
        <v>132</v>
      </c>
      <c r="CC300" s="74">
        <f t="shared" si="7"/>
        <v>0</v>
      </c>
      <c r="CD300" s="54" t="s">
        <v>133</v>
      </c>
      <c r="CE300" s="684">
        <v>44658</v>
      </c>
      <c r="CF300" s="66" t="s">
        <v>3130</v>
      </c>
      <c r="CG300" s="66" t="s">
        <v>135</v>
      </c>
      <c r="CH300" s="68">
        <v>0</v>
      </c>
      <c r="CI300" s="54" t="s">
        <v>133</v>
      </c>
      <c r="CJ300" s="76">
        <v>44680</v>
      </c>
      <c r="CK300" s="77" t="s">
        <v>136</v>
      </c>
      <c r="CL300" s="77" t="s">
        <v>135</v>
      </c>
      <c r="CM300" s="78">
        <v>0</v>
      </c>
      <c r="CN300" s="78" t="s">
        <v>115</v>
      </c>
      <c r="CO300" s="248">
        <v>44712</v>
      </c>
      <c r="CP300" s="77" t="s">
        <v>3131</v>
      </c>
      <c r="CQ300" s="77">
        <v>1</v>
      </c>
      <c r="CR300" s="79">
        <v>44720</v>
      </c>
      <c r="CS300" s="77" t="s">
        <v>335</v>
      </c>
      <c r="CT300" s="77" t="s">
        <v>126</v>
      </c>
      <c r="CU300" s="822">
        <v>44761</v>
      </c>
      <c r="CV300" s="825" t="s">
        <v>8279</v>
      </c>
      <c r="CW300" s="856" t="s">
        <v>139</v>
      </c>
      <c r="CX300" s="893">
        <v>44770</v>
      </c>
      <c r="CY300" s="967" t="s">
        <v>8436</v>
      </c>
      <c r="CZ300" s="885" t="s">
        <v>128</v>
      </c>
      <c r="DA300" s="78">
        <v>0</v>
      </c>
      <c r="DB300" s="884" t="s">
        <v>4239</v>
      </c>
      <c r="DC300" s="919"/>
      <c r="DD300" s="920"/>
      <c r="DE300" s="54" t="s">
        <v>140</v>
      </c>
      <c r="DF300" s="62"/>
      <c r="DG300" s="62"/>
      <c r="DH300" s="54"/>
      <c r="DI300" s="62"/>
      <c r="DJ300" s="953"/>
      <c r="DK300" s="925">
        <v>293</v>
      </c>
      <c r="DL300" s="855" t="str">
        <f t="shared" si="6"/>
        <v>VENCIDA</v>
      </c>
      <c r="DM300" s="913">
        <v>293</v>
      </c>
    </row>
    <row r="301" spans="1:117" ht="27" hidden="1" customHeight="1">
      <c r="A301" s="54">
        <v>496</v>
      </c>
      <c r="B301" s="54">
        <v>430</v>
      </c>
      <c r="C301" s="59" t="s">
        <v>99</v>
      </c>
      <c r="D301" s="56">
        <v>2021</v>
      </c>
      <c r="E301" s="56" t="s">
        <v>3015</v>
      </c>
      <c r="F301" s="65">
        <v>44446</v>
      </c>
      <c r="G301" s="118" t="s">
        <v>3132</v>
      </c>
      <c r="H301" s="59" t="s">
        <v>102</v>
      </c>
      <c r="I301" s="58" t="s">
        <v>2439</v>
      </c>
      <c r="J301" s="58" t="s">
        <v>2440</v>
      </c>
      <c r="K301" s="58" t="s">
        <v>2441</v>
      </c>
      <c r="L301" s="59" t="s">
        <v>146</v>
      </c>
      <c r="M301" s="58" t="s">
        <v>3133</v>
      </c>
      <c r="N301" s="62"/>
      <c r="O301" s="54">
        <v>1</v>
      </c>
      <c r="P301" s="56" t="s">
        <v>2443</v>
      </c>
      <c r="Q301" s="55" t="s">
        <v>109</v>
      </c>
      <c r="R301" s="56" t="s">
        <v>2398</v>
      </c>
      <c r="S301" s="65">
        <v>44480</v>
      </c>
      <c r="T301" s="65">
        <v>44500</v>
      </c>
      <c r="U301" s="63" t="s">
        <v>111</v>
      </c>
      <c r="V301" s="62"/>
      <c r="W301" s="64">
        <v>44742</v>
      </c>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54"/>
      <c r="AW301" s="62"/>
      <c r="AX301" s="62"/>
      <c r="AY301" s="62"/>
      <c r="AZ301" s="62"/>
      <c r="BA301" s="56"/>
      <c r="BB301" s="54"/>
      <c r="BC301" s="62"/>
      <c r="BD301" s="54"/>
      <c r="BE301" s="62"/>
      <c r="BF301" s="62"/>
      <c r="BG301" s="62"/>
      <c r="BH301" s="62"/>
      <c r="BI301" s="56"/>
      <c r="BJ301" s="54"/>
      <c r="BK301" s="62"/>
      <c r="BL301" s="62"/>
      <c r="BM301" s="62"/>
      <c r="BN301" s="62"/>
      <c r="BO301" s="62"/>
      <c r="BP301" s="62"/>
      <c r="BQ301" s="67"/>
      <c r="BR301" s="62"/>
      <c r="BS301" s="70"/>
      <c r="BT301" s="62"/>
      <c r="BU301" s="62"/>
      <c r="BV301" s="54" t="s">
        <v>3022</v>
      </c>
      <c r="BW301" s="54"/>
      <c r="BX301" s="54"/>
      <c r="BY301" s="54"/>
      <c r="BZ301" s="89">
        <v>44622</v>
      </c>
      <c r="CA301" s="302" t="s">
        <v>2464</v>
      </c>
      <c r="CB301" s="73" t="s">
        <v>132</v>
      </c>
      <c r="CC301" s="74">
        <f t="shared" si="7"/>
        <v>0</v>
      </c>
      <c r="CD301" s="54" t="s">
        <v>133</v>
      </c>
      <c r="CE301" s="684">
        <v>44658</v>
      </c>
      <c r="CF301" s="315" t="s">
        <v>2465</v>
      </c>
      <c r="CG301" s="66" t="s">
        <v>135</v>
      </c>
      <c r="CH301" s="68">
        <v>0</v>
      </c>
      <c r="CI301" s="54" t="s">
        <v>133</v>
      </c>
      <c r="CJ301" s="76">
        <v>44680</v>
      </c>
      <c r="CK301" s="77" t="s">
        <v>136</v>
      </c>
      <c r="CL301" s="77" t="s">
        <v>135</v>
      </c>
      <c r="CM301" s="78">
        <v>0</v>
      </c>
      <c r="CN301" s="78" t="s">
        <v>133</v>
      </c>
      <c r="CO301" s="248">
        <v>44712</v>
      </c>
      <c r="CP301" s="77" t="s">
        <v>3134</v>
      </c>
      <c r="CQ301" s="77">
        <v>1</v>
      </c>
      <c r="CR301" s="248">
        <v>44720</v>
      </c>
      <c r="CS301" s="77" t="s">
        <v>3135</v>
      </c>
      <c r="CT301" s="77" t="s">
        <v>166</v>
      </c>
      <c r="CU301" s="822">
        <v>44731</v>
      </c>
      <c r="CV301" s="827" t="s">
        <v>8271</v>
      </c>
      <c r="CW301" s="856" t="s">
        <v>139</v>
      </c>
      <c r="CX301" s="893">
        <v>44770</v>
      </c>
      <c r="CY301" s="969" t="s">
        <v>8444</v>
      </c>
      <c r="CZ301" s="885" t="s">
        <v>128</v>
      </c>
      <c r="DA301" s="78">
        <v>0</v>
      </c>
      <c r="DB301" s="884" t="s">
        <v>4238</v>
      </c>
      <c r="DC301" s="919"/>
      <c r="DD301" s="920"/>
      <c r="DE301" s="54" t="s">
        <v>140</v>
      </c>
      <c r="DF301" s="62"/>
      <c r="DG301" s="62"/>
      <c r="DH301" s="54"/>
      <c r="DI301" s="62"/>
      <c r="DJ301" s="953"/>
      <c r="DK301" s="925">
        <v>294</v>
      </c>
      <c r="DL301" s="855" t="str">
        <f t="shared" si="6"/>
        <v>EN AVANCE</v>
      </c>
      <c r="DM301" s="913">
        <v>294</v>
      </c>
    </row>
    <row r="302" spans="1:117" ht="27" hidden="1" customHeight="1">
      <c r="A302" s="54">
        <v>0</v>
      </c>
      <c r="B302" s="54">
        <v>431</v>
      </c>
      <c r="C302" s="59" t="s">
        <v>99</v>
      </c>
      <c r="D302" s="56">
        <v>2021</v>
      </c>
      <c r="E302" s="56" t="s">
        <v>3015</v>
      </c>
      <c r="F302" s="65">
        <v>44446</v>
      </c>
      <c r="G302" s="118" t="s">
        <v>3132</v>
      </c>
      <c r="H302" s="59" t="s">
        <v>102</v>
      </c>
      <c r="I302" s="58" t="s">
        <v>2439</v>
      </c>
      <c r="J302" s="58" t="s">
        <v>2440</v>
      </c>
      <c r="K302" s="58" t="s">
        <v>2441</v>
      </c>
      <c r="L302" s="59" t="s">
        <v>146</v>
      </c>
      <c r="M302" s="58" t="s">
        <v>3136</v>
      </c>
      <c r="N302" s="62"/>
      <c r="O302" s="68">
        <v>1</v>
      </c>
      <c r="P302" s="56" t="s">
        <v>3137</v>
      </c>
      <c r="Q302" s="55" t="s">
        <v>109</v>
      </c>
      <c r="R302" s="56" t="s">
        <v>2398</v>
      </c>
      <c r="S302" s="65">
        <v>44480</v>
      </c>
      <c r="T302" s="65">
        <v>44500</v>
      </c>
      <c r="U302" s="63" t="s">
        <v>111</v>
      </c>
      <c r="V302" s="62"/>
      <c r="W302" s="64">
        <v>44742</v>
      </c>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54"/>
      <c r="AW302" s="62"/>
      <c r="AX302" s="62"/>
      <c r="AY302" s="62"/>
      <c r="AZ302" s="62"/>
      <c r="BA302" s="56"/>
      <c r="BB302" s="54"/>
      <c r="BC302" s="62"/>
      <c r="BD302" s="54"/>
      <c r="BE302" s="62"/>
      <c r="BF302" s="62"/>
      <c r="BG302" s="62"/>
      <c r="BH302" s="62"/>
      <c r="BI302" s="56"/>
      <c r="BJ302" s="54"/>
      <c r="BK302" s="62"/>
      <c r="BL302" s="62"/>
      <c r="BM302" s="62"/>
      <c r="BN302" s="62"/>
      <c r="BO302" s="62"/>
      <c r="BP302" s="62"/>
      <c r="BQ302" s="67"/>
      <c r="BR302" s="62"/>
      <c r="BS302" s="70"/>
      <c r="BT302" s="62"/>
      <c r="BU302" s="62"/>
      <c r="BV302" s="54" t="s">
        <v>3022</v>
      </c>
      <c r="BW302" s="54"/>
      <c r="BX302" s="54"/>
      <c r="BY302" s="54"/>
      <c r="BZ302" s="89">
        <v>44622</v>
      </c>
      <c r="CA302" s="302" t="s">
        <v>2464</v>
      </c>
      <c r="CB302" s="73" t="s">
        <v>132</v>
      </c>
      <c r="CC302" s="74">
        <f t="shared" si="7"/>
        <v>0</v>
      </c>
      <c r="CD302" s="54" t="s">
        <v>133</v>
      </c>
      <c r="CE302" s="684">
        <v>44658</v>
      </c>
      <c r="CF302" s="315" t="s">
        <v>2465</v>
      </c>
      <c r="CG302" s="66" t="s">
        <v>135</v>
      </c>
      <c r="CH302" s="68">
        <v>0</v>
      </c>
      <c r="CI302" s="54" t="s">
        <v>133</v>
      </c>
      <c r="CJ302" s="76">
        <v>44680</v>
      </c>
      <c r="CK302" s="77" t="s">
        <v>136</v>
      </c>
      <c r="CL302" s="77" t="s">
        <v>135</v>
      </c>
      <c r="CM302" s="78">
        <v>0</v>
      </c>
      <c r="CN302" s="78" t="s">
        <v>133</v>
      </c>
      <c r="CO302" s="248">
        <v>44712</v>
      </c>
      <c r="CP302" s="77" t="s">
        <v>2447</v>
      </c>
      <c r="CQ302" s="77">
        <v>1</v>
      </c>
      <c r="CR302" s="248">
        <v>44720</v>
      </c>
      <c r="CS302" s="77" t="s">
        <v>3138</v>
      </c>
      <c r="CT302" s="77" t="s">
        <v>166</v>
      </c>
      <c r="CU302" s="822">
        <v>44731</v>
      </c>
      <c r="CV302" s="827" t="s">
        <v>8271</v>
      </c>
      <c r="CW302" s="856" t="s">
        <v>139</v>
      </c>
      <c r="CX302" s="893">
        <v>44770</v>
      </c>
      <c r="CY302" s="911" t="s">
        <v>8445</v>
      </c>
      <c r="CZ302" s="885" t="s">
        <v>128</v>
      </c>
      <c r="DA302" s="78">
        <v>1</v>
      </c>
      <c r="DB302" s="884" t="s">
        <v>4237</v>
      </c>
      <c r="DC302" s="919"/>
      <c r="DD302" s="920"/>
      <c r="DE302" s="54" t="s">
        <v>140</v>
      </c>
      <c r="DF302" s="62"/>
      <c r="DG302" s="62"/>
      <c r="DH302" s="54"/>
      <c r="DI302" s="62"/>
      <c r="DJ302" s="953"/>
      <c r="DK302" s="925">
        <v>295</v>
      </c>
      <c r="DL302" s="855" t="str">
        <f t="shared" si="6"/>
        <v>CUMPLIDA</v>
      </c>
      <c r="DM302" s="913">
        <v>295</v>
      </c>
    </row>
    <row r="303" spans="1:117" ht="27" hidden="1" customHeight="1">
      <c r="A303" s="54">
        <v>0</v>
      </c>
      <c r="B303" s="54">
        <v>432</v>
      </c>
      <c r="C303" s="59" t="s">
        <v>99</v>
      </c>
      <c r="D303" s="56">
        <v>2021</v>
      </c>
      <c r="E303" s="56" t="s">
        <v>3015</v>
      </c>
      <c r="F303" s="65">
        <v>44446</v>
      </c>
      <c r="G303" s="118" t="s">
        <v>3132</v>
      </c>
      <c r="H303" s="59" t="s">
        <v>102</v>
      </c>
      <c r="I303" s="58" t="s">
        <v>2439</v>
      </c>
      <c r="J303" s="58" t="s">
        <v>2440</v>
      </c>
      <c r="K303" s="58" t="s">
        <v>2441</v>
      </c>
      <c r="L303" s="60" t="s">
        <v>106</v>
      </c>
      <c r="M303" s="58" t="s">
        <v>3139</v>
      </c>
      <c r="N303" s="62"/>
      <c r="O303" s="54">
        <v>1</v>
      </c>
      <c r="P303" s="56" t="s">
        <v>3140</v>
      </c>
      <c r="Q303" s="55" t="s">
        <v>109</v>
      </c>
      <c r="R303" s="56" t="s">
        <v>2398</v>
      </c>
      <c r="S303" s="65">
        <v>44480</v>
      </c>
      <c r="T303" s="65">
        <v>44500</v>
      </c>
      <c r="U303" s="63" t="s">
        <v>111</v>
      </c>
      <c r="V303" s="62"/>
      <c r="W303" s="64">
        <v>44742</v>
      </c>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54"/>
      <c r="AW303" s="62"/>
      <c r="AX303" s="62"/>
      <c r="AY303" s="62"/>
      <c r="AZ303" s="62"/>
      <c r="BA303" s="56"/>
      <c r="BB303" s="54"/>
      <c r="BC303" s="62"/>
      <c r="BD303" s="54"/>
      <c r="BE303" s="62"/>
      <c r="BF303" s="62"/>
      <c r="BG303" s="62"/>
      <c r="BH303" s="62"/>
      <c r="BI303" s="56"/>
      <c r="BJ303" s="54"/>
      <c r="BK303" s="62"/>
      <c r="BL303" s="62"/>
      <c r="BM303" s="62"/>
      <c r="BN303" s="62"/>
      <c r="BO303" s="62"/>
      <c r="BP303" s="62"/>
      <c r="BQ303" s="67"/>
      <c r="BR303" s="62"/>
      <c r="BS303" s="70"/>
      <c r="BT303" s="62"/>
      <c r="BU303" s="62"/>
      <c r="BV303" s="54" t="s">
        <v>3022</v>
      </c>
      <c r="BW303" s="54"/>
      <c r="BX303" s="54"/>
      <c r="BY303" s="54"/>
      <c r="BZ303" s="89">
        <v>44622</v>
      </c>
      <c r="CA303" s="302" t="s">
        <v>2464</v>
      </c>
      <c r="CB303" s="73" t="s">
        <v>132</v>
      </c>
      <c r="CC303" s="74">
        <f t="shared" si="7"/>
        <v>0</v>
      </c>
      <c r="CD303" s="54" t="s">
        <v>133</v>
      </c>
      <c r="CE303" s="684">
        <v>44658</v>
      </c>
      <c r="CF303" s="315" t="s">
        <v>2465</v>
      </c>
      <c r="CG303" s="66" t="s">
        <v>135</v>
      </c>
      <c r="CH303" s="68">
        <v>0</v>
      </c>
      <c r="CI303" s="54" t="s">
        <v>133</v>
      </c>
      <c r="CJ303" s="76">
        <v>44680</v>
      </c>
      <c r="CK303" s="77" t="s">
        <v>136</v>
      </c>
      <c r="CL303" s="77" t="s">
        <v>135</v>
      </c>
      <c r="CM303" s="78">
        <v>0</v>
      </c>
      <c r="CN303" s="78" t="s">
        <v>133</v>
      </c>
      <c r="CO303" s="248">
        <v>44712</v>
      </c>
      <c r="CP303" s="77" t="s">
        <v>2447</v>
      </c>
      <c r="CQ303" s="77">
        <v>1</v>
      </c>
      <c r="CR303" s="248">
        <v>44720</v>
      </c>
      <c r="CS303" s="77" t="s">
        <v>335</v>
      </c>
      <c r="CT303" s="77" t="s">
        <v>166</v>
      </c>
      <c r="CU303" s="822">
        <v>44731</v>
      </c>
      <c r="CV303" s="827" t="s">
        <v>8273</v>
      </c>
      <c r="CW303" s="856" t="s">
        <v>139</v>
      </c>
      <c r="CX303" s="893">
        <v>44770</v>
      </c>
      <c r="CY303" s="911" t="s">
        <v>8447</v>
      </c>
      <c r="CZ303" s="885" t="s">
        <v>128</v>
      </c>
      <c r="DA303" s="78">
        <v>1</v>
      </c>
      <c r="DB303" s="884" t="s">
        <v>4237</v>
      </c>
      <c r="DC303" s="919"/>
      <c r="DD303" s="920"/>
      <c r="DE303" s="54" t="s">
        <v>140</v>
      </c>
      <c r="DF303" s="62"/>
      <c r="DG303" s="62"/>
      <c r="DH303" s="54"/>
      <c r="DI303" s="62"/>
      <c r="DJ303" s="953"/>
      <c r="DK303" s="925">
        <v>296</v>
      </c>
      <c r="DL303" s="855" t="str">
        <f t="shared" si="6"/>
        <v>CUMPLIDA</v>
      </c>
      <c r="DM303" s="913">
        <v>296</v>
      </c>
    </row>
    <row r="304" spans="1:117" ht="27" hidden="1" customHeight="1">
      <c r="A304" s="54">
        <v>0</v>
      </c>
      <c r="B304" s="54">
        <v>433</v>
      </c>
      <c r="C304" s="59" t="s">
        <v>99</v>
      </c>
      <c r="D304" s="56">
        <v>2021</v>
      </c>
      <c r="E304" s="56" t="s">
        <v>3015</v>
      </c>
      <c r="F304" s="65">
        <v>44446</v>
      </c>
      <c r="G304" s="118" t="s">
        <v>3132</v>
      </c>
      <c r="H304" s="59" t="s">
        <v>102</v>
      </c>
      <c r="I304" s="58" t="s">
        <v>2439</v>
      </c>
      <c r="J304" s="58" t="s">
        <v>2440</v>
      </c>
      <c r="K304" s="58" t="s">
        <v>2441</v>
      </c>
      <c r="L304" s="59" t="s">
        <v>146</v>
      </c>
      <c r="M304" s="58" t="s">
        <v>3141</v>
      </c>
      <c r="N304" s="62"/>
      <c r="O304" s="54">
        <v>14</v>
      </c>
      <c r="P304" s="56" t="s">
        <v>3140</v>
      </c>
      <c r="Q304" s="55" t="s">
        <v>109</v>
      </c>
      <c r="R304" s="56" t="s">
        <v>2398</v>
      </c>
      <c r="S304" s="65">
        <v>44480</v>
      </c>
      <c r="T304" s="65">
        <v>44500</v>
      </c>
      <c r="U304" s="63" t="s">
        <v>111</v>
      </c>
      <c r="V304" s="62"/>
      <c r="W304" s="64">
        <v>44742</v>
      </c>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54"/>
      <c r="AW304" s="62"/>
      <c r="AX304" s="62"/>
      <c r="AY304" s="62"/>
      <c r="AZ304" s="62"/>
      <c r="BA304" s="56"/>
      <c r="BB304" s="54"/>
      <c r="BC304" s="62"/>
      <c r="BD304" s="54"/>
      <c r="BE304" s="62"/>
      <c r="BF304" s="62"/>
      <c r="BG304" s="62"/>
      <c r="BH304" s="62"/>
      <c r="BI304" s="56"/>
      <c r="BJ304" s="54"/>
      <c r="BK304" s="62"/>
      <c r="BL304" s="62"/>
      <c r="BM304" s="62"/>
      <c r="BN304" s="62"/>
      <c r="BO304" s="62"/>
      <c r="BP304" s="62"/>
      <c r="BQ304" s="67"/>
      <c r="BR304" s="62"/>
      <c r="BS304" s="70"/>
      <c r="BT304" s="62"/>
      <c r="BU304" s="62"/>
      <c r="BV304" s="54" t="s">
        <v>3022</v>
      </c>
      <c r="BW304" s="54"/>
      <c r="BX304" s="54"/>
      <c r="BY304" s="54"/>
      <c r="BZ304" s="89">
        <v>44622</v>
      </c>
      <c r="CA304" s="302" t="s">
        <v>2464</v>
      </c>
      <c r="CB304" s="73" t="s">
        <v>132</v>
      </c>
      <c r="CC304" s="74">
        <f t="shared" si="7"/>
        <v>0</v>
      </c>
      <c r="CD304" s="54" t="s">
        <v>133</v>
      </c>
      <c r="CE304" s="684">
        <v>44658</v>
      </c>
      <c r="CF304" s="315" t="s">
        <v>2465</v>
      </c>
      <c r="CG304" s="66" t="s">
        <v>135</v>
      </c>
      <c r="CH304" s="68">
        <v>0</v>
      </c>
      <c r="CI304" s="54" t="s">
        <v>133</v>
      </c>
      <c r="CJ304" s="76">
        <v>44680</v>
      </c>
      <c r="CK304" s="77" t="s">
        <v>136</v>
      </c>
      <c r="CL304" s="77" t="s">
        <v>135</v>
      </c>
      <c r="CM304" s="78">
        <v>0</v>
      </c>
      <c r="CN304" s="78" t="s">
        <v>133</v>
      </c>
      <c r="CO304" s="248">
        <v>44712</v>
      </c>
      <c r="CP304" s="77" t="s">
        <v>2447</v>
      </c>
      <c r="CQ304" s="77">
        <v>1</v>
      </c>
      <c r="CR304" s="248">
        <v>44720</v>
      </c>
      <c r="CS304" s="77" t="s">
        <v>3142</v>
      </c>
      <c r="CT304" s="77" t="s">
        <v>166</v>
      </c>
      <c r="CU304" s="822">
        <v>44731</v>
      </c>
      <c r="CV304" s="827" t="s">
        <v>8273</v>
      </c>
      <c r="CW304" s="856" t="s">
        <v>139</v>
      </c>
      <c r="CX304" s="893">
        <v>44770</v>
      </c>
      <c r="CY304" s="911" t="s">
        <v>8446</v>
      </c>
      <c r="CZ304" s="885" t="s">
        <v>128</v>
      </c>
      <c r="DA304" s="78">
        <v>1</v>
      </c>
      <c r="DB304" s="884" t="s">
        <v>4237</v>
      </c>
      <c r="DC304" s="919"/>
      <c r="DD304" s="920"/>
      <c r="DE304" s="54" t="s">
        <v>140</v>
      </c>
      <c r="DF304" s="62"/>
      <c r="DG304" s="62"/>
      <c r="DH304" s="54"/>
      <c r="DI304" s="62"/>
      <c r="DJ304" s="953"/>
      <c r="DK304" s="925">
        <v>297</v>
      </c>
      <c r="DL304" s="855" t="str">
        <f t="shared" si="6"/>
        <v>CUMPLIDA</v>
      </c>
      <c r="DM304" s="913">
        <v>297</v>
      </c>
    </row>
    <row r="305" spans="1:117" ht="27" hidden="1" customHeight="1">
      <c r="A305" s="54">
        <v>0</v>
      </c>
      <c r="B305" s="54">
        <v>434</v>
      </c>
      <c r="C305" s="59" t="s">
        <v>99</v>
      </c>
      <c r="D305" s="56">
        <v>2021</v>
      </c>
      <c r="E305" s="56" t="s">
        <v>3015</v>
      </c>
      <c r="F305" s="65">
        <v>44446</v>
      </c>
      <c r="G305" s="118" t="s">
        <v>3132</v>
      </c>
      <c r="H305" s="59" t="s">
        <v>102</v>
      </c>
      <c r="I305" s="58" t="s">
        <v>2439</v>
      </c>
      <c r="J305" s="58" t="s">
        <v>2440</v>
      </c>
      <c r="K305" s="58" t="s">
        <v>2441</v>
      </c>
      <c r="L305" s="59" t="s">
        <v>146</v>
      </c>
      <c r="M305" s="58" t="s">
        <v>3143</v>
      </c>
      <c r="N305" s="62"/>
      <c r="O305" s="54">
        <v>2</v>
      </c>
      <c r="P305" s="56" t="s">
        <v>3140</v>
      </c>
      <c r="Q305" s="55" t="s">
        <v>109</v>
      </c>
      <c r="R305" s="56" t="s">
        <v>2398</v>
      </c>
      <c r="S305" s="65">
        <v>44480</v>
      </c>
      <c r="T305" s="65">
        <v>44500</v>
      </c>
      <c r="U305" s="63" t="s">
        <v>111</v>
      </c>
      <c r="V305" s="62"/>
      <c r="W305" s="64">
        <v>44742</v>
      </c>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54"/>
      <c r="AW305" s="62"/>
      <c r="AX305" s="62"/>
      <c r="AY305" s="62"/>
      <c r="AZ305" s="62"/>
      <c r="BA305" s="56"/>
      <c r="BB305" s="54"/>
      <c r="BC305" s="62"/>
      <c r="BD305" s="54"/>
      <c r="BE305" s="62"/>
      <c r="BF305" s="62"/>
      <c r="BG305" s="62"/>
      <c r="BH305" s="62"/>
      <c r="BI305" s="56"/>
      <c r="BJ305" s="54"/>
      <c r="BK305" s="62"/>
      <c r="BL305" s="62"/>
      <c r="BM305" s="62"/>
      <c r="BN305" s="62"/>
      <c r="BO305" s="62"/>
      <c r="BP305" s="62"/>
      <c r="BQ305" s="67"/>
      <c r="BR305" s="62"/>
      <c r="BS305" s="70"/>
      <c r="BT305" s="62"/>
      <c r="BU305" s="62"/>
      <c r="BV305" s="54" t="s">
        <v>3022</v>
      </c>
      <c r="BW305" s="54"/>
      <c r="BX305" s="54"/>
      <c r="BY305" s="54"/>
      <c r="BZ305" s="89">
        <v>44622</v>
      </c>
      <c r="CA305" s="302" t="s">
        <v>2464</v>
      </c>
      <c r="CB305" s="73" t="s">
        <v>132</v>
      </c>
      <c r="CC305" s="74">
        <f t="shared" si="7"/>
        <v>0</v>
      </c>
      <c r="CD305" s="54" t="s">
        <v>133</v>
      </c>
      <c r="CE305" s="684">
        <v>44658</v>
      </c>
      <c r="CF305" s="315" t="s">
        <v>2465</v>
      </c>
      <c r="CG305" s="66" t="s">
        <v>135</v>
      </c>
      <c r="CH305" s="68">
        <v>0</v>
      </c>
      <c r="CI305" s="54" t="s">
        <v>133</v>
      </c>
      <c r="CJ305" s="76">
        <v>44680</v>
      </c>
      <c r="CK305" s="77" t="s">
        <v>136</v>
      </c>
      <c r="CL305" s="77" t="s">
        <v>135</v>
      </c>
      <c r="CM305" s="78">
        <v>0</v>
      </c>
      <c r="CN305" s="78" t="s">
        <v>133</v>
      </c>
      <c r="CO305" s="248">
        <v>44712</v>
      </c>
      <c r="CP305" s="77" t="s">
        <v>2447</v>
      </c>
      <c r="CQ305" s="77">
        <v>1</v>
      </c>
      <c r="CR305" s="248">
        <v>44720</v>
      </c>
      <c r="CS305" s="77" t="s">
        <v>3142</v>
      </c>
      <c r="CT305" s="77" t="s">
        <v>166</v>
      </c>
      <c r="CU305" s="822">
        <v>44731</v>
      </c>
      <c r="CV305" s="827" t="s">
        <v>8273</v>
      </c>
      <c r="CW305" s="856" t="s">
        <v>139</v>
      </c>
      <c r="CX305" s="893">
        <v>44770</v>
      </c>
      <c r="CY305" s="911" t="s">
        <v>8446</v>
      </c>
      <c r="CZ305" s="885" t="s">
        <v>128</v>
      </c>
      <c r="DA305" s="78">
        <v>1</v>
      </c>
      <c r="DB305" s="884" t="s">
        <v>4237</v>
      </c>
      <c r="DC305" s="919"/>
      <c r="DD305" s="920"/>
      <c r="DE305" s="54" t="s">
        <v>140</v>
      </c>
      <c r="DF305" s="62"/>
      <c r="DG305" s="62"/>
      <c r="DH305" s="54"/>
      <c r="DI305" s="62"/>
      <c r="DJ305" s="953"/>
      <c r="DK305" s="925">
        <v>298</v>
      </c>
      <c r="DL305" s="855" t="str">
        <f t="shared" si="6"/>
        <v>CUMPLIDA</v>
      </c>
      <c r="DM305" s="913">
        <v>298</v>
      </c>
    </row>
    <row r="306" spans="1:117" ht="27" hidden="1" customHeight="1">
      <c r="A306" s="54">
        <v>0</v>
      </c>
      <c r="B306" s="54">
        <v>435</v>
      </c>
      <c r="C306" s="59" t="s">
        <v>99</v>
      </c>
      <c r="D306" s="56">
        <v>2021</v>
      </c>
      <c r="E306" s="56" t="s">
        <v>3015</v>
      </c>
      <c r="F306" s="65">
        <v>44446</v>
      </c>
      <c r="G306" s="118" t="s">
        <v>3144</v>
      </c>
      <c r="H306" s="59" t="s">
        <v>102</v>
      </c>
      <c r="I306" s="58" t="s">
        <v>2449</v>
      </c>
      <c r="J306" s="58" t="s">
        <v>2450</v>
      </c>
      <c r="K306" s="58" t="s">
        <v>2441</v>
      </c>
      <c r="L306" s="59" t="s">
        <v>146</v>
      </c>
      <c r="M306" s="58" t="s">
        <v>2451</v>
      </c>
      <c r="N306" s="62"/>
      <c r="O306" s="54">
        <v>3</v>
      </c>
      <c r="P306" s="56" t="s">
        <v>2452</v>
      </c>
      <c r="Q306" s="55" t="s">
        <v>109</v>
      </c>
      <c r="R306" s="56" t="s">
        <v>2398</v>
      </c>
      <c r="S306" s="65">
        <v>44480</v>
      </c>
      <c r="T306" s="65">
        <v>44561</v>
      </c>
      <c r="U306" s="63" t="s">
        <v>111</v>
      </c>
      <c r="V306" s="62"/>
      <c r="W306" s="64">
        <v>44742</v>
      </c>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54"/>
      <c r="AW306" s="62"/>
      <c r="AX306" s="62"/>
      <c r="AY306" s="62"/>
      <c r="AZ306" s="62"/>
      <c r="BA306" s="56"/>
      <c r="BB306" s="54"/>
      <c r="BC306" s="62"/>
      <c r="BD306" s="54"/>
      <c r="BE306" s="62"/>
      <c r="BF306" s="62"/>
      <c r="BG306" s="62"/>
      <c r="BH306" s="62"/>
      <c r="BI306" s="56"/>
      <c r="BJ306" s="54"/>
      <c r="BK306" s="62"/>
      <c r="BL306" s="62"/>
      <c r="BM306" s="62"/>
      <c r="BN306" s="62"/>
      <c r="BO306" s="62"/>
      <c r="BP306" s="62"/>
      <c r="BQ306" s="67"/>
      <c r="BR306" s="62"/>
      <c r="BS306" s="70"/>
      <c r="BT306" s="62"/>
      <c r="BU306" s="62"/>
      <c r="BV306" s="54" t="s">
        <v>3022</v>
      </c>
      <c r="BW306" s="54"/>
      <c r="BX306" s="54"/>
      <c r="BY306" s="54"/>
      <c r="BZ306" s="89">
        <v>44622</v>
      </c>
      <c r="CA306" s="302" t="s">
        <v>2464</v>
      </c>
      <c r="CB306" s="73" t="s">
        <v>132</v>
      </c>
      <c r="CC306" s="74">
        <f t="shared" si="7"/>
        <v>0</v>
      </c>
      <c r="CD306" s="54" t="s">
        <v>133</v>
      </c>
      <c r="CE306" s="684">
        <v>44658</v>
      </c>
      <c r="CF306" s="315" t="s">
        <v>2465</v>
      </c>
      <c r="CG306" s="66" t="s">
        <v>135</v>
      </c>
      <c r="CH306" s="68">
        <v>0</v>
      </c>
      <c r="CI306" s="54" t="s">
        <v>133</v>
      </c>
      <c r="CJ306" s="76">
        <v>44680</v>
      </c>
      <c r="CK306" s="77" t="s">
        <v>136</v>
      </c>
      <c r="CL306" s="77" t="s">
        <v>135</v>
      </c>
      <c r="CM306" s="78">
        <v>0</v>
      </c>
      <c r="CN306" s="78" t="s">
        <v>133</v>
      </c>
      <c r="CO306" s="248">
        <v>44712</v>
      </c>
      <c r="CP306" s="77" t="s">
        <v>2447</v>
      </c>
      <c r="CQ306" s="77">
        <v>1</v>
      </c>
      <c r="CR306" s="248">
        <v>44720</v>
      </c>
      <c r="CS306" s="77" t="s">
        <v>2457</v>
      </c>
      <c r="CT306" s="77" t="s">
        <v>166</v>
      </c>
      <c r="CU306" s="822">
        <v>44761</v>
      </c>
      <c r="CV306" s="825" t="s">
        <v>8280</v>
      </c>
      <c r="CW306" s="856" t="s">
        <v>126</v>
      </c>
      <c r="CX306" s="893">
        <v>44770</v>
      </c>
      <c r="CY306" s="911" t="s">
        <v>8448</v>
      </c>
      <c r="CZ306" s="885" t="s">
        <v>128</v>
      </c>
      <c r="DA306" s="78">
        <v>0</v>
      </c>
      <c r="DB306" s="884" t="s">
        <v>4238</v>
      </c>
      <c r="DC306" s="919"/>
      <c r="DD306" s="920"/>
      <c r="DE306" s="54" t="s">
        <v>140</v>
      </c>
      <c r="DF306" s="62"/>
      <c r="DG306" s="62"/>
      <c r="DH306" s="54"/>
      <c r="DI306" s="62"/>
      <c r="DJ306" s="953"/>
      <c r="DK306" s="925">
        <v>299</v>
      </c>
      <c r="DL306" s="855" t="str">
        <f t="shared" si="6"/>
        <v>EN AVANCE</v>
      </c>
      <c r="DM306" s="913">
        <v>299</v>
      </c>
    </row>
    <row r="307" spans="1:117" ht="27" hidden="1" customHeight="1">
      <c r="A307" s="54">
        <v>0</v>
      </c>
      <c r="B307" s="54">
        <v>437</v>
      </c>
      <c r="C307" s="59" t="s">
        <v>99</v>
      </c>
      <c r="D307" s="56">
        <v>2021</v>
      </c>
      <c r="E307" s="56" t="s">
        <v>3015</v>
      </c>
      <c r="F307" s="65">
        <v>44446</v>
      </c>
      <c r="G307" s="118" t="s">
        <v>3145</v>
      </c>
      <c r="H307" s="59" t="s">
        <v>102</v>
      </c>
      <c r="I307" s="58" t="s">
        <v>3146</v>
      </c>
      <c r="J307" s="58" t="s">
        <v>3147</v>
      </c>
      <c r="K307" s="58" t="s">
        <v>2395</v>
      </c>
      <c r="L307" s="59" t="s">
        <v>146</v>
      </c>
      <c r="M307" s="118" t="s">
        <v>3148</v>
      </c>
      <c r="N307" s="62"/>
      <c r="O307" s="68">
        <v>1</v>
      </c>
      <c r="P307" s="56" t="s">
        <v>3149</v>
      </c>
      <c r="Q307" s="55" t="s">
        <v>109</v>
      </c>
      <c r="R307" s="56" t="s">
        <v>3150</v>
      </c>
      <c r="S307" s="65">
        <v>44480</v>
      </c>
      <c r="T307" s="65">
        <v>44561</v>
      </c>
      <c r="U307" s="63" t="s">
        <v>111</v>
      </c>
      <c r="V307" s="62"/>
      <c r="W307" s="64">
        <v>44742</v>
      </c>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54"/>
      <c r="AW307" s="62"/>
      <c r="AX307" s="62"/>
      <c r="AY307" s="62"/>
      <c r="AZ307" s="62"/>
      <c r="BA307" s="56"/>
      <c r="BB307" s="54"/>
      <c r="BC307" s="62"/>
      <c r="BD307" s="54"/>
      <c r="BE307" s="62"/>
      <c r="BF307" s="62"/>
      <c r="BG307" s="62"/>
      <c r="BH307" s="62"/>
      <c r="BI307" s="56"/>
      <c r="BJ307" s="54"/>
      <c r="BK307" s="62"/>
      <c r="BL307" s="62"/>
      <c r="BM307" s="62"/>
      <c r="BN307" s="62"/>
      <c r="BO307" s="62"/>
      <c r="BP307" s="62"/>
      <c r="BQ307" s="67"/>
      <c r="BR307" s="62"/>
      <c r="BS307" s="70"/>
      <c r="BT307" s="62"/>
      <c r="BU307" s="62"/>
      <c r="BV307" s="54" t="s">
        <v>3022</v>
      </c>
      <c r="BW307" s="54"/>
      <c r="BX307" s="54"/>
      <c r="BY307" s="54"/>
      <c r="BZ307" s="89">
        <v>44622</v>
      </c>
      <c r="CA307" s="302" t="s">
        <v>2464</v>
      </c>
      <c r="CB307" s="73" t="s">
        <v>132</v>
      </c>
      <c r="CC307" s="74">
        <f t="shared" si="7"/>
        <v>0</v>
      </c>
      <c r="CD307" s="54" t="s">
        <v>133</v>
      </c>
      <c r="CE307" s="684">
        <v>44658</v>
      </c>
      <c r="CF307" s="181" t="s">
        <v>625</v>
      </c>
      <c r="CG307" s="66" t="s">
        <v>135</v>
      </c>
      <c r="CH307" s="68">
        <v>0</v>
      </c>
      <c r="CI307" s="54" t="s">
        <v>133</v>
      </c>
      <c r="CJ307" s="76">
        <v>44680</v>
      </c>
      <c r="CK307" s="77" t="s">
        <v>136</v>
      </c>
      <c r="CL307" s="77" t="s">
        <v>135</v>
      </c>
      <c r="CM307" s="78">
        <v>0</v>
      </c>
      <c r="CN307" s="78" t="s">
        <v>133</v>
      </c>
      <c r="CO307" s="77"/>
      <c r="CP307" s="77"/>
      <c r="CQ307" s="77"/>
      <c r="CR307" s="248">
        <v>44720</v>
      </c>
      <c r="CS307" s="77" t="s">
        <v>335</v>
      </c>
      <c r="CT307" s="77" t="s">
        <v>166</v>
      </c>
      <c r="CU307" s="822">
        <v>44761</v>
      </c>
      <c r="CV307" s="825" t="s">
        <v>8281</v>
      </c>
      <c r="CW307" s="856" t="s">
        <v>126</v>
      </c>
      <c r="CX307" s="893">
        <v>44770</v>
      </c>
      <c r="CY307" s="908" t="s">
        <v>8436</v>
      </c>
      <c r="CZ307" s="885" t="s">
        <v>128</v>
      </c>
      <c r="DA307" s="78">
        <v>0</v>
      </c>
      <c r="DB307" s="884" t="s">
        <v>4238</v>
      </c>
      <c r="DC307" s="919"/>
      <c r="DD307" s="920"/>
      <c r="DE307" s="54" t="s">
        <v>140</v>
      </c>
      <c r="DF307" s="62"/>
      <c r="DG307" s="62"/>
      <c r="DH307" s="54"/>
      <c r="DI307" s="62"/>
      <c r="DJ307" s="953"/>
      <c r="DK307" s="925">
        <v>300</v>
      </c>
      <c r="DL307" s="855" t="str">
        <f t="shared" si="6"/>
        <v>EN AVANCE</v>
      </c>
      <c r="DM307" s="913">
        <v>300</v>
      </c>
    </row>
    <row r="308" spans="1:117" ht="27" hidden="1" customHeight="1">
      <c r="A308" s="54">
        <v>0</v>
      </c>
      <c r="B308" s="54">
        <v>438</v>
      </c>
      <c r="C308" s="59" t="s">
        <v>99</v>
      </c>
      <c r="D308" s="56">
        <v>2021</v>
      </c>
      <c r="E308" s="56" t="s">
        <v>3015</v>
      </c>
      <c r="F308" s="65">
        <v>44446</v>
      </c>
      <c r="G308" s="118" t="s">
        <v>3151</v>
      </c>
      <c r="H308" s="59" t="s">
        <v>102</v>
      </c>
      <c r="I308" s="58" t="s">
        <v>3146</v>
      </c>
      <c r="J308" s="58" t="s">
        <v>3147</v>
      </c>
      <c r="K308" s="58" t="s">
        <v>2395</v>
      </c>
      <c r="L308" s="59" t="s">
        <v>146</v>
      </c>
      <c r="M308" s="118" t="s">
        <v>3152</v>
      </c>
      <c r="N308" s="62"/>
      <c r="O308" s="68">
        <v>1</v>
      </c>
      <c r="P308" s="56" t="s">
        <v>3153</v>
      </c>
      <c r="Q308" s="55" t="s">
        <v>109</v>
      </c>
      <c r="R308" s="56" t="s">
        <v>3150</v>
      </c>
      <c r="S308" s="65">
        <v>44480</v>
      </c>
      <c r="T308" s="65">
        <v>44561</v>
      </c>
      <c r="U308" s="63" t="s">
        <v>111</v>
      </c>
      <c r="V308" s="62"/>
      <c r="W308" s="64">
        <v>44742</v>
      </c>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54"/>
      <c r="AW308" s="62"/>
      <c r="AX308" s="62"/>
      <c r="AY308" s="62"/>
      <c r="AZ308" s="62"/>
      <c r="BA308" s="56"/>
      <c r="BB308" s="54"/>
      <c r="BC308" s="62"/>
      <c r="BD308" s="54"/>
      <c r="BE308" s="62"/>
      <c r="BF308" s="62"/>
      <c r="BG308" s="62"/>
      <c r="BH308" s="62"/>
      <c r="BI308" s="56"/>
      <c r="BJ308" s="54"/>
      <c r="BK308" s="62"/>
      <c r="BL308" s="62"/>
      <c r="BM308" s="62"/>
      <c r="BN308" s="62"/>
      <c r="BO308" s="62"/>
      <c r="BP308" s="62"/>
      <c r="BQ308" s="67"/>
      <c r="BR308" s="62"/>
      <c r="BS308" s="70"/>
      <c r="BT308" s="62"/>
      <c r="BU308" s="62"/>
      <c r="BV308" s="54" t="s">
        <v>3022</v>
      </c>
      <c r="BW308" s="54"/>
      <c r="BX308" s="54"/>
      <c r="BY308" s="54"/>
      <c r="BZ308" s="89">
        <v>44622</v>
      </c>
      <c r="CA308" s="302" t="s">
        <v>2464</v>
      </c>
      <c r="CB308" s="73" t="s">
        <v>132</v>
      </c>
      <c r="CC308" s="74">
        <v>0</v>
      </c>
      <c r="CD308" s="54" t="s">
        <v>133</v>
      </c>
      <c r="CE308" s="684">
        <v>44658</v>
      </c>
      <c r="CF308" s="181" t="s">
        <v>3154</v>
      </c>
      <c r="CG308" s="66" t="s">
        <v>135</v>
      </c>
      <c r="CH308" s="68">
        <v>0</v>
      </c>
      <c r="CI308" s="54" t="s">
        <v>133</v>
      </c>
      <c r="CJ308" s="76">
        <v>44680</v>
      </c>
      <c r="CK308" s="77" t="s">
        <v>136</v>
      </c>
      <c r="CL308" s="77" t="s">
        <v>135</v>
      </c>
      <c r="CM308" s="78">
        <v>0</v>
      </c>
      <c r="CN308" s="78" t="s">
        <v>133</v>
      </c>
      <c r="CO308" s="77"/>
      <c r="CP308" s="77"/>
      <c r="CQ308" s="77"/>
      <c r="CR308" s="248">
        <v>44720</v>
      </c>
      <c r="CS308" s="77" t="s">
        <v>335</v>
      </c>
      <c r="CT308" s="77" t="s">
        <v>166</v>
      </c>
      <c r="CU308" s="822">
        <v>44761</v>
      </c>
      <c r="CV308" s="825" t="s">
        <v>8278</v>
      </c>
      <c r="CW308" s="856" t="s">
        <v>126</v>
      </c>
      <c r="CX308" s="893">
        <v>44770</v>
      </c>
      <c r="CY308" s="908" t="s">
        <v>8436</v>
      </c>
      <c r="CZ308" s="885" t="s">
        <v>128</v>
      </c>
      <c r="DA308" s="78">
        <v>0</v>
      </c>
      <c r="DB308" s="884" t="s">
        <v>4238</v>
      </c>
      <c r="DC308" s="919"/>
      <c r="DD308" s="920"/>
      <c r="DE308" s="54" t="s">
        <v>140</v>
      </c>
      <c r="DF308" s="62"/>
      <c r="DG308" s="62"/>
      <c r="DH308" s="54"/>
      <c r="DI308" s="62"/>
      <c r="DJ308" s="953"/>
      <c r="DK308" s="925">
        <v>301</v>
      </c>
      <c r="DL308" s="855" t="str">
        <f t="shared" si="6"/>
        <v>EN AVANCE</v>
      </c>
      <c r="DM308" s="913">
        <v>301</v>
      </c>
    </row>
    <row r="309" spans="1:117" ht="27" hidden="1" customHeight="1">
      <c r="A309" s="54">
        <v>0</v>
      </c>
      <c r="B309" s="54">
        <v>439</v>
      </c>
      <c r="C309" s="59" t="s">
        <v>99</v>
      </c>
      <c r="D309" s="56">
        <v>2021</v>
      </c>
      <c r="E309" s="56" t="s">
        <v>3015</v>
      </c>
      <c r="F309" s="65">
        <v>44446</v>
      </c>
      <c r="G309" s="118" t="s">
        <v>3155</v>
      </c>
      <c r="H309" s="59" t="s">
        <v>102</v>
      </c>
      <c r="I309" s="58" t="s">
        <v>3146</v>
      </c>
      <c r="J309" s="58" t="s">
        <v>3147</v>
      </c>
      <c r="K309" s="58" t="s">
        <v>2395</v>
      </c>
      <c r="L309" s="59" t="s">
        <v>146</v>
      </c>
      <c r="M309" s="118" t="s">
        <v>3156</v>
      </c>
      <c r="N309" s="62"/>
      <c r="O309" s="68">
        <v>1</v>
      </c>
      <c r="P309" s="56" t="s">
        <v>3157</v>
      </c>
      <c r="Q309" s="55" t="s">
        <v>109</v>
      </c>
      <c r="R309" s="56" t="s">
        <v>3150</v>
      </c>
      <c r="S309" s="65">
        <v>44480</v>
      </c>
      <c r="T309" s="65">
        <v>44561</v>
      </c>
      <c r="U309" s="63" t="s">
        <v>111</v>
      </c>
      <c r="V309" s="62"/>
      <c r="W309" s="64">
        <v>44742</v>
      </c>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54"/>
      <c r="AW309" s="62"/>
      <c r="AX309" s="62"/>
      <c r="AY309" s="62"/>
      <c r="AZ309" s="62"/>
      <c r="BA309" s="56"/>
      <c r="BB309" s="54"/>
      <c r="BC309" s="62"/>
      <c r="BD309" s="54"/>
      <c r="BE309" s="62"/>
      <c r="BF309" s="62"/>
      <c r="BG309" s="62"/>
      <c r="BH309" s="62"/>
      <c r="BI309" s="56"/>
      <c r="BJ309" s="54"/>
      <c r="BK309" s="62"/>
      <c r="BL309" s="62"/>
      <c r="BM309" s="62"/>
      <c r="BN309" s="62"/>
      <c r="BO309" s="62"/>
      <c r="BP309" s="62"/>
      <c r="BQ309" s="67"/>
      <c r="BR309" s="62"/>
      <c r="BS309" s="70"/>
      <c r="BT309" s="62"/>
      <c r="BU309" s="62"/>
      <c r="BV309" s="54" t="s">
        <v>3022</v>
      </c>
      <c r="BW309" s="54"/>
      <c r="BX309" s="54"/>
      <c r="BY309" s="54"/>
      <c r="BZ309" s="89">
        <v>44622</v>
      </c>
      <c r="CA309" s="302" t="s">
        <v>2464</v>
      </c>
      <c r="CB309" s="73" t="s">
        <v>132</v>
      </c>
      <c r="CC309" s="74">
        <v>0</v>
      </c>
      <c r="CD309" s="54" t="s">
        <v>133</v>
      </c>
      <c r="CE309" s="684">
        <v>44658</v>
      </c>
      <c r="CF309" s="181" t="s">
        <v>625</v>
      </c>
      <c r="CG309" s="66" t="s">
        <v>135</v>
      </c>
      <c r="CH309" s="68">
        <v>0</v>
      </c>
      <c r="CI309" s="54" t="s">
        <v>133</v>
      </c>
      <c r="CJ309" s="76">
        <v>44680</v>
      </c>
      <c r="CK309" s="77" t="s">
        <v>136</v>
      </c>
      <c r="CL309" s="77" t="s">
        <v>135</v>
      </c>
      <c r="CM309" s="78">
        <v>0</v>
      </c>
      <c r="CN309" s="78" t="s">
        <v>133</v>
      </c>
      <c r="CO309" s="77"/>
      <c r="CP309" s="77"/>
      <c r="CQ309" s="77"/>
      <c r="CR309" s="248">
        <v>44720</v>
      </c>
      <c r="CS309" s="77" t="s">
        <v>335</v>
      </c>
      <c r="CT309" s="77" t="s">
        <v>166</v>
      </c>
      <c r="CU309" s="822">
        <v>44761</v>
      </c>
      <c r="CV309" s="825" t="s">
        <v>8278</v>
      </c>
      <c r="CW309" s="856" t="s">
        <v>126</v>
      </c>
      <c r="CX309" s="893">
        <v>44770</v>
      </c>
      <c r="CY309" s="908" t="s">
        <v>8436</v>
      </c>
      <c r="CZ309" s="885" t="s">
        <v>128</v>
      </c>
      <c r="DA309" s="78">
        <v>0</v>
      </c>
      <c r="DB309" s="884" t="s">
        <v>4238</v>
      </c>
      <c r="DC309" s="919"/>
      <c r="DD309" s="920"/>
      <c r="DE309" s="54" t="s">
        <v>140</v>
      </c>
      <c r="DF309" s="62"/>
      <c r="DG309" s="62"/>
      <c r="DH309" s="54"/>
      <c r="DI309" s="62"/>
      <c r="DJ309" s="953"/>
      <c r="DK309" s="925">
        <v>302</v>
      </c>
      <c r="DL309" s="855" t="str">
        <f t="shared" si="6"/>
        <v>EN AVANCE</v>
      </c>
      <c r="DM309" s="913">
        <v>302</v>
      </c>
    </row>
    <row r="310" spans="1:117" ht="27" hidden="1" customHeight="1">
      <c r="A310" s="54">
        <v>0</v>
      </c>
      <c r="B310" s="54">
        <v>440</v>
      </c>
      <c r="C310" s="59" t="s">
        <v>99</v>
      </c>
      <c r="D310" s="56">
        <v>2021</v>
      </c>
      <c r="E310" s="56" t="s">
        <v>3015</v>
      </c>
      <c r="F310" s="65">
        <v>44446</v>
      </c>
      <c r="G310" s="118" t="s">
        <v>3158</v>
      </c>
      <c r="H310" s="59" t="s">
        <v>102</v>
      </c>
      <c r="I310" s="58" t="s">
        <v>3146</v>
      </c>
      <c r="J310" s="58" t="s">
        <v>3147</v>
      </c>
      <c r="K310" s="58" t="s">
        <v>2395</v>
      </c>
      <c r="L310" s="59" t="s">
        <v>146</v>
      </c>
      <c r="M310" s="118" t="s">
        <v>3159</v>
      </c>
      <c r="N310" s="62"/>
      <c r="O310" s="68">
        <v>1</v>
      </c>
      <c r="P310" s="56" t="s">
        <v>3160</v>
      </c>
      <c r="Q310" s="55" t="s">
        <v>109</v>
      </c>
      <c r="R310" s="56" t="s">
        <v>3150</v>
      </c>
      <c r="S310" s="65">
        <v>44480</v>
      </c>
      <c r="T310" s="65">
        <v>44561</v>
      </c>
      <c r="U310" s="63" t="s">
        <v>111</v>
      </c>
      <c r="V310" s="62"/>
      <c r="W310" s="64">
        <v>44926</v>
      </c>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54"/>
      <c r="AW310" s="62"/>
      <c r="AX310" s="62"/>
      <c r="AY310" s="62"/>
      <c r="AZ310" s="62"/>
      <c r="BA310" s="56"/>
      <c r="BB310" s="54"/>
      <c r="BC310" s="62"/>
      <c r="BD310" s="54"/>
      <c r="BE310" s="62"/>
      <c r="BF310" s="62"/>
      <c r="BG310" s="62"/>
      <c r="BH310" s="62"/>
      <c r="BI310" s="56"/>
      <c r="BJ310" s="54"/>
      <c r="BK310" s="62"/>
      <c r="BL310" s="62"/>
      <c r="BM310" s="62"/>
      <c r="BN310" s="62"/>
      <c r="BO310" s="62"/>
      <c r="BP310" s="62"/>
      <c r="BQ310" s="67"/>
      <c r="BR310" s="62"/>
      <c r="BS310" s="70"/>
      <c r="BT310" s="62"/>
      <c r="BU310" s="62"/>
      <c r="BV310" s="54" t="s">
        <v>3022</v>
      </c>
      <c r="BW310" s="54"/>
      <c r="BX310" s="54"/>
      <c r="BY310" s="54"/>
      <c r="BZ310" s="89">
        <v>44622</v>
      </c>
      <c r="CA310" s="302" t="s">
        <v>2951</v>
      </c>
      <c r="CB310" s="73" t="s">
        <v>132</v>
      </c>
      <c r="CC310" s="74">
        <v>0</v>
      </c>
      <c r="CD310" s="54" t="s">
        <v>133</v>
      </c>
      <c r="CE310" s="684">
        <v>44658</v>
      </c>
      <c r="CF310" s="66" t="s">
        <v>163</v>
      </c>
      <c r="CG310" s="66" t="s">
        <v>135</v>
      </c>
      <c r="CH310" s="68">
        <v>0</v>
      </c>
      <c r="CI310" s="54" t="s">
        <v>133</v>
      </c>
      <c r="CJ310" s="76">
        <v>44680</v>
      </c>
      <c r="CK310" s="77" t="s">
        <v>136</v>
      </c>
      <c r="CL310" s="77" t="s">
        <v>135</v>
      </c>
      <c r="CM310" s="78">
        <v>0</v>
      </c>
      <c r="CN310" s="78" t="s">
        <v>133</v>
      </c>
      <c r="CO310" s="77"/>
      <c r="CP310" s="77"/>
      <c r="CQ310" s="77"/>
      <c r="CR310" s="248">
        <v>44720</v>
      </c>
      <c r="CS310" s="77" t="s">
        <v>335</v>
      </c>
      <c r="CT310" s="77" t="s">
        <v>166</v>
      </c>
      <c r="CU310" s="822">
        <v>44761</v>
      </c>
      <c r="CV310" s="825" t="s">
        <v>8278</v>
      </c>
      <c r="CW310" s="856" t="s">
        <v>126</v>
      </c>
      <c r="CX310" s="893">
        <v>44770</v>
      </c>
      <c r="CY310" s="908" t="s">
        <v>8436</v>
      </c>
      <c r="CZ310" s="885" t="s">
        <v>128</v>
      </c>
      <c r="DA310" s="78">
        <v>0</v>
      </c>
      <c r="DB310" s="884" t="s">
        <v>4238</v>
      </c>
      <c r="DC310" s="919"/>
      <c r="DD310" s="920"/>
      <c r="DE310" s="54" t="s">
        <v>140</v>
      </c>
      <c r="DF310" s="62"/>
      <c r="DG310" s="62"/>
      <c r="DH310" s="54"/>
      <c r="DI310" s="62"/>
      <c r="DJ310" s="953"/>
      <c r="DK310" s="925">
        <v>303</v>
      </c>
      <c r="DL310" s="855" t="str">
        <f t="shared" si="6"/>
        <v>EN AVANCE</v>
      </c>
      <c r="DM310" s="913">
        <v>303</v>
      </c>
    </row>
    <row r="311" spans="1:117" ht="27" hidden="1" customHeight="1">
      <c r="A311" s="54">
        <v>499</v>
      </c>
      <c r="B311" s="54">
        <v>442</v>
      </c>
      <c r="C311" s="59" t="s">
        <v>99</v>
      </c>
      <c r="D311" s="56">
        <v>2021</v>
      </c>
      <c r="E311" s="56" t="s">
        <v>3015</v>
      </c>
      <c r="F311" s="65">
        <v>44446</v>
      </c>
      <c r="G311" s="58" t="s">
        <v>3161</v>
      </c>
      <c r="H311" s="59" t="s">
        <v>102</v>
      </c>
      <c r="I311" s="58" t="s">
        <v>3162</v>
      </c>
      <c r="J311" s="58" t="s">
        <v>3126</v>
      </c>
      <c r="K311" s="58" t="s">
        <v>3163</v>
      </c>
      <c r="L311" s="59" t="s">
        <v>146</v>
      </c>
      <c r="M311" s="58" t="s">
        <v>3164</v>
      </c>
      <c r="N311" s="62"/>
      <c r="O311" s="68">
        <v>1</v>
      </c>
      <c r="P311" s="54" t="s">
        <v>3165</v>
      </c>
      <c r="Q311" s="55" t="s">
        <v>109</v>
      </c>
      <c r="R311" s="54" t="s">
        <v>2946</v>
      </c>
      <c r="S311" s="57">
        <v>44480</v>
      </c>
      <c r="T311" s="57">
        <v>44499</v>
      </c>
      <c r="U311" s="63" t="s">
        <v>111</v>
      </c>
      <c r="V311" s="62"/>
      <c r="W311" s="64">
        <v>44681</v>
      </c>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54"/>
      <c r="AW311" s="62"/>
      <c r="AX311" s="62"/>
      <c r="AY311" s="62"/>
      <c r="AZ311" s="62"/>
      <c r="BA311" s="56"/>
      <c r="BB311" s="54"/>
      <c r="BC311" s="62"/>
      <c r="BD311" s="54"/>
      <c r="BE311" s="62"/>
      <c r="BF311" s="62"/>
      <c r="BG311" s="62"/>
      <c r="BH311" s="62"/>
      <c r="BI311" s="56"/>
      <c r="BJ311" s="54"/>
      <c r="BK311" s="62"/>
      <c r="BL311" s="62"/>
      <c r="BM311" s="62"/>
      <c r="BN311" s="62"/>
      <c r="BO311" s="62"/>
      <c r="BP311" s="62"/>
      <c r="BQ311" s="67"/>
      <c r="BR311" s="62"/>
      <c r="BS311" s="70"/>
      <c r="BT311" s="62"/>
      <c r="BU311" s="62"/>
      <c r="BV311" s="54" t="s">
        <v>3022</v>
      </c>
      <c r="BW311" s="54"/>
      <c r="BX311" s="54"/>
      <c r="BY311" s="54"/>
      <c r="BZ311" s="265">
        <v>44622</v>
      </c>
      <c r="CA311" s="205" t="s">
        <v>306</v>
      </c>
      <c r="CB311" s="205" t="s">
        <v>132</v>
      </c>
      <c r="CC311" s="150">
        <v>0</v>
      </c>
      <c r="CD311" s="54" t="s">
        <v>133</v>
      </c>
      <c r="CE311" s="684">
        <v>44658</v>
      </c>
      <c r="CF311" s="66" t="s">
        <v>3166</v>
      </c>
      <c r="CG311" s="66" t="s">
        <v>135</v>
      </c>
      <c r="CH311" s="68">
        <v>0</v>
      </c>
      <c r="CI311" s="54" t="s">
        <v>133</v>
      </c>
      <c r="CJ311" s="76">
        <v>44680</v>
      </c>
      <c r="CK311" s="77" t="s">
        <v>136</v>
      </c>
      <c r="CL311" s="77" t="s">
        <v>135</v>
      </c>
      <c r="CM311" s="78">
        <v>0</v>
      </c>
      <c r="CN311" s="78" t="s">
        <v>115</v>
      </c>
      <c r="CO311" s="79">
        <v>44712</v>
      </c>
      <c r="CP311" s="77" t="s">
        <v>3167</v>
      </c>
      <c r="CQ311" s="77">
        <v>1</v>
      </c>
      <c r="CR311" s="79">
        <v>44720</v>
      </c>
      <c r="CS311" s="77" t="s">
        <v>294</v>
      </c>
      <c r="CT311" s="77" t="s">
        <v>126</v>
      </c>
      <c r="CU311" s="822">
        <v>44761</v>
      </c>
      <c r="CV311" s="825" t="s">
        <v>8282</v>
      </c>
      <c r="CW311" s="856" t="s">
        <v>139</v>
      </c>
      <c r="CX311" s="893">
        <v>44770</v>
      </c>
      <c r="CY311" s="970" t="s">
        <v>8450</v>
      </c>
      <c r="CZ311" s="885" t="s">
        <v>128</v>
      </c>
      <c r="DA311" s="78">
        <v>0</v>
      </c>
      <c r="DB311" s="884" t="s">
        <v>4239</v>
      </c>
      <c r="DC311" s="919"/>
      <c r="DD311" s="920"/>
      <c r="DE311" s="54" t="s">
        <v>140</v>
      </c>
      <c r="DF311" s="62"/>
      <c r="DG311" s="62"/>
      <c r="DH311" s="54"/>
      <c r="DI311" s="62"/>
      <c r="DJ311" s="953"/>
      <c r="DK311" s="925">
        <v>304</v>
      </c>
      <c r="DL311" s="855" t="str">
        <f t="shared" si="6"/>
        <v>VENCIDA</v>
      </c>
      <c r="DM311" s="913">
        <v>304</v>
      </c>
    </row>
    <row r="312" spans="1:117" ht="27" hidden="1" customHeight="1">
      <c r="A312" s="54">
        <v>0</v>
      </c>
      <c r="B312" s="54">
        <v>443</v>
      </c>
      <c r="C312" s="59" t="s">
        <v>99</v>
      </c>
      <c r="D312" s="56">
        <v>2021</v>
      </c>
      <c r="E312" s="56" t="s">
        <v>3015</v>
      </c>
      <c r="F312" s="65">
        <v>44446</v>
      </c>
      <c r="G312" s="58" t="s">
        <v>3161</v>
      </c>
      <c r="H312" s="59" t="s">
        <v>102</v>
      </c>
      <c r="I312" s="58" t="s">
        <v>3162</v>
      </c>
      <c r="J312" s="58" t="s">
        <v>3126</v>
      </c>
      <c r="K312" s="58" t="s">
        <v>3163</v>
      </c>
      <c r="L312" s="59" t="s">
        <v>146</v>
      </c>
      <c r="M312" s="58" t="s">
        <v>3168</v>
      </c>
      <c r="N312" s="62"/>
      <c r="O312" s="54">
        <v>4</v>
      </c>
      <c r="P312" s="54" t="s">
        <v>3169</v>
      </c>
      <c r="Q312" s="55" t="s">
        <v>109</v>
      </c>
      <c r="R312" s="54" t="s">
        <v>2946</v>
      </c>
      <c r="S312" s="57">
        <v>44480</v>
      </c>
      <c r="T312" s="57">
        <v>44499</v>
      </c>
      <c r="U312" s="63" t="s">
        <v>111</v>
      </c>
      <c r="V312" s="62"/>
      <c r="W312" s="64">
        <v>44681</v>
      </c>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54"/>
      <c r="AW312" s="62"/>
      <c r="AX312" s="62"/>
      <c r="AY312" s="62"/>
      <c r="AZ312" s="62"/>
      <c r="BA312" s="56"/>
      <c r="BB312" s="54"/>
      <c r="BC312" s="62"/>
      <c r="BD312" s="54"/>
      <c r="BE312" s="62"/>
      <c r="BF312" s="62"/>
      <c r="BG312" s="62"/>
      <c r="BH312" s="62"/>
      <c r="BI312" s="56"/>
      <c r="BJ312" s="54"/>
      <c r="BK312" s="62"/>
      <c r="BL312" s="62"/>
      <c r="BM312" s="62"/>
      <c r="BN312" s="62"/>
      <c r="BO312" s="62"/>
      <c r="BP312" s="62"/>
      <c r="BQ312" s="67"/>
      <c r="BR312" s="62"/>
      <c r="BS312" s="70"/>
      <c r="BT312" s="62"/>
      <c r="BU312" s="62"/>
      <c r="BV312" s="54" t="s">
        <v>3022</v>
      </c>
      <c r="BW312" s="54"/>
      <c r="BX312" s="54"/>
      <c r="BY312" s="54"/>
      <c r="BZ312" s="170">
        <v>44622</v>
      </c>
      <c r="CA312" s="73" t="s">
        <v>306</v>
      </c>
      <c r="CB312" s="66" t="s">
        <v>132</v>
      </c>
      <c r="CC312" s="68">
        <v>0</v>
      </c>
      <c r="CD312" s="54" t="s">
        <v>133</v>
      </c>
      <c r="CE312" s="684">
        <v>44658</v>
      </c>
      <c r="CF312" s="66" t="s">
        <v>3170</v>
      </c>
      <c r="CG312" s="66" t="s">
        <v>135</v>
      </c>
      <c r="CH312" s="68">
        <v>1</v>
      </c>
      <c r="CI312" s="54" t="s">
        <v>257</v>
      </c>
      <c r="CJ312" s="76">
        <v>44680</v>
      </c>
      <c r="CK312" s="92" t="s">
        <v>598</v>
      </c>
      <c r="CL312" s="77" t="s">
        <v>135</v>
      </c>
      <c r="CM312" s="78">
        <v>1</v>
      </c>
      <c r="CN312" s="78" t="s">
        <v>257</v>
      </c>
      <c r="CO312" s="77"/>
      <c r="CP312" s="77"/>
      <c r="CQ312" s="77"/>
      <c r="CR312" s="79">
        <v>44720</v>
      </c>
      <c r="CS312" s="77" t="s">
        <v>2659</v>
      </c>
      <c r="CT312" s="77" t="s">
        <v>139</v>
      </c>
      <c r="CU312" s="822">
        <v>44761</v>
      </c>
      <c r="CV312" s="827" t="s">
        <v>8276</v>
      </c>
      <c r="CW312" s="856" t="s">
        <v>139</v>
      </c>
      <c r="CX312" s="893">
        <v>44767</v>
      </c>
      <c r="CY312" s="890" t="s">
        <v>348</v>
      </c>
      <c r="CZ312" s="885" t="s">
        <v>128</v>
      </c>
      <c r="DA312" s="78">
        <v>1</v>
      </c>
      <c r="DB312" s="884" t="s">
        <v>4237</v>
      </c>
      <c r="DC312" s="919"/>
      <c r="DD312" s="920"/>
      <c r="DE312" s="54" t="s">
        <v>140</v>
      </c>
      <c r="DF312" s="62"/>
      <c r="DG312" s="62"/>
      <c r="DH312" s="54"/>
      <c r="DI312" s="62"/>
      <c r="DJ312" s="953"/>
      <c r="DK312" s="925">
        <v>305</v>
      </c>
      <c r="DL312" s="855" t="str">
        <f t="shared" si="6"/>
        <v>CUMPLIDA</v>
      </c>
      <c r="DM312" s="913">
        <v>305</v>
      </c>
    </row>
    <row r="313" spans="1:117" ht="27" hidden="1" customHeight="1">
      <c r="A313" s="54">
        <v>500</v>
      </c>
      <c r="B313" s="54">
        <v>444</v>
      </c>
      <c r="C313" s="59" t="s">
        <v>99</v>
      </c>
      <c r="D313" s="56">
        <v>2021</v>
      </c>
      <c r="E313" s="56" t="s">
        <v>3015</v>
      </c>
      <c r="F313" s="65">
        <v>44446</v>
      </c>
      <c r="G313" s="58" t="s">
        <v>3171</v>
      </c>
      <c r="H313" s="59" t="s">
        <v>102</v>
      </c>
      <c r="I313" s="58" t="s">
        <v>3172</v>
      </c>
      <c r="J313" s="58" t="s">
        <v>3173</v>
      </c>
      <c r="K313" s="58" t="s">
        <v>3174</v>
      </c>
      <c r="L313" s="60" t="s">
        <v>146</v>
      </c>
      <c r="M313" s="67" t="s">
        <v>3175</v>
      </c>
      <c r="N313" s="62"/>
      <c r="O313" s="54">
        <v>3</v>
      </c>
      <c r="P313" s="62" t="s">
        <v>3176</v>
      </c>
      <c r="Q313" s="55" t="s">
        <v>954</v>
      </c>
      <c r="R313" s="54" t="s">
        <v>1463</v>
      </c>
      <c r="S313" s="57">
        <v>44477</v>
      </c>
      <c r="T313" s="57">
        <v>44895</v>
      </c>
      <c r="U313" s="323"/>
      <c r="V313" s="62"/>
      <c r="W313" s="65">
        <f>IF(T313="","",(T313+V313))</f>
        <v>44895</v>
      </c>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54"/>
      <c r="AW313" s="62"/>
      <c r="AX313" s="62"/>
      <c r="AY313" s="62"/>
      <c r="AZ313" s="62"/>
      <c r="BA313" s="56"/>
      <c r="BB313" s="54"/>
      <c r="BC313" s="62"/>
      <c r="BD313" s="54"/>
      <c r="BE313" s="62"/>
      <c r="BF313" s="62"/>
      <c r="BG313" s="62"/>
      <c r="BH313" s="62"/>
      <c r="BI313" s="56"/>
      <c r="BJ313" s="54"/>
      <c r="BK313" s="62"/>
      <c r="BL313" s="62"/>
      <c r="BM313" s="62"/>
      <c r="BN313" s="62"/>
      <c r="BO313" s="62"/>
      <c r="BP313" s="62"/>
      <c r="BQ313" s="67"/>
      <c r="BR313" s="62"/>
      <c r="BS313" s="70"/>
      <c r="BT313" s="62"/>
      <c r="BU313" s="62"/>
      <c r="BV313" s="54" t="s">
        <v>3022</v>
      </c>
      <c r="BW313" s="54"/>
      <c r="BX313" s="54"/>
      <c r="BY313" s="54"/>
      <c r="BZ313" s="248">
        <v>44627</v>
      </c>
      <c r="CA313" s="58" t="s">
        <v>3177</v>
      </c>
      <c r="CB313" s="56" t="s">
        <v>1317</v>
      </c>
      <c r="CC313" s="68">
        <v>0.33</v>
      </c>
      <c r="CD313" s="54" t="s">
        <v>133</v>
      </c>
      <c r="CE313" s="248">
        <v>44655</v>
      </c>
      <c r="CF313" s="92" t="s">
        <v>3177</v>
      </c>
      <c r="CG313" s="92" t="s">
        <v>1317</v>
      </c>
      <c r="CH313" s="78">
        <v>0.33</v>
      </c>
      <c r="CI313" s="123" t="s">
        <v>133</v>
      </c>
      <c r="CJ313" s="248">
        <v>44679</v>
      </c>
      <c r="CK313" s="118" t="s">
        <v>3177</v>
      </c>
      <c r="CL313" s="248" t="s">
        <v>1317</v>
      </c>
      <c r="CM313" s="78">
        <v>0.33</v>
      </c>
      <c r="CN313" s="123" t="s">
        <v>133</v>
      </c>
      <c r="CO313" s="248">
        <v>44712</v>
      </c>
      <c r="CP313" s="92" t="s">
        <v>3178</v>
      </c>
      <c r="CQ313" s="92"/>
      <c r="CR313" s="248">
        <v>44720</v>
      </c>
      <c r="CS313" s="92" t="s">
        <v>1941</v>
      </c>
      <c r="CT313" s="92" t="s">
        <v>367</v>
      </c>
      <c r="CU313" s="124">
        <v>44756</v>
      </c>
      <c r="CV313" s="838" t="s">
        <v>3179</v>
      </c>
      <c r="CW313" s="869" t="s">
        <v>1071</v>
      </c>
      <c r="CX313" s="883">
        <v>44770</v>
      </c>
      <c r="CY313" s="890" t="s">
        <v>8656</v>
      </c>
      <c r="CZ313" s="885" t="s">
        <v>220</v>
      </c>
      <c r="DA313" s="78">
        <v>0.33</v>
      </c>
      <c r="DB313" s="884" t="s">
        <v>4238</v>
      </c>
      <c r="DC313" s="919"/>
      <c r="DD313" s="920"/>
      <c r="DE313" s="54" t="s">
        <v>140</v>
      </c>
      <c r="DF313" s="62"/>
      <c r="DG313" s="62"/>
      <c r="DH313" s="54"/>
      <c r="DI313" s="62"/>
      <c r="DJ313" s="953"/>
      <c r="DK313" s="925">
        <v>306</v>
      </c>
      <c r="DL313" s="855" t="str">
        <f t="shared" si="6"/>
        <v>EN AVANCE</v>
      </c>
      <c r="DM313" s="913">
        <v>306</v>
      </c>
    </row>
    <row r="314" spans="1:117" ht="27" hidden="1" customHeight="1">
      <c r="A314" s="54">
        <v>502</v>
      </c>
      <c r="B314" s="54">
        <v>448</v>
      </c>
      <c r="C314" s="59" t="s">
        <v>99</v>
      </c>
      <c r="D314" s="56">
        <v>2021</v>
      </c>
      <c r="E314" s="56" t="s">
        <v>3015</v>
      </c>
      <c r="F314" s="65">
        <v>44446</v>
      </c>
      <c r="G314" s="58" t="s">
        <v>3180</v>
      </c>
      <c r="H314" s="59" t="s">
        <v>102</v>
      </c>
      <c r="I314" s="58" t="s">
        <v>3181</v>
      </c>
      <c r="J314" s="58" t="s">
        <v>3182</v>
      </c>
      <c r="K314" s="58" t="s">
        <v>3183</v>
      </c>
      <c r="L314" s="59" t="s">
        <v>146</v>
      </c>
      <c r="M314" s="67" t="s">
        <v>3184</v>
      </c>
      <c r="N314" s="62"/>
      <c r="O314" s="54">
        <v>3</v>
      </c>
      <c r="P314" s="67" t="s">
        <v>3185</v>
      </c>
      <c r="Q314" s="55" t="s">
        <v>109</v>
      </c>
      <c r="R314" s="54" t="s">
        <v>3186</v>
      </c>
      <c r="S314" s="57">
        <v>44480</v>
      </c>
      <c r="T314" s="65">
        <v>44561</v>
      </c>
      <c r="U314" s="63" t="s">
        <v>111</v>
      </c>
      <c r="V314" s="62"/>
      <c r="W314" s="64">
        <v>44926</v>
      </c>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54"/>
      <c r="AW314" s="62"/>
      <c r="AX314" s="62"/>
      <c r="AY314" s="62"/>
      <c r="AZ314" s="62"/>
      <c r="BA314" s="56"/>
      <c r="BB314" s="54"/>
      <c r="BC314" s="62"/>
      <c r="BD314" s="54"/>
      <c r="BE314" s="62"/>
      <c r="BF314" s="62"/>
      <c r="BG314" s="62"/>
      <c r="BH314" s="62"/>
      <c r="BI314" s="56"/>
      <c r="BJ314" s="54"/>
      <c r="BK314" s="62"/>
      <c r="BL314" s="62"/>
      <c r="BM314" s="62"/>
      <c r="BN314" s="62"/>
      <c r="BO314" s="62"/>
      <c r="BP314" s="62"/>
      <c r="BQ314" s="67"/>
      <c r="BR314" s="62"/>
      <c r="BS314" s="70"/>
      <c r="BT314" s="62"/>
      <c r="BU314" s="62"/>
      <c r="BV314" s="54" t="s">
        <v>3022</v>
      </c>
      <c r="BW314" s="54"/>
      <c r="BX314" s="54"/>
      <c r="BY314" s="54"/>
      <c r="BZ314" s="170">
        <v>44622</v>
      </c>
      <c r="CA314" s="302" t="s">
        <v>2951</v>
      </c>
      <c r="CB314" s="66" t="s">
        <v>132</v>
      </c>
      <c r="CC314" s="68">
        <v>0</v>
      </c>
      <c r="CD314" s="54" t="s">
        <v>133</v>
      </c>
      <c r="CE314" s="684">
        <v>44658</v>
      </c>
      <c r="CF314" s="66" t="s">
        <v>163</v>
      </c>
      <c r="CG314" s="66" t="s">
        <v>135</v>
      </c>
      <c r="CH314" s="68">
        <v>0</v>
      </c>
      <c r="CI314" s="54" t="s">
        <v>133</v>
      </c>
      <c r="CJ314" s="76">
        <v>44680</v>
      </c>
      <c r="CK314" s="77" t="s">
        <v>136</v>
      </c>
      <c r="CL314" s="77" t="s">
        <v>135</v>
      </c>
      <c r="CM314" s="78">
        <v>0</v>
      </c>
      <c r="CN314" s="78" t="s">
        <v>133</v>
      </c>
      <c r="CO314" s="79">
        <v>44712</v>
      </c>
      <c r="CP314" s="77" t="s">
        <v>3187</v>
      </c>
      <c r="CQ314" s="77">
        <v>1</v>
      </c>
      <c r="CR314" s="79">
        <v>44720</v>
      </c>
      <c r="CS314" s="77" t="s">
        <v>335</v>
      </c>
      <c r="CT314" s="77" t="s">
        <v>166</v>
      </c>
      <c r="CU314" s="826">
        <v>44761</v>
      </c>
      <c r="CV314" s="823" t="s">
        <v>8278</v>
      </c>
      <c r="CW314" s="862" t="s">
        <v>126</v>
      </c>
      <c r="CX314" s="893">
        <v>44770</v>
      </c>
      <c r="CY314" s="908" t="s">
        <v>8436</v>
      </c>
      <c r="CZ314" s="885" t="s">
        <v>128</v>
      </c>
      <c r="DA314" s="78">
        <v>0</v>
      </c>
      <c r="DB314" s="884" t="s">
        <v>4238</v>
      </c>
      <c r="DC314" s="919"/>
      <c r="DD314" s="920"/>
      <c r="DE314" s="54" t="s">
        <v>140</v>
      </c>
      <c r="DF314" s="62"/>
      <c r="DG314" s="62"/>
      <c r="DH314" s="54"/>
      <c r="DI314" s="62"/>
      <c r="DJ314" s="953"/>
      <c r="DK314" s="925">
        <v>307</v>
      </c>
      <c r="DL314" s="855" t="str">
        <f t="shared" si="6"/>
        <v>EN AVANCE</v>
      </c>
      <c r="DM314" s="913">
        <v>307</v>
      </c>
    </row>
    <row r="315" spans="1:117" ht="27" hidden="1" customHeight="1">
      <c r="A315" s="54">
        <v>503</v>
      </c>
      <c r="B315" s="54">
        <v>449</v>
      </c>
      <c r="C315" s="59" t="s">
        <v>99</v>
      </c>
      <c r="D315" s="56">
        <v>2021</v>
      </c>
      <c r="E315" s="56" t="s">
        <v>3015</v>
      </c>
      <c r="F315" s="65">
        <v>44446</v>
      </c>
      <c r="G315" s="58" t="s">
        <v>3188</v>
      </c>
      <c r="H315" s="59" t="s">
        <v>102</v>
      </c>
      <c r="I315" s="159" t="s">
        <v>3189</v>
      </c>
      <c r="J315" s="159" t="s">
        <v>1445</v>
      </c>
      <c r="K315" s="159" t="s">
        <v>1446</v>
      </c>
      <c r="L315" s="60" t="s">
        <v>146</v>
      </c>
      <c r="M315" s="159" t="s">
        <v>3190</v>
      </c>
      <c r="N315" s="253" t="s">
        <v>1448</v>
      </c>
      <c r="O315" s="77">
        <v>1</v>
      </c>
      <c r="P315" s="209" t="s">
        <v>3191</v>
      </c>
      <c r="Q315" s="55" t="s">
        <v>954</v>
      </c>
      <c r="R315" s="92" t="s">
        <v>1463</v>
      </c>
      <c r="S315" s="94">
        <v>44480</v>
      </c>
      <c r="T315" s="65">
        <v>44500</v>
      </c>
      <c r="U315" s="63" t="s">
        <v>552</v>
      </c>
      <c r="V315" s="62"/>
      <c r="W315" s="64">
        <v>45015</v>
      </c>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54"/>
      <c r="AW315" s="62"/>
      <c r="AX315" s="62"/>
      <c r="AY315" s="62"/>
      <c r="AZ315" s="62"/>
      <c r="BA315" s="56"/>
      <c r="BB315" s="54"/>
      <c r="BC315" s="62"/>
      <c r="BD315" s="54"/>
      <c r="BE315" s="62"/>
      <c r="BF315" s="62"/>
      <c r="BG315" s="62"/>
      <c r="BH315" s="62"/>
      <c r="BI315" s="56"/>
      <c r="BJ315" s="54"/>
      <c r="BK315" s="62"/>
      <c r="BL315" s="62"/>
      <c r="BM315" s="62"/>
      <c r="BN315" s="62"/>
      <c r="BO315" s="62"/>
      <c r="BP315" s="62"/>
      <c r="BQ315" s="67"/>
      <c r="BR315" s="62"/>
      <c r="BS315" s="70"/>
      <c r="BT315" s="62"/>
      <c r="BU315" s="62"/>
      <c r="BV315" s="54" t="s">
        <v>3022</v>
      </c>
      <c r="BW315" s="54"/>
      <c r="BX315" s="54"/>
      <c r="BY315" s="54"/>
      <c r="BZ315" s="248">
        <v>44627</v>
      </c>
      <c r="CA315" s="239" t="s">
        <v>3192</v>
      </c>
      <c r="CB315" s="56" t="s">
        <v>1317</v>
      </c>
      <c r="CC315" s="68">
        <v>0</v>
      </c>
      <c r="CD315" s="54" t="s">
        <v>133</v>
      </c>
      <c r="CE315" s="248">
        <v>44655</v>
      </c>
      <c r="CF315" s="248" t="s">
        <v>1456</v>
      </c>
      <c r="CG315" s="92" t="s">
        <v>1317</v>
      </c>
      <c r="CH315" s="78">
        <v>0.02</v>
      </c>
      <c r="CI315" s="123" t="s">
        <v>133</v>
      </c>
      <c r="CJ315" s="248">
        <v>44679</v>
      </c>
      <c r="CK315" s="240" t="s">
        <v>1457</v>
      </c>
      <c r="CL315" s="248" t="s">
        <v>1317</v>
      </c>
      <c r="CM315" s="78">
        <v>0.03</v>
      </c>
      <c r="CN315" s="123" t="s">
        <v>133</v>
      </c>
      <c r="CO315" s="248">
        <v>44712</v>
      </c>
      <c r="CP315" s="92" t="s">
        <v>3193</v>
      </c>
      <c r="CQ315" s="92"/>
      <c r="CR315" s="248">
        <v>44720</v>
      </c>
      <c r="CS315" s="92" t="s">
        <v>1941</v>
      </c>
      <c r="CT315" s="92" t="s">
        <v>367</v>
      </c>
      <c r="CU315" s="124">
        <v>44756</v>
      </c>
      <c r="CV315" s="838" t="s">
        <v>3194</v>
      </c>
      <c r="CW315" s="869" t="s">
        <v>139</v>
      </c>
      <c r="CX315" s="883">
        <v>44770</v>
      </c>
      <c r="CY315" s="890" t="s">
        <v>8657</v>
      </c>
      <c r="CZ315" s="885" t="s">
        <v>220</v>
      </c>
      <c r="DA315" s="78">
        <v>0.33</v>
      </c>
      <c r="DB315" s="884" t="s">
        <v>4238</v>
      </c>
      <c r="DC315" s="919"/>
      <c r="DD315" s="920"/>
      <c r="DE315" s="54" t="s">
        <v>140</v>
      </c>
      <c r="DF315" s="62"/>
      <c r="DG315" s="62"/>
      <c r="DH315" s="54"/>
      <c r="DI315" s="62"/>
      <c r="DJ315" s="953"/>
      <c r="DK315" s="925">
        <v>308</v>
      </c>
      <c r="DL315" s="855" t="str">
        <f t="shared" si="6"/>
        <v>EN AVANCE</v>
      </c>
      <c r="DM315" s="913">
        <v>308</v>
      </c>
    </row>
    <row r="316" spans="1:117" ht="27" hidden="1" customHeight="1">
      <c r="A316" s="54">
        <v>0</v>
      </c>
      <c r="B316" s="54">
        <v>450</v>
      </c>
      <c r="C316" s="59" t="s">
        <v>99</v>
      </c>
      <c r="D316" s="56">
        <v>2021</v>
      </c>
      <c r="E316" s="56" t="s">
        <v>3015</v>
      </c>
      <c r="F316" s="65">
        <v>44446</v>
      </c>
      <c r="G316" s="58" t="s">
        <v>3188</v>
      </c>
      <c r="H316" s="59" t="s">
        <v>102</v>
      </c>
      <c r="I316" s="159" t="s">
        <v>3195</v>
      </c>
      <c r="J316" s="159" t="s">
        <v>1445</v>
      </c>
      <c r="K316" s="159" t="s">
        <v>1446</v>
      </c>
      <c r="L316" s="60" t="s">
        <v>146</v>
      </c>
      <c r="M316" s="58" t="s">
        <v>1461</v>
      </c>
      <c r="N316" s="88"/>
      <c r="O316" s="77">
        <v>1</v>
      </c>
      <c r="P316" s="158" t="s">
        <v>1462</v>
      </c>
      <c r="Q316" s="55" t="s">
        <v>954</v>
      </c>
      <c r="R316" s="92" t="s">
        <v>1463</v>
      </c>
      <c r="S316" s="94">
        <v>44480</v>
      </c>
      <c r="T316" s="65">
        <v>44561</v>
      </c>
      <c r="U316" s="323"/>
      <c r="V316" s="62"/>
      <c r="W316" s="65">
        <f>IF(T316="","",(T316+V316))</f>
        <v>44561</v>
      </c>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54"/>
      <c r="AW316" s="62"/>
      <c r="AX316" s="62"/>
      <c r="AY316" s="62"/>
      <c r="AZ316" s="62"/>
      <c r="BA316" s="56"/>
      <c r="BB316" s="54"/>
      <c r="BC316" s="62"/>
      <c r="BD316" s="54"/>
      <c r="BE316" s="62"/>
      <c r="BF316" s="62"/>
      <c r="BG316" s="62"/>
      <c r="BH316" s="62"/>
      <c r="BI316" s="56"/>
      <c r="BJ316" s="54"/>
      <c r="BK316" s="62"/>
      <c r="BL316" s="62"/>
      <c r="BM316" s="62"/>
      <c r="BN316" s="62"/>
      <c r="BO316" s="62"/>
      <c r="BP316" s="62"/>
      <c r="BQ316" s="67"/>
      <c r="BR316" s="62"/>
      <c r="BS316" s="70"/>
      <c r="BT316" s="62"/>
      <c r="BU316" s="62"/>
      <c r="BV316" s="54" t="s">
        <v>3022</v>
      </c>
      <c r="BW316" s="54"/>
      <c r="BX316" s="54"/>
      <c r="BY316" s="54"/>
      <c r="BZ316" s="248">
        <v>44627</v>
      </c>
      <c r="CA316" s="58" t="s">
        <v>1992</v>
      </c>
      <c r="CB316" s="56" t="s">
        <v>1317</v>
      </c>
      <c r="CC316" s="68">
        <v>1</v>
      </c>
      <c r="CD316" s="54" t="s">
        <v>257</v>
      </c>
      <c r="CE316" s="79">
        <v>44655</v>
      </c>
      <c r="CF316" s="142" t="s">
        <v>1098</v>
      </c>
      <c r="CG316" s="92" t="s">
        <v>1317</v>
      </c>
      <c r="CH316" s="78">
        <v>1</v>
      </c>
      <c r="CI316" s="123" t="s">
        <v>257</v>
      </c>
      <c r="CJ316" s="248">
        <v>44679</v>
      </c>
      <c r="CK316" s="243" t="s">
        <v>1098</v>
      </c>
      <c r="CL316" s="244" t="s">
        <v>1317</v>
      </c>
      <c r="CM316" s="140">
        <v>1</v>
      </c>
      <c r="CN316" s="123" t="s">
        <v>257</v>
      </c>
      <c r="CO316" s="92"/>
      <c r="CP316" s="92"/>
      <c r="CQ316" s="92"/>
      <c r="CR316" s="79">
        <v>44720</v>
      </c>
      <c r="CS316" s="92" t="s">
        <v>1098</v>
      </c>
      <c r="CT316" s="92" t="s">
        <v>139</v>
      </c>
      <c r="CU316" s="124">
        <v>44756</v>
      </c>
      <c r="CV316" s="838" t="s">
        <v>1993</v>
      </c>
      <c r="CW316" s="869" t="s">
        <v>139</v>
      </c>
      <c r="CX316" s="883">
        <v>44770</v>
      </c>
      <c r="CY316" s="890" t="s">
        <v>4831</v>
      </c>
      <c r="CZ316" s="885" t="s">
        <v>220</v>
      </c>
      <c r="DA316" s="140">
        <v>1</v>
      </c>
      <c r="DB316" s="884" t="s">
        <v>4237</v>
      </c>
      <c r="DC316" s="919"/>
      <c r="DD316" s="920"/>
      <c r="DE316" s="54" t="s">
        <v>140</v>
      </c>
      <c r="DF316" s="67"/>
      <c r="DG316" s="56"/>
      <c r="DH316" s="57"/>
      <c r="DI316" s="54"/>
      <c r="DJ316" s="953"/>
      <c r="DK316" s="925">
        <v>309</v>
      </c>
      <c r="DL316" s="855" t="str">
        <f t="shared" si="6"/>
        <v>CUMPLIDA</v>
      </c>
      <c r="DM316" s="913">
        <v>309</v>
      </c>
    </row>
    <row r="317" spans="1:117" ht="27" hidden="1" customHeight="1">
      <c r="A317" s="54">
        <v>505</v>
      </c>
      <c r="B317" s="920">
        <v>452</v>
      </c>
      <c r="C317" s="59" t="s">
        <v>99</v>
      </c>
      <c r="D317" s="56">
        <v>2021</v>
      </c>
      <c r="E317" s="56" t="s">
        <v>3196</v>
      </c>
      <c r="F317" s="65">
        <v>44414</v>
      </c>
      <c r="G317" s="58" t="s">
        <v>3197</v>
      </c>
      <c r="H317" s="59" t="s">
        <v>102</v>
      </c>
      <c r="I317" s="58" t="s">
        <v>3198</v>
      </c>
      <c r="J317" s="58" t="s">
        <v>3199</v>
      </c>
      <c r="K317" s="58" t="s">
        <v>3200</v>
      </c>
      <c r="L317" s="60" t="s">
        <v>146</v>
      </c>
      <c r="M317" s="58" t="s">
        <v>3201</v>
      </c>
      <c r="N317" s="56"/>
      <c r="O317" s="123">
        <v>1</v>
      </c>
      <c r="P317" s="58" t="s">
        <v>3202</v>
      </c>
      <c r="Q317" s="59" t="s">
        <v>1210</v>
      </c>
      <c r="R317" s="56" t="s">
        <v>3203</v>
      </c>
      <c r="S317" s="65">
        <v>44502</v>
      </c>
      <c r="T317" s="94">
        <v>44669</v>
      </c>
      <c r="U317" s="63" t="s">
        <v>111</v>
      </c>
      <c r="V317" s="62"/>
      <c r="W317" s="64">
        <v>44681</v>
      </c>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54"/>
      <c r="AW317" s="62"/>
      <c r="AX317" s="62"/>
      <c r="AY317" s="62"/>
      <c r="AZ317" s="62"/>
      <c r="BA317" s="56"/>
      <c r="BB317" s="54"/>
      <c r="BC317" s="62"/>
      <c r="BD317" s="54"/>
      <c r="BE317" s="62"/>
      <c r="BF317" s="62"/>
      <c r="BG317" s="62"/>
      <c r="BH317" s="62"/>
      <c r="BI317" s="56"/>
      <c r="BJ317" s="54"/>
      <c r="BK317" s="62"/>
      <c r="BL317" s="62"/>
      <c r="BM317" s="62"/>
      <c r="BN317" s="62"/>
      <c r="BO317" s="62"/>
      <c r="BP317" s="62"/>
      <c r="BQ317" s="67"/>
      <c r="BR317" s="62"/>
      <c r="BS317" s="70"/>
      <c r="BT317" s="62"/>
      <c r="BU317" s="62"/>
      <c r="BV317" s="54" t="s">
        <v>3022</v>
      </c>
      <c r="BW317" s="54"/>
      <c r="BX317" s="54"/>
      <c r="BY317" s="54"/>
      <c r="BZ317" s="170">
        <v>44627</v>
      </c>
      <c r="CA317" s="58" t="s">
        <v>2184</v>
      </c>
      <c r="CB317" s="56" t="s">
        <v>1219</v>
      </c>
      <c r="CC317" s="68">
        <v>0</v>
      </c>
      <c r="CD317" s="54" t="s">
        <v>133</v>
      </c>
      <c r="CE317" s="76">
        <v>44658</v>
      </c>
      <c r="CF317" s="92" t="s">
        <v>2185</v>
      </c>
      <c r="CG317" s="92" t="s">
        <v>1219</v>
      </c>
      <c r="CH317" s="78">
        <v>0.5</v>
      </c>
      <c r="CI317" s="123" t="s">
        <v>133</v>
      </c>
      <c r="CJ317" s="76">
        <v>44679</v>
      </c>
      <c r="CK317" s="118" t="s">
        <v>2345</v>
      </c>
      <c r="CL317" s="92" t="s">
        <v>1219</v>
      </c>
      <c r="CM317" s="78">
        <v>1</v>
      </c>
      <c r="CN317" s="123" t="s">
        <v>257</v>
      </c>
      <c r="CO317" s="248">
        <v>44712</v>
      </c>
      <c r="CP317" s="92" t="s">
        <v>348</v>
      </c>
      <c r="CQ317" s="77">
        <v>1</v>
      </c>
      <c r="CR317" s="248">
        <v>44720</v>
      </c>
      <c r="CS317" s="92" t="s">
        <v>348</v>
      </c>
      <c r="CT317" s="92" t="s">
        <v>139</v>
      </c>
      <c r="CU317" s="822">
        <v>44761</v>
      </c>
      <c r="CV317" s="836" t="s">
        <v>348</v>
      </c>
      <c r="CW317" s="867" t="s">
        <v>139</v>
      </c>
      <c r="CX317" s="883">
        <v>44770</v>
      </c>
      <c r="CY317" s="890" t="s">
        <v>348</v>
      </c>
      <c r="CZ317" s="885" t="s">
        <v>220</v>
      </c>
      <c r="DA317" s="78">
        <v>1</v>
      </c>
      <c r="DB317" s="884" t="s">
        <v>4237</v>
      </c>
      <c r="DC317" s="919" t="s">
        <v>260</v>
      </c>
      <c r="DD317" s="920" t="s">
        <v>260</v>
      </c>
      <c r="DE317" s="948" t="s">
        <v>4218</v>
      </c>
      <c r="DF317" s="62" t="s">
        <v>348</v>
      </c>
      <c r="DG317" s="62" t="s">
        <v>192</v>
      </c>
      <c r="DH317" s="954">
        <v>44771</v>
      </c>
      <c r="DI317" s="62"/>
      <c r="DJ317" s="953"/>
      <c r="DK317" s="925">
        <v>310</v>
      </c>
      <c r="DL317" s="855" t="str">
        <f t="shared" si="6"/>
        <v>CUMPLIDA</v>
      </c>
      <c r="DM317" s="913">
        <v>310</v>
      </c>
    </row>
    <row r="318" spans="1:117" ht="27" hidden="1" customHeight="1">
      <c r="A318" s="54">
        <v>506</v>
      </c>
      <c r="B318" s="54">
        <v>453</v>
      </c>
      <c r="C318" s="59" t="s">
        <v>99</v>
      </c>
      <c r="D318" s="56">
        <v>2021</v>
      </c>
      <c r="E318" s="56" t="s">
        <v>3196</v>
      </c>
      <c r="F318" s="65">
        <v>44414</v>
      </c>
      <c r="G318" s="58" t="s">
        <v>3204</v>
      </c>
      <c r="H318" s="59" t="s">
        <v>102</v>
      </c>
      <c r="I318" s="58" t="s">
        <v>3205</v>
      </c>
      <c r="J318" s="58" t="s">
        <v>3206</v>
      </c>
      <c r="K318" s="58" t="s">
        <v>3207</v>
      </c>
      <c r="L318" s="60" t="s">
        <v>146</v>
      </c>
      <c r="M318" s="58" t="s">
        <v>3208</v>
      </c>
      <c r="N318" s="56"/>
      <c r="O318" s="54">
        <v>4</v>
      </c>
      <c r="P318" s="56" t="s">
        <v>3209</v>
      </c>
      <c r="Q318" s="59" t="s">
        <v>167</v>
      </c>
      <c r="R318" s="56" t="s">
        <v>2213</v>
      </c>
      <c r="S318" s="65">
        <v>44652</v>
      </c>
      <c r="T318" s="65">
        <v>44926</v>
      </c>
      <c r="U318" s="323"/>
      <c r="V318" s="62"/>
      <c r="W318" s="65">
        <f>IF(T318="","",(T318+V318))</f>
        <v>44926</v>
      </c>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54"/>
      <c r="AW318" s="62"/>
      <c r="AX318" s="62"/>
      <c r="AY318" s="62"/>
      <c r="AZ318" s="62"/>
      <c r="BA318" s="56"/>
      <c r="BB318" s="54"/>
      <c r="BC318" s="62"/>
      <c r="BD318" s="54"/>
      <c r="BE318" s="62"/>
      <c r="BF318" s="62"/>
      <c r="BG318" s="62"/>
      <c r="BH318" s="62"/>
      <c r="BI318" s="56"/>
      <c r="BJ318" s="54"/>
      <c r="BK318" s="62"/>
      <c r="BL318" s="62"/>
      <c r="BM318" s="62"/>
      <c r="BN318" s="62"/>
      <c r="BO318" s="62"/>
      <c r="BP318" s="62"/>
      <c r="BQ318" s="67"/>
      <c r="BR318" s="62"/>
      <c r="BS318" s="70"/>
      <c r="BT318" s="62"/>
      <c r="BU318" s="62"/>
      <c r="BV318" s="54" t="s">
        <v>3022</v>
      </c>
      <c r="BW318" s="54"/>
      <c r="BX318" s="54"/>
      <c r="BY318" s="54"/>
      <c r="BZ318" s="66" t="s">
        <v>255</v>
      </c>
      <c r="CA318" s="54" t="s">
        <v>163</v>
      </c>
      <c r="CB318" s="66" t="s">
        <v>195</v>
      </c>
      <c r="CC318" s="68">
        <v>0.1</v>
      </c>
      <c r="CD318" s="54" t="s">
        <v>133</v>
      </c>
      <c r="CE318" s="76">
        <v>44659</v>
      </c>
      <c r="CF318" s="92" t="s">
        <v>3210</v>
      </c>
      <c r="CG318" s="77" t="s">
        <v>195</v>
      </c>
      <c r="CH318" s="78">
        <v>0.25</v>
      </c>
      <c r="CI318" s="123" t="s">
        <v>133</v>
      </c>
      <c r="CJ318" s="76">
        <v>44680</v>
      </c>
      <c r="CK318" s="240" t="s">
        <v>3211</v>
      </c>
      <c r="CL318" s="91" t="s">
        <v>198</v>
      </c>
      <c r="CM318" s="78">
        <v>0.25</v>
      </c>
      <c r="CN318" s="112" t="s">
        <v>133</v>
      </c>
      <c r="CO318" s="248">
        <v>44712</v>
      </c>
      <c r="CP318" s="77" t="s">
        <v>3212</v>
      </c>
      <c r="CQ318" s="77">
        <v>1</v>
      </c>
      <c r="CR318" s="248">
        <v>44720</v>
      </c>
      <c r="CS318" s="77" t="s">
        <v>3213</v>
      </c>
      <c r="CT318" s="77" t="s">
        <v>166</v>
      </c>
      <c r="CU318" s="829">
        <v>44761</v>
      </c>
      <c r="CV318" s="844" t="s">
        <v>8328</v>
      </c>
      <c r="CW318" s="857" t="s">
        <v>139</v>
      </c>
      <c r="CX318" s="883">
        <v>44764</v>
      </c>
      <c r="CY318" s="890" t="s">
        <v>8658</v>
      </c>
      <c r="CZ318" s="886" t="s">
        <v>220</v>
      </c>
      <c r="DA318" s="78">
        <v>0</v>
      </c>
      <c r="DB318" s="884" t="s">
        <v>4238</v>
      </c>
      <c r="DC318" s="919"/>
      <c r="DD318" s="920"/>
      <c r="DE318" s="54" t="s">
        <v>140</v>
      </c>
      <c r="DF318" s="62"/>
      <c r="DG318" s="62"/>
      <c r="DH318" s="54"/>
      <c r="DI318" s="62"/>
      <c r="DJ318" s="953"/>
      <c r="DK318" s="925">
        <v>311</v>
      </c>
      <c r="DL318" s="855" t="str">
        <f t="shared" si="6"/>
        <v>EN AVANCE</v>
      </c>
      <c r="DM318" s="913">
        <v>311</v>
      </c>
    </row>
    <row r="319" spans="1:117" ht="27" hidden="1" customHeight="1">
      <c r="A319" s="54">
        <v>507</v>
      </c>
      <c r="B319" s="54">
        <v>454</v>
      </c>
      <c r="C319" s="59" t="s">
        <v>99</v>
      </c>
      <c r="D319" s="56">
        <v>2021</v>
      </c>
      <c r="E319" s="56" t="s">
        <v>3196</v>
      </c>
      <c r="F319" s="65">
        <v>44414</v>
      </c>
      <c r="G319" s="58" t="s">
        <v>3214</v>
      </c>
      <c r="H319" s="59" t="s">
        <v>102</v>
      </c>
      <c r="I319" s="58" t="s">
        <v>3215</v>
      </c>
      <c r="J319" s="58" t="s">
        <v>3216</v>
      </c>
      <c r="K319" s="58" t="s">
        <v>3217</v>
      </c>
      <c r="L319" s="60" t="s">
        <v>146</v>
      </c>
      <c r="M319" s="58" t="s">
        <v>3218</v>
      </c>
      <c r="N319" s="56"/>
      <c r="O319" s="54">
        <v>1</v>
      </c>
      <c r="P319" s="56" t="s">
        <v>3219</v>
      </c>
      <c r="Q319" s="59" t="s">
        <v>167</v>
      </c>
      <c r="R319" s="56" t="s">
        <v>2213</v>
      </c>
      <c r="S319" s="65">
        <v>44470</v>
      </c>
      <c r="T319" s="65">
        <v>44742</v>
      </c>
      <c r="U319" s="62"/>
      <c r="V319" s="62"/>
      <c r="W319" s="65">
        <f>IF(T319="","",(T319+V319))</f>
        <v>44742</v>
      </c>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54"/>
      <c r="AW319" s="62"/>
      <c r="AX319" s="62"/>
      <c r="AY319" s="62"/>
      <c r="AZ319" s="62"/>
      <c r="BA319" s="56"/>
      <c r="BB319" s="54"/>
      <c r="BC319" s="62"/>
      <c r="BD319" s="54"/>
      <c r="BE319" s="62"/>
      <c r="BF319" s="62"/>
      <c r="BG319" s="62"/>
      <c r="BH319" s="62"/>
      <c r="BI319" s="56"/>
      <c r="BJ319" s="54"/>
      <c r="BK319" s="62"/>
      <c r="BL319" s="62"/>
      <c r="BM319" s="62"/>
      <c r="BN319" s="62"/>
      <c r="BO319" s="62"/>
      <c r="BP319" s="62"/>
      <c r="BQ319" s="67"/>
      <c r="BR319" s="62"/>
      <c r="BS319" s="70"/>
      <c r="BT319" s="62"/>
      <c r="BU319" s="62"/>
      <c r="BV319" s="54" t="s">
        <v>3022</v>
      </c>
      <c r="BW319" s="54"/>
      <c r="BX319" s="54"/>
      <c r="BY319" s="54"/>
      <c r="BZ319" s="66" t="s">
        <v>255</v>
      </c>
      <c r="CA319" s="54" t="s">
        <v>3220</v>
      </c>
      <c r="CB319" s="66" t="s">
        <v>195</v>
      </c>
      <c r="CC319" s="68">
        <v>0.1</v>
      </c>
      <c r="CD319" s="54" t="s">
        <v>133</v>
      </c>
      <c r="CE319" s="76">
        <v>44659</v>
      </c>
      <c r="CF319" s="92" t="s">
        <v>3221</v>
      </c>
      <c r="CG319" s="77" t="s">
        <v>195</v>
      </c>
      <c r="CH319" s="78">
        <v>0.8</v>
      </c>
      <c r="CI319" s="123" t="s">
        <v>133</v>
      </c>
      <c r="CJ319" s="76">
        <v>44680</v>
      </c>
      <c r="CK319" s="240" t="s">
        <v>3222</v>
      </c>
      <c r="CL319" s="91" t="s">
        <v>198</v>
      </c>
      <c r="CM319" s="78">
        <v>0.8</v>
      </c>
      <c r="CN319" s="112" t="s">
        <v>133</v>
      </c>
      <c r="CO319" s="248">
        <v>44712</v>
      </c>
      <c r="CP319" s="77" t="s">
        <v>3223</v>
      </c>
      <c r="CQ319" s="77">
        <v>0.8</v>
      </c>
      <c r="CR319" s="248">
        <v>44720</v>
      </c>
      <c r="CS319" s="77" t="s">
        <v>3223</v>
      </c>
      <c r="CT319" s="77" t="s">
        <v>166</v>
      </c>
      <c r="CU319" s="829">
        <v>44761</v>
      </c>
      <c r="CV319" s="844" t="s">
        <v>8329</v>
      </c>
      <c r="CW319" s="857" t="s">
        <v>126</v>
      </c>
      <c r="CX319" s="883">
        <v>44764</v>
      </c>
      <c r="CY319" s="890" t="s">
        <v>8659</v>
      </c>
      <c r="CZ319" s="886" t="s">
        <v>220</v>
      </c>
      <c r="DA319" s="78">
        <v>0</v>
      </c>
      <c r="DB319" s="884" t="s">
        <v>4239</v>
      </c>
      <c r="DC319" s="919"/>
      <c r="DD319" s="920"/>
      <c r="DE319" s="54" t="s">
        <v>140</v>
      </c>
      <c r="DF319" s="62"/>
      <c r="DG319" s="62"/>
      <c r="DH319" s="54"/>
      <c r="DI319" s="62"/>
      <c r="DJ319" s="953"/>
      <c r="DK319" s="925">
        <v>312</v>
      </c>
      <c r="DL319" s="855" t="str">
        <f t="shared" si="6"/>
        <v>EN AVANCE</v>
      </c>
      <c r="DM319" s="913">
        <v>312</v>
      </c>
    </row>
    <row r="320" spans="1:117" ht="27" hidden="1" customHeight="1">
      <c r="A320" s="54">
        <v>508</v>
      </c>
      <c r="B320" s="54">
        <v>455</v>
      </c>
      <c r="C320" s="59" t="s">
        <v>99</v>
      </c>
      <c r="D320" s="56">
        <v>2021</v>
      </c>
      <c r="E320" s="56" t="s">
        <v>3196</v>
      </c>
      <c r="F320" s="65">
        <v>44414</v>
      </c>
      <c r="G320" s="58" t="s">
        <v>3224</v>
      </c>
      <c r="H320" s="59" t="s">
        <v>102</v>
      </c>
      <c r="I320" s="58" t="s">
        <v>3225</v>
      </c>
      <c r="J320" s="58" t="s">
        <v>3226</v>
      </c>
      <c r="K320" s="58" t="s">
        <v>3227</v>
      </c>
      <c r="L320" s="60" t="s">
        <v>146</v>
      </c>
      <c r="M320" s="58" t="s">
        <v>3228</v>
      </c>
      <c r="N320" s="56"/>
      <c r="O320" s="68">
        <v>1</v>
      </c>
      <c r="P320" s="56" t="s">
        <v>3229</v>
      </c>
      <c r="Q320" s="59" t="s">
        <v>167</v>
      </c>
      <c r="R320" s="56" t="s">
        <v>2213</v>
      </c>
      <c r="S320" s="65">
        <v>44559</v>
      </c>
      <c r="T320" s="65">
        <v>44560</v>
      </c>
      <c r="U320" s="63" t="s">
        <v>111</v>
      </c>
      <c r="V320" s="62"/>
      <c r="W320" s="64">
        <v>44742</v>
      </c>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54"/>
      <c r="AW320" s="62"/>
      <c r="AX320" s="62"/>
      <c r="AY320" s="62"/>
      <c r="AZ320" s="62"/>
      <c r="BA320" s="56"/>
      <c r="BB320" s="54"/>
      <c r="BC320" s="62"/>
      <c r="BD320" s="54"/>
      <c r="BE320" s="62"/>
      <c r="BF320" s="62"/>
      <c r="BG320" s="62"/>
      <c r="BH320" s="62"/>
      <c r="BI320" s="56"/>
      <c r="BJ320" s="54"/>
      <c r="BK320" s="62"/>
      <c r="BL320" s="62"/>
      <c r="BM320" s="62"/>
      <c r="BN320" s="62"/>
      <c r="BO320" s="62"/>
      <c r="BP320" s="62"/>
      <c r="BQ320" s="67"/>
      <c r="BR320" s="62"/>
      <c r="BS320" s="70"/>
      <c r="BT320" s="62"/>
      <c r="BU320" s="62"/>
      <c r="BV320" s="54" t="s">
        <v>3022</v>
      </c>
      <c r="BW320" s="54"/>
      <c r="BX320" s="54"/>
      <c r="BY320" s="54"/>
      <c r="BZ320" s="66" t="s">
        <v>255</v>
      </c>
      <c r="CA320" s="66" t="s">
        <v>726</v>
      </c>
      <c r="CB320" s="66" t="s">
        <v>195</v>
      </c>
      <c r="CC320" s="68">
        <v>0.1</v>
      </c>
      <c r="CD320" s="54" t="s">
        <v>133</v>
      </c>
      <c r="CE320" s="76">
        <v>44659</v>
      </c>
      <c r="CF320" s="77" t="s">
        <v>3230</v>
      </c>
      <c r="CG320" s="77" t="s">
        <v>195</v>
      </c>
      <c r="CH320" s="78">
        <v>0.5</v>
      </c>
      <c r="CI320" s="123" t="s">
        <v>133</v>
      </c>
      <c r="CJ320" s="76">
        <v>44680</v>
      </c>
      <c r="CK320" s="240" t="s">
        <v>728</v>
      </c>
      <c r="CL320" s="91" t="s">
        <v>198</v>
      </c>
      <c r="CM320" s="78">
        <v>0.5</v>
      </c>
      <c r="CN320" s="112" t="s">
        <v>133</v>
      </c>
      <c r="CO320" s="79">
        <v>44712</v>
      </c>
      <c r="CP320" s="77" t="s">
        <v>3231</v>
      </c>
      <c r="CQ320" s="77">
        <v>0.5</v>
      </c>
      <c r="CR320" s="79">
        <v>44720</v>
      </c>
      <c r="CS320" s="77" t="s">
        <v>730</v>
      </c>
      <c r="CT320" s="77" t="s">
        <v>166</v>
      </c>
      <c r="CU320" s="829">
        <v>44761</v>
      </c>
      <c r="CV320" s="844" t="s">
        <v>8330</v>
      </c>
      <c r="CW320" s="857" t="s">
        <v>126</v>
      </c>
      <c r="CX320" s="883">
        <v>44764</v>
      </c>
      <c r="CY320" s="890" t="s">
        <v>8660</v>
      </c>
      <c r="CZ320" s="886" t="s">
        <v>220</v>
      </c>
      <c r="DA320" s="78">
        <v>0.5</v>
      </c>
      <c r="DB320" s="884" t="s">
        <v>4238</v>
      </c>
      <c r="DC320" s="919"/>
      <c r="DD320" s="920"/>
      <c r="DE320" s="54" t="s">
        <v>140</v>
      </c>
      <c r="DF320" s="62"/>
      <c r="DG320" s="62"/>
      <c r="DH320" s="54"/>
      <c r="DI320" s="62"/>
      <c r="DJ320" s="953"/>
      <c r="DK320" s="925">
        <v>313</v>
      </c>
      <c r="DL320" s="855" t="str">
        <f t="shared" si="6"/>
        <v>EN AVANCE</v>
      </c>
      <c r="DM320" s="913">
        <v>313</v>
      </c>
    </row>
    <row r="321" spans="1:117" ht="27" hidden="1" customHeight="1">
      <c r="A321" s="54">
        <v>509</v>
      </c>
      <c r="B321" s="54">
        <v>456</v>
      </c>
      <c r="C321" s="59" t="s">
        <v>99</v>
      </c>
      <c r="D321" s="56">
        <v>2021</v>
      </c>
      <c r="E321" s="56" t="s">
        <v>3196</v>
      </c>
      <c r="F321" s="65">
        <v>44414</v>
      </c>
      <c r="G321" s="58" t="s">
        <v>3232</v>
      </c>
      <c r="H321" s="59" t="s">
        <v>102</v>
      </c>
      <c r="I321" s="135" t="s">
        <v>3233</v>
      </c>
      <c r="J321" s="58" t="s">
        <v>3234</v>
      </c>
      <c r="K321" s="58" t="s">
        <v>3235</v>
      </c>
      <c r="L321" s="60" t="s">
        <v>146</v>
      </c>
      <c r="M321" s="58" t="s">
        <v>3236</v>
      </c>
      <c r="N321" s="62"/>
      <c r="O321" s="78">
        <v>1</v>
      </c>
      <c r="P321" s="56" t="s">
        <v>3237</v>
      </c>
      <c r="Q321" s="59" t="s">
        <v>167</v>
      </c>
      <c r="R321" s="56" t="s">
        <v>2213</v>
      </c>
      <c r="S321" s="65">
        <v>44452</v>
      </c>
      <c r="T321" s="65">
        <v>44742</v>
      </c>
      <c r="U321" s="323"/>
      <c r="V321" s="62"/>
      <c r="W321" s="65">
        <f>IF(T321="","",(T321+V321))</f>
        <v>44742</v>
      </c>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54"/>
      <c r="AW321" s="62"/>
      <c r="AX321" s="62"/>
      <c r="AY321" s="62"/>
      <c r="AZ321" s="62"/>
      <c r="BA321" s="56"/>
      <c r="BB321" s="54"/>
      <c r="BC321" s="62"/>
      <c r="BD321" s="54"/>
      <c r="BE321" s="62"/>
      <c r="BF321" s="62"/>
      <c r="BG321" s="62"/>
      <c r="BH321" s="62"/>
      <c r="BI321" s="56"/>
      <c r="BJ321" s="54"/>
      <c r="BK321" s="62"/>
      <c r="BL321" s="62"/>
      <c r="BM321" s="62"/>
      <c r="BN321" s="62"/>
      <c r="BO321" s="62"/>
      <c r="BP321" s="62"/>
      <c r="BQ321" s="67"/>
      <c r="BR321" s="62"/>
      <c r="BS321" s="70"/>
      <c r="BT321" s="62"/>
      <c r="BU321" s="62"/>
      <c r="BV321" s="54" t="s">
        <v>3022</v>
      </c>
      <c r="BW321" s="54"/>
      <c r="BX321" s="54"/>
      <c r="BY321" s="54"/>
      <c r="BZ321" s="66" t="s">
        <v>255</v>
      </c>
      <c r="CA321" s="54" t="s">
        <v>1086</v>
      </c>
      <c r="CB321" s="66" t="s">
        <v>195</v>
      </c>
      <c r="CC321" s="68">
        <v>0.1</v>
      </c>
      <c r="CD321" s="54" t="s">
        <v>133</v>
      </c>
      <c r="CE321" s="76">
        <v>44659</v>
      </c>
      <c r="CF321" s="92" t="s">
        <v>1283</v>
      </c>
      <c r="CG321" s="77" t="s">
        <v>195</v>
      </c>
      <c r="CH321" s="78">
        <v>0.1</v>
      </c>
      <c r="CI321" s="123" t="s">
        <v>133</v>
      </c>
      <c r="CJ321" s="76">
        <v>44680</v>
      </c>
      <c r="CK321" s="240" t="s">
        <v>2165</v>
      </c>
      <c r="CL321" s="91" t="s">
        <v>198</v>
      </c>
      <c r="CM321" s="78">
        <v>0.1</v>
      </c>
      <c r="CN321" s="112" t="s">
        <v>133</v>
      </c>
      <c r="CO321" s="79">
        <v>44712</v>
      </c>
      <c r="CP321" s="77" t="s">
        <v>3238</v>
      </c>
      <c r="CQ321" s="77">
        <v>1</v>
      </c>
      <c r="CR321" s="79">
        <v>44720</v>
      </c>
      <c r="CS321" s="77" t="s">
        <v>3239</v>
      </c>
      <c r="CT321" s="77" t="s">
        <v>166</v>
      </c>
      <c r="CU321" s="829">
        <v>44761</v>
      </c>
      <c r="CV321" s="844" t="s">
        <v>8331</v>
      </c>
      <c r="CW321" s="857" t="s">
        <v>126</v>
      </c>
      <c r="CX321" s="883">
        <v>44764</v>
      </c>
      <c r="CY321" s="890" t="s">
        <v>8661</v>
      </c>
      <c r="CZ321" s="886" t="s">
        <v>220</v>
      </c>
      <c r="DA321" s="78">
        <v>0.6</v>
      </c>
      <c r="DB321" s="884" t="s">
        <v>4239</v>
      </c>
      <c r="DC321" s="919"/>
      <c r="DD321" s="920"/>
      <c r="DE321" s="54" t="s">
        <v>140</v>
      </c>
      <c r="DF321" s="62"/>
      <c r="DG321" s="62"/>
      <c r="DH321" s="54"/>
      <c r="DI321" s="62"/>
      <c r="DJ321" s="953"/>
      <c r="DK321" s="925">
        <v>314</v>
      </c>
      <c r="DL321" s="855" t="str">
        <f t="shared" si="6"/>
        <v>EN AVANCE</v>
      </c>
      <c r="DM321" s="913">
        <v>314</v>
      </c>
    </row>
    <row r="322" spans="1:117" ht="27" hidden="1" customHeight="1">
      <c r="A322" s="54">
        <v>510</v>
      </c>
      <c r="B322" s="54">
        <v>457</v>
      </c>
      <c r="C322" s="59" t="s">
        <v>99</v>
      </c>
      <c r="D322" s="56">
        <v>2021</v>
      </c>
      <c r="E322" s="56" t="s">
        <v>3196</v>
      </c>
      <c r="F322" s="65">
        <v>44414</v>
      </c>
      <c r="G322" s="58" t="s">
        <v>3240</v>
      </c>
      <c r="H322" s="59" t="s">
        <v>102</v>
      </c>
      <c r="I322" s="58" t="s">
        <v>3241</v>
      </c>
      <c r="J322" s="58" t="s">
        <v>3242</v>
      </c>
      <c r="K322" s="58" t="s">
        <v>3243</v>
      </c>
      <c r="L322" s="60" t="s">
        <v>146</v>
      </c>
      <c r="M322" s="58" t="s">
        <v>3244</v>
      </c>
      <c r="N322" s="56"/>
      <c r="O322" s="54">
        <v>11</v>
      </c>
      <c r="P322" s="56" t="s">
        <v>3245</v>
      </c>
      <c r="Q322" s="59" t="s">
        <v>167</v>
      </c>
      <c r="R322" s="56" t="s">
        <v>2213</v>
      </c>
      <c r="S322" s="65">
        <v>44624</v>
      </c>
      <c r="T322" s="65">
        <v>44742</v>
      </c>
      <c r="U322" s="323"/>
      <c r="V322" s="62"/>
      <c r="W322" s="65">
        <f>IF(T322="","",(T322+V322))</f>
        <v>44742</v>
      </c>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54"/>
      <c r="AW322" s="62"/>
      <c r="AX322" s="62"/>
      <c r="AY322" s="62"/>
      <c r="AZ322" s="62"/>
      <c r="BA322" s="56"/>
      <c r="BB322" s="54"/>
      <c r="BC322" s="62"/>
      <c r="BD322" s="54"/>
      <c r="BE322" s="62"/>
      <c r="BF322" s="62"/>
      <c r="BG322" s="62"/>
      <c r="BH322" s="62"/>
      <c r="BI322" s="56"/>
      <c r="BJ322" s="54"/>
      <c r="BK322" s="62"/>
      <c r="BL322" s="62"/>
      <c r="BM322" s="62"/>
      <c r="BN322" s="62"/>
      <c r="BO322" s="62"/>
      <c r="BP322" s="62"/>
      <c r="BQ322" s="67"/>
      <c r="BR322" s="62"/>
      <c r="BS322" s="70"/>
      <c r="BT322" s="62"/>
      <c r="BU322" s="62"/>
      <c r="BV322" s="54" t="s">
        <v>3022</v>
      </c>
      <c r="BW322" s="54"/>
      <c r="BX322" s="54"/>
      <c r="BY322" s="54"/>
      <c r="BZ322" s="66" t="s">
        <v>255</v>
      </c>
      <c r="CA322" s="54" t="s">
        <v>1086</v>
      </c>
      <c r="CB322" s="66" t="s">
        <v>195</v>
      </c>
      <c r="CC322" s="68">
        <v>0.1</v>
      </c>
      <c r="CD322" s="54" t="s">
        <v>133</v>
      </c>
      <c r="CE322" s="76">
        <v>44659</v>
      </c>
      <c r="CF322" s="92" t="s">
        <v>1283</v>
      </c>
      <c r="CG322" s="77" t="s">
        <v>195</v>
      </c>
      <c r="CH322" s="78">
        <v>0.1</v>
      </c>
      <c r="CI322" s="123" t="s">
        <v>133</v>
      </c>
      <c r="CJ322" s="76">
        <v>44680</v>
      </c>
      <c r="CK322" s="240" t="s">
        <v>2165</v>
      </c>
      <c r="CL322" s="91" t="s">
        <v>198</v>
      </c>
      <c r="CM322" s="78">
        <v>0.1</v>
      </c>
      <c r="CN322" s="112" t="s">
        <v>133</v>
      </c>
      <c r="CO322" s="79">
        <v>44712</v>
      </c>
      <c r="CP322" s="77" t="s">
        <v>3246</v>
      </c>
      <c r="CQ322" s="77">
        <v>1</v>
      </c>
      <c r="CR322" s="79">
        <v>44720</v>
      </c>
      <c r="CS322" s="77" t="s">
        <v>3247</v>
      </c>
      <c r="CT322" s="77" t="s">
        <v>166</v>
      </c>
      <c r="CU322" s="829">
        <v>44761</v>
      </c>
      <c r="CV322" s="844" t="s">
        <v>8332</v>
      </c>
      <c r="CW322" s="857" t="s">
        <v>126</v>
      </c>
      <c r="CX322" s="883">
        <v>44764</v>
      </c>
      <c r="CY322" s="890" t="s">
        <v>8662</v>
      </c>
      <c r="CZ322" s="886" t="s">
        <v>220</v>
      </c>
      <c r="DA322" s="78">
        <v>0.1</v>
      </c>
      <c r="DB322" s="884" t="s">
        <v>4238</v>
      </c>
      <c r="DC322" s="919"/>
      <c r="DD322" s="920"/>
      <c r="DE322" s="54" t="s">
        <v>140</v>
      </c>
      <c r="DF322" s="62"/>
      <c r="DG322" s="62"/>
      <c r="DH322" s="54"/>
      <c r="DI322" s="62"/>
      <c r="DJ322" s="953"/>
      <c r="DK322" s="925">
        <v>315</v>
      </c>
      <c r="DL322" s="855" t="str">
        <f t="shared" si="6"/>
        <v>EN AVANCE</v>
      </c>
      <c r="DM322" s="913">
        <v>315</v>
      </c>
    </row>
    <row r="323" spans="1:117" ht="27" hidden="1" customHeight="1">
      <c r="A323" s="54">
        <v>511</v>
      </c>
      <c r="B323" s="54">
        <v>458</v>
      </c>
      <c r="C323" s="59" t="s">
        <v>99</v>
      </c>
      <c r="D323" s="56">
        <v>2021</v>
      </c>
      <c r="E323" s="56" t="s">
        <v>3196</v>
      </c>
      <c r="F323" s="65">
        <v>44414</v>
      </c>
      <c r="G323" s="58" t="s">
        <v>3248</v>
      </c>
      <c r="H323" s="59" t="s">
        <v>102</v>
      </c>
      <c r="I323" s="58" t="s">
        <v>3249</v>
      </c>
      <c r="J323" s="58" t="s">
        <v>3249</v>
      </c>
      <c r="K323" s="58" t="s">
        <v>3200</v>
      </c>
      <c r="L323" s="60" t="s">
        <v>146</v>
      </c>
      <c r="M323" s="58" t="s">
        <v>3250</v>
      </c>
      <c r="N323" s="62"/>
      <c r="O323" s="123">
        <v>1</v>
      </c>
      <c r="P323" s="58" t="s">
        <v>3202</v>
      </c>
      <c r="Q323" s="59" t="s">
        <v>1210</v>
      </c>
      <c r="R323" s="56" t="s">
        <v>3203</v>
      </c>
      <c r="S323" s="65">
        <v>44502</v>
      </c>
      <c r="T323" s="94">
        <v>44669</v>
      </c>
      <c r="U323" s="63" t="s">
        <v>111</v>
      </c>
      <c r="V323" s="62"/>
      <c r="W323" s="64">
        <v>44681</v>
      </c>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54"/>
      <c r="AW323" s="62"/>
      <c r="AX323" s="62"/>
      <c r="AY323" s="62"/>
      <c r="AZ323" s="62"/>
      <c r="BA323" s="56"/>
      <c r="BB323" s="54"/>
      <c r="BC323" s="62"/>
      <c r="BD323" s="54"/>
      <c r="BE323" s="62"/>
      <c r="BF323" s="62"/>
      <c r="BG323" s="62"/>
      <c r="BH323" s="62"/>
      <c r="BI323" s="56"/>
      <c r="BJ323" s="54"/>
      <c r="BK323" s="62"/>
      <c r="BL323" s="62"/>
      <c r="BM323" s="62"/>
      <c r="BN323" s="62"/>
      <c r="BO323" s="62"/>
      <c r="BP323" s="62"/>
      <c r="BQ323" s="67"/>
      <c r="BR323" s="62"/>
      <c r="BS323" s="70"/>
      <c r="BT323" s="62"/>
      <c r="BU323" s="62"/>
      <c r="BV323" s="54" t="s">
        <v>3022</v>
      </c>
      <c r="BW323" s="54"/>
      <c r="BX323" s="54"/>
      <c r="BY323" s="54"/>
      <c r="BZ323" s="170">
        <v>44627</v>
      </c>
      <c r="CA323" s="58" t="s">
        <v>2184</v>
      </c>
      <c r="CB323" s="56" t="s">
        <v>1219</v>
      </c>
      <c r="CC323" s="68">
        <v>0</v>
      </c>
      <c r="CD323" s="54" t="s">
        <v>133</v>
      </c>
      <c r="CE323" s="76">
        <v>44658</v>
      </c>
      <c r="CF323" s="92" t="s">
        <v>2185</v>
      </c>
      <c r="CG323" s="92" t="s">
        <v>1219</v>
      </c>
      <c r="CH323" s="78">
        <v>0.5</v>
      </c>
      <c r="CI323" s="123" t="s">
        <v>133</v>
      </c>
      <c r="CJ323" s="76">
        <v>44679</v>
      </c>
      <c r="CK323" s="118" t="s">
        <v>2345</v>
      </c>
      <c r="CL323" s="92" t="s">
        <v>1219</v>
      </c>
      <c r="CM323" s="78">
        <v>1</v>
      </c>
      <c r="CN323" s="123" t="s">
        <v>257</v>
      </c>
      <c r="CO323" s="248">
        <v>44712</v>
      </c>
      <c r="CP323" s="92" t="s">
        <v>348</v>
      </c>
      <c r="CQ323" s="77">
        <v>1</v>
      </c>
      <c r="CR323" s="248">
        <v>44720</v>
      </c>
      <c r="CS323" s="92" t="s">
        <v>348</v>
      </c>
      <c r="CT323" s="92" t="s">
        <v>139</v>
      </c>
      <c r="CU323" s="822">
        <v>44761</v>
      </c>
      <c r="CV323" s="836" t="s">
        <v>348</v>
      </c>
      <c r="CW323" s="867" t="s">
        <v>139</v>
      </c>
      <c r="CX323" s="883">
        <v>44770</v>
      </c>
      <c r="CY323" s="890" t="s">
        <v>348</v>
      </c>
      <c r="CZ323" s="885" t="s">
        <v>220</v>
      </c>
      <c r="DA323" s="78">
        <v>1</v>
      </c>
      <c r="DB323" s="884" t="s">
        <v>4237</v>
      </c>
      <c r="DC323" s="919" t="s">
        <v>260</v>
      </c>
      <c r="DD323" s="920" t="s">
        <v>260</v>
      </c>
      <c r="DE323" s="948" t="s">
        <v>4218</v>
      </c>
      <c r="DF323" s="62" t="s">
        <v>348</v>
      </c>
      <c r="DG323" s="62" t="s">
        <v>220</v>
      </c>
      <c r="DH323" s="954">
        <v>44771</v>
      </c>
      <c r="DI323" s="62"/>
      <c r="DJ323" s="953"/>
      <c r="DK323" s="925">
        <v>316</v>
      </c>
      <c r="DL323" s="855" t="str">
        <f t="shared" si="6"/>
        <v>CUMPLIDA</v>
      </c>
      <c r="DM323" s="913">
        <v>316</v>
      </c>
    </row>
    <row r="324" spans="1:117" ht="27" hidden="1" customHeight="1">
      <c r="A324" s="54">
        <v>512</v>
      </c>
      <c r="B324" s="54">
        <v>459</v>
      </c>
      <c r="C324" s="59" t="s">
        <v>99</v>
      </c>
      <c r="D324" s="56">
        <v>2021</v>
      </c>
      <c r="E324" s="56" t="s">
        <v>3196</v>
      </c>
      <c r="F324" s="65">
        <v>44414</v>
      </c>
      <c r="G324" s="58" t="s">
        <v>3251</v>
      </c>
      <c r="H324" s="59" t="s">
        <v>102</v>
      </c>
      <c r="I324" s="58" t="s">
        <v>3249</v>
      </c>
      <c r="J324" s="58" t="s">
        <v>3249</v>
      </c>
      <c r="K324" s="58" t="s">
        <v>3200</v>
      </c>
      <c r="L324" s="60" t="s">
        <v>146</v>
      </c>
      <c r="M324" s="58" t="s">
        <v>3250</v>
      </c>
      <c r="N324" s="62"/>
      <c r="O324" s="123">
        <v>1</v>
      </c>
      <c r="P324" s="58" t="s">
        <v>3202</v>
      </c>
      <c r="Q324" s="59" t="s">
        <v>1210</v>
      </c>
      <c r="R324" s="56" t="s">
        <v>3203</v>
      </c>
      <c r="S324" s="65">
        <v>44502</v>
      </c>
      <c r="T324" s="94">
        <v>44669</v>
      </c>
      <c r="U324" s="63" t="s">
        <v>111</v>
      </c>
      <c r="V324" s="62"/>
      <c r="W324" s="64">
        <v>44681</v>
      </c>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54"/>
      <c r="AW324" s="62"/>
      <c r="AX324" s="62"/>
      <c r="AY324" s="62"/>
      <c r="AZ324" s="62"/>
      <c r="BA324" s="56"/>
      <c r="BB324" s="54"/>
      <c r="BC324" s="62"/>
      <c r="BD324" s="54"/>
      <c r="BE324" s="62"/>
      <c r="BF324" s="62"/>
      <c r="BG324" s="62"/>
      <c r="BH324" s="62"/>
      <c r="BI324" s="56"/>
      <c r="BJ324" s="54"/>
      <c r="BK324" s="62"/>
      <c r="BL324" s="62"/>
      <c r="BM324" s="62"/>
      <c r="BN324" s="62"/>
      <c r="BO324" s="62"/>
      <c r="BP324" s="62"/>
      <c r="BQ324" s="67"/>
      <c r="BR324" s="62"/>
      <c r="BS324" s="70"/>
      <c r="BT324" s="62"/>
      <c r="BU324" s="62"/>
      <c r="BV324" s="54" t="s">
        <v>3022</v>
      </c>
      <c r="BW324" s="54"/>
      <c r="BX324" s="54"/>
      <c r="BY324" s="54"/>
      <c r="BZ324" s="170">
        <v>44627</v>
      </c>
      <c r="CA324" s="58" t="s">
        <v>2184</v>
      </c>
      <c r="CB324" s="56" t="s">
        <v>1219</v>
      </c>
      <c r="CC324" s="68">
        <v>0</v>
      </c>
      <c r="CD324" s="54" t="s">
        <v>133</v>
      </c>
      <c r="CE324" s="76">
        <v>44658</v>
      </c>
      <c r="CF324" s="92" t="s">
        <v>2185</v>
      </c>
      <c r="CG324" s="92" t="s">
        <v>1219</v>
      </c>
      <c r="CH324" s="78">
        <v>0.5</v>
      </c>
      <c r="CI324" s="123" t="s">
        <v>133</v>
      </c>
      <c r="CJ324" s="76">
        <v>44679</v>
      </c>
      <c r="CK324" s="118" t="s">
        <v>2345</v>
      </c>
      <c r="CL324" s="92" t="s">
        <v>1219</v>
      </c>
      <c r="CM324" s="78">
        <v>1</v>
      </c>
      <c r="CN324" s="123" t="s">
        <v>257</v>
      </c>
      <c r="CO324" s="248">
        <v>44712</v>
      </c>
      <c r="CP324" s="92" t="s">
        <v>348</v>
      </c>
      <c r="CQ324" s="77">
        <v>1</v>
      </c>
      <c r="CR324" s="79">
        <v>44720</v>
      </c>
      <c r="CS324" s="92" t="s">
        <v>348</v>
      </c>
      <c r="CT324" s="92" t="s">
        <v>139</v>
      </c>
      <c r="CU324" s="822">
        <v>44761</v>
      </c>
      <c r="CV324" s="836" t="s">
        <v>348</v>
      </c>
      <c r="CW324" s="867" t="s">
        <v>139</v>
      </c>
      <c r="CX324" s="883">
        <v>44770</v>
      </c>
      <c r="CY324" s="890" t="s">
        <v>348</v>
      </c>
      <c r="CZ324" s="885" t="s">
        <v>220</v>
      </c>
      <c r="DA324" s="78">
        <v>1</v>
      </c>
      <c r="DB324" s="884" t="s">
        <v>4237</v>
      </c>
      <c r="DC324" s="919" t="s">
        <v>260</v>
      </c>
      <c r="DD324" s="920" t="s">
        <v>260</v>
      </c>
      <c r="DE324" s="948" t="s">
        <v>4218</v>
      </c>
      <c r="DF324" s="62" t="s">
        <v>348</v>
      </c>
      <c r="DG324" s="62" t="s">
        <v>220</v>
      </c>
      <c r="DH324" s="954">
        <v>44771</v>
      </c>
      <c r="DI324" s="62"/>
      <c r="DJ324" s="953"/>
      <c r="DK324" s="925">
        <v>317</v>
      </c>
      <c r="DL324" s="855" t="str">
        <f t="shared" si="6"/>
        <v>CUMPLIDA</v>
      </c>
      <c r="DM324" s="913">
        <v>317</v>
      </c>
    </row>
    <row r="325" spans="1:117" ht="27" hidden="1" customHeight="1">
      <c r="A325" s="54">
        <v>513</v>
      </c>
      <c r="B325" s="54">
        <v>460</v>
      </c>
      <c r="C325" s="59" t="s">
        <v>99</v>
      </c>
      <c r="D325" s="56">
        <v>2021</v>
      </c>
      <c r="E325" s="56" t="s">
        <v>3196</v>
      </c>
      <c r="F325" s="65">
        <v>44414</v>
      </c>
      <c r="G325" s="58" t="s">
        <v>3252</v>
      </c>
      <c r="H325" s="59" t="s">
        <v>102</v>
      </c>
      <c r="I325" s="58" t="s">
        <v>3249</v>
      </c>
      <c r="J325" s="58" t="s">
        <v>3249</v>
      </c>
      <c r="K325" s="58" t="s">
        <v>3200</v>
      </c>
      <c r="L325" s="60" t="s">
        <v>146</v>
      </c>
      <c r="M325" s="58" t="s">
        <v>3250</v>
      </c>
      <c r="N325" s="62"/>
      <c r="O325" s="123">
        <v>1</v>
      </c>
      <c r="P325" s="58" t="s">
        <v>3202</v>
      </c>
      <c r="Q325" s="59" t="s">
        <v>1210</v>
      </c>
      <c r="R325" s="56" t="s">
        <v>3203</v>
      </c>
      <c r="S325" s="65">
        <v>44502</v>
      </c>
      <c r="T325" s="94">
        <v>44669</v>
      </c>
      <c r="U325" s="63" t="s">
        <v>111</v>
      </c>
      <c r="V325" s="62"/>
      <c r="W325" s="64">
        <v>44681</v>
      </c>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54"/>
      <c r="AW325" s="62"/>
      <c r="AX325" s="62"/>
      <c r="AY325" s="62"/>
      <c r="AZ325" s="62"/>
      <c r="BA325" s="56"/>
      <c r="BB325" s="54"/>
      <c r="BC325" s="62"/>
      <c r="BD325" s="54"/>
      <c r="BE325" s="62"/>
      <c r="BF325" s="62"/>
      <c r="BG325" s="62"/>
      <c r="BH325" s="62"/>
      <c r="BI325" s="56"/>
      <c r="BJ325" s="54"/>
      <c r="BK325" s="62"/>
      <c r="BL325" s="62"/>
      <c r="BM325" s="62"/>
      <c r="BN325" s="62"/>
      <c r="BO325" s="62"/>
      <c r="BP325" s="62"/>
      <c r="BQ325" s="67"/>
      <c r="BR325" s="62"/>
      <c r="BS325" s="70"/>
      <c r="BT325" s="62"/>
      <c r="BU325" s="62"/>
      <c r="BV325" s="54" t="s">
        <v>3022</v>
      </c>
      <c r="BW325" s="54"/>
      <c r="BX325" s="54"/>
      <c r="BY325" s="54"/>
      <c r="BZ325" s="170">
        <v>44627</v>
      </c>
      <c r="CA325" s="58" t="s">
        <v>2184</v>
      </c>
      <c r="CB325" s="56" t="s">
        <v>1219</v>
      </c>
      <c r="CC325" s="68">
        <v>0</v>
      </c>
      <c r="CD325" s="54" t="s">
        <v>133</v>
      </c>
      <c r="CE325" s="76">
        <v>44658</v>
      </c>
      <c r="CF325" s="92" t="s">
        <v>2185</v>
      </c>
      <c r="CG325" s="92" t="s">
        <v>1219</v>
      </c>
      <c r="CH325" s="78">
        <v>0.5</v>
      </c>
      <c r="CI325" s="123" t="s">
        <v>133</v>
      </c>
      <c r="CJ325" s="76">
        <v>44679</v>
      </c>
      <c r="CK325" s="118" t="s">
        <v>2345</v>
      </c>
      <c r="CL325" s="92" t="s">
        <v>1219</v>
      </c>
      <c r="CM325" s="78">
        <v>1</v>
      </c>
      <c r="CN325" s="123" t="s">
        <v>257</v>
      </c>
      <c r="CO325" s="248">
        <v>44712</v>
      </c>
      <c r="CP325" s="92" t="s">
        <v>348</v>
      </c>
      <c r="CQ325" s="77">
        <v>1</v>
      </c>
      <c r="CR325" s="79">
        <v>44720</v>
      </c>
      <c r="CS325" s="92" t="s">
        <v>348</v>
      </c>
      <c r="CT325" s="92" t="s">
        <v>139</v>
      </c>
      <c r="CU325" s="822">
        <v>44761</v>
      </c>
      <c r="CV325" s="836" t="s">
        <v>348</v>
      </c>
      <c r="CW325" s="867" t="s">
        <v>139</v>
      </c>
      <c r="CX325" s="883">
        <v>44770</v>
      </c>
      <c r="CY325" s="890" t="s">
        <v>348</v>
      </c>
      <c r="CZ325" s="885" t="s">
        <v>220</v>
      </c>
      <c r="DA325" s="78">
        <v>1</v>
      </c>
      <c r="DB325" s="884" t="s">
        <v>4237</v>
      </c>
      <c r="DC325" s="919" t="s">
        <v>260</v>
      </c>
      <c r="DD325" s="920" t="s">
        <v>260</v>
      </c>
      <c r="DE325" s="948" t="s">
        <v>4218</v>
      </c>
      <c r="DF325" s="62" t="s">
        <v>348</v>
      </c>
      <c r="DG325" s="62" t="s">
        <v>220</v>
      </c>
      <c r="DH325" s="954">
        <v>44771</v>
      </c>
      <c r="DI325" s="62"/>
      <c r="DJ325" s="953"/>
      <c r="DK325" s="925">
        <v>318</v>
      </c>
      <c r="DL325" s="855" t="str">
        <f t="shared" si="6"/>
        <v>CUMPLIDA</v>
      </c>
      <c r="DM325" s="913">
        <v>318</v>
      </c>
    </row>
    <row r="326" spans="1:117" ht="27" hidden="1" customHeight="1">
      <c r="A326" s="54">
        <v>514</v>
      </c>
      <c r="B326" s="54">
        <v>461</v>
      </c>
      <c r="C326" s="59" t="s">
        <v>99</v>
      </c>
      <c r="D326" s="56">
        <v>2021</v>
      </c>
      <c r="E326" s="56" t="s">
        <v>3196</v>
      </c>
      <c r="F326" s="65">
        <v>44414</v>
      </c>
      <c r="G326" s="58" t="s">
        <v>3253</v>
      </c>
      <c r="H326" s="59" t="s">
        <v>102</v>
      </c>
      <c r="I326" s="58" t="s">
        <v>3254</v>
      </c>
      <c r="J326" s="58" t="s">
        <v>3255</v>
      </c>
      <c r="K326" s="58" t="s">
        <v>3256</v>
      </c>
      <c r="L326" s="60" t="s">
        <v>146</v>
      </c>
      <c r="M326" s="58" t="s">
        <v>3257</v>
      </c>
      <c r="N326" s="58"/>
      <c r="O326" s="87">
        <v>11</v>
      </c>
      <c r="P326" s="56" t="s">
        <v>3258</v>
      </c>
      <c r="Q326" s="59" t="s">
        <v>167</v>
      </c>
      <c r="R326" s="56" t="s">
        <v>2213</v>
      </c>
      <c r="S326" s="65">
        <v>44470</v>
      </c>
      <c r="T326" s="65">
        <v>44742</v>
      </c>
      <c r="U326" s="323"/>
      <c r="V326" s="62"/>
      <c r="W326" s="65">
        <f t="shared" ref="W326:W348" si="8">IF(T326="","",(T326+V326))</f>
        <v>44742</v>
      </c>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54"/>
      <c r="AW326" s="62"/>
      <c r="AX326" s="62"/>
      <c r="AY326" s="62"/>
      <c r="AZ326" s="62"/>
      <c r="BA326" s="56"/>
      <c r="BB326" s="54"/>
      <c r="BC326" s="62"/>
      <c r="BD326" s="54"/>
      <c r="BE326" s="62"/>
      <c r="BF326" s="62"/>
      <c r="BG326" s="62"/>
      <c r="BH326" s="62"/>
      <c r="BI326" s="56"/>
      <c r="BJ326" s="54"/>
      <c r="BK326" s="62"/>
      <c r="BL326" s="62"/>
      <c r="BM326" s="62"/>
      <c r="BN326" s="62"/>
      <c r="BO326" s="62"/>
      <c r="BP326" s="62"/>
      <c r="BQ326" s="67"/>
      <c r="BR326" s="62"/>
      <c r="BS326" s="70"/>
      <c r="BT326" s="62"/>
      <c r="BU326" s="62"/>
      <c r="BV326" s="54" t="s">
        <v>3022</v>
      </c>
      <c r="BW326" s="54"/>
      <c r="BX326" s="54"/>
      <c r="BY326" s="54"/>
      <c r="BZ326" s="66" t="s">
        <v>255</v>
      </c>
      <c r="CA326" s="54" t="s">
        <v>163</v>
      </c>
      <c r="CB326" s="66" t="s">
        <v>195</v>
      </c>
      <c r="CC326" s="68">
        <v>0.1</v>
      </c>
      <c r="CD326" s="54" t="s">
        <v>133</v>
      </c>
      <c r="CE326" s="76">
        <v>44659</v>
      </c>
      <c r="CF326" s="92" t="s">
        <v>3259</v>
      </c>
      <c r="CG326" s="77" t="s">
        <v>195</v>
      </c>
      <c r="CH326" s="78">
        <v>0.5</v>
      </c>
      <c r="CI326" s="123" t="s">
        <v>133</v>
      </c>
      <c r="CJ326" s="76">
        <v>44680</v>
      </c>
      <c r="CK326" s="240" t="s">
        <v>3260</v>
      </c>
      <c r="CL326" s="91" t="s">
        <v>198</v>
      </c>
      <c r="CM326" s="78">
        <v>0.5</v>
      </c>
      <c r="CN326" s="112" t="s">
        <v>133</v>
      </c>
      <c r="CO326" s="248">
        <v>44712</v>
      </c>
      <c r="CP326" s="77" t="s">
        <v>3261</v>
      </c>
      <c r="CQ326" s="77">
        <v>1</v>
      </c>
      <c r="CR326" s="248">
        <v>44720</v>
      </c>
      <c r="CS326" s="77" t="s">
        <v>3262</v>
      </c>
      <c r="CT326" s="77" t="s">
        <v>166</v>
      </c>
      <c r="CU326" s="829">
        <v>44761</v>
      </c>
      <c r="CV326" s="844" t="s">
        <v>8333</v>
      </c>
      <c r="CW326" s="857" t="s">
        <v>139</v>
      </c>
      <c r="CX326" s="883">
        <v>44764</v>
      </c>
      <c r="CY326" s="890" t="s">
        <v>8663</v>
      </c>
      <c r="CZ326" s="886" t="s">
        <v>220</v>
      </c>
      <c r="DA326" s="78">
        <v>1</v>
      </c>
      <c r="DB326" s="884" t="s">
        <v>4237</v>
      </c>
      <c r="DC326" s="919" t="s">
        <v>260</v>
      </c>
      <c r="DD326" s="920" t="s">
        <v>260</v>
      </c>
      <c r="DE326" s="948" t="s">
        <v>4218</v>
      </c>
      <c r="DF326" s="62" t="s">
        <v>348</v>
      </c>
      <c r="DG326" s="62" t="s">
        <v>220</v>
      </c>
      <c r="DH326" s="954">
        <v>44771</v>
      </c>
      <c r="DI326" s="62"/>
      <c r="DJ326" s="953"/>
      <c r="DK326" s="925">
        <v>319</v>
      </c>
      <c r="DL326" s="855" t="str">
        <f t="shared" si="6"/>
        <v>CUMPLIDA</v>
      </c>
      <c r="DM326" s="913">
        <v>319</v>
      </c>
    </row>
    <row r="327" spans="1:117" ht="27" hidden="1" customHeight="1">
      <c r="A327" s="54">
        <v>515</v>
      </c>
      <c r="B327" s="54">
        <v>462</v>
      </c>
      <c r="C327" s="59" t="s">
        <v>99</v>
      </c>
      <c r="D327" s="56">
        <v>2021</v>
      </c>
      <c r="E327" s="56" t="s">
        <v>3196</v>
      </c>
      <c r="F327" s="65">
        <v>44414</v>
      </c>
      <c r="G327" s="58" t="s">
        <v>3263</v>
      </c>
      <c r="H327" s="59" t="s">
        <v>102</v>
      </c>
      <c r="I327" s="58" t="s">
        <v>3264</v>
      </c>
      <c r="J327" s="58" t="s">
        <v>3264</v>
      </c>
      <c r="K327" s="58" t="s">
        <v>3265</v>
      </c>
      <c r="L327" s="60" t="s">
        <v>146</v>
      </c>
      <c r="M327" s="58" t="s">
        <v>3266</v>
      </c>
      <c r="N327" s="62"/>
      <c r="O327" s="78">
        <v>1</v>
      </c>
      <c r="P327" s="56" t="s">
        <v>3267</v>
      </c>
      <c r="Q327" s="59" t="s">
        <v>167</v>
      </c>
      <c r="R327" s="56" t="s">
        <v>2213</v>
      </c>
      <c r="S327" s="57">
        <v>44452</v>
      </c>
      <c r="T327" s="57">
        <v>44742</v>
      </c>
      <c r="U327" s="323"/>
      <c r="V327" s="62"/>
      <c r="W327" s="65">
        <f t="shared" si="8"/>
        <v>44742</v>
      </c>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54"/>
      <c r="AW327" s="62"/>
      <c r="AX327" s="62"/>
      <c r="AY327" s="62"/>
      <c r="AZ327" s="62"/>
      <c r="BA327" s="56"/>
      <c r="BB327" s="54"/>
      <c r="BC327" s="62"/>
      <c r="BD327" s="54"/>
      <c r="BE327" s="62"/>
      <c r="BF327" s="62"/>
      <c r="BG327" s="62"/>
      <c r="BH327" s="62"/>
      <c r="BI327" s="56"/>
      <c r="BJ327" s="54"/>
      <c r="BK327" s="62"/>
      <c r="BL327" s="62"/>
      <c r="BM327" s="62"/>
      <c r="BN327" s="62"/>
      <c r="BO327" s="62"/>
      <c r="BP327" s="62"/>
      <c r="BQ327" s="67"/>
      <c r="BR327" s="62"/>
      <c r="BS327" s="70"/>
      <c r="BT327" s="62"/>
      <c r="BU327" s="62"/>
      <c r="BV327" s="54" t="s">
        <v>3022</v>
      </c>
      <c r="BW327" s="54"/>
      <c r="BX327" s="54"/>
      <c r="BY327" s="54"/>
      <c r="BZ327" s="66" t="s">
        <v>255</v>
      </c>
      <c r="CA327" s="54" t="s">
        <v>163</v>
      </c>
      <c r="CB327" s="66" t="s">
        <v>195</v>
      </c>
      <c r="CC327" s="68">
        <v>0.1</v>
      </c>
      <c r="CD327" s="54" t="s">
        <v>133</v>
      </c>
      <c r="CE327" s="76">
        <v>44659</v>
      </c>
      <c r="CF327" s="123" t="s">
        <v>223</v>
      </c>
      <c r="CG327" s="77" t="s">
        <v>195</v>
      </c>
      <c r="CH327" s="78">
        <v>0.1</v>
      </c>
      <c r="CI327" s="123" t="s">
        <v>133</v>
      </c>
      <c r="CJ327" s="76">
        <v>44680</v>
      </c>
      <c r="CK327" s="240" t="s">
        <v>3268</v>
      </c>
      <c r="CL327" s="92" t="s">
        <v>198</v>
      </c>
      <c r="CM327" s="78">
        <v>0.1</v>
      </c>
      <c r="CN327" s="112" t="s">
        <v>133</v>
      </c>
      <c r="CO327" s="248">
        <v>44712</v>
      </c>
      <c r="CP327" s="77" t="s">
        <v>3269</v>
      </c>
      <c r="CQ327" s="77">
        <v>1</v>
      </c>
      <c r="CR327" s="79">
        <v>44720</v>
      </c>
      <c r="CS327" s="77" t="s">
        <v>3270</v>
      </c>
      <c r="CT327" s="77" t="s">
        <v>166</v>
      </c>
      <c r="CU327" s="829">
        <v>44761</v>
      </c>
      <c r="CV327" s="844" t="s">
        <v>8334</v>
      </c>
      <c r="CW327" s="857" t="s">
        <v>126</v>
      </c>
      <c r="CX327" s="883">
        <v>44764</v>
      </c>
      <c r="CY327" s="890" t="s">
        <v>8664</v>
      </c>
      <c r="CZ327" s="886" t="s">
        <v>220</v>
      </c>
      <c r="DA327" s="78">
        <v>0.5</v>
      </c>
      <c r="DB327" s="884" t="s">
        <v>4239</v>
      </c>
      <c r="DC327" s="919"/>
      <c r="DD327" s="920"/>
      <c r="DE327" s="54" t="s">
        <v>140</v>
      </c>
      <c r="DF327" s="62"/>
      <c r="DG327" s="62"/>
      <c r="DH327" s="54"/>
      <c r="DI327" s="62"/>
      <c r="DJ327" s="953"/>
      <c r="DK327" s="925">
        <v>320</v>
      </c>
      <c r="DL327" s="855" t="str">
        <f t="shared" si="6"/>
        <v>EN AVANCE</v>
      </c>
      <c r="DM327" s="913">
        <v>320</v>
      </c>
    </row>
    <row r="328" spans="1:117" ht="27" hidden="1" customHeight="1">
      <c r="A328" s="54">
        <v>516</v>
      </c>
      <c r="B328" s="54">
        <v>463</v>
      </c>
      <c r="C328" s="59" t="s">
        <v>99</v>
      </c>
      <c r="D328" s="56">
        <v>2021</v>
      </c>
      <c r="E328" s="56" t="s">
        <v>3196</v>
      </c>
      <c r="F328" s="65">
        <v>44414</v>
      </c>
      <c r="G328" s="58" t="s">
        <v>3271</v>
      </c>
      <c r="H328" s="59" t="s">
        <v>102</v>
      </c>
      <c r="I328" s="58" t="s">
        <v>3272</v>
      </c>
      <c r="J328" s="58" t="s">
        <v>3273</v>
      </c>
      <c r="K328" s="58" t="s">
        <v>3274</v>
      </c>
      <c r="L328" s="60" t="s">
        <v>146</v>
      </c>
      <c r="M328" s="67" t="s">
        <v>3275</v>
      </c>
      <c r="N328" s="62"/>
      <c r="O328" s="123">
        <v>1</v>
      </c>
      <c r="P328" s="56" t="s">
        <v>3276</v>
      </c>
      <c r="Q328" s="59" t="s">
        <v>167</v>
      </c>
      <c r="R328" s="56" t="s">
        <v>2213</v>
      </c>
      <c r="S328" s="65">
        <v>44502</v>
      </c>
      <c r="T328" s="94">
        <v>44742</v>
      </c>
      <c r="U328" s="323"/>
      <c r="V328" s="62"/>
      <c r="W328" s="65">
        <f t="shared" si="8"/>
        <v>44742</v>
      </c>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54"/>
      <c r="AW328" s="62"/>
      <c r="AX328" s="62"/>
      <c r="AY328" s="62"/>
      <c r="AZ328" s="62"/>
      <c r="BA328" s="56"/>
      <c r="BB328" s="54"/>
      <c r="BC328" s="62"/>
      <c r="BD328" s="54"/>
      <c r="BE328" s="62"/>
      <c r="BF328" s="62"/>
      <c r="BG328" s="62"/>
      <c r="BH328" s="62"/>
      <c r="BI328" s="56"/>
      <c r="BJ328" s="54"/>
      <c r="BK328" s="62"/>
      <c r="BL328" s="62"/>
      <c r="BM328" s="62"/>
      <c r="BN328" s="62"/>
      <c r="BO328" s="62"/>
      <c r="BP328" s="62"/>
      <c r="BQ328" s="67"/>
      <c r="BR328" s="62"/>
      <c r="BS328" s="70"/>
      <c r="BT328" s="62"/>
      <c r="BU328" s="62"/>
      <c r="BV328" s="54" t="s">
        <v>3022</v>
      </c>
      <c r="BW328" s="54"/>
      <c r="BX328" s="54"/>
      <c r="BY328" s="54"/>
      <c r="BZ328" s="66" t="s">
        <v>255</v>
      </c>
      <c r="CA328" s="54" t="s">
        <v>163</v>
      </c>
      <c r="CB328" s="66" t="s">
        <v>195</v>
      </c>
      <c r="CC328" s="68">
        <v>0.1</v>
      </c>
      <c r="CD328" s="54" t="s">
        <v>133</v>
      </c>
      <c r="CE328" s="76">
        <v>44659</v>
      </c>
      <c r="CF328" s="92" t="s">
        <v>3277</v>
      </c>
      <c r="CG328" s="77" t="s">
        <v>195</v>
      </c>
      <c r="CH328" s="78">
        <v>0.8</v>
      </c>
      <c r="CI328" s="123" t="s">
        <v>133</v>
      </c>
      <c r="CJ328" s="76">
        <v>44680</v>
      </c>
      <c r="CK328" s="240" t="s">
        <v>728</v>
      </c>
      <c r="CL328" s="91" t="s">
        <v>198</v>
      </c>
      <c r="CM328" s="78">
        <v>0.8</v>
      </c>
      <c r="CN328" s="112" t="s">
        <v>133</v>
      </c>
      <c r="CO328" s="248">
        <v>44712</v>
      </c>
      <c r="CP328" s="77" t="s">
        <v>3231</v>
      </c>
      <c r="CQ328" s="77">
        <v>0.8</v>
      </c>
      <c r="CR328" s="248">
        <v>44720</v>
      </c>
      <c r="CS328" s="77" t="s">
        <v>730</v>
      </c>
      <c r="CT328" s="77" t="s">
        <v>166</v>
      </c>
      <c r="CU328" s="829">
        <v>44761</v>
      </c>
      <c r="CV328" s="844" t="s">
        <v>8335</v>
      </c>
      <c r="CW328" s="857" t="s">
        <v>126</v>
      </c>
      <c r="CX328" s="883">
        <v>44764</v>
      </c>
      <c r="CY328" s="890" t="s">
        <v>8665</v>
      </c>
      <c r="CZ328" s="886" t="s">
        <v>220</v>
      </c>
      <c r="DA328" s="78">
        <v>0.8</v>
      </c>
      <c r="DB328" s="884" t="s">
        <v>4239</v>
      </c>
      <c r="DC328" s="919"/>
      <c r="DD328" s="920"/>
      <c r="DE328" s="54" t="s">
        <v>140</v>
      </c>
      <c r="DF328" s="62"/>
      <c r="DG328" s="62"/>
      <c r="DH328" s="54"/>
      <c r="DI328" s="62"/>
      <c r="DJ328" s="953"/>
      <c r="DK328" s="925">
        <v>321</v>
      </c>
      <c r="DL328" s="855" t="str">
        <f t="shared" ref="DL328:DL391" si="9">IF(DA328=100%,"CUMPLIDA",IF($CX$5&gt;W328,"VENCIDA",IF($CX$5&lt;S328,"SIN INICIAR","EN AVANCE")))</f>
        <v>EN AVANCE</v>
      </c>
      <c r="DM328" s="913">
        <v>321</v>
      </c>
    </row>
    <row r="329" spans="1:117" ht="27" customHeight="1">
      <c r="A329" s="54">
        <v>520</v>
      </c>
      <c r="B329" s="54">
        <v>467</v>
      </c>
      <c r="C329" s="59" t="s">
        <v>99</v>
      </c>
      <c r="D329" s="56">
        <v>2021</v>
      </c>
      <c r="E329" s="56" t="s">
        <v>3196</v>
      </c>
      <c r="F329" s="65">
        <v>44414</v>
      </c>
      <c r="G329" s="58" t="s">
        <v>3278</v>
      </c>
      <c r="H329" s="59" t="s">
        <v>102</v>
      </c>
      <c r="I329" s="58" t="s">
        <v>3279</v>
      </c>
      <c r="J329" s="58" t="s">
        <v>3279</v>
      </c>
      <c r="K329" s="58" t="s">
        <v>3280</v>
      </c>
      <c r="L329" s="60" t="s">
        <v>146</v>
      </c>
      <c r="M329" s="118" t="s">
        <v>3281</v>
      </c>
      <c r="N329" s="62"/>
      <c r="O329" s="68">
        <v>1</v>
      </c>
      <c r="P329" s="56" t="s">
        <v>3282</v>
      </c>
      <c r="Q329" s="59" t="s">
        <v>167</v>
      </c>
      <c r="R329" s="56" t="s">
        <v>3283</v>
      </c>
      <c r="S329" s="65">
        <v>44500</v>
      </c>
      <c r="T329" s="65">
        <v>44771</v>
      </c>
      <c r="U329" s="323"/>
      <c r="V329" s="62"/>
      <c r="W329" s="65">
        <f t="shared" si="8"/>
        <v>44771</v>
      </c>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54"/>
      <c r="AW329" s="62"/>
      <c r="AX329" s="62"/>
      <c r="AY329" s="62"/>
      <c r="AZ329" s="62"/>
      <c r="BA329" s="56"/>
      <c r="BB329" s="54"/>
      <c r="BC329" s="62"/>
      <c r="BD329" s="54"/>
      <c r="BE329" s="62"/>
      <c r="BF329" s="62"/>
      <c r="BG329" s="62"/>
      <c r="BH329" s="62"/>
      <c r="BI329" s="56"/>
      <c r="BJ329" s="54"/>
      <c r="BK329" s="62"/>
      <c r="BL329" s="62"/>
      <c r="BM329" s="62"/>
      <c r="BN329" s="62"/>
      <c r="BO329" s="62"/>
      <c r="BP329" s="62"/>
      <c r="BQ329" s="67"/>
      <c r="BR329" s="62"/>
      <c r="BS329" s="70"/>
      <c r="BT329" s="62"/>
      <c r="BU329" s="62"/>
      <c r="BV329" s="54" t="s">
        <v>3022</v>
      </c>
      <c r="BW329" s="54"/>
      <c r="BX329" s="54"/>
      <c r="BY329" s="54"/>
      <c r="BZ329" s="66" t="s">
        <v>255</v>
      </c>
      <c r="CA329" s="54" t="s">
        <v>163</v>
      </c>
      <c r="CB329" s="66" t="s">
        <v>195</v>
      </c>
      <c r="CC329" s="68">
        <v>0.1</v>
      </c>
      <c r="CD329" s="54" t="s">
        <v>133</v>
      </c>
      <c r="CE329" s="76">
        <v>44659</v>
      </c>
      <c r="CF329" s="92" t="s">
        <v>3284</v>
      </c>
      <c r="CG329" s="77" t="s">
        <v>195</v>
      </c>
      <c r="CH329" s="78">
        <v>0.8</v>
      </c>
      <c r="CI329" s="123" t="s">
        <v>133</v>
      </c>
      <c r="CJ329" s="76">
        <v>44680</v>
      </c>
      <c r="CK329" s="240" t="s">
        <v>3285</v>
      </c>
      <c r="CL329" s="92" t="s">
        <v>198</v>
      </c>
      <c r="CM329" s="236">
        <v>0.85</v>
      </c>
      <c r="CN329" s="112" t="s">
        <v>133</v>
      </c>
      <c r="CO329" s="79">
        <v>44712</v>
      </c>
      <c r="CP329" s="77" t="s">
        <v>3286</v>
      </c>
      <c r="CQ329" s="77">
        <v>1</v>
      </c>
      <c r="CR329" s="79">
        <v>44720</v>
      </c>
      <c r="CS329" s="77" t="s">
        <v>3287</v>
      </c>
      <c r="CT329" s="77" t="s">
        <v>166</v>
      </c>
      <c r="CU329" s="829">
        <v>44761</v>
      </c>
      <c r="CV329" s="844" t="s">
        <v>8336</v>
      </c>
      <c r="CW329" s="866" t="s">
        <v>1071</v>
      </c>
      <c r="CX329" s="883">
        <v>44764</v>
      </c>
      <c r="CY329" s="890" t="s">
        <v>8666</v>
      </c>
      <c r="CZ329" s="886" t="s">
        <v>220</v>
      </c>
      <c r="DA329" s="236">
        <v>0.85</v>
      </c>
      <c r="DB329" s="884" t="s">
        <v>4238</v>
      </c>
      <c r="DC329" s="919"/>
      <c r="DD329" s="920"/>
      <c r="DE329" s="54" t="s">
        <v>140</v>
      </c>
      <c r="DF329" s="62"/>
      <c r="DG329" s="62"/>
      <c r="DH329" s="54"/>
      <c r="DI329" s="62"/>
      <c r="DJ329" s="953"/>
      <c r="DK329" s="925">
        <v>322</v>
      </c>
      <c r="DL329" s="855" t="str">
        <f t="shared" si="9"/>
        <v>EN AVANCE</v>
      </c>
      <c r="DM329" s="913">
        <v>322</v>
      </c>
    </row>
    <row r="330" spans="1:117" ht="27" hidden="1" customHeight="1">
      <c r="A330" s="54">
        <v>522</v>
      </c>
      <c r="B330" s="54">
        <v>469</v>
      </c>
      <c r="C330" s="59" t="s">
        <v>99</v>
      </c>
      <c r="D330" s="56">
        <v>2021</v>
      </c>
      <c r="E330" s="56" t="s">
        <v>3196</v>
      </c>
      <c r="F330" s="65">
        <v>44414</v>
      </c>
      <c r="G330" s="56" t="s">
        <v>3288</v>
      </c>
      <c r="H330" s="59" t="s">
        <v>102</v>
      </c>
      <c r="I330" s="58" t="s">
        <v>3289</v>
      </c>
      <c r="J330" s="58" t="s">
        <v>3290</v>
      </c>
      <c r="K330" s="58" t="s">
        <v>3291</v>
      </c>
      <c r="L330" s="60" t="s">
        <v>146</v>
      </c>
      <c r="M330" s="88" t="s">
        <v>3292</v>
      </c>
      <c r="N330" s="78"/>
      <c r="O330" s="66">
        <v>1</v>
      </c>
      <c r="P330" s="56" t="s">
        <v>3293</v>
      </c>
      <c r="Q330" s="59" t="s">
        <v>475</v>
      </c>
      <c r="R330" s="56" t="s">
        <v>8749</v>
      </c>
      <c r="S330" s="57">
        <v>44562</v>
      </c>
      <c r="T330" s="57">
        <v>44926</v>
      </c>
      <c r="U330" s="323"/>
      <c r="V330" s="62"/>
      <c r="W330" s="65">
        <f t="shared" si="8"/>
        <v>44926</v>
      </c>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54"/>
      <c r="AW330" s="62"/>
      <c r="AX330" s="62"/>
      <c r="AY330" s="62"/>
      <c r="AZ330" s="62"/>
      <c r="BA330" s="56"/>
      <c r="BB330" s="54"/>
      <c r="BC330" s="62"/>
      <c r="BD330" s="54"/>
      <c r="BE330" s="62"/>
      <c r="BF330" s="62"/>
      <c r="BG330" s="62"/>
      <c r="BH330" s="62"/>
      <c r="BI330" s="56"/>
      <c r="BJ330" s="54"/>
      <c r="BK330" s="62"/>
      <c r="BL330" s="62"/>
      <c r="BM330" s="62"/>
      <c r="BN330" s="62"/>
      <c r="BO330" s="62"/>
      <c r="BP330" s="62"/>
      <c r="BQ330" s="67"/>
      <c r="BR330" s="62"/>
      <c r="BS330" s="70"/>
      <c r="BT330" s="62"/>
      <c r="BU330" s="62"/>
      <c r="BV330" s="54" t="s">
        <v>3022</v>
      </c>
      <c r="BW330" s="54"/>
      <c r="BX330" s="54"/>
      <c r="BY330" s="54"/>
      <c r="BZ330" s="56" t="s">
        <v>486</v>
      </c>
      <c r="CA330" s="54" t="s">
        <v>1086</v>
      </c>
      <c r="CB330" s="56" t="s">
        <v>195</v>
      </c>
      <c r="CC330" s="54"/>
      <c r="CD330" s="54" t="s">
        <v>133</v>
      </c>
      <c r="CE330" s="248">
        <v>44659</v>
      </c>
      <c r="CF330" s="123" t="s">
        <v>223</v>
      </c>
      <c r="CG330" s="92" t="s">
        <v>195</v>
      </c>
      <c r="CH330" s="78">
        <v>0.1</v>
      </c>
      <c r="CI330" s="123" t="s">
        <v>133</v>
      </c>
      <c r="CJ330" s="76">
        <v>44680</v>
      </c>
      <c r="CK330" s="240" t="s">
        <v>3294</v>
      </c>
      <c r="CL330" s="92" t="s">
        <v>198</v>
      </c>
      <c r="CM330" s="78">
        <v>0.1</v>
      </c>
      <c r="CN330" s="123" t="s">
        <v>133</v>
      </c>
      <c r="CO330" s="123"/>
      <c r="CP330" s="123"/>
      <c r="CQ330" s="123"/>
      <c r="CR330" s="248">
        <v>44720</v>
      </c>
      <c r="CS330" s="92" t="s">
        <v>335</v>
      </c>
      <c r="CT330" s="92" t="s">
        <v>166</v>
      </c>
      <c r="CU330" s="822">
        <v>44757</v>
      </c>
      <c r="CV330" s="836" t="s">
        <v>8337</v>
      </c>
      <c r="CW330" s="866" t="s">
        <v>1071</v>
      </c>
      <c r="CX330" s="883">
        <v>44767</v>
      </c>
      <c r="CY330" s="890" t="s">
        <v>8667</v>
      </c>
      <c r="CZ330" s="886" t="s">
        <v>220</v>
      </c>
      <c r="DA330" s="78">
        <v>0.1</v>
      </c>
      <c r="DB330" s="884" t="s">
        <v>4238</v>
      </c>
      <c r="DC330" s="919"/>
      <c r="DD330" s="920"/>
      <c r="DE330" s="54" t="s">
        <v>140</v>
      </c>
      <c r="DF330" s="62"/>
      <c r="DG330" s="62"/>
      <c r="DH330" s="54"/>
      <c r="DI330" s="62"/>
      <c r="DJ330" s="953"/>
      <c r="DK330" s="925">
        <v>323</v>
      </c>
      <c r="DL330" s="855" t="str">
        <f t="shared" si="9"/>
        <v>EN AVANCE</v>
      </c>
      <c r="DM330" s="913">
        <v>323</v>
      </c>
    </row>
    <row r="331" spans="1:117" ht="27" hidden="1" customHeight="1">
      <c r="A331" s="54">
        <v>524</v>
      </c>
      <c r="B331" s="54">
        <v>471</v>
      </c>
      <c r="C331" s="59" t="s">
        <v>99</v>
      </c>
      <c r="D331" s="56">
        <v>2021</v>
      </c>
      <c r="E331" s="56" t="s">
        <v>3196</v>
      </c>
      <c r="F331" s="65">
        <v>44414</v>
      </c>
      <c r="G331" s="56" t="s">
        <v>3295</v>
      </c>
      <c r="H331" s="59" t="s">
        <v>102</v>
      </c>
      <c r="I331" s="58" t="s">
        <v>3296</v>
      </c>
      <c r="J331" s="58" t="s">
        <v>3296</v>
      </c>
      <c r="K331" s="58" t="s">
        <v>3297</v>
      </c>
      <c r="L331" s="60" t="s">
        <v>146</v>
      </c>
      <c r="M331" s="67" t="s">
        <v>3298</v>
      </c>
      <c r="N331" s="78"/>
      <c r="O331" s="56">
        <v>1</v>
      </c>
      <c r="P331" s="56" t="s">
        <v>3299</v>
      </c>
      <c r="Q331" s="59" t="s">
        <v>167</v>
      </c>
      <c r="R331" s="56" t="s">
        <v>2213</v>
      </c>
      <c r="S331" s="65">
        <v>44502</v>
      </c>
      <c r="T331" s="94">
        <v>44742</v>
      </c>
      <c r="U331" s="323"/>
      <c r="V331" s="62"/>
      <c r="W331" s="65">
        <f t="shared" si="8"/>
        <v>44742</v>
      </c>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54"/>
      <c r="AW331" s="62"/>
      <c r="AX331" s="62"/>
      <c r="AY331" s="62"/>
      <c r="AZ331" s="62"/>
      <c r="BA331" s="56"/>
      <c r="BB331" s="54"/>
      <c r="BC331" s="62"/>
      <c r="BD331" s="54"/>
      <c r="BE331" s="62"/>
      <c r="BF331" s="62"/>
      <c r="BG331" s="62"/>
      <c r="BH331" s="62"/>
      <c r="BI331" s="56"/>
      <c r="BJ331" s="54"/>
      <c r="BK331" s="62"/>
      <c r="BL331" s="62"/>
      <c r="BM331" s="62"/>
      <c r="BN331" s="62"/>
      <c r="BO331" s="62"/>
      <c r="BP331" s="62"/>
      <c r="BQ331" s="67"/>
      <c r="BR331" s="62"/>
      <c r="BS331" s="70"/>
      <c r="BT331" s="62"/>
      <c r="BU331" s="62"/>
      <c r="BV331" s="54" t="s">
        <v>3022</v>
      </c>
      <c r="BW331" s="54"/>
      <c r="BX331" s="54"/>
      <c r="BY331" s="54"/>
      <c r="BZ331" s="66" t="s">
        <v>255</v>
      </c>
      <c r="CA331" s="70" t="s">
        <v>1086</v>
      </c>
      <c r="CB331" s="66" t="s">
        <v>195</v>
      </c>
      <c r="CC331" s="68">
        <v>0.1</v>
      </c>
      <c r="CD331" s="54" t="s">
        <v>133</v>
      </c>
      <c r="CE331" s="76">
        <v>44659</v>
      </c>
      <c r="CF331" s="123" t="s">
        <v>3300</v>
      </c>
      <c r="CG331" s="77" t="s">
        <v>195</v>
      </c>
      <c r="CH331" s="78">
        <v>0.8</v>
      </c>
      <c r="CI331" s="123" t="s">
        <v>133</v>
      </c>
      <c r="CJ331" s="76">
        <v>44680</v>
      </c>
      <c r="CK331" s="240" t="s">
        <v>728</v>
      </c>
      <c r="CL331" s="91" t="s">
        <v>198</v>
      </c>
      <c r="CM331" s="78">
        <v>0.8</v>
      </c>
      <c r="CN331" s="112" t="s">
        <v>133</v>
      </c>
      <c r="CO331" s="248">
        <v>44712</v>
      </c>
      <c r="CP331" s="77" t="s">
        <v>3231</v>
      </c>
      <c r="CQ331" s="77">
        <v>0.5</v>
      </c>
      <c r="CR331" s="248">
        <v>44720</v>
      </c>
      <c r="CS331" s="77" t="s">
        <v>730</v>
      </c>
      <c r="CT331" s="77" t="s">
        <v>166</v>
      </c>
      <c r="CU331" s="829">
        <v>44761</v>
      </c>
      <c r="CV331" s="844" t="s">
        <v>8338</v>
      </c>
      <c r="CW331" s="857" t="s">
        <v>139</v>
      </c>
      <c r="CX331" s="883">
        <v>44764</v>
      </c>
      <c r="CY331" s="890" t="s">
        <v>8668</v>
      </c>
      <c r="CZ331" s="886" t="s">
        <v>220</v>
      </c>
      <c r="DA331" s="78">
        <v>1</v>
      </c>
      <c r="DB331" s="884" t="s">
        <v>4237</v>
      </c>
      <c r="DC331" s="919"/>
      <c r="DD331" s="920"/>
      <c r="DE331" s="948" t="s">
        <v>4218</v>
      </c>
      <c r="DF331" s="62" t="s">
        <v>8669</v>
      </c>
      <c r="DG331" s="62" t="s">
        <v>220</v>
      </c>
      <c r="DH331" s="954">
        <v>44771</v>
      </c>
      <c r="DI331" s="62"/>
      <c r="DJ331" s="953"/>
      <c r="DK331" s="925">
        <v>324</v>
      </c>
      <c r="DL331" s="855" t="str">
        <f t="shared" si="9"/>
        <v>CUMPLIDA</v>
      </c>
      <c r="DM331" s="913">
        <v>324</v>
      </c>
    </row>
    <row r="332" spans="1:117" ht="27" hidden="1" customHeight="1">
      <c r="A332" s="54">
        <v>525</v>
      </c>
      <c r="B332" s="54">
        <v>472</v>
      </c>
      <c r="C332" s="59" t="s">
        <v>99</v>
      </c>
      <c r="D332" s="56">
        <v>2021</v>
      </c>
      <c r="E332" s="56" t="s">
        <v>3196</v>
      </c>
      <c r="F332" s="65">
        <v>44414</v>
      </c>
      <c r="G332" s="56" t="s">
        <v>3301</v>
      </c>
      <c r="H332" s="59" t="s">
        <v>102</v>
      </c>
      <c r="I332" s="58" t="s">
        <v>3302</v>
      </c>
      <c r="J332" s="58" t="s">
        <v>3303</v>
      </c>
      <c r="K332" s="58" t="s">
        <v>1538</v>
      </c>
      <c r="L332" s="60" t="s">
        <v>146</v>
      </c>
      <c r="M332" s="67" t="s">
        <v>3298</v>
      </c>
      <c r="N332" s="78"/>
      <c r="O332" s="56">
        <v>1</v>
      </c>
      <c r="P332" s="56" t="s">
        <v>3299</v>
      </c>
      <c r="Q332" s="59" t="s">
        <v>167</v>
      </c>
      <c r="R332" s="56" t="s">
        <v>2213</v>
      </c>
      <c r="S332" s="65">
        <v>44502</v>
      </c>
      <c r="T332" s="65">
        <v>44742</v>
      </c>
      <c r="U332" s="323"/>
      <c r="V332" s="62"/>
      <c r="W332" s="65">
        <f t="shared" si="8"/>
        <v>44742</v>
      </c>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54"/>
      <c r="AW332" s="62"/>
      <c r="AX332" s="62"/>
      <c r="AY332" s="62"/>
      <c r="AZ332" s="62"/>
      <c r="BA332" s="56"/>
      <c r="BB332" s="54"/>
      <c r="BC332" s="62"/>
      <c r="BD332" s="54"/>
      <c r="BE332" s="62"/>
      <c r="BF332" s="62"/>
      <c r="BG332" s="62"/>
      <c r="BH332" s="62"/>
      <c r="BI332" s="56"/>
      <c r="BJ332" s="54"/>
      <c r="BK332" s="62"/>
      <c r="BL332" s="62"/>
      <c r="BM332" s="62"/>
      <c r="BN332" s="62"/>
      <c r="BO332" s="62"/>
      <c r="BP332" s="62"/>
      <c r="BQ332" s="67"/>
      <c r="BR332" s="62"/>
      <c r="BS332" s="70"/>
      <c r="BT332" s="62"/>
      <c r="BU332" s="62"/>
      <c r="BV332" s="54" t="s">
        <v>3022</v>
      </c>
      <c r="BW332" s="54"/>
      <c r="BX332" s="54"/>
      <c r="BY332" s="54"/>
      <c r="BZ332" s="66" t="s">
        <v>255</v>
      </c>
      <c r="CA332" s="70" t="s">
        <v>1086</v>
      </c>
      <c r="CB332" s="66" t="s">
        <v>195</v>
      </c>
      <c r="CC332" s="68">
        <v>0.1</v>
      </c>
      <c r="CD332" s="54" t="s">
        <v>133</v>
      </c>
      <c r="CE332" s="76">
        <v>44659</v>
      </c>
      <c r="CF332" s="123" t="s">
        <v>3300</v>
      </c>
      <c r="CG332" s="77" t="s">
        <v>195</v>
      </c>
      <c r="CH332" s="78">
        <v>0.8</v>
      </c>
      <c r="CI332" s="123" t="s">
        <v>133</v>
      </c>
      <c r="CJ332" s="76">
        <v>44680</v>
      </c>
      <c r="CK332" s="240" t="s">
        <v>728</v>
      </c>
      <c r="CL332" s="91" t="s">
        <v>198</v>
      </c>
      <c r="CM332" s="78">
        <v>0.8</v>
      </c>
      <c r="CN332" s="112" t="s">
        <v>133</v>
      </c>
      <c r="CO332" s="248">
        <v>44712</v>
      </c>
      <c r="CP332" s="77" t="s">
        <v>3231</v>
      </c>
      <c r="CQ332" s="77">
        <v>0.5</v>
      </c>
      <c r="CR332" s="248">
        <v>44720</v>
      </c>
      <c r="CS332" s="77" t="s">
        <v>730</v>
      </c>
      <c r="CT332" s="77" t="s">
        <v>166</v>
      </c>
      <c r="CU332" s="829">
        <v>44761</v>
      </c>
      <c r="CV332" s="844" t="s">
        <v>8338</v>
      </c>
      <c r="CW332" s="857" t="s">
        <v>139</v>
      </c>
      <c r="CX332" s="883">
        <v>44764</v>
      </c>
      <c r="CY332" s="890" t="s">
        <v>8668</v>
      </c>
      <c r="CZ332" s="886" t="s">
        <v>220</v>
      </c>
      <c r="DA332" s="78">
        <v>1</v>
      </c>
      <c r="DB332" s="884" t="s">
        <v>4237</v>
      </c>
      <c r="DC332" s="919"/>
      <c r="DD332" s="920"/>
      <c r="DE332" s="948" t="s">
        <v>4218</v>
      </c>
      <c r="DF332" s="62" t="s">
        <v>8669</v>
      </c>
      <c r="DG332" s="62" t="s">
        <v>220</v>
      </c>
      <c r="DH332" s="954">
        <v>44771</v>
      </c>
      <c r="DI332" s="62"/>
      <c r="DJ332" s="953"/>
      <c r="DK332" s="925">
        <v>325</v>
      </c>
      <c r="DL332" s="855" t="str">
        <f t="shared" si="9"/>
        <v>CUMPLIDA</v>
      </c>
      <c r="DM332" s="913">
        <v>325</v>
      </c>
    </row>
    <row r="333" spans="1:117" ht="27" hidden="1" customHeight="1">
      <c r="A333" s="54">
        <v>527</v>
      </c>
      <c r="B333" s="54">
        <v>474</v>
      </c>
      <c r="C333" s="59" t="s">
        <v>99</v>
      </c>
      <c r="D333" s="56">
        <v>2021</v>
      </c>
      <c r="E333" s="56" t="s">
        <v>3196</v>
      </c>
      <c r="F333" s="65">
        <v>44414</v>
      </c>
      <c r="G333" s="56" t="s">
        <v>3304</v>
      </c>
      <c r="H333" s="59" t="s">
        <v>102</v>
      </c>
      <c r="I333" s="58" t="s">
        <v>3305</v>
      </c>
      <c r="J333" s="58" t="s">
        <v>3305</v>
      </c>
      <c r="K333" s="58" t="s">
        <v>1538</v>
      </c>
      <c r="L333" s="60" t="s">
        <v>146</v>
      </c>
      <c r="M333" s="67" t="s">
        <v>3306</v>
      </c>
      <c r="N333" s="78"/>
      <c r="O333" s="66">
        <v>1</v>
      </c>
      <c r="P333" s="56" t="s">
        <v>3307</v>
      </c>
      <c r="Q333" s="59" t="s">
        <v>167</v>
      </c>
      <c r="R333" s="56" t="s">
        <v>2213</v>
      </c>
      <c r="S333" s="57">
        <v>44471</v>
      </c>
      <c r="T333" s="57">
        <v>44742</v>
      </c>
      <c r="U333" s="323"/>
      <c r="V333" s="62"/>
      <c r="W333" s="65">
        <f t="shared" si="8"/>
        <v>44742</v>
      </c>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54"/>
      <c r="AW333" s="62"/>
      <c r="AX333" s="62"/>
      <c r="AY333" s="62"/>
      <c r="AZ333" s="62"/>
      <c r="BA333" s="56"/>
      <c r="BB333" s="54"/>
      <c r="BC333" s="62"/>
      <c r="BD333" s="54"/>
      <c r="BE333" s="62"/>
      <c r="BF333" s="62"/>
      <c r="BG333" s="62"/>
      <c r="BH333" s="62"/>
      <c r="BI333" s="56"/>
      <c r="BJ333" s="54"/>
      <c r="BK333" s="62"/>
      <c r="BL333" s="62"/>
      <c r="BM333" s="62"/>
      <c r="BN333" s="62"/>
      <c r="BO333" s="62"/>
      <c r="BP333" s="62"/>
      <c r="BQ333" s="67"/>
      <c r="BR333" s="62"/>
      <c r="BS333" s="70"/>
      <c r="BT333" s="62"/>
      <c r="BU333" s="62"/>
      <c r="BV333" s="54" t="s">
        <v>3022</v>
      </c>
      <c r="BW333" s="54"/>
      <c r="BX333" s="54"/>
      <c r="BY333" s="54"/>
      <c r="BZ333" s="66" t="s">
        <v>255</v>
      </c>
      <c r="CA333" s="70" t="s">
        <v>1086</v>
      </c>
      <c r="CB333" s="66" t="s">
        <v>195</v>
      </c>
      <c r="CC333" s="68">
        <v>0.1</v>
      </c>
      <c r="CD333" s="54" t="s">
        <v>133</v>
      </c>
      <c r="CE333" s="76">
        <v>44659</v>
      </c>
      <c r="CF333" s="123" t="s">
        <v>223</v>
      </c>
      <c r="CG333" s="77" t="s">
        <v>195</v>
      </c>
      <c r="CH333" s="78">
        <v>0.7</v>
      </c>
      <c r="CI333" s="123" t="s">
        <v>133</v>
      </c>
      <c r="CJ333" s="76">
        <v>44680</v>
      </c>
      <c r="CK333" s="240" t="s">
        <v>728</v>
      </c>
      <c r="CL333" s="91" t="s">
        <v>198</v>
      </c>
      <c r="CM333" s="78">
        <v>0.7</v>
      </c>
      <c r="CN333" s="112" t="s">
        <v>133</v>
      </c>
      <c r="CO333" s="248">
        <v>44712</v>
      </c>
      <c r="CP333" s="77" t="s">
        <v>3231</v>
      </c>
      <c r="CQ333" s="77">
        <v>0.5</v>
      </c>
      <c r="CR333" s="248">
        <v>44720</v>
      </c>
      <c r="CS333" s="77" t="s">
        <v>730</v>
      </c>
      <c r="CT333" s="77" t="s">
        <v>166</v>
      </c>
      <c r="CU333" s="829">
        <v>44761</v>
      </c>
      <c r="CV333" s="844" t="s">
        <v>8339</v>
      </c>
      <c r="CW333" s="857" t="s">
        <v>126</v>
      </c>
      <c r="CX333" s="883">
        <v>44764</v>
      </c>
      <c r="CY333" s="890" t="s">
        <v>8670</v>
      </c>
      <c r="CZ333" s="886" t="s">
        <v>220</v>
      </c>
      <c r="DA333" s="78">
        <v>1</v>
      </c>
      <c r="DB333" s="884" t="s">
        <v>4237</v>
      </c>
      <c r="DC333" s="919"/>
      <c r="DD333" s="920"/>
      <c r="DE333" s="948" t="s">
        <v>4218</v>
      </c>
      <c r="DF333" s="62" t="s">
        <v>8671</v>
      </c>
      <c r="DG333" s="62" t="s">
        <v>220</v>
      </c>
      <c r="DH333" s="954">
        <v>44771</v>
      </c>
      <c r="DI333" s="62"/>
      <c r="DJ333" s="953"/>
      <c r="DK333" s="925">
        <v>326</v>
      </c>
      <c r="DL333" s="855" t="str">
        <f t="shared" si="9"/>
        <v>CUMPLIDA</v>
      </c>
      <c r="DM333" s="913">
        <v>326</v>
      </c>
    </row>
    <row r="334" spans="1:117" ht="27" hidden="1" customHeight="1">
      <c r="A334" s="54">
        <v>529</v>
      </c>
      <c r="B334" s="54">
        <v>476</v>
      </c>
      <c r="C334" s="59" t="s">
        <v>99</v>
      </c>
      <c r="D334" s="56">
        <v>2021</v>
      </c>
      <c r="E334" s="56" t="s">
        <v>3196</v>
      </c>
      <c r="F334" s="65">
        <v>44414</v>
      </c>
      <c r="G334" s="58" t="s">
        <v>3308</v>
      </c>
      <c r="H334" s="59" t="s">
        <v>102</v>
      </c>
      <c r="I334" s="58" t="s">
        <v>3305</v>
      </c>
      <c r="J334" s="58" t="s">
        <v>3305</v>
      </c>
      <c r="K334" s="58" t="s">
        <v>1538</v>
      </c>
      <c r="L334" s="60" t="s">
        <v>146</v>
      </c>
      <c r="M334" s="67" t="s">
        <v>3309</v>
      </c>
      <c r="N334" s="78"/>
      <c r="O334" s="54">
        <v>1</v>
      </c>
      <c r="P334" s="56" t="s">
        <v>3310</v>
      </c>
      <c r="Q334" s="59" t="s">
        <v>167</v>
      </c>
      <c r="R334" s="56" t="s">
        <v>2213</v>
      </c>
      <c r="S334" s="65">
        <v>44592</v>
      </c>
      <c r="T334" s="65">
        <v>44669</v>
      </c>
      <c r="U334" s="323"/>
      <c r="V334" s="62"/>
      <c r="W334" s="65">
        <f t="shared" si="8"/>
        <v>44669</v>
      </c>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54"/>
      <c r="AW334" s="62"/>
      <c r="AX334" s="62"/>
      <c r="AY334" s="62"/>
      <c r="AZ334" s="62"/>
      <c r="BA334" s="56"/>
      <c r="BB334" s="54"/>
      <c r="BC334" s="62"/>
      <c r="BD334" s="54"/>
      <c r="BE334" s="62"/>
      <c r="BF334" s="62"/>
      <c r="BG334" s="62"/>
      <c r="BH334" s="62"/>
      <c r="BI334" s="56"/>
      <c r="BJ334" s="54"/>
      <c r="BK334" s="62"/>
      <c r="BL334" s="62"/>
      <c r="BM334" s="62"/>
      <c r="BN334" s="62"/>
      <c r="BO334" s="62"/>
      <c r="BP334" s="62"/>
      <c r="BQ334" s="67"/>
      <c r="BR334" s="62"/>
      <c r="BS334" s="70"/>
      <c r="BT334" s="62"/>
      <c r="BU334" s="62"/>
      <c r="BV334" s="54" t="s">
        <v>3022</v>
      </c>
      <c r="BW334" s="54"/>
      <c r="BX334" s="54"/>
      <c r="BY334" s="54"/>
      <c r="BZ334" s="66" t="s">
        <v>255</v>
      </c>
      <c r="CA334" s="70" t="s">
        <v>1086</v>
      </c>
      <c r="CB334" s="66" t="s">
        <v>195</v>
      </c>
      <c r="CC334" s="68">
        <v>0.1</v>
      </c>
      <c r="CD334" s="54" t="s">
        <v>133</v>
      </c>
      <c r="CE334" s="76">
        <v>44659</v>
      </c>
      <c r="CF334" s="123" t="s">
        <v>3311</v>
      </c>
      <c r="CG334" s="77" t="s">
        <v>195</v>
      </c>
      <c r="CH334" s="78">
        <v>0.8</v>
      </c>
      <c r="CI334" s="123" t="s">
        <v>133</v>
      </c>
      <c r="CJ334" s="76">
        <v>44680</v>
      </c>
      <c r="CK334" s="240" t="s">
        <v>728</v>
      </c>
      <c r="CL334" s="91" t="s">
        <v>198</v>
      </c>
      <c r="CM334" s="78">
        <v>0.8</v>
      </c>
      <c r="CN334" s="112" t="s">
        <v>115</v>
      </c>
      <c r="CO334" s="248">
        <v>44712</v>
      </c>
      <c r="CP334" s="77" t="s">
        <v>3231</v>
      </c>
      <c r="CQ334" s="77">
        <v>0.5</v>
      </c>
      <c r="CR334" s="248">
        <v>44720</v>
      </c>
      <c r="CS334" s="77" t="s">
        <v>730</v>
      </c>
      <c r="CT334" s="77" t="s">
        <v>166</v>
      </c>
      <c r="CU334" s="829">
        <v>44761</v>
      </c>
      <c r="CV334" s="844" t="s">
        <v>8340</v>
      </c>
      <c r="CW334" s="857" t="s">
        <v>126</v>
      </c>
      <c r="CX334" s="883">
        <v>44767</v>
      </c>
      <c r="CY334" s="890" t="s">
        <v>8672</v>
      </c>
      <c r="CZ334" s="886" t="s">
        <v>220</v>
      </c>
      <c r="DA334" s="78">
        <v>0.8</v>
      </c>
      <c r="DB334" s="884" t="s">
        <v>4239</v>
      </c>
      <c r="DC334" s="919"/>
      <c r="DD334" s="920"/>
      <c r="DE334" s="54" t="s">
        <v>140</v>
      </c>
      <c r="DF334" s="62"/>
      <c r="DG334" s="62"/>
      <c r="DH334" s="54"/>
      <c r="DI334" s="62"/>
      <c r="DJ334" s="953"/>
      <c r="DK334" s="925">
        <v>327</v>
      </c>
      <c r="DL334" s="855" t="str">
        <f t="shared" si="9"/>
        <v>VENCIDA</v>
      </c>
      <c r="DM334" s="913">
        <v>327</v>
      </c>
    </row>
    <row r="335" spans="1:117" ht="27" hidden="1" customHeight="1">
      <c r="A335" s="54">
        <v>530</v>
      </c>
      <c r="B335" s="54">
        <v>477</v>
      </c>
      <c r="C335" s="59" t="s">
        <v>99</v>
      </c>
      <c r="D335" s="56">
        <v>2021</v>
      </c>
      <c r="E335" s="56" t="s">
        <v>3196</v>
      </c>
      <c r="F335" s="65">
        <v>44414</v>
      </c>
      <c r="G335" s="58" t="s">
        <v>3312</v>
      </c>
      <c r="H335" s="59" t="s">
        <v>102</v>
      </c>
      <c r="I335" s="58" t="s">
        <v>3313</v>
      </c>
      <c r="J335" s="58" t="s">
        <v>3313</v>
      </c>
      <c r="K335" s="58" t="s">
        <v>1538</v>
      </c>
      <c r="L335" s="60" t="s">
        <v>146</v>
      </c>
      <c r="M335" s="67" t="s">
        <v>3314</v>
      </c>
      <c r="N335" s="78"/>
      <c r="O335" s="66">
        <v>1</v>
      </c>
      <c r="P335" s="56" t="s">
        <v>3315</v>
      </c>
      <c r="Q335" s="59" t="s">
        <v>167</v>
      </c>
      <c r="R335" s="56" t="s">
        <v>2213</v>
      </c>
      <c r="S335" s="65">
        <v>44452</v>
      </c>
      <c r="T335" s="65">
        <v>44742</v>
      </c>
      <c r="U335" s="323"/>
      <c r="V335" s="62"/>
      <c r="W335" s="65">
        <f t="shared" si="8"/>
        <v>44742</v>
      </c>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54"/>
      <c r="AW335" s="62"/>
      <c r="AX335" s="62"/>
      <c r="AY335" s="62"/>
      <c r="AZ335" s="62"/>
      <c r="BA335" s="56"/>
      <c r="BB335" s="54"/>
      <c r="BC335" s="62"/>
      <c r="BD335" s="54"/>
      <c r="BE335" s="62"/>
      <c r="BF335" s="62"/>
      <c r="BG335" s="62"/>
      <c r="BH335" s="62"/>
      <c r="BI335" s="56"/>
      <c r="BJ335" s="54"/>
      <c r="BK335" s="62"/>
      <c r="BL335" s="62"/>
      <c r="BM335" s="62"/>
      <c r="BN335" s="62"/>
      <c r="BO335" s="62"/>
      <c r="BP335" s="62"/>
      <c r="BQ335" s="67"/>
      <c r="BR335" s="62"/>
      <c r="BS335" s="70"/>
      <c r="BT335" s="62"/>
      <c r="BU335" s="62"/>
      <c r="BV335" s="54" t="s">
        <v>3022</v>
      </c>
      <c r="BW335" s="54"/>
      <c r="BX335" s="54"/>
      <c r="BY335" s="54"/>
      <c r="BZ335" s="66" t="s">
        <v>255</v>
      </c>
      <c r="CA335" s="70" t="s">
        <v>1086</v>
      </c>
      <c r="CB335" s="66" t="s">
        <v>195</v>
      </c>
      <c r="CC335" s="68">
        <v>0.1</v>
      </c>
      <c r="CD335" s="54" t="s">
        <v>133</v>
      </c>
      <c r="CE335" s="76">
        <v>44659</v>
      </c>
      <c r="CF335" s="123" t="s">
        <v>3316</v>
      </c>
      <c r="CG335" s="77" t="s">
        <v>195</v>
      </c>
      <c r="CH335" s="78">
        <v>0.8</v>
      </c>
      <c r="CI335" s="123" t="s">
        <v>133</v>
      </c>
      <c r="CJ335" s="76">
        <v>44680</v>
      </c>
      <c r="CK335" s="240" t="s">
        <v>3317</v>
      </c>
      <c r="CL335" s="92" t="s">
        <v>198</v>
      </c>
      <c r="CM335" s="236">
        <v>0.85</v>
      </c>
      <c r="CN335" s="112" t="s">
        <v>133</v>
      </c>
      <c r="CO335" s="79">
        <v>44712</v>
      </c>
      <c r="CP335" s="77" t="s">
        <v>3318</v>
      </c>
      <c r="CQ335" s="77">
        <v>1</v>
      </c>
      <c r="CR335" s="79">
        <v>44720</v>
      </c>
      <c r="CS335" s="77" t="s">
        <v>3318</v>
      </c>
      <c r="CT335" s="77" t="s">
        <v>166</v>
      </c>
      <c r="CU335" s="829">
        <v>44761</v>
      </c>
      <c r="CV335" s="844" t="s">
        <v>8341</v>
      </c>
      <c r="CW335" s="857" t="s">
        <v>139</v>
      </c>
      <c r="CX335" s="883">
        <v>44764</v>
      </c>
      <c r="CY335" s="890" t="s">
        <v>8673</v>
      </c>
      <c r="CZ335" s="886" t="s">
        <v>220</v>
      </c>
      <c r="DA335" s="236">
        <v>1</v>
      </c>
      <c r="DB335" s="884" t="s">
        <v>4237</v>
      </c>
      <c r="DC335" s="919"/>
      <c r="DD335" s="920"/>
      <c r="DE335" s="948" t="s">
        <v>4218</v>
      </c>
      <c r="DF335" s="62" t="s">
        <v>8674</v>
      </c>
      <c r="DG335" s="62" t="s">
        <v>220</v>
      </c>
      <c r="DH335" s="954">
        <v>44771</v>
      </c>
      <c r="DI335" s="62"/>
      <c r="DJ335" s="953"/>
      <c r="DK335" s="925">
        <v>328</v>
      </c>
      <c r="DL335" s="855" t="str">
        <f t="shared" si="9"/>
        <v>CUMPLIDA</v>
      </c>
      <c r="DM335" s="913">
        <v>328</v>
      </c>
    </row>
    <row r="336" spans="1:117" ht="27" customHeight="1">
      <c r="A336" s="54">
        <v>532</v>
      </c>
      <c r="B336" s="54">
        <v>479</v>
      </c>
      <c r="C336" s="59" t="s">
        <v>99</v>
      </c>
      <c r="D336" s="56">
        <v>2021</v>
      </c>
      <c r="E336" s="56" t="s">
        <v>3196</v>
      </c>
      <c r="F336" s="65">
        <v>44414</v>
      </c>
      <c r="G336" s="58" t="s">
        <v>3319</v>
      </c>
      <c r="H336" s="59" t="s">
        <v>102</v>
      </c>
      <c r="I336" s="58" t="s">
        <v>3320</v>
      </c>
      <c r="J336" s="58" t="s">
        <v>3320</v>
      </c>
      <c r="K336" s="58" t="s">
        <v>1538</v>
      </c>
      <c r="L336" s="60" t="s">
        <v>146</v>
      </c>
      <c r="M336" s="67" t="s">
        <v>3321</v>
      </c>
      <c r="N336" s="62"/>
      <c r="O336" s="54">
        <v>4</v>
      </c>
      <c r="P336" s="67" t="s">
        <v>3322</v>
      </c>
      <c r="Q336" s="59" t="s">
        <v>167</v>
      </c>
      <c r="R336" s="56" t="s">
        <v>2213</v>
      </c>
      <c r="S336" s="57">
        <v>44562</v>
      </c>
      <c r="T336" s="57">
        <v>44926</v>
      </c>
      <c r="U336" s="323"/>
      <c r="V336" s="62"/>
      <c r="W336" s="65">
        <f t="shared" si="8"/>
        <v>44926</v>
      </c>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54"/>
      <c r="AW336" s="62"/>
      <c r="AX336" s="62"/>
      <c r="AY336" s="62"/>
      <c r="AZ336" s="62"/>
      <c r="BA336" s="56"/>
      <c r="BB336" s="54"/>
      <c r="BC336" s="62"/>
      <c r="BD336" s="54"/>
      <c r="BE336" s="62"/>
      <c r="BF336" s="62"/>
      <c r="BG336" s="62"/>
      <c r="BH336" s="62"/>
      <c r="BI336" s="56"/>
      <c r="BJ336" s="54"/>
      <c r="BK336" s="62"/>
      <c r="BL336" s="62"/>
      <c r="BM336" s="62"/>
      <c r="BN336" s="62"/>
      <c r="BO336" s="62"/>
      <c r="BP336" s="62"/>
      <c r="BQ336" s="67"/>
      <c r="BR336" s="62"/>
      <c r="BS336" s="70"/>
      <c r="BT336" s="62"/>
      <c r="BU336" s="62"/>
      <c r="BV336" s="54" t="s">
        <v>3022</v>
      </c>
      <c r="BW336" s="54"/>
      <c r="BX336" s="54"/>
      <c r="BY336" s="54"/>
      <c r="BZ336" s="66" t="s">
        <v>255</v>
      </c>
      <c r="CA336" s="70" t="s">
        <v>1086</v>
      </c>
      <c r="CB336" s="66" t="s">
        <v>195</v>
      </c>
      <c r="CC336" s="68">
        <v>0.1</v>
      </c>
      <c r="CD336" s="54" t="s">
        <v>133</v>
      </c>
      <c r="CE336" s="76">
        <v>44659</v>
      </c>
      <c r="CF336" s="123" t="s">
        <v>3323</v>
      </c>
      <c r="CG336" s="77" t="s">
        <v>195</v>
      </c>
      <c r="CH336" s="78">
        <v>0.25</v>
      </c>
      <c r="CI336" s="123" t="s">
        <v>133</v>
      </c>
      <c r="CJ336" s="76">
        <v>44680</v>
      </c>
      <c r="CK336" s="240" t="s">
        <v>3324</v>
      </c>
      <c r="CL336" s="92" t="s">
        <v>198</v>
      </c>
      <c r="CM336" s="236">
        <v>0.5</v>
      </c>
      <c r="CN336" s="112" t="s">
        <v>133</v>
      </c>
      <c r="CO336" s="79">
        <v>44712</v>
      </c>
      <c r="CP336" s="77" t="s">
        <v>3325</v>
      </c>
      <c r="CQ336" s="77">
        <v>1</v>
      </c>
      <c r="CR336" s="79">
        <v>44720</v>
      </c>
      <c r="CS336" s="77" t="s">
        <v>3326</v>
      </c>
      <c r="CT336" s="77" t="s">
        <v>166</v>
      </c>
      <c r="CU336" s="829">
        <v>44761</v>
      </c>
      <c r="CV336" s="844" t="s">
        <v>8342</v>
      </c>
      <c r="CW336" s="866" t="s">
        <v>1071</v>
      </c>
      <c r="CX336" s="883">
        <v>44764</v>
      </c>
      <c r="CY336" s="890" t="s">
        <v>8675</v>
      </c>
      <c r="CZ336" s="886" t="s">
        <v>220</v>
      </c>
      <c r="DA336" s="236">
        <v>0.5</v>
      </c>
      <c r="DB336" s="884" t="s">
        <v>4238</v>
      </c>
      <c r="DC336" s="919"/>
      <c r="DD336" s="920"/>
      <c r="DE336" s="54" t="s">
        <v>140</v>
      </c>
      <c r="DF336" s="62"/>
      <c r="DG336" s="62"/>
      <c r="DH336" s="54"/>
      <c r="DI336" s="62"/>
      <c r="DJ336" s="953"/>
      <c r="DK336" s="925">
        <v>329</v>
      </c>
      <c r="DL336" s="855" t="str">
        <f t="shared" si="9"/>
        <v>EN AVANCE</v>
      </c>
      <c r="DM336" s="913">
        <v>329</v>
      </c>
    </row>
    <row r="337" spans="1:117" ht="27" hidden="1" customHeight="1">
      <c r="A337" s="54">
        <v>533</v>
      </c>
      <c r="B337" s="54">
        <v>480</v>
      </c>
      <c r="C337" s="59" t="s">
        <v>99</v>
      </c>
      <c r="D337" s="56">
        <v>2021</v>
      </c>
      <c r="E337" s="56" t="s">
        <v>3196</v>
      </c>
      <c r="F337" s="65">
        <v>44414</v>
      </c>
      <c r="G337" s="58" t="s">
        <v>3327</v>
      </c>
      <c r="H337" s="59" t="s">
        <v>102</v>
      </c>
      <c r="I337" s="58" t="s">
        <v>3328</v>
      </c>
      <c r="J337" s="58" t="s">
        <v>3329</v>
      </c>
      <c r="K337" s="58" t="s">
        <v>3330</v>
      </c>
      <c r="L337" s="60" t="s">
        <v>146</v>
      </c>
      <c r="M337" s="58" t="s">
        <v>3331</v>
      </c>
      <c r="N337" s="62"/>
      <c r="O337" s="66">
        <v>1</v>
      </c>
      <c r="P337" s="92" t="s">
        <v>3332</v>
      </c>
      <c r="Q337" s="59" t="s">
        <v>167</v>
      </c>
      <c r="R337" s="92" t="s">
        <v>3333</v>
      </c>
      <c r="S337" s="94">
        <v>44452</v>
      </c>
      <c r="T337" s="94">
        <v>44740</v>
      </c>
      <c r="U337" s="323"/>
      <c r="V337" s="62"/>
      <c r="W337" s="65">
        <f t="shared" si="8"/>
        <v>44740</v>
      </c>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54"/>
      <c r="AW337" s="62"/>
      <c r="AX337" s="62"/>
      <c r="AY337" s="62"/>
      <c r="AZ337" s="62"/>
      <c r="BA337" s="56"/>
      <c r="BB337" s="54"/>
      <c r="BC337" s="62"/>
      <c r="BD337" s="54"/>
      <c r="BE337" s="62"/>
      <c r="BF337" s="62"/>
      <c r="BG337" s="62"/>
      <c r="BH337" s="62"/>
      <c r="BI337" s="56"/>
      <c r="BJ337" s="54"/>
      <c r="BK337" s="62"/>
      <c r="BL337" s="62"/>
      <c r="BM337" s="62"/>
      <c r="BN337" s="62"/>
      <c r="BO337" s="62"/>
      <c r="BP337" s="62"/>
      <c r="BQ337" s="67"/>
      <c r="BR337" s="62"/>
      <c r="BS337" s="70"/>
      <c r="BT337" s="62"/>
      <c r="BU337" s="62"/>
      <c r="BV337" s="54" t="s">
        <v>3022</v>
      </c>
      <c r="BW337" s="54"/>
      <c r="BX337" s="54"/>
      <c r="BY337" s="54"/>
      <c r="BZ337" s="66" t="s">
        <v>255</v>
      </c>
      <c r="CA337" s="70" t="s">
        <v>1086</v>
      </c>
      <c r="CB337" s="66" t="s">
        <v>195</v>
      </c>
      <c r="CC337" s="68">
        <v>0.66</v>
      </c>
      <c r="CD337" s="54" t="s">
        <v>133</v>
      </c>
      <c r="CE337" s="76">
        <v>44659</v>
      </c>
      <c r="CF337" s="123" t="s">
        <v>3334</v>
      </c>
      <c r="CG337" s="77" t="s">
        <v>195</v>
      </c>
      <c r="CH337" s="78">
        <v>0.8</v>
      </c>
      <c r="CI337" s="123" t="s">
        <v>133</v>
      </c>
      <c r="CJ337" s="76">
        <v>44680</v>
      </c>
      <c r="CK337" s="240" t="s">
        <v>3335</v>
      </c>
      <c r="CL337" s="92" t="s">
        <v>198</v>
      </c>
      <c r="CM337" s="236">
        <v>0.85</v>
      </c>
      <c r="CN337" s="112" t="s">
        <v>133</v>
      </c>
      <c r="CO337" s="248">
        <v>44712</v>
      </c>
      <c r="CP337" s="77" t="s">
        <v>3336</v>
      </c>
      <c r="CQ337" s="77">
        <v>1</v>
      </c>
      <c r="CR337" s="79">
        <v>44720</v>
      </c>
      <c r="CS337" s="77" t="s">
        <v>3335</v>
      </c>
      <c r="CT337" s="77" t="s">
        <v>166</v>
      </c>
      <c r="CU337" s="829">
        <v>44761</v>
      </c>
      <c r="CV337" s="844" t="s">
        <v>8343</v>
      </c>
      <c r="CW337" s="857" t="s">
        <v>139</v>
      </c>
      <c r="CX337" s="883">
        <v>44767</v>
      </c>
      <c r="CY337" s="890" t="s">
        <v>8676</v>
      </c>
      <c r="CZ337" s="886" t="s">
        <v>220</v>
      </c>
      <c r="DA337" s="236">
        <v>1</v>
      </c>
      <c r="DB337" s="884" t="s">
        <v>4237</v>
      </c>
      <c r="DC337" s="919"/>
      <c r="DD337" s="920"/>
      <c r="DE337" s="948" t="s">
        <v>4218</v>
      </c>
      <c r="DF337" s="62" t="s">
        <v>8677</v>
      </c>
      <c r="DG337" s="62" t="s">
        <v>220</v>
      </c>
      <c r="DH337" s="954">
        <v>44771</v>
      </c>
      <c r="DI337" s="62"/>
      <c r="DJ337" s="953"/>
      <c r="DK337" s="925">
        <v>330</v>
      </c>
      <c r="DL337" s="855" t="str">
        <f t="shared" si="9"/>
        <v>CUMPLIDA</v>
      </c>
      <c r="DM337" s="913">
        <v>330</v>
      </c>
    </row>
    <row r="338" spans="1:117" ht="27" hidden="1" customHeight="1">
      <c r="A338" s="54">
        <v>534</v>
      </c>
      <c r="B338" s="54">
        <v>481</v>
      </c>
      <c r="C338" s="59" t="s">
        <v>99</v>
      </c>
      <c r="D338" s="56">
        <v>2021</v>
      </c>
      <c r="E338" s="56" t="s">
        <v>3196</v>
      </c>
      <c r="F338" s="65">
        <v>44414</v>
      </c>
      <c r="G338" s="67" t="s">
        <v>3337</v>
      </c>
      <c r="H338" s="59" t="s">
        <v>370</v>
      </c>
      <c r="I338" s="58" t="s">
        <v>3338</v>
      </c>
      <c r="J338" s="58" t="s">
        <v>3339</v>
      </c>
      <c r="K338" s="58" t="s">
        <v>3330</v>
      </c>
      <c r="L338" s="60" t="s">
        <v>2356</v>
      </c>
      <c r="M338" s="67" t="s">
        <v>3340</v>
      </c>
      <c r="N338" s="62"/>
      <c r="O338" s="54">
        <v>1</v>
      </c>
      <c r="P338" s="62" t="s">
        <v>3341</v>
      </c>
      <c r="Q338" s="59" t="s">
        <v>167</v>
      </c>
      <c r="R338" s="56" t="s">
        <v>3342</v>
      </c>
      <c r="S338" s="65">
        <v>44593</v>
      </c>
      <c r="T338" s="65">
        <v>44635</v>
      </c>
      <c r="U338" s="323"/>
      <c r="V338" s="62"/>
      <c r="W338" s="65">
        <f t="shared" si="8"/>
        <v>44635</v>
      </c>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54"/>
      <c r="AW338" s="62"/>
      <c r="AX338" s="62"/>
      <c r="AY338" s="62"/>
      <c r="AZ338" s="62"/>
      <c r="BA338" s="56"/>
      <c r="BB338" s="54"/>
      <c r="BC338" s="62"/>
      <c r="BD338" s="54"/>
      <c r="BE338" s="62"/>
      <c r="BF338" s="62"/>
      <c r="BG338" s="62"/>
      <c r="BH338" s="62"/>
      <c r="BI338" s="56"/>
      <c r="BJ338" s="54"/>
      <c r="BK338" s="62"/>
      <c r="BL338" s="62"/>
      <c r="BM338" s="62"/>
      <c r="BN338" s="62"/>
      <c r="BO338" s="62"/>
      <c r="BP338" s="62"/>
      <c r="BQ338" s="67"/>
      <c r="BR338" s="62"/>
      <c r="BS338" s="70"/>
      <c r="BT338" s="62"/>
      <c r="BU338" s="62"/>
      <c r="BV338" s="54" t="s">
        <v>3022</v>
      </c>
      <c r="BW338" s="54"/>
      <c r="BX338" s="54"/>
      <c r="BY338" s="54"/>
      <c r="BZ338" s="66" t="s">
        <v>255</v>
      </c>
      <c r="CA338" s="70" t="s">
        <v>1086</v>
      </c>
      <c r="CB338" s="66" t="s">
        <v>195</v>
      </c>
      <c r="CC338" s="68">
        <v>0</v>
      </c>
      <c r="CD338" s="54" t="s">
        <v>133</v>
      </c>
      <c r="CE338" s="76">
        <v>44659</v>
      </c>
      <c r="CF338" s="123" t="s">
        <v>3343</v>
      </c>
      <c r="CG338" s="77" t="s">
        <v>195</v>
      </c>
      <c r="CH338" s="78">
        <v>0</v>
      </c>
      <c r="CI338" s="123" t="s">
        <v>115</v>
      </c>
      <c r="CJ338" s="76">
        <v>44680</v>
      </c>
      <c r="CK338" s="240" t="s">
        <v>3344</v>
      </c>
      <c r="CL338" s="92" t="s">
        <v>198</v>
      </c>
      <c r="CM338" s="78">
        <v>0</v>
      </c>
      <c r="CN338" s="123" t="s">
        <v>115</v>
      </c>
      <c r="CO338" s="248">
        <v>44712</v>
      </c>
      <c r="CP338" s="92" t="s">
        <v>3345</v>
      </c>
      <c r="CQ338" s="77">
        <v>1</v>
      </c>
      <c r="CR338" s="248">
        <v>44720</v>
      </c>
      <c r="CS338" s="92" t="s">
        <v>3346</v>
      </c>
      <c r="CT338" s="92" t="s">
        <v>139</v>
      </c>
      <c r="CU338" s="829">
        <v>44761</v>
      </c>
      <c r="CV338" s="846" t="s">
        <v>3345</v>
      </c>
      <c r="CW338" s="868" t="s">
        <v>139</v>
      </c>
      <c r="CX338" s="883">
        <v>44767</v>
      </c>
      <c r="CY338" s="890" t="s">
        <v>8678</v>
      </c>
      <c r="CZ338" s="886" t="s">
        <v>220</v>
      </c>
      <c r="DA338" s="78">
        <v>0</v>
      </c>
      <c r="DB338" s="884" t="s">
        <v>4239</v>
      </c>
      <c r="DC338" s="919"/>
      <c r="DD338" s="920"/>
      <c r="DE338" s="54" t="s">
        <v>140</v>
      </c>
      <c r="DF338" s="62"/>
      <c r="DG338" s="62"/>
      <c r="DH338" s="54"/>
      <c r="DI338" s="62"/>
      <c r="DJ338" s="953"/>
      <c r="DK338" s="925">
        <v>331</v>
      </c>
      <c r="DL338" s="855" t="str">
        <f t="shared" si="9"/>
        <v>VENCIDA</v>
      </c>
      <c r="DM338" s="913">
        <v>331</v>
      </c>
    </row>
    <row r="339" spans="1:117" ht="27" hidden="1" customHeight="1">
      <c r="A339" s="54">
        <v>535</v>
      </c>
      <c r="B339" s="54">
        <v>482</v>
      </c>
      <c r="C339" s="59" t="s">
        <v>99</v>
      </c>
      <c r="D339" s="56">
        <v>2021</v>
      </c>
      <c r="E339" s="56" t="s">
        <v>3196</v>
      </c>
      <c r="F339" s="170">
        <v>44414</v>
      </c>
      <c r="G339" s="339" t="s">
        <v>3347</v>
      </c>
      <c r="H339" s="59" t="s">
        <v>370</v>
      </c>
      <c r="I339" s="58" t="s">
        <v>3348</v>
      </c>
      <c r="J339" s="58" t="s">
        <v>3348</v>
      </c>
      <c r="K339" s="58" t="s">
        <v>3349</v>
      </c>
      <c r="L339" s="60" t="s">
        <v>2356</v>
      </c>
      <c r="M339" s="67" t="s">
        <v>3350</v>
      </c>
      <c r="N339" s="62"/>
      <c r="O339" s="54">
        <v>1</v>
      </c>
      <c r="P339" s="62" t="s">
        <v>3351</v>
      </c>
      <c r="Q339" s="59" t="s">
        <v>167</v>
      </c>
      <c r="R339" s="56" t="s">
        <v>2213</v>
      </c>
      <c r="S339" s="65" t="s">
        <v>3352</v>
      </c>
      <c r="T339" s="65">
        <v>44742</v>
      </c>
      <c r="U339" s="323"/>
      <c r="V339" s="62"/>
      <c r="W339" s="65">
        <f t="shared" si="8"/>
        <v>44742</v>
      </c>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54"/>
      <c r="AW339" s="62"/>
      <c r="AX339" s="62"/>
      <c r="AY339" s="62"/>
      <c r="AZ339" s="62"/>
      <c r="BA339" s="56"/>
      <c r="BB339" s="54"/>
      <c r="BC339" s="62"/>
      <c r="BD339" s="54"/>
      <c r="BE339" s="62"/>
      <c r="BF339" s="62"/>
      <c r="BG339" s="62"/>
      <c r="BH339" s="62"/>
      <c r="BI339" s="56"/>
      <c r="BJ339" s="54"/>
      <c r="BK339" s="62"/>
      <c r="BL339" s="62"/>
      <c r="BM339" s="62"/>
      <c r="BN339" s="62"/>
      <c r="BO339" s="62"/>
      <c r="BP339" s="62"/>
      <c r="BQ339" s="67"/>
      <c r="BR339" s="62"/>
      <c r="BS339" s="70"/>
      <c r="BT339" s="62"/>
      <c r="BU339" s="62"/>
      <c r="BV339" s="54" t="s">
        <v>3022</v>
      </c>
      <c r="BW339" s="54"/>
      <c r="BX339" s="54"/>
      <c r="BY339" s="54"/>
      <c r="BZ339" s="66" t="s">
        <v>255</v>
      </c>
      <c r="CA339" s="70" t="s">
        <v>1086</v>
      </c>
      <c r="CB339" s="66" t="s">
        <v>195</v>
      </c>
      <c r="CC339" s="68">
        <v>0.1</v>
      </c>
      <c r="CD339" s="54" t="s">
        <v>133</v>
      </c>
      <c r="CE339" s="76">
        <v>44659</v>
      </c>
      <c r="CF339" s="123" t="s">
        <v>223</v>
      </c>
      <c r="CG339" s="77" t="s">
        <v>195</v>
      </c>
      <c r="CH339" s="78">
        <v>0.1</v>
      </c>
      <c r="CI339" s="123" t="s">
        <v>133</v>
      </c>
      <c r="CJ339" s="76">
        <v>44680</v>
      </c>
      <c r="CK339" s="240" t="s">
        <v>3268</v>
      </c>
      <c r="CL339" s="92" t="s">
        <v>198</v>
      </c>
      <c r="CM339" s="78">
        <v>0.1</v>
      </c>
      <c r="CN339" s="112" t="s">
        <v>133</v>
      </c>
      <c r="CO339" s="79">
        <v>44712</v>
      </c>
      <c r="CP339" s="77" t="s">
        <v>3353</v>
      </c>
      <c r="CQ339" s="77">
        <v>1</v>
      </c>
      <c r="CR339" s="79">
        <v>44720</v>
      </c>
      <c r="CS339" s="77" t="s">
        <v>3354</v>
      </c>
      <c r="CT339" s="92" t="s">
        <v>139</v>
      </c>
      <c r="CU339" s="829">
        <v>44761</v>
      </c>
      <c r="CV339" s="846" t="s">
        <v>8344</v>
      </c>
      <c r="CW339" s="868" t="s">
        <v>139</v>
      </c>
      <c r="CX339" s="883">
        <v>44767</v>
      </c>
      <c r="CY339" s="890" t="s">
        <v>8679</v>
      </c>
      <c r="CZ339" s="886" t="s">
        <v>220</v>
      </c>
      <c r="DA339" s="78">
        <v>1</v>
      </c>
      <c r="DB339" s="884" t="s">
        <v>4237</v>
      </c>
      <c r="DC339" s="919"/>
      <c r="DD339" s="920"/>
      <c r="DE339" s="948" t="s">
        <v>4218</v>
      </c>
      <c r="DF339" s="62" t="s">
        <v>8680</v>
      </c>
      <c r="DG339" s="62" t="s">
        <v>220</v>
      </c>
      <c r="DH339" s="954">
        <v>44771</v>
      </c>
      <c r="DI339" s="62"/>
      <c r="DJ339" s="953"/>
      <c r="DK339" s="925">
        <v>332</v>
      </c>
      <c r="DL339" s="855" t="str">
        <f t="shared" si="9"/>
        <v>CUMPLIDA</v>
      </c>
      <c r="DM339" s="913">
        <v>332</v>
      </c>
    </row>
    <row r="340" spans="1:117" ht="27" hidden="1" customHeight="1">
      <c r="A340" s="54">
        <v>536</v>
      </c>
      <c r="B340" s="54">
        <v>483</v>
      </c>
      <c r="C340" s="59" t="s">
        <v>99</v>
      </c>
      <c r="D340" s="56">
        <v>2021</v>
      </c>
      <c r="E340" s="56" t="s">
        <v>3196</v>
      </c>
      <c r="F340" s="170">
        <v>44414</v>
      </c>
      <c r="G340" s="194" t="s">
        <v>3355</v>
      </c>
      <c r="H340" s="59" t="s">
        <v>370</v>
      </c>
      <c r="I340" s="58" t="s">
        <v>3356</v>
      </c>
      <c r="J340" s="58" t="s">
        <v>3356</v>
      </c>
      <c r="K340" s="58" t="s">
        <v>3256</v>
      </c>
      <c r="L340" s="60" t="s">
        <v>2356</v>
      </c>
      <c r="M340" s="67" t="s">
        <v>3357</v>
      </c>
      <c r="N340" s="62"/>
      <c r="O340" s="54">
        <v>1</v>
      </c>
      <c r="P340" s="67" t="s">
        <v>3358</v>
      </c>
      <c r="Q340" s="59" t="s">
        <v>167</v>
      </c>
      <c r="R340" s="56" t="s">
        <v>2213</v>
      </c>
      <c r="S340" s="65">
        <v>44504</v>
      </c>
      <c r="T340" s="65">
        <v>44742</v>
      </c>
      <c r="U340" s="323"/>
      <c r="V340" s="62"/>
      <c r="W340" s="65">
        <f t="shared" si="8"/>
        <v>44742</v>
      </c>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54"/>
      <c r="AW340" s="62"/>
      <c r="AX340" s="62"/>
      <c r="AY340" s="62"/>
      <c r="AZ340" s="62"/>
      <c r="BA340" s="56"/>
      <c r="BB340" s="54"/>
      <c r="BC340" s="62"/>
      <c r="BD340" s="54"/>
      <c r="BE340" s="62"/>
      <c r="BF340" s="62"/>
      <c r="BG340" s="62"/>
      <c r="BH340" s="62"/>
      <c r="BI340" s="56"/>
      <c r="BJ340" s="54"/>
      <c r="BK340" s="62"/>
      <c r="BL340" s="62"/>
      <c r="BM340" s="62"/>
      <c r="BN340" s="62"/>
      <c r="BO340" s="62"/>
      <c r="BP340" s="62"/>
      <c r="BQ340" s="67"/>
      <c r="BR340" s="62"/>
      <c r="BS340" s="70"/>
      <c r="BT340" s="62"/>
      <c r="BU340" s="62"/>
      <c r="BV340" s="54" t="s">
        <v>3022</v>
      </c>
      <c r="BW340" s="54"/>
      <c r="BX340" s="54"/>
      <c r="BY340" s="54"/>
      <c r="BZ340" s="66" t="s">
        <v>255</v>
      </c>
      <c r="CA340" s="70" t="s">
        <v>1086</v>
      </c>
      <c r="CB340" s="66" t="s">
        <v>195</v>
      </c>
      <c r="CC340" s="68">
        <v>0.1</v>
      </c>
      <c r="CD340" s="54" t="s">
        <v>133</v>
      </c>
      <c r="CE340" s="76">
        <v>44659</v>
      </c>
      <c r="CF340" s="123" t="s">
        <v>223</v>
      </c>
      <c r="CG340" s="77" t="s">
        <v>195</v>
      </c>
      <c r="CH340" s="78">
        <v>0.5</v>
      </c>
      <c r="CI340" s="123" t="s">
        <v>133</v>
      </c>
      <c r="CJ340" s="76">
        <v>44680</v>
      </c>
      <c r="CK340" s="240" t="s">
        <v>3359</v>
      </c>
      <c r="CL340" s="92" t="s">
        <v>198</v>
      </c>
      <c r="CM340" s="236">
        <v>0.6</v>
      </c>
      <c r="CN340" s="112" t="s">
        <v>133</v>
      </c>
      <c r="CO340" s="248">
        <v>44712</v>
      </c>
      <c r="CP340" s="77" t="s">
        <v>3360</v>
      </c>
      <c r="CQ340" s="77">
        <v>1</v>
      </c>
      <c r="CR340" s="79">
        <v>44720</v>
      </c>
      <c r="CS340" s="77" t="s">
        <v>3361</v>
      </c>
      <c r="CT340" s="77" t="s">
        <v>166</v>
      </c>
      <c r="CU340" s="829">
        <v>44761</v>
      </c>
      <c r="CV340" s="844" t="s">
        <v>8345</v>
      </c>
      <c r="CW340" s="857" t="s">
        <v>126</v>
      </c>
      <c r="CX340" s="883">
        <v>44764</v>
      </c>
      <c r="CY340" s="890" t="s">
        <v>8681</v>
      </c>
      <c r="CZ340" s="886" t="s">
        <v>220</v>
      </c>
      <c r="DA340" s="236">
        <v>0.6</v>
      </c>
      <c r="DB340" s="884" t="s">
        <v>4239</v>
      </c>
      <c r="DC340" s="919"/>
      <c r="DD340" s="920"/>
      <c r="DE340" s="54" t="s">
        <v>140</v>
      </c>
      <c r="DF340" s="62"/>
      <c r="DG340" s="62"/>
      <c r="DH340" s="54"/>
      <c r="DI340" s="62"/>
      <c r="DJ340" s="953"/>
      <c r="DK340" s="925">
        <v>333</v>
      </c>
      <c r="DL340" s="855" t="str">
        <f t="shared" si="9"/>
        <v>EN AVANCE</v>
      </c>
      <c r="DM340" s="913">
        <v>333</v>
      </c>
    </row>
    <row r="341" spans="1:117" ht="27" hidden="1" customHeight="1">
      <c r="A341" s="54">
        <v>537</v>
      </c>
      <c r="B341" s="54">
        <v>484</v>
      </c>
      <c r="C341" s="59" t="s">
        <v>99</v>
      </c>
      <c r="D341" s="56">
        <v>2021</v>
      </c>
      <c r="E341" s="56" t="s">
        <v>3196</v>
      </c>
      <c r="F341" s="170">
        <v>44414</v>
      </c>
      <c r="G341" s="58" t="s">
        <v>3362</v>
      </c>
      <c r="H341" s="59" t="s">
        <v>370</v>
      </c>
      <c r="I341" s="58" t="s">
        <v>3363</v>
      </c>
      <c r="J341" s="58" t="s">
        <v>3363</v>
      </c>
      <c r="K341" s="58" t="s">
        <v>3256</v>
      </c>
      <c r="L341" s="60" t="s">
        <v>2356</v>
      </c>
      <c r="M341" s="67" t="s">
        <v>3357</v>
      </c>
      <c r="N341" s="62"/>
      <c r="O341" s="54">
        <v>1</v>
      </c>
      <c r="P341" s="67" t="s">
        <v>3358</v>
      </c>
      <c r="Q341" s="59" t="s">
        <v>167</v>
      </c>
      <c r="R341" s="56" t="s">
        <v>2213</v>
      </c>
      <c r="S341" s="65">
        <v>44504</v>
      </c>
      <c r="T341" s="65">
        <v>44742</v>
      </c>
      <c r="U341" s="323"/>
      <c r="V341" s="62"/>
      <c r="W341" s="65">
        <f t="shared" si="8"/>
        <v>44742</v>
      </c>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54"/>
      <c r="AW341" s="62"/>
      <c r="AX341" s="62"/>
      <c r="AY341" s="62"/>
      <c r="AZ341" s="62"/>
      <c r="BA341" s="56"/>
      <c r="BB341" s="54"/>
      <c r="BC341" s="62"/>
      <c r="BD341" s="54"/>
      <c r="BE341" s="62"/>
      <c r="BF341" s="62"/>
      <c r="BG341" s="62"/>
      <c r="BH341" s="62"/>
      <c r="BI341" s="56"/>
      <c r="BJ341" s="54"/>
      <c r="BK341" s="62"/>
      <c r="BL341" s="62"/>
      <c r="BM341" s="62"/>
      <c r="BN341" s="62"/>
      <c r="BO341" s="62"/>
      <c r="BP341" s="62"/>
      <c r="BQ341" s="67"/>
      <c r="BR341" s="62"/>
      <c r="BS341" s="70"/>
      <c r="BT341" s="62"/>
      <c r="BU341" s="62"/>
      <c r="BV341" s="54" t="s">
        <v>3022</v>
      </c>
      <c r="BW341" s="54"/>
      <c r="BX341" s="54"/>
      <c r="BY341" s="54"/>
      <c r="BZ341" s="66" t="s">
        <v>255</v>
      </c>
      <c r="CA341" s="70" t="s">
        <v>1086</v>
      </c>
      <c r="CB341" s="66" t="s">
        <v>195</v>
      </c>
      <c r="CC341" s="68">
        <v>0.1</v>
      </c>
      <c r="CD341" s="54" t="s">
        <v>133</v>
      </c>
      <c r="CE341" s="76">
        <v>44659</v>
      </c>
      <c r="CF341" s="123" t="s">
        <v>223</v>
      </c>
      <c r="CG341" s="77" t="s">
        <v>195</v>
      </c>
      <c r="CH341" s="78">
        <v>0.5</v>
      </c>
      <c r="CI341" s="123" t="s">
        <v>133</v>
      </c>
      <c r="CJ341" s="76">
        <v>44680</v>
      </c>
      <c r="CK341" s="240" t="s">
        <v>3359</v>
      </c>
      <c r="CL341" s="92" t="s">
        <v>198</v>
      </c>
      <c r="CM341" s="236">
        <v>0.6</v>
      </c>
      <c r="CN341" s="112" t="s">
        <v>133</v>
      </c>
      <c r="CO341" s="248">
        <v>44712</v>
      </c>
      <c r="CP341" s="77" t="s">
        <v>3360</v>
      </c>
      <c r="CQ341" s="77">
        <v>1</v>
      </c>
      <c r="CR341" s="248">
        <v>44720</v>
      </c>
      <c r="CS341" s="77" t="s">
        <v>3361</v>
      </c>
      <c r="CT341" s="77" t="s">
        <v>166</v>
      </c>
      <c r="CU341" s="829">
        <v>44761</v>
      </c>
      <c r="CV341" s="844" t="s">
        <v>8345</v>
      </c>
      <c r="CW341" s="857" t="s">
        <v>126</v>
      </c>
      <c r="CX341" s="883">
        <v>44764</v>
      </c>
      <c r="CY341" s="890" t="s">
        <v>8681</v>
      </c>
      <c r="CZ341" s="886" t="s">
        <v>220</v>
      </c>
      <c r="DA341" s="236">
        <v>0.6</v>
      </c>
      <c r="DB341" s="884" t="s">
        <v>4239</v>
      </c>
      <c r="DC341" s="919"/>
      <c r="DD341" s="920"/>
      <c r="DE341" s="54" t="s">
        <v>140</v>
      </c>
      <c r="DF341" s="62"/>
      <c r="DG341" s="62"/>
      <c r="DH341" s="54"/>
      <c r="DI341" s="62"/>
      <c r="DJ341" s="953"/>
      <c r="DK341" s="925">
        <v>334</v>
      </c>
      <c r="DL341" s="855" t="str">
        <f t="shared" si="9"/>
        <v>EN AVANCE</v>
      </c>
      <c r="DM341" s="913">
        <v>334</v>
      </c>
    </row>
    <row r="342" spans="1:117" ht="27" hidden="1" customHeight="1">
      <c r="A342" s="54">
        <v>538</v>
      </c>
      <c r="B342" s="54">
        <v>485</v>
      </c>
      <c r="C342" s="59" t="s">
        <v>99</v>
      </c>
      <c r="D342" s="56">
        <v>2021</v>
      </c>
      <c r="E342" s="56" t="s">
        <v>3364</v>
      </c>
      <c r="F342" s="65">
        <v>44482</v>
      </c>
      <c r="G342" s="58" t="s">
        <v>3365</v>
      </c>
      <c r="H342" s="59" t="s">
        <v>102</v>
      </c>
      <c r="I342" s="58" t="s">
        <v>3366</v>
      </c>
      <c r="J342" s="58" t="s">
        <v>3367</v>
      </c>
      <c r="K342" s="58" t="s">
        <v>3368</v>
      </c>
      <c r="L342" s="60" t="s">
        <v>146</v>
      </c>
      <c r="M342" s="58" t="s">
        <v>3369</v>
      </c>
      <c r="N342" s="56"/>
      <c r="O342" s="90">
        <v>12</v>
      </c>
      <c r="P342" s="81" t="s">
        <v>3370</v>
      </c>
      <c r="Q342" s="59" t="s">
        <v>696</v>
      </c>
      <c r="R342" s="81" t="s">
        <v>3371</v>
      </c>
      <c r="S342" s="314">
        <v>44510</v>
      </c>
      <c r="T342" s="314">
        <v>44875</v>
      </c>
      <c r="U342" s="323"/>
      <c r="V342" s="62"/>
      <c r="W342" s="65">
        <f t="shared" si="8"/>
        <v>44875</v>
      </c>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54"/>
      <c r="AW342" s="62"/>
      <c r="AX342" s="62"/>
      <c r="AY342" s="62"/>
      <c r="AZ342" s="62"/>
      <c r="BA342" s="56"/>
      <c r="BB342" s="54"/>
      <c r="BC342" s="62"/>
      <c r="BD342" s="54"/>
      <c r="BE342" s="62"/>
      <c r="BF342" s="62"/>
      <c r="BG342" s="62"/>
      <c r="BH342" s="62"/>
      <c r="BI342" s="56"/>
      <c r="BJ342" s="54"/>
      <c r="BK342" s="62"/>
      <c r="BL342" s="62"/>
      <c r="BM342" s="62"/>
      <c r="BN342" s="62"/>
      <c r="BO342" s="62"/>
      <c r="BP342" s="62"/>
      <c r="BQ342" s="67"/>
      <c r="BR342" s="62"/>
      <c r="BS342" s="70"/>
      <c r="BT342" s="62"/>
      <c r="BU342" s="62"/>
      <c r="BV342" s="54" t="s">
        <v>3022</v>
      </c>
      <c r="BW342" s="170">
        <v>44627</v>
      </c>
      <c r="BX342" s="56" t="s">
        <v>3372</v>
      </c>
      <c r="BY342" s="68">
        <v>0.1</v>
      </c>
      <c r="BZ342" s="57">
        <v>44630</v>
      </c>
      <c r="CA342" s="58" t="s">
        <v>3373</v>
      </c>
      <c r="CB342" s="56" t="s">
        <v>709</v>
      </c>
      <c r="CC342" s="68">
        <v>0.1</v>
      </c>
      <c r="CD342" s="54" t="s">
        <v>133</v>
      </c>
      <c r="CE342" s="57">
        <v>44662</v>
      </c>
      <c r="CF342" s="58" t="s">
        <v>163</v>
      </c>
      <c r="CG342" s="56" t="s">
        <v>135</v>
      </c>
      <c r="CH342" s="68">
        <v>0</v>
      </c>
      <c r="CI342" s="54" t="s">
        <v>133</v>
      </c>
      <c r="CJ342" s="170">
        <v>44683</v>
      </c>
      <c r="CK342" s="56" t="s">
        <v>3374</v>
      </c>
      <c r="CL342" s="54" t="s">
        <v>135</v>
      </c>
      <c r="CM342" s="68">
        <v>0.2</v>
      </c>
      <c r="CN342" s="54" t="s">
        <v>133</v>
      </c>
      <c r="CO342" s="684">
        <v>44712</v>
      </c>
      <c r="CP342" s="56" t="s">
        <v>3375</v>
      </c>
      <c r="CQ342" s="66">
        <v>0.3</v>
      </c>
      <c r="CR342" s="684">
        <v>44720</v>
      </c>
      <c r="CS342" s="56" t="s">
        <v>3375</v>
      </c>
      <c r="CT342" s="56" t="s">
        <v>367</v>
      </c>
      <c r="CU342" s="833">
        <v>44761</v>
      </c>
      <c r="CV342" s="837" t="s">
        <v>8346</v>
      </c>
      <c r="CW342" s="866" t="s">
        <v>1071</v>
      </c>
      <c r="CX342" s="893">
        <v>44767</v>
      </c>
      <c r="CY342" s="890" t="s">
        <v>8400</v>
      </c>
      <c r="CZ342" s="885" t="s">
        <v>128</v>
      </c>
      <c r="DA342" s="896">
        <v>0.2</v>
      </c>
      <c r="DB342" s="884" t="s">
        <v>4238</v>
      </c>
      <c r="DC342" s="919"/>
      <c r="DD342" s="920"/>
      <c r="DE342" s="54" t="s">
        <v>140</v>
      </c>
      <c r="DF342" s="62"/>
      <c r="DG342" s="62"/>
      <c r="DH342" s="54"/>
      <c r="DI342" s="62"/>
      <c r="DJ342" s="953"/>
      <c r="DK342" s="925">
        <v>335</v>
      </c>
      <c r="DL342" s="855" t="str">
        <f t="shared" si="9"/>
        <v>EN AVANCE</v>
      </c>
      <c r="DM342" s="913">
        <v>335</v>
      </c>
    </row>
    <row r="343" spans="1:117" ht="27" hidden="1" customHeight="1">
      <c r="A343" s="54">
        <v>0</v>
      </c>
      <c r="B343" s="54">
        <v>486</v>
      </c>
      <c r="C343" s="59" t="s">
        <v>99</v>
      </c>
      <c r="D343" s="56">
        <v>2021</v>
      </c>
      <c r="E343" s="56" t="s">
        <v>3364</v>
      </c>
      <c r="F343" s="65">
        <v>44482</v>
      </c>
      <c r="G343" s="58" t="s">
        <v>3365</v>
      </c>
      <c r="H343" s="59" t="s">
        <v>102</v>
      </c>
      <c r="I343" s="58" t="s">
        <v>3366</v>
      </c>
      <c r="J343" s="58" t="s">
        <v>3367</v>
      </c>
      <c r="K343" s="58" t="s">
        <v>3368</v>
      </c>
      <c r="L343" s="60" t="s">
        <v>106</v>
      </c>
      <c r="M343" s="58" t="s">
        <v>3376</v>
      </c>
      <c r="N343" s="56"/>
      <c r="O343" s="74">
        <v>1</v>
      </c>
      <c r="P343" s="81" t="s">
        <v>3377</v>
      </c>
      <c r="Q343" s="59" t="s">
        <v>3378</v>
      </c>
      <c r="R343" s="81" t="s">
        <v>3379</v>
      </c>
      <c r="S343" s="314">
        <v>44510</v>
      </c>
      <c r="T343" s="314">
        <v>44561</v>
      </c>
      <c r="U343" s="323"/>
      <c r="V343" s="62"/>
      <c r="W343" s="65">
        <f t="shared" si="8"/>
        <v>44561</v>
      </c>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54"/>
      <c r="AW343" s="62"/>
      <c r="AX343" s="62"/>
      <c r="AY343" s="62"/>
      <c r="AZ343" s="62"/>
      <c r="BA343" s="56"/>
      <c r="BB343" s="54"/>
      <c r="BC343" s="62"/>
      <c r="BD343" s="54"/>
      <c r="BE343" s="62"/>
      <c r="BF343" s="62"/>
      <c r="BG343" s="62"/>
      <c r="BH343" s="62"/>
      <c r="BI343" s="56"/>
      <c r="BJ343" s="54"/>
      <c r="BK343" s="62"/>
      <c r="BL343" s="62"/>
      <c r="BM343" s="62"/>
      <c r="BN343" s="62"/>
      <c r="BO343" s="62"/>
      <c r="BP343" s="62"/>
      <c r="BQ343" s="67"/>
      <c r="BR343" s="62"/>
      <c r="BS343" s="70"/>
      <c r="BT343" s="62"/>
      <c r="BU343" s="62"/>
      <c r="BV343" s="54" t="s">
        <v>3022</v>
      </c>
      <c r="BW343" s="54"/>
      <c r="BX343" s="54"/>
      <c r="BY343" s="54"/>
      <c r="BZ343" s="261">
        <v>44635</v>
      </c>
      <c r="CA343" s="322" t="s">
        <v>3380</v>
      </c>
      <c r="CB343" s="172" t="s">
        <v>3381</v>
      </c>
      <c r="CC343" s="276">
        <v>1</v>
      </c>
      <c r="CD343" s="54" t="s">
        <v>257</v>
      </c>
      <c r="CE343" s="170">
        <v>44291</v>
      </c>
      <c r="CF343" s="58" t="s">
        <v>598</v>
      </c>
      <c r="CG343" s="56" t="s">
        <v>3382</v>
      </c>
      <c r="CH343" s="68">
        <v>1</v>
      </c>
      <c r="CI343" s="54" t="s">
        <v>257</v>
      </c>
      <c r="CJ343" s="76">
        <v>44680</v>
      </c>
      <c r="CK343" s="92" t="s">
        <v>598</v>
      </c>
      <c r="CL343" s="92" t="s">
        <v>3382</v>
      </c>
      <c r="CM343" s="123">
        <v>100</v>
      </c>
      <c r="CN343" s="123" t="s">
        <v>257</v>
      </c>
      <c r="CO343" s="123"/>
      <c r="CP343" s="123"/>
      <c r="CQ343" s="123"/>
      <c r="CR343" s="76">
        <v>44720</v>
      </c>
      <c r="CS343" s="123" t="s">
        <v>3383</v>
      </c>
      <c r="CT343" s="123" t="s">
        <v>139</v>
      </c>
      <c r="CU343" s="808">
        <v>44742</v>
      </c>
      <c r="CV343" s="852" t="s">
        <v>8183</v>
      </c>
      <c r="CW343" s="874" t="s">
        <v>139</v>
      </c>
      <c r="CX343" s="883">
        <v>44770</v>
      </c>
      <c r="CY343" s="909" t="s">
        <v>8463</v>
      </c>
      <c r="CZ343" s="885" t="s">
        <v>128</v>
      </c>
      <c r="DA343" s="78">
        <v>1</v>
      </c>
      <c r="DB343" s="884" t="s">
        <v>4237</v>
      </c>
      <c r="DC343" s="919" t="s">
        <v>260</v>
      </c>
      <c r="DD343" s="920" t="s">
        <v>260</v>
      </c>
      <c r="DE343" s="54" t="s">
        <v>140</v>
      </c>
      <c r="DF343" s="67"/>
      <c r="DG343" s="56"/>
      <c r="DH343" s="170"/>
      <c r="DI343" s="54"/>
      <c r="DJ343" s="953"/>
      <c r="DK343" s="925">
        <v>336</v>
      </c>
      <c r="DL343" s="855" t="str">
        <f t="shared" si="9"/>
        <v>CUMPLIDA</v>
      </c>
      <c r="DM343" s="913">
        <v>336</v>
      </c>
    </row>
    <row r="344" spans="1:117" ht="27" hidden="1" customHeight="1">
      <c r="A344" s="54">
        <v>0</v>
      </c>
      <c r="B344" s="54">
        <v>487</v>
      </c>
      <c r="C344" s="59" t="s">
        <v>99</v>
      </c>
      <c r="D344" s="56">
        <v>2021</v>
      </c>
      <c r="E344" s="56" t="s">
        <v>3364</v>
      </c>
      <c r="F344" s="65">
        <v>44482</v>
      </c>
      <c r="G344" s="58" t="s">
        <v>3365</v>
      </c>
      <c r="H344" s="59" t="s">
        <v>102</v>
      </c>
      <c r="I344" s="58" t="s">
        <v>3366</v>
      </c>
      <c r="J344" s="58" t="s">
        <v>3367</v>
      </c>
      <c r="K344" s="58" t="s">
        <v>3368</v>
      </c>
      <c r="L344" s="60" t="s">
        <v>146</v>
      </c>
      <c r="M344" s="58" t="s">
        <v>3384</v>
      </c>
      <c r="N344" s="56"/>
      <c r="O344" s="90">
        <v>19</v>
      </c>
      <c r="P344" s="81" t="s">
        <v>3385</v>
      </c>
      <c r="Q344" s="59" t="s">
        <v>3378</v>
      </c>
      <c r="R344" s="81" t="s">
        <v>3386</v>
      </c>
      <c r="S344" s="134" t="s">
        <v>3387</v>
      </c>
      <c r="T344" s="134">
        <v>44561</v>
      </c>
      <c r="U344" s="323"/>
      <c r="V344" s="62"/>
      <c r="W344" s="65">
        <f t="shared" si="8"/>
        <v>44561</v>
      </c>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54"/>
      <c r="AW344" s="62"/>
      <c r="AX344" s="62"/>
      <c r="AY344" s="62"/>
      <c r="AZ344" s="62"/>
      <c r="BA344" s="56"/>
      <c r="BB344" s="54"/>
      <c r="BC344" s="62"/>
      <c r="BD344" s="54"/>
      <c r="BE344" s="62"/>
      <c r="BF344" s="62"/>
      <c r="BG344" s="62"/>
      <c r="BH344" s="62"/>
      <c r="BI344" s="56"/>
      <c r="BJ344" s="54"/>
      <c r="BK344" s="62"/>
      <c r="BL344" s="62"/>
      <c r="BM344" s="62"/>
      <c r="BN344" s="62"/>
      <c r="BO344" s="62"/>
      <c r="BP344" s="62"/>
      <c r="BQ344" s="67"/>
      <c r="BR344" s="62"/>
      <c r="BS344" s="70"/>
      <c r="BT344" s="62"/>
      <c r="BU344" s="62"/>
      <c r="BV344" s="54" t="s">
        <v>3022</v>
      </c>
      <c r="BW344" s="54"/>
      <c r="BX344" s="54"/>
      <c r="BY344" s="54"/>
      <c r="BZ344" s="261">
        <v>44635</v>
      </c>
      <c r="CA344" s="322" t="s">
        <v>3388</v>
      </c>
      <c r="CB344" s="172" t="s">
        <v>3381</v>
      </c>
      <c r="CC344" s="276">
        <v>1</v>
      </c>
      <c r="CD344" s="54" t="s">
        <v>257</v>
      </c>
      <c r="CE344" s="170">
        <v>44291</v>
      </c>
      <c r="CF344" s="58" t="s">
        <v>598</v>
      </c>
      <c r="CG344" s="56" t="s">
        <v>3382</v>
      </c>
      <c r="CH344" s="68">
        <v>1</v>
      </c>
      <c r="CI344" s="54" t="s">
        <v>257</v>
      </c>
      <c r="CJ344" s="76">
        <v>44680</v>
      </c>
      <c r="CK344" s="92" t="s">
        <v>598</v>
      </c>
      <c r="CL344" s="92" t="s">
        <v>3382</v>
      </c>
      <c r="CM344" s="123">
        <v>100</v>
      </c>
      <c r="CN344" s="123" t="s">
        <v>257</v>
      </c>
      <c r="CO344" s="123"/>
      <c r="CP344" s="123"/>
      <c r="CQ344" s="123"/>
      <c r="CR344" s="76">
        <v>44720</v>
      </c>
      <c r="CS344" s="123" t="s">
        <v>3383</v>
      </c>
      <c r="CT344" s="123" t="s">
        <v>139</v>
      </c>
      <c r="CU344" s="808">
        <v>44742</v>
      </c>
      <c r="CV344" s="852" t="s">
        <v>8183</v>
      </c>
      <c r="CW344" s="874" t="s">
        <v>139</v>
      </c>
      <c r="CX344" s="883">
        <v>44770</v>
      </c>
      <c r="CY344" s="909" t="s">
        <v>8463</v>
      </c>
      <c r="CZ344" s="885" t="s">
        <v>128</v>
      </c>
      <c r="DA344" s="78">
        <v>1</v>
      </c>
      <c r="DB344" s="884" t="s">
        <v>4237</v>
      </c>
      <c r="DC344" s="919" t="s">
        <v>260</v>
      </c>
      <c r="DD344" s="920" t="s">
        <v>260</v>
      </c>
      <c r="DE344" s="54" t="s">
        <v>140</v>
      </c>
      <c r="DF344" s="67"/>
      <c r="DG344" s="56"/>
      <c r="DH344" s="170"/>
      <c r="DI344" s="54"/>
      <c r="DJ344" s="953"/>
      <c r="DK344" s="925">
        <v>337</v>
      </c>
      <c r="DL344" s="855" t="str">
        <f t="shared" si="9"/>
        <v>CUMPLIDA</v>
      </c>
      <c r="DM344" s="913">
        <v>337</v>
      </c>
    </row>
    <row r="345" spans="1:117" ht="27" hidden="1" customHeight="1">
      <c r="A345" s="54">
        <v>539</v>
      </c>
      <c r="B345" s="54">
        <v>488</v>
      </c>
      <c r="C345" s="59" t="s">
        <v>99</v>
      </c>
      <c r="D345" s="56">
        <v>2021</v>
      </c>
      <c r="E345" s="56" t="s">
        <v>3364</v>
      </c>
      <c r="F345" s="65">
        <v>44482</v>
      </c>
      <c r="G345" s="58" t="s">
        <v>3389</v>
      </c>
      <c r="H345" s="59" t="s">
        <v>102</v>
      </c>
      <c r="I345" s="58" t="s">
        <v>3366</v>
      </c>
      <c r="J345" s="58" t="s">
        <v>3367</v>
      </c>
      <c r="K345" s="58" t="s">
        <v>3368</v>
      </c>
      <c r="L345" s="60" t="s">
        <v>146</v>
      </c>
      <c r="M345" s="58" t="s">
        <v>3369</v>
      </c>
      <c r="N345" s="56"/>
      <c r="O345" s="90">
        <v>12</v>
      </c>
      <c r="P345" s="81" t="s">
        <v>3370</v>
      </c>
      <c r="Q345" s="59" t="s">
        <v>696</v>
      </c>
      <c r="R345" s="81" t="s">
        <v>3371</v>
      </c>
      <c r="S345" s="314">
        <v>44510</v>
      </c>
      <c r="T345" s="314">
        <v>44875</v>
      </c>
      <c r="U345" s="323"/>
      <c r="V345" s="62"/>
      <c r="W345" s="65">
        <f t="shared" si="8"/>
        <v>44875</v>
      </c>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54"/>
      <c r="AW345" s="62"/>
      <c r="AX345" s="62"/>
      <c r="AY345" s="62"/>
      <c r="AZ345" s="62"/>
      <c r="BA345" s="56"/>
      <c r="BB345" s="54"/>
      <c r="BC345" s="62"/>
      <c r="BD345" s="54"/>
      <c r="BE345" s="62"/>
      <c r="BF345" s="62"/>
      <c r="BG345" s="62"/>
      <c r="BH345" s="62"/>
      <c r="BI345" s="56"/>
      <c r="BJ345" s="54"/>
      <c r="BK345" s="62"/>
      <c r="BL345" s="62"/>
      <c r="BM345" s="62"/>
      <c r="BN345" s="62"/>
      <c r="BO345" s="62"/>
      <c r="BP345" s="62"/>
      <c r="BQ345" s="67"/>
      <c r="BR345" s="62"/>
      <c r="BS345" s="70"/>
      <c r="BT345" s="62"/>
      <c r="BU345" s="62"/>
      <c r="BV345" s="54" t="s">
        <v>3022</v>
      </c>
      <c r="BW345" s="170">
        <v>44627</v>
      </c>
      <c r="BX345" s="56" t="s">
        <v>3372</v>
      </c>
      <c r="BY345" s="68">
        <v>0.1</v>
      </c>
      <c r="BZ345" s="57">
        <v>44630</v>
      </c>
      <c r="CA345" s="58" t="s">
        <v>3373</v>
      </c>
      <c r="CB345" s="56" t="s">
        <v>709</v>
      </c>
      <c r="CC345" s="68">
        <v>0.1</v>
      </c>
      <c r="CD345" s="54" t="s">
        <v>133</v>
      </c>
      <c r="CE345" s="57">
        <v>44662</v>
      </c>
      <c r="CF345" s="58" t="s">
        <v>163</v>
      </c>
      <c r="CG345" s="56" t="s">
        <v>135</v>
      </c>
      <c r="CH345" s="68">
        <v>0</v>
      </c>
      <c r="CI345" s="54" t="s">
        <v>133</v>
      </c>
      <c r="CJ345" s="170">
        <v>44683</v>
      </c>
      <c r="CK345" s="56" t="s">
        <v>3374</v>
      </c>
      <c r="CL345" s="54" t="s">
        <v>135</v>
      </c>
      <c r="CM345" s="68">
        <v>0.2</v>
      </c>
      <c r="CN345" s="54" t="s">
        <v>133</v>
      </c>
      <c r="CO345" s="684">
        <v>44712</v>
      </c>
      <c r="CP345" s="56" t="s">
        <v>3375</v>
      </c>
      <c r="CQ345" s="66">
        <v>0.3</v>
      </c>
      <c r="CR345" s="684">
        <v>44720</v>
      </c>
      <c r="CS345" s="56" t="s">
        <v>3375</v>
      </c>
      <c r="CT345" s="56" t="s">
        <v>367</v>
      </c>
      <c r="CU345" s="833">
        <v>44761</v>
      </c>
      <c r="CV345" s="837" t="s">
        <v>8346</v>
      </c>
      <c r="CW345" s="866" t="s">
        <v>1071</v>
      </c>
      <c r="CX345" s="893">
        <v>44767</v>
      </c>
      <c r="CY345" s="890" t="s">
        <v>8400</v>
      </c>
      <c r="CZ345" s="885" t="s">
        <v>128</v>
      </c>
      <c r="DA345" s="896">
        <v>0.2</v>
      </c>
      <c r="DB345" s="884" t="s">
        <v>4238</v>
      </c>
      <c r="DC345" s="919"/>
      <c r="DD345" s="920"/>
      <c r="DE345" s="54" t="s">
        <v>140</v>
      </c>
      <c r="DF345" s="62"/>
      <c r="DG345" s="62"/>
      <c r="DH345" s="54"/>
      <c r="DI345" s="62"/>
      <c r="DJ345" s="953"/>
      <c r="DK345" s="925">
        <v>338</v>
      </c>
      <c r="DL345" s="855" t="str">
        <f t="shared" si="9"/>
        <v>EN AVANCE</v>
      </c>
      <c r="DM345" s="913">
        <v>338</v>
      </c>
    </row>
    <row r="346" spans="1:117" ht="27" hidden="1" customHeight="1">
      <c r="A346" s="54">
        <v>0</v>
      </c>
      <c r="B346" s="54">
        <v>489</v>
      </c>
      <c r="C346" s="59" t="s">
        <v>99</v>
      </c>
      <c r="D346" s="56">
        <v>2021</v>
      </c>
      <c r="E346" s="56" t="s">
        <v>3364</v>
      </c>
      <c r="F346" s="65">
        <v>44482</v>
      </c>
      <c r="G346" s="58" t="s">
        <v>3389</v>
      </c>
      <c r="H346" s="59" t="s">
        <v>102</v>
      </c>
      <c r="I346" s="58" t="s">
        <v>3390</v>
      </c>
      <c r="J346" s="58" t="s">
        <v>3391</v>
      </c>
      <c r="K346" s="58" t="s">
        <v>3368</v>
      </c>
      <c r="L346" s="60" t="s">
        <v>106</v>
      </c>
      <c r="M346" s="58" t="s">
        <v>3392</v>
      </c>
      <c r="N346" s="56"/>
      <c r="O346" s="213">
        <v>1</v>
      </c>
      <c r="P346" s="56" t="s">
        <v>3393</v>
      </c>
      <c r="Q346" s="59" t="s">
        <v>3378</v>
      </c>
      <c r="R346" s="81" t="s">
        <v>3386</v>
      </c>
      <c r="S346" s="65" t="s">
        <v>3387</v>
      </c>
      <c r="T346" s="134">
        <v>44561</v>
      </c>
      <c r="U346" s="323"/>
      <c r="V346" s="62"/>
      <c r="W346" s="65">
        <f t="shared" si="8"/>
        <v>44561</v>
      </c>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54"/>
      <c r="AW346" s="62"/>
      <c r="AX346" s="62"/>
      <c r="AY346" s="62"/>
      <c r="AZ346" s="62"/>
      <c r="BA346" s="56"/>
      <c r="BB346" s="54"/>
      <c r="BC346" s="62"/>
      <c r="BD346" s="54"/>
      <c r="BE346" s="62"/>
      <c r="BF346" s="62"/>
      <c r="BG346" s="62"/>
      <c r="BH346" s="62"/>
      <c r="BI346" s="56"/>
      <c r="BJ346" s="54"/>
      <c r="BK346" s="62"/>
      <c r="BL346" s="62"/>
      <c r="BM346" s="62"/>
      <c r="BN346" s="62"/>
      <c r="BO346" s="62"/>
      <c r="BP346" s="62"/>
      <c r="BQ346" s="67"/>
      <c r="BR346" s="62"/>
      <c r="BS346" s="70"/>
      <c r="BT346" s="62"/>
      <c r="BU346" s="62"/>
      <c r="BV346" s="54" t="s">
        <v>3022</v>
      </c>
      <c r="BW346" s="54"/>
      <c r="BX346" s="54"/>
      <c r="BY346" s="54"/>
      <c r="BZ346" s="261">
        <v>44635</v>
      </c>
      <c r="CA346" s="322" t="s">
        <v>3394</v>
      </c>
      <c r="CB346" s="172" t="s">
        <v>3381</v>
      </c>
      <c r="CC346" s="276">
        <v>1</v>
      </c>
      <c r="CD346" s="54" t="s">
        <v>257</v>
      </c>
      <c r="CE346" s="170">
        <v>44291</v>
      </c>
      <c r="CF346" s="58" t="s">
        <v>598</v>
      </c>
      <c r="CG346" s="56" t="s">
        <v>3382</v>
      </c>
      <c r="CH346" s="68">
        <v>1</v>
      </c>
      <c r="CI346" s="54" t="s">
        <v>257</v>
      </c>
      <c r="CJ346" s="76">
        <v>44680</v>
      </c>
      <c r="CK346" s="92" t="s">
        <v>598</v>
      </c>
      <c r="CL346" s="92" t="s">
        <v>3382</v>
      </c>
      <c r="CM346" s="123">
        <v>100</v>
      </c>
      <c r="CN346" s="123" t="s">
        <v>257</v>
      </c>
      <c r="CO346" s="123"/>
      <c r="CP346" s="123"/>
      <c r="CQ346" s="123"/>
      <c r="CR346" s="76">
        <v>44720</v>
      </c>
      <c r="CS346" s="123" t="s">
        <v>3383</v>
      </c>
      <c r="CT346" s="123" t="s">
        <v>139</v>
      </c>
      <c r="CU346" s="808">
        <v>44742</v>
      </c>
      <c r="CV346" s="852" t="s">
        <v>8183</v>
      </c>
      <c r="CW346" s="874" t="s">
        <v>139</v>
      </c>
      <c r="CX346" s="883">
        <v>44770</v>
      </c>
      <c r="CY346" s="909" t="s">
        <v>8463</v>
      </c>
      <c r="CZ346" s="885" t="s">
        <v>128</v>
      </c>
      <c r="DA346" s="78">
        <v>1</v>
      </c>
      <c r="DB346" s="884" t="s">
        <v>4237</v>
      </c>
      <c r="DC346" s="919" t="s">
        <v>260</v>
      </c>
      <c r="DD346" s="920" t="s">
        <v>260</v>
      </c>
      <c r="DE346" s="54" t="s">
        <v>140</v>
      </c>
      <c r="DF346" s="67"/>
      <c r="DG346" s="56"/>
      <c r="DH346" s="170"/>
      <c r="DI346" s="54"/>
      <c r="DJ346" s="953"/>
      <c r="DK346" s="925">
        <v>339</v>
      </c>
      <c r="DL346" s="855" t="str">
        <f t="shared" si="9"/>
        <v>CUMPLIDA</v>
      </c>
      <c r="DM346" s="913">
        <v>339</v>
      </c>
    </row>
    <row r="347" spans="1:117" ht="27" hidden="1" customHeight="1">
      <c r="A347" s="54">
        <v>0</v>
      </c>
      <c r="B347" s="54">
        <v>490</v>
      </c>
      <c r="C347" s="59" t="s">
        <v>99</v>
      </c>
      <c r="D347" s="56">
        <v>2021</v>
      </c>
      <c r="E347" s="56" t="s">
        <v>3364</v>
      </c>
      <c r="F347" s="65">
        <v>44482</v>
      </c>
      <c r="G347" s="58" t="s">
        <v>3389</v>
      </c>
      <c r="H347" s="59" t="s">
        <v>102</v>
      </c>
      <c r="I347" s="58" t="s">
        <v>3390</v>
      </c>
      <c r="J347" s="58" t="s">
        <v>3391</v>
      </c>
      <c r="K347" s="58" t="s">
        <v>3368</v>
      </c>
      <c r="L347" s="60" t="s">
        <v>146</v>
      </c>
      <c r="M347" s="58" t="s">
        <v>3395</v>
      </c>
      <c r="N347" s="56"/>
      <c r="O347" s="126">
        <v>1</v>
      </c>
      <c r="P347" s="56" t="s">
        <v>3396</v>
      </c>
      <c r="Q347" s="55" t="s">
        <v>391</v>
      </c>
      <c r="R347" s="81" t="s">
        <v>3397</v>
      </c>
      <c r="S347" s="65" t="s">
        <v>3387</v>
      </c>
      <c r="T347" s="134">
        <v>44875</v>
      </c>
      <c r="U347" s="60"/>
      <c r="V347" s="62"/>
      <c r="W347" s="65">
        <f t="shared" si="8"/>
        <v>44875</v>
      </c>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54"/>
      <c r="AW347" s="62"/>
      <c r="AX347" s="62"/>
      <c r="AY347" s="62"/>
      <c r="AZ347" s="62"/>
      <c r="BA347" s="56"/>
      <c r="BB347" s="54"/>
      <c r="BC347" s="62"/>
      <c r="BD347" s="54"/>
      <c r="BE347" s="62"/>
      <c r="BF347" s="62"/>
      <c r="BG347" s="62"/>
      <c r="BH347" s="62"/>
      <c r="BI347" s="56"/>
      <c r="BJ347" s="54"/>
      <c r="BK347" s="62"/>
      <c r="BL347" s="62"/>
      <c r="BM347" s="62"/>
      <c r="BN347" s="62"/>
      <c r="BO347" s="62"/>
      <c r="BP347" s="62"/>
      <c r="BQ347" s="67"/>
      <c r="BR347" s="62"/>
      <c r="BS347" s="70"/>
      <c r="BT347" s="62"/>
      <c r="BU347" s="62"/>
      <c r="BV347" s="54" t="s">
        <v>3022</v>
      </c>
      <c r="BW347" s="54"/>
      <c r="BX347" s="54"/>
      <c r="BY347" s="54"/>
      <c r="BZ347" s="294">
        <v>44635</v>
      </c>
      <c r="CA347" s="70" t="s">
        <v>3398</v>
      </c>
      <c r="CB347" s="130" t="s">
        <v>409</v>
      </c>
      <c r="CC347" s="56">
        <v>100</v>
      </c>
      <c r="CD347" s="54" t="s">
        <v>257</v>
      </c>
      <c r="CE347" s="216">
        <v>44657</v>
      </c>
      <c r="CF347" s="140" t="s">
        <v>1098</v>
      </c>
      <c r="CG347" s="131" t="s">
        <v>451</v>
      </c>
      <c r="CH347" s="78">
        <v>1</v>
      </c>
      <c r="CI347" s="123" t="s">
        <v>257</v>
      </c>
      <c r="CJ347" s="141">
        <v>44679</v>
      </c>
      <c r="CK347" s="240" t="s">
        <v>1098</v>
      </c>
      <c r="CL347" s="123"/>
      <c r="CM347" s="140">
        <v>1</v>
      </c>
      <c r="CN347" s="142" t="s">
        <v>257</v>
      </c>
      <c r="CO347" s="92"/>
      <c r="CP347" s="118"/>
      <c r="CQ347" s="92"/>
      <c r="CR347" s="248">
        <v>44720</v>
      </c>
      <c r="CS347" s="248" t="s">
        <v>1098</v>
      </c>
      <c r="CT347" s="92" t="s">
        <v>260</v>
      </c>
      <c r="CU347" s="811">
        <v>44761</v>
      </c>
      <c r="CV347" s="813" t="s">
        <v>8176</v>
      </c>
      <c r="CW347" s="860" t="s">
        <v>1349</v>
      </c>
      <c r="CX347" s="883">
        <v>44767</v>
      </c>
      <c r="CY347" s="884" t="s">
        <v>6675</v>
      </c>
      <c r="CZ347" s="885" t="s">
        <v>220</v>
      </c>
      <c r="DA347" s="140">
        <v>1</v>
      </c>
      <c r="DB347" s="884" t="s">
        <v>4237</v>
      </c>
      <c r="DC347" s="919"/>
      <c r="DD347" s="920"/>
      <c r="DE347" s="948" t="s">
        <v>4218</v>
      </c>
      <c r="DF347" s="62" t="s">
        <v>8682</v>
      </c>
      <c r="DG347" s="62" t="s">
        <v>220</v>
      </c>
      <c r="DH347" s="954">
        <v>44771</v>
      </c>
      <c r="DI347" s="62"/>
      <c r="DJ347" s="953"/>
      <c r="DK347" s="925">
        <v>340</v>
      </c>
      <c r="DL347" s="855" t="str">
        <f t="shared" si="9"/>
        <v>CUMPLIDA</v>
      </c>
      <c r="DM347" s="913">
        <v>340</v>
      </c>
    </row>
    <row r="348" spans="1:117" ht="27" customHeight="1">
      <c r="A348" s="54">
        <v>540</v>
      </c>
      <c r="B348" s="54">
        <v>491</v>
      </c>
      <c r="C348" s="59" t="s">
        <v>99</v>
      </c>
      <c r="D348" s="56">
        <v>2021</v>
      </c>
      <c r="E348" s="56" t="s">
        <v>3364</v>
      </c>
      <c r="F348" s="65">
        <v>44482</v>
      </c>
      <c r="G348" s="58" t="s">
        <v>3399</v>
      </c>
      <c r="H348" s="59" t="s">
        <v>102</v>
      </c>
      <c r="I348" s="58" t="s">
        <v>3366</v>
      </c>
      <c r="J348" s="58" t="s">
        <v>3367</v>
      </c>
      <c r="K348" s="58" t="s">
        <v>3368</v>
      </c>
      <c r="L348" s="60" t="s">
        <v>146</v>
      </c>
      <c r="M348" s="821" t="s">
        <v>3400</v>
      </c>
      <c r="N348" s="56"/>
      <c r="O348" s="90">
        <v>12</v>
      </c>
      <c r="P348" s="81" t="s">
        <v>3370</v>
      </c>
      <c r="Q348" s="55" t="s">
        <v>318</v>
      </c>
      <c r="R348" s="81" t="s">
        <v>319</v>
      </c>
      <c r="S348" s="314">
        <v>44510</v>
      </c>
      <c r="T348" s="314">
        <v>44875</v>
      </c>
      <c r="U348" s="323"/>
      <c r="V348" s="62"/>
      <c r="W348" s="65">
        <f t="shared" si="8"/>
        <v>44875</v>
      </c>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54"/>
      <c r="AW348" s="62"/>
      <c r="AX348" s="62"/>
      <c r="AY348" s="62"/>
      <c r="AZ348" s="62"/>
      <c r="BA348" s="56"/>
      <c r="BB348" s="54"/>
      <c r="BC348" s="62"/>
      <c r="BD348" s="54"/>
      <c r="BE348" s="62"/>
      <c r="BF348" s="62"/>
      <c r="BG348" s="62"/>
      <c r="BH348" s="62"/>
      <c r="BI348" s="56"/>
      <c r="BJ348" s="54"/>
      <c r="BK348" s="62"/>
      <c r="BL348" s="62"/>
      <c r="BM348" s="62"/>
      <c r="BN348" s="62"/>
      <c r="BO348" s="62"/>
      <c r="BP348" s="62"/>
      <c r="BQ348" s="67"/>
      <c r="BR348" s="62"/>
      <c r="BS348" s="70"/>
      <c r="BT348" s="62"/>
      <c r="BU348" s="62"/>
      <c r="BV348" s="54" t="s">
        <v>3022</v>
      </c>
      <c r="BW348" s="54"/>
      <c r="BX348" s="54"/>
      <c r="BY348" s="54"/>
      <c r="BZ348" s="72">
        <v>44628</v>
      </c>
      <c r="CA348" s="70" t="s">
        <v>3401</v>
      </c>
      <c r="CB348" s="73" t="s">
        <v>132</v>
      </c>
      <c r="CC348" s="54">
        <v>0</v>
      </c>
      <c r="CD348" s="54" t="s">
        <v>133</v>
      </c>
      <c r="CE348" s="248">
        <v>44657</v>
      </c>
      <c r="CF348" s="123" t="s">
        <v>3402</v>
      </c>
      <c r="CG348" s="77" t="s">
        <v>331</v>
      </c>
      <c r="CH348" s="122">
        <v>0.5</v>
      </c>
      <c r="CI348" s="78" t="s">
        <v>133</v>
      </c>
      <c r="CJ348" s="76">
        <v>44684</v>
      </c>
      <c r="CK348" s="118" t="s">
        <v>1140</v>
      </c>
      <c r="CL348" s="92" t="s">
        <v>333</v>
      </c>
      <c r="CM348" s="122">
        <v>0.8</v>
      </c>
      <c r="CN348" s="123" t="s">
        <v>133</v>
      </c>
      <c r="CO348" s="248">
        <v>44712</v>
      </c>
      <c r="CP348" s="92" t="s">
        <v>1140</v>
      </c>
      <c r="CQ348" s="92"/>
      <c r="CR348" s="79">
        <v>44720</v>
      </c>
      <c r="CS348" s="77" t="s">
        <v>335</v>
      </c>
      <c r="CT348" s="92" t="s">
        <v>367</v>
      </c>
      <c r="CU348" s="817">
        <v>44761</v>
      </c>
      <c r="CV348" s="845" t="s">
        <v>8245</v>
      </c>
      <c r="CW348" s="859" t="s">
        <v>1071</v>
      </c>
      <c r="CX348" s="883">
        <v>44767</v>
      </c>
      <c r="CY348" s="905" t="s">
        <v>8436</v>
      </c>
      <c r="CZ348" s="885" t="s">
        <v>128</v>
      </c>
      <c r="DA348" s="122">
        <v>0.8</v>
      </c>
      <c r="DB348" s="884" t="s">
        <v>4238</v>
      </c>
      <c r="DC348" s="919"/>
      <c r="DD348" s="920"/>
      <c r="DE348" s="54" t="s">
        <v>140</v>
      </c>
      <c r="DF348" s="62"/>
      <c r="DG348" s="62"/>
      <c r="DH348" s="54"/>
      <c r="DI348" s="62"/>
      <c r="DJ348" s="953"/>
      <c r="DK348" s="925">
        <v>341</v>
      </c>
      <c r="DL348" s="855" t="str">
        <f t="shared" si="9"/>
        <v>EN AVANCE</v>
      </c>
      <c r="DM348" s="913">
        <v>341</v>
      </c>
    </row>
    <row r="349" spans="1:117" ht="27" customHeight="1">
      <c r="A349" s="54">
        <v>0</v>
      </c>
      <c r="B349" s="54">
        <v>492</v>
      </c>
      <c r="C349" s="59" t="s">
        <v>99</v>
      </c>
      <c r="D349" s="56">
        <v>2021</v>
      </c>
      <c r="E349" s="56" t="s">
        <v>3364</v>
      </c>
      <c r="F349" s="65">
        <v>44482</v>
      </c>
      <c r="G349" s="58" t="s">
        <v>3399</v>
      </c>
      <c r="H349" s="59" t="s">
        <v>102</v>
      </c>
      <c r="I349" s="58" t="s">
        <v>3403</v>
      </c>
      <c r="J349" s="58" t="s">
        <v>3403</v>
      </c>
      <c r="K349" s="58" t="s">
        <v>3404</v>
      </c>
      <c r="L349" s="60" t="s">
        <v>106</v>
      </c>
      <c r="M349" s="58" t="s">
        <v>3405</v>
      </c>
      <c r="N349" s="56"/>
      <c r="O349" s="90">
        <v>1</v>
      </c>
      <c r="P349" s="81" t="s">
        <v>2752</v>
      </c>
      <c r="Q349" s="55" t="s">
        <v>318</v>
      </c>
      <c r="R349" s="81" t="s">
        <v>1135</v>
      </c>
      <c r="S349" s="134">
        <v>44510</v>
      </c>
      <c r="T349" s="134">
        <v>44561</v>
      </c>
      <c r="U349" s="323"/>
      <c r="V349" s="62"/>
      <c r="W349" s="64">
        <v>44742</v>
      </c>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54"/>
      <c r="AW349" s="62"/>
      <c r="AX349" s="62"/>
      <c r="AY349" s="62"/>
      <c r="AZ349" s="62"/>
      <c r="BA349" s="56"/>
      <c r="BB349" s="54"/>
      <c r="BC349" s="62"/>
      <c r="BD349" s="54"/>
      <c r="BE349" s="62"/>
      <c r="BF349" s="62"/>
      <c r="BG349" s="62"/>
      <c r="BH349" s="62"/>
      <c r="BI349" s="56"/>
      <c r="BJ349" s="54"/>
      <c r="BK349" s="62"/>
      <c r="BL349" s="62"/>
      <c r="BM349" s="62"/>
      <c r="BN349" s="62"/>
      <c r="BO349" s="62"/>
      <c r="BP349" s="62"/>
      <c r="BQ349" s="67"/>
      <c r="BR349" s="62"/>
      <c r="BS349" s="70"/>
      <c r="BT349" s="62"/>
      <c r="BU349" s="62"/>
      <c r="BV349" s="54" t="s">
        <v>3022</v>
      </c>
      <c r="BW349" s="54"/>
      <c r="BX349" s="54"/>
      <c r="BY349" s="54"/>
      <c r="BZ349" s="72">
        <v>44628</v>
      </c>
      <c r="CA349" s="70" t="s">
        <v>3406</v>
      </c>
      <c r="CB349" s="73" t="s">
        <v>132</v>
      </c>
      <c r="CC349" s="54"/>
      <c r="CD349" s="54" t="s">
        <v>133</v>
      </c>
      <c r="CE349" s="248">
        <v>44657</v>
      </c>
      <c r="CF349" s="77" t="s">
        <v>1139</v>
      </c>
      <c r="CG349" s="77" t="s">
        <v>331</v>
      </c>
      <c r="CH349" s="122">
        <v>0.5</v>
      </c>
      <c r="CI349" s="78" t="s">
        <v>133</v>
      </c>
      <c r="CJ349" s="76">
        <v>44684</v>
      </c>
      <c r="CK349" s="118" t="s">
        <v>1140</v>
      </c>
      <c r="CL349" s="92" t="s">
        <v>333</v>
      </c>
      <c r="CM349" s="122">
        <v>0.8</v>
      </c>
      <c r="CN349" s="123" t="s">
        <v>133</v>
      </c>
      <c r="CO349" s="248">
        <v>44712</v>
      </c>
      <c r="CP349" s="92" t="s">
        <v>1181</v>
      </c>
      <c r="CQ349" s="77">
        <v>0.9</v>
      </c>
      <c r="CR349" s="79">
        <v>44720</v>
      </c>
      <c r="CS349" s="77" t="s">
        <v>335</v>
      </c>
      <c r="CT349" s="92" t="s">
        <v>367</v>
      </c>
      <c r="CU349" s="817">
        <v>44761</v>
      </c>
      <c r="CV349" s="818" t="s">
        <v>8243</v>
      </c>
      <c r="CW349" s="858" t="s">
        <v>139</v>
      </c>
      <c r="CX349" s="883">
        <v>44767</v>
      </c>
      <c r="CY349" s="906" t="s">
        <v>8473</v>
      </c>
      <c r="CZ349" s="885" t="s">
        <v>128</v>
      </c>
      <c r="DA349" s="122">
        <v>0.8</v>
      </c>
      <c r="DB349" s="884" t="s">
        <v>4238</v>
      </c>
      <c r="DC349" s="919"/>
      <c r="DD349" s="920"/>
      <c r="DE349" s="54" t="s">
        <v>140</v>
      </c>
      <c r="DF349" s="62"/>
      <c r="DG349" s="62"/>
      <c r="DH349" s="54"/>
      <c r="DI349" s="62"/>
      <c r="DJ349" s="953"/>
      <c r="DK349" s="925">
        <v>342</v>
      </c>
      <c r="DL349" s="855" t="str">
        <f t="shared" si="9"/>
        <v>EN AVANCE</v>
      </c>
      <c r="DM349" s="913">
        <v>342</v>
      </c>
    </row>
    <row r="350" spans="1:117" ht="27" hidden="1" customHeight="1">
      <c r="A350" s="54">
        <v>541</v>
      </c>
      <c r="B350" s="54">
        <v>493</v>
      </c>
      <c r="C350" s="59" t="s">
        <v>99</v>
      </c>
      <c r="D350" s="56">
        <v>2021</v>
      </c>
      <c r="E350" s="56" t="s">
        <v>3364</v>
      </c>
      <c r="F350" s="65">
        <v>44482</v>
      </c>
      <c r="G350" s="58" t="s">
        <v>3407</v>
      </c>
      <c r="H350" s="59" t="s">
        <v>102</v>
      </c>
      <c r="I350" s="58" t="s">
        <v>3366</v>
      </c>
      <c r="J350" s="58" t="s">
        <v>3367</v>
      </c>
      <c r="K350" s="58" t="s">
        <v>3368</v>
      </c>
      <c r="L350" s="60" t="s">
        <v>146</v>
      </c>
      <c r="M350" s="118" t="s">
        <v>3408</v>
      </c>
      <c r="N350" s="56"/>
      <c r="O350" s="90">
        <v>12</v>
      </c>
      <c r="P350" s="81" t="s">
        <v>3409</v>
      </c>
      <c r="Q350" s="59" t="s">
        <v>1025</v>
      </c>
      <c r="R350" s="81" t="s">
        <v>3410</v>
      </c>
      <c r="S350" s="134">
        <v>44510</v>
      </c>
      <c r="T350" s="134">
        <v>44875</v>
      </c>
      <c r="U350" s="323"/>
      <c r="V350" s="62"/>
      <c r="W350" s="65">
        <f>IF(T350="","",(T350+V350))</f>
        <v>44875</v>
      </c>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54"/>
      <c r="AW350" s="62"/>
      <c r="AX350" s="62"/>
      <c r="AY350" s="62"/>
      <c r="AZ350" s="62"/>
      <c r="BA350" s="56"/>
      <c r="BB350" s="54"/>
      <c r="BC350" s="62"/>
      <c r="BD350" s="54"/>
      <c r="BE350" s="62"/>
      <c r="BF350" s="62"/>
      <c r="BG350" s="62"/>
      <c r="BH350" s="62"/>
      <c r="BI350" s="56"/>
      <c r="BJ350" s="54"/>
      <c r="BK350" s="62"/>
      <c r="BL350" s="62"/>
      <c r="BM350" s="62"/>
      <c r="BN350" s="62"/>
      <c r="BO350" s="62"/>
      <c r="BP350" s="62"/>
      <c r="BQ350" s="67"/>
      <c r="BR350" s="62"/>
      <c r="BS350" s="70"/>
      <c r="BT350" s="62"/>
      <c r="BU350" s="62"/>
      <c r="BV350" s="54" t="s">
        <v>3022</v>
      </c>
      <c r="BW350" s="54"/>
      <c r="BX350" s="56" t="s">
        <v>3411</v>
      </c>
      <c r="BY350" s="54"/>
      <c r="BZ350" s="170">
        <v>44634</v>
      </c>
      <c r="CA350" s="70" t="s">
        <v>2495</v>
      </c>
      <c r="CB350" s="66" t="s">
        <v>1043</v>
      </c>
      <c r="CC350" s="68">
        <v>0</v>
      </c>
      <c r="CD350" s="54" t="s">
        <v>133</v>
      </c>
      <c r="CE350" s="76">
        <v>44658</v>
      </c>
      <c r="CF350" s="123" t="s">
        <v>1068</v>
      </c>
      <c r="CG350" s="77" t="s">
        <v>1043</v>
      </c>
      <c r="CH350" s="78">
        <v>0</v>
      </c>
      <c r="CI350" s="78" t="s">
        <v>133</v>
      </c>
      <c r="CJ350" s="76">
        <v>44680</v>
      </c>
      <c r="CK350" s="92" t="s">
        <v>1045</v>
      </c>
      <c r="CL350" s="77" t="s">
        <v>1043</v>
      </c>
      <c r="CM350" s="78">
        <v>0</v>
      </c>
      <c r="CN350" s="78" t="s">
        <v>133</v>
      </c>
      <c r="CO350" s="77"/>
      <c r="CP350" s="77"/>
      <c r="CQ350" s="77"/>
      <c r="CR350" s="248">
        <v>44720</v>
      </c>
      <c r="CS350" s="77" t="s">
        <v>335</v>
      </c>
      <c r="CT350" s="77" t="s">
        <v>1048</v>
      </c>
      <c r="CU350" s="843">
        <v>44757</v>
      </c>
      <c r="CV350" s="938" t="s">
        <v>8383</v>
      </c>
      <c r="CW350" s="875" t="s">
        <v>126</v>
      </c>
      <c r="CX350" s="883">
        <v>44768</v>
      </c>
      <c r="CY350" s="884" t="s">
        <v>8683</v>
      </c>
      <c r="CZ350" s="885" t="s">
        <v>220</v>
      </c>
      <c r="DA350" s="78">
        <v>0</v>
      </c>
      <c r="DB350" s="884" t="s">
        <v>4238</v>
      </c>
      <c r="DC350" s="919"/>
      <c r="DD350" s="920"/>
      <c r="DE350" s="54" t="s">
        <v>140</v>
      </c>
      <c r="DF350" s="62"/>
      <c r="DG350" s="62"/>
      <c r="DH350" s="54"/>
      <c r="DI350" s="62"/>
      <c r="DJ350" s="953"/>
      <c r="DK350" s="925">
        <v>343</v>
      </c>
      <c r="DL350" s="855" t="str">
        <f t="shared" si="9"/>
        <v>EN AVANCE</v>
      </c>
      <c r="DM350" s="913">
        <v>343</v>
      </c>
    </row>
    <row r="351" spans="1:117" ht="27" hidden="1" customHeight="1">
      <c r="A351" s="54">
        <v>0</v>
      </c>
      <c r="B351" s="54">
        <v>494</v>
      </c>
      <c r="C351" s="59" t="s">
        <v>99</v>
      </c>
      <c r="D351" s="56">
        <v>2021</v>
      </c>
      <c r="E351" s="56" t="s">
        <v>3364</v>
      </c>
      <c r="F351" s="65">
        <v>44482</v>
      </c>
      <c r="G351" s="58" t="s">
        <v>3407</v>
      </c>
      <c r="H351" s="59" t="s">
        <v>102</v>
      </c>
      <c r="I351" s="58" t="s">
        <v>3412</v>
      </c>
      <c r="J351" s="58" t="s">
        <v>3413</v>
      </c>
      <c r="K351" s="58" t="s">
        <v>3414</v>
      </c>
      <c r="L351" s="60" t="s">
        <v>106</v>
      </c>
      <c r="M351" s="58" t="s">
        <v>3415</v>
      </c>
      <c r="N351" s="56"/>
      <c r="O351" s="74">
        <v>1</v>
      </c>
      <c r="P351" s="56" t="s">
        <v>3416</v>
      </c>
      <c r="Q351" s="59" t="s">
        <v>1025</v>
      </c>
      <c r="R351" s="81" t="s">
        <v>3410</v>
      </c>
      <c r="S351" s="65">
        <v>44510</v>
      </c>
      <c r="T351" s="134">
        <v>44742</v>
      </c>
      <c r="U351" s="323"/>
      <c r="V351" s="62"/>
      <c r="W351" s="65">
        <f>IF(T351="","",(T351+V351))</f>
        <v>44742</v>
      </c>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54"/>
      <c r="AW351" s="62"/>
      <c r="AX351" s="62"/>
      <c r="AY351" s="62"/>
      <c r="AZ351" s="62"/>
      <c r="BA351" s="56"/>
      <c r="BB351" s="54"/>
      <c r="BC351" s="62"/>
      <c r="BD351" s="54"/>
      <c r="BE351" s="62"/>
      <c r="BF351" s="62"/>
      <c r="BG351" s="62"/>
      <c r="BH351" s="62"/>
      <c r="BI351" s="56"/>
      <c r="BJ351" s="54"/>
      <c r="BK351" s="62"/>
      <c r="BL351" s="62"/>
      <c r="BM351" s="62"/>
      <c r="BN351" s="62"/>
      <c r="BO351" s="62"/>
      <c r="BP351" s="62"/>
      <c r="BQ351" s="67"/>
      <c r="BR351" s="62"/>
      <c r="BS351" s="70"/>
      <c r="BT351" s="62"/>
      <c r="BU351" s="62"/>
      <c r="BV351" s="54" t="s">
        <v>3022</v>
      </c>
      <c r="BW351" s="54"/>
      <c r="BX351" s="56" t="s">
        <v>3417</v>
      </c>
      <c r="BY351" s="54"/>
      <c r="BZ351" s="170">
        <v>44634</v>
      </c>
      <c r="CA351" s="70" t="s">
        <v>2495</v>
      </c>
      <c r="CB351" s="66" t="s">
        <v>1043</v>
      </c>
      <c r="CC351" s="68">
        <v>0</v>
      </c>
      <c r="CD351" s="54" t="s">
        <v>133</v>
      </c>
      <c r="CE351" s="76">
        <v>44658</v>
      </c>
      <c r="CF351" s="123" t="s">
        <v>1068</v>
      </c>
      <c r="CG351" s="77" t="s">
        <v>1043</v>
      </c>
      <c r="CH351" s="78">
        <v>0</v>
      </c>
      <c r="CI351" s="78" t="s">
        <v>133</v>
      </c>
      <c r="CJ351" s="76">
        <v>44680</v>
      </c>
      <c r="CK351" s="92" t="s">
        <v>1045</v>
      </c>
      <c r="CL351" s="77" t="s">
        <v>1043</v>
      </c>
      <c r="CM351" s="78">
        <v>0</v>
      </c>
      <c r="CN351" s="78" t="s">
        <v>133</v>
      </c>
      <c r="CO351" s="77"/>
      <c r="CP351" s="77"/>
      <c r="CQ351" s="77"/>
      <c r="CR351" s="79">
        <v>44720</v>
      </c>
      <c r="CS351" s="77" t="s">
        <v>335</v>
      </c>
      <c r="CT351" s="77" t="s">
        <v>1048</v>
      </c>
      <c r="CU351" s="843">
        <v>44757</v>
      </c>
      <c r="CV351" s="938" t="s">
        <v>8383</v>
      </c>
      <c r="CW351" s="865" t="s">
        <v>201</v>
      </c>
      <c r="CX351" s="883">
        <v>44767</v>
      </c>
      <c r="CY351" s="884" t="s">
        <v>8684</v>
      </c>
      <c r="CZ351" s="885" t="s">
        <v>220</v>
      </c>
      <c r="DA351" s="78">
        <v>0</v>
      </c>
      <c r="DB351" s="884" t="s">
        <v>4239</v>
      </c>
      <c r="DC351" s="919"/>
      <c r="DD351" s="920"/>
      <c r="DE351" s="54" t="s">
        <v>140</v>
      </c>
      <c r="DF351" s="62"/>
      <c r="DG351" s="62"/>
      <c r="DH351" s="54"/>
      <c r="DI351" s="62"/>
      <c r="DJ351" s="953"/>
      <c r="DK351" s="925">
        <v>344</v>
      </c>
      <c r="DL351" s="855" t="str">
        <f t="shared" si="9"/>
        <v>EN AVANCE</v>
      </c>
      <c r="DM351" s="913">
        <v>344</v>
      </c>
    </row>
    <row r="352" spans="1:117" ht="27" hidden="1" customHeight="1">
      <c r="A352" s="54">
        <v>542</v>
      </c>
      <c r="B352" s="54">
        <v>495</v>
      </c>
      <c r="C352" s="59" t="s">
        <v>99</v>
      </c>
      <c r="D352" s="56">
        <v>2021</v>
      </c>
      <c r="E352" s="56" t="s">
        <v>3418</v>
      </c>
      <c r="F352" s="65">
        <v>44482</v>
      </c>
      <c r="G352" s="58" t="s">
        <v>3419</v>
      </c>
      <c r="H352" s="59" t="s">
        <v>102</v>
      </c>
      <c r="I352" s="58" t="s">
        <v>3366</v>
      </c>
      <c r="J352" s="58" t="s">
        <v>3367</v>
      </c>
      <c r="K352" s="58" t="s">
        <v>3368</v>
      </c>
      <c r="L352" s="60" t="s">
        <v>146</v>
      </c>
      <c r="M352" s="58" t="s">
        <v>3420</v>
      </c>
      <c r="N352" s="56"/>
      <c r="O352" s="90">
        <v>12</v>
      </c>
      <c r="P352" s="81" t="s">
        <v>3370</v>
      </c>
      <c r="Q352" s="59" t="s">
        <v>3378</v>
      </c>
      <c r="R352" s="81" t="s">
        <v>3371</v>
      </c>
      <c r="S352" s="314">
        <v>44510</v>
      </c>
      <c r="T352" s="314">
        <v>44875</v>
      </c>
      <c r="U352" s="323"/>
      <c r="V352" s="62"/>
      <c r="W352" s="65">
        <f>IF(T352="","",(T352+V352))</f>
        <v>44875</v>
      </c>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54"/>
      <c r="AW352" s="62"/>
      <c r="AX352" s="62"/>
      <c r="AY352" s="62"/>
      <c r="AZ352" s="62"/>
      <c r="BA352" s="56"/>
      <c r="BB352" s="54"/>
      <c r="BC352" s="62"/>
      <c r="BD352" s="54"/>
      <c r="BE352" s="62"/>
      <c r="BF352" s="62"/>
      <c r="BG352" s="62"/>
      <c r="BH352" s="62"/>
      <c r="BI352" s="56"/>
      <c r="BJ352" s="54"/>
      <c r="BK352" s="62"/>
      <c r="BL352" s="62"/>
      <c r="BM352" s="62"/>
      <c r="BN352" s="62"/>
      <c r="BO352" s="62"/>
      <c r="BP352" s="62"/>
      <c r="BQ352" s="67"/>
      <c r="BR352" s="62"/>
      <c r="BS352" s="70"/>
      <c r="BT352" s="62"/>
      <c r="BU352" s="62"/>
      <c r="BV352" s="54" t="s">
        <v>3022</v>
      </c>
      <c r="BW352" s="54"/>
      <c r="BX352" s="54"/>
      <c r="BY352" s="54"/>
      <c r="BZ352" s="262"/>
      <c r="CA352" s="223"/>
      <c r="CB352" s="262"/>
      <c r="CC352" s="262"/>
      <c r="CD352" s="54" t="s">
        <v>133</v>
      </c>
      <c r="CE352" s="170">
        <v>44291</v>
      </c>
      <c r="CF352" s="70" t="s">
        <v>3421</v>
      </c>
      <c r="CG352" s="56" t="s">
        <v>3382</v>
      </c>
      <c r="CH352" s="68">
        <v>0.1</v>
      </c>
      <c r="CI352" s="54" t="s">
        <v>133</v>
      </c>
      <c r="CJ352" s="76">
        <v>44680</v>
      </c>
      <c r="CK352" s="92" t="s">
        <v>3422</v>
      </c>
      <c r="CL352" s="92" t="s">
        <v>3382</v>
      </c>
      <c r="CM352" s="123">
        <v>50</v>
      </c>
      <c r="CN352" s="123" t="s">
        <v>133</v>
      </c>
      <c r="CO352" s="123" t="s">
        <v>3423</v>
      </c>
      <c r="CP352" s="92" t="s">
        <v>3424</v>
      </c>
      <c r="CQ352" s="78">
        <v>0.6</v>
      </c>
      <c r="CR352" s="76">
        <v>44720</v>
      </c>
      <c r="CS352" s="92" t="s">
        <v>3424</v>
      </c>
      <c r="CT352" s="92" t="s">
        <v>166</v>
      </c>
      <c r="CU352" s="810">
        <v>44742</v>
      </c>
      <c r="CV352" s="935" t="s">
        <v>8184</v>
      </c>
      <c r="CW352" s="876" t="s">
        <v>139</v>
      </c>
      <c r="CX352" s="883">
        <v>44770</v>
      </c>
      <c r="CY352" s="909" t="s">
        <v>8464</v>
      </c>
      <c r="CZ352" s="885" t="s">
        <v>128</v>
      </c>
      <c r="DA352" s="78">
        <v>0.5</v>
      </c>
      <c r="DB352" s="884" t="s">
        <v>4238</v>
      </c>
      <c r="DC352" s="919"/>
      <c r="DD352" s="920"/>
      <c r="DE352" s="54" t="s">
        <v>140</v>
      </c>
      <c r="DF352" s="62"/>
      <c r="DG352" s="62"/>
      <c r="DH352" s="54"/>
      <c r="DI352" s="62"/>
      <c r="DJ352" s="953"/>
      <c r="DK352" s="925">
        <v>345</v>
      </c>
      <c r="DL352" s="855" t="str">
        <f t="shared" si="9"/>
        <v>EN AVANCE</v>
      </c>
      <c r="DM352" s="913">
        <v>345</v>
      </c>
    </row>
    <row r="353" spans="1:117" ht="27" hidden="1" customHeight="1">
      <c r="A353" s="54">
        <v>0</v>
      </c>
      <c r="B353" s="54">
        <v>496</v>
      </c>
      <c r="C353" s="59" t="s">
        <v>99</v>
      </c>
      <c r="D353" s="56">
        <v>2021</v>
      </c>
      <c r="E353" s="56" t="s">
        <v>3418</v>
      </c>
      <c r="F353" s="65">
        <v>44482</v>
      </c>
      <c r="G353" s="58" t="s">
        <v>3425</v>
      </c>
      <c r="H353" s="59" t="s">
        <v>102</v>
      </c>
      <c r="I353" s="58" t="s">
        <v>3426</v>
      </c>
      <c r="J353" s="58" t="s">
        <v>3427</v>
      </c>
      <c r="K353" s="58" t="s">
        <v>3414</v>
      </c>
      <c r="L353" s="60" t="s">
        <v>106</v>
      </c>
      <c r="M353" s="58" t="s">
        <v>3428</v>
      </c>
      <c r="N353" s="56"/>
      <c r="O353" s="74">
        <v>1</v>
      </c>
      <c r="P353" s="56" t="s">
        <v>3429</v>
      </c>
      <c r="Q353" s="59" t="s">
        <v>3378</v>
      </c>
      <c r="R353" s="81" t="s">
        <v>3386</v>
      </c>
      <c r="S353" s="65" t="s">
        <v>3387</v>
      </c>
      <c r="T353" s="134">
        <v>44561</v>
      </c>
      <c r="U353" s="323"/>
      <c r="V353" s="62"/>
      <c r="W353" s="65">
        <f>IF(T353="","",(T353+V353))</f>
        <v>44561</v>
      </c>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54"/>
      <c r="AW353" s="62"/>
      <c r="AX353" s="62"/>
      <c r="AY353" s="62"/>
      <c r="AZ353" s="62"/>
      <c r="BA353" s="56"/>
      <c r="BB353" s="54"/>
      <c r="BC353" s="62"/>
      <c r="BD353" s="54"/>
      <c r="BE353" s="62"/>
      <c r="BF353" s="62"/>
      <c r="BG353" s="62"/>
      <c r="BH353" s="62"/>
      <c r="BI353" s="56"/>
      <c r="BJ353" s="54"/>
      <c r="BK353" s="62"/>
      <c r="BL353" s="62"/>
      <c r="BM353" s="62"/>
      <c r="BN353" s="62"/>
      <c r="BO353" s="62"/>
      <c r="BP353" s="62"/>
      <c r="BQ353" s="67"/>
      <c r="BR353" s="62"/>
      <c r="BS353" s="70"/>
      <c r="BT353" s="62"/>
      <c r="BU353" s="62"/>
      <c r="BV353" s="54" t="s">
        <v>3022</v>
      </c>
      <c r="BW353" s="54"/>
      <c r="BX353" s="54"/>
      <c r="BY353" s="54"/>
      <c r="BZ353" s="261">
        <v>44636</v>
      </c>
      <c r="CA353" s="322" t="s">
        <v>3430</v>
      </c>
      <c r="CB353" s="172" t="s">
        <v>3381</v>
      </c>
      <c r="CC353" s="276">
        <v>1</v>
      </c>
      <c r="CD353" s="54" t="s">
        <v>257</v>
      </c>
      <c r="CE353" s="170">
        <v>44291</v>
      </c>
      <c r="CF353" s="58" t="s">
        <v>598</v>
      </c>
      <c r="CG353" s="56" t="s">
        <v>3382</v>
      </c>
      <c r="CH353" s="68">
        <v>1</v>
      </c>
      <c r="CI353" s="54" t="s">
        <v>257</v>
      </c>
      <c r="CJ353" s="76">
        <v>44680</v>
      </c>
      <c r="CK353" s="92" t="s">
        <v>598</v>
      </c>
      <c r="CL353" s="92" t="s">
        <v>3382</v>
      </c>
      <c r="CM353" s="123">
        <v>100</v>
      </c>
      <c r="CN353" s="123" t="s">
        <v>257</v>
      </c>
      <c r="CO353" s="123"/>
      <c r="CP353" s="123"/>
      <c r="CQ353" s="123"/>
      <c r="CR353" s="76">
        <v>44720</v>
      </c>
      <c r="CS353" s="123" t="s">
        <v>3383</v>
      </c>
      <c r="CT353" s="123" t="s">
        <v>139</v>
      </c>
      <c r="CU353" s="808">
        <v>44742</v>
      </c>
      <c r="CV353" s="809" t="s">
        <v>8183</v>
      </c>
      <c r="CW353" s="874" t="s">
        <v>139</v>
      </c>
      <c r="CX353" s="883">
        <v>44770</v>
      </c>
      <c r="CY353" s="909" t="s">
        <v>8463</v>
      </c>
      <c r="CZ353" s="885" t="s">
        <v>128</v>
      </c>
      <c r="DA353" s="78">
        <v>1</v>
      </c>
      <c r="DB353" s="884" t="s">
        <v>4237</v>
      </c>
      <c r="DC353" s="919"/>
      <c r="DD353" s="920"/>
      <c r="DE353" s="54" t="s">
        <v>140</v>
      </c>
      <c r="DF353" s="67"/>
      <c r="DG353" s="56"/>
      <c r="DH353" s="170"/>
      <c r="DI353" s="54"/>
      <c r="DJ353" s="953"/>
      <c r="DK353" s="925">
        <v>346</v>
      </c>
      <c r="DL353" s="855" t="str">
        <f t="shared" si="9"/>
        <v>CUMPLIDA</v>
      </c>
      <c r="DM353" s="913">
        <v>346</v>
      </c>
    </row>
    <row r="354" spans="1:117" ht="27" hidden="1" customHeight="1">
      <c r="A354" s="54">
        <v>543</v>
      </c>
      <c r="B354" s="54">
        <v>497</v>
      </c>
      <c r="C354" s="59" t="s">
        <v>99</v>
      </c>
      <c r="D354" s="56">
        <v>2021</v>
      </c>
      <c r="E354" s="56" t="s">
        <v>3364</v>
      </c>
      <c r="F354" s="65">
        <v>44482</v>
      </c>
      <c r="G354" s="58" t="s">
        <v>3431</v>
      </c>
      <c r="H354" s="59" t="s">
        <v>102</v>
      </c>
      <c r="I354" s="58" t="s">
        <v>3366</v>
      </c>
      <c r="J354" s="58" t="s">
        <v>3367</v>
      </c>
      <c r="K354" s="58" t="s">
        <v>3368</v>
      </c>
      <c r="L354" s="60" t="s">
        <v>570</v>
      </c>
      <c r="M354" s="58" t="s">
        <v>3432</v>
      </c>
      <c r="N354" s="56"/>
      <c r="O354" s="90">
        <v>12</v>
      </c>
      <c r="P354" s="81" t="s">
        <v>3370</v>
      </c>
      <c r="Q354" s="59" t="s">
        <v>2221</v>
      </c>
      <c r="R354" s="81" t="s">
        <v>2222</v>
      </c>
      <c r="S354" s="65">
        <v>44510</v>
      </c>
      <c r="T354" s="65">
        <v>44875</v>
      </c>
      <c r="U354" s="323"/>
      <c r="V354" s="62"/>
      <c r="W354" s="65">
        <f>IF(T354="","",(T354+V354))</f>
        <v>44875</v>
      </c>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54"/>
      <c r="AW354" s="62"/>
      <c r="AX354" s="62"/>
      <c r="AY354" s="62"/>
      <c r="AZ354" s="62"/>
      <c r="BA354" s="56"/>
      <c r="BB354" s="54"/>
      <c r="BC354" s="62"/>
      <c r="BD354" s="54"/>
      <c r="BE354" s="62"/>
      <c r="BF354" s="62"/>
      <c r="BG354" s="62"/>
      <c r="BH354" s="62"/>
      <c r="BI354" s="56"/>
      <c r="BJ354" s="54"/>
      <c r="BK354" s="62"/>
      <c r="BL354" s="62"/>
      <c r="BM354" s="62"/>
      <c r="BN354" s="62"/>
      <c r="BO354" s="62"/>
      <c r="BP354" s="62"/>
      <c r="BQ354" s="67"/>
      <c r="BR354" s="62"/>
      <c r="BS354" s="70"/>
      <c r="BT354" s="62"/>
      <c r="BU354" s="62"/>
      <c r="BV354" s="54" t="s">
        <v>3022</v>
      </c>
      <c r="BW354" s="54"/>
      <c r="BX354" s="54"/>
      <c r="BY354" s="54"/>
      <c r="BZ354" s="56" t="s">
        <v>486</v>
      </c>
      <c r="CA354" s="54" t="s">
        <v>3433</v>
      </c>
      <c r="CB354" s="56" t="s">
        <v>195</v>
      </c>
      <c r="CC354" s="54"/>
      <c r="CD354" s="54" t="s">
        <v>133</v>
      </c>
      <c r="CE354" s="248">
        <v>44659</v>
      </c>
      <c r="CF354" s="123" t="s">
        <v>223</v>
      </c>
      <c r="CG354" s="92" t="s">
        <v>195</v>
      </c>
      <c r="CH354" s="78">
        <v>0.2</v>
      </c>
      <c r="CI354" s="123" t="s">
        <v>133</v>
      </c>
      <c r="CJ354" s="76">
        <v>44680</v>
      </c>
      <c r="CK354" s="240" t="s">
        <v>3434</v>
      </c>
      <c r="CL354" s="92" t="s">
        <v>198</v>
      </c>
      <c r="CM354" s="78">
        <v>0.4</v>
      </c>
      <c r="CN354" s="123" t="s">
        <v>133</v>
      </c>
      <c r="CO354" s="123"/>
      <c r="CP354" s="123"/>
      <c r="CQ354" s="123"/>
      <c r="CR354" s="79">
        <v>44720</v>
      </c>
      <c r="CS354" s="92" t="s">
        <v>2385</v>
      </c>
      <c r="CT354" s="92" t="s">
        <v>166</v>
      </c>
      <c r="CU354" s="822">
        <v>44757</v>
      </c>
      <c r="CV354" s="120" t="s">
        <v>8384</v>
      </c>
      <c r="CW354" s="860" t="s">
        <v>1071</v>
      </c>
      <c r="CX354" s="883">
        <v>44767</v>
      </c>
      <c r="CY354" s="884" t="s">
        <v>8685</v>
      </c>
      <c r="CZ354" s="886" t="s">
        <v>220</v>
      </c>
      <c r="DA354" s="78">
        <v>0.4</v>
      </c>
      <c r="DB354" s="884" t="s">
        <v>4238</v>
      </c>
      <c r="DC354" s="919"/>
      <c r="DD354" s="920"/>
      <c r="DE354" s="54" t="s">
        <v>140</v>
      </c>
      <c r="DF354" s="62"/>
      <c r="DG354" s="62"/>
      <c r="DH354" s="54"/>
      <c r="DI354" s="62"/>
      <c r="DJ354" s="953"/>
      <c r="DK354" s="925">
        <v>347</v>
      </c>
      <c r="DL354" s="855" t="str">
        <f t="shared" si="9"/>
        <v>EN AVANCE</v>
      </c>
      <c r="DM354" s="913">
        <v>347</v>
      </c>
    </row>
    <row r="355" spans="1:117" ht="27" hidden="1" customHeight="1">
      <c r="A355" s="54">
        <v>0</v>
      </c>
      <c r="B355" s="54">
        <v>498</v>
      </c>
      <c r="C355" s="59" t="s">
        <v>99</v>
      </c>
      <c r="D355" s="56">
        <v>2021</v>
      </c>
      <c r="E355" s="56" t="s">
        <v>3364</v>
      </c>
      <c r="F355" s="65">
        <v>44482</v>
      </c>
      <c r="G355" s="58" t="s">
        <v>3435</v>
      </c>
      <c r="H355" s="59" t="s">
        <v>102</v>
      </c>
      <c r="I355" s="340" t="s">
        <v>3436</v>
      </c>
      <c r="J355" s="58" t="s">
        <v>3437</v>
      </c>
      <c r="K355" s="58" t="s">
        <v>3414</v>
      </c>
      <c r="L355" s="60" t="s">
        <v>106</v>
      </c>
      <c r="M355" s="58" t="s">
        <v>3438</v>
      </c>
      <c r="N355" s="62"/>
      <c r="O355" s="126">
        <v>1</v>
      </c>
      <c r="P355" s="56" t="s">
        <v>3439</v>
      </c>
      <c r="Q355" s="59" t="s">
        <v>2221</v>
      </c>
      <c r="R355" s="81" t="s">
        <v>2222</v>
      </c>
      <c r="S355" s="134" t="s">
        <v>3387</v>
      </c>
      <c r="T355" s="134">
        <v>44651</v>
      </c>
      <c r="U355" s="63" t="s">
        <v>111</v>
      </c>
      <c r="V355" s="62"/>
      <c r="W355" s="64">
        <v>44742</v>
      </c>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54"/>
      <c r="AW355" s="62"/>
      <c r="AX355" s="62"/>
      <c r="AY355" s="62"/>
      <c r="AZ355" s="62"/>
      <c r="BA355" s="56"/>
      <c r="BB355" s="54"/>
      <c r="BC355" s="62"/>
      <c r="BD355" s="54"/>
      <c r="BE355" s="62"/>
      <c r="BF355" s="62"/>
      <c r="BG355" s="62"/>
      <c r="BH355" s="62"/>
      <c r="BI355" s="56"/>
      <c r="BJ355" s="54"/>
      <c r="BK355" s="62"/>
      <c r="BL355" s="62"/>
      <c r="BM355" s="62"/>
      <c r="BN355" s="62"/>
      <c r="BO355" s="62"/>
      <c r="BP355" s="62"/>
      <c r="BQ355" s="67"/>
      <c r="BR355" s="62"/>
      <c r="BS355" s="70"/>
      <c r="BT355" s="62"/>
      <c r="BU355" s="62"/>
      <c r="BV355" s="54" t="s">
        <v>3022</v>
      </c>
      <c r="BW355" s="54"/>
      <c r="BX355" s="54"/>
      <c r="BY355" s="54"/>
      <c r="BZ355" s="56" t="s">
        <v>486</v>
      </c>
      <c r="CA355" s="56" t="s">
        <v>3440</v>
      </c>
      <c r="CB355" s="56" t="s">
        <v>195</v>
      </c>
      <c r="CC355" s="54"/>
      <c r="CD355" s="54" t="s">
        <v>133</v>
      </c>
      <c r="CE355" s="248">
        <v>44659</v>
      </c>
      <c r="CF355" s="92" t="s">
        <v>223</v>
      </c>
      <c r="CG355" s="92" t="s">
        <v>195</v>
      </c>
      <c r="CH355" s="78">
        <v>0.2</v>
      </c>
      <c r="CI355" s="123" t="s">
        <v>133</v>
      </c>
      <c r="CJ355" s="76">
        <v>44680</v>
      </c>
      <c r="CK355" s="240" t="s">
        <v>3441</v>
      </c>
      <c r="CL355" s="92" t="s">
        <v>198</v>
      </c>
      <c r="CM355" s="78">
        <v>0.2</v>
      </c>
      <c r="CN355" s="123" t="s">
        <v>133</v>
      </c>
      <c r="CO355" s="123"/>
      <c r="CP355" s="123"/>
      <c r="CQ355" s="123"/>
      <c r="CR355" s="79">
        <v>44720</v>
      </c>
      <c r="CS355" s="92" t="s">
        <v>2385</v>
      </c>
      <c r="CT355" s="92" t="s">
        <v>166</v>
      </c>
      <c r="CU355" s="822">
        <v>44757</v>
      </c>
      <c r="CV355" s="120" t="s">
        <v>8347</v>
      </c>
      <c r="CW355" s="867" t="s">
        <v>139</v>
      </c>
      <c r="CX355" s="883">
        <v>44767</v>
      </c>
      <c r="CY355" s="884" t="s">
        <v>8686</v>
      </c>
      <c r="CZ355" s="886" t="s">
        <v>220</v>
      </c>
      <c r="DA355" s="78">
        <v>1</v>
      </c>
      <c r="DB355" s="884" t="s">
        <v>4237</v>
      </c>
      <c r="DC355" s="919"/>
      <c r="DD355" s="920"/>
      <c r="DE355" s="54" t="s">
        <v>140</v>
      </c>
      <c r="DF355" s="62"/>
      <c r="DG355" s="62"/>
      <c r="DH355" s="54"/>
      <c r="DI355" s="62"/>
      <c r="DJ355" s="953"/>
      <c r="DK355" s="925">
        <v>348</v>
      </c>
      <c r="DL355" s="855" t="str">
        <f t="shared" si="9"/>
        <v>CUMPLIDA</v>
      </c>
      <c r="DM355" s="913">
        <v>348</v>
      </c>
    </row>
    <row r="356" spans="1:117" ht="27" hidden="1" customHeight="1">
      <c r="A356" s="54">
        <v>544</v>
      </c>
      <c r="B356" s="54">
        <v>499</v>
      </c>
      <c r="C356" s="59" t="s">
        <v>99</v>
      </c>
      <c r="D356" s="56">
        <v>2021</v>
      </c>
      <c r="E356" s="56" t="s">
        <v>3364</v>
      </c>
      <c r="F356" s="65">
        <v>44482</v>
      </c>
      <c r="G356" s="58" t="s">
        <v>3442</v>
      </c>
      <c r="H356" s="59" t="s">
        <v>102</v>
      </c>
      <c r="I356" s="58" t="s">
        <v>3366</v>
      </c>
      <c r="J356" s="58" t="s">
        <v>3367</v>
      </c>
      <c r="K356" s="58" t="s">
        <v>3368</v>
      </c>
      <c r="L356" s="60" t="s">
        <v>146</v>
      </c>
      <c r="M356" s="58" t="s">
        <v>3443</v>
      </c>
      <c r="N356" s="56"/>
      <c r="O356" s="90">
        <v>12</v>
      </c>
      <c r="P356" s="81" t="s">
        <v>3370</v>
      </c>
      <c r="Q356" s="59" t="s">
        <v>1210</v>
      </c>
      <c r="R356" s="81" t="s">
        <v>3444</v>
      </c>
      <c r="S356" s="314">
        <v>44510</v>
      </c>
      <c r="T356" s="314">
        <v>44875</v>
      </c>
      <c r="U356" s="63" t="s">
        <v>111</v>
      </c>
      <c r="V356" s="62"/>
      <c r="W356" s="64">
        <v>45015</v>
      </c>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54"/>
      <c r="AW356" s="62"/>
      <c r="AX356" s="62"/>
      <c r="AY356" s="62"/>
      <c r="AZ356" s="62"/>
      <c r="BA356" s="56"/>
      <c r="BB356" s="54"/>
      <c r="BC356" s="62"/>
      <c r="BD356" s="54"/>
      <c r="BE356" s="62"/>
      <c r="BF356" s="62"/>
      <c r="BG356" s="62"/>
      <c r="BH356" s="62"/>
      <c r="BI356" s="56"/>
      <c r="BJ356" s="54"/>
      <c r="BK356" s="62"/>
      <c r="BL356" s="62"/>
      <c r="BM356" s="62"/>
      <c r="BN356" s="62"/>
      <c r="BO356" s="62"/>
      <c r="BP356" s="62"/>
      <c r="BQ356" s="67"/>
      <c r="BR356" s="62"/>
      <c r="BS356" s="70"/>
      <c r="BT356" s="62"/>
      <c r="BU356" s="62"/>
      <c r="BV356" s="54" t="s">
        <v>3022</v>
      </c>
      <c r="BW356" s="54"/>
      <c r="BX356" s="54"/>
      <c r="BY356" s="54"/>
      <c r="BZ356" s="170">
        <v>44627</v>
      </c>
      <c r="CA356" s="58" t="s">
        <v>3445</v>
      </c>
      <c r="CB356" s="56" t="s">
        <v>1219</v>
      </c>
      <c r="CC356" s="68">
        <v>0</v>
      </c>
      <c r="CD356" s="54" t="s">
        <v>133</v>
      </c>
      <c r="CE356" s="76">
        <v>44658</v>
      </c>
      <c r="CF356" s="92" t="s">
        <v>3446</v>
      </c>
      <c r="CG356" s="92" t="s">
        <v>1219</v>
      </c>
      <c r="CH356" s="78">
        <v>0.01</v>
      </c>
      <c r="CI356" s="123" t="s">
        <v>133</v>
      </c>
      <c r="CJ356" s="76">
        <v>44679</v>
      </c>
      <c r="CK356" s="118" t="s">
        <v>3447</v>
      </c>
      <c r="CL356" s="92" t="s">
        <v>1219</v>
      </c>
      <c r="CM356" s="78">
        <v>0.02</v>
      </c>
      <c r="CN356" s="123" t="s">
        <v>133</v>
      </c>
      <c r="CO356" s="248">
        <v>44712</v>
      </c>
      <c r="CP356" s="92" t="s">
        <v>3448</v>
      </c>
      <c r="CQ356" s="77">
        <v>1</v>
      </c>
      <c r="CR356" s="79">
        <v>44720</v>
      </c>
      <c r="CS356" s="92" t="s">
        <v>3448</v>
      </c>
      <c r="CT356" s="92" t="s">
        <v>166</v>
      </c>
      <c r="CU356" s="822">
        <v>44761</v>
      </c>
      <c r="CV356" s="835" t="s">
        <v>8348</v>
      </c>
      <c r="CW356" s="860" t="s">
        <v>1071</v>
      </c>
      <c r="CX356" s="883">
        <v>44770</v>
      </c>
      <c r="CY356" s="884" t="s">
        <v>8687</v>
      </c>
      <c r="CZ356" s="885" t="s">
        <v>220</v>
      </c>
      <c r="DA356" s="78">
        <v>0.25</v>
      </c>
      <c r="DB356" s="884" t="s">
        <v>4238</v>
      </c>
      <c r="DC356" s="919"/>
      <c r="DD356" s="920"/>
      <c r="DE356" s="54" t="s">
        <v>140</v>
      </c>
      <c r="DF356" s="62"/>
      <c r="DG356" s="62"/>
      <c r="DH356" s="54"/>
      <c r="DI356" s="62"/>
      <c r="DJ356" s="953"/>
      <c r="DK356" s="925">
        <v>349</v>
      </c>
      <c r="DL356" s="855" t="str">
        <f t="shared" si="9"/>
        <v>EN AVANCE</v>
      </c>
      <c r="DM356" s="913">
        <v>349</v>
      </c>
    </row>
    <row r="357" spans="1:117" ht="27" hidden="1" customHeight="1">
      <c r="A357" s="54">
        <v>0</v>
      </c>
      <c r="B357" s="54">
        <v>500</v>
      </c>
      <c r="C357" s="59" t="s">
        <v>99</v>
      </c>
      <c r="D357" s="56">
        <v>2021</v>
      </c>
      <c r="E357" s="56" t="s">
        <v>3364</v>
      </c>
      <c r="F357" s="65">
        <v>44482</v>
      </c>
      <c r="G357" s="58" t="s">
        <v>3442</v>
      </c>
      <c r="H357" s="59" t="s">
        <v>102</v>
      </c>
      <c r="I357" s="340" t="s">
        <v>3449</v>
      </c>
      <c r="J357" s="58" t="s">
        <v>3450</v>
      </c>
      <c r="K357" s="58" t="s">
        <v>3414</v>
      </c>
      <c r="L357" s="60" t="s">
        <v>106</v>
      </c>
      <c r="M357" s="58" t="s">
        <v>3451</v>
      </c>
      <c r="N357" s="62"/>
      <c r="O357" s="126">
        <v>1</v>
      </c>
      <c r="P357" s="56" t="s">
        <v>3439</v>
      </c>
      <c r="Q357" s="59" t="s">
        <v>3378</v>
      </c>
      <c r="R357" s="81" t="s">
        <v>3386</v>
      </c>
      <c r="S357" s="65" t="s">
        <v>3387</v>
      </c>
      <c r="T357" s="134">
        <v>44561</v>
      </c>
      <c r="U357" s="323"/>
      <c r="V357" s="62"/>
      <c r="W357" s="65">
        <f>IF(T357="","",(T357+V357))</f>
        <v>44561</v>
      </c>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54"/>
      <c r="AW357" s="62"/>
      <c r="AX357" s="62"/>
      <c r="AY357" s="62"/>
      <c r="AZ357" s="62"/>
      <c r="BA357" s="56"/>
      <c r="BB357" s="54"/>
      <c r="BC357" s="62"/>
      <c r="BD357" s="54"/>
      <c r="BE357" s="62"/>
      <c r="BF357" s="62"/>
      <c r="BG357" s="62"/>
      <c r="BH357" s="62"/>
      <c r="BI357" s="56"/>
      <c r="BJ357" s="54"/>
      <c r="BK357" s="62"/>
      <c r="BL357" s="62"/>
      <c r="BM357" s="62"/>
      <c r="BN357" s="62"/>
      <c r="BO357" s="62"/>
      <c r="BP357" s="62"/>
      <c r="BQ357" s="67"/>
      <c r="BR357" s="62"/>
      <c r="BS357" s="70"/>
      <c r="BT357" s="62"/>
      <c r="BU357" s="62"/>
      <c r="BV357" s="54" t="s">
        <v>3022</v>
      </c>
      <c r="BW357" s="54"/>
      <c r="BX357" s="54"/>
      <c r="BY357" s="54"/>
      <c r="BZ357" s="261">
        <v>44636</v>
      </c>
      <c r="CA357" s="322" t="s">
        <v>3452</v>
      </c>
      <c r="CB357" s="172" t="s">
        <v>3381</v>
      </c>
      <c r="CC357" s="276">
        <v>1</v>
      </c>
      <c r="CD357" s="54" t="s">
        <v>257</v>
      </c>
      <c r="CE357" s="170">
        <v>44291</v>
      </c>
      <c r="CF357" s="58" t="s">
        <v>598</v>
      </c>
      <c r="CG357" s="56" t="s">
        <v>3382</v>
      </c>
      <c r="CH357" s="68">
        <v>1</v>
      </c>
      <c r="CI357" s="54" t="s">
        <v>257</v>
      </c>
      <c r="CJ357" s="76">
        <v>44680</v>
      </c>
      <c r="CK357" s="92" t="s">
        <v>598</v>
      </c>
      <c r="CL357" s="92" t="s">
        <v>3382</v>
      </c>
      <c r="CM357" s="123">
        <v>100</v>
      </c>
      <c r="CN357" s="123" t="s">
        <v>257</v>
      </c>
      <c r="CO357" s="123"/>
      <c r="CP357" s="123"/>
      <c r="CQ357" s="123"/>
      <c r="CR357" s="76">
        <v>44720</v>
      </c>
      <c r="CS357" s="123" t="s">
        <v>3383</v>
      </c>
      <c r="CT357" s="123" t="s">
        <v>139</v>
      </c>
      <c r="CU357" s="808">
        <v>44742</v>
      </c>
      <c r="CV357" s="809" t="s">
        <v>8183</v>
      </c>
      <c r="CW357" s="874" t="s">
        <v>139</v>
      </c>
      <c r="CX357" s="883">
        <v>44770</v>
      </c>
      <c r="CY357" s="909" t="s">
        <v>8463</v>
      </c>
      <c r="CZ357" s="885" t="s">
        <v>128</v>
      </c>
      <c r="DA357" s="78">
        <v>1</v>
      </c>
      <c r="DB357" s="884" t="s">
        <v>4237</v>
      </c>
      <c r="DC357" s="919"/>
      <c r="DD357" s="920"/>
      <c r="DE357" s="54" t="s">
        <v>140</v>
      </c>
      <c r="DF357" s="67"/>
      <c r="DG357" s="56"/>
      <c r="DH357" s="170"/>
      <c r="DI357" s="54"/>
      <c r="DJ357" s="953"/>
      <c r="DK357" s="925">
        <v>350</v>
      </c>
      <c r="DL357" s="855" t="str">
        <f t="shared" si="9"/>
        <v>CUMPLIDA</v>
      </c>
      <c r="DM357" s="913">
        <v>350</v>
      </c>
    </row>
    <row r="358" spans="1:117" ht="27" hidden="1" customHeight="1">
      <c r="A358" s="54">
        <v>545</v>
      </c>
      <c r="B358" s="54">
        <v>501</v>
      </c>
      <c r="C358" s="59" t="s">
        <v>99</v>
      </c>
      <c r="D358" s="56">
        <v>2021</v>
      </c>
      <c r="E358" s="56" t="s">
        <v>3418</v>
      </c>
      <c r="F358" s="65">
        <v>44482</v>
      </c>
      <c r="G358" s="58" t="s">
        <v>3453</v>
      </c>
      <c r="H358" s="59" t="s">
        <v>102</v>
      </c>
      <c r="I358" s="58" t="s">
        <v>3366</v>
      </c>
      <c r="J358" s="58" t="s">
        <v>3367</v>
      </c>
      <c r="K358" s="58" t="s">
        <v>3368</v>
      </c>
      <c r="L358" s="60" t="s">
        <v>146</v>
      </c>
      <c r="M358" s="58" t="s">
        <v>3454</v>
      </c>
      <c r="N358" s="56"/>
      <c r="O358" s="90">
        <v>12</v>
      </c>
      <c r="P358" s="81" t="s">
        <v>3370</v>
      </c>
      <c r="Q358" s="59" t="s">
        <v>167</v>
      </c>
      <c r="R358" s="81" t="s">
        <v>3455</v>
      </c>
      <c r="S358" s="65">
        <v>44510</v>
      </c>
      <c r="T358" s="65">
        <v>44875</v>
      </c>
      <c r="U358" s="323"/>
      <c r="V358" s="62"/>
      <c r="W358" s="65">
        <f>IF(T358="","",(T358+V358))</f>
        <v>44875</v>
      </c>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54"/>
      <c r="AW358" s="62"/>
      <c r="AX358" s="62"/>
      <c r="AY358" s="62"/>
      <c r="AZ358" s="62"/>
      <c r="BA358" s="56"/>
      <c r="BB358" s="54"/>
      <c r="BC358" s="62"/>
      <c r="BD358" s="54"/>
      <c r="BE358" s="62"/>
      <c r="BF358" s="62"/>
      <c r="BG358" s="62"/>
      <c r="BH358" s="62"/>
      <c r="BI358" s="56"/>
      <c r="BJ358" s="54"/>
      <c r="BK358" s="62"/>
      <c r="BL358" s="62"/>
      <c r="BM358" s="62"/>
      <c r="BN358" s="62"/>
      <c r="BO358" s="62"/>
      <c r="BP358" s="62"/>
      <c r="BQ358" s="67"/>
      <c r="BR358" s="62"/>
      <c r="BS358" s="70"/>
      <c r="BT358" s="62"/>
      <c r="BU358" s="62"/>
      <c r="BV358" s="54" t="s">
        <v>3022</v>
      </c>
      <c r="BW358" s="54"/>
      <c r="BX358" s="54"/>
      <c r="BY358" s="54"/>
      <c r="BZ358" s="66" t="s">
        <v>255</v>
      </c>
      <c r="CA358" s="70" t="s">
        <v>1086</v>
      </c>
      <c r="CB358" s="66" t="s">
        <v>195</v>
      </c>
      <c r="CC358" s="68">
        <v>0.1</v>
      </c>
      <c r="CD358" s="54" t="s">
        <v>133</v>
      </c>
      <c r="CE358" s="76">
        <v>44659</v>
      </c>
      <c r="CF358" s="123" t="s">
        <v>3456</v>
      </c>
      <c r="CG358" s="77" t="s">
        <v>195</v>
      </c>
      <c r="CH358" s="78">
        <v>0.3</v>
      </c>
      <c r="CI358" s="123" t="s">
        <v>133</v>
      </c>
      <c r="CJ358" s="76">
        <v>44680</v>
      </c>
      <c r="CK358" s="240" t="s">
        <v>1284</v>
      </c>
      <c r="CL358" s="92" t="s">
        <v>198</v>
      </c>
      <c r="CM358" s="236">
        <v>0.6</v>
      </c>
      <c r="CN358" s="112" t="s">
        <v>133</v>
      </c>
      <c r="CO358" s="248">
        <v>44712</v>
      </c>
      <c r="CP358" s="77" t="s">
        <v>3457</v>
      </c>
      <c r="CQ358" s="77">
        <v>1</v>
      </c>
      <c r="CR358" s="248">
        <v>44720</v>
      </c>
      <c r="CS358" s="77" t="s">
        <v>3458</v>
      </c>
      <c r="CT358" s="77" t="s">
        <v>166</v>
      </c>
      <c r="CU358" s="829">
        <v>44761</v>
      </c>
      <c r="CV358" s="830" t="s">
        <v>8349</v>
      </c>
      <c r="CW358" s="860" t="s">
        <v>1071</v>
      </c>
      <c r="CX358" s="883">
        <v>44764</v>
      </c>
      <c r="CY358" s="884" t="s">
        <v>8688</v>
      </c>
      <c r="CZ358" s="886" t="s">
        <v>220</v>
      </c>
      <c r="DA358" s="236">
        <v>0.6</v>
      </c>
      <c r="DB358" s="884" t="s">
        <v>4238</v>
      </c>
      <c r="DC358" s="919"/>
      <c r="DD358" s="920"/>
      <c r="DE358" s="54" t="s">
        <v>140</v>
      </c>
      <c r="DF358" s="62"/>
      <c r="DG358" s="62"/>
      <c r="DH358" s="54"/>
      <c r="DI358" s="62"/>
      <c r="DJ358" s="953"/>
      <c r="DK358" s="925">
        <v>351</v>
      </c>
      <c r="DL358" s="855" t="str">
        <f t="shared" si="9"/>
        <v>EN AVANCE</v>
      </c>
      <c r="DM358" s="913">
        <v>351</v>
      </c>
    </row>
    <row r="359" spans="1:117" ht="27" hidden="1" customHeight="1">
      <c r="A359" s="54">
        <v>0</v>
      </c>
      <c r="B359" s="54">
        <v>502</v>
      </c>
      <c r="C359" s="59" t="s">
        <v>99</v>
      </c>
      <c r="D359" s="56">
        <v>2021</v>
      </c>
      <c r="E359" s="56" t="s">
        <v>3418</v>
      </c>
      <c r="F359" s="65">
        <v>44482</v>
      </c>
      <c r="G359" s="58" t="s">
        <v>3453</v>
      </c>
      <c r="H359" s="59" t="s">
        <v>102</v>
      </c>
      <c r="I359" s="340" t="s">
        <v>3459</v>
      </c>
      <c r="J359" s="58" t="s">
        <v>3450</v>
      </c>
      <c r="K359" s="58" t="s">
        <v>3414</v>
      </c>
      <c r="L359" s="60" t="s">
        <v>106</v>
      </c>
      <c r="M359" s="58" t="s">
        <v>3460</v>
      </c>
      <c r="N359" s="62"/>
      <c r="O359" s="126">
        <v>1</v>
      </c>
      <c r="P359" s="56" t="s">
        <v>3439</v>
      </c>
      <c r="Q359" s="59" t="s">
        <v>3378</v>
      </c>
      <c r="R359" s="81" t="s">
        <v>3386</v>
      </c>
      <c r="S359" s="65" t="s">
        <v>3387</v>
      </c>
      <c r="T359" s="134">
        <v>44561</v>
      </c>
      <c r="U359" s="323"/>
      <c r="V359" s="62"/>
      <c r="W359" s="65">
        <f>IF(T359="","",(T359+V359))</f>
        <v>44561</v>
      </c>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54"/>
      <c r="AW359" s="62"/>
      <c r="AX359" s="62"/>
      <c r="AY359" s="62"/>
      <c r="AZ359" s="62"/>
      <c r="BA359" s="56"/>
      <c r="BB359" s="54"/>
      <c r="BC359" s="62"/>
      <c r="BD359" s="54"/>
      <c r="BE359" s="62"/>
      <c r="BF359" s="62"/>
      <c r="BG359" s="62"/>
      <c r="BH359" s="62"/>
      <c r="BI359" s="56"/>
      <c r="BJ359" s="54"/>
      <c r="BK359" s="62"/>
      <c r="BL359" s="62"/>
      <c r="BM359" s="62"/>
      <c r="BN359" s="62"/>
      <c r="BO359" s="62"/>
      <c r="BP359" s="62"/>
      <c r="BQ359" s="67"/>
      <c r="BR359" s="62"/>
      <c r="BS359" s="70"/>
      <c r="BT359" s="62"/>
      <c r="BU359" s="62"/>
      <c r="BV359" s="54" t="s">
        <v>3022</v>
      </c>
      <c r="BW359" s="54"/>
      <c r="BX359" s="54"/>
      <c r="BY359" s="54"/>
      <c r="BZ359" s="261">
        <v>44636</v>
      </c>
      <c r="CA359" s="322" t="s">
        <v>3461</v>
      </c>
      <c r="CB359" s="172" t="s">
        <v>3381</v>
      </c>
      <c r="CC359" s="276">
        <v>1</v>
      </c>
      <c r="CD359" s="54" t="s">
        <v>257</v>
      </c>
      <c r="CE359" s="170">
        <v>44291</v>
      </c>
      <c r="CF359" s="58" t="s">
        <v>598</v>
      </c>
      <c r="CG359" s="56" t="s">
        <v>3382</v>
      </c>
      <c r="CH359" s="68">
        <v>1</v>
      </c>
      <c r="CI359" s="54" t="s">
        <v>257</v>
      </c>
      <c r="CJ359" s="76">
        <v>44680</v>
      </c>
      <c r="CK359" s="92" t="s">
        <v>598</v>
      </c>
      <c r="CL359" s="92" t="s">
        <v>3382</v>
      </c>
      <c r="CM359" s="123">
        <v>100</v>
      </c>
      <c r="CN359" s="123" t="s">
        <v>257</v>
      </c>
      <c r="CO359" s="123"/>
      <c r="CP359" s="123"/>
      <c r="CQ359" s="123"/>
      <c r="CR359" s="76">
        <v>44720</v>
      </c>
      <c r="CS359" s="123" t="s">
        <v>3383</v>
      </c>
      <c r="CT359" s="123" t="s">
        <v>139</v>
      </c>
      <c r="CU359" s="808">
        <v>44742</v>
      </c>
      <c r="CV359" s="809" t="s">
        <v>8183</v>
      </c>
      <c r="CW359" s="874" t="s">
        <v>139</v>
      </c>
      <c r="CX359" s="883">
        <v>44770</v>
      </c>
      <c r="CY359" s="909" t="s">
        <v>8463</v>
      </c>
      <c r="CZ359" s="885" t="s">
        <v>128</v>
      </c>
      <c r="DA359" s="78">
        <v>1</v>
      </c>
      <c r="DB359" s="884" t="s">
        <v>4237</v>
      </c>
      <c r="DC359" s="919"/>
      <c r="DD359" s="920"/>
      <c r="DE359" s="54" t="s">
        <v>140</v>
      </c>
      <c r="DF359" s="67"/>
      <c r="DG359" s="56"/>
      <c r="DH359" s="170"/>
      <c r="DI359" s="54"/>
      <c r="DJ359" s="953"/>
      <c r="DK359" s="925">
        <v>352</v>
      </c>
      <c r="DL359" s="855" t="str">
        <f t="shared" si="9"/>
        <v>CUMPLIDA</v>
      </c>
      <c r="DM359" s="913">
        <v>352</v>
      </c>
    </row>
    <row r="360" spans="1:117" ht="27" hidden="1" customHeight="1">
      <c r="A360" s="54">
        <v>546</v>
      </c>
      <c r="B360" s="54">
        <v>503</v>
      </c>
      <c r="C360" s="59" t="s">
        <v>99</v>
      </c>
      <c r="D360" s="56">
        <v>2021</v>
      </c>
      <c r="E360" s="56" t="s">
        <v>3364</v>
      </c>
      <c r="F360" s="65">
        <v>44482</v>
      </c>
      <c r="G360" s="58" t="s">
        <v>3462</v>
      </c>
      <c r="H360" s="59" t="s">
        <v>102</v>
      </c>
      <c r="I360" s="58" t="s">
        <v>3366</v>
      </c>
      <c r="J360" s="58" t="s">
        <v>3367</v>
      </c>
      <c r="K360" s="58" t="s">
        <v>3368</v>
      </c>
      <c r="L360" s="60" t="s">
        <v>146</v>
      </c>
      <c r="M360" s="58" t="s">
        <v>3463</v>
      </c>
      <c r="N360" s="56"/>
      <c r="O360" s="90">
        <v>12</v>
      </c>
      <c r="P360" s="81" t="s">
        <v>3370</v>
      </c>
      <c r="Q360" s="59" t="s">
        <v>1210</v>
      </c>
      <c r="R360" s="81" t="s">
        <v>3444</v>
      </c>
      <c r="S360" s="314">
        <v>44510</v>
      </c>
      <c r="T360" s="314">
        <v>44875</v>
      </c>
      <c r="U360" s="63" t="s">
        <v>111</v>
      </c>
      <c r="V360" s="62"/>
      <c r="W360" s="64">
        <v>45015</v>
      </c>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54"/>
      <c r="AW360" s="62"/>
      <c r="AX360" s="62"/>
      <c r="AY360" s="62"/>
      <c r="AZ360" s="62"/>
      <c r="BA360" s="56"/>
      <c r="BB360" s="54"/>
      <c r="BC360" s="62"/>
      <c r="BD360" s="54"/>
      <c r="BE360" s="62"/>
      <c r="BF360" s="62"/>
      <c r="BG360" s="62"/>
      <c r="BH360" s="62"/>
      <c r="BI360" s="56"/>
      <c r="BJ360" s="54"/>
      <c r="BK360" s="62"/>
      <c r="BL360" s="62"/>
      <c r="BM360" s="62"/>
      <c r="BN360" s="62"/>
      <c r="BO360" s="62"/>
      <c r="BP360" s="62"/>
      <c r="BQ360" s="67"/>
      <c r="BR360" s="62"/>
      <c r="BS360" s="70"/>
      <c r="BT360" s="62"/>
      <c r="BU360" s="62"/>
      <c r="BV360" s="54" t="s">
        <v>3022</v>
      </c>
      <c r="BW360" s="54"/>
      <c r="BX360" s="54"/>
      <c r="BY360" s="54"/>
      <c r="BZ360" s="170">
        <v>44627</v>
      </c>
      <c r="CA360" s="58" t="s">
        <v>3464</v>
      </c>
      <c r="CB360" s="56" t="s">
        <v>1219</v>
      </c>
      <c r="CC360" s="68">
        <v>0</v>
      </c>
      <c r="CD360" s="54" t="s">
        <v>133</v>
      </c>
      <c r="CE360" s="76">
        <v>44658</v>
      </c>
      <c r="CF360" s="92" t="s">
        <v>3465</v>
      </c>
      <c r="CG360" s="92" t="s">
        <v>1219</v>
      </c>
      <c r="CH360" s="78">
        <v>0.01</v>
      </c>
      <c r="CI360" s="123" t="s">
        <v>133</v>
      </c>
      <c r="CJ360" s="76">
        <v>44679</v>
      </c>
      <c r="CK360" s="118" t="s">
        <v>3466</v>
      </c>
      <c r="CL360" s="92" t="s">
        <v>1219</v>
      </c>
      <c r="CM360" s="78">
        <v>0.02</v>
      </c>
      <c r="CN360" s="123" t="s">
        <v>133</v>
      </c>
      <c r="CO360" s="248">
        <v>44712</v>
      </c>
      <c r="CP360" s="92" t="s">
        <v>3448</v>
      </c>
      <c r="CQ360" s="77">
        <v>1</v>
      </c>
      <c r="CR360" s="248">
        <v>44720</v>
      </c>
      <c r="CS360" s="92" t="s">
        <v>3448</v>
      </c>
      <c r="CT360" s="92" t="s">
        <v>166</v>
      </c>
      <c r="CU360" s="822">
        <v>44761</v>
      </c>
      <c r="CV360" s="835" t="s">
        <v>8348</v>
      </c>
      <c r="CW360" s="860" t="s">
        <v>1071</v>
      </c>
      <c r="CX360" s="883">
        <v>44770</v>
      </c>
      <c r="CY360" s="884" t="s">
        <v>8689</v>
      </c>
      <c r="CZ360" s="885" t="s">
        <v>220</v>
      </c>
      <c r="DA360" s="78">
        <v>0.25</v>
      </c>
      <c r="DB360" s="884" t="s">
        <v>4238</v>
      </c>
      <c r="DC360" s="919"/>
      <c r="DD360" s="920"/>
      <c r="DE360" s="54" t="s">
        <v>140</v>
      </c>
      <c r="DF360" s="62"/>
      <c r="DG360" s="62"/>
      <c r="DH360" s="54"/>
      <c r="DI360" s="62"/>
      <c r="DJ360" s="953"/>
      <c r="DK360" s="925">
        <v>353</v>
      </c>
      <c r="DL360" s="855" t="str">
        <f t="shared" si="9"/>
        <v>EN AVANCE</v>
      </c>
      <c r="DM360" s="913">
        <v>353</v>
      </c>
    </row>
    <row r="361" spans="1:117" ht="27" hidden="1" customHeight="1">
      <c r="A361" s="54">
        <v>0</v>
      </c>
      <c r="B361" s="54">
        <v>504</v>
      </c>
      <c r="C361" s="59" t="s">
        <v>99</v>
      </c>
      <c r="D361" s="56">
        <v>2021</v>
      </c>
      <c r="E361" s="56" t="s">
        <v>3364</v>
      </c>
      <c r="F361" s="65">
        <v>44482</v>
      </c>
      <c r="G361" s="58" t="s">
        <v>3462</v>
      </c>
      <c r="H361" s="59" t="s">
        <v>102</v>
      </c>
      <c r="I361" s="340" t="s">
        <v>3467</v>
      </c>
      <c r="J361" s="58" t="s">
        <v>3450</v>
      </c>
      <c r="K361" s="58" t="s">
        <v>3414</v>
      </c>
      <c r="L361" s="60" t="s">
        <v>106</v>
      </c>
      <c r="M361" s="58" t="s">
        <v>3468</v>
      </c>
      <c r="N361" s="62"/>
      <c r="O361" s="126">
        <v>1</v>
      </c>
      <c r="P361" s="56" t="s">
        <v>3439</v>
      </c>
      <c r="Q361" s="59" t="s">
        <v>3378</v>
      </c>
      <c r="R361" s="81" t="s">
        <v>3386</v>
      </c>
      <c r="S361" s="65" t="s">
        <v>3387</v>
      </c>
      <c r="T361" s="134">
        <v>44561</v>
      </c>
      <c r="U361" s="323"/>
      <c r="V361" s="62"/>
      <c r="W361" s="65">
        <f>IF(T361="","",(T361+V361))</f>
        <v>44561</v>
      </c>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54"/>
      <c r="AW361" s="62"/>
      <c r="AX361" s="62"/>
      <c r="AY361" s="62"/>
      <c r="AZ361" s="62"/>
      <c r="BA361" s="56"/>
      <c r="BB361" s="54"/>
      <c r="BC361" s="62"/>
      <c r="BD361" s="54"/>
      <c r="BE361" s="62"/>
      <c r="BF361" s="62"/>
      <c r="BG361" s="62"/>
      <c r="BH361" s="62"/>
      <c r="BI361" s="56"/>
      <c r="BJ361" s="54"/>
      <c r="BK361" s="62"/>
      <c r="BL361" s="62"/>
      <c r="BM361" s="62"/>
      <c r="BN361" s="62"/>
      <c r="BO361" s="62"/>
      <c r="BP361" s="62"/>
      <c r="BQ361" s="67"/>
      <c r="BR361" s="62"/>
      <c r="BS361" s="70"/>
      <c r="BT361" s="62"/>
      <c r="BU361" s="62"/>
      <c r="BV361" s="54" t="s">
        <v>3022</v>
      </c>
      <c r="BW361" s="54"/>
      <c r="BX361" s="54"/>
      <c r="BY361" s="54"/>
      <c r="BZ361" s="170">
        <v>44636</v>
      </c>
      <c r="CA361" s="58" t="s">
        <v>3469</v>
      </c>
      <c r="CB361" s="56" t="s">
        <v>3381</v>
      </c>
      <c r="CC361" s="68">
        <v>1</v>
      </c>
      <c r="CD361" s="54" t="s">
        <v>257</v>
      </c>
      <c r="CE361" s="170">
        <v>44291</v>
      </c>
      <c r="CF361" s="58" t="s">
        <v>598</v>
      </c>
      <c r="CG361" s="56" t="s">
        <v>3382</v>
      </c>
      <c r="CH361" s="68">
        <v>1</v>
      </c>
      <c r="CI361" s="54" t="s">
        <v>257</v>
      </c>
      <c r="CJ361" s="341">
        <v>44680</v>
      </c>
      <c r="CK361" s="247" t="s">
        <v>598</v>
      </c>
      <c r="CL361" s="247" t="s">
        <v>3382</v>
      </c>
      <c r="CM361" s="272">
        <v>100</v>
      </c>
      <c r="CN361" s="123" t="s">
        <v>257</v>
      </c>
      <c r="CO361" s="123"/>
      <c r="CP361" s="123"/>
      <c r="CQ361" s="123"/>
      <c r="CR361" s="76">
        <v>44720</v>
      </c>
      <c r="CS361" s="123" t="s">
        <v>3383</v>
      </c>
      <c r="CT361" s="123" t="s">
        <v>139</v>
      </c>
      <c r="CU361" s="808">
        <v>44742</v>
      </c>
      <c r="CV361" s="809" t="s">
        <v>8183</v>
      </c>
      <c r="CW361" s="874" t="s">
        <v>139</v>
      </c>
      <c r="CX361" s="883">
        <v>44770</v>
      </c>
      <c r="CY361" s="909" t="s">
        <v>8463</v>
      </c>
      <c r="CZ361" s="885" t="s">
        <v>128</v>
      </c>
      <c r="DA361" s="78">
        <v>1</v>
      </c>
      <c r="DB361" s="884" t="s">
        <v>4237</v>
      </c>
      <c r="DC361" s="919"/>
      <c r="DD361" s="920"/>
      <c r="DE361" s="54" t="s">
        <v>140</v>
      </c>
      <c r="DF361" s="67"/>
      <c r="DG361" s="56"/>
      <c r="DH361" s="170"/>
      <c r="DI361" s="54"/>
      <c r="DJ361" s="953"/>
      <c r="DK361" s="925">
        <v>354</v>
      </c>
      <c r="DL361" s="855" t="str">
        <f t="shared" si="9"/>
        <v>CUMPLIDA</v>
      </c>
      <c r="DM361" s="913">
        <v>354</v>
      </c>
    </row>
    <row r="362" spans="1:117" ht="27" hidden="1" customHeight="1">
      <c r="A362" s="54">
        <v>548</v>
      </c>
      <c r="B362" s="63">
        <v>506</v>
      </c>
      <c r="C362" s="59" t="s">
        <v>99</v>
      </c>
      <c r="D362" s="121">
        <v>2021</v>
      </c>
      <c r="E362" s="192" t="s">
        <v>3470</v>
      </c>
      <c r="F362" s="214">
        <v>44510</v>
      </c>
      <c r="G362" s="220" t="s">
        <v>3471</v>
      </c>
      <c r="H362" s="59" t="s">
        <v>102</v>
      </c>
      <c r="I362" s="220" t="s">
        <v>3472</v>
      </c>
      <c r="J362" s="220" t="s">
        <v>3473</v>
      </c>
      <c r="K362" s="220" t="s">
        <v>3474</v>
      </c>
      <c r="L362" s="60" t="s">
        <v>146</v>
      </c>
      <c r="M362" s="220" t="s">
        <v>3475</v>
      </c>
      <c r="N362" s="121"/>
      <c r="O362" s="213">
        <v>2</v>
      </c>
      <c r="P362" s="121" t="s">
        <v>3476</v>
      </c>
      <c r="Q362" s="55" t="s">
        <v>391</v>
      </c>
      <c r="R362" s="121" t="s">
        <v>3477</v>
      </c>
      <c r="S362" s="214">
        <v>44562</v>
      </c>
      <c r="T362" s="214">
        <v>44742</v>
      </c>
      <c r="U362" s="342"/>
      <c r="V362" s="121"/>
      <c r="W362" s="65">
        <f>IF(T362="","",(T362+V362))</f>
        <v>44742</v>
      </c>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54"/>
      <c r="AW362" s="62"/>
      <c r="AX362" s="62"/>
      <c r="AY362" s="62"/>
      <c r="AZ362" s="62"/>
      <c r="BA362" s="56"/>
      <c r="BB362" s="54"/>
      <c r="BC362" s="62"/>
      <c r="BD362" s="54"/>
      <c r="BE362" s="62"/>
      <c r="BF362" s="62"/>
      <c r="BG362" s="62"/>
      <c r="BH362" s="62"/>
      <c r="BI362" s="56"/>
      <c r="BJ362" s="54"/>
      <c r="BK362" s="62"/>
      <c r="BL362" s="62"/>
      <c r="BM362" s="62"/>
      <c r="BN362" s="62"/>
      <c r="BO362" s="62"/>
      <c r="BP362" s="62"/>
      <c r="BQ362" s="67"/>
      <c r="BR362" s="62"/>
      <c r="BS362" s="70"/>
      <c r="BT362" s="62"/>
      <c r="BU362" s="62"/>
      <c r="BV362" s="54" t="s">
        <v>3022</v>
      </c>
      <c r="BW362" s="170">
        <v>44610</v>
      </c>
      <c r="BX362" s="56" t="s">
        <v>3478</v>
      </c>
      <c r="BY362" s="68">
        <v>1</v>
      </c>
      <c r="BZ362" s="170">
        <v>44615</v>
      </c>
      <c r="CA362" s="58" t="s">
        <v>3479</v>
      </c>
      <c r="CB362" s="130" t="s">
        <v>409</v>
      </c>
      <c r="CC362" s="68">
        <v>0.1</v>
      </c>
      <c r="CD362" s="54" t="s">
        <v>133</v>
      </c>
      <c r="CE362" s="170">
        <v>44656</v>
      </c>
      <c r="CF362" s="58" t="s">
        <v>3480</v>
      </c>
      <c r="CG362" s="130" t="s">
        <v>411</v>
      </c>
      <c r="CH362" s="68">
        <v>0.3</v>
      </c>
      <c r="CI362" s="54" t="s">
        <v>133</v>
      </c>
      <c r="CJ362" s="76">
        <v>44680</v>
      </c>
      <c r="CK362" s="92" t="s">
        <v>3481</v>
      </c>
      <c r="CL362" s="131" t="s">
        <v>411</v>
      </c>
      <c r="CM362" s="123">
        <v>50</v>
      </c>
      <c r="CN362" s="123" t="s">
        <v>133</v>
      </c>
      <c r="CO362" s="92"/>
      <c r="CP362" s="118"/>
      <c r="CQ362" s="92"/>
      <c r="CR362" s="248">
        <v>44720</v>
      </c>
      <c r="CS362" s="92" t="s">
        <v>335</v>
      </c>
      <c r="CT362" s="92" t="s">
        <v>367</v>
      </c>
      <c r="CU362" s="811">
        <v>44761</v>
      </c>
      <c r="CV362" s="813" t="s">
        <v>8235</v>
      </c>
      <c r="CW362" s="864" t="s">
        <v>126</v>
      </c>
      <c r="CX362" s="883">
        <v>44770</v>
      </c>
      <c r="CY362" s="909" t="s">
        <v>8690</v>
      </c>
      <c r="CZ362" s="885" t="s">
        <v>220</v>
      </c>
      <c r="DA362" s="123">
        <v>0</v>
      </c>
      <c r="DB362" s="884" t="s">
        <v>4239</v>
      </c>
      <c r="DC362" s="919"/>
      <c r="DD362" s="920"/>
      <c r="DE362" s="54" t="s">
        <v>140</v>
      </c>
      <c r="DF362" s="62"/>
      <c r="DG362" s="62"/>
      <c r="DH362" s="54"/>
      <c r="DI362" s="62"/>
      <c r="DJ362" s="953"/>
      <c r="DK362" s="925">
        <v>355</v>
      </c>
      <c r="DL362" s="855" t="str">
        <f t="shared" si="9"/>
        <v>EN AVANCE</v>
      </c>
      <c r="DM362" s="913">
        <v>355</v>
      </c>
    </row>
    <row r="363" spans="1:117" ht="27" hidden="1" customHeight="1">
      <c r="A363" s="54">
        <v>0</v>
      </c>
      <c r="B363" s="63">
        <v>507</v>
      </c>
      <c r="C363" s="59" t="s">
        <v>99</v>
      </c>
      <c r="D363" s="121">
        <v>2021</v>
      </c>
      <c r="E363" s="192" t="s">
        <v>3470</v>
      </c>
      <c r="F363" s="214">
        <v>44510</v>
      </c>
      <c r="G363" s="220" t="s">
        <v>3471</v>
      </c>
      <c r="H363" s="59" t="s">
        <v>102</v>
      </c>
      <c r="I363" s="220" t="s">
        <v>3482</v>
      </c>
      <c r="J363" s="220" t="s">
        <v>3483</v>
      </c>
      <c r="K363" s="220" t="s">
        <v>3474</v>
      </c>
      <c r="L363" s="60" t="s">
        <v>106</v>
      </c>
      <c r="M363" s="220" t="s">
        <v>3484</v>
      </c>
      <c r="N363" s="121"/>
      <c r="O363" s="213">
        <v>1</v>
      </c>
      <c r="P363" s="121" t="s">
        <v>3485</v>
      </c>
      <c r="Q363" s="55" t="s">
        <v>391</v>
      </c>
      <c r="R363" s="121" t="s">
        <v>3477</v>
      </c>
      <c r="S363" s="214">
        <v>44531</v>
      </c>
      <c r="T363" s="214">
        <v>44592</v>
      </c>
      <c r="U363" s="342"/>
      <c r="V363" s="121"/>
      <c r="W363" s="65">
        <f>IF(T363="","",(T363+V363))</f>
        <v>44592</v>
      </c>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54"/>
      <c r="AW363" s="62"/>
      <c r="AX363" s="62"/>
      <c r="AY363" s="62"/>
      <c r="AZ363" s="62"/>
      <c r="BA363" s="56"/>
      <c r="BB363" s="54"/>
      <c r="BC363" s="62"/>
      <c r="BD363" s="54"/>
      <c r="BE363" s="62"/>
      <c r="BF363" s="62"/>
      <c r="BG363" s="62"/>
      <c r="BH363" s="62"/>
      <c r="BI363" s="56"/>
      <c r="BJ363" s="54"/>
      <c r="BK363" s="62"/>
      <c r="BL363" s="62"/>
      <c r="BM363" s="62"/>
      <c r="BN363" s="62"/>
      <c r="BO363" s="62"/>
      <c r="BP363" s="62"/>
      <c r="BQ363" s="67"/>
      <c r="BR363" s="62"/>
      <c r="BS363" s="70"/>
      <c r="BT363" s="62"/>
      <c r="BU363" s="62"/>
      <c r="BV363" s="54" t="s">
        <v>3022</v>
      </c>
      <c r="BW363" s="170">
        <v>44615</v>
      </c>
      <c r="BX363" s="56" t="s">
        <v>3486</v>
      </c>
      <c r="BY363" s="68">
        <v>1</v>
      </c>
      <c r="BZ363" s="170">
        <v>44615</v>
      </c>
      <c r="CA363" s="58" t="s">
        <v>3487</v>
      </c>
      <c r="CB363" s="130" t="s">
        <v>409</v>
      </c>
      <c r="CC363" s="68">
        <v>1</v>
      </c>
      <c r="CD363" s="54" t="s">
        <v>257</v>
      </c>
      <c r="CE363" s="170">
        <v>44656</v>
      </c>
      <c r="CF363" s="58" t="s">
        <v>598</v>
      </c>
      <c r="CG363" s="130" t="s">
        <v>411</v>
      </c>
      <c r="CH363" s="68">
        <v>1</v>
      </c>
      <c r="CI363" s="54" t="s">
        <v>257</v>
      </c>
      <c r="CJ363" s="76">
        <v>44680</v>
      </c>
      <c r="CK363" s="92" t="s">
        <v>598</v>
      </c>
      <c r="CL363" s="131" t="s">
        <v>411</v>
      </c>
      <c r="CM363" s="123">
        <v>100</v>
      </c>
      <c r="CN363" s="123" t="s">
        <v>257</v>
      </c>
      <c r="CO363" s="92"/>
      <c r="CP363" s="118"/>
      <c r="CQ363" s="92"/>
      <c r="CR363" s="79">
        <v>44720</v>
      </c>
      <c r="CS363" s="92" t="s">
        <v>598</v>
      </c>
      <c r="CT363" s="92" t="s">
        <v>139</v>
      </c>
      <c r="CU363" s="811">
        <v>44761</v>
      </c>
      <c r="CV363" s="812" t="s">
        <v>8176</v>
      </c>
      <c r="CW363" s="860" t="s">
        <v>1349</v>
      </c>
      <c r="CX363" s="883">
        <v>44767</v>
      </c>
      <c r="CY363" s="909" t="s">
        <v>8176</v>
      </c>
      <c r="CZ363" s="885" t="s">
        <v>220</v>
      </c>
      <c r="DA363" s="123">
        <v>100</v>
      </c>
      <c r="DB363" s="884" t="s">
        <v>4239</v>
      </c>
      <c r="DC363" s="919"/>
      <c r="DD363" s="920"/>
      <c r="DE363" s="54" t="s">
        <v>140</v>
      </c>
      <c r="DF363" s="62"/>
      <c r="DG363" s="62"/>
      <c r="DH363" s="54"/>
      <c r="DI363" s="62"/>
      <c r="DJ363" s="953"/>
      <c r="DK363" s="925">
        <v>356</v>
      </c>
      <c r="DL363" s="855" t="str">
        <f t="shared" si="9"/>
        <v>VENCIDA</v>
      </c>
      <c r="DM363" s="913">
        <v>356</v>
      </c>
    </row>
    <row r="364" spans="1:117" ht="27" hidden="1" customHeight="1">
      <c r="A364" s="54">
        <v>550</v>
      </c>
      <c r="B364" s="54">
        <v>510</v>
      </c>
      <c r="C364" s="59" t="s">
        <v>99</v>
      </c>
      <c r="D364" s="121">
        <v>2021</v>
      </c>
      <c r="E364" s="121" t="s">
        <v>3470</v>
      </c>
      <c r="F364" s="214">
        <v>44510</v>
      </c>
      <c r="G364" s="220" t="s">
        <v>3488</v>
      </c>
      <c r="H364" s="59" t="s">
        <v>102</v>
      </c>
      <c r="I364" s="220" t="s">
        <v>3489</v>
      </c>
      <c r="J364" s="220" t="s">
        <v>3490</v>
      </c>
      <c r="K364" s="220" t="s">
        <v>3491</v>
      </c>
      <c r="L364" s="60" t="s">
        <v>146</v>
      </c>
      <c r="M364" s="157" t="s">
        <v>3492</v>
      </c>
      <c r="N364" s="343"/>
      <c r="O364" s="126">
        <v>1</v>
      </c>
      <c r="P364" s="344" t="s">
        <v>3493</v>
      </c>
      <c r="Q364" s="59" t="s">
        <v>167</v>
      </c>
      <c r="R364" s="121" t="s">
        <v>3494</v>
      </c>
      <c r="S364" s="345">
        <v>44562</v>
      </c>
      <c r="T364" s="214">
        <v>44742</v>
      </c>
      <c r="U364" s="119"/>
      <c r="V364" s="213"/>
      <c r="W364" s="65">
        <f>IF(T364="","",(T364+V364))</f>
        <v>44742</v>
      </c>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54"/>
      <c r="AW364" s="62"/>
      <c r="AX364" s="62"/>
      <c r="AY364" s="62"/>
      <c r="AZ364" s="62"/>
      <c r="BA364" s="56"/>
      <c r="BB364" s="54"/>
      <c r="BC364" s="62"/>
      <c r="BD364" s="54"/>
      <c r="BE364" s="62"/>
      <c r="BF364" s="62"/>
      <c r="BG364" s="62"/>
      <c r="BH364" s="62"/>
      <c r="BI364" s="56"/>
      <c r="BJ364" s="54"/>
      <c r="BK364" s="62"/>
      <c r="BL364" s="62"/>
      <c r="BM364" s="62"/>
      <c r="BN364" s="62"/>
      <c r="BO364" s="62"/>
      <c r="BP364" s="62"/>
      <c r="BQ364" s="67"/>
      <c r="BR364" s="62"/>
      <c r="BS364" s="70"/>
      <c r="BT364" s="62"/>
      <c r="BU364" s="62"/>
      <c r="BV364" s="54" t="s">
        <v>3022</v>
      </c>
      <c r="BW364" s="54"/>
      <c r="BX364" s="54"/>
      <c r="BY364" s="54"/>
      <c r="BZ364" s="66" t="s">
        <v>255</v>
      </c>
      <c r="CA364" s="70" t="s">
        <v>1086</v>
      </c>
      <c r="CB364" s="66" t="s">
        <v>195</v>
      </c>
      <c r="CC364" s="68">
        <v>0.1</v>
      </c>
      <c r="CD364" s="54" t="s">
        <v>133</v>
      </c>
      <c r="CE364" s="76">
        <v>44659</v>
      </c>
      <c r="CF364" s="123" t="s">
        <v>3343</v>
      </c>
      <c r="CG364" s="77" t="s">
        <v>195</v>
      </c>
      <c r="CH364" s="78">
        <v>0.1</v>
      </c>
      <c r="CI364" s="123" t="s">
        <v>133</v>
      </c>
      <c r="CJ364" s="76">
        <v>44680</v>
      </c>
      <c r="CK364" s="240" t="s">
        <v>3268</v>
      </c>
      <c r="CL364" s="92" t="s">
        <v>198</v>
      </c>
      <c r="CM364" s="78">
        <v>0.1</v>
      </c>
      <c r="CN364" s="112" t="s">
        <v>133</v>
      </c>
      <c r="CO364" s="248">
        <v>44712</v>
      </c>
      <c r="CP364" s="77" t="s">
        <v>3495</v>
      </c>
      <c r="CQ364" s="77">
        <v>0.1</v>
      </c>
      <c r="CR364" s="248">
        <v>44720</v>
      </c>
      <c r="CS364" s="77" t="s">
        <v>3496</v>
      </c>
      <c r="CT364" s="77" t="s">
        <v>166</v>
      </c>
      <c r="CU364" s="829">
        <v>44761</v>
      </c>
      <c r="CV364" s="830" t="s">
        <v>8350</v>
      </c>
      <c r="CW364" s="857" t="s">
        <v>126</v>
      </c>
      <c r="CX364" s="883">
        <v>44764</v>
      </c>
      <c r="CY364" s="909" t="s">
        <v>8691</v>
      </c>
      <c r="CZ364" s="886" t="s">
        <v>220</v>
      </c>
      <c r="DA364" s="78">
        <v>0.1</v>
      </c>
      <c r="DB364" s="884" t="s">
        <v>4238</v>
      </c>
      <c r="DC364" s="919"/>
      <c r="DD364" s="920"/>
      <c r="DE364" s="54" t="s">
        <v>140</v>
      </c>
      <c r="DF364" s="62"/>
      <c r="DG364" s="62"/>
      <c r="DH364" s="54"/>
      <c r="DI364" s="62"/>
      <c r="DJ364" s="953"/>
      <c r="DK364" s="925">
        <v>357</v>
      </c>
      <c r="DL364" s="855" t="str">
        <f t="shared" si="9"/>
        <v>EN AVANCE</v>
      </c>
      <c r="DM364" s="913">
        <v>357</v>
      </c>
    </row>
    <row r="365" spans="1:117" ht="27" hidden="1" customHeight="1">
      <c r="A365" s="54">
        <v>551</v>
      </c>
      <c r="B365" s="54">
        <v>511</v>
      </c>
      <c r="C365" s="59" t="s">
        <v>99</v>
      </c>
      <c r="D365" s="121">
        <v>2021</v>
      </c>
      <c r="E365" s="192" t="s">
        <v>3470</v>
      </c>
      <c r="F365" s="214">
        <v>44510</v>
      </c>
      <c r="G365" s="220" t="s">
        <v>3497</v>
      </c>
      <c r="H365" s="59" t="s">
        <v>102</v>
      </c>
      <c r="I365" s="220" t="s">
        <v>3498</v>
      </c>
      <c r="J365" s="220" t="s">
        <v>3499</v>
      </c>
      <c r="K365" s="220" t="s">
        <v>3500</v>
      </c>
      <c r="L365" s="60" t="s">
        <v>146</v>
      </c>
      <c r="M365" s="220" t="s">
        <v>3501</v>
      </c>
      <c r="N365" s="343"/>
      <c r="O365" s="213">
        <v>2</v>
      </c>
      <c r="P365" s="121" t="s">
        <v>3502</v>
      </c>
      <c r="Q365" s="55" t="s">
        <v>391</v>
      </c>
      <c r="R365" s="90" t="s">
        <v>3503</v>
      </c>
      <c r="S365" s="214">
        <v>44197</v>
      </c>
      <c r="T365" s="214">
        <v>44742</v>
      </c>
      <c r="U365" s="119"/>
      <c r="V365" s="213"/>
      <c r="W365" s="65">
        <f>IF(T365="","",(T365+V365))</f>
        <v>44742</v>
      </c>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54"/>
      <c r="AW365" s="62"/>
      <c r="AX365" s="62"/>
      <c r="AY365" s="62"/>
      <c r="AZ365" s="62"/>
      <c r="BA365" s="56"/>
      <c r="BB365" s="54"/>
      <c r="BC365" s="62"/>
      <c r="BD365" s="54"/>
      <c r="BE365" s="62"/>
      <c r="BF365" s="62"/>
      <c r="BG365" s="62"/>
      <c r="BH365" s="62"/>
      <c r="BI365" s="56"/>
      <c r="BJ365" s="54"/>
      <c r="BK365" s="62"/>
      <c r="BL365" s="62"/>
      <c r="BM365" s="62"/>
      <c r="BN365" s="62"/>
      <c r="BO365" s="62"/>
      <c r="BP365" s="62"/>
      <c r="BQ365" s="67"/>
      <c r="BR365" s="62"/>
      <c r="BS365" s="70"/>
      <c r="BT365" s="62"/>
      <c r="BU365" s="62"/>
      <c r="BV365" s="54" t="s">
        <v>3022</v>
      </c>
      <c r="BW365" s="170">
        <v>44610</v>
      </c>
      <c r="BX365" s="56" t="s">
        <v>3478</v>
      </c>
      <c r="BY365" s="68">
        <v>1</v>
      </c>
      <c r="BZ365" s="170">
        <v>44615</v>
      </c>
      <c r="CA365" s="58" t="s">
        <v>3504</v>
      </c>
      <c r="CB365" s="130" t="s">
        <v>409</v>
      </c>
      <c r="CC365" s="68">
        <v>0.1</v>
      </c>
      <c r="CD365" s="54" t="s">
        <v>133</v>
      </c>
      <c r="CE365" s="170">
        <v>44656</v>
      </c>
      <c r="CF365" s="58" t="s">
        <v>3505</v>
      </c>
      <c r="CG365" s="130" t="s">
        <v>411</v>
      </c>
      <c r="CH365" s="68">
        <v>0</v>
      </c>
      <c r="CI365" s="54" t="s">
        <v>133</v>
      </c>
      <c r="CJ365" s="76">
        <v>44680</v>
      </c>
      <c r="CK365" s="92" t="s">
        <v>3506</v>
      </c>
      <c r="CL365" s="131" t="s">
        <v>411</v>
      </c>
      <c r="CM365" s="123">
        <v>50</v>
      </c>
      <c r="CN365" s="123" t="s">
        <v>133</v>
      </c>
      <c r="CO365" s="92"/>
      <c r="CP365" s="118"/>
      <c r="CQ365" s="92"/>
      <c r="CR365" s="79">
        <v>44720</v>
      </c>
      <c r="CS365" s="92" t="s">
        <v>335</v>
      </c>
      <c r="CT365" s="92" t="s">
        <v>367</v>
      </c>
      <c r="CU365" s="811">
        <v>44761</v>
      </c>
      <c r="CV365" s="813" t="s">
        <v>8211</v>
      </c>
      <c r="CW365" s="860" t="s">
        <v>1349</v>
      </c>
      <c r="CX365" s="883">
        <v>44770</v>
      </c>
      <c r="CY365" s="909" t="s">
        <v>8692</v>
      </c>
      <c r="CZ365" s="885" t="s">
        <v>220</v>
      </c>
      <c r="DA365" s="123">
        <v>0</v>
      </c>
      <c r="DB365" s="884" t="s">
        <v>4239</v>
      </c>
      <c r="DC365" s="919"/>
      <c r="DD365" s="920"/>
      <c r="DE365" s="54" t="s">
        <v>140</v>
      </c>
      <c r="DF365" s="62"/>
      <c r="DG365" s="62"/>
      <c r="DH365" s="54"/>
      <c r="DI365" s="62"/>
      <c r="DJ365" s="953"/>
      <c r="DK365" s="925">
        <v>358</v>
      </c>
      <c r="DL365" s="855" t="str">
        <f t="shared" si="9"/>
        <v>EN AVANCE</v>
      </c>
      <c r="DM365" s="913">
        <v>358</v>
      </c>
    </row>
    <row r="366" spans="1:117" ht="27" hidden="1" customHeight="1">
      <c r="A366" s="54">
        <v>0</v>
      </c>
      <c r="B366" s="138">
        <v>512</v>
      </c>
      <c r="C366" s="59" t="s">
        <v>99</v>
      </c>
      <c r="D366" s="121">
        <v>2021</v>
      </c>
      <c r="E366" s="192" t="s">
        <v>3470</v>
      </c>
      <c r="F366" s="214">
        <v>44510</v>
      </c>
      <c r="G366" s="220" t="s">
        <v>3497</v>
      </c>
      <c r="H366" s="59" t="s">
        <v>102</v>
      </c>
      <c r="I366" s="220" t="s">
        <v>3507</v>
      </c>
      <c r="J366" s="220" t="s">
        <v>3508</v>
      </c>
      <c r="K366" s="220" t="s">
        <v>3500</v>
      </c>
      <c r="L366" s="60" t="s">
        <v>106</v>
      </c>
      <c r="M366" s="220" t="s">
        <v>3509</v>
      </c>
      <c r="N366" s="343"/>
      <c r="O366" s="213">
        <v>1</v>
      </c>
      <c r="P366" s="81" t="s">
        <v>3510</v>
      </c>
      <c r="Q366" s="55" t="s">
        <v>391</v>
      </c>
      <c r="R366" s="121" t="s">
        <v>3477</v>
      </c>
      <c r="S366" s="214">
        <v>44197</v>
      </c>
      <c r="T366" s="214">
        <v>44561</v>
      </c>
      <c r="U366" s="119"/>
      <c r="V366" s="213"/>
      <c r="W366" s="64">
        <v>44670</v>
      </c>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54"/>
      <c r="AW366" s="62"/>
      <c r="AX366" s="62"/>
      <c r="AY366" s="62"/>
      <c r="AZ366" s="62"/>
      <c r="BA366" s="56"/>
      <c r="BB366" s="54"/>
      <c r="BC366" s="62"/>
      <c r="BD366" s="54"/>
      <c r="BE366" s="62"/>
      <c r="BF366" s="62"/>
      <c r="BG366" s="62"/>
      <c r="BH366" s="62"/>
      <c r="BI366" s="56"/>
      <c r="BJ366" s="54"/>
      <c r="BK366" s="62"/>
      <c r="BL366" s="62"/>
      <c r="BM366" s="62"/>
      <c r="BN366" s="62"/>
      <c r="BO366" s="62"/>
      <c r="BP366" s="62"/>
      <c r="BQ366" s="67"/>
      <c r="BR366" s="62"/>
      <c r="BS366" s="70"/>
      <c r="BT366" s="62"/>
      <c r="BU366" s="62"/>
      <c r="BV366" s="54" t="s">
        <v>3022</v>
      </c>
      <c r="BW366" s="170">
        <v>44610</v>
      </c>
      <c r="BX366" s="204" t="s">
        <v>3511</v>
      </c>
      <c r="BY366" s="68">
        <v>0.1</v>
      </c>
      <c r="BZ366" s="170">
        <v>44615</v>
      </c>
      <c r="CA366" s="58" t="s">
        <v>3512</v>
      </c>
      <c r="CB366" s="130" t="s">
        <v>409</v>
      </c>
      <c r="CC366" s="68">
        <v>0</v>
      </c>
      <c r="CD366" s="54" t="s">
        <v>133</v>
      </c>
      <c r="CE366" s="170">
        <v>44656</v>
      </c>
      <c r="CF366" s="58" t="s">
        <v>3513</v>
      </c>
      <c r="CG366" s="130" t="s">
        <v>411</v>
      </c>
      <c r="CH366" s="68">
        <v>0.2</v>
      </c>
      <c r="CI366" s="54" t="s">
        <v>133</v>
      </c>
      <c r="CJ366" s="76">
        <v>44680</v>
      </c>
      <c r="CK366" s="92" t="s">
        <v>3514</v>
      </c>
      <c r="CL366" s="131" t="s">
        <v>411</v>
      </c>
      <c r="CM366" s="123">
        <v>20</v>
      </c>
      <c r="CN366" s="123" t="s">
        <v>115</v>
      </c>
      <c r="CO366" s="92"/>
      <c r="CP366" s="118"/>
      <c r="CQ366" s="92"/>
      <c r="CR366" s="79">
        <v>44720</v>
      </c>
      <c r="CS366" s="92" t="s">
        <v>335</v>
      </c>
      <c r="CT366" s="92" t="s">
        <v>126</v>
      </c>
      <c r="CU366" s="811">
        <v>44761</v>
      </c>
      <c r="CV366" s="915" t="s">
        <v>8211</v>
      </c>
      <c r="CW366" s="860" t="s">
        <v>1349</v>
      </c>
      <c r="CX366" s="883">
        <v>44767</v>
      </c>
      <c r="CY366" s="909" t="s">
        <v>8693</v>
      </c>
      <c r="CZ366" s="885" t="s">
        <v>220</v>
      </c>
      <c r="DA366" s="123">
        <v>1</v>
      </c>
      <c r="DB366" s="884" t="s">
        <v>4237</v>
      </c>
      <c r="DC366" s="919"/>
      <c r="DD366" s="920"/>
      <c r="DE366" s="54" t="s">
        <v>140</v>
      </c>
      <c r="DF366" s="62"/>
      <c r="DG366" s="62"/>
      <c r="DH366" s="54"/>
      <c r="DI366" s="62"/>
      <c r="DJ366" s="953"/>
      <c r="DK366" s="925">
        <v>359</v>
      </c>
      <c r="DL366" s="855" t="str">
        <f t="shared" si="9"/>
        <v>CUMPLIDA</v>
      </c>
      <c r="DM366" s="913">
        <v>359</v>
      </c>
    </row>
    <row r="367" spans="1:117" ht="27" hidden="1" customHeight="1">
      <c r="A367" s="54">
        <v>552</v>
      </c>
      <c r="B367" s="138">
        <v>513</v>
      </c>
      <c r="C367" s="59" t="s">
        <v>99</v>
      </c>
      <c r="D367" s="56">
        <v>2021</v>
      </c>
      <c r="E367" s="192" t="s">
        <v>3470</v>
      </c>
      <c r="F367" s="94">
        <v>44510</v>
      </c>
      <c r="G367" s="118" t="s">
        <v>3515</v>
      </c>
      <c r="H367" s="59" t="s">
        <v>102</v>
      </c>
      <c r="I367" s="118" t="s">
        <v>3516</v>
      </c>
      <c r="J367" s="118" t="s">
        <v>3517</v>
      </c>
      <c r="K367" s="118" t="s">
        <v>3518</v>
      </c>
      <c r="L367" s="60" t="s">
        <v>146</v>
      </c>
      <c r="M367" s="118" t="s">
        <v>3519</v>
      </c>
      <c r="N367" s="218"/>
      <c r="O367" s="78">
        <v>1</v>
      </c>
      <c r="P367" s="92" t="s">
        <v>3520</v>
      </c>
      <c r="Q367" s="55" t="s">
        <v>391</v>
      </c>
      <c r="R367" s="92" t="s">
        <v>3521</v>
      </c>
      <c r="S367" s="94">
        <v>44197</v>
      </c>
      <c r="T367" s="94">
        <v>44561</v>
      </c>
      <c r="U367" s="119"/>
      <c r="V367" s="123"/>
      <c r="W367" s="64">
        <v>44670</v>
      </c>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54"/>
      <c r="AW367" s="62"/>
      <c r="AX367" s="62"/>
      <c r="AY367" s="62"/>
      <c r="AZ367" s="62"/>
      <c r="BA367" s="56"/>
      <c r="BB367" s="54"/>
      <c r="BC367" s="62"/>
      <c r="BD367" s="54"/>
      <c r="BE367" s="62"/>
      <c r="BF367" s="62"/>
      <c r="BG367" s="62"/>
      <c r="BH367" s="62"/>
      <c r="BI367" s="56"/>
      <c r="BJ367" s="54"/>
      <c r="BK367" s="62"/>
      <c r="BL367" s="62"/>
      <c r="BM367" s="62"/>
      <c r="BN367" s="62"/>
      <c r="BO367" s="62"/>
      <c r="BP367" s="62"/>
      <c r="BQ367" s="67"/>
      <c r="BR367" s="62"/>
      <c r="BS367" s="70"/>
      <c r="BT367" s="62"/>
      <c r="BU367" s="62"/>
      <c r="BV367" s="54" t="s">
        <v>3022</v>
      </c>
      <c r="BW367" s="170">
        <v>44615</v>
      </c>
      <c r="BX367" s="56" t="s">
        <v>3522</v>
      </c>
      <c r="BY367" s="68">
        <v>0.1</v>
      </c>
      <c r="BZ367" s="170">
        <v>44615</v>
      </c>
      <c r="CA367" s="58" t="s">
        <v>3523</v>
      </c>
      <c r="CB367" s="130" t="s">
        <v>409</v>
      </c>
      <c r="CC367" s="68">
        <v>0</v>
      </c>
      <c r="CD367" s="54" t="s">
        <v>133</v>
      </c>
      <c r="CE367" s="170">
        <v>44656</v>
      </c>
      <c r="CF367" s="129" t="s">
        <v>3524</v>
      </c>
      <c r="CG367" s="130" t="s">
        <v>411</v>
      </c>
      <c r="CH367" s="68"/>
      <c r="CI367" s="54" t="s">
        <v>133</v>
      </c>
      <c r="CJ367" s="76">
        <v>44680</v>
      </c>
      <c r="CK367" s="92" t="s">
        <v>3525</v>
      </c>
      <c r="CL367" s="131" t="s">
        <v>411</v>
      </c>
      <c r="CM367" s="123">
        <v>100</v>
      </c>
      <c r="CN367" s="123" t="s">
        <v>257</v>
      </c>
      <c r="CO367" s="92"/>
      <c r="CP367" s="118"/>
      <c r="CQ367" s="92"/>
      <c r="CR367" s="248">
        <v>44720</v>
      </c>
      <c r="CS367" s="92" t="s">
        <v>2659</v>
      </c>
      <c r="CT367" s="92" t="s">
        <v>139</v>
      </c>
      <c r="CU367" s="811">
        <v>44761</v>
      </c>
      <c r="CV367" s="812" t="s">
        <v>8176</v>
      </c>
      <c r="CW367" s="860" t="s">
        <v>1349</v>
      </c>
      <c r="CX367" s="883">
        <v>44767</v>
      </c>
      <c r="CY367" s="909" t="s">
        <v>8176</v>
      </c>
      <c r="CZ367" s="885" t="s">
        <v>220</v>
      </c>
      <c r="DA367" s="123">
        <v>1</v>
      </c>
      <c r="DB367" s="884" t="s">
        <v>4237</v>
      </c>
      <c r="DC367" s="919"/>
      <c r="DD367" s="920"/>
      <c r="DE367" s="948" t="s">
        <v>4218</v>
      </c>
      <c r="DF367" s="62" t="s">
        <v>8176</v>
      </c>
      <c r="DG367" s="62" t="s">
        <v>220</v>
      </c>
      <c r="DH367" s="954">
        <v>44771</v>
      </c>
      <c r="DI367" s="62"/>
      <c r="DJ367" s="953"/>
      <c r="DK367" s="925">
        <v>360</v>
      </c>
      <c r="DL367" s="855" t="str">
        <f t="shared" si="9"/>
        <v>CUMPLIDA</v>
      </c>
      <c r="DM367" s="913">
        <v>360</v>
      </c>
    </row>
    <row r="368" spans="1:117" ht="27" hidden="1" customHeight="1">
      <c r="A368" s="54">
        <v>0</v>
      </c>
      <c r="B368" s="54">
        <v>514</v>
      </c>
      <c r="C368" s="59" t="s">
        <v>99</v>
      </c>
      <c r="D368" s="56">
        <v>2021</v>
      </c>
      <c r="E368" s="192" t="s">
        <v>3470</v>
      </c>
      <c r="F368" s="94">
        <v>44510</v>
      </c>
      <c r="G368" s="118" t="s">
        <v>3515</v>
      </c>
      <c r="H368" s="59" t="s">
        <v>102</v>
      </c>
      <c r="I368" s="118" t="s">
        <v>3526</v>
      </c>
      <c r="J368" s="118" t="s">
        <v>3527</v>
      </c>
      <c r="K368" s="118" t="s">
        <v>3518</v>
      </c>
      <c r="L368" s="60" t="s">
        <v>146</v>
      </c>
      <c r="M368" s="118" t="s">
        <v>3528</v>
      </c>
      <c r="N368" s="218"/>
      <c r="O368" s="123">
        <v>6</v>
      </c>
      <c r="P368" s="92" t="s">
        <v>3529</v>
      </c>
      <c r="Q368" s="55" t="s">
        <v>391</v>
      </c>
      <c r="R368" s="92" t="s">
        <v>3477</v>
      </c>
      <c r="S368" s="94">
        <v>44562</v>
      </c>
      <c r="T368" s="94">
        <v>44742</v>
      </c>
      <c r="U368" s="119"/>
      <c r="V368" s="123"/>
      <c r="W368" s="65">
        <f t="shared" ref="W368:W376" si="10">IF(T368="","",(T368+V368))</f>
        <v>44742</v>
      </c>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54"/>
      <c r="AW368" s="62"/>
      <c r="AX368" s="62"/>
      <c r="AY368" s="62"/>
      <c r="AZ368" s="62"/>
      <c r="BA368" s="56"/>
      <c r="BB368" s="54"/>
      <c r="BC368" s="62"/>
      <c r="BD368" s="54"/>
      <c r="BE368" s="62"/>
      <c r="BF368" s="62"/>
      <c r="BG368" s="62"/>
      <c r="BH368" s="62"/>
      <c r="BI368" s="56"/>
      <c r="BJ368" s="54"/>
      <c r="BK368" s="62"/>
      <c r="BL368" s="62"/>
      <c r="BM368" s="62"/>
      <c r="BN368" s="62"/>
      <c r="BO368" s="62"/>
      <c r="BP368" s="62"/>
      <c r="BQ368" s="67"/>
      <c r="BR368" s="62"/>
      <c r="BS368" s="70"/>
      <c r="BT368" s="62"/>
      <c r="BU368" s="62"/>
      <c r="BV368" s="54" t="s">
        <v>3022</v>
      </c>
      <c r="BW368" s="170">
        <v>44615</v>
      </c>
      <c r="BX368" s="56" t="s">
        <v>3478</v>
      </c>
      <c r="BY368" s="68">
        <v>0.1</v>
      </c>
      <c r="BZ368" s="170">
        <v>44615</v>
      </c>
      <c r="CA368" s="284" t="s">
        <v>3530</v>
      </c>
      <c r="CB368" s="130" t="s">
        <v>409</v>
      </c>
      <c r="CC368" s="68">
        <v>0</v>
      </c>
      <c r="CD368" s="54" t="s">
        <v>133</v>
      </c>
      <c r="CE368" s="170">
        <v>44656</v>
      </c>
      <c r="CF368" s="70" t="s">
        <v>3531</v>
      </c>
      <c r="CG368" s="130" t="s">
        <v>411</v>
      </c>
      <c r="CH368" s="68">
        <v>0.2</v>
      </c>
      <c r="CI368" s="54" t="s">
        <v>133</v>
      </c>
      <c r="CJ368" s="76">
        <v>44680</v>
      </c>
      <c r="CK368" s="92" t="s">
        <v>3481</v>
      </c>
      <c r="CL368" s="131" t="s">
        <v>411</v>
      </c>
      <c r="CM368" s="123">
        <v>50</v>
      </c>
      <c r="CN368" s="123" t="s">
        <v>133</v>
      </c>
      <c r="CO368" s="92"/>
      <c r="CP368" s="118"/>
      <c r="CQ368" s="92"/>
      <c r="CR368" s="79">
        <v>44720</v>
      </c>
      <c r="CS368" s="92" t="s">
        <v>335</v>
      </c>
      <c r="CT368" s="92" t="s">
        <v>367</v>
      </c>
      <c r="CU368" s="811">
        <v>44761</v>
      </c>
      <c r="CV368" s="813" t="s">
        <v>8213</v>
      </c>
      <c r="CW368" s="860" t="s">
        <v>1349</v>
      </c>
      <c r="CX368" s="883">
        <v>44770</v>
      </c>
      <c r="CY368" s="909" t="s">
        <v>8694</v>
      </c>
      <c r="CZ368" s="885" t="s">
        <v>220</v>
      </c>
      <c r="DA368" s="123">
        <v>1</v>
      </c>
      <c r="DB368" s="884" t="s">
        <v>4237</v>
      </c>
      <c r="DC368" s="919"/>
      <c r="DD368" s="920"/>
      <c r="DE368" s="948" t="s">
        <v>4218</v>
      </c>
      <c r="DF368" s="62" t="s">
        <v>8695</v>
      </c>
      <c r="DG368" s="62" t="s">
        <v>220</v>
      </c>
      <c r="DH368" s="954">
        <v>44771</v>
      </c>
      <c r="DI368" s="62"/>
      <c r="DJ368" s="953"/>
      <c r="DK368" s="925">
        <v>361</v>
      </c>
      <c r="DL368" s="855" t="str">
        <f t="shared" si="9"/>
        <v>CUMPLIDA</v>
      </c>
      <c r="DM368" s="913">
        <v>361</v>
      </c>
    </row>
    <row r="369" spans="1:117" ht="27" hidden="1" customHeight="1">
      <c r="A369" s="54">
        <v>0</v>
      </c>
      <c r="B369" s="54">
        <v>515</v>
      </c>
      <c r="C369" s="59" t="s">
        <v>99</v>
      </c>
      <c r="D369" s="56">
        <v>2021</v>
      </c>
      <c r="E369" s="192" t="s">
        <v>3470</v>
      </c>
      <c r="F369" s="94">
        <v>44510</v>
      </c>
      <c r="G369" s="118" t="s">
        <v>3515</v>
      </c>
      <c r="H369" s="59" t="s">
        <v>102</v>
      </c>
      <c r="I369" s="118" t="s">
        <v>3526</v>
      </c>
      <c r="J369" s="118" t="s">
        <v>3527</v>
      </c>
      <c r="K369" s="118" t="s">
        <v>3532</v>
      </c>
      <c r="L369" s="60" t="s">
        <v>106</v>
      </c>
      <c r="M369" s="118" t="s">
        <v>3533</v>
      </c>
      <c r="N369" s="218"/>
      <c r="O369" s="123">
        <v>12</v>
      </c>
      <c r="P369" s="92" t="s">
        <v>3534</v>
      </c>
      <c r="Q369" s="55" t="s">
        <v>391</v>
      </c>
      <c r="R369" s="92" t="s">
        <v>3477</v>
      </c>
      <c r="S369" s="94">
        <v>44531</v>
      </c>
      <c r="T369" s="94">
        <v>44561</v>
      </c>
      <c r="U369" s="119"/>
      <c r="V369" s="123"/>
      <c r="W369" s="65">
        <f t="shared" si="10"/>
        <v>44561</v>
      </c>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54"/>
      <c r="AW369" s="62"/>
      <c r="AX369" s="62"/>
      <c r="AY369" s="62"/>
      <c r="AZ369" s="62"/>
      <c r="BA369" s="56"/>
      <c r="BB369" s="54"/>
      <c r="BC369" s="62"/>
      <c r="BD369" s="54"/>
      <c r="BE369" s="62"/>
      <c r="BF369" s="62"/>
      <c r="BG369" s="62"/>
      <c r="BH369" s="62"/>
      <c r="BI369" s="56"/>
      <c r="BJ369" s="54"/>
      <c r="BK369" s="62"/>
      <c r="BL369" s="62"/>
      <c r="BM369" s="62"/>
      <c r="BN369" s="62"/>
      <c r="BO369" s="62"/>
      <c r="BP369" s="62"/>
      <c r="BQ369" s="67"/>
      <c r="BR369" s="62"/>
      <c r="BS369" s="70"/>
      <c r="BT369" s="62"/>
      <c r="BU369" s="62"/>
      <c r="BV369" s="54" t="s">
        <v>3022</v>
      </c>
      <c r="BW369" s="170">
        <v>44615</v>
      </c>
      <c r="BX369" s="56" t="s">
        <v>3478</v>
      </c>
      <c r="BY369" s="68">
        <v>0.1</v>
      </c>
      <c r="BZ369" s="170">
        <v>44615</v>
      </c>
      <c r="CA369" s="70" t="s">
        <v>3535</v>
      </c>
      <c r="CB369" s="130" t="s">
        <v>409</v>
      </c>
      <c r="CC369" s="68">
        <v>1</v>
      </c>
      <c r="CD369" s="54" t="s">
        <v>257</v>
      </c>
      <c r="CE369" s="170">
        <v>44656</v>
      </c>
      <c r="CF369" s="70" t="s">
        <v>598</v>
      </c>
      <c r="CG369" s="130" t="s">
        <v>411</v>
      </c>
      <c r="CH369" s="68">
        <v>1</v>
      </c>
      <c r="CI369" s="54" t="s">
        <v>257</v>
      </c>
      <c r="CJ369" s="76">
        <v>44680</v>
      </c>
      <c r="CK369" s="92" t="s">
        <v>598</v>
      </c>
      <c r="CL369" s="131" t="s">
        <v>411</v>
      </c>
      <c r="CM369" s="123">
        <v>100</v>
      </c>
      <c r="CN369" s="123" t="s">
        <v>257</v>
      </c>
      <c r="CO369" s="92"/>
      <c r="CP369" s="118"/>
      <c r="CQ369" s="92"/>
      <c r="CR369" s="79">
        <v>44720</v>
      </c>
      <c r="CS369" s="92" t="s">
        <v>2659</v>
      </c>
      <c r="CT369" s="92" t="s">
        <v>139</v>
      </c>
      <c r="CU369" s="811">
        <v>44761</v>
      </c>
      <c r="CV369" s="812" t="s">
        <v>8176</v>
      </c>
      <c r="CW369" s="860" t="s">
        <v>1349</v>
      </c>
      <c r="CX369" s="883">
        <v>44767</v>
      </c>
      <c r="CY369" s="909" t="s">
        <v>8176</v>
      </c>
      <c r="CZ369" s="885" t="s">
        <v>220</v>
      </c>
      <c r="DA369" s="123">
        <v>100</v>
      </c>
      <c r="DB369" s="884" t="s">
        <v>4237</v>
      </c>
      <c r="DC369" s="919"/>
      <c r="DD369" s="920"/>
      <c r="DE369" s="948" t="s">
        <v>4218</v>
      </c>
      <c r="DF369" s="62" t="s">
        <v>8176</v>
      </c>
      <c r="DG369" s="62" t="s">
        <v>220</v>
      </c>
      <c r="DH369" s="954">
        <v>44771</v>
      </c>
      <c r="DI369" s="62"/>
      <c r="DJ369" s="953"/>
      <c r="DK369" s="925">
        <v>362</v>
      </c>
      <c r="DL369" s="855" t="str">
        <f t="shared" si="9"/>
        <v>VENCIDA</v>
      </c>
      <c r="DM369" s="913">
        <v>362</v>
      </c>
    </row>
    <row r="370" spans="1:117" ht="27" hidden="1" customHeight="1">
      <c r="A370" s="54">
        <v>0</v>
      </c>
      <c r="B370" s="346">
        <v>516</v>
      </c>
      <c r="C370" s="59" t="s">
        <v>99</v>
      </c>
      <c r="D370" s="56">
        <v>2021</v>
      </c>
      <c r="E370" s="192" t="s">
        <v>3470</v>
      </c>
      <c r="F370" s="94">
        <v>44510</v>
      </c>
      <c r="G370" s="118" t="s">
        <v>3515</v>
      </c>
      <c r="H370" s="59" t="s">
        <v>102</v>
      </c>
      <c r="I370" s="118" t="s">
        <v>3536</v>
      </c>
      <c r="J370" s="118" t="s">
        <v>3537</v>
      </c>
      <c r="K370" s="118" t="s">
        <v>3538</v>
      </c>
      <c r="L370" s="60" t="s">
        <v>146</v>
      </c>
      <c r="M370" s="118" t="s">
        <v>3539</v>
      </c>
      <c r="N370" s="218"/>
      <c r="O370" s="123">
        <v>1</v>
      </c>
      <c r="P370" s="92" t="s">
        <v>3540</v>
      </c>
      <c r="Q370" s="55" t="s">
        <v>391</v>
      </c>
      <c r="R370" s="92" t="s">
        <v>3541</v>
      </c>
      <c r="S370" s="94">
        <v>44531</v>
      </c>
      <c r="T370" s="94">
        <v>44592</v>
      </c>
      <c r="U370" s="119"/>
      <c r="V370" s="123"/>
      <c r="W370" s="65">
        <f t="shared" si="10"/>
        <v>44592</v>
      </c>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54"/>
      <c r="AW370" s="62"/>
      <c r="AX370" s="62"/>
      <c r="AY370" s="62"/>
      <c r="AZ370" s="62"/>
      <c r="BA370" s="56"/>
      <c r="BB370" s="54"/>
      <c r="BC370" s="62"/>
      <c r="BD370" s="54"/>
      <c r="BE370" s="62"/>
      <c r="BF370" s="62"/>
      <c r="BG370" s="62"/>
      <c r="BH370" s="62"/>
      <c r="BI370" s="56"/>
      <c r="BJ370" s="54"/>
      <c r="BK370" s="62"/>
      <c r="BL370" s="62"/>
      <c r="BM370" s="62"/>
      <c r="BN370" s="62"/>
      <c r="BO370" s="62"/>
      <c r="BP370" s="62"/>
      <c r="BQ370" s="67"/>
      <c r="BR370" s="62"/>
      <c r="BS370" s="70"/>
      <c r="BT370" s="62"/>
      <c r="BU370" s="62"/>
      <c r="BV370" s="54" t="s">
        <v>3022</v>
      </c>
      <c r="BW370" s="170">
        <v>44615</v>
      </c>
      <c r="BX370" s="56" t="s">
        <v>3478</v>
      </c>
      <c r="BY370" s="68">
        <v>0.1</v>
      </c>
      <c r="BZ370" s="170">
        <v>44615</v>
      </c>
      <c r="CA370" s="70" t="s">
        <v>3542</v>
      </c>
      <c r="CB370" s="130" t="s">
        <v>409</v>
      </c>
      <c r="CC370" s="68">
        <v>1</v>
      </c>
      <c r="CD370" s="54" t="s">
        <v>257</v>
      </c>
      <c r="CE370" s="170">
        <v>44656</v>
      </c>
      <c r="CF370" s="70" t="s">
        <v>598</v>
      </c>
      <c r="CG370" s="130" t="s">
        <v>411</v>
      </c>
      <c r="CH370" s="68">
        <v>1</v>
      </c>
      <c r="CI370" s="54" t="s">
        <v>257</v>
      </c>
      <c r="CJ370" s="76">
        <v>44680</v>
      </c>
      <c r="CK370" s="92" t="s">
        <v>598</v>
      </c>
      <c r="CL370" s="131" t="s">
        <v>411</v>
      </c>
      <c r="CM370" s="123">
        <v>100</v>
      </c>
      <c r="CN370" s="123" t="s">
        <v>257</v>
      </c>
      <c r="CO370" s="92"/>
      <c r="CP370" s="118"/>
      <c r="CQ370" s="92"/>
      <c r="CR370" s="79">
        <v>44720</v>
      </c>
      <c r="CS370" s="92" t="s">
        <v>2659</v>
      </c>
      <c r="CT370" s="92" t="s">
        <v>139</v>
      </c>
      <c r="CU370" s="811">
        <v>44761</v>
      </c>
      <c r="CV370" s="812" t="s">
        <v>8176</v>
      </c>
      <c r="CW370" s="860" t="s">
        <v>1349</v>
      </c>
      <c r="CX370" s="883">
        <v>44767</v>
      </c>
      <c r="CY370" s="909" t="s">
        <v>8176</v>
      </c>
      <c r="CZ370" s="885" t="s">
        <v>220</v>
      </c>
      <c r="DA370" s="123">
        <v>100</v>
      </c>
      <c r="DB370" s="884" t="s">
        <v>4237</v>
      </c>
      <c r="DC370" s="919"/>
      <c r="DD370" s="920"/>
      <c r="DE370" s="948" t="s">
        <v>4218</v>
      </c>
      <c r="DF370" s="62" t="s">
        <v>8176</v>
      </c>
      <c r="DG370" s="62" t="s">
        <v>220</v>
      </c>
      <c r="DH370" s="954">
        <v>44771</v>
      </c>
      <c r="DI370" s="62"/>
      <c r="DJ370" s="953"/>
      <c r="DK370" s="925">
        <v>363</v>
      </c>
      <c r="DL370" s="855" t="str">
        <f t="shared" si="9"/>
        <v>VENCIDA</v>
      </c>
      <c r="DM370" s="913">
        <v>363</v>
      </c>
    </row>
    <row r="371" spans="1:117" ht="27" hidden="1" customHeight="1">
      <c r="A371" s="54">
        <v>553</v>
      </c>
      <c r="B371" s="54">
        <v>517</v>
      </c>
      <c r="C371" s="59" t="s">
        <v>99</v>
      </c>
      <c r="D371" s="92">
        <v>2021</v>
      </c>
      <c r="E371" s="192" t="s">
        <v>3470</v>
      </c>
      <c r="F371" s="94">
        <v>44510</v>
      </c>
      <c r="G371" s="118" t="s">
        <v>3543</v>
      </c>
      <c r="H371" s="59" t="s">
        <v>102</v>
      </c>
      <c r="I371" s="118" t="s">
        <v>3544</v>
      </c>
      <c r="J371" s="118" t="s">
        <v>3545</v>
      </c>
      <c r="K371" s="118" t="s">
        <v>3546</v>
      </c>
      <c r="L371" s="60" t="s">
        <v>146</v>
      </c>
      <c r="M371" s="118" t="s">
        <v>3547</v>
      </c>
      <c r="N371" s="218"/>
      <c r="O371" s="78">
        <v>1</v>
      </c>
      <c r="P371" s="92" t="s">
        <v>3548</v>
      </c>
      <c r="Q371" s="55" t="s">
        <v>391</v>
      </c>
      <c r="R371" s="92" t="s">
        <v>3477</v>
      </c>
      <c r="S371" s="94">
        <v>44531</v>
      </c>
      <c r="T371" s="94">
        <v>44742</v>
      </c>
      <c r="U371" s="119"/>
      <c r="V371" s="123"/>
      <c r="W371" s="65">
        <f t="shared" si="10"/>
        <v>44742</v>
      </c>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54"/>
      <c r="AW371" s="62"/>
      <c r="AX371" s="62"/>
      <c r="AY371" s="62"/>
      <c r="AZ371" s="62"/>
      <c r="BA371" s="56"/>
      <c r="BB371" s="54"/>
      <c r="BC371" s="62"/>
      <c r="BD371" s="54"/>
      <c r="BE371" s="62"/>
      <c r="BF371" s="62"/>
      <c r="BG371" s="62"/>
      <c r="BH371" s="62"/>
      <c r="BI371" s="56"/>
      <c r="BJ371" s="54"/>
      <c r="BK371" s="62"/>
      <c r="BL371" s="62"/>
      <c r="BM371" s="62"/>
      <c r="BN371" s="62"/>
      <c r="BO371" s="62"/>
      <c r="BP371" s="62"/>
      <c r="BQ371" s="67"/>
      <c r="BR371" s="62"/>
      <c r="BS371" s="70"/>
      <c r="BT371" s="62"/>
      <c r="BU371" s="62"/>
      <c r="BV371" s="54" t="s">
        <v>3022</v>
      </c>
      <c r="BW371" s="170">
        <v>44615</v>
      </c>
      <c r="BX371" s="66" t="s">
        <v>3549</v>
      </c>
      <c r="BY371" s="68">
        <v>0.1</v>
      </c>
      <c r="BZ371" s="170">
        <v>44615</v>
      </c>
      <c r="CA371" s="181" t="s">
        <v>3550</v>
      </c>
      <c r="CB371" s="130" t="s">
        <v>409</v>
      </c>
      <c r="CC371" s="68">
        <v>0.1</v>
      </c>
      <c r="CD371" s="54" t="s">
        <v>133</v>
      </c>
      <c r="CE371" s="170">
        <v>44656</v>
      </c>
      <c r="CF371" s="129" t="s">
        <v>410</v>
      </c>
      <c r="CG371" s="130" t="s">
        <v>411</v>
      </c>
      <c r="CH371" s="68">
        <v>0.9</v>
      </c>
      <c r="CI371" s="54" t="s">
        <v>133</v>
      </c>
      <c r="CJ371" s="76">
        <v>44680</v>
      </c>
      <c r="CK371" s="92" t="s">
        <v>3551</v>
      </c>
      <c r="CL371" s="131" t="s">
        <v>411</v>
      </c>
      <c r="CM371" s="123">
        <v>100</v>
      </c>
      <c r="CN371" s="123" t="s">
        <v>257</v>
      </c>
      <c r="CO371" s="92"/>
      <c r="CP371" s="118"/>
      <c r="CQ371" s="92"/>
      <c r="CR371" s="79">
        <v>44720</v>
      </c>
      <c r="CS371" s="92" t="s">
        <v>2659</v>
      </c>
      <c r="CT371" s="92" t="s">
        <v>139</v>
      </c>
      <c r="CU371" s="811">
        <v>44761</v>
      </c>
      <c r="CV371" s="812" t="s">
        <v>8176</v>
      </c>
      <c r="CW371" s="860" t="s">
        <v>1349</v>
      </c>
      <c r="CX371" s="883">
        <v>44770</v>
      </c>
      <c r="CY371" s="909" t="s">
        <v>8176</v>
      </c>
      <c r="CZ371" s="885" t="s">
        <v>220</v>
      </c>
      <c r="DA371" s="123">
        <v>1</v>
      </c>
      <c r="DB371" s="884" t="s">
        <v>4237</v>
      </c>
      <c r="DC371" s="919"/>
      <c r="DD371" s="920"/>
      <c r="DE371" s="948" t="s">
        <v>4218</v>
      </c>
      <c r="DF371" s="62" t="s">
        <v>8176</v>
      </c>
      <c r="DG371" s="62" t="s">
        <v>220</v>
      </c>
      <c r="DH371" s="954">
        <v>44771</v>
      </c>
      <c r="DI371" s="62"/>
      <c r="DJ371" s="953"/>
      <c r="DK371" s="925">
        <v>364</v>
      </c>
      <c r="DL371" s="855" t="str">
        <f t="shared" si="9"/>
        <v>CUMPLIDA</v>
      </c>
      <c r="DM371" s="913">
        <v>364</v>
      </c>
    </row>
    <row r="372" spans="1:117" ht="27" hidden="1" customHeight="1">
      <c r="A372" s="54">
        <v>554</v>
      </c>
      <c r="B372" s="138">
        <v>518</v>
      </c>
      <c r="C372" s="59" t="s">
        <v>99</v>
      </c>
      <c r="D372" s="92">
        <v>2021</v>
      </c>
      <c r="E372" s="192" t="s">
        <v>3470</v>
      </c>
      <c r="F372" s="94">
        <v>44510</v>
      </c>
      <c r="G372" s="118" t="s">
        <v>3552</v>
      </c>
      <c r="H372" s="59" t="s">
        <v>102</v>
      </c>
      <c r="I372" s="118" t="s">
        <v>3553</v>
      </c>
      <c r="J372" s="118" t="s">
        <v>3554</v>
      </c>
      <c r="K372" s="118" t="s">
        <v>3555</v>
      </c>
      <c r="L372" s="60" t="s">
        <v>146</v>
      </c>
      <c r="M372" s="118" t="s">
        <v>3556</v>
      </c>
      <c r="N372" s="218"/>
      <c r="O372" s="347">
        <v>2</v>
      </c>
      <c r="P372" s="92" t="s">
        <v>3529</v>
      </c>
      <c r="Q372" s="55" t="s">
        <v>391</v>
      </c>
      <c r="R372" s="92" t="s">
        <v>3557</v>
      </c>
      <c r="S372" s="94">
        <v>44562</v>
      </c>
      <c r="T372" s="94">
        <v>44742</v>
      </c>
      <c r="U372" s="119"/>
      <c r="V372" s="123"/>
      <c r="W372" s="65">
        <f t="shared" si="10"/>
        <v>44742</v>
      </c>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54"/>
      <c r="AW372" s="62"/>
      <c r="AX372" s="62"/>
      <c r="AY372" s="62"/>
      <c r="AZ372" s="62"/>
      <c r="BA372" s="56"/>
      <c r="BB372" s="54"/>
      <c r="BC372" s="62"/>
      <c r="BD372" s="54"/>
      <c r="BE372" s="62"/>
      <c r="BF372" s="62"/>
      <c r="BG372" s="62"/>
      <c r="BH372" s="62"/>
      <c r="BI372" s="56"/>
      <c r="BJ372" s="54"/>
      <c r="BK372" s="62"/>
      <c r="BL372" s="62"/>
      <c r="BM372" s="62"/>
      <c r="BN372" s="62"/>
      <c r="BO372" s="62"/>
      <c r="BP372" s="62"/>
      <c r="BQ372" s="67"/>
      <c r="BR372" s="62"/>
      <c r="BS372" s="70"/>
      <c r="BT372" s="62"/>
      <c r="BU372" s="62"/>
      <c r="BV372" s="54" t="s">
        <v>3022</v>
      </c>
      <c r="BW372" s="170">
        <v>44615</v>
      </c>
      <c r="BX372" s="204" t="s">
        <v>3558</v>
      </c>
      <c r="BY372" s="68">
        <v>1</v>
      </c>
      <c r="BZ372" s="170">
        <v>44615</v>
      </c>
      <c r="CA372" s="348" t="s">
        <v>3559</v>
      </c>
      <c r="CB372" s="130" t="s">
        <v>409</v>
      </c>
      <c r="CC372" s="68">
        <v>0</v>
      </c>
      <c r="CD372" s="54" t="s">
        <v>133</v>
      </c>
      <c r="CE372" s="170">
        <v>44656</v>
      </c>
      <c r="CF372" s="129" t="s">
        <v>3560</v>
      </c>
      <c r="CG372" s="130" t="s">
        <v>411</v>
      </c>
      <c r="CH372" s="68">
        <v>0.2</v>
      </c>
      <c r="CI372" s="54" t="s">
        <v>133</v>
      </c>
      <c r="CJ372" s="76">
        <v>44680</v>
      </c>
      <c r="CK372" s="92" t="s">
        <v>3561</v>
      </c>
      <c r="CL372" s="131" t="s">
        <v>411</v>
      </c>
      <c r="CM372" s="123">
        <v>100</v>
      </c>
      <c r="CN372" s="123" t="s">
        <v>257</v>
      </c>
      <c r="CO372" s="92"/>
      <c r="CP372" s="118"/>
      <c r="CQ372" s="92"/>
      <c r="CR372" s="79">
        <v>44720</v>
      </c>
      <c r="CS372" s="92" t="s">
        <v>2659</v>
      </c>
      <c r="CT372" s="92" t="s">
        <v>139</v>
      </c>
      <c r="CU372" s="811">
        <v>44761</v>
      </c>
      <c r="CV372" s="812" t="s">
        <v>8176</v>
      </c>
      <c r="CW372" s="860" t="s">
        <v>1349</v>
      </c>
      <c r="CX372" s="883">
        <v>44770</v>
      </c>
      <c r="CY372" s="909" t="s">
        <v>8176</v>
      </c>
      <c r="CZ372" s="885" t="s">
        <v>220</v>
      </c>
      <c r="DA372" s="123">
        <v>1</v>
      </c>
      <c r="DB372" s="884" t="s">
        <v>4237</v>
      </c>
      <c r="DC372" s="919"/>
      <c r="DD372" s="920"/>
      <c r="DE372" s="948" t="s">
        <v>4218</v>
      </c>
      <c r="DF372" s="62" t="s">
        <v>8176</v>
      </c>
      <c r="DG372" s="62" t="s">
        <v>220</v>
      </c>
      <c r="DH372" s="954">
        <v>44771</v>
      </c>
      <c r="DI372" s="62"/>
      <c r="DJ372" s="953"/>
      <c r="DK372" s="925">
        <v>365</v>
      </c>
      <c r="DL372" s="855" t="str">
        <f t="shared" si="9"/>
        <v>CUMPLIDA</v>
      </c>
      <c r="DM372" s="913">
        <v>365</v>
      </c>
    </row>
    <row r="373" spans="1:117" ht="27" hidden="1" customHeight="1">
      <c r="A373" s="54">
        <v>0</v>
      </c>
      <c r="B373" s="54">
        <v>519</v>
      </c>
      <c r="C373" s="59" t="s">
        <v>99</v>
      </c>
      <c r="D373" s="92">
        <v>2021</v>
      </c>
      <c r="E373" s="92" t="s">
        <v>3470</v>
      </c>
      <c r="F373" s="94">
        <v>44510</v>
      </c>
      <c r="G373" s="118" t="s">
        <v>3552</v>
      </c>
      <c r="H373" s="59" t="s">
        <v>102</v>
      </c>
      <c r="I373" s="118" t="s">
        <v>3562</v>
      </c>
      <c r="J373" s="118" t="s">
        <v>3563</v>
      </c>
      <c r="K373" s="118" t="s">
        <v>3564</v>
      </c>
      <c r="L373" s="60" t="s">
        <v>146</v>
      </c>
      <c r="M373" s="118" t="s">
        <v>3565</v>
      </c>
      <c r="N373" s="218"/>
      <c r="O373" s="78">
        <v>1</v>
      </c>
      <c r="P373" s="92" t="s">
        <v>3566</v>
      </c>
      <c r="Q373" s="59" t="s">
        <v>1025</v>
      </c>
      <c r="R373" s="92" t="s">
        <v>3567</v>
      </c>
      <c r="S373" s="94">
        <v>44531</v>
      </c>
      <c r="T373" s="94">
        <v>44742</v>
      </c>
      <c r="U373" s="119"/>
      <c r="V373" s="123"/>
      <c r="W373" s="65">
        <f t="shared" si="10"/>
        <v>44742</v>
      </c>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54"/>
      <c r="AW373" s="62"/>
      <c r="AX373" s="62"/>
      <c r="AY373" s="62"/>
      <c r="AZ373" s="62"/>
      <c r="BA373" s="56"/>
      <c r="BB373" s="54"/>
      <c r="BC373" s="62"/>
      <c r="BD373" s="54"/>
      <c r="BE373" s="62"/>
      <c r="BF373" s="62"/>
      <c r="BG373" s="62"/>
      <c r="BH373" s="62"/>
      <c r="BI373" s="56"/>
      <c r="BJ373" s="54"/>
      <c r="BK373" s="62"/>
      <c r="BL373" s="62"/>
      <c r="BM373" s="62"/>
      <c r="BN373" s="62"/>
      <c r="BO373" s="62"/>
      <c r="BP373" s="62"/>
      <c r="BQ373" s="67"/>
      <c r="BR373" s="62"/>
      <c r="BS373" s="70"/>
      <c r="BT373" s="62"/>
      <c r="BU373" s="62"/>
      <c r="BV373" s="54" t="s">
        <v>3022</v>
      </c>
      <c r="BW373" s="54"/>
      <c r="BX373" s="56" t="s">
        <v>3568</v>
      </c>
      <c r="BY373" s="54"/>
      <c r="BZ373" s="170">
        <v>44634</v>
      </c>
      <c r="CA373" s="70" t="s">
        <v>2495</v>
      </c>
      <c r="CB373" s="66" t="s">
        <v>1043</v>
      </c>
      <c r="CC373" s="68">
        <v>0</v>
      </c>
      <c r="CD373" s="54" t="s">
        <v>133</v>
      </c>
      <c r="CE373" s="76">
        <v>44658</v>
      </c>
      <c r="CF373" s="123" t="s">
        <v>1068</v>
      </c>
      <c r="CG373" s="77" t="s">
        <v>1043</v>
      </c>
      <c r="CH373" s="78">
        <v>0</v>
      </c>
      <c r="CI373" s="78" t="s">
        <v>133</v>
      </c>
      <c r="CJ373" s="76">
        <v>44680</v>
      </c>
      <c r="CK373" s="92" t="s">
        <v>1045</v>
      </c>
      <c r="CL373" s="77" t="s">
        <v>1043</v>
      </c>
      <c r="CM373" s="78">
        <v>0</v>
      </c>
      <c r="CN373" s="78" t="s">
        <v>133</v>
      </c>
      <c r="CO373" s="77"/>
      <c r="CP373" s="77"/>
      <c r="CQ373" s="77"/>
      <c r="CR373" s="79">
        <v>44720</v>
      </c>
      <c r="CS373" s="77" t="s">
        <v>335</v>
      </c>
      <c r="CT373" s="77" t="s">
        <v>1048</v>
      </c>
      <c r="CU373" s="843">
        <v>44757</v>
      </c>
      <c r="CV373" s="853" t="s">
        <v>8385</v>
      </c>
      <c r="CW373" s="875" t="s">
        <v>126</v>
      </c>
      <c r="CX373" s="883">
        <v>44768</v>
      </c>
      <c r="CY373" s="909" t="s">
        <v>8696</v>
      </c>
      <c r="CZ373" s="885" t="s">
        <v>220</v>
      </c>
      <c r="DA373" s="78">
        <v>0</v>
      </c>
      <c r="DB373" s="884" t="s">
        <v>4239</v>
      </c>
      <c r="DC373" s="919"/>
      <c r="DD373" s="920"/>
      <c r="DE373" s="54" t="s">
        <v>140</v>
      </c>
      <c r="DF373" s="62"/>
      <c r="DG373" s="62"/>
      <c r="DH373" s="54"/>
      <c r="DI373" s="62"/>
      <c r="DJ373" s="953"/>
      <c r="DK373" s="925">
        <v>366</v>
      </c>
      <c r="DL373" s="855" t="str">
        <f t="shared" si="9"/>
        <v>EN AVANCE</v>
      </c>
      <c r="DM373" s="913">
        <v>366</v>
      </c>
    </row>
    <row r="374" spans="1:117" ht="27" hidden="1" customHeight="1">
      <c r="A374" s="54">
        <v>555</v>
      </c>
      <c r="B374" s="54">
        <v>520</v>
      </c>
      <c r="C374" s="59" t="s">
        <v>99</v>
      </c>
      <c r="D374" s="121">
        <v>2021</v>
      </c>
      <c r="E374" s="192" t="s">
        <v>3470</v>
      </c>
      <c r="F374" s="214">
        <v>44510</v>
      </c>
      <c r="G374" s="220" t="s">
        <v>3569</v>
      </c>
      <c r="H374" s="59" t="s">
        <v>102</v>
      </c>
      <c r="I374" s="220" t="s">
        <v>3570</v>
      </c>
      <c r="J374" s="220" t="s">
        <v>3571</v>
      </c>
      <c r="K374" s="220" t="s">
        <v>3572</v>
      </c>
      <c r="L374" s="60" t="s">
        <v>146</v>
      </c>
      <c r="M374" s="220" t="s">
        <v>3573</v>
      </c>
      <c r="N374" s="343"/>
      <c r="O374" s="126">
        <v>1</v>
      </c>
      <c r="P374" s="121" t="s">
        <v>3574</v>
      </c>
      <c r="Q374" s="55" t="s">
        <v>391</v>
      </c>
      <c r="R374" s="121" t="s">
        <v>3477</v>
      </c>
      <c r="S374" s="345">
        <v>44531</v>
      </c>
      <c r="T374" s="214">
        <v>44742</v>
      </c>
      <c r="U374" s="119"/>
      <c r="V374" s="213"/>
      <c r="W374" s="65">
        <f t="shared" si="10"/>
        <v>44742</v>
      </c>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54"/>
      <c r="AW374" s="62"/>
      <c r="AX374" s="62"/>
      <c r="AY374" s="62"/>
      <c r="AZ374" s="62"/>
      <c r="BA374" s="56"/>
      <c r="BB374" s="54"/>
      <c r="BC374" s="62"/>
      <c r="BD374" s="54"/>
      <c r="BE374" s="62"/>
      <c r="BF374" s="62"/>
      <c r="BG374" s="62"/>
      <c r="BH374" s="62"/>
      <c r="BI374" s="56"/>
      <c r="BJ374" s="54"/>
      <c r="BK374" s="62"/>
      <c r="BL374" s="62"/>
      <c r="BM374" s="62"/>
      <c r="BN374" s="62"/>
      <c r="BO374" s="62"/>
      <c r="BP374" s="62"/>
      <c r="BQ374" s="67"/>
      <c r="BR374" s="62"/>
      <c r="BS374" s="70"/>
      <c r="BT374" s="62"/>
      <c r="BU374" s="62"/>
      <c r="BV374" s="54" t="s">
        <v>3022</v>
      </c>
      <c r="BW374" s="170">
        <v>44615</v>
      </c>
      <c r="BX374" s="56" t="s">
        <v>3478</v>
      </c>
      <c r="BY374" s="68">
        <v>1</v>
      </c>
      <c r="BZ374" s="170">
        <v>44616</v>
      </c>
      <c r="CA374" s="58" t="s">
        <v>3575</v>
      </c>
      <c r="CB374" s="130" t="s">
        <v>409</v>
      </c>
      <c r="CC374" s="68">
        <v>0.9</v>
      </c>
      <c r="CD374" s="54" t="s">
        <v>133</v>
      </c>
      <c r="CE374" s="170">
        <v>44656</v>
      </c>
      <c r="CF374" s="58" t="s">
        <v>3576</v>
      </c>
      <c r="CG374" s="130" t="s">
        <v>411</v>
      </c>
      <c r="CH374" s="68">
        <v>1</v>
      </c>
      <c r="CI374" s="54" t="s">
        <v>257</v>
      </c>
      <c r="CJ374" s="76">
        <v>44680</v>
      </c>
      <c r="CK374" s="92" t="s">
        <v>3577</v>
      </c>
      <c r="CL374" s="131" t="s">
        <v>411</v>
      </c>
      <c r="CM374" s="123">
        <v>100</v>
      </c>
      <c r="CN374" s="123" t="s">
        <v>257</v>
      </c>
      <c r="CO374" s="92"/>
      <c r="CP374" s="118"/>
      <c r="CQ374" s="92"/>
      <c r="CR374" s="79">
        <v>44720</v>
      </c>
      <c r="CS374" s="92" t="s">
        <v>2659</v>
      </c>
      <c r="CT374" s="92" t="s">
        <v>139</v>
      </c>
      <c r="CU374" s="811">
        <v>44761</v>
      </c>
      <c r="CV374" s="812" t="s">
        <v>8176</v>
      </c>
      <c r="CW374" s="860" t="s">
        <v>1349</v>
      </c>
      <c r="CX374" s="883">
        <v>44770</v>
      </c>
      <c r="CY374" s="909" t="s">
        <v>8176</v>
      </c>
      <c r="CZ374" s="885" t="s">
        <v>220</v>
      </c>
      <c r="DA374" s="123">
        <v>1</v>
      </c>
      <c r="DB374" s="884" t="s">
        <v>4237</v>
      </c>
      <c r="DC374" s="919" t="s">
        <v>260</v>
      </c>
      <c r="DD374" s="920" t="s">
        <v>260</v>
      </c>
      <c r="DE374" s="54" t="s">
        <v>140</v>
      </c>
      <c r="DF374" s="92" t="s">
        <v>8176</v>
      </c>
      <c r="DG374" s="131" t="s">
        <v>220</v>
      </c>
      <c r="DH374" s="76">
        <v>44771</v>
      </c>
      <c r="DI374" s="123"/>
      <c r="DJ374" s="953"/>
      <c r="DK374" s="925">
        <v>367</v>
      </c>
      <c r="DL374" s="855" t="str">
        <f t="shared" si="9"/>
        <v>CUMPLIDA</v>
      </c>
      <c r="DM374" s="913">
        <v>367</v>
      </c>
    </row>
    <row r="375" spans="1:117" ht="27" hidden="1" customHeight="1">
      <c r="A375" s="54">
        <v>0</v>
      </c>
      <c r="B375" s="138">
        <v>521</v>
      </c>
      <c r="C375" s="59" t="s">
        <v>99</v>
      </c>
      <c r="D375" s="121">
        <v>2021</v>
      </c>
      <c r="E375" s="192" t="s">
        <v>3470</v>
      </c>
      <c r="F375" s="214">
        <v>44510</v>
      </c>
      <c r="G375" s="220" t="s">
        <v>3569</v>
      </c>
      <c r="H375" s="59" t="s">
        <v>102</v>
      </c>
      <c r="I375" s="220" t="s">
        <v>3578</v>
      </c>
      <c r="J375" s="220" t="s">
        <v>3579</v>
      </c>
      <c r="K375" s="220" t="s">
        <v>3580</v>
      </c>
      <c r="L375" s="60" t="s">
        <v>146</v>
      </c>
      <c r="M375" s="220" t="s">
        <v>3581</v>
      </c>
      <c r="N375" s="343"/>
      <c r="O375" s="126">
        <v>1</v>
      </c>
      <c r="P375" s="121" t="s">
        <v>3582</v>
      </c>
      <c r="Q375" s="55" t="s">
        <v>391</v>
      </c>
      <c r="R375" s="121" t="s">
        <v>3477</v>
      </c>
      <c r="S375" s="345">
        <v>44562</v>
      </c>
      <c r="T375" s="214">
        <v>44712</v>
      </c>
      <c r="U375" s="119"/>
      <c r="V375" s="213"/>
      <c r="W375" s="65">
        <f t="shared" si="10"/>
        <v>44712</v>
      </c>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54"/>
      <c r="AW375" s="62"/>
      <c r="AX375" s="62"/>
      <c r="AY375" s="62"/>
      <c r="AZ375" s="62"/>
      <c r="BA375" s="56"/>
      <c r="BB375" s="54"/>
      <c r="BC375" s="62"/>
      <c r="BD375" s="54"/>
      <c r="BE375" s="62"/>
      <c r="BF375" s="62"/>
      <c r="BG375" s="62"/>
      <c r="BH375" s="62"/>
      <c r="BI375" s="56"/>
      <c r="BJ375" s="54"/>
      <c r="BK375" s="62"/>
      <c r="BL375" s="62"/>
      <c r="BM375" s="62"/>
      <c r="BN375" s="62"/>
      <c r="BO375" s="62"/>
      <c r="BP375" s="62"/>
      <c r="BQ375" s="67"/>
      <c r="BR375" s="62"/>
      <c r="BS375" s="70"/>
      <c r="BT375" s="62"/>
      <c r="BU375" s="62"/>
      <c r="BV375" s="54" t="s">
        <v>3022</v>
      </c>
      <c r="BW375" s="170">
        <v>44615</v>
      </c>
      <c r="BX375" s="204" t="s">
        <v>3583</v>
      </c>
      <c r="BY375" s="68">
        <v>0.05</v>
      </c>
      <c r="BZ375" s="170">
        <v>44616</v>
      </c>
      <c r="CA375" s="58" t="s">
        <v>3584</v>
      </c>
      <c r="CB375" s="130" t="s">
        <v>409</v>
      </c>
      <c r="CC375" s="54">
        <v>100</v>
      </c>
      <c r="CD375" s="54" t="s">
        <v>257</v>
      </c>
      <c r="CE375" s="170">
        <v>44656</v>
      </c>
      <c r="CF375" s="58" t="s">
        <v>598</v>
      </c>
      <c r="CG375" s="130" t="s">
        <v>411</v>
      </c>
      <c r="CH375" s="68">
        <v>1</v>
      </c>
      <c r="CI375" s="54" t="s">
        <v>257</v>
      </c>
      <c r="CJ375" s="76">
        <v>44680</v>
      </c>
      <c r="CK375" s="92" t="s">
        <v>598</v>
      </c>
      <c r="CL375" s="131" t="s">
        <v>411</v>
      </c>
      <c r="CM375" s="123">
        <v>100</v>
      </c>
      <c r="CN375" s="123" t="s">
        <v>257</v>
      </c>
      <c r="CO375" s="92"/>
      <c r="CP375" s="118"/>
      <c r="CQ375" s="92"/>
      <c r="CR375" s="79">
        <v>44720</v>
      </c>
      <c r="CS375" s="92" t="s">
        <v>2659</v>
      </c>
      <c r="CT375" s="92" t="s">
        <v>139</v>
      </c>
      <c r="CU375" s="811">
        <v>44761</v>
      </c>
      <c r="CV375" s="812" t="s">
        <v>8176</v>
      </c>
      <c r="CW375" s="860" t="s">
        <v>1349</v>
      </c>
      <c r="CX375" s="883">
        <v>44767</v>
      </c>
      <c r="CY375" s="909"/>
      <c r="CZ375" s="885" t="s">
        <v>220</v>
      </c>
      <c r="DA375" s="123">
        <v>100</v>
      </c>
      <c r="DB375" s="884" t="s">
        <v>4239</v>
      </c>
      <c r="DC375" s="919"/>
      <c r="DD375" s="920"/>
      <c r="DE375" s="54" t="s">
        <v>140</v>
      </c>
      <c r="DF375" s="92"/>
      <c r="DG375" s="131"/>
      <c r="DH375" s="76"/>
      <c r="DI375" s="123"/>
      <c r="DJ375" s="953"/>
      <c r="DK375" s="925">
        <v>368</v>
      </c>
      <c r="DL375" s="855" t="str">
        <f t="shared" si="9"/>
        <v>VENCIDA</v>
      </c>
      <c r="DM375" s="913">
        <v>368</v>
      </c>
    </row>
    <row r="376" spans="1:117" ht="27" hidden="1" customHeight="1">
      <c r="A376" s="54">
        <v>0</v>
      </c>
      <c r="B376" s="138">
        <v>522</v>
      </c>
      <c r="C376" s="59" t="s">
        <v>99</v>
      </c>
      <c r="D376" s="121">
        <v>2021</v>
      </c>
      <c r="E376" s="192" t="s">
        <v>3470</v>
      </c>
      <c r="F376" s="214">
        <v>44510</v>
      </c>
      <c r="G376" s="220" t="s">
        <v>3569</v>
      </c>
      <c r="H376" s="59" t="s">
        <v>102</v>
      </c>
      <c r="I376" s="220" t="s">
        <v>3585</v>
      </c>
      <c r="J376" s="220" t="s">
        <v>3586</v>
      </c>
      <c r="K376" s="220" t="s">
        <v>3587</v>
      </c>
      <c r="L376" s="60" t="s">
        <v>106</v>
      </c>
      <c r="M376" s="220" t="s">
        <v>3588</v>
      </c>
      <c r="N376" s="343"/>
      <c r="O376" s="349">
        <v>1</v>
      </c>
      <c r="P376" s="81" t="s">
        <v>3589</v>
      </c>
      <c r="Q376" s="55" t="s">
        <v>391</v>
      </c>
      <c r="R376" s="121" t="s">
        <v>3477</v>
      </c>
      <c r="S376" s="345">
        <v>44562</v>
      </c>
      <c r="T376" s="214">
        <v>44650</v>
      </c>
      <c r="U376" s="119" t="s">
        <v>111</v>
      </c>
      <c r="V376" s="213"/>
      <c r="W376" s="65">
        <f t="shared" si="10"/>
        <v>44650</v>
      </c>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54"/>
      <c r="AW376" s="62"/>
      <c r="AX376" s="62"/>
      <c r="AY376" s="62"/>
      <c r="AZ376" s="62"/>
      <c r="BA376" s="56"/>
      <c r="BB376" s="54"/>
      <c r="BC376" s="62"/>
      <c r="BD376" s="54"/>
      <c r="BE376" s="62"/>
      <c r="BF376" s="62"/>
      <c r="BG376" s="62"/>
      <c r="BH376" s="62"/>
      <c r="BI376" s="56"/>
      <c r="BJ376" s="54"/>
      <c r="BK376" s="62"/>
      <c r="BL376" s="62"/>
      <c r="BM376" s="62"/>
      <c r="BN376" s="62"/>
      <c r="BO376" s="62"/>
      <c r="BP376" s="62"/>
      <c r="BQ376" s="67"/>
      <c r="BR376" s="62"/>
      <c r="BS376" s="70"/>
      <c r="BT376" s="62"/>
      <c r="BU376" s="62"/>
      <c r="BV376" s="54" t="s">
        <v>3022</v>
      </c>
      <c r="BW376" s="170">
        <v>44615</v>
      </c>
      <c r="BX376" s="56" t="s">
        <v>3590</v>
      </c>
      <c r="BY376" s="68">
        <v>1</v>
      </c>
      <c r="BZ376" s="170">
        <v>44616</v>
      </c>
      <c r="CA376" s="58" t="s">
        <v>3591</v>
      </c>
      <c r="CB376" s="130" t="s">
        <v>409</v>
      </c>
      <c r="CC376" s="68">
        <v>0.05</v>
      </c>
      <c r="CD376" s="54" t="s">
        <v>133</v>
      </c>
      <c r="CE376" s="170">
        <v>44656</v>
      </c>
      <c r="CF376" s="58" t="s">
        <v>3592</v>
      </c>
      <c r="CG376" s="130" t="s">
        <v>411</v>
      </c>
      <c r="CH376" s="68">
        <v>0.4</v>
      </c>
      <c r="CI376" s="203" t="s">
        <v>133</v>
      </c>
      <c r="CJ376" s="76">
        <v>44680</v>
      </c>
      <c r="CK376" s="92" t="s">
        <v>3593</v>
      </c>
      <c r="CL376" s="131" t="s">
        <v>411</v>
      </c>
      <c r="CM376" s="123">
        <v>70</v>
      </c>
      <c r="CN376" s="123" t="s">
        <v>115</v>
      </c>
      <c r="CO376" s="92"/>
      <c r="CP376" s="118"/>
      <c r="CQ376" s="92"/>
      <c r="CR376" s="248">
        <v>44720</v>
      </c>
      <c r="CS376" s="92" t="s">
        <v>335</v>
      </c>
      <c r="CT376" s="92" t="s">
        <v>126</v>
      </c>
      <c r="CU376" s="811">
        <v>44761</v>
      </c>
      <c r="CV376" s="937" t="s">
        <v>8222</v>
      </c>
      <c r="CW376" s="864" t="s">
        <v>126</v>
      </c>
      <c r="CX376" s="883">
        <v>44767</v>
      </c>
      <c r="CY376" s="909"/>
      <c r="CZ376" s="885" t="s">
        <v>220</v>
      </c>
      <c r="DA376" s="123">
        <v>70</v>
      </c>
      <c r="DB376" s="884" t="s">
        <v>4239</v>
      </c>
      <c r="DC376" s="919"/>
      <c r="DD376" s="920"/>
      <c r="DE376" s="54" t="s">
        <v>140</v>
      </c>
      <c r="DF376" s="62"/>
      <c r="DG376" s="62"/>
      <c r="DH376" s="54"/>
      <c r="DI376" s="62"/>
      <c r="DJ376" s="953"/>
      <c r="DK376" s="925">
        <v>369</v>
      </c>
      <c r="DL376" s="855" t="str">
        <f t="shared" si="9"/>
        <v>VENCIDA</v>
      </c>
      <c r="DM376" s="913">
        <v>369</v>
      </c>
    </row>
    <row r="377" spans="1:117" ht="27" hidden="1" customHeight="1">
      <c r="A377" s="54">
        <v>0</v>
      </c>
      <c r="B377" s="54">
        <v>523</v>
      </c>
      <c r="C377" s="59" t="s">
        <v>99</v>
      </c>
      <c r="D377" s="121">
        <v>2021</v>
      </c>
      <c r="E377" s="121" t="s">
        <v>3470</v>
      </c>
      <c r="F377" s="214">
        <v>44510</v>
      </c>
      <c r="G377" s="220" t="s">
        <v>3569</v>
      </c>
      <c r="H377" s="59" t="s">
        <v>102</v>
      </c>
      <c r="I377" s="220" t="s">
        <v>3594</v>
      </c>
      <c r="J377" s="220" t="s">
        <v>3595</v>
      </c>
      <c r="K377" s="220" t="s">
        <v>3596</v>
      </c>
      <c r="L377" s="60" t="s">
        <v>146</v>
      </c>
      <c r="M377" s="220" t="s">
        <v>3597</v>
      </c>
      <c r="N377" s="343"/>
      <c r="O377" s="349" t="s">
        <v>3598</v>
      </c>
      <c r="P377" s="121" t="s">
        <v>3599</v>
      </c>
      <c r="Q377" s="59" t="s">
        <v>167</v>
      </c>
      <c r="R377" s="121" t="s">
        <v>3600</v>
      </c>
      <c r="S377" s="214">
        <v>44531</v>
      </c>
      <c r="T377" s="214">
        <v>44926</v>
      </c>
      <c r="U377" s="266" t="s">
        <v>111</v>
      </c>
      <c r="V377" s="213"/>
      <c r="W377" s="64">
        <v>44742</v>
      </c>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54"/>
      <c r="AW377" s="62"/>
      <c r="AX377" s="62"/>
      <c r="AY377" s="62"/>
      <c r="AZ377" s="62"/>
      <c r="BA377" s="56"/>
      <c r="BB377" s="54"/>
      <c r="BC377" s="62"/>
      <c r="BD377" s="54"/>
      <c r="BE377" s="62"/>
      <c r="BF377" s="62"/>
      <c r="BG377" s="62"/>
      <c r="BH377" s="62"/>
      <c r="BI377" s="56"/>
      <c r="BJ377" s="54"/>
      <c r="BK377" s="62"/>
      <c r="BL377" s="62"/>
      <c r="BM377" s="62"/>
      <c r="BN377" s="62"/>
      <c r="BO377" s="62"/>
      <c r="BP377" s="62"/>
      <c r="BQ377" s="67"/>
      <c r="BR377" s="62"/>
      <c r="BS377" s="70"/>
      <c r="BT377" s="62"/>
      <c r="BU377" s="62"/>
      <c r="BV377" s="54" t="s">
        <v>3022</v>
      </c>
      <c r="BW377" s="54"/>
      <c r="BX377" s="54"/>
      <c r="BY377" s="54"/>
      <c r="BZ377" s="66" t="s">
        <v>255</v>
      </c>
      <c r="CA377" s="54" t="s">
        <v>163</v>
      </c>
      <c r="CB377" s="66" t="s">
        <v>195</v>
      </c>
      <c r="CC377" s="68">
        <v>0.1</v>
      </c>
      <c r="CD377" s="54" t="s">
        <v>133</v>
      </c>
      <c r="CE377" s="76">
        <v>44659</v>
      </c>
      <c r="CF377" s="123" t="s">
        <v>223</v>
      </c>
      <c r="CG377" s="77" t="s">
        <v>195</v>
      </c>
      <c r="CH377" s="78">
        <v>0.1</v>
      </c>
      <c r="CI377" s="123" t="s">
        <v>133</v>
      </c>
      <c r="CJ377" s="76">
        <v>44680</v>
      </c>
      <c r="CK377" s="240" t="s">
        <v>3601</v>
      </c>
      <c r="CL377" s="92" t="s">
        <v>198</v>
      </c>
      <c r="CM377" s="236">
        <v>0.2</v>
      </c>
      <c r="CN377" s="112" t="s">
        <v>133</v>
      </c>
      <c r="CO377" s="248">
        <v>44712</v>
      </c>
      <c r="CP377" s="77" t="s">
        <v>3602</v>
      </c>
      <c r="CQ377" s="77">
        <v>1</v>
      </c>
      <c r="CR377" s="248">
        <v>44720</v>
      </c>
      <c r="CS377" s="77" t="s">
        <v>294</v>
      </c>
      <c r="CT377" s="77" t="s">
        <v>367</v>
      </c>
      <c r="CU377" s="829">
        <v>44761</v>
      </c>
      <c r="CV377" s="830" t="s">
        <v>8351</v>
      </c>
      <c r="CW377" s="857" t="s">
        <v>126</v>
      </c>
      <c r="CX377" s="883">
        <v>44764</v>
      </c>
      <c r="CY377" s="909" t="s">
        <v>8697</v>
      </c>
      <c r="CZ377" s="886" t="s">
        <v>220</v>
      </c>
      <c r="DA377" s="236">
        <v>0.2</v>
      </c>
      <c r="DB377" s="884" t="s">
        <v>4238</v>
      </c>
      <c r="DC377" s="919"/>
      <c r="DD377" s="920"/>
      <c r="DE377" s="54" t="s">
        <v>140</v>
      </c>
      <c r="DF377" s="62"/>
      <c r="DG377" s="62"/>
      <c r="DH377" s="54"/>
      <c r="DI377" s="62"/>
      <c r="DJ377" s="953"/>
      <c r="DK377" s="925">
        <v>370</v>
      </c>
      <c r="DL377" s="855" t="str">
        <f t="shared" si="9"/>
        <v>EN AVANCE</v>
      </c>
      <c r="DM377" s="913">
        <v>370</v>
      </c>
    </row>
    <row r="378" spans="1:117" ht="27" hidden="1" customHeight="1">
      <c r="A378" s="54">
        <v>0</v>
      </c>
      <c r="B378" s="138">
        <v>524</v>
      </c>
      <c r="C378" s="59" t="s">
        <v>99</v>
      </c>
      <c r="D378" s="121">
        <v>2021</v>
      </c>
      <c r="E378" s="192" t="s">
        <v>3470</v>
      </c>
      <c r="F378" s="214">
        <v>44510</v>
      </c>
      <c r="G378" s="220" t="s">
        <v>3569</v>
      </c>
      <c r="H378" s="59" t="s">
        <v>102</v>
      </c>
      <c r="I378" s="220" t="s">
        <v>3603</v>
      </c>
      <c r="J378" s="220" t="s">
        <v>3604</v>
      </c>
      <c r="K378" s="220" t="s">
        <v>3605</v>
      </c>
      <c r="L378" s="60" t="s">
        <v>106</v>
      </c>
      <c r="M378" s="220" t="s">
        <v>3606</v>
      </c>
      <c r="N378" s="343"/>
      <c r="O378" s="126">
        <v>1</v>
      </c>
      <c r="P378" s="121" t="s">
        <v>3607</v>
      </c>
      <c r="Q378" s="55" t="s">
        <v>391</v>
      </c>
      <c r="R378" s="121" t="s">
        <v>3477</v>
      </c>
      <c r="S378" s="345">
        <v>44531</v>
      </c>
      <c r="T378" s="214">
        <v>44561</v>
      </c>
      <c r="U378" s="119"/>
      <c r="V378" s="213"/>
      <c r="W378" s="64">
        <v>44742</v>
      </c>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54"/>
      <c r="AW378" s="62"/>
      <c r="AX378" s="62"/>
      <c r="AY378" s="62"/>
      <c r="AZ378" s="62"/>
      <c r="BA378" s="56"/>
      <c r="BB378" s="54"/>
      <c r="BC378" s="62"/>
      <c r="BD378" s="54"/>
      <c r="BE378" s="62"/>
      <c r="BF378" s="62"/>
      <c r="BG378" s="62"/>
      <c r="BH378" s="62"/>
      <c r="BI378" s="56"/>
      <c r="BJ378" s="54"/>
      <c r="BK378" s="62"/>
      <c r="BL378" s="62"/>
      <c r="BM378" s="62"/>
      <c r="BN378" s="62"/>
      <c r="BO378" s="62"/>
      <c r="BP378" s="62"/>
      <c r="BQ378" s="67"/>
      <c r="BR378" s="62"/>
      <c r="BS378" s="70"/>
      <c r="BT378" s="62"/>
      <c r="BU378" s="62"/>
      <c r="BV378" s="54" t="s">
        <v>3022</v>
      </c>
      <c r="BW378" s="170">
        <v>44615</v>
      </c>
      <c r="BX378" s="56" t="s">
        <v>3608</v>
      </c>
      <c r="BY378" s="68">
        <v>1</v>
      </c>
      <c r="BZ378" s="170">
        <v>44616</v>
      </c>
      <c r="CA378" s="58" t="s">
        <v>3609</v>
      </c>
      <c r="CB378" s="130" t="s">
        <v>409</v>
      </c>
      <c r="CC378" s="68">
        <v>0.33</v>
      </c>
      <c r="CD378" s="54" t="s">
        <v>133</v>
      </c>
      <c r="CE378" s="170">
        <v>44656</v>
      </c>
      <c r="CF378" s="129" t="s">
        <v>3610</v>
      </c>
      <c r="CG378" s="130" t="s">
        <v>411</v>
      </c>
      <c r="CH378" s="68">
        <v>1</v>
      </c>
      <c r="CI378" s="54" t="s">
        <v>257</v>
      </c>
      <c r="CJ378" s="76">
        <v>44680</v>
      </c>
      <c r="CK378" s="131" t="s">
        <v>3611</v>
      </c>
      <c r="CL378" s="131" t="s">
        <v>411</v>
      </c>
      <c r="CM378" s="123">
        <v>100</v>
      </c>
      <c r="CN378" s="123" t="s">
        <v>257</v>
      </c>
      <c r="CO378" s="92"/>
      <c r="CP378" s="118"/>
      <c r="CQ378" s="92"/>
      <c r="CR378" s="248">
        <v>44720</v>
      </c>
      <c r="CS378" s="92" t="s">
        <v>2659</v>
      </c>
      <c r="CT378" s="92" t="s">
        <v>139</v>
      </c>
      <c r="CU378" s="811">
        <v>44761</v>
      </c>
      <c r="CV378" s="813" t="s">
        <v>8176</v>
      </c>
      <c r="CW378" s="860" t="s">
        <v>1349</v>
      </c>
      <c r="CX378" s="883">
        <v>44770</v>
      </c>
      <c r="CY378" s="909" t="s">
        <v>8176</v>
      </c>
      <c r="CZ378" s="885" t="s">
        <v>220</v>
      </c>
      <c r="DA378" s="123">
        <v>1</v>
      </c>
      <c r="DB378" s="884" t="s">
        <v>4237</v>
      </c>
      <c r="DC378" s="919"/>
      <c r="DD378" s="920"/>
      <c r="DE378" s="54" t="s">
        <v>140</v>
      </c>
      <c r="DF378" s="62"/>
      <c r="DG378" s="62"/>
      <c r="DH378" s="54"/>
      <c r="DI378" s="62"/>
      <c r="DJ378" s="953"/>
      <c r="DK378" s="925">
        <v>371</v>
      </c>
      <c r="DL378" s="855" t="str">
        <f t="shared" si="9"/>
        <v>CUMPLIDA</v>
      </c>
      <c r="DM378" s="913">
        <v>371</v>
      </c>
    </row>
    <row r="379" spans="1:117" ht="27" hidden="1" customHeight="1">
      <c r="A379" s="54">
        <v>556</v>
      </c>
      <c r="B379" s="54">
        <v>525</v>
      </c>
      <c r="C379" s="59" t="s">
        <v>99</v>
      </c>
      <c r="D379" s="121">
        <v>2021</v>
      </c>
      <c r="E379" s="192" t="s">
        <v>3470</v>
      </c>
      <c r="F379" s="214">
        <v>44510</v>
      </c>
      <c r="G379" s="220" t="s">
        <v>3612</v>
      </c>
      <c r="H379" s="59" t="s">
        <v>102</v>
      </c>
      <c r="I379" s="220" t="s">
        <v>3613</v>
      </c>
      <c r="J379" s="220" t="s">
        <v>3614</v>
      </c>
      <c r="K379" s="220" t="s">
        <v>3615</v>
      </c>
      <c r="L379" s="60" t="s">
        <v>146</v>
      </c>
      <c r="M379" s="220" t="s">
        <v>3616</v>
      </c>
      <c r="N379" s="343"/>
      <c r="O379" s="349" t="s">
        <v>3598</v>
      </c>
      <c r="P379" s="121" t="s">
        <v>3617</v>
      </c>
      <c r="Q379" s="55" t="s">
        <v>391</v>
      </c>
      <c r="R379" s="121" t="s">
        <v>3477</v>
      </c>
      <c r="S379" s="345">
        <v>44531</v>
      </c>
      <c r="T379" s="345">
        <v>44650</v>
      </c>
      <c r="U379" s="119"/>
      <c r="V379" s="213"/>
      <c r="W379" s="65">
        <f>IF(T379="","",(T379+V379))</f>
        <v>44650</v>
      </c>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54"/>
      <c r="AW379" s="62"/>
      <c r="AX379" s="62"/>
      <c r="AY379" s="62"/>
      <c r="AZ379" s="62"/>
      <c r="BA379" s="56"/>
      <c r="BB379" s="54"/>
      <c r="BC379" s="62"/>
      <c r="BD379" s="54"/>
      <c r="BE379" s="62"/>
      <c r="BF379" s="62"/>
      <c r="BG379" s="62"/>
      <c r="BH379" s="62"/>
      <c r="BI379" s="56"/>
      <c r="BJ379" s="54"/>
      <c r="BK379" s="62"/>
      <c r="BL379" s="62"/>
      <c r="BM379" s="62"/>
      <c r="BN379" s="62"/>
      <c r="BO379" s="62"/>
      <c r="BP379" s="62"/>
      <c r="BQ379" s="67"/>
      <c r="BR379" s="62"/>
      <c r="BS379" s="70"/>
      <c r="BT379" s="62"/>
      <c r="BU379" s="62"/>
      <c r="BV379" s="54" t="s">
        <v>3022</v>
      </c>
      <c r="BW379" s="170">
        <v>44615</v>
      </c>
      <c r="BX379" s="56" t="s">
        <v>3618</v>
      </c>
      <c r="BY379" s="68">
        <v>1</v>
      </c>
      <c r="BZ379" s="170">
        <v>44616</v>
      </c>
      <c r="CA379" s="302" t="s">
        <v>3619</v>
      </c>
      <c r="CB379" s="130" t="s">
        <v>409</v>
      </c>
      <c r="CC379" s="68">
        <v>0.5</v>
      </c>
      <c r="CD379" s="54" t="s">
        <v>133</v>
      </c>
      <c r="CE379" s="170">
        <v>44656</v>
      </c>
      <c r="CF379" s="181" t="s">
        <v>3620</v>
      </c>
      <c r="CG379" s="130" t="s">
        <v>411</v>
      </c>
      <c r="CH379" s="68">
        <v>1</v>
      </c>
      <c r="CI379" s="54" t="s">
        <v>257</v>
      </c>
      <c r="CJ379" s="76">
        <v>44680</v>
      </c>
      <c r="CK379" s="77" t="s">
        <v>3620</v>
      </c>
      <c r="CL379" s="131" t="s">
        <v>411</v>
      </c>
      <c r="CM379" s="123">
        <v>100</v>
      </c>
      <c r="CN379" s="123" t="s">
        <v>257</v>
      </c>
      <c r="CO379" s="92"/>
      <c r="CP379" s="118"/>
      <c r="CQ379" s="92"/>
      <c r="CR379" s="248">
        <v>44720</v>
      </c>
      <c r="CS379" s="92" t="s">
        <v>2659</v>
      </c>
      <c r="CT379" s="92" t="s">
        <v>139</v>
      </c>
      <c r="CU379" s="811">
        <v>44761</v>
      </c>
      <c r="CV379" s="813" t="s">
        <v>8176</v>
      </c>
      <c r="CW379" s="860" t="s">
        <v>1349</v>
      </c>
      <c r="CX379" s="883">
        <v>44767</v>
      </c>
      <c r="CY379" s="909"/>
      <c r="CZ379" s="885" t="s">
        <v>220</v>
      </c>
      <c r="DA379" s="123">
        <v>100</v>
      </c>
      <c r="DB379" s="884" t="s">
        <v>4239</v>
      </c>
      <c r="DC379" s="919"/>
      <c r="DD379" s="920"/>
      <c r="DE379" s="54" t="s">
        <v>140</v>
      </c>
      <c r="DF379" s="62"/>
      <c r="DG379" s="62"/>
      <c r="DH379" s="54"/>
      <c r="DI379" s="62"/>
      <c r="DJ379" s="953"/>
      <c r="DK379" s="925">
        <v>372</v>
      </c>
      <c r="DL379" s="855" t="str">
        <f t="shared" si="9"/>
        <v>VENCIDA</v>
      </c>
      <c r="DM379" s="913">
        <v>372</v>
      </c>
    </row>
    <row r="380" spans="1:117" ht="27" hidden="1" customHeight="1">
      <c r="A380" s="54">
        <v>558</v>
      </c>
      <c r="B380" s="54">
        <v>527</v>
      </c>
      <c r="C380" s="59" t="s">
        <v>99</v>
      </c>
      <c r="D380" s="92">
        <v>2021</v>
      </c>
      <c r="E380" s="92" t="s">
        <v>3470</v>
      </c>
      <c r="F380" s="94">
        <v>44510</v>
      </c>
      <c r="G380" s="118" t="s">
        <v>3621</v>
      </c>
      <c r="H380" s="59" t="s">
        <v>102</v>
      </c>
      <c r="I380" s="118" t="s">
        <v>3622</v>
      </c>
      <c r="J380" s="118" t="s">
        <v>3623</v>
      </c>
      <c r="K380" s="118" t="s">
        <v>3624</v>
      </c>
      <c r="L380" s="59" t="s">
        <v>146</v>
      </c>
      <c r="M380" s="118" t="s">
        <v>3625</v>
      </c>
      <c r="N380" s="218"/>
      <c r="O380" s="92">
        <v>1</v>
      </c>
      <c r="P380" s="92" t="s">
        <v>3626</v>
      </c>
      <c r="Q380" s="55" t="s">
        <v>109</v>
      </c>
      <c r="R380" s="92" t="s">
        <v>3627</v>
      </c>
      <c r="S380" s="94">
        <v>44531</v>
      </c>
      <c r="T380" s="94">
        <v>44650</v>
      </c>
      <c r="U380" s="63" t="s">
        <v>111</v>
      </c>
      <c r="V380" s="123"/>
      <c r="W380" s="64">
        <v>44926</v>
      </c>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54"/>
      <c r="AW380" s="62"/>
      <c r="AX380" s="62"/>
      <c r="AY380" s="62"/>
      <c r="AZ380" s="62"/>
      <c r="BA380" s="56"/>
      <c r="BB380" s="54"/>
      <c r="BC380" s="62"/>
      <c r="BD380" s="54"/>
      <c r="BE380" s="62"/>
      <c r="BF380" s="62"/>
      <c r="BG380" s="62"/>
      <c r="BH380" s="62"/>
      <c r="BI380" s="56"/>
      <c r="BJ380" s="54"/>
      <c r="BK380" s="62"/>
      <c r="BL380" s="62"/>
      <c r="BM380" s="62"/>
      <c r="BN380" s="62"/>
      <c r="BO380" s="62"/>
      <c r="BP380" s="62"/>
      <c r="BQ380" s="67"/>
      <c r="BR380" s="62"/>
      <c r="BS380" s="70"/>
      <c r="BT380" s="62"/>
      <c r="BU380" s="62"/>
      <c r="BV380" s="54" t="s">
        <v>3022</v>
      </c>
      <c r="BW380" s="54"/>
      <c r="BX380" s="54"/>
      <c r="BY380" s="54"/>
      <c r="BZ380" s="170">
        <v>44622</v>
      </c>
      <c r="CA380" s="302" t="s">
        <v>2951</v>
      </c>
      <c r="CB380" s="66" t="s">
        <v>132</v>
      </c>
      <c r="CC380" s="68">
        <v>0</v>
      </c>
      <c r="CD380" s="54" t="s">
        <v>133</v>
      </c>
      <c r="CE380" s="684">
        <v>44658</v>
      </c>
      <c r="CF380" s="66" t="s">
        <v>163</v>
      </c>
      <c r="CG380" s="66" t="s">
        <v>135</v>
      </c>
      <c r="CH380" s="68">
        <v>0</v>
      </c>
      <c r="CI380" s="54" t="s">
        <v>133</v>
      </c>
      <c r="CJ380" s="76">
        <v>44680</v>
      </c>
      <c r="CK380" s="77" t="s">
        <v>136</v>
      </c>
      <c r="CL380" s="77" t="s">
        <v>135</v>
      </c>
      <c r="CM380" s="78">
        <v>0</v>
      </c>
      <c r="CN380" s="78" t="s">
        <v>133</v>
      </c>
      <c r="CO380" s="77"/>
      <c r="CP380" s="77"/>
      <c r="CQ380" s="77"/>
      <c r="CR380" s="248">
        <v>44720</v>
      </c>
      <c r="CS380" s="77" t="s">
        <v>335</v>
      </c>
      <c r="CT380" s="77" t="s">
        <v>166</v>
      </c>
      <c r="CU380" s="826">
        <v>44761</v>
      </c>
      <c r="CV380" s="823" t="s">
        <v>8278</v>
      </c>
      <c r="CW380" s="862" t="s">
        <v>126</v>
      </c>
      <c r="CX380" s="893">
        <v>44770</v>
      </c>
      <c r="CY380" s="908" t="s">
        <v>8436</v>
      </c>
      <c r="CZ380" s="885" t="s">
        <v>128</v>
      </c>
      <c r="DA380" s="78">
        <v>0</v>
      </c>
      <c r="DB380" s="884" t="s">
        <v>4238</v>
      </c>
      <c r="DC380" s="919"/>
      <c r="DD380" s="920"/>
      <c r="DE380" s="54" t="s">
        <v>140</v>
      </c>
      <c r="DF380" s="62"/>
      <c r="DG380" s="62"/>
      <c r="DH380" s="54"/>
      <c r="DI380" s="62"/>
      <c r="DJ380" s="953"/>
      <c r="DK380" s="925">
        <v>373</v>
      </c>
      <c r="DL380" s="855" t="str">
        <f t="shared" si="9"/>
        <v>EN AVANCE</v>
      </c>
      <c r="DM380" s="913">
        <v>373</v>
      </c>
    </row>
    <row r="381" spans="1:117" ht="27" hidden="1" customHeight="1">
      <c r="A381" s="54">
        <v>0</v>
      </c>
      <c r="B381" s="54">
        <v>528</v>
      </c>
      <c r="C381" s="59" t="s">
        <v>99</v>
      </c>
      <c r="D381" s="92">
        <v>2021</v>
      </c>
      <c r="E381" s="92" t="s">
        <v>3470</v>
      </c>
      <c r="F381" s="94">
        <v>44510</v>
      </c>
      <c r="G381" s="118" t="s">
        <v>3628</v>
      </c>
      <c r="H381" s="59" t="s">
        <v>102</v>
      </c>
      <c r="I381" s="118" t="s">
        <v>3629</v>
      </c>
      <c r="J381" s="118" t="s">
        <v>3630</v>
      </c>
      <c r="K381" s="118" t="s">
        <v>3624</v>
      </c>
      <c r="L381" s="59" t="s">
        <v>146</v>
      </c>
      <c r="M381" s="118" t="s">
        <v>3631</v>
      </c>
      <c r="N381" s="218"/>
      <c r="O381" s="92">
        <v>2</v>
      </c>
      <c r="P381" s="92" t="s">
        <v>3632</v>
      </c>
      <c r="Q381" s="55" t="s">
        <v>109</v>
      </c>
      <c r="R381" s="92" t="s">
        <v>3633</v>
      </c>
      <c r="S381" s="94">
        <v>44531</v>
      </c>
      <c r="T381" s="94">
        <v>44620</v>
      </c>
      <c r="U381" s="63" t="s">
        <v>111</v>
      </c>
      <c r="V381" s="123"/>
      <c r="W381" s="64">
        <v>44681</v>
      </c>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54"/>
      <c r="AW381" s="62"/>
      <c r="AX381" s="62"/>
      <c r="AY381" s="62"/>
      <c r="AZ381" s="62"/>
      <c r="BA381" s="56"/>
      <c r="BB381" s="54"/>
      <c r="BC381" s="62"/>
      <c r="BD381" s="54"/>
      <c r="BE381" s="62"/>
      <c r="BF381" s="62"/>
      <c r="BG381" s="62"/>
      <c r="BH381" s="62"/>
      <c r="BI381" s="56"/>
      <c r="BJ381" s="54"/>
      <c r="BK381" s="62"/>
      <c r="BL381" s="62"/>
      <c r="BM381" s="62"/>
      <c r="BN381" s="62"/>
      <c r="BO381" s="62"/>
      <c r="BP381" s="62"/>
      <c r="BQ381" s="67"/>
      <c r="BR381" s="62"/>
      <c r="BS381" s="70"/>
      <c r="BT381" s="62"/>
      <c r="BU381" s="62"/>
      <c r="BV381" s="54" t="s">
        <v>3022</v>
      </c>
      <c r="BW381" s="54"/>
      <c r="BX381" s="54"/>
      <c r="BY381" s="54"/>
      <c r="BZ381" s="170">
        <v>44622</v>
      </c>
      <c r="CA381" s="181" t="s">
        <v>3634</v>
      </c>
      <c r="CB381" s="66" t="s">
        <v>132</v>
      </c>
      <c r="CC381" s="68">
        <v>0</v>
      </c>
      <c r="CD381" s="54" t="s">
        <v>133</v>
      </c>
      <c r="CE381" s="684">
        <v>44658</v>
      </c>
      <c r="CF381" s="181" t="s">
        <v>3635</v>
      </c>
      <c r="CG381" s="66" t="s">
        <v>135</v>
      </c>
      <c r="CH381" s="68">
        <v>0</v>
      </c>
      <c r="CI381" s="54" t="s">
        <v>133</v>
      </c>
      <c r="CJ381" s="76">
        <v>44680</v>
      </c>
      <c r="CK381" s="77" t="s">
        <v>136</v>
      </c>
      <c r="CL381" s="77" t="s">
        <v>135</v>
      </c>
      <c r="CM381" s="78">
        <v>0</v>
      </c>
      <c r="CN381" s="78" t="s">
        <v>115</v>
      </c>
      <c r="CO381" s="248">
        <v>44712</v>
      </c>
      <c r="CP381" s="77" t="s">
        <v>3636</v>
      </c>
      <c r="CQ381" s="77">
        <v>1</v>
      </c>
      <c r="CR381" s="248">
        <v>44720</v>
      </c>
      <c r="CS381" s="77" t="s">
        <v>3637</v>
      </c>
      <c r="CT381" s="77" t="s">
        <v>126</v>
      </c>
      <c r="CU381" s="826">
        <v>44761</v>
      </c>
      <c r="CV381" s="823" t="s">
        <v>8283</v>
      </c>
      <c r="CW381" s="865" t="s">
        <v>126</v>
      </c>
      <c r="CX381" s="893">
        <v>44770</v>
      </c>
      <c r="CY381" s="890" t="s">
        <v>8452</v>
      </c>
      <c r="CZ381" s="885" t="s">
        <v>128</v>
      </c>
      <c r="DA381" s="78">
        <v>0</v>
      </c>
      <c r="DB381" s="884" t="s">
        <v>4239</v>
      </c>
      <c r="DC381" s="919"/>
      <c r="DD381" s="920"/>
      <c r="DE381" s="54" t="s">
        <v>140</v>
      </c>
      <c r="DF381" s="62"/>
      <c r="DG381" s="62"/>
      <c r="DH381" s="54"/>
      <c r="DI381" s="62"/>
      <c r="DJ381" s="953"/>
      <c r="DK381" s="925">
        <v>374</v>
      </c>
      <c r="DL381" s="855" t="str">
        <f t="shared" si="9"/>
        <v>VENCIDA</v>
      </c>
      <c r="DM381" s="913">
        <v>374</v>
      </c>
    </row>
    <row r="382" spans="1:117" ht="27" hidden="1" customHeight="1">
      <c r="A382" s="54">
        <v>559</v>
      </c>
      <c r="B382" s="54">
        <v>529</v>
      </c>
      <c r="C382" s="59" t="s">
        <v>99</v>
      </c>
      <c r="D382" s="92">
        <v>2021</v>
      </c>
      <c r="E382" s="92" t="s">
        <v>3470</v>
      </c>
      <c r="F382" s="94">
        <v>44510</v>
      </c>
      <c r="G382" s="118" t="s">
        <v>3638</v>
      </c>
      <c r="H382" s="59" t="s">
        <v>102</v>
      </c>
      <c r="I382" s="118" t="s">
        <v>3639</v>
      </c>
      <c r="J382" s="118" t="s">
        <v>3640</v>
      </c>
      <c r="K382" s="118" t="s">
        <v>3641</v>
      </c>
      <c r="L382" s="59" t="s">
        <v>146</v>
      </c>
      <c r="M382" s="118" t="s">
        <v>3642</v>
      </c>
      <c r="N382" s="218"/>
      <c r="O382" s="92">
        <v>2</v>
      </c>
      <c r="P382" s="92" t="s">
        <v>3643</v>
      </c>
      <c r="Q382" s="55" t="s">
        <v>109</v>
      </c>
      <c r="R382" s="92" t="s">
        <v>3633</v>
      </c>
      <c r="S382" s="219">
        <v>44562</v>
      </c>
      <c r="T382" s="94">
        <v>44742</v>
      </c>
      <c r="U382" s="119"/>
      <c r="V382" s="123"/>
      <c r="W382" s="65">
        <f>IF(T382="","",(T382+V382))</f>
        <v>44742</v>
      </c>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54"/>
      <c r="AW382" s="62"/>
      <c r="AX382" s="62"/>
      <c r="AY382" s="62"/>
      <c r="AZ382" s="62"/>
      <c r="BA382" s="56"/>
      <c r="BB382" s="54"/>
      <c r="BC382" s="62"/>
      <c r="BD382" s="54"/>
      <c r="BE382" s="62"/>
      <c r="BF382" s="62"/>
      <c r="BG382" s="62"/>
      <c r="BH382" s="62"/>
      <c r="BI382" s="56"/>
      <c r="BJ382" s="54"/>
      <c r="BK382" s="62"/>
      <c r="BL382" s="62"/>
      <c r="BM382" s="62"/>
      <c r="BN382" s="62"/>
      <c r="BO382" s="62"/>
      <c r="BP382" s="62"/>
      <c r="BQ382" s="67"/>
      <c r="BR382" s="62"/>
      <c r="BS382" s="70"/>
      <c r="BT382" s="62"/>
      <c r="BU382" s="62"/>
      <c r="BV382" s="54" t="s">
        <v>3022</v>
      </c>
      <c r="BW382" s="54"/>
      <c r="BX382" s="54"/>
      <c r="BY382" s="54"/>
      <c r="BZ382" s="89">
        <v>44622</v>
      </c>
      <c r="CA382" s="332" t="s">
        <v>2855</v>
      </c>
      <c r="CB382" s="73" t="s">
        <v>132</v>
      </c>
      <c r="CC382" s="74">
        <v>0</v>
      </c>
      <c r="CD382" s="54" t="s">
        <v>133</v>
      </c>
      <c r="CE382" s="684">
        <v>44658</v>
      </c>
      <c r="CF382" s="70" t="s">
        <v>3644</v>
      </c>
      <c r="CG382" s="66" t="s">
        <v>135</v>
      </c>
      <c r="CH382" s="68">
        <v>0.8</v>
      </c>
      <c r="CI382" s="54" t="s">
        <v>133</v>
      </c>
      <c r="CJ382" s="76">
        <v>44680</v>
      </c>
      <c r="CK382" s="77" t="s">
        <v>136</v>
      </c>
      <c r="CL382" s="77" t="s">
        <v>135</v>
      </c>
      <c r="CM382" s="78">
        <v>0.8</v>
      </c>
      <c r="CN382" s="78" t="s">
        <v>133</v>
      </c>
      <c r="CO382" s="248">
        <v>44712</v>
      </c>
      <c r="CP382" s="77" t="s">
        <v>3645</v>
      </c>
      <c r="CQ382" s="77">
        <v>1</v>
      </c>
      <c r="CR382" s="248">
        <v>44720</v>
      </c>
      <c r="CS382" s="77" t="s">
        <v>3646</v>
      </c>
      <c r="CT382" s="77" t="s">
        <v>3647</v>
      </c>
      <c r="CU382" s="826">
        <v>44761</v>
      </c>
      <c r="CV382" s="825" t="s">
        <v>8282</v>
      </c>
      <c r="CW382" s="865" t="s">
        <v>139</v>
      </c>
      <c r="CX382" s="893">
        <v>44770</v>
      </c>
      <c r="CY382" s="890" t="s">
        <v>8449</v>
      </c>
      <c r="CZ382" s="885" t="s">
        <v>128</v>
      </c>
      <c r="DA382" s="78">
        <v>0.8</v>
      </c>
      <c r="DB382" s="884" t="s">
        <v>4238</v>
      </c>
      <c r="DC382" s="919"/>
      <c r="DD382" s="920"/>
      <c r="DE382" s="54" t="s">
        <v>140</v>
      </c>
      <c r="DF382" s="62"/>
      <c r="DG382" s="62"/>
      <c r="DH382" s="54"/>
      <c r="DI382" s="62"/>
      <c r="DJ382" s="953"/>
      <c r="DK382" s="925">
        <v>375</v>
      </c>
      <c r="DL382" s="855" t="str">
        <f t="shared" si="9"/>
        <v>EN AVANCE</v>
      </c>
      <c r="DM382" s="913">
        <v>375</v>
      </c>
    </row>
    <row r="383" spans="1:117" ht="27" hidden="1" customHeight="1">
      <c r="A383" s="54">
        <v>0</v>
      </c>
      <c r="B383" s="54">
        <v>530</v>
      </c>
      <c r="C383" s="59" t="s">
        <v>99</v>
      </c>
      <c r="D383" s="92">
        <v>2021</v>
      </c>
      <c r="E383" s="92" t="s">
        <v>3470</v>
      </c>
      <c r="F383" s="94">
        <v>44510</v>
      </c>
      <c r="G383" s="118" t="s">
        <v>3638</v>
      </c>
      <c r="H383" s="59" t="s">
        <v>102</v>
      </c>
      <c r="I383" s="118" t="s">
        <v>3648</v>
      </c>
      <c r="J383" s="118" t="s">
        <v>3649</v>
      </c>
      <c r="K383" s="118" t="s">
        <v>3641</v>
      </c>
      <c r="L383" s="59" t="s">
        <v>146</v>
      </c>
      <c r="M383" s="118" t="s">
        <v>3650</v>
      </c>
      <c r="N383" s="218"/>
      <c r="O383" s="123">
        <v>2</v>
      </c>
      <c r="P383" s="92" t="s">
        <v>3651</v>
      </c>
      <c r="Q383" s="55" t="s">
        <v>109</v>
      </c>
      <c r="R383" s="92" t="s">
        <v>3633</v>
      </c>
      <c r="S383" s="219">
        <v>44562</v>
      </c>
      <c r="T383" s="219">
        <v>44742</v>
      </c>
      <c r="U383" s="119"/>
      <c r="V383" s="123"/>
      <c r="W383" s="65">
        <f>IF(T383="","",(T383+V383))</f>
        <v>44742</v>
      </c>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54"/>
      <c r="AW383" s="62"/>
      <c r="AX383" s="62"/>
      <c r="AY383" s="62"/>
      <c r="AZ383" s="62"/>
      <c r="BA383" s="56"/>
      <c r="BB383" s="54"/>
      <c r="BC383" s="62"/>
      <c r="BD383" s="54"/>
      <c r="BE383" s="62"/>
      <c r="BF383" s="62"/>
      <c r="BG383" s="62"/>
      <c r="BH383" s="62"/>
      <c r="BI383" s="56"/>
      <c r="BJ383" s="54"/>
      <c r="BK383" s="62"/>
      <c r="BL383" s="62"/>
      <c r="BM383" s="62"/>
      <c r="BN383" s="62"/>
      <c r="BO383" s="62"/>
      <c r="BP383" s="62"/>
      <c r="BQ383" s="67"/>
      <c r="BR383" s="62"/>
      <c r="BS383" s="70"/>
      <c r="BT383" s="62"/>
      <c r="BU383" s="62"/>
      <c r="BV383" s="54" t="s">
        <v>3022</v>
      </c>
      <c r="BW383" s="54"/>
      <c r="BX383" s="54"/>
      <c r="BY383" s="54"/>
      <c r="BZ383" s="89">
        <v>44622</v>
      </c>
      <c r="CA383" s="332" t="s">
        <v>2855</v>
      </c>
      <c r="CB383" s="73" t="s">
        <v>132</v>
      </c>
      <c r="CC383" s="74">
        <v>0</v>
      </c>
      <c r="CD383" s="54" t="s">
        <v>133</v>
      </c>
      <c r="CE383" s="684">
        <v>44658</v>
      </c>
      <c r="CF383" s="70" t="s">
        <v>3644</v>
      </c>
      <c r="CG383" s="66" t="s">
        <v>135</v>
      </c>
      <c r="CH383" s="68">
        <v>0</v>
      </c>
      <c r="CI383" s="54" t="s">
        <v>133</v>
      </c>
      <c r="CJ383" s="76">
        <v>44680</v>
      </c>
      <c r="CK383" s="77" t="s">
        <v>136</v>
      </c>
      <c r="CL383" s="77" t="s">
        <v>135</v>
      </c>
      <c r="CM383" s="78">
        <v>0</v>
      </c>
      <c r="CN383" s="78" t="s">
        <v>133</v>
      </c>
      <c r="CO383" s="248">
        <v>44712</v>
      </c>
      <c r="CP383" s="77" t="s">
        <v>3652</v>
      </c>
      <c r="CQ383" s="77">
        <v>1</v>
      </c>
      <c r="CR383" s="248">
        <v>44720</v>
      </c>
      <c r="CS383" s="77" t="s">
        <v>3653</v>
      </c>
      <c r="CT383" s="77" t="s">
        <v>367</v>
      </c>
      <c r="CU383" s="826">
        <v>44761</v>
      </c>
      <c r="CV383" s="77" t="s">
        <v>8284</v>
      </c>
      <c r="CW383" s="865" t="s">
        <v>139</v>
      </c>
      <c r="CX383" s="893">
        <v>44770</v>
      </c>
      <c r="CY383" s="890" t="s">
        <v>8451</v>
      </c>
      <c r="CZ383" s="885" t="s">
        <v>128</v>
      </c>
      <c r="DA383" s="78">
        <v>0.5</v>
      </c>
      <c r="DB383" s="884" t="s">
        <v>4238</v>
      </c>
      <c r="DC383" s="919"/>
      <c r="DD383" s="920"/>
      <c r="DE383" s="54" t="s">
        <v>140</v>
      </c>
      <c r="DF383" s="62"/>
      <c r="DG383" s="62"/>
      <c r="DH383" s="54"/>
      <c r="DI383" s="62"/>
      <c r="DJ383" s="953"/>
      <c r="DK383" s="925">
        <v>376</v>
      </c>
      <c r="DL383" s="855" t="str">
        <f t="shared" si="9"/>
        <v>EN AVANCE</v>
      </c>
      <c r="DM383" s="913">
        <v>376</v>
      </c>
    </row>
    <row r="384" spans="1:117" ht="27" hidden="1" customHeight="1">
      <c r="A384" s="54">
        <v>0</v>
      </c>
      <c r="B384" s="54">
        <v>531</v>
      </c>
      <c r="C384" s="59" t="s">
        <v>99</v>
      </c>
      <c r="D384" s="56">
        <v>2021</v>
      </c>
      <c r="E384" s="92" t="s">
        <v>3470</v>
      </c>
      <c r="F384" s="94">
        <v>44510</v>
      </c>
      <c r="G384" s="118" t="s">
        <v>3638</v>
      </c>
      <c r="H384" s="59" t="s">
        <v>102</v>
      </c>
      <c r="I384" s="118" t="s">
        <v>3648</v>
      </c>
      <c r="J384" s="118" t="s">
        <v>3649</v>
      </c>
      <c r="K384" s="118" t="s">
        <v>3641</v>
      </c>
      <c r="L384" s="59" t="s">
        <v>146</v>
      </c>
      <c r="M384" s="118" t="s">
        <v>3654</v>
      </c>
      <c r="N384" s="218"/>
      <c r="O384" s="123">
        <v>1</v>
      </c>
      <c r="P384" s="92" t="s">
        <v>3655</v>
      </c>
      <c r="Q384" s="55" t="s">
        <v>109</v>
      </c>
      <c r="R384" s="92" t="s">
        <v>3633</v>
      </c>
      <c r="S384" s="219">
        <v>44524</v>
      </c>
      <c r="T384" s="219">
        <v>44651</v>
      </c>
      <c r="U384" s="63" t="s">
        <v>111</v>
      </c>
      <c r="V384" s="123"/>
      <c r="W384" s="64">
        <v>44681</v>
      </c>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54"/>
      <c r="AW384" s="62"/>
      <c r="AX384" s="62"/>
      <c r="AY384" s="62"/>
      <c r="AZ384" s="62"/>
      <c r="BA384" s="56"/>
      <c r="BB384" s="54"/>
      <c r="BC384" s="62"/>
      <c r="BD384" s="54"/>
      <c r="BE384" s="62"/>
      <c r="BF384" s="62"/>
      <c r="BG384" s="62"/>
      <c r="BH384" s="62"/>
      <c r="BI384" s="56"/>
      <c r="BJ384" s="54"/>
      <c r="BK384" s="62"/>
      <c r="BL384" s="62"/>
      <c r="BM384" s="62"/>
      <c r="BN384" s="62"/>
      <c r="BO384" s="62"/>
      <c r="BP384" s="62"/>
      <c r="BQ384" s="67"/>
      <c r="BR384" s="62"/>
      <c r="BS384" s="70"/>
      <c r="BT384" s="62"/>
      <c r="BU384" s="62"/>
      <c r="BV384" s="54" t="s">
        <v>3022</v>
      </c>
      <c r="BW384" s="54"/>
      <c r="BX384" s="54"/>
      <c r="BY384" s="54"/>
      <c r="BZ384" s="89">
        <v>44622</v>
      </c>
      <c r="CA384" s="73" t="s">
        <v>306</v>
      </c>
      <c r="CB384" s="73" t="s">
        <v>132</v>
      </c>
      <c r="CC384" s="74">
        <v>0</v>
      </c>
      <c r="CD384" s="54" t="s">
        <v>133</v>
      </c>
      <c r="CE384" s="684">
        <v>44658</v>
      </c>
      <c r="CF384" s="66" t="s">
        <v>3656</v>
      </c>
      <c r="CG384" s="66" t="s">
        <v>135</v>
      </c>
      <c r="CH384" s="68">
        <v>0.8</v>
      </c>
      <c r="CI384" s="54" t="s">
        <v>133</v>
      </c>
      <c r="CJ384" s="76">
        <v>44680</v>
      </c>
      <c r="CK384" s="77" t="s">
        <v>136</v>
      </c>
      <c r="CL384" s="77" t="s">
        <v>135</v>
      </c>
      <c r="CM384" s="78">
        <v>0.8</v>
      </c>
      <c r="CN384" s="78" t="s">
        <v>115</v>
      </c>
      <c r="CO384" s="248">
        <v>44712</v>
      </c>
      <c r="CP384" s="77" t="s">
        <v>3167</v>
      </c>
      <c r="CQ384" s="77">
        <v>1</v>
      </c>
      <c r="CR384" s="79">
        <v>44720</v>
      </c>
      <c r="CS384" s="77" t="s">
        <v>3657</v>
      </c>
      <c r="CT384" s="77" t="s">
        <v>126</v>
      </c>
      <c r="CU384" s="826">
        <v>44761</v>
      </c>
      <c r="CV384" s="77" t="s">
        <v>8284</v>
      </c>
      <c r="CW384" s="865" t="s">
        <v>139</v>
      </c>
      <c r="CX384" s="893">
        <v>44770</v>
      </c>
      <c r="CY384" s="890" t="s">
        <v>8450</v>
      </c>
      <c r="CZ384" s="885" t="s">
        <v>128</v>
      </c>
      <c r="DA384" s="78">
        <v>0.8</v>
      </c>
      <c r="DB384" s="884" t="s">
        <v>4239</v>
      </c>
      <c r="DC384" s="919"/>
      <c r="DD384" s="920"/>
      <c r="DE384" s="54" t="s">
        <v>140</v>
      </c>
      <c r="DF384" s="62"/>
      <c r="DG384" s="62"/>
      <c r="DH384" s="54"/>
      <c r="DI384" s="62"/>
      <c r="DJ384" s="953"/>
      <c r="DK384" s="925">
        <v>377</v>
      </c>
      <c r="DL384" s="855" t="str">
        <f t="shared" si="9"/>
        <v>VENCIDA</v>
      </c>
      <c r="DM384" s="913">
        <v>377</v>
      </c>
    </row>
    <row r="385" spans="1:117" ht="27" hidden="1" customHeight="1">
      <c r="A385" s="54">
        <v>562</v>
      </c>
      <c r="B385" s="54">
        <v>534</v>
      </c>
      <c r="C385" s="59" t="s">
        <v>99</v>
      </c>
      <c r="D385" s="92">
        <v>2021</v>
      </c>
      <c r="E385" s="92" t="s">
        <v>3470</v>
      </c>
      <c r="F385" s="94">
        <v>44510</v>
      </c>
      <c r="G385" s="118" t="s">
        <v>3658</v>
      </c>
      <c r="H385" s="59" t="s">
        <v>102</v>
      </c>
      <c r="I385" s="118" t="s">
        <v>3659</v>
      </c>
      <c r="J385" s="118" t="s">
        <v>3660</v>
      </c>
      <c r="K385" s="118" t="s">
        <v>3661</v>
      </c>
      <c r="L385" s="60" t="s">
        <v>146</v>
      </c>
      <c r="M385" s="118" t="s">
        <v>3662</v>
      </c>
      <c r="N385" s="218"/>
      <c r="O385" s="78">
        <v>1</v>
      </c>
      <c r="P385" s="92" t="s">
        <v>3663</v>
      </c>
      <c r="Q385" s="59" t="s">
        <v>167</v>
      </c>
      <c r="R385" s="92" t="s">
        <v>3664</v>
      </c>
      <c r="S385" s="219">
        <v>44562</v>
      </c>
      <c r="T385" s="219">
        <v>44650</v>
      </c>
      <c r="U385" s="119"/>
      <c r="V385" s="123"/>
      <c r="W385" s="65">
        <f>IF(T385="","",(T385+V385))</f>
        <v>44650</v>
      </c>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54"/>
      <c r="AW385" s="62"/>
      <c r="AX385" s="62"/>
      <c r="AY385" s="62"/>
      <c r="AZ385" s="62"/>
      <c r="BA385" s="56"/>
      <c r="BB385" s="54"/>
      <c r="BC385" s="62"/>
      <c r="BD385" s="54"/>
      <c r="BE385" s="62"/>
      <c r="BF385" s="62"/>
      <c r="BG385" s="62"/>
      <c r="BH385" s="62"/>
      <c r="BI385" s="56"/>
      <c r="BJ385" s="54"/>
      <c r="BK385" s="62"/>
      <c r="BL385" s="62"/>
      <c r="BM385" s="62"/>
      <c r="BN385" s="62"/>
      <c r="BO385" s="62"/>
      <c r="BP385" s="62"/>
      <c r="BQ385" s="67"/>
      <c r="BR385" s="62"/>
      <c r="BS385" s="70"/>
      <c r="BT385" s="62"/>
      <c r="BU385" s="62"/>
      <c r="BV385" s="54" t="s">
        <v>3022</v>
      </c>
      <c r="BW385" s="54"/>
      <c r="BX385" s="54"/>
      <c r="BY385" s="54"/>
      <c r="BZ385" s="66" t="s">
        <v>255</v>
      </c>
      <c r="CA385" s="54" t="s">
        <v>163</v>
      </c>
      <c r="CB385" s="66" t="s">
        <v>195</v>
      </c>
      <c r="CC385" s="68">
        <v>0.8</v>
      </c>
      <c r="CD385" s="54" t="s">
        <v>133</v>
      </c>
      <c r="CE385" s="76">
        <v>44659</v>
      </c>
      <c r="CF385" s="123" t="s">
        <v>3665</v>
      </c>
      <c r="CG385" s="77" t="s">
        <v>195</v>
      </c>
      <c r="CH385" s="78">
        <v>0.1</v>
      </c>
      <c r="CI385" s="123" t="s">
        <v>115</v>
      </c>
      <c r="CJ385" s="76">
        <v>44680</v>
      </c>
      <c r="CK385" s="240" t="s">
        <v>3268</v>
      </c>
      <c r="CL385" s="92" t="s">
        <v>198</v>
      </c>
      <c r="CM385" s="78">
        <v>0.1</v>
      </c>
      <c r="CN385" s="123" t="s">
        <v>115</v>
      </c>
      <c r="CO385" s="248">
        <v>44712</v>
      </c>
      <c r="CP385" s="77" t="s">
        <v>3666</v>
      </c>
      <c r="CQ385" s="77">
        <v>0.5</v>
      </c>
      <c r="CR385" s="79">
        <v>44720</v>
      </c>
      <c r="CS385" s="77" t="s">
        <v>730</v>
      </c>
      <c r="CT385" s="77" t="s">
        <v>166</v>
      </c>
      <c r="CU385" s="829">
        <v>44761</v>
      </c>
      <c r="CV385" s="830" t="s">
        <v>8352</v>
      </c>
      <c r="CW385" s="857" t="s">
        <v>139</v>
      </c>
      <c r="CX385" s="883">
        <v>44767</v>
      </c>
      <c r="CY385" s="884" t="s">
        <v>8698</v>
      </c>
      <c r="CZ385" s="886" t="s">
        <v>220</v>
      </c>
      <c r="DA385" s="78">
        <v>1</v>
      </c>
      <c r="DB385" s="884" t="s">
        <v>4237</v>
      </c>
      <c r="DC385" s="919"/>
      <c r="DD385" s="920"/>
      <c r="DE385" s="948" t="s">
        <v>4218</v>
      </c>
      <c r="DF385" s="62" t="s">
        <v>8699</v>
      </c>
      <c r="DG385" s="62" t="s">
        <v>220</v>
      </c>
      <c r="DH385" s="954">
        <v>44771</v>
      </c>
      <c r="DI385" s="62"/>
      <c r="DJ385" s="953"/>
      <c r="DK385" s="925">
        <v>378</v>
      </c>
      <c r="DL385" s="855" t="str">
        <f t="shared" si="9"/>
        <v>CUMPLIDA</v>
      </c>
      <c r="DM385" s="913">
        <v>378</v>
      </c>
    </row>
    <row r="386" spans="1:117" ht="27" hidden="1" customHeight="1">
      <c r="A386" s="54">
        <v>563</v>
      </c>
      <c r="B386" s="54">
        <v>535</v>
      </c>
      <c r="C386" s="59" t="s">
        <v>99</v>
      </c>
      <c r="D386" s="121">
        <v>2021</v>
      </c>
      <c r="E386" s="192" t="s">
        <v>3470</v>
      </c>
      <c r="F386" s="214">
        <v>44510</v>
      </c>
      <c r="G386" s="220" t="s">
        <v>3668</v>
      </c>
      <c r="H386" s="59" t="s">
        <v>102</v>
      </c>
      <c r="I386" s="220" t="s">
        <v>3669</v>
      </c>
      <c r="J386" s="220" t="s">
        <v>3670</v>
      </c>
      <c r="K386" s="220" t="s">
        <v>3671</v>
      </c>
      <c r="L386" s="60" t="s">
        <v>146</v>
      </c>
      <c r="M386" s="118" t="s">
        <v>3672</v>
      </c>
      <c r="N386" s="218"/>
      <c r="O386" s="123">
        <v>2</v>
      </c>
      <c r="P386" s="92" t="s">
        <v>3651</v>
      </c>
      <c r="Q386" s="55" t="s">
        <v>391</v>
      </c>
      <c r="R386" s="121" t="s">
        <v>3477</v>
      </c>
      <c r="S386" s="345">
        <v>44531</v>
      </c>
      <c r="T386" s="219">
        <v>44742</v>
      </c>
      <c r="U386" s="119"/>
      <c r="V386" s="123"/>
      <c r="W386" s="65">
        <v>44757</v>
      </c>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54"/>
      <c r="AW386" s="62"/>
      <c r="AX386" s="62"/>
      <c r="AY386" s="62"/>
      <c r="AZ386" s="62"/>
      <c r="BA386" s="56"/>
      <c r="BB386" s="54"/>
      <c r="BC386" s="62"/>
      <c r="BD386" s="54"/>
      <c r="BE386" s="62"/>
      <c r="BF386" s="62"/>
      <c r="BG386" s="62"/>
      <c r="BH386" s="62"/>
      <c r="BI386" s="56"/>
      <c r="BJ386" s="54"/>
      <c r="BK386" s="62"/>
      <c r="BL386" s="62"/>
      <c r="BM386" s="62"/>
      <c r="BN386" s="62"/>
      <c r="BO386" s="62"/>
      <c r="BP386" s="62"/>
      <c r="BQ386" s="67"/>
      <c r="BR386" s="62"/>
      <c r="BS386" s="70"/>
      <c r="BT386" s="62"/>
      <c r="BU386" s="62"/>
      <c r="BV386" s="54" t="s">
        <v>3022</v>
      </c>
      <c r="BW386" s="170">
        <v>44615</v>
      </c>
      <c r="BX386" s="56" t="s">
        <v>3673</v>
      </c>
      <c r="BY386" s="68">
        <v>0.05</v>
      </c>
      <c r="BZ386" s="170">
        <v>44616</v>
      </c>
      <c r="CA386" s="58" t="s">
        <v>3674</v>
      </c>
      <c r="CB386" s="130" t="s">
        <v>409</v>
      </c>
      <c r="CC386" s="68">
        <v>0.05</v>
      </c>
      <c r="CD386" s="54" t="s">
        <v>133</v>
      </c>
      <c r="CE386" s="170">
        <v>44656</v>
      </c>
      <c r="CF386" s="129" t="s">
        <v>3675</v>
      </c>
      <c r="CG386" s="130" t="s">
        <v>411</v>
      </c>
      <c r="CH386" s="68">
        <v>0.05</v>
      </c>
      <c r="CI386" s="54" t="s">
        <v>133</v>
      </c>
      <c r="CJ386" s="76">
        <v>44680</v>
      </c>
      <c r="CK386" s="92" t="s">
        <v>3481</v>
      </c>
      <c r="CL386" s="131" t="s">
        <v>411</v>
      </c>
      <c r="CM386" s="123">
        <v>50</v>
      </c>
      <c r="CN386" s="123" t="s">
        <v>133</v>
      </c>
      <c r="CO386" s="92"/>
      <c r="CP386" s="118"/>
      <c r="CQ386" s="92"/>
      <c r="CR386" s="79">
        <v>44720</v>
      </c>
      <c r="CS386" s="92" t="s">
        <v>335</v>
      </c>
      <c r="CT386" s="92" t="s">
        <v>367</v>
      </c>
      <c r="CU386" s="811">
        <v>44761</v>
      </c>
      <c r="CV386" s="814" t="s">
        <v>8212</v>
      </c>
      <c r="CW386" s="860" t="s">
        <v>1071</v>
      </c>
      <c r="CX386" s="883">
        <v>44770</v>
      </c>
      <c r="CY386" s="884" t="s">
        <v>8700</v>
      </c>
      <c r="CZ386" s="885" t="s">
        <v>220</v>
      </c>
      <c r="DA386" s="123">
        <v>0.2</v>
      </c>
      <c r="DB386" s="884" t="s">
        <v>4238</v>
      </c>
      <c r="DC386" s="919"/>
      <c r="DD386" s="920"/>
      <c r="DE386" s="54" t="s">
        <v>140</v>
      </c>
      <c r="DF386" s="62"/>
      <c r="DG386" s="62"/>
      <c r="DH386" s="54"/>
      <c r="DI386" s="62"/>
      <c r="DJ386" s="953"/>
      <c r="DK386" s="925">
        <v>379</v>
      </c>
      <c r="DL386" s="855" t="str">
        <f t="shared" si="9"/>
        <v>EN AVANCE</v>
      </c>
      <c r="DM386" s="913">
        <v>379</v>
      </c>
    </row>
    <row r="387" spans="1:117" ht="27" hidden="1" customHeight="1">
      <c r="A387" s="54">
        <v>0</v>
      </c>
      <c r="B387" s="138">
        <v>536</v>
      </c>
      <c r="C387" s="59" t="s">
        <v>99</v>
      </c>
      <c r="D387" s="121">
        <v>2021</v>
      </c>
      <c r="E387" s="192" t="s">
        <v>3470</v>
      </c>
      <c r="F387" s="214">
        <v>44510</v>
      </c>
      <c r="G387" s="220" t="s">
        <v>3668</v>
      </c>
      <c r="H387" s="59" t="s">
        <v>102</v>
      </c>
      <c r="I387" s="220" t="s">
        <v>3669</v>
      </c>
      <c r="J387" s="220" t="s">
        <v>3670</v>
      </c>
      <c r="K387" s="220" t="s">
        <v>3671</v>
      </c>
      <c r="L387" s="60" t="s">
        <v>106</v>
      </c>
      <c r="M387" s="220" t="s">
        <v>3676</v>
      </c>
      <c r="N387" s="343"/>
      <c r="O387" s="213">
        <v>1</v>
      </c>
      <c r="P387" s="121" t="s">
        <v>3677</v>
      </c>
      <c r="Q387" s="55" t="s">
        <v>391</v>
      </c>
      <c r="R387" s="121" t="s">
        <v>3477</v>
      </c>
      <c r="S387" s="345">
        <v>44531</v>
      </c>
      <c r="T387" s="345">
        <v>44561</v>
      </c>
      <c r="U387" s="119"/>
      <c r="V387" s="213"/>
      <c r="W387" s="64">
        <v>44670</v>
      </c>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54"/>
      <c r="AW387" s="62"/>
      <c r="AX387" s="62"/>
      <c r="AY387" s="62"/>
      <c r="AZ387" s="62"/>
      <c r="BA387" s="56"/>
      <c r="BB387" s="54"/>
      <c r="BC387" s="62"/>
      <c r="BD387" s="54"/>
      <c r="BE387" s="62"/>
      <c r="BF387" s="62"/>
      <c r="BG387" s="62"/>
      <c r="BH387" s="62"/>
      <c r="BI387" s="56"/>
      <c r="BJ387" s="54"/>
      <c r="BK387" s="62"/>
      <c r="BL387" s="62"/>
      <c r="BM387" s="62"/>
      <c r="BN387" s="62"/>
      <c r="BO387" s="62"/>
      <c r="BP387" s="62"/>
      <c r="BQ387" s="67"/>
      <c r="BR387" s="62"/>
      <c r="BS387" s="70"/>
      <c r="BT387" s="62"/>
      <c r="BU387" s="62"/>
      <c r="BV387" s="54" t="s">
        <v>3022</v>
      </c>
      <c r="BW387" s="170">
        <v>44615</v>
      </c>
      <c r="BX387" s="204" t="s">
        <v>3678</v>
      </c>
      <c r="BY387" s="68">
        <v>0.5</v>
      </c>
      <c r="BZ387" s="54"/>
      <c r="CA387" s="350" t="s">
        <v>3679</v>
      </c>
      <c r="CB387" s="56"/>
      <c r="CC387" s="68">
        <v>0</v>
      </c>
      <c r="CD387" s="54" t="s">
        <v>133</v>
      </c>
      <c r="CE387" s="170">
        <v>44656</v>
      </c>
      <c r="CF387" s="129" t="s">
        <v>3680</v>
      </c>
      <c r="CG387" s="130" t="s">
        <v>411</v>
      </c>
      <c r="CH387" s="68"/>
      <c r="CI387" s="54" t="s">
        <v>133</v>
      </c>
      <c r="CJ387" s="76">
        <v>44680</v>
      </c>
      <c r="CK387" s="92" t="s">
        <v>3681</v>
      </c>
      <c r="CL387" s="131" t="s">
        <v>411</v>
      </c>
      <c r="CM387" s="123">
        <v>100</v>
      </c>
      <c r="CN387" s="123" t="s">
        <v>257</v>
      </c>
      <c r="CO387" s="92"/>
      <c r="CP387" s="118"/>
      <c r="CQ387" s="92"/>
      <c r="CR387" s="79">
        <v>44720</v>
      </c>
      <c r="CS387" s="92" t="s">
        <v>2659</v>
      </c>
      <c r="CT387" s="92" t="s">
        <v>139</v>
      </c>
      <c r="CU387" s="811">
        <v>44761</v>
      </c>
      <c r="CV387" s="813" t="s">
        <v>8176</v>
      </c>
      <c r="CW387" s="860" t="s">
        <v>1349</v>
      </c>
      <c r="CX387" s="883">
        <v>44767</v>
      </c>
      <c r="CY387" s="884"/>
      <c r="CZ387" s="885" t="s">
        <v>220</v>
      </c>
      <c r="DA387" s="123">
        <v>100</v>
      </c>
      <c r="DB387" s="884" t="s">
        <v>4239</v>
      </c>
      <c r="DC387" s="919"/>
      <c r="DD387" s="920"/>
      <c r="DE387" s="54" t="s">
        <v>140</v>
      </c>
      <c r="DF387" s="62"/>
      <c r="DG387" s="62"/>
      <c r="DH387" s="54"/>
      <c r="DI387" s="62"/>
      <c r="DJ387" s="953"/>
      <c r="DK387" s="925">
        <v>380</v>
      </c>
      <c r="DL387" s="855" t="str">
        <f t="shared" si="9"/>
        <v>VENCIDA</v>
      </c>
      <c r="DM387" s="913">
        <v>380</v>
      </c>
    </row>
    <row r="388" spans="1:117" ht="27" hidden="1" customHeight="1">
      <c r="A388" s="54">
        <v>565</v>
      </c>
      <c r="B388" s="54">
        <v>539</v>
      </c>
      <c r="C388" s="59" t="s">
        <v>99</v>
      </c>
      <c r="D388" s="92">
        <v>2021</v>
      </c>
      <c r="E388" s="192" t="s">
        <v>3470</v>
      </c>
      <c r="F388" s="94">
        <v>44510</v>
      </c>
      <c r="G388" s="118" t="s">
        <v>3682</v>
      </c>
      <c r="H388" s="59" t="s">
        <v>102</v>
      </c>
      <c r="I388" s="118" t="s">
        <v>3683</v>
      </c>
      <c r="J388" s="118" t="s">
        <v>3684</v>
      </c>
      <c r="K388" s="118" t="s">
        <v>3685</v>
      </c>
      <c r="L388" s="60" t="s">
        <v>146</v>
      </c>
      <c r="M388" s="118" t="s">
        <v>3686</v>
      </c>
      <c r="N388" s="218"/>
      <c r="O388" s="78">
        <v>1</v>
      </c>
      <c r="P388" s="92" t="s">
        <v>3687</v>
      </c>
      <c r="Q388" s="55" t="s">
        <v>391</v>
      </c>
      <c r="R388" s="92" t="s">
        <v>3477</v>
      </c>
      <c r="S388" s="219">
        <v>44531</v>
      </c>
      <c r="T388" s="219">
        <v>44742</v>
      </c>
      <c r="U388" s="119"/>
      <c r="V388" s="123"/>
      <c r="W388" s="65">
        <f>IF(T388="","",(T388+V388))</f>
        <v>44742</v>
      </c>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54"/>
      <c r="AW388" s="62"/>
      <c r="AX388" s="62"/>
      <c r="AY388" s="62"/>
      <c r="AZ388" s="62"/>
      <c r="BA388" s="56"/>
      <c r="BB388" s="54"/>
      <c r="BC388" s="62"/>
      <c r="BD388" s="54"/>
      <c r="BE388" s="62"/>
      <c r="BF388" s="62"/>
      <c r="BG388" s="62"/>
      <c r="BH388" s="62"/>
      <c r="BI388" s="56"/>
      <c r="BJ388" s="54"/>
      <c r="BK388" s="62"/>
      <c r="BL388" s="62"/>
      <c r="BM388" s="62"/>
      <c r="BN388" s="62"/>
      <c r="BO388" s="62"/>
      <c r="BP388" s="62"/>
      <c r="BQ388" s="67"/>
      <c r="BR388" s="62"/>
      <c r="BS388" s="70"/>
      <c r="BT388" s="62"/>
      <c r="BU388" s="62"/>
      <c r="BV388" s="54" t="s">
        <v>3022</v>
      </c>
      <c r="BW388" s="170">
        <v>44615</v>
      </c>
      <c r="BX388" s="56" t="s">
        <v>3688</v>
      </c>
      <c r="BY388" s="68">
        <v>1</v>
      </c>
      <c r="BZ388" s="54"/>
      <c r="CA388" s="70" t="s">
        <v>3689</v>
      </c>
      <c r="CB388" s="56"/>
      <c r="CC388" s="68">
        <v>1</v>
      </c>
      <c r="CD388" s="54" t="s">
        <v>257</v>
      </c>
      <c r="CE388" s="170">
        <v>44656</v>
      </c>
      <c r="CF388" s="70" t="s">
        <v>598</v>
      </c>
      <c r="CG388" s="130" t="s">
        <v>411</v>
      </c>
      <c r="CH388" s="68">
        <v>1</v>
      </c>
      <c r="CI388" s="54" t="s">
        <v>257</v>
      </c>
      <c r="CJ388" s="76">
        <v>44680</v>
      </c>
      <c r="CK388" s="92" t="s">
        <v>598</v>
      </c>
      <c r="CL388" s="131" t="s">
        <v>411</v>
      </c>
      <c r="CM388" s="123">
        <v>100</v>
      </c>
      <c r="CN388" s="123" t="s">
        <v>257</v>
      </c>
      <c r="CO388" s="92"/>
      <c r="CP388" s="118"/>
      <c r="CQ388" s="92"/>
      <c r="CR388" s="79">
        <v>44720</v>
      </c>
      <c r="CS388" s="92" t="s">
        <v>2659</v>
      </c>
      <c r="CT388" s="92" t="s">
        <v>139</v>
      </c>
      <c r="CU388" s="811">
        <v>44761</v>
      </c>
      <c r="CV388" s="813" t="s">
        <v>8176</v>
      </c>
      <c r="CW388" s="860" t="s">
        <v>1349</v>
      </c>
      <c r="CX388" s="883">
        <v>44770</v>
      </c>
      <c r="CY388" s="884" t="s">
        <v>8176</v>
      </c>
      <c r="CZ388" s="885" t="s">
        <v>220</v>
      </c>
      <c r="DA388" s="123">
        <v>1</v>
      </c>
      <c r="DB388" s="884" t="s">
        <v>4237</v>
      </c>
      <c r="DC388" s="919"/>
      <c r="DD388" s="920"/>
      <c r="DE388" s="948" t="s">
        <v>4218</v>
      </c>
      <c r="DF388" s="62" t="s">
        <v>6675</v>
      </c>
      <c r="DG388" s="62" t="s">
        <v>220</v>
      </c>
      <c r="DH388" s="954">
        <v>44771</v>
      </c>
      <c r="DI388" s="62"/>
      <c r="DJ388" s="953"/>
      <c r="DK388" s="925">
        <v>381</v>
      </c>
      <c r="DL388" s="855" t="str">
        <f t="shared" si="9"/>
        <v>CUMPLIDA</v>
      </c>
      <c r="DM388" s="913">
        <v>381</v>
      </c>
    </row>
    <row r="389" spans="1:117" ht="27" hidden="1" customHeight="1">
      <c r="A389" s="54">
        <v>566</v>
      </c>
      <c r="B389" s="138">
        <v>540</v>
      </c>
      <c r="C389" s="59" t="s">
        <v>99</v>
      </c>
      <c r="D389" s="92">
        <v>2021</v>
      </c>
      <c r="E389" s="192" t="s">
        <v>3470</v>
      </c>
      <c r="F389" s="94">
        <v>44510</v>
      </c>
      <c r="G389" s="118" t="s">
        <v>3690</v>
      </c>
      <c r="H389" s="59" t="s">
        <v>102</v>
      </c>
      <c r="I389" s="118" t="s">
        <v>3691</v>
      </c>
      <c r="J389" s="118" t="s">
        <v>3545</v>
      </c>
      <c r="K389" s="118" t="s">
        <v>3692</v>
      </c>
      <c r="L389" s="60" t="s">
        <v>146</v>
      </c>
      <c r="M389" s="118" t="s">
        <v>3693</v>
      </c>
      <c r="N389" s="218"/>
      <c r="O389" s="123">
        <v>1</v>
      </c>
      <c r="P389" s="92" t="s">
        <v>3694</v>
      </c>
      <c r="Q389" s="55" t="s">
        <v>391</v>
      </c>
      <c r="R389" s="92" t="s">
        <v>3477</v>
      </c>
      <c r="S389" s="219">
        <v>44562</v>
      </c>
      <c r="T389" s="219">
        <v>44742</v>
      </c>
      <c r="U389" s="63" t="s">
        <v>3695</v>
      </c>
      <c r="V389" s="123"/>
      <c r="W389" s="64">
        <v>44804</v>
      </c>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54"/>
      <c r="AW389" s="62"/>
      <c r="AX389" s="62"/>
      <c r="AY389" s="62"/>
      <c r="AZ389" s="62"/>
      <c r="BA389" s="56"/>
      <c r="BB389" s="54"/>
      <c r="BC389" s="62"/>
      <c r="BD389" s="54"/>
      <c r="BE389" s="62"/>
      <c r="BF389" s="62"/>
      <c r="BG389" s="62"/>
      <c r="BH389" s="62"/>
      <c r="BI389" s="56"/>
      <c r="BJ389" s="54"/>
      <c r="BK389" s="62"/>
      <c r="BL389" s="62"/>
      <c r="BM389" s="62"/>
      <c r="BN389" s="62"/>
      <c r="BO389" s="62"/>
      <c r="BP389" s="62"/>
      <c r="BQ389" s="67"/>
      <c r="BR389" s="62"/>
      <c r="BS389" s="70"/>
      <c r="BT389" s="62"/>
      <c r="BU389" s="62"/>
      <c r="BV389" s="54" t="s">
        <v>3022</v>
      </c>
      <c r="BW389" s="170">
        <v>44621</v>
      </c>
      <c r="BX389" s="56" t="s">
        <v>3696</v>
      </c>
      <c r="BY389" s="68">
        <v>0.1</v>
      </c>
      <c r="BZ389" s="54"/>
      <c r="CA389" s="351" t="s">
        <v>3697</v>
      </c>
      <c r="CB389" s="56"/>
      <c r="CC389" s="68">
        <v>0</v>
      </c>
      <c r="CD389" s="54" t="s">
        <v>133</v>
      </c>
      <c r="CE389" s="170">
        <v>44656</v>
      </c>
      <c r="CF389" s="129" t="s">
        <v>3524</v>
      </c>
      <c r="CG389" s="130" t="s">
        <v>411</v>
      </c>
      <c r="CH389" s="68">
        <v>0</v>
      </c>
      <c r="CI389" s="54" t="s">
        <v>133</v>
      </c>
      <c r="CJ389" s="76">
        <v>44680</v>
      </c>
      <c r="CK389" s="131" t="s">
        <v>3524</v>
      </c>
      <c r="CL389" s="131" t="s">
        <v>411</v>
      </c>
      <c r="CM389" s="123">
        <v>0</v>
      </c>
      <c r="CN389" s="123" t="s">
        <v>133</v>
      </c>
      <c r="CO389" s="92"/>
      <c r="CP389" s="118"/>
      <c r="CQ389" s="92"/>
      <c r="CR389" s="79">
        <v>44720</v>
      </c>
      <c r="CS389" s="92" t="s">
        <v>335</v>
      </c>
      <c r="CT389" s="92" t="s">
        <v>367</v>
      </c>
      <c r="CU389" s="811">
        <v>44761</v>
      </c>
      <c r="CV389" s="814" t="s">
        <v>8223</v>
      </c>
      <c r="CW389" s="860" t="s">
        <v>1071</v>
      </c>
      <c r="CX389" s="883">
        <v>44770</v>
      </c>
      <c r="CY389" s="884" t="s">
        <v>8701</v>
      </c>
      <c r="CZ389" s="885" t="s">
        <v>220</v>
      </c>
      <c r="DA389" s="123">
        <v>0.5</v>
      </c>
      <c r="DB389" s="884" t="s">
        <v>4238</v>
      </c>
      <c r="DC389" s="919"/>
      <c r="DD389" s="920"/>
      <c r="DE389" s="54" t="s">
        <v>140</v>
      </c>
      <c r="DF389" s="62"/>
      <c r="DG389" s="62"/>
      <c r="DH389" s="54"/>
      <c r="DI389" s="62"/>
      <c r="DJ389" s="953"/>
      <c r="DK389" s="925">
        <v>382</v>
      </c>
      <c r="DL389" s="855" t="str">
        <f t="shared" si="9"/>
        <v>EN AVANCE</v>
      </c>
      <c r="DM389" s="913">
        <v>382</v>
      </c>
    </row>
    <row r="390" spans="1:117" ht="27" hidden="1" customHeight="1">
      <c r="A390" s="54">
        <v>570</v>
      </c>
      <c r="B390" s="346">
        <v>543</v>
      </c>
      <c r="C390" s="59" t="s">
        <v>99</v>
      </c>
      <c r="D390" s="121">
        <v>2021</v>
      </c>
      <c r="E390" s="192" t="s">
        <v>3470</v>
      </c>
      <c r="F390" s="214">
        <v>44510</v>
      </c>
      <c r="G390" s="220" t="s">
        <v>3698</v>
      </c>
      <c r="H390" s="59" t="s">
        <v>102</v>
      </c>
      <c r="I390" s="220" t="s">
        <v>3699</v>
      </c>
      <c r="J390" s="220" t="s">
        <v>3700</v>
      </c>
      <c r="K390" s="220" t="s">
        <v>3701</v>
      </c>
      <c r="L390" s="60" t="s">
        <v>146</v>
      </c>
      <c r="M390" s="220" t="s">
        <v>3702</v>
      </c>
      <c r="N390" s="343"/>
      <c r="O390" s="126">
        <v>1</v>
      </c>
      <c r="P390" s="121" t="s">
        <v>3703</v>
      </c>
      <c r="Q390" s="55" t="s">
        <v>391</v>
      </c>
      <c r="R390" s="121" t="s">
        <v>3704</v>
      </c>
      <c r="S390" s="345">
        <v>44531</v>
      </c>
      <c r="T390" s="214">
        <v>44620</v>
      </c>
      <c r="U390" s="119"/>
      <c r="V390" s="213"/>
      <c r="W390" s="65">
        <f>IF(T390="","",(T390+V390))</f>
        <v>44620</v>
      </c>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54"/>
      <c r="AW390" s="62"/>
      <c r="AX390" s="62"/>
      <c r="AY390" s="62"/>
      <c r="AZ390" s="62"/>
      <c r="BA390" s="56"/>
      <c r="BB390" s="54"/>
      <c r="BC390" s="62"/>
      <c r="BD390" s="54"/>
      <c r="BE390" s="62"/>
      <c r="BF390" s="62"/>
      <c r="BG390" s="62"/>
      <c r="BH390" s="62"/>
      <c r="BI390" s="56"/>
      <c r="BJ390" s="54"/>
      <c r="BK390" s="62"/>
      <c r="BL390" s="62"/>
      <c r="BM390" s="62"/>
      <c r="BN390" s="62"/>
      <c r="BO390" s="62"/>
      <c r="BP390" s="62"/>
      <c r="BQ390" s="67"/>
      <c r="BR390" s="62"/>
      <c r="BS390" s="70"/>
      <c r="BT390" s="62"/>
      <c r="BU390" s="62"/>
      <c r="BV390" s="54" t="s">
        <v>3022</v>
      </c>
      <c r="BW390" s="170">
        <v>44615</v>
      </c>
      <c r="BX390" s="56" t="s">
        <v>3705</v>
      </c>
      <c r="BY390" s="68">
        <v>1</v>
      </c>
      <c r="BZ390" s="170">
        <v>44621</v>
      </c>
      <c r="CA390" s="58" t="s">
        <v>3706</v>
      </c>
      <c r="CB390" s="130" t="s">
        <v>409</v>
      </c>
      <c r="CC390" s="68">
        <v>1</v>
      </c>
      <c r="CD390" s="54" t="s">
        <v>257</v>
      </c>
      <c r="CE390" s="170">
        <v>44656</v>
      </c>
      <c r="CF390" s="58" t="s">
        <v>598</v>
      </c>
      <c r="CG390" s="130" t="s">
        <v>411</v>
      </c>
      <c r="CH390" s="68">
        <v>1</v>
      </c>
      <c r="CI390" s="54" t="s">
        <v>257</v>
      </c>
      <c r="CJ390" s="76">
        <v>44680</v>
      </c>
      <c r="CK390" s="131" t="s">
        <v>3707</v>
      </c>
      <c r="CL390" s="131" t="s">
        <v>411</v>
      </c>
      <c r="CM390" s="123">
        <v>100</v>
      </c>
      <c r="CN390" s="123" t="s">
        <v>257</v>
      </c>
      <c r="CO390" s="92"/>
      <c r="CP390" s="118"/>
      <c r="CQ390" s="92"/>
      <c r="CR390" s="79">
        <v>44720</v>
      </c>
      <c r="CS390" s="92" t="s">
        <v>2659</v>
      </c>
      <c r="CT390" s="92" t="s">
        <v>139</v>
      </c>
      <c r="CU390" s="811">
        <v>44761</v>
      </c>
      <c r="CV390" s="813" t="s">
        <v>8176</v>
      </c>
      <c r="CW390" s="860" t="s">
        <v>1349</v>
      </c>
      <c r="CX390" s="883">
        <v>44767</v>
      </c>
      <c r="CY390" s="884"/>
      <c r="CZ390" s="885" t="s">
        <v>220</v>
      </c>
      <c r="DA390" s="123">
        <v>100</v>
      </c>
      <c r="DB390" s="884" t="s">
        <v>4239</v>
      </c>
      <c r="DC390" s="919"/>
      <c r="DD390" s="920"/>
      <c r="DE390" s="54" t="s">
        <v>140</v>
      </c>
      <c r="DF390" s="62"/>
      <c r="DG390" s="62"/>
      <c r="DH390" s="54"/>
      <c r="DI390" s="62"/>
      <c r="DJ390" s="953"/>
      <c r="DK390" s="925">
        <v>383</v>
      </c>
      <c r="DL390" s="855" t="str">
        <f t="shared" si="9"/>
        <v>VENCIDA</v>
      </c>
      <c r="DM390" s="913">
        <v>383</v>
      </c>
    </row>
    <row r="391" spans="1:117" ht="27" hidden="1" customHeight="1">
      <c r="A391" s="54">
        <v>572</v>
      </c>
      <c r="B391" s="54">
        <v>545</v>
      </c>
      <c r="C391" s="59" t="s">
        <v>99</v>
      </c>
      <c r="D391" s="352">
        <v>2021</v>
      </c>
      <c r="E391" s="352" t="s">
        <v>3708</v>
      </c>
      <c r="F391" s="353">
        <v>44529</v>
      </c>
      <c r="G391" s="354" t="s">
        <v>3709</v>
      </c>
      <c r="H391" s="59" t="s">
        <v>102</v>
      </c>
      <c r="I391" s="355" t="s">
        <v>3710</v>
      </c>
      <c r="J391" s="356" t="s">
        <v>1304</v>
      </c>
      <c r="K391" s="356" t="s">
        <v>3711</v>
      </c>
      <c r="L391" s="60" t="s">
        <v>146</v>
      </c>
      <c r="M391" s="356" t="s">
        <v>1306</v>
      </c>
      <c r="N391" s="80" t="s">
        <v>1307</v>
      </c>
      <c r="O391" s="192">
        <v>12</v>
      </c>
      <c r="P391" s="357" t="s">
        <v>1308</v>
      </c>
      <c r="Q391" s="55" t="s">
        <v>954</v>
      </c>
      <c r="R391" s="357" t="s">
        <v>1309</v>
      </c>
      <c r="S391" s="353">
        <v>44558</v>
      </c>
      <c r="T391" s="358">
        <v>44650</v>
      </c>
      <c r="U391" s="63" t="s">
        <v>552</v>
      </c>
      <c r="V391" s="62"/>
      <c r="W391" s="64">
        <v>45015</v>
      </c>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54"/>
      <c r="AW391" s="62"/>
      <c r="AX391" s="62"/>
      <c r="AY391" s="62"/>
      <c r="AZ391" s="62"/>
      <c r="BA391" s="56"/>
      <c r="BB391" s="54"/>
      <c r="BC391" s="62"/>
      <c r="BD391" s="54"/>
      <c r="BE391" s="62"/>
      <c r="BF391" s="62"/>
      <c r="BG391" s="62"/>
      <c r="BH391" s="62"/>
      <c r="BI391" s="56"/>
      <c r="BJ391" s="54"/>
      <c r="BK391" s="62"/>
      <c r="BL391" s="62"/>
      <c r="BM391" s="62"/>
      <c r="BN391" s="62"/>
      <c r="BO391" s="62"/>
      <c r="BP391" s="62"/>
      <c r="BQ391" s="67"/>
      <c r="BR391" s="62"/>
      <c r="BS391" s="70"/>
      <c r="BT391" s="62"/>
      <c r="BU391" s="62"/>
      <c r="BV391" s="54" t="s">
        <v>3022</v>
      </c>
      <c r="BW391" s="54"/>
      <c r="BX391" s="54"/>
      <c r="BY391" s="54"/>
      <c r="BZ391" s="248">
        <v>44627</v>
      </c>
      <c r="CA391" s="239" t="s">
        <v>3712</v>
      </c>
      <c r="CB391" s="56" t="s">
        <v>1317</v>
      </c>
      <c r="CC391" s="68">
        <v>0</v>
      </c>
      <c r="CD391" s="54" t="s">
        <v>133</v>
      </c>
      <c r="CE391" s="248">
        <v>44655</v>
      </c>
      <c r="CF391" s="248" t="s">
        <v>1318</v>
      </c>
      <c r="CG391" s="248" t="s">
        <v>1317</v>
      </c>
      <c r="CH391" s="78">
        <v>0.02</v>
      </c>
      <c r="CI391" s="123" t="s">
        <v>133</v>
      </c>
      <c r="CJ391" s="248">
        <v>44679</v>
      </c>
      <c r="CK391" s="240" t="s">
        <v>1319</v>
      </c>
      <c r="CL391" s="248" t="s">
        <v>1317</v>
      </c>
      <c r="CM391" s="78">
        <v>0.03</v>
      </c>
      <c r="CN391" s="123" t="s">
        <v>133</v>
      </c>
      <c r="CO391" s="248">
        <v>44712</v>
      </c>
      <c r="CP391" s="92" t="s">
        <v>1319</v>
      </c>
      <c r="CQ391" s="92"/>
      <c r="CR391" s="248">
        <v>44720</v>
      </c>
      <c r="CS391" s="92" t="s">
        <v>1941</v>
      </c>
      <c r="CT391" s="92" t="s">
        <v>367</v>
      </c>
      <c r="CU391" s="124">
        <v>44756</v>
      </c>
      <c r="CV391" s="92" t="s">
        <v>3713</v>
      </c>
      <c r="CW391" s="869" t="s">
        <v>139</v>
      </c>
      <c r="CX391" s="883">
        <v>44770</v>
      </c>
      <c r="CY391" s="884" t="s">
        <v>8702</v>
      </c>
      <c r="CZ391" s="885" t="s">
        <v>220</v>
      </c>
      <c r="DA391" s="78">
        <v>0.33</v>
      </c>
      <c r="DB391" s="884" t="s">
        <v>4238</v>
      </c>
      <c r="DC391" s="919"/>
      <c r="DD391" s="920"/>
      <c r="DE391" s="54" t="s">
        <v>140</v>
      </c>
      <c r="DF391" s="62"/>
      <c r="DG391" s="62"/>
      <c r="DH391" s="54"/>
      <c r="DI391" s="62"/>
      <c r="DJ391" s="953"/>
      <c r="DK391" s="925">
        <v>384</v>
      </c>
      <c r="DL391" s="855" t="str">
        <f t="shared" si="9"/>
        <v>EN AVANCE</v>
      </c>
      <c r="DM391" s="913">
        <v>384</v>
      </c>
    </row>
    <row r="392" spans="1:117" ht="27" hidden="1" customHeight="1">
      <c r="A392" s="54">
        <v>0</v>
      </c>
      <c r="B392" s="54">
        <v>546</v>
      </c>
      <c r="C392" s="59" t="s">
        <v>99</v>
      </c>
      <c r="D392" s="352">
        <v>2021</v>
      </c>
      <c r="E392" s="352" t="s">
        <v>3708</v>
      </c>
      <c r="F392" s="353">
        <v>44529</v>
      </c>
      <c r="G392" s="354" t="s">
        <v>3709</v>
      </c>
      <c r="H392" s="59" t="s">
        <v>102</v>
      </c>
      <c r="I392" s="355" t="s">
        <v>3714</v>
      </c>
      <c r="J392" s="356" t="s">
        <v>1304</v>
      </c>
      <c r="K392" s="356" t="s">
        <v>3711</v>
      </c>
      <c r="L392" s="60" t="s">
        <v>146</v>
      </c>
      <c r="M392" s="356" t="s">
        <v>1324</v>
      </c>
      <c r="N392" s="80" t="s">
        <v>1325</v>
      </c>
      <c r="O392" s="357">
        <v>12</v>
      </c>
      <c r="P392" s="357" t="s">
        <v>1326</v>
      </c>
      <c r="Q392" s="55" t="s">
        <v>954</v>
      </c>
      <c r="R392" s="359" t="s">
        <v>3715</v>
      </c>
      <c r="S392" s="358">
        <v>44562</v>
      </c>
      <c r="T392" s="358">
        <v>44926</v>
      </c>
      <c r="U392" s="63" t="s">
        <v>552</v>
      </c>
      <c r="V392" s="62"/>
      <c r="W392" s="64">
        <v>44985</v>
      </c>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54"/>
      <c r="AW392" s="62"/>
      <c r="AX392" s="62"/>
      <c r="AY392" s="62"/>
      <c r="AZ392" s="62"/>
      <c r="BA392" s="56"/>
      <c r="BB392" s="54"/>
      <c r="BC392" s="62"/>
      <c r="BD392" s="54"/>
      <c r="BE392" s="62"/>
      <c r="BF392" s="62"/>
      <c r="BG392" s="62"/>
      <c r="BH392" s="62"/>
      <c r="BI392" s="56"/>
      <c r="BJ392" s="54"/>
      <c r="BK392" s="62"/>
      <c r="BL392" s="62"/>
      <c r="BM392" s="62"/>
      <c r="BN392" s="62"/>
      <c r="BO392" s="62"/>
      <c r="BP392" s="62"/>
      <c r="BQ392" s="67"/>
      <c r="BR392" s="62"/>
      <c r="BS392" s="70"/>
      <c r="BT392" s="62"/>
      <c r="BU392" s="62"/>
      <c r="BV392" s="54" t="s">
        <v>3022</v>
      </c>
      <c r="BW392" s="54"/>
      <c r="BX392" s="54"/>
      <c r="BY392" s="54"/>
      <c r="BZ392" s="248">
        <v>44627</v>
      </c>
      <c r="CA392" s="239" t="s">
        <v>3716</v>
      </c>
      <c r="CB392" s="56" t="s">
        <v>1317</v>
      </c>
      <c r="CC392" s="68">
        <v>0</v>
      </c>
      <c r="CD392" s="54" t="s">
        <v>133</v>
      </c>
      <c r="CE392" s="248">
        <v>44655</v>
      </c>
      <c r="CF392" s="248" t="s">
        <v>973</v>
      </c>
      <c r="CG392" s="92" t="s">
        <v>1317</v>
      </c>
      <c r="CH392" s="78">
        <v>0.02</v>
      </c>
      <c r="CI392" s="123" t="s">
        <v>133</v>
      </c>
      <c r="CJ392" s="248">
        <v>44679</v>
      </c>
      <c r="CK392" s="240" t="s">
        <v>1334</v>
      </c>
      <c r="CL392" s="248" t="s">
        <v>1317</v>
      </c>
      <c r="CM392" s="78">
        <v>0.03</v>
      </c>
      <c r="CN392" s="123" t="s">
        <v>133</v>
      </c>
      <c r="CO392" s="248">
        <v>44712</v>
      </c>
      <c r="CP392" s="92" t="s">
        <v>1334</v>
      </c>
      <c r="CQ392" s="92"/>
      <c r="CR392" s="248">
        <v>44720</v>
      </c>
      <c r="CS392" s="92" t="s">
        <v>1941</v>
      </c>
      <c r="CT392" s="92" t="s">
        <v>367</v>
      </c>
      <c r="CU392" s="124">
        <v>44756</v>
      </c>
      <c r="CV392" s="92" t="s">
        <v>1336</v>
      </c>
      <c r="CW392" s="869" t="s">
        <v>139</v>
      </c>
      <c r="CX392" s="883">
        <v>44770</v>
      </c>
      <c r="CY392" s="884" t="s">
        <v>8703</v>
      </c>
      <c r="CZ392" s="885" t="s">
        <v>220</v>
      </c>
      <c r="DA392" s="78" t="s">
        <v>8704</v>
      </c>
      <c r="DB392" s="884" t="s">
        <v>4238</v>
      </c>
      <c r="DC392" s="919"/>
      <c r="DD392" s="920"/>
      <c r="DE392" s="54" t="s">
        <v>140</v>
      </c>
      <c r="DF392" s="62"/>
      <c r="DG392" s="62"/>
      <c r="DH392" s="54"/>
      <c r="DI392" s="62"/>
      <c r="DJ392" s="953"/>
      <c r="DK392" s="925">
        <v>385</v>
      </c>
      <c r="DL392" s="855" t="str">
        <f t="shared" ref="DL392:DL455" si="11">IF(DA392=100%,"CUMPLIDA",IF($CX$5&gt;W392,"VENCIDA",IF($CX$5&lt;S392,"SIN INICIAR","EN AVANCE")))</f>
        <v>EN AVANCE</v>
      </c>
      <c r="DM392" s="913">
        <v>385</v>
      </c>
    </row>
    <row r="393" spans="1:117" ht="27" hidden="1" customHeight="1">
      <c r="A393" s="54">
        <v>0</v>
      </c>
      <c r="B393" s="54">
        <v>547</v>
      </c>
      <c r="C393" s="59" t="s">
        <v>99</v>
      </c>
      <c r="D393" s="352">
        <v>2021</v>
      </c>
      <c r="E393" s="352" t="s">
        <v>3708</v>
      </c>
      <c r="F393" s="353">
        <v>44529</v>
      </c>
      <c r="G393" s="354" t="s">
        <v>3709</v>
      </c>
      <c r="H393" s="59" t="s">
        <v>102</v>
      </c>
      <c r="I393" s="355" t="s">
        <v>3717</v>
      </c>
      <c r="J393" s="356" t="s">
        <v>1304</v>
      </c>
      <c r="K393" s="356" t="s">
        <v>3711</v>
      </c>
      <c r="L393" s="60" t="s">
        <v>146</v>
      </c>
      <c r="M393" s="356" t="s">
        <v>1338</v>
      </c>
      <c r="N393" s="194"/>
      <c r="O393" s="360">
        <v>1</v>
      </c>
      <c r="P393" s="357" t="s">
        <v>1339</v>
      </c>
      <c r="Q393" s="55" t="s">
        <v>954</v>
      </c>
      <c r="R393" s="361" t="s">
        <v>1340</v>
      </c>
      <c r="S393" s="358">
        <v>44562</v>
      </c>
      <c r="T393" s="358">
        <v>44926</v>
      </c>
      <c r="U393" s="323"/>
      <c r="V393" s="62"/>
      <c r="W393" s="65">
        <f>IF(T393="","",(T393+V393))</f>
        <v>44926</v>
      </c>
      <c r="X393" s="62"/>
      <c r="Y393" s="62"/>
      <c r="Z393" s="62"/>
      <c r="AA393" s="62"/>
      <c r="AB393" s="62"/>
      <c r="AC393" s="62"/>
      <c r="AD393" s="62"/>
      <c r="AE393" s="62"/>
      <c r="AF393" s="62"/>
      <c r="AG393" s="62"/>
      <c r="AH393" s="62"/>
      <c r="AI393" s="62"/>
      <c r="AJ393" s="62"/>
      <c r="AK393" s="62"/>
      <c r="AL393" s="62"/>
      <c r="AM393" s="62"/>
      <c r="AN393" s="62"/>
      <c r="AO393" s="62"/>
      <c r="AP393" s="62"/>
      <c r="AQ393" s="62"/>
      <c r="AR393" s="62"/>
      <c r="AS393" s="62"/>
      <c r="AT393" s="62"/>
      <c r="AU393" s="62"/>
      <c r="AV393" s="54"/>
      <c r="AW393" s="62"/>
      <c r="AX393" s="62"/>
      <c r="AY393" s="62"/>
      <c r="AZ393" s="62"/>
      <c r="BA393" s="56"/>
      <c r="BB393" s="54"/>
      <c r="BC393" s="62"/>
      <c r="BD393" s="54"/>
      <c r="BE393" s="62"/>
      <c r="BF393" s="62"/>
      <c r="BG393" s="62"/>
      <c r="BH393" s="62"/>
      <c r="BI393" s="56"/>
      <c r="BJ393" s="54"/>
      <c r="BK393" s="62"/>
      <c r="BL393" s="62"/>
      <c r="BM393" s="62"/>
      <c r="BN393" s="62"/>
      <c r="BO393" s="62"/>
      <c r="BP393" s="62"/>
      <c r="BQ393" s="67"/>
      <c r="BR393" s="62"/>
      <c r="BS393" s="70"/>
      <c r="BT393" s="62"/>
      <c r="BU393" s="62"/>
      <c r="BV393" s="54" t="s">
        <v>3022</v>
      </c>
      <c r="BW393" s="54"/>
      <c r="BX393" s="54"/>
      <c r="BY393" s="54"/>
      <c r="BZ393" s="248">
        <v>44627</v>
      </c>
      <c r="CA393" s="58" t="s">
        <v>3718</v>
      </c>
      <c r="CB393" s="56" t="s">
        <v>1317</v>
      </c>
      <c r="CC393" s="68">
        <v>1</v>
      </c>
      <c r="CD393" s="54" t="s">
        <v>257</v>
      </c>
      <c r="CE393" s="248">
        <v>44655</v>
      </c>
      <c r="CF393" s="142" t="s">
        <v>1098</v>
      </c>
      <c r="CG393" s="92" t="s">
        <v>1317</v>
      </c>
      <c r="CH393" s="78">
        <v>1</v>
      </c>
      <c r="CI393" s="123" t="s">
        <v>257</v>
      </c>
      <c r="CJ393" s="248">
        <v>44679</v>
      </c>
      <c r="CK393" s="243" t="s">
        <v>1098</v>
      </c>
      <c r="CL393" s="244" t="s">
        <v>1317</v>
      </c>
      <c r="CM393" s="140">
        <v>1</v>
      </c>
      <c r="CN393" s="123" t="s">
        <v>257</v>
      </c>
      <c r="CO393" s="92"/>
      <c r="CP393" s="92"/>
      <c r="CQ393" s="92"/>
      <c r="CR393" s="248">
        <v>44720</v>
      </c>
      <c r="CS393" s="92" t="s">
        <v>1098</v>
      </c>
      <c r="CT393" s="92" t="s">
        <v>139</v>
      </c>
      <c r="CU393" s="124">
        <v>44756</v>
      </c>
      <c r="CV393" s="92" t="s">
        <v>3719</v>
      </c>
      <c r="CW393" s="869" t="s">
        <v>139</v>
      </c>
      <c r="CX393" s="883">
        <v>44768</v>
      </c>
      <c r="CY393" s="884" t="s">
        <v>4831</v>
      </c>
      <c r="CZ393" s="885" t="s">
        <v>220</v>
      </c>
      <c r="DA393" s="140">
        <v>1</v>
      </c>
      <c r="DB393" s="884" t="s">
        <v>4237</v>
      </c>
      <c r="DC393" s="919"/>
      <c r="DD393" s="920"/>
      <c r="DE393" s="54" t="s">
        <v>140</v>
      </c>
      <c r="DF393" s="67"/>
      <c r="DG393" s="56"/>
      <c r="DH393" s="57"/>
      <c r="DI393" s="54"/>
      <c r="DJ393" s="953"/>
      <c r="DK393" s="925">
        <v>386</v>
      </c>
      <c r="DL393" s="855" t="str">
        <f t="shared" si="11"/>
        <v>CUMPLIDA</v>
      </c>
      <c r="DM393" s="913">
        <v>386</v>
      </c>
    </row>
    <row r="394" spans="1:117" ht="27" hidden="1" customHeight="1">
      <c r="A394" s="54">
        <v>573</v>
      </c>
      <c r="B394" s="54">
        <v>548</v>
      </c>
      <c r="C394" s="59" t="s">
        <v>99</v>
      </c>
      <c r="D394" s="56">
        <v>2021</v>
      </c>
      <c r="E394" s="56" t="s">
        <v>3708</v>
      </c>
      <c r="F394" s="65">
        <v>44529</v>
      </c>
      <c r="G394" s="118" t="s">
        <v>3720</v>
      </c>
      <c r="H394" s="59" t="s">
        <v>102</v>
      </c>
      <c r="I394" s="159" t="s">
        <v>3721</v>
      </c>
      <c r="J394" s="159" t="s">
        <v>1445</v>
      </c>
      <c r="K394" s="159" t="s">
        <v>1446</v>
      </c>
      <c r="L394" s="60" t="s">
        <v>146</v>
      </c>
      <c r="M394" s="159" t="s">
        <v>3190</v>
      </c>
      <c r="N394" s="253" t="s">
        <v>3722</v>
      </c>
      <c r="O394" s="288">
        <v>1</v>
      </c>
      <c r="P394" s="209" t="s">
        <v>3191</v>
      </c>
      <c r="Q394" s="55" t="s">
        <v>954</v>
      </c>
      <c r="R394" s="92" t="s">
        <v>1463</v>
      </c>
      <c r="S394" s="65">
        <v>44558</v>
      </c>
      <c r="T394" s="65">
        <v>44592</v>
      </c>
      <c r="U394" s="63" t="s">
        <v>552</v>
      </c>
      <c r="V394" s="62"/>
      <c r="W394" s="64">
        <v>45015</v>
      </c>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54"/>
      <c r="AW394" s="62"/>
      <c r="AX394" s="62"/>
      <c r="AY394" s="62"/>
      <c r="AZ394" s="62"/>
      <c r="BA394" s="56"/>
      <c r="BB394" s="54"/>
      <c r="BC394" s="62"/>
      <c r="BD394" s="54"/>
      <c r="BE394" s="62"/>
      <c r="BF394" s="62"/>
      <c r="BG394" s="62"/>
      <c r="BH394" s="62"/>
      <c r="BI394" s="56"/>
      <c r="BJ394" s="54"/>
      <c r="BK394" s="62"/>
      <c r="BL394" s="62"/>
      <c r="BM394" s="62"/>
      <c r="BN394" s="62"/>
      <c r="BO394" s="62"/>
      <c r="BP394" s="62"/>
      <c r="BQ394" s="67"/>
      <c r="BR394" s="62"/>
      <c r="BS394" s="70"/>
      <c r="BT394" s="62"/>
      <c r="BU394" s="62"/>
      <c r="BV394" s="54" t="s">
        <v>3022</v>
      </c>
      <c r="BW394" s="54"/>
      <c r="BX394" s="54"/>
      <c r="BY394" s="54"/>
      <c r="BZ394" s="248">
        <v>44627</v>
      </c>
      <c r="CA394" s="239" t="s">
        <v>3723</v>
      </c>
      <c r="CB394" s="56" t="s">
        <v>1317</v>
      </c>
      <c r="CC394" s="68">
        <v>0</v>
      </c>
      <c r="CD394" s="54" t="s">
        <v>133</v>
      </c>
      <c r="CE394" s="248">
        <v>44655</v>
      </c>
      <c r="CF394" s="248" t="s">
        <v>1456</v>
      </c>
      <c r="CG394" s="92" t="s">
        <v>1317</v>
      </c>
      <c r="CH394" s="78">
        <v>0.02</v>
      </c>
      <c r="CI394" s="123" t="s">
        <v>133</v>
      </c>
      <c r="CJ394" s="248">
        <v>44679</v>
      </c>
      <c r="CK394" s="240" t="s">
        <v>1457</v>
      </c>
      <c r="CL394" s="248" t="s">
        <v>1317</v>
      </c>
      <c r="CM394" s="78">
        <v>0.03</v>
      </c>
      <c r="CN394" s="123" t="s">
        <v>133</v>
      </c>
      <c r="CO394" s="248">
        <v>44712</v>
      </c>
      <c r="CP394" s="92" t="s">
        <v>3193</v>
      </c>
      <c r="CQ394" s="92"/>
      <c r="CR394" s="248">
        <v>44720</v>
      </c>
      <c r="CS394" s="92" t="s">
        <v>1941</v>
      </c>
      <c r="CT394" s="92" t="s">
        <v>367</v>
      </c>
      <c r="CU394" s="124">
        <v>44756</v>
      </c>
      <c r="CV394" s="92" t="s">
        <v>3194</v>
      </c>
      <c r="CW394" s="869" t="s">
        <v>139</v>
      </c>
      <c r="CX394" s="883">
        <v>44767</v>
      </c>
      <c r="CY394" s="884" t="s">
        <v>8705</v>
      </c>
      <c r="CZ394" s="885" t="s">
        <v>220</v>
      </c>
      <c r="DA394" s="78">
        <v>1</v>
      </c>
      <c r="DB394" s="884" t="s">
        <v>4237</v>
      </c>
      <c r="DC394" s="919"/>
      <c r="DD394" s="920"/>
      <c r="DE394" s="54" t="s">
        <v>140</v>
      </c>
      <c r="DF394" s="62"/>
      <c r="DG394" s="62"/>
      <c r="DH394" s="62"/>
      <c r="DI394" s="62"/>
      <c r="DJ394" s="953"/>
      <c r="DK394" s="925">
        <v>387</v>
      </c>
      <c r="DL394" s="855" t="str">
        <f t="shared" si="11"/>
        <v>CUMPLIDA</v>
      </c>
      <c r="DM394" s="913">
        <v>387</v>
      </c>
    </row>
    <row r="395" spans="1:117" ht="27" hidden="1" customHeight="1">
      <c r="A395" s="54">
        <v>0</v>
      </c>
      <c r="B395" s="54">
        <v>549</v>
      </c>
      <c r="C395" s="59" t="s">
        <v>99</v>
      </c>
      <c r="D395" s="56">
        <v>2021</v>
      </c>
      <c r="E395" s="56" t="s">
        <v>3708</v>
      </c>
      <c r="F395" s="65">
        <v>44529</v>
      </c>
      <c r="G395" s="118" t="s">
        <v>3720</v>
      </c>
      <c r="H395" s="59" t="s">
        <v>102</v>
      </c>
      <c r="I395" s="159" t="s">
        <v>3724</v>
      </c>
      <c r="J395" s="159" t="s">
        <v>1445</v>
      </c>
      <c r="K395" s="159" t="s">
        <v>1446</v>
      </c>
      <c r="L395" s="60" t="s">
        <v>146</v>
      </c>
      <c r="M395" s="58" t="s">
        <v>1461</v>
      </c>
      <c r="N395" s="88"/>
      <c r="O395" s="77">
        <v>1</v>
      </c>
      <c r="P395" s="158" t="s">
        <v>1462</v>
      </c>
      <c r="Q395" s="55" t="s">
        <v>954</v>
      </c>
      <c r="R395" s="92" t="s">
        <v>1463</v>
      </c>
      <c r="S395" s="94">
        <v>44197</v>
      </c>
      <c r="T395" s="65">
        <v>44926</v>
      </c>
      <c r="U395" s="323"/>
      <c r="V395" s="62"/>
      <c r="W395" s="65">
        <f>IF(T395="","",(T395+V395))</f>
        <v>44926</v>
      </c>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54"/>
      <c r="AW395" s="62"/>
      <c r="AX395" s="62"/>
      <c r="AY395" s="62"/>
      <c r="AZ395" s="62"/>
      <c r="BA395" s="56"/>
      <c r="BB395" s="54"/>
      <c r="BC395" s="62"/>
      <c r="BD395" s="54"/>
      <c r="BE395" s="62"/>
      <c r="BF395" s="62"/>
      <c r="BG395" s="62"/>
      <c r="BH395" s="62"/>
      <c r="BI395" s="56"/>
      <c r="BJ395" s="54"/>
      <c r="BK395" s="62"/>
      <c r="BL395" s="62"/>
      <c r="BM395" s="62"/>
      <c r="BN395" s="62"/>
      <c r="BO395" s="62"/>
      <c r="BP395" s="62"/>
      <c r="BQ395" s="67"/>
      <c r="BR395" s="62"/>
      <c r="BS395" s="70"/>
      <c r="BT395" s="62"/>
      <c r="BU395" s="62"/>
      <c r="BV395" s="54" t="s">
        <v>3022</v>
      </c>
      <c r="BW395" s="54"/>
      <c r="BX395" s="54"/>
      <c r="BY395" s="54"/>
      <c r="BZ395" s="248">
        <v>44627</v>
      </c>
      <c r="CA395" s="58" t="s">
        <v>1992</v>
      </c>
      <c r="CB395" s="56" t="s">
        <v>1317</v>
      </c>
      <c r="CC395" s="68">
        <v>1</v>
      </c>
      <c r="CD395" s="54" t="s">
        <v>257</v>
      </c>
      <c r="CE395" s="248">
        <v>44655</v>
      </c>
      <c r="CF395" s="142" t="s">
        <v>1098</v>
      </c>
      <c r="CG395" s="92" t="s">
        <v>1317</v>
      </c>
      <c r="CH395" s="78">
        <v>1</v>
      </c>
      <c r="CI395" s="123" t="s">
        <v>257</v>
      </c>
      <c r="CJ395" s="248">
        <v>44679</v>
      </c>
      <c r="CK395" s="243" t="s">
        <v>1098</v>
      </c>
      <c r="CL395" s="244" t="s">
        <v>1317</v>
      </c>
      <c r="CM395" s="140">
        <v>1</v>
      </c>
      <c r="CN395" s="123" t="s">
        <v>257</v>
      </c>
      <c r="CO395" s="92"/>
      <c r="CP395" s="92"/>
      <c r="CQ395" s="92"/>
      <c r="CR395" s="248">
        <v>44720</v>
      </c>
      <c r="CS395" s="92" t="s">
        <v>1098</v>
      </c>
      <c r="CT395" s="92" t="s">
        <v>139</v>
      </c>
      <c r="CU395" s="124">
        <v>44756</v>
      </c>
      <c r="CV395" s="92" t="s">
        <v>3719</v>
      </c>
      <c r="CW395" s="869" t="s">
        <v>139</v>
      </c>
      <c r="CX395" s="883">
        <v>44768</v>
      </c>
      <c r="CY395" s="884" t="s">
        <v>4831</v>
      </c>
      <c r="CZ395" s="885" t="s">
        <v>220</v>
      </c>
      <c r="DA395" s="140">
        <v>1</v>
      </c>
      <c r="DB395" s="884" t="s">
        <v>4237</v>
      </c>
      <c r="DC395" s="919"/>
      <c r="DD395" s="920"/>
      <c r="DE395" s="54" t="s">
        <v>140</v>
      </c>
      <c r="DF395" s="67"/>
      <c r="DG395" s="56"/>
      <c r="DH395" s="57"/>
      <c r="DI395" s="54"/>
      <c r="DJ395" s="953"/>
      <c r="DK395" s="925">
        <v>388</v>
      </c>
      <c r="DL395" s="855" t="str">
        <f t="shared" si="11"/>
        <v>CUMPLIDA</v>
      </c>
      <c r="DM395" s="913">
        <v>388</v>
      </c>
    </row>
    <row r="396" spans="1:117" ht="27" hidden="1" customHeight="1">
      <c r="A396" s="54">
        <v>574</v>
      </c>
      <c r="B396" s="54">
        <v>550</v>
      </c>
      <c r="C396" s="59" t="s">
        <v>99</v>
      </c>
      <c r="D396" s="352">
        <v>2021</v>
      </c>
      <c r="E396" s="352" t="s">
        <v>3708</v>
      </c>
      <c r="F396" s="353">
        <v>44529</v>
      </c>
      <c r="G396" s="354" t="s">
        <v>3725</v>
      </c>
      <c r="H396" s="59" t="s">
        <v>102</v>
      </c>
      <c r="I396" s="356" t="s">
        <v>3726</v>
      </c>
      <c r="J396" s="356" t="s">
        <v>3727</v>
      </c>
      <c r="K396" s="356" t="s">
        <v>2389</v>
      </c>
      <c r="L396" s="60" t="s">
        <v>146</v>
      </c>
      <c r="M396" s="356" t="s">
        <v>3728</v>
      </c>
      <c r="N396" s="352"/>
      <c r="O396" s="362">
        <v>1</v>
      </c>
      <c r="P396" s="352" t="s">
        <v>3729</v>
      </c>
      <c r="Q396" s="55" t="s">
        <v>391</v>
      </c>
      <c r="R396" s="352" t="s">
        <v>3730</v>
      </c>
      <c r="S396" s="353">
        <v>44558</v>
      </c>
      <c r="T396" s="358">
        <v>44621</v>
      </c>
      <c r="U396" s="63" t="s">
        <v>3695</v>
      </c>
      <c r="V396" s="62">
        <v>91</v>
      </c>
      <c r="W396" s="64">
        <v>44742</v>
      </c>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54"/>
      <c r="AW396" s="62"/>
      <c r="AX396" s="62"/>
      <c r="AY396" s="62"/>
      <c r="AZ396" s="62"/>
      <c r="BA396" s="56"/>
      <c r="BB396" s="54"/>
      <c r="BC396" s="62"/>
      <c r="BD396" s="54"/>
      <c r="BE396" s="62"/>
      <c r="BF396" s="62"/>
      <c r="BG396" s="62"/>
      <c r="BH396" s="62"/>
      <c r="BI396" s="56"/>
      <c r="BJ396" s="54"/>
      <c r="BK396" s="62"/>
      <c r="BL396" s="62"/>
      <c r="BM396" s="62"/>
      <c r="BN396" s="62"/>
      <c r="BO396" s="62"/>
      <c r="BP396" s="62"/>
      <c r="BQ396" s="67"/>
      <c r="BR396" s="62"/>
      <c r="BS396" s="70"/>
      <c r="BT396" s="62"/>
      <c r="BU396" s="62"/>
      <c r="BV396" s="54" t="s">
        <v>3022</v>
      </c>
      <c r="BW396" s="54"/>
      <c r="BX396" s="54"/>
      <c r="BY396" s="54"/>
      <c r="BZ396" s="54"/>
      <c r="CA396" s="226" t="s">
        <v>3731</v>
      </c>
      <c r="CB396" s="56"/>
      <c r="CC396" s="54"/>
      <c r="CD396" s="54" t="s">
        <v>133</v>
      </c>
      <c r="CE396" s="76">
        <v>44657</v>
      </c>
      <c r="CF396" s="337" t="s">
        <v>3028</v>
      </c>
      <c r="CG396" s="131" t="s">
        <v>451</v>
      </c>
      <c r="CH396" s="123">
        <v>0</v>
      </c>
      <c r="CI396" s="123" t="s">
        <v>133</v>
      </c>
      <c r="CJ396" s="76">
        <v>44678</v>
      </c>
      <c r="CK396" s="118" t="s">
        <v>3029</v>
      </c>
      <c r="CL396" s="120" t="s">
        <v>198</v>
      </c>
      <c r="CM396" s="78">
        <v>0</v>
      </c>
      <c r="CN396" s="123" t="s">
        <v>133</v>
      </c>
      <c r="CO396" s="79">
        <v>44706</v>
      </c>
      <c r="CP396" s="118" t="s">
        <v>3030</v>
      </c>
      <c r="CQ396" s="77">
        <v>0</v>
      </c>
      <c r="CR396" s="79">
        <v>44720</v>
      </c>
      <c r="CS396" s="92" t="s">
        <v>335</v>
      </c>
      <c r="CT396" s="92" t="s">
        <v>126</v>
      </c>
      <c r="CU396" s="811">
        <v>44761</v>
      </c>
      <c r="CV396" s="814" t="s">
        <v>8224</v>
      </c>
      <c r="CW396" s="864" t="s">
        <v>126</v>
      </c>
      <c r="CX396" s="883">
        <v>44770</v>
      </c>
      <c r="CY396" s="884" t="s">
        <v>8706</v>
      </c>
      <c r="CZ396" s="885" t="s">
        <v>220</v>
      </c>
      <c r="DA396" s="78">
        <v>0.8</v>
      </c>
      <c r="DB396" s="884" t="s">
        <v>4239</v>
      </c>
      <c r="DC396" s="919"/>
      <c r="DD396" s="920"/>
      <c r="DE396" s="54" t="s">
        <v>140</v>
      </c>
      <c r="DF396" s="62"/>
      <c r="DG396" s="62"/>
      <c r="DH396" s="54"/>
      <c r="DI396" s="62"/>
      <c r="DJ396" s="953"/>
      <c r="DK396" s="925">
        <v>389</v>
      </c>
      <c r="DL396" s="855" t="str">
        <f t="shared" si="11"/>
        <v>EN AVANCE</v>
      </c>
      <c r="DM396" s="913">
        <v>389</v>
      </c>
    </row>
    <row r="397" spans="1:117" ht="27" hidden="1" customHeight="1">
      <c r="A397" s="54">
        <v>0</v>
      </c>
      <c r="B397" s="54">
        <v>551</v>
      </c>
      <c r="C397" s="59" t="s">
        <v>99</v>
      </c>
      <c r="D397" s="352">
        <v>2021</v>
      </c>
      <c r="E397" s="352" t="s">
        <v>3708</v>
      </c>
      <c r="F397" s="353">
        <v>44529</v>
      </c>
      <c r="G397" s="354" t="s">
        <v>3725</v>
      </c>
      <c r="H397" s="59" t="s">
        <v>102</v>
      </c>
      <c r="I397" s="356" t="s">
        <v>3732</v>
      </c>
      <c r="J397" s="356" t="s">
        <v>3727</v>
      </c>
      <c r="K397" s="356" t="s">
        <v>2389</v>
      </c>
      <c r="L397" s="60" t="s">
        <v>146</v>
      </c>
      <c r="M397" s="356" t="s">
        <v>3733</v>
      </c>
      <c r="N397" s="352"/>
      <c r="O397" s="363">
        <v>1</v>
      </c>
      <c r="P397" s="352" t="s">
        <v>3025</v>
      </c>
      <c r="Q397" s="59" t="s">
        <v>696</v>
      </c>
      <c r="R397" s="352" t="s">
        <v>3734</v>
      </c>
      <c r="S397" s="353">
        <v>44558</v>
      </c>
      <c r="T397" s="358">
        <v>44621</v>
      </c>
      <c r="U397" s="323"/>
      <c r="V397" s="62"/>
      <c r="W397" s="64">
        <v>44671</v>
      </c>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54"/>
      <c r="AW397" s="62"/>
      <c r="AX397" s="62"/>
      <c r="AY397" s="62"/>
      <c r="AZ397" s="62"/>
      <c r="BA397" s="56"/>
      <c r="BB397" s="54"/>
      <c r="BC397" s="62"/>
      <c r="BD397" s="54"/>
      <c r="BE397" s="62"/>
      <c r="BF397" s="62"/>
      <c r="BG397" s="62"/>
      <c r="BH397" s="62"/>
      <c r="BI397" s="56"/>
      <c r="BJ397" s="54"/>
      <c r="BK397" s="62"/>
      <c r="BL397" s="62"/>
      <c r="BM397" s="62"/>
      <c r="BN397" s="62"/>
      <c r="BO397" s="62"/>
      <c r="BP397" s="62"/>
      <c r="BQ397" s="67"/>
      <c r="BR397" s="62"/>
      <c r="BS397" s="70"/>
      <c r="BT397" s="62"/>
      <c r="BU397" s="62"/>
      <c r="BV397" s="54" t="s">
        <v>3022</v>
      </c>
      <c r="BW397" s="170">
        <v>44627</v>
      </c>
      <c r="BX397" s="56" t="s">
        <v>3735</v>
      </c>
      <c r="BY397" s="68">
        <v>0.05</v>
      </c>
      <c r="BZ397" s="57">
        <v>44630</v>
      </c>
      <c r="CA397" s="226" t="s">
        <v>2806</v>
      </c>
      <c r="CB397" s="56" t="s">
        <v>709</v>
      </c>
      <c r="CC397" s="68">
        <v>0.05</v>
      </c>
      <c r="CD397" s="54" t="s">
        <v>133</v>
      </c>
      <c r="CE397" s="57">
        <v>44662</v>
      </c>
      <c r="CF397" s="58" t="s">
        <v>3736</v>
      </c>
      <c r="CG397" s="56" t="s">
        <v>135</v>
      </c>
      <c r="CH397" s="68">
        <v>0.4</v>
      </c>
      <c r="CI397" s="54" t="s">
        <v>133</v>
      </c>
      <c r="CJ397" s="110">
        <v>44683</v>
      </c>
      <c r="CK397" s="100" t="s">
        <v>3737</v>
      </c>
      <c r="CL397" s="100" t="s">
        <v>135</v>
      </c>
      <c r="CM397" s="109">
        <v>0.4</v>
      </c>
      <c r="CN397" s="98" t="s">
        <v>115</v>
      </c>
      <c r="CO397" s="684">
        <v>44712</v>
      </c>
      <c r="CP397" s="100" t="s">
        <v>3738</v>
      </c>
      <c r="CQ397" s="105">
        <v>0.4</v>
      </c>
      <c r="CR397" s="684">
        <v>44720</v>
      </c>
      <c r="CS397" s="100" t="s">
        <v>3738</v>
      </c>
      <c r="CT397" s="100" t="s">
        <v>126</v>
      </c>
      <c r="CU397" s="833">
        <v>44761</v>
      </c>
      <c r="CV397" s="936" t="s">
        <v>8353</v>
      </c>
      <c r="CW397" s="943" t="s">
        <v>126</v>
      </c>
      <c r="CX397" s="893">
        <v>44767</v>
      </c>
      <c r="CY397" s="912" t="s">
        <v>8401</v>
      </c>
      <c r="CZ397" s="885" t="s">
        <v>128</v>
      </c>
      <c r="DA397" s="109">
        <v>0.4</v>
      </c>
      <c r="DB397" s="884" t="s">
        <v>4239</v>
      </c>
      <c r="DC397" s="919"/>
      <c r="DD397" s="920"/>
      <c r="DE397" s="54" t="s">
        <v>140</v>
      </c>
      <c r="DF397" s="62"/>
      <c r="DG397" s="62"/>
      <c r="DH397" s="54"/>
      <c r="DI397" s="62"/>
      <c r="DJ397" s="953"/>
      <c r="DK397" s="925">
        <v>390</v>
      </c>
      <c r="DL397" s="855" t="str">
        <f t="shared" si="11"/>
        <v>VENCIDA</v>
      </c>
      <c r="DM397" s="913">
        <v>390</v>
      </c>
    </row>
    <row r="398" spans="1:117" ht="27" hidden="1" customHeight="1">
      <c r="A398" s="54">
        <v>0</v>
      </c>
      <c r="B398" s="54">
        <v>552</v>
      </c>
      <c r="C398" s="59" t="s">
        <v>99</v>
      </c>
      <c r="D398" s="352">
        <v>2021</v>
      </c>
      <c r="E398" s="352" t="s">
        <v>3708</v>
      </c>
      <c r="F398" s="353">
        <v>44529</v>
      </c>
      <c r="G398" s="354" t="s">
        <v>3725</v>
      </c>
      <c r="H398" s="59" t="s">
        <v>102</v>
      </c>
      <c r="I398" s="356" t="s">
        <v>3017</v>
      </c>
      <c r="J398" s="356" t="s">
        <v>3018</v>
      </c>
      <c r="K398" s="356" t="s">
        <v>2389</v>
      </c>
      <c r="L398" s="60" t="s">
        <v>146</v>
      </c>
      <c r="M398" s="356" t="s">
        <v>3739</v>
      </c>
      <c r="N398" s="352"/>
      <c r="O398" s="363">
        <v>1</v>
      </c>
      <c r="P398" s="352" t="s">
        <v>3729</v>
      </c>
      <c r="Q398" s="55" t="s">
        <v>391</v>
      </c>
      <c r="R398" s="352" t="s">
        <v>3730</v>
      </c>
      <c r="S398" s="353">
        <v>44558</v>
      </c>
      <c r="T398" s="358">
        <v>44621</v>
      </c>
      <c r="U398" s="63" t="s">
        <v>3695</v>
      </c>
      <c r="V398" s="62">
        <v>91</v>
      </c>
      <c r="W398" s="64">
        <v>44742</v>
      </c>
      <c r="X398" s="62"/>
      <c r="Y398" s="62"/>
      <c r="Z398" s="62"/>
      <c r="AA398" s="62"/>
      <c r="AB398" s="62"/>
      <c r="AC398" s="62"/>
      <c r="AD398" s="62"/>
      <c r="AE398" s="62"/>
      <c r="AF398" s="62"/>
      <c r="AG398" s="62"/>
      <c r="AH398" s="62"/>
      <c r="AI398" s="62"/>
      <c r="AJ398" s="62"/>
      <c r="AK398" s="62"/>
      <c r="AL398" s="62"/>
      <c r="AM398" s="62"/>
      <c r="AN398" s="62"/>
      <c r="AO398" s="62"/>
      <c r="AP398" s="62"/>
      <c r="AQ398" s="62"/>
      <c r="AR398" s="62"/>
      <c r="AS398" s="62"/>
      <c r="AT398" s="62"/>
      <c r="AU398" s="62"/>
      <c r="AV398" s="54"/>
      <c r="AW398" s="62"/>
      <c r="AX398" s="62"/>
      <c r="AY398" s="62"/>
      <c r="AZ398" s="62"/>
      <c r="BA398" s="56"/>
      <c r="BB398" s="54"/>
      <c r="BC398" s="62"/>
      <c r="BD398" s="54"/>
      <c r="BE398" s="62"/>
      <c r="BF398" s="62"/>
      <c r="BG398" s="62"/>
      <c r="BH398" s="62"/>
      <c r="BI398" s="56"/>
      <c r="BJ398" s="54"/>
      <c r="BK398" s="62"/>
      <c r="BL398" s="62"/>
      <c r="BM398" s="62"/>
      <c r="BN398" s="62"/>
      <c r="BO398" s="62"/>
      <c r="BP398" s="62"/>
      <c r="BQ398" s="67"/>
      <c r="BR398" s="62"/>
      <c r="BS398" s="70"/>
      <c r="BT398" s="62"/>
      <c r="BU398" s="62"/>
      <c r="BV398" s="54" t="s">
        <v>3022</v>
      </c>
      <c r="BW398" s="54"/>
      <c r="BX398" s="54"/>
      <c r="BY398" s="54"/>
      <c r="BZ398" s="54"/>
      <c r="CA398" s="226" t="s">
        <v>3731</v>
      </c>
      <c r="CB398" s="56"/>
      <c r="CC398" s="54"/>
      <c r="CD398" s="54" t="s">
        <v>133</v>
      </c>
      <c r="CE398" s="76">
        <v>44657</v>
      </c>
      <c r="CF398" s="337" t="s">
        <v>3028</v>
      </c>
      <c r="CG398" s="131" t="s">
        <v>451</v>
      </c>
      <c r="CH398" s="123">
        <v>0</v>
      </c>
      <c r="CI398" s="123" t="s">
        <v>133</v>
      </c>
      <c r="CJ398" s="76">
        <v>44678</v>
      </c>
      <c r="CK398" s="118" t="s">
        <v>3029</v>
      </c>
      <c r="CL398" s="120" t="s">
        <v>198</v>
      </c>
      <c r="CM398" s="78">
        <v>0</v>
      </c>
      <c r="CN398" s="123" t="s">
        <v>133</v>
      </c>
      <c r="CO398" s="248">
        <v>44706</v>
      </c>
      <c r="CP398" s="118" t="s">
        <v>3030</v>
      </c>
      <c r="CQ398" s="77">
        <v>0</v>
      </c>
      <c r="CR398" s="248">
        <v>44720</v>
      </c>
      <c r="CS398" s="92" t="s">
        <v>335</v>
      </c>
      <c r="CT398" s="92" t="s">
        <v>126</v>
      </c>
      <c r="CU398" s="811">
        <v>44761</v>
      </c>
      <c r="CV398" s="814" t="s">
        <v>8224</v>
      </c>
      <c r="CW398" s="864" t="s">
        <v>126</v>
      </c>
      <c r="CX398" s="883">
        <v>44770</v>
      </c>
      <c r="CY398" s="884" t="s">
        <v>8707</v>
      </c>
      <c r="CZ398" s="885" t="s">
        <v>220</v>
      </c>
      <c r="DA398" s="78">
        <v>1</v>
      </c>
      <c r="DB398" s="884" t="s">
        <v>4237</v>
      </c>
      <c r="DC398" s="919"/>
      <c r="DD398" s="920"/>
      <c r="DE398" s="54" t="s">
        <v>140</v>
      </c>
      <c r="DF398" s="62"/>
      <c r="DG398" s="62"/>
      <c r="DH398" s="54"/>
      <c r="DI398" s="62"/>
      <c r="DJ398" s="953"/>
      <c r="DK398" s="925">
        <v>391</v>
      </c>
      <c r="DL398" s="855" t="str">
        <f t="shared" si="11"/>
        <v>CUMPLIDA</v>
      </c>
      <c r="DM398" s="913">
        <v>391</v>
      </c>
    </row>
    <row r="399" spans="1:117" ht="27" hidden="1" customHeight="1">
      <c r="A399" s="54">
        <v>0</v>
      </c>
      <c r="B399" s="54">
        <v>553</v>
      </c>
      <c r="C399" s="59" t="s">
        <v>99</v>
      </c>
      <c r="D399" s="352">
        <v>2021</v>
      </c>
      <c r="E399" s="352" t="s">
        <v>3708</v>
      </c>
      <c r="F399" s="353">
        <v>44529</v>
      </c>
      <c r="G399" s="354" t="s">
        <v>3725</v>
      </c>
      <c r="H399" s="59" t="s">
        <v>102</v>
      </c>
      <c r="I399" s="356" t="s">
        <v>3017</v>
      </c>
      <c r="J399" s="356" t="s">
        <v>3018</v>
      </c>
      <c r="K399" s="356" t="s">
        <v>2389</v>
      </c>
      <c r="L399" s="60" t="s">
        <v>570</v>
      </c>
      <c r="M399" s="356" t="s">
        <v>3740</v>
      </c>
      <c r="N399" s="352"/>
      <c r="O399" s="363">
        <v>1</v>
      </c>
      <c r="P399" s="352" t="s">
        <v>3741</v>
      </c>
      <c r="Q399" s="59" t="s">
        <v>2221</v>
      </c>
      <c r="R399" s="352" t="s">
        <v>3742</v>
      </c>
      <c r="S399" s="353">
        <v>44557</v>
      </c>
      <c r="T399" s="358">
        <v>44621</v>
      </c>
      <c r="U399" s="323"/>
      <c r="V399" s="62"/>
      <c r="W399" s="65">
        <f>IF(T399="","",(T399+V399))</f>
        <v>44621</v>
      </c>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54"/>
      <c r="AW399" s="62"/>
      <c r="AX399" s="62"/>
      <c r="AY399" s="62"/>
      <c r="AZ399" s="62"/>
      <c r="BA399" s="56"/>
      <c r="BB399" s="54"/>
      <c r="BC399" s="62"/>
      <c r="BD399" s="54"/>
      <c r="BE399" s="62"/>
      <c r="BF399" s="62"/>
      <c r="BG399" s="62"/>
      <c r="BH399" s="62"/>
      <c r="BI399" s="56"/>
      <c r="BJ399" s="54"/>
      <c r="BK399" s="62"/>
      <c r="BL399" s="62"/>
      <c r="BM399" s="62"/>
      <c r="BN399" s="62"/>
      <c r="BO399" s="62"/>
      <c r="BP399" s="62"/>
      <c r="BQ399" s="67"/>
      <c r="BR399" s="62"/>
      <c r="BS399" s="70"/>
      <c r="BT399" s="62"/>
      <c r="BU399" s="62"/>
      <c r="BV399" s="54" t="s">
        <v>3022</v>
      </c>
      <c r="BW399" s="54"/>
      <c r="BX399" s="54"/>
      <c r="BY399" s="54"/>
      <c r="BZ399" s="149" t="s">
        <v>486</v>
      </c>
      <c r="CA399" s="149" t="s">
        <v>3743</v>
      </c>
      <c r="CB399" s="149" t="s">
        <v>195</v>
      </c>
      <c r="CC399" s="150">
        <v>1</v>
      </c>
      <c r="CD399" s="54" t="s">
        <v>257</v>
      </c>
      <c r="CE399" s="248">
        <v>44659</v>
      </c>
      <c r="CF399" s="92" t="s">
        <v>2227</v>
      </c>
      <c r="CG399" s="92" t="s">
        <v>195</v>
      </c>
      <c r="CH399" s="78">
        <v>1</v>
      </c>
      <c r="CI399" s="123" t="s">
        <v>257</v>
      </c>
      <c r="CJ399" s="76">
        <v>44680</v>
      </c>
      <c r="CK399" s="154" t="s">
        <v>259</v>
      </c>
      <c r="CL399" s="92" t="s">
        <v>198</v>
      </c>
      <c r="CM399" s="78">
        <v>1</v>
      </c>
      <c r="CN399" s="123" t="s">
        <v>257</v>
      </c>
      <c r="CO399" s="123"/>
      <c r="CP399" s="123"/>
      <c r="CQ399" s="123"/>
      <c r="CR399" s="79">
        <v>44720</v>
      </c>
      <c r="CS399" s="92" t="s">
        <v>257</v>
      </c>
      <c r="CT399" s="92" t="s">
        <v>139</v>
      </c>
      <c r="CU399" s="831">
        <v>44757</v>
      </c>
      <c r="CV399" s="832" t="s">
        <v>8301</v>
      </c>
      <c r="CW399" s="861" t="s">
        <v>139</v>
      </c>
      <c r="CX399" s="883">
        <v>44767</v>
      </c>
      <c r="CY399" s="884" t="s">
        <v>8463</v>
      </c>
      <c r="CZ399" s="886" t="s">
        <v>220</v>
      </c>
      <c r="DA399" s="78">
        <v>1</v>
      </c>
      <c r="DB399" s="884" t="s">
        <v>4237</v>
      </c>
      <c r="DC399" s="919"/>
      <c r="DD399" s="920"/>
      <c r="DE399" s="54" t="s">
        <v>140</v>
      </c>
      <c r="DF399" s="62"/>
      <c r="DG399" s="62"/>
      <c r="DH399" s="54"/>
      <c r="DI399" s="62"/>
      <c r="DJ399" s="953"/>
      <c r="DK399" s="925">
        <v>392</v>
      </c>
      <c r="DL399" s="855" t="str">
        <f t="shared" si="11"/>
        <v>CUMPLIDA</v>
      </c>
      <c r="DM399" s="913">
        <v>392</v>
      </c>
    </row>
    <row r="400" spans="1:117" ht="27" hidden="1" customHeight="1">
      <c r="A400" s="54">
        <v>575</v>
      </c>
      <c r="B400" s="54">
        <v>554</v>
      </c>
      <c r="C400" s="59" t="s">
        <v>99</v>
      </c>
      <c r="D400" s="56">
        <v>2021</v>
      </c>
      <c r="E400" s="56" t="s">
        <v>3708</v>
      </c>
      <c r="F400" s="65">
        <v>44529</v>
      </c>
      <c r="G400" s="118" t="s">
        <v>3744</v>
      </c>
      <c r="H400" s="59" t="s">
        <v>102</v>
      </c>
      <c r="I400" s="58" t="s">
        <v>3745</v>
      </c>
      <c r="J400" s="58" t="s">
        <v>3746</v>
      </c>
      <c r="K400" s="58" t="s">
        <v>2389</v>
      </c>
      <c r="L400" s="60" t="s">
        <v>146</v>
      </c>
      <c r="M400" s="58" t="s">
        <v>3747</v>
      </c>
      <c r="N400" s="123"/>
      <c r="O400" s="363">
        <v>1</v>
      </c>
      <c r="P400" s="56" t="s">
        <v>3025</v>
      </c>
      <c r="Q400" s="55" t="s">
        <v>391</v>
      </c>
      <c r="R400" s="56" t="s">
        <v>3730</v>
      </c>
      <c r="S400" s="65">
        <v>44557</v>
      </c>
      <c r="T400" s="94">
        <v>44621</v>
      </c>
      <c r="U400" s="63" t="s">
        <v>3695</v>
      </c>
      <c r="V400" s="62">
        <v>91</v>
      </c>
      <c r="W400" s="64">
        <v>44742</v>
      </c>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54"/>
      <c r="AW400" s="62"/>
      <c r="AX400" s="62"/>
      <c r="AY400" s="62"/>
      <c r="AZ400" s="62"/>
      <c r="BA400" s="56"/>
      <c r="BB400" s="54"/>
      <c r="BC400" s="62"/>
      <c r="BD400" s="54"/>
      <c r="BE400" s="62"/>
      <c r="BF400" s="62"/>
      <c r="BG400" s="62"/>
      <c r="BH400" s="62"/>
      <c r="BI400" s="56"/>
      <c r="BJ400" s="54"/>
      <c r="BK400" s="62"/>
      <c r="BL400" s="62"/>
      <c r="BM400" s="62"/>
      <c r="BN400" s="62"/>
      <c r="BO400" s="62"/>
      <c r="BP400" s="62"/>
      <c r="BQ400" s="67"/>
      <c r="BR400" s="62"/>
      <c r="BS400" s="70"/>
      <c r="BT400" s="62"/>
      <c r="BU400" s="62"/>
      <c r="BV400" s="54" t="s">
        <v>3022</v>
      </c>
      <c r="BW400" s="54"/>
      <c r="BX400" s="54"/>
      <c r="BY400" s="54"/>
      <c r="BZ400" s="54"/>
      <c r="CA400" s="226" t="s">
        <v>3731</v>
      </c>
      <c r="CB400" s="56"/>
      <c r="CC400" s="54"/>
      <c r="CD400" s="54" t="s">
        <v>133</v>
      </c>
      <c r="CE400" s="76">
        <v>44657</v>
      </c>
      <c r="CF400" s="337" t="s">
        <v>3028</v>
      </c>
      <c r="CG400" s="131" t="s">
        <v>451</v>
      </c>
      <c r="CH400" s="123">
        <v>0</v>
      </c>
      <c r="CI400" s="123" t="s">
        <v>133</v>
      </c>
      <c r="CJ400" s="76">
        <v>44678</v>
      </c>
      <c r="CK400" s="118" t="s">
        <v>3029</v>
      </c>
      <c r="CL400" s="120" t="s">
        <v>198</v>
      </c>
      <c r="CM400" s="78">
        <v>0</v>
      </c>
      <c r="CN400" s="123" t="s">
        <v>133</v>
      </c>
      <c r="CO400" s="248">
        <v>44706</v>
      </c>
      <c r="CP400" s="118" t="s">
        <v>3030</v>
      </c>
      <c r="CQ400" s="77">
        <v>0</v>
      </c>
      <c r="CR400" s="79">
        <v>44720</v>
      </c>
      <c r="CS400" s="92" t="s">
        <v>335</v>
      </c>
      <c r="CT400" s="92" t="s">
        <v>126</v>
      </c>
      <c r="CU400" s="811">
        <v>44761</v>
      </c>
      <c r="CV400" s="814" t="s">
        <v>8224</v>
      </c>
      <c r="CW400" s="864" t="s">
        <v>126</v>
      </c>
      <c r="CX400" s="883">
        <v>44770</v>
      </c>
      <c r="CY400" s="884" t="s">
        <v>8706</v>
      </c>
      <c r="CZ400" s="885" t="s">
        <v>220</v>
      </c>
      <c r="DA400" s="78">
        <v>0.8</v>
      </c>
      <c r="DB400" s="884" t="s">
        <v>4239</v>
      </c>
      <c r="DC400" s="919"/>
      <c r="DD400" s="920"/>
      <c r="DE400" s="54" t="s">
        <v>140</v>
      </c>
      <c r="DF400" s="62"/>
      <c r="DG400" s="62"/>
      <c r="DH400" s="54"/>
      <c r="DI400" s="62"/>
      <c r="DJ400" s="953"/>
      <c r="DK400" s="925">
        <v>393</v>
      </c>
      <c r="DL400" s="855" t="str">
        <f t="shared" si="11"/>
        <v>EN AVANCE</v>
      </c>
      <c r="DM400" s="913">
        <v>393</v>
      </c>
    </row>
    <row r="401" spans="1:117" ht="27" hidden="1" customHeight="1">
      <c r="A401" s="54">
        <v>576</v>
      </c>
      <c r="B401" s="54">
        <v>555</v>
      </c>
      <c r="C401" s="59" t="s">
        <v>99</v>
      </c>
      <c r="D401" s="352">
        <v>2021</v>
      </c>
      <c r="E401" s="352" t="s">
        <v>3708</v>
      </c>
      <c r="F401" s="353">
        <v>44529</v>
      </c>
      <c r="G401" s="354" t="s">
        <v>3748</v>
      </c>
      <c r="H401" s="59" t="s">
        <v>370</v>
      </c>
      <c r="I401" s="356" t="s">
        <v>3749</v>
      </c>
      <c r="J401" s="356" t="s">
        <v>3750</v>
      </c>
      <c r="K401" s="356" t="s">
        <v>2389</v>
      </c>
      <c r="L401" s="60" t="s">
        <v>172</v>
      </c>
      <c r="M401" s="356" t="s">
        <v>3751</v>
      </c>
      <c r="N401" s="353"/>
      <c r="O401" s="352">
        <v>1</v>
      </c>
      <c r="P401" s="352" t="s">
        <v>3752</v>
      </c>
      <c r="Q401" s="55" t="s">
        <v>391</v>
      </c>
      <c r="R401" s="352" t="s">
        <v>3753</v>
      </c>
      <c r="S401" s="353">
        <v>44557</v>
      </c>
      <c r="T401" s="358">
        <v>44651</v>
      </c>
      <c r="U401" s="60"/>
      <c r="V401" s="62"/>
      <c r="W401" s="65">
        <f t="shared" ref="W401:W408" si="12">IF(T401="","",(T401+V401))</f>
        <v>44651</v>
      </c>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54"/>
      <c r="AW401" s="62"/>
      <c r="AX401" s="62"/>
      <c r="AY401" s="62"/>
      <c r="AZ401" s="62"/>
      <c r="BA401" s="56"/>
      <c r="BB401" s="54"/>
      <c r="BC401" s="62"/>
      <c r="BD401" s="54"/>
      <c r="BE401" s="62"/>
      <c r="BF401" s="62"/>
      <c r="BG401" s="62"/>
      <c r="BH401" s="62"/>
      <c r="BI401" s="56"/>
      <c r="BJ401" s="54"/>
      <c r="BK401" s="62"/>
      <c r="BL401" s="62"/>
      <c r="BM401" s="62"/>
      <c r="BN401" s="62"/>
      <c r="BO401" s="62"/>
      <c r="BP401" s="62"/>
      <c r="BQ401" s="67"/>
      <c r="BR401" s="62"/>
      <c r="BS401" s="70"/>
      <c r="BT401" s="62"/>
      <c r="BU401" s="62"/>
      <c r="BV401" s="54" t="s">
        <v>3022</v>
      </c>
      <c r="BW401" s="54"/>
      <c r="BX401" s="54"/>
      <c r="BY401" s="54"/>
      <c r="BZ401" s="54"/>
      <c r="CA401" s="70" t="s">
        <v>3754</v>
      </c>
      <c r="CB401" s="56"/>
      <c r="CC401" s="54">
        <v>100</v>
      </c>
      <c r="CD401" s="54" t="s">
        <v>257</v>
      </c>
      <c r="CE401" s="216">
        <v>44657</v>
      </c>
      <c r="CF401" s="140" t="s">
        <v>1098</v>
      </c>
      <c r="CG401" s="131" t="s">
        <v>451</v>
      </c>
      <c r="CH401" s="78">
        <v>1</v>
      </c>
      <c r="CI401" s="123" t="s">
        <v>257</v>
      </c>
      <c r="CJ401" s="141">
        <v>44679</v>
      </c>
      <c r="CK401" s="140" t="s">
        <v>1098</v>
      </c>
      <c r="CL401" s="123"/>
      <c r="CM401" s="140">
        <v>1</v>
      </c>
      <c r="CN401" s="142" t="s">
        <v>257</v>
      </c>
      <c r="CO401" s="92"/>
      <c r="CP401" s="118"/>
      <c r="CQ401" s="92"/>
      <c r="CR401" s="79">
        <v>44720</v>
      </c>
      <c r="CS401" s="92" t="s">
        <v>2659</v>
      </c>
      <c r="CT401" s="92" t="s">
        <v>139</v>
      </c>
      <c r="CU401" s="811">
        <v>44761</v>
      </c>
      <c r="CV401" s="813" t="s">
        <v>8176</v>
      </c>
      <c r="CW401" s="860" t="s">
        <v>1349</v>
      </c>
      <c r="CX401" s="883">
        <v>44767</v>
      </c>
      <c r="CY401" s="884" t="s">
        <v>8176</v>
      </c>
      <c r="CZ401" s="885" t="s">
        <v>220</v>
      </c>
      <c r="DA401" s="140">
        <v>1</v>
      </c>
      <c r="DB401" s="884" t="s">
        <v>4237</v>
      </c>
      <c r="DC401" s="919"/>
      <c r="DD401" s="920"/>
      <c r="DE401" s="54" t="s">
        <v>140</v>
      </c>
      <c r="DF401" s="62"/>
      <c r="DG401" s="62"/>
      <c r="DH401" s="54"/>
      <c r="DI401" s="62"/>
      <c r="DJ401" s="953"/>
      <c r="DK401" s="925">
        <v>394</v>
      </c>
      <c r="DL401" s="855" t="str">
        <f t="shared" si="11"/>
        <v>CUMPLIDA</v>
      </c>
      <c r="DM401" s="913">
        <v>394</v>
      </c>
    </row>
    <row r="402" spans="1:117" ht="27" hidden="1" customHeight="1">
      <c r="A402" s="54">
        <v>0</v>
      </c>
      <c r="B402" s="54">
        <v>556</v>
      </c>
      <c r="C402" s="59" t="s">
        <v>99</v>
      </c>
      <c r="D402" s="352">
        <v>2021</v>
      </c>
      <c r="E402" s="352" t="s">
        <v>3708</v>
      </c>
      <c r="F402" s="353">
        <v>44529</v>
      </c>
      <c r="G402" s="354" t="s">
        <v>3748</v>
      </c>
      <c r="H402" s="59" t="s">
        <v>370</v>
      </c>
      <c r="I402" s="356" t="s">
        <v>3755</v>
      </c>
      <c r="J402" s="356" t="s">
        <v>3750</v>
      </c>
      <c r="K402" s="356" t="s">
        <v>2389</v>
      </c>
      <c r="L402" s="60" t="s">
        <v>172</v>
      </c>
      <c r="M402" s="356" t="s">
        <v>3756</v>
      </c>
      <c r="N402" s="352"/>
      <c r="O402" s="362">
        <v>1</v>
      </c>
      <c r="P402" s="354" t="s">
        <v>2263</v>
      </c>
      <c r="Q402" s="59" t="s">
        <v>475</v>
      </c>
      <c r="R402" s="357" t="s">
        <v>3757</v>
      </c>
      <c r="S402" s="353">
        <v>44557</v>
      </c>
      <c r="T402" s="358">
        <v>44926</v>
      </c>
      <c r="U402" s="323"/>
      <c r="V402" s="62"/>
      <c r="W402" s="65">
        <f t="shared" si="12"/>
        <v>44926</v>
      </c>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54"/>
      <c r="AW402" s="62"/>
      <c r="AX402" s="62"/>
      <c r="AY402" s="62"/>
      <c r="AZ402" s="62"/>
      <c r="BA402" s="56"/>
      <c r="BB402" s="54"/>
      <c r="BC402" s="62"/>
      <c r="BD402" s="54"/>
      <c r="BE402" s="62"/>
      <c r="BF402" s="62"/>
      <c r="BG402" s="62"/>
      <c r="BH402" s="62"/>
      <c r="BI402" s="56"/>
      <c r="BJ402" s="54"/>
      <c r="BK402" s="62"/>
      <c r="BL402" s="62"/>
      <c r="BM402" s="62"/>
      <c r="BN402" s="62"/>
      <c r="BO402" s="62"/>
      <c r="BP402" s="62"/>
      <c r="BQ402" s="67"/>
      <c r="BR402" s="62"/>
      <c r="BS402" s="70"/>
      <c r="BT402" s="62"/>
      <c r="BU402" s="62"/>
      <c r="BV402" s="54" t="s">
        <v>3022</v>
      </c>
      <c r="BW402" s="54"/>
      <c r="BX402" s="54"/>
      <c r="BY402" s="54"/>
      <c r="BZ402" s="56" t="s">
        <v>486</v>
      </c>
      <c r="CA402" s="54" t="s">
        <v>1086</v>
      </c>
      <c r="CB402" s="56" t="s">
        <v>195</v>
      </c>
      <c r="CC402" s="54"/>
      <c r="CD402" s="54" t="s">
        <v>133</v>
      </c>
      <c r="CE402" s="248">
        <v>44659</v>
      </c>
      <c r="CF402" s="123" t="s">
        <v>223</v>
      </c>
      <c r="CG402" s="92" t="s">
        <v>195</v>
      </c>
      <c r="CH402" s="78">
        <v>0.1</v>
      </c>
      <c r="CI402" s="123" t="s">
        <v>133</v>
      </c>
      <c r="CJ402" s="76">
        <v>44680</v>
      </c>
      <c r="CK402" s="120" t="s">
        <v>3758</v>
      </c>
      <c r="CL402" s="92" t="s">
        <v>198</v>
      </c>
      <c r="CM402" s="78">
        <v>0.1</v>
      </c>
      <c r="CN402" s="123" t="s">
        <v>133</v>
      </c>
      <c r="CO402" s="123"/>
      <c r="CP402" s="123"/>
      <c r="CQ402" s="123"/>
      <c r="CR402" s="248">
        <v>44720</v>
      </c>
      <c r="CS402" s="92" t="s">
        <v>335</v>
      </c>
      <c r="CT402" s="92" t="s">
        <v>166</v>
      </c>
      <c r="CU402" s="822">
        <v>44757</v>
      </c>
      <c r="CV402" s="835" t="s">
        <v>8354</v>
      </c>
      <c r="CW402" s="860" t="s">
        <v>1071</v>
      </c>
      <c r="CX402" s="883">
        <v>44767</v>
      </c>
      <c r="CY402" s="884" t="s">
        <v>8708</v>
      </c>
      <c r="CZ402" s="886" t="s">
        <v>220</v>
      </c>
      <c r="DA402" s="78">
        <v>0.1</v>
      </c>
      <c r="DB402" s="884" t="s">
        <v>4238</v>
      </c>
      <c r="DC402" s="919"/>
      <c r="DD402" s="920"/>
      <c r="DE402" s="54" t="s">
        <v>140</v>
      </c>
      <c r="DF402" s="62"/>
      <c r="DG402" s="62"/>
      <c r="DH402" s="54"/>
      <c r="DI402" s="62"/>
      <c r="DJ402" s="953"/>
      <c r="DK402" s="925">
        <v>395</v>
      </c>
      <c r="DL402" s="855" t="str">
        <f t="shared" si="11"/>
        <v>EN AVANCE</v>
      </c>
      <c r="DM402" s="913">
        <v>395</v>
      </c>
    </row>
    <row r="403" spans="1:117" ht="27" hidden="1" customHeight="1">
      <c r="A403" s="54">
        <v>580</v>
      </c>
      <c r="B403" s="54">
        <v>560</v>
      </c>
      <c r="C403" s="59" t="s">
        <v>99</v>
      </c>
      <c r="D403" s="352">
        <v>2021</v>
      </c>
      <c r="E403" s="352" t="s">
        <v>3708</v>
      </c>
      <c r="F403" s="353">
        <v>44529</v>
      </c>
      <c r="G403" s="354" t="s">
        <v>3759</v>
      </c>
      <c r="H403" s="59" t="s">
        <v>102</v>
      </c>
      <c r="I403" s="356" t="s">
        <v>3760</v>
      </c>
      <c r="J403" s="356" t="s">
        <v>3761</v>
      </c>
      <c r="K403" s="356" t="s">
        <v>3762</v>
      </c>
      <c r="L403" s="59" t="s">
        <v>146</v>
      </c>
      <c r="M403" s="356" t="s">
        <v>3763</v>
      </c>
      <c r="N403" s="364"/>
      <c r="O403" s="365">
        <v>1</v>
      </c>
      <c r="P403" s="352" t="s">
        <v>3764</v>
      </c>
      <c r="Q403" s="55" t="s">
        <v>109</v>
      </c>
      <c r="R403" s="352" t="s">
        <v>3765</v>
      </c>
      <c r="S403" s="353">
        <v>44557</v>
      </c>
      <c r="T403" s="353">
        <v>44592</v>
      </c>
      <c r="U403" s="323"/>
      <c r="V403" s="62"/>
      <c r="W403" s="65">
        <f t="shared" si="12"/>
        <v>44592</v>
      </c>
      <c r="X403" s="62"/>
      <c r="Y403" s="62"/>
      <c r="Z403" s="62"/>
      <c r="AA403" s="62"/>
      <c r="AB403" s="62"/>
      <c r="AC403" s="62"/>
      <c r="AD403" s="62"/>
      <c r="AE403" s="62"/>
      <c r="AF403" s="62"/>
      <c r="AG403" s="62"/>
      <c r="AH403" s="62"/>
      <c r="AI403" s="62"/>
      <c r="AJ403" s="62"/>
      <c r="AK403" s="62"/>
      <c r="AL403" s="62"/>
      <c r="AM403" s="62"/>
      <c r="AN403" s="62"/>
      <c r="AO403" s="62"/>
      <c r="AP403" s="62"/>
      <c r="AQ403" s="62"/>
      <c r="AR403" s="62"/>
      <c r="AS403" s="62"/>
      <c r="AT403" s="62"/>
      <c r="AU403" s="62"/>
      <c r="AV403" s="54"/>
      <c r="AW403" s="62"/>
      <c r="AX403" s="62"/>
      <c r="AY403" s="62"/>
      <c r="AZ403" s="62"/>
      <c r="BA403" s="56"/>
      <c r="BB403" s="54"/>
      <c r="BC403" s="62"/>
      <c r="BD403" s="54"/>
      <c r="BE403" s="62"/>
      <c r="BF403" s="62"/>
      <c r="BG403" s="62"/>
      <c r="BH403" s="62"/>
      <c r="BI403" s="56"/>
      <c r="BJ403" s="54"/>
      <c r="BK403" s="62"/>
      <c r="BL403" s="62"/>
      <c r="BM403" s="62"/>
      <c r="BN403" s="62"/>
      <c r="BO403" s="62"/>
      <c r="BP403" s="62"/>
      <c r="BQ403" s="67"/>
      <c r="BR403" s="62"/>
      <c r="BS403" s="70"/>
      <c r="BT403" s="62"/>
      <c r="BU403" s="62"/>
      <c r="BV403" s="54" t="s">
        <v>3022</v>
      </c>
      <c r="BW403" s="54"/>
      <c r="BX403" s="54"/>
      <c r="BY403" s="54"/>
      <c r="BZ403" s="89">
        <v>44635</v>
      </c>
      <c r="CA403" s="61" t="s">
        <v>3766</v>
      </c>
      <c r="CB403" s="81" t="s">
        <v>597</v>
      </c>
      <c r="CC403" s="74">
        <v>1</v>
      </c>
      <c r="CD403" s="54" t="s">
        <v>257</v>
      </c>
      <c r="CE403" s="684">
        <v>44658</v>
      </c>
      <c r="CF403" s="58" t="s">
        <v>598</v>
      </c>
      <c r="CG403" s="66" t="s">
        <v>135</v>
      </c>
      <c r="CH403" s="68">
        <v>1</v>
      </c>
      <c r="CI403" s="54" t="s">
        <v>257</v>
      </c>
      <c r="CJ403" s="76">
        <v>44680</v>
      </c>
      <c r="CK403" s="92" t="s">
        <v>598</v>
      </c>
      <c r="CL403" s="77" t="s">
        <v>135</v>
      </c>
      <c r="CM403" s="78">
        <v>1</v>
      </c>
      <c r="CN403" s="78" t="s">
        <v>257</v>
      </c>
      <c r="CO403" s="77"/>
      <c r="CP403" s="77"/>
      <c r="CQ403" s="77"/>
      <c r="CR403" s="248">
        <v>44720</v>
      </c>
      <c r="CS403" s="77" t="s">
        <v>2659</v>
      </c>
      <c r="CT403" s="77" t="s">
        <v>139</v>
      </c>
      <c r="CU403" s="822">
        <v>44761</v>
      </c>
      <c r="CV403" s="827" t="s">
        <v>8276</v>
      </c>
      <c r="CW403" s="856" t="s">
        <v>139</v>
      </c>
      <c r="CX403" s="893">
        <v>44767</v>
      </c>
      <c r="CY403" s="890" t="s">
        <v>8453</v>
      </c>
      <c r="CZ403" s="885" t="s">
        <v>128</v>
      </c>
      <c r="DA403" s="78">
        <v>1</v>
      </c>
      <c r="DB403" s="884" t="s">
        <v>4237</v>
      </c>
      <c r="DC403" s="919" t="s">
        <v>260</v>
      </c>
      <c r="DD403" s="920" t="s">
        <v>260</v>
      </c>
      <c r="DE403" s="54" t="s">
        <v>140</v>
      </c>
      <c r="DF403" s="67" t="s">
        <v>3767</v>
      </c>
      <c r="DG403" s="56" t="s">
        <v>597</v>
      </c>
      <c r="DH403" s="170">
        <v>44635</v>
      </c>
      <c r="DI403" s="54" t="s">
        <v>310</v>
      </c>
      <c r="DJ403" s="953" t="s">
        <v>3768</v>
      </c>
      <c r="DK403" s="925">
        <v>396</v>
      </c>
      <c r="DL403" s="855" t="str">
        <f t="shared" si="11"/>
        <v>CUMPLIDA</v>
      </c>
      <c r="DM403" s="913">
        <v>396</v>
      </c>
    </row>
    <row r="404" spans="1:117" ht="27" hidden="1" customHeight="1">
      <c r="A404" s="54">
        <v>581</v>
      </c>
      <c r="B404" s="54">
        <v>561</v>
      </c>
      <c r="C404" s="59" t="s">
        <v>99</v>
      </c>
      <c r="D404" s="56">
        <v>2021</v>
      </c>
      <c r="E404" s="56" t="s">
        <v>3708</v>
      </c>
      <c r="F404" s="65">
        <v>44529</v>
      </c>
      <c r="G404" s="118" t="s">
        <v>3769</v>
      </c>
      <c r="H404" s="59" t="s">
        <v>102</v>
      </c>
      <c r="I404" s="58" t="s">
        <v>3761</v>
      </c>
      <c r="J404" s="58" t="s">
        <v>3762</v>
      </c>
      <c r="K404" s="58" t="s">
        <v>3762</v>
      </c>
      <c r="L404" s="59" t="s">
        <v>146</v>
      </c>
      <c r="M404" s="58" t="s">
        <v>3770</v>
      </c>
      <c r="N404" s="62"/>
      <c r="O404" s="54">
        <v>1</v>
      </c>
      <c r="P404" s="62" t="s">
        <v>3771</v>
      </c>
      <c r="Q404" s="55" t="s">
        <v>109</v>
      </c>
      <c r="R404" s="56" t="s">
        <v>2398</v>
      </c>
      <c r="S404" s="65">
        <v>44557</v>
      </c>
      <c r="T404" s="65">
        <v>44592</v>
      </c>
      <c r="U404" s="323"/>
      <c r="V404" s="62"/>
      <c r="W404" s="65">
        <f t="shared" si="12"/>
        <v>44592</v>
      </c>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54"/>
      <c r="AW404" s="62"/>
      <c r="AX404" s="62"/>
      <c r="AY404" s="62"/>
      <c r="AZ404" s="62"/>
      <c r="BA404" s="56"/>
      <c r="BB404" s="54"/>
      <c r="BC404" s="62"/>
      <c r="BD404" s="54"/>
      <c r="BE404" s="62"/>
      <c r="BF404" s="62"/>
      <c r="BG404" s="62"/>
      <c r="BH404" s="62"/>
      <c r="BI404" s="56"/>
      <c r="BJ404" s="54"/>
      <c r="BK404" s="62"/>
      <c r="BL404" s="62"/>
      <c r="BM404" s="62"/>
      <c r="BN404" s="62"/>
      <c r="BO404" s="62"/>
      <c r="BP404" s="62"/>
      <c r="BQ404" s="67"/>
      <c r="BR404" s="62"/>
      <c r="BS404" s="70"/>
      <c r="BT404" s="62"/>
      <c r="BU404" s="62"/>
      <c r="BV404" s="54" t="s">
        <v>3022</v>
      </c>
      <c r="BW404" s="54"/>
      <c r="BX404" s="54"/>
      <c r="BY404" s="54"/>
      <c r="BZ404" s="89">
        <v>44635</v>
      </c>
      <c r="CA404" s="61" t="s">
        <v>3772</v>
      </c>
      <c r="CB404" s="81" t="s">
        <v>597</v>
      </c>
      <c r="CC404" s="74">
        <v>1</v>
      </c>
      <c r="CD404" s="54" t="s">
        <v>257</v>
      </c>
      <c r="CE404" s="684">
        <v>44658</v>
      </c>
      <c r="CF404" s="58" t="s">
        <v>598</v>
      </c>
      <c r="CG404" s="66" t="s">
        <v>135</v>
      </c>
      <c r="CH404" s="68">
        <v>1</v>
      </c>
      <c r="CI404" s="54" t="s">
        <v>257</v>
      </c>
      <c r="CJ404" s="76">
        <v>44680</v>
      </c>
      <c r="CK404" s="92" t="s">
        <v>598</v>
      </c>
      <c r="CL404" s="77" t="s">
        <v>135</v>
      </c>
      <c r="CM404" s="78">
        <v>1</v>
      </c>
      <c r="CN404" s="78" t="s">
        <v>257</v>
      </c>
      <c r="CO404" s="77"/>
      <c r="CP404" s="77"/>
      <c r="CQ404" s="77"/>
      <c r="CR404" s="248">
        <v>44720</v>
      </c>
      <c r="CS404" s="77" t="s">
        <v>2659</v>
      </c>
      <c r="CT404" s="77" t="s">
        <v>139</v>
      </c>
      <c r="CU404" s="822">
        <v>44761</v>
      </c>
      <c r="CV404" s="827" t="s">
        <v>8276</v>
      </c>
      <c r="CW404" s="856" t="s">
        <v>139</v>
      </c>
      <c r="CX404" s="893">
        <v>44767</v>
      </c>
      <c r="CY404" s="890" t="s">
        <v>8453</v>
      </c>
      <c r="CZ404" s="885" t="s">
        <v>128</v>
      </c>
      <c r="DA404" s="78">
        <v>1</v>
      </c>
      <c r="DB404" s="884" t="s">
        <v>4237</v>
      </c>
      <c r="DC404" s="919" t="s">
        <v>260</v>
      </c>
      <c r="DD404" s="920" t="s">
        <v>260</v>
      </c>
      <c r="DE404" s="54" t="s">
        <v>140</v>
      </c>
      <c r="DF404" s="67" t="s">
        <v>3767</v>
      </c>
      <c r="DG404" s="56" t="s">
        <v>597</v>
      </c>
      <c r="DH404" s="170">
        <v>44635</v>
      </c>
      <c r="DI404" s="54" t="s">
        <v>310</v>
      </c>
      <c r="DJ404" s="953" t="s">
        <v>3773</v>
      </c>
      <c r="DK404" s="925">
        <v>397</v>
      </c>
      <c r="DL404" s="855" t="str">
        <f t="shared" si="11"/>
        <v>CUMPLIDA</v>
      </c>
      <c r="DM404" s="913">
        <v>397</v>
      </c>
    </row>
    <row r="405" spans="1:117" ht="27" hidden="1" customHeight="1">
      <c r="A405" s="54">
        <v>0</v>
      </c>
      <c r="B405" s="54">
        <v>562</v>
      </c>
      <c r="C405" s="59" t="s">
        <v>99</v>
      </c>
      <c r="D405" s="56">
        <v>2021</v>
      </c>
      <c r="E405" s="56" t="s">
        <v>3708</v>
      </c>
      <c r="F405" s="65">
        <v>44529</v>
      </c>
      <c r="G405" s="118" t="s">
        <v>3769</v>
      </c>
      <c r="H405" s="59" t="s">
        <v>102</v>
      </c>
      <c r="I405" s="58" t="s">
        <v>3760</v>
      </c>
      <c r="J405" s="58" t="s">
        <v>3761</v>
      </c>
      <c r="K405" s="58" t="s">
        <v>3762</v>
      </c>
      <c r="L405" s="59" t="s">
        <v>146</v>
      </c>
      <c r="M405" s="58" t="s">
        <v>3774</v>
      </c>
      <c r="N405" s="62"/>
      <c r="O405" s="54">
        <v>4</v>
      </c>
      <c r="P405" s="56" t="s">
        <v>3775</v>
      </c>
      <c r="Q405" s="55" t="s">
        <v>109</v>
      </c>
      <c r="R405" s="56" t="s">
        <v>2398</v>
      </c>
      <c r="S405" s="65">
        <v>44557</v>
      </c>
      <c r="T405" s="65">
        <v>44926</v>
      </c>
      <c r="U405" s="323"/>
      <c r="V405" s="62"/>
      <c r="W405" s="65">
        <f t="shared" si="12"/>
        <v>44926</v>
      </c>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54"/>
      <c r="AW405" s="62"/>
      <c r="AX405" s="62"/>
      <c r="AY405" s="62"/>
      <c r="AZ405" s="62"/>
      <c r="BA405" s="56"/>
      <c r="BB405" s="54"/>
      <c r="BC405" s="62"/>
      <c r="BD405" s="54"/>
      <c r="BE405" s="62"/>
      <c r="BF405" s="62"/>
      <c r="BG405" s="62"/>
      <c r="BH405" s="62"/>
      <c r="BI405" s="56"/>
      <c r="BJ405" s="54"/>
      <c r="BK405" s="62"/>
      <c r="BL405" s="62"/>
      <c r="BM405" s="62"/>
      <c r="BN405" s="62"/>
      <c r="BO405" s="62"/>
      <c r="BP405" s="62"/>
      <c r="BQ405" s="67"/>
      <c r="BR405" s="62"/>
      <c r="BS405" s="70"/>
      <c r="BT405" s="62"/>
      <c r="BU405" s="62"/>
      <c r="BV405" s="54" t="s">
        <v>3022</v>
      </c>
      <c r="BW405" s="54"/>
      <c r="BX405" s="54"/>
      <c r="BY405" s="54"/>
      <c r="BZ405" s="89">
        <v>44622</v>
      </c>
      <c r="CA405" s="332" t="s">
        <v>2855</v>
      </c>
      <c r="CB405" s="73" t="s">
        <v>132</v>
      </c>
      <c r="CC405" s="74">
        <v>0</v>
      </c>
      <c r="CD405" s="54" t="s">
        <v>133</v>
      </c>
      <c r="CE405" s="684">
        <v>44658</v>
      </c>
      <c r="CF405" s="66" t="s">
        <v>163</v>
      </c>
      <c r="CG405" s="66" t="s">
        <v>135</v>
      </c>
      <c r="CH405" s="68">
        <v>0</v>
      </c>
      <c r="CI405" s="54" t="s">
        <v>133</v>
      </c>
      <c r="CJ405" s="76">
        <v>44680</v>
      </c>
      <c r="CK405" s="77" t="s">
        <v>136</v>
      </c>
      <c r="CL405" s="77" t="s">
        <v>135</v>
      </c>
      <c r="CM405" s="78">
        <v>0</v>
      </c>
      <c r="CN405" s="78" t="s">
        <v>133</v>
      </c>
      <c r="CO405" s="248">
        <v>44712</v>
      </c>
      <c r="CP405" s="77" t="s">
        <v>3776</v>
      </c>
      <c r="CQ405" s="77">
        <v>1</v>
      </c>
      <c r="CR405" s="248">
        <v>44720</v>
      </c>
      <c r="CS405" s="77" t="s">
        <v>3777</v>
      </c>
      <c r="CT405" s="77" t="s">
        <v>3778</v>
      </c>
      <c r="CU405" s="822">
        <v>44761</v>
      </c>
      <c r="CV405" s="828" t="s">
        <v>3777</v>
      </c>
      <c r="CW405" s="865" t="s">
        <v>1071</v>
      </c>
      <c r="CX405" s="893">
        <v>44770</v>
      </c>
      <c r="CY405" s="890" t="s">
        <v>8454</v>
      </c>
      <c r="CZ405" s="885" t="s">
        <v>128</v>
      </c>
      <c r="DA405" s="78">
        <v>0.25</v>
      </c>
      <c r="DB405" s="884" t="s">
        <v>4238</v>
      </c>
      <c r="DC405" s="919"/>
      <c r="DD405" s="920"/>
      <c r="DE405" s="54" t="s">
        <v>140</v>
      </c>
      <c r="DF405" s="62"/>
      <c r="DG405" s="62"/>
      <c r="DH405" s="54"/>
      <c r="DI405" s="62"/>
      <c r="DJ405" s="953"/>
      <c r="DK405" s="925">
        <v>398</v>
      </c>
      <c r="DL405" s="855" t="str">
        <f t="shared" si="11"/>
        <v>EN AVANCE</v>
      </c>
      <c r="DM405" s="913">
        <v>398</v>
      </c>
    </row>
    <row r="406" spans="1:117" ht="27" hidden="1" customHeight="1">
      <c r="A406" s="54">
        <v>585</v>
      </c>
      <c r="B406" s="54">
        <v>563</v>
      </c>
      <c r="C406" s="59" t="s">
        <v>99</v>
      </c>
      <c r="D406" s="352">
        <v>2021</v>
      </c>
      <c r="E406" s="352" t="s">
        <v>3708</v>
      </c>
      <c r="F406" s="353">
        <v>44529</v>
      </c>
      <c r="G406" s="354" t="s">
        <v>3779</v>
      </c>
      <c r="H406" s="59" t="s">
        <v>102</v>
      </c>
      <c r="I406" s="356" t="s">
        <v>2393</v>
      </c>
      <c r="J406" s="356" t="s">
        <v>2394</v>
      </c>
      <c r="K406" s="356" t="s">
        <v>2395</v>
      </c>
      <c r="L406" s="59" t="s">
        <v>146</v>
      </c>
      <c r="M406" s="356" t="s">
        <v>2396</v>
      </c>
      <c r="N406" s="364"/>
      <c r="O406" s="363">
        <v>12</v>
      </c>
      <c r="P406" s="352" t="s">
        <v>2397</v>
      </c>
      <c r="Q406" s="55" t="s">
        <v>109</v>
      </c>
      <c r="R406" s="352" t="s">
        <v>3780</v>
      </c>
      <c r="S406" s="353">
        <v>44557</v>
      </c>
      <c r="T406" s="353">
        <v>44926</v>
      </c>
      <c r="U406" s="323"/>
      <c r="V406" s="62"/>
      <c r="W406" s="65">
        <f t="shared" si="12"/>
        <v>44926</v>
      </c>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54"/>
      <c r="AW406" s="62"/>
      <c r="AX406" s="62"/>
      <c r="AY406" s="62"/>
      <c r="AZ406" s="62"/>
      <c r="BA406" s="56"/>
      <c r="BB406" s="54"/>
      <c r="BC406" s="62"/>
      <c r="BD406" s="54"/>
      <c r="BE406" s="62"/>
      <c r="BF406" s="62"/>
      <c r="BG406" s="62"/>
      <c r="BH406" s="62"/>
      <c r="BI406" s="56"/>
      <c r="BJ406" s="54"/>
      <c r="BK406" s="62"/>
      <c r="BL406" s="62"/>
      <c r="BM406" s="62"/>
      <c r="BN406" s="62"/>
      <c r="BO406" s="62"/>
      <c r="BP406" s="62"/>
      <c r="BQ406" s="67"/>
      <c r="BR406" s="62"/>
      <c r="BS406" s="70"/>
      <c r="BT406" s="62"/>
      <c r="BU406" s="62"/>
      <c r="BV406" s="54" t="s">
        <v>3022</v>
      </c>
      <c r="BW406" s="54"/>
      <c r="BX406" s="54"/>
      <c r="BY406" s="54"/>
      <c r="BZ406" s="89">
        <v>44622</v>
      </c>
      <c r="CA406" s="332" t="s">
        <v>2855</v>
      </c>
      <c r="CB406" s="73" t="s">
        <v>132</v>
      </c>
      <c r="CC406" s="74">
        <v>0</v>
      </c>
      <c r="CD406" s="54" t="s">
        <v>133</v>
      </c>
      <c r="CE406" s="684">
        <v>44658</v>
      </c>
      <c r="CF406" s="66" t="s">
        <v>163</v>
      </c>
      <c r="CG406" s="66" t="s">
        <v>135</v>
      </c>
      <c r="CH406" s="68">
        <v>0</v>
      </c>
      <c r="CI406" s="54" t="s">
        <v>133</v>
      </c>
      <c r="CJ406" s="76">
        <v>44680</v>
      </c>
      <c r="CK406" s="77" t="s">
        <v>136</v>
      </c>
      <c r="CL406" s="77" t="s">
        <v>135</v>
      </c>
      <c r="CM406" s="78">
        <v>0</v>
      </c>
      <c r="CN406" s="78" t="s">
        <v>133</v>
      </c>
      <c r="CO406" s="248">
        <v>44712</v>
      </c>
      <c r="CP406" s="77" t="s">
        <v>2402</v>
      </c>
      <c r="CQ406" s="77">
        <v>0.6</v>
      </c>
      <c r="CR406" s="248">
        <v>44720</v>
      </c>
      <c r="CS406" s="931"/>
      <c r="CT406" s="77" t="s">
        <v>126</v>
      </c>
      <c r="CU406" s="822">
        <v>44761</v>
      </c>
      <c r="CV406" s="828" t="s">
        <v>2403</v>
      </c>
      <c r="CW406" s="858" t="s">
        <v>126</v>
      </c>
      <c r="CX406" s="893">
        <v>44770</v>
      </c>
      <c r="CY406" s="944" t="s">
        <v>8455</v>
      </c>
      <c r="CZ406" s="885" t="s">
        <v>128</v>
      </c>
      <c r="DA406" s="78">
        <v>0.25</v>
      </c>
      <c r="DB406" s="884" t="s">
        <v>4238</v>
      </c>
      <c r="DC406" s="919"/>
      <c r="DD406" s="920"/>
      <c r="DE406" s="54" t="s">
        <v>140</v>
      </c>
      <c r="DF406" s="62"/>
      <c r="DG406" s="62"/>
      <c r="DH406" s="54"/>
      <c r="DI406" s="62"/>
      <c r="DJ406" s="953"/>
      <c r="DK406" s="925">
        <v>399</v>
      </c>
      <c r="DL406" s="855" t="str">
        <f t="shared" si="11"/>
        <v>EN AVANCE</v>
      </c>
      <c r="DM406" s="913">
        <v>399</v>
      </c>
    </row>
    <row r="407" spans="1:117" ht="27" hidden="1" customHeight="1">
      <c r="A407" s="54">
        <v>0</v>
      </c>
      <c r="B407" s="54">
        <v>564</v>
      </c>
      <c r="C407" s="59" t="s">
        <v>99</v>
      </c>
      <c r="D407" s="352">
        <v>2021</v>
      </c>
      <c r="E407" s="352" t="s">
        <v>3708</v>
      </c>
      <c r="F407" s="353">
        <v>44529</v>
      </c>
      <c r="G407" s="354" t="s">
        <v>3779</v>
      </c>
      <c r="H407" s="59" t="s">
        <v>102</v>
      </c>
      <c r="I407" s="356" t="s">
        <v>2393</v>
      </c>
      <c r="J407" s="356" t="s">
        <v>2394</v>
      </c>
      <c r="K407" s="356" t="s">
        <v>2395</v>
      </c>
      <c r="L407" s="59" t="s">
        <v>146</v>
      </c>
      <c r="M407" s="356" t="s">
        <v>3781</v>
      </c>
      <c r="N407" s="364"/>
      <c r="O407" s="363">
        <v>2</v>
      </c>
      <c r="P407" s="352" t="s">
        <v>3782</v>
      </c>
      <c r="Q407" s="55" t="s">
        <v>109</v>
      </c>
      <c r="R407" s="352" t="s">
        <v>3780</v>
      </c>
      <c r="S407" s="353">
        <v>44557</v>
      </c>
      <c r="T407" s="353">
        <v>44926</v>
      </c>
      <c r="U407" s="323"/>
      <c r="V407" s="62"/>
      <c r="W407" s="65">
        <f t="shared" si="12"/>
        <v>44926</v>
      </c>
      <c r="X407" s="62"/>
      <c r="Y407" s="62"/>
      <c r="Z407" s="62"/>
      <c r="AA407" s="62"/>
      <c r="AB407" s="62"/>
      <c r="AC407" s="62"/>
      <c r="AD407" s="62"/>
      <c r="AE407" s="62"/>
      <c r="AF407" s="62"/>
      <c r="AG407" s="62"/>
      <c r="AH407" s="62"/>
      <c r="AI407" s="62"/>
      <c r="AJ407" s="62"/>
      <c r="AK407" s="62"/>
      <c r="AL407" s="62"/>
      <c r="AM407" s="62"/>
      <c r="AN407" s="62"/>
      <c r="AO407" s="62"/>
      <c r="AP407" s="62"/>
      <c r="AQ407" s="62"/>
      <c r="AR407" s="62"/>
      <c r="AS407" s="62"/>
      <c r="AT407" s="62"/>
      <c r="AU407" s="62"/>
      <c r="AV407" s="54"/>
      <c r="AW407" s="62"/>
      <c r="AX407" s="62"/>
      <c r="AY407" s="62"/>
      <c r="AZ407" s="62"/>
      <c r="BA407" s="56"/>
      <c r="BB407" s="54"/>
      <c r="BC407" s="62"/>
      <c r="BD407" s="54"/>
      <c r="BE407" s="62"/>
      <c r="BF407" s="62"/>
      <c r="BG407" s="62"/>
      <c r="BH407" s="62"/>
      <c r="BI407" s="56"/>
      <c r="BJ407" s="54"/>
      <c r="BK407" s="62"/>
      <c r="BL407" s="62"/>
      <c r="BM407" s="62"/>
      <c r="BN407" s="62"/>
      <c r="BO407" s="62"/>
      <c r="BP407" s="62"/>
      <c r="BQ407" s="67"/>
      <c r="BR407" s="62"/>
      <c r="BS407" s="70"/>
      <c r="BT407" s="62"/>
      <c r="BU407" s="62"/>
      <c r="BV407" s="54" t="s">
        <v>3022</v>
      </c>
      <c r="BW407" s="54"/>
      <c r="BX407" s="54"/>
      <c r="BY407" s="54"/>
      <c r="BZ407" s="89">
        <v>44622</v>
      </c>
      <c r="CA407" s="332" t="s">
        <v>2855</v>
      </c>
      <c r="CB407" s="73" t="s">
        <v>132</v>
      </c>
      <c r="CC407" s="74">
        <v>0</v>
      </c>
      <c r="CD407" s="54" t="s">
        <v>133</v>
      </c>
      <c r="CE407" s="684">
        <v>44658</v>
      </c>
      <c r="CF407" s="66" t="s">
        <v>163</v>
      </c>
      <c r="CG407" s="66" t="s">
        <v>135</v>
      </c>
      <c r="CH407" s="68">
        <v>0</v>
      </c>
      <c r="CI407" s="54" t="s">
        <v>133</v>
      </c>
      <c r="CJ407" s="76">
        <v>44680</v>
      </c>
      <c r="CK407" s="77" t="s">
        <v>136</v>
      </c>
      <c r="CL407" s="77" t="s">
        <v>135</v>
      </c>
      <c r="CM407" s="78">
        <v>0</v>
      </c>
      <c r="CN407" s="78" t="s">
        <v>133</v>
      </c>
      <c r="CO407" s="79">
        <v>44712</v>
      </c>
      <c r="CP407" s="77" t="s">
        <v>2402</v>
      </c>
      <c r="CQ407" s="77">
        <v>0.6</v>
      </c>
      <c r="CR407" s="79">
        <v>44720</v>
      </c>
      <c r="CS407" s="77" t="s">
        <v>2408</v>
      </c>
      <c r="CT407" s="77" t="s">
        <v>3783</v>
      </c>
      <c r="CU407" s="822">
        <v>44761</v>
      </c>
      <c r="CV407" s="828" t="s">
        <v>8285</v>
      </c>
      <c r="CW407" s="865" t="s">
        <v>1071</v>
      </c>
      <c r="CX407" s="893">
        <v>44770</v>
      </c>
      <c r="CY407" s="910" t="s">
        <v>8456</v>
      </c>
      <c r="CZ407" s="885" t="s">
        <v>128</v>
      </c>
      <c r="DA407" s="78">
        <v>0.5</v>
      </c>
      <c r="DB407" s="884" t="s">
        <v>4238</v>
      </c>
      <c r="DC407" s="919"/>
      <c r="DD407" s="920"/>
      <c r="DE407" s="54" t="s">
        <v>140</v>
      </c>
      <c r="DF407" s="62"/>
      <c r="DG407" s="62"/>
      <c r="DH407" s="54"/>
      <c r="DI407" s="62"/>
      <c r="DJ407" s="953"/>
      <c r="DK407" s="925">
        <v>400</v>
      </c>
      <c r="DL407" s="855" t="str">
        <f t="shared" si="11"/>
        <v>EN AVANCE</v>
      </c>
      <c r="DM407" s="913">
        <v>400</v>
      </c>
    </row>
    <row r="408" spans="1:117" ht="27" hidden="1" customHeight="1">
      <c r="A408" s="54">
        <v>0</v>
      </c>
      <c r="B408" s="54">
        <v>565</v>
      </c>
      <c r="C408" s="59" t="s">
        <v>99</v>
      </c>
      <c r="D408" s="352">
        <v>2021</v>
      </c>
      <c r="E408" s="352" t="s">
        <v>3708</v>
      </c>
      <c r="F408" s="353">
        <v>44529</v>
      </c>
      <c r="G408" s="354" t="s">
        <v>3779</v>
      </c>
      <c r="H408" s="59" t="s">
        <v>102</v>
      </c>
      <c r="I408" s="356" t="s">
        <v>3784</v>
      </c>
      <c r="J408" s="356" t="s">
        <v>2394</v>
      </c>
      <c r="K408" s="356" t="s">
        <v>2395</v>
      </c>
      <c r="L408" s="60" t="s">
        <v>146</v>
      </c>
      <c r="M408" s="356" t="s">
        <v>3785</v>
      </c>
      <c r="N408" s="364"/>
      <c r="O408" s="363">
        <v>2</v>
      </c>
      <c r="P408" s="352" t="s">
        <v>3786</v>
      </c>
      <c r="Q408" s="59" t="s">
        <v>167</v>
      </c>
      <c r="R408" s="352" t="s">
        <v>2001</v>
      </c>
      <c r="S408" s="353">
        <v>44557</v>
      </c>
      <c r="T408" s="353">
        <v>44926</v>
      </c>
      <c r="U408" s="323"/>
      <c r="V408" s="62"/>
      <c r="W408" s="65">
        <f t="shared" si="12"/>
        <v>44926</v>
      </c>
      <c r="X408" s="62"/>
      <c r="Y408" s="62"/>
      <c r="Z408" s="62"/>
      <c r="AA408" s="62"/>
      <c r="AB408" s="62"/>
      <c r="AC408" s="62"/>
      <c r="AD408" s="62"/>
      <c r="AE408" s="62"/>
      <c r="AF408" s="62"/>
      <c r="AG408" s="62"/>
      <c r="AH408" s="62"/>
      <c r="AI408" s="62"/>
      <c r="AJ408" s="62"/>
      <c r="AK408" s="62"/>
      <c r="AL408" s="62"/>
      <c r="AM408" s="62"/>
      <c r="AN408" s="62"/>
      <c r="AO408" s="62"/>
      <c r="AP408" s="62"/>
      <c r="AQ408" s="62"/>
      <c r="AR408" s="62"/>
      <c r="AS408" s="62"/>
      <c r="AT408" s="62"/>
      <c r="AU408" s="62"/>
      <c r="AV408" s="54"/>
      <c r="AW408" s="62"/>
      <c r="AX408" s="62"/>
      <c r="AY408" s="62"/>
      <c r="AZ408" s="62"/>
      <c r="BA408" s="56"/>
      <c r="BB408" s="54"/>
      <c r="BC408" s="62"/>
      <c r="BD408" s="54"/>
      <c r="BE408" s="62"/>
      <c r="BF408" s="62"/>
      <c r="BG408" s="62"/>
      <c r="BH408" s="62"/>
      <c r="BI408" s="56"/>
      <c r="BJ408" s="54"/>
      <c r="BK408" s="62"/>
      <c r="BL408" s="62"/>
      <c r="BM408" s="62"/>
      <c r="BN408" s="62"/>
      <c r="BO408" s="62"/>
      <c r="BP408" s="62"/>
      <c r="BQ408" s="67"/>
      <c r="BR408" s="62"/>
      <c r="BS408" s="70"/>
      <c r="BT408" s="62"/>
      <c r="BU408" s="62"/>
      <c r="BV408" s="54" t="s">
        <v>3022</v>
      </c>
      <c r="BW408" s="54"/>
      <c r="BX408" s="54"/>
      <c r="BY408" s="54"/>
      <c r="BZ408" s="66" t="s">
        <v>255</v>
      </c>
      <c r="CA408" s="56" t="s">
        <v>3787</v>
      </c>
      <c r="CB408" s="66" t="s">
        <v>195</v>
      </c>
      <c r="CC408" s="68">
        <v>1</v>
      </c>
      <c r="CD408" s="54" t="s">
        <v>257</v>
      </c>
      <c r="CE408" s="76">
        <v>44659</v>
      </c>
      <c r="CF408" s="123" t="s">
        <v>258</v>
      </c>
      <c r="CG408" s="77" t="s">
        <v>195</v>
      </c>
      <c r="CH408" s="78">
        <v>1</v>
      </c>
      <c r="CI408" s="123" t="s">
        <v>257</v>
      </c>
      <c r="CJ408" s="76">
        <v>44680</v>
      </c>
      <c r="CK408" s="96" t="s">
        <v>259</v>
      </c>
      <c r="CL408" s="96" t="s">
        <v>198</v>
      </c>
      <c r="CM408" s="97">
        <v>1</v>
      </c>
      <c r="CN408" s="123" t="s">
        <v>257</v>
      </c>
      <c r="CO408" s="92"/>
      <c r="CP408" s="92"/>
      <c r="CQ408" s="92"/>
      <c r="CR408" s="79">
        <v>44720</v>
      </c>
      <c r="CS408" s="92" t="s">
        <v>259</v>
      </c>
      <c r="CT408" s="92" t="s">
        <v>139</v>
      </c>
      <c r="CU408" s="829">
        <v>44761</v>
      </c>
      <c r="CV408" s="832" t="s">
        <v>259</v>
      </c>
      <c r="CW408" s="868" t="s">
        <v>139</v>
      </c>
      <c r="CX408" s="883">
        <v>44764</v>
      </c>
      <c r="CY408" s="884" t="s">
        <v>8556</v>
      </c>
      <c r="CZ408" s="886" t="s">
        <v>220</v>
      </c>
      <c r="DA408" s="97">
        <v>1</v>
      </c>
      <c r="DB408" s="884" t="s">
        <v>4237</v>
      </c>
      <c r="DC408" s="919"/>
      <c r="DD408" s="920"/>
      <c r="DE408" s="54" t="s">
        <v>140</v>
      </c>
      <c r="DF408" s="62"/>
      <c r="DG408" s="62"/>
      <c r="DH408" s="54"/>
      <c r="DI408" s="62"/>
      <c r="DJ408" s="953"/>
      <c r="DK408" s="925">
        <v>401</v>
      </c>
      <c r="DL408" s="855" t="str">
        <f t="shared" si="11"/>
        <v>CUMPLIDA</v>
      </c>
      <c r="DM408" s="913">
        <v>401</v>
      </c>
    </row>
    <row r="409" spans="1:117" ht="27" hidden="1" customHeight="1">
      <c r="A409" s="54">
        <v>586</v>
      </c>
      <c r="B409" s="54">
        <v>566</v>
      </c>
      <c r="C409" s="59" t="s">
        <v>99</v>
      </c>
      <c r="D409" s="56">
        <v>2021</v>
      </c>
      <c r="E409" s="56" t="s">
        <v>3708</v>
      </c>
      <c r="F409" s="65">
        <v>44529</v>
      </c>
      <c r="G409" s="118" t="s">
        <v>3788</v>
      </c>
      <c r="H409" s="59" t="s">
        <v>102</v>
      </c>
      <c r="I409" s="58" t="s">
        <v>2439</v>
      </c>
      <c r="J409" s="58" t="s">
        <v>2440</v>
      </c>
      <c r="K409" s="58" t="s">
        <v>2441</v>
      </c>
      <c r="L409" s="59" t="s">
        <v>146</v>
      </c>
      <c r="M409" s="58" t="s">
        <v>3133</v>
      </c>
      <c r="N409" s="62"/>
      <c r="O409" s="54">
        <v>1</v>
      </c>
      <c r="P409" s="56" t="s">
        <v>2443</v>
      </c>
      <c r="Q409" s="55" t="s">
        <v>109</v>
      </c>
      <c r="R409" s="56" t="s">
        <v>2398</v>
      </c>
      <c r="S409" s="65">
        <v>44550</v>
      </c>
      <c r="T409" s="65">
        <v>44561</v>
      </c>
      <c r="U409" s="63" t="s">
        <v>111</v>
      </c>
      <c r="V409" s="62"/>
      <c r="W409" s="64">
        <v>44742</v>
      </c>
      <c r="X409" s="62"/>
      <c r="Y409" s="62"/>
      <c r="Z409" s="62"/>
      <c r="AA409" s="62"/>
      <c r="AB409" s="62"/>
      <c r="AC409" s="62"/>
      <c r="AD409" s="62"/>
      <c r="AE409" s="62"/>
      <c r="AF409" s="62"/>
      <c r="AG409" s="62"/>
      <c r="AH409" s="62"/>
      <c r="AI409" s="62"/>
      <c r="AJ409" s="62"/>
      <c r="AK409" s="62"/>
      <c r="AL409" s="62"/>
      <c r="AM409" s="62"/>
      <c r="AN409" s="62"/>
      <c r="AO409" s="62"/>
      <c r="AP409" s="62"/>
      <c r="AQ409" s="62"/>
      <c r="AR409" s="62"/>
      <c r="AS409" s="62"/>
      <c r="AT409" s="62"/>
      <c r="AU409" s="62"/>
      <c r="AV409" s="54"/>
      <c r="AW409" s="62"/>
      <c r="AX409" s="62"/>
      <c r="AY409" s="62"/>
      <c r="AZ409" s="62"/>
      <c r="BA409" s="56"/>
      <c r="BB409" s="54"/>
      <c r="BC409" s="62"/>
      <c r="BD409" s="54"/>
      <c r="BE409" s="62"/>
      <c r="BF409" s="62"/>
      <c r="BG409" s="62"/>
      <c r="BH409" s="62"/>
      <c r="BI409" s="56"/>
      <c r="BJ409" s="54"/>
      <c r="BK409" s="62"/>
      <c r="BL409" s="62"/>
      <c r="BM409" s="62"/>
      <c r="BN409" s="62"/>
      <c r="BO409" s="62"/>
      <c r="BP409" s="62"/>
      <c r="BQ409" s="67"/>
      <c r="BR409" s="62"/>
      <c r="BS409" s="70"/>
      <c r="BT409" s="62"/>
      <c r="BU409" s="62"/>
      <c r="BV409" s="54" t="s">
        <v>3022</v>
      </c>
      <c r="BW409" s="54"/>
      <c r="BX409" s="54"/>
      <c r="BY409" s="54"/>
      <c r="BZ409" s="89">
        <v>44622</v>
      </c>
      <c r="CA409" s="302" t="s">
        <v>2464</v>
      </c>
      <c r="CB409" s="73" t="s">
        <v>132</v>
      </c>
      <c r="CC409" s="74">
        <v>0</v>
      </c>
      <c r="CD409" s="54" t="s">
        <v>133</v>
      </c>
      <c r="CE409" s="684">
        <v>44658</v>
      </c>
      <c r="CF409" s="315" t="s">
        <v>2465</v>
      </c>
      <c r="CG409" s="66" t="s">
        <v>135</v>
      </c>
      <c r="CH409" s="68">
        <v>0</v>
      </c>
      <c r="CI409" s="54" t="s">
        <v>133</v>
      </c>
      <c r="CJ409" s="76">
        <v>44680</v>
      </c>
      <c r="CK409" s="77" t="s">
        <v>136</v>
      </c>
      <c r="CL409" s="77" t="s">
        <v>135</v>
      </c>
      <c r="CM409" s="78">
        <v>0</v>
      </c>
      <c r="CN409" s="78" t="s">
        <v>133</v>
      </c>
      <c r="CO409" s="79">
        <v>44712</v>
      </c>
      <c r="CP409" s="77" t="s">
        <v>3134</v>
      </c>
      <c r="CQ409" s="77">
        <v>1</v>
      </c>
      <c r="CR409" s="79">
        <v>44720</v>
      </c>
      <c r="CS409" s="77" t="s">
        <v>3135</v>
      </c>
      <c r="CT409" s="77" t="s">
        <v>166</v>
      </c>
      <c r="CU409" s="822">
        <v>44761</v>
      </c>
      <c r="CV409" s="825" t="s">
        <v>8286</v>
      </c>
      <c r="CW409" s="856" t="s">
        <v>139</v>
      </c>
      <c r="CX409" s="893">
        <v>44770</v>
      </c>
      <c r="CY409" s="971" t="s">
        <v>8457</v>
      </c>
      <c r="CZ409" s="885" t="s">
        <v>128</v>
      </c>
      <c r="DA409" s="78">
        <v>0</v>
      </c>
      <c r="DB409" s="884" t="s">
        <v>4238</v>
      </c>
      <c r="DC409" s="919"/>
      <c r="DD409" s="920"/>
      <c r="DE409" s="54" t="s">
        <v>140</v>
      </c>
      <c r="DF409" s="62"/>
      <c r="DG409" s="62"/>
      <c r="DH409" s="54"/>
      <c r="DI409" s="62"/>
      <c r="DJ409" s="953"/>
      <c r="DK409" s="925">
        <v>402</v>
      </c>
      <c r="DL409" s="855" t="str">
        <f t="shared" si="11"/>
        <v>EN AVANCE</v>
      </c>
      <c r="DM409" s="913">
        <v>402</v>
      </c>
    </row>
    <row r="410" spans="1:117" ht="27" hidden="1" customHeight="1">
      <c r="A410" s="54">
        <v>0</v>
      </c>
      <c r="B410" s="54">
        <v>567</v>
      </c>
      <c r="C410" s="59" t="s">
        <v>99</v>
      </c>
      <c r="D410" s="56">
        <v>2021</v>
      </c>
      <c r="E410" s="56" t="s">
        <v>3708</v>
      </c>
      <c r="F410" s="65">
        <v>44529</v>
      </c>
      <c r="G410" s="118" t="s">
        <v>3788</v>
      </c>
      <c r="H410" s="59" t="s">
        <v>102</v>
      </c>
      <c r="I410" s="58" t="s">
        <v>2439</v>
      </c>
      <c r="J410" s="58" t="s">
        <v>2440</v>
      </c>
      <c r="K410" s="58" t="s">
        <v>2441</v>
      </c>
      <c r="L410" s="60" t="s">
        <v>106</v>
      </c>
      <c r="M410" s="58" t="s">
        <v>3789</v>
      </c>
      <c r="N410" s="62"/>
      <c r="O410" s="68">
        <v>1</v>
      </c>
      <c r="P410" s="56" t="s">
        <v>3137</v>
      </c>
      <c r="Q410" s="55" t="s">
        <v>109</v>
      </c>
      <c r="R410" s="56" t="s">
        <v>1767</v>
      </c>
      <c r="S410" s="65">
        <v>44557</v>
      </c>
      <c r="T410" s="65">
        <v>44561</v>
      </c>
      <c r="U410" s="63" t="s">
        <v>111</v>
      </c>
      <c r="V410" s="62"/>
      <c r="W410" s="64">
        <v>44742</v>
      </c>
      <c r="X410" s="62"/>
      <c r="Y410" s="62"/>
      <c r="Z410" s="62"/>
      <c r="AA410" s="62"/>
      <c r="AB410" s="62"/>
      <c r="AC410" s="62"/>
      <c r="AD410" s="62"/>
      <c r="AE410" s="62"/>
      <c r="AF410" s="62"/>
      <c r="AG410" s="62"/>
      <c r="AH410" s="62"/>
      <c r="AI410" s="62"/>
      <c r="AJ410" s="62"/>
      <c r="AK410" s="62"/>
      <c r="AL410" s="62"/>
      <c r="AM410" s="62"/>
      <c r="AN410" s="62"/>
      <c r="AO410" s="62"/>
      <c r="AP410" s="62"/>
      <c r="AQ410" s="62"/>
      <c r="AR410" s="62"/>
      <c r="AS410" s="62"/>
      <c r="AT410" s="62"/>
      <c r="AU410" s="62"/>
      <c r="AV410" s="54"/>
      <c r="AW410" s="62"/>
      <c r="AX410" s="62"/>
      <c r="AY410" s="62"/>
      <c r="AZ410" s="62"/>
      <c r="BA410" s="56"/>
      <c r="BB410" s="54"/>
      <c r="BC410" s="62"/>
      <c r="BD410" s="54"/>
      <c r="BE410" s="62"/>
      <c r="BF410" s="62"/>
      <c r="BG410" s="62"/>
      <c r="BH410" s="62"/>
      <c r="BI410" s="56"/>
      <c r="BJ410" s="54"/>
      <c r="BK410" s="62"/>
      <c r="BL410" s="62"/>
      <c r="BM410" s="62"/>
      <c r="BN410" s="62"/>
      <c r="BO410" s="62"/>
      <c r="BP410" s="62"/>
      <c r="BQ410" s="67"/>
      <c r="BR410" s="62"/>
      <c r="BS410" s="70"/>
      <c r="BT410" s="62"/>
      <c r="BU410" s="62"/>
      <c r="BV410" s="54" t="s">
        <v>3022</v>
      </c>
      <c r="BW410" s="54"/>
      <c r="BX410" s="54"/>
      <c r="BY410" s="54"/>
      <c r="BZ410" s="89">
        <v>44622</v>
      </c>
      <c r="CA410" s="302" t="s">
        <v>2464</v>
      </c>
      <c r="CB410" s="73" t="s">
        <v>132</v>
      </c>
      <c r="CC410" s="74">
        <v>0</v>
      </c>
      <c r="CD410" s="54" t="s">
        <v>133</v>
      </c>
      <c r="CE410" s="684">
        <v>44658</v>
      </c>
      <c r="CF410" s="315" t="s">
        <v>2465</v>
      </c>
      <c r="CG410" s="66" t="s">
        <v>135</v>
      </c>
      <c r="CH410" s="68">
        <v>0</v>
      </c>
      <c r="CI410" s="54" t="s">
        <v>133</v>
      </c>
      <c r="CJ410" s="76">
        <v>44680</v>
      </c>
      <c r="CK410" s="77" t="s">
        <v>136</v>
      </c>
      <c r="CL410" s="77" t="s">
        <v>135</v>
      </c>
      <c r="CM410" s="78">
        <v>0</v>
      </c>
      <c r="CN410" s="78" t="s">
        <v>133</v>
      </c>
      <c r="CO410" s="248">
        <v>44712</v>
      </c>
      <c r="CP410" s="77" t="s">
        <v>2447</v>
      </c>
      <c r="CQ410" s="77">
        <v>1</v>
      </c>
      <c r="CR410" s="79">
        <v>44720</v>
      </c>
      <c r="CS410" s="77" t="s">
        <v>3138</v>
      </c>
      <c r="CT410" s="77" t="s">
        <v>166</v>
      </c>
      <c r="CU410" s="822">
        <v>44731</v>
      </c>
      <c r="CV410" s="827" t="s">
        <v>8271</v>
      </c>
      <c r="CW410" s="856" t="s">
        <v>139</v>
      </c>
      <c r="CX410" s="893">
        <v>44770</v>
      </c>
      <c r="CY410" s="909" t="s">
        <v>8458</v>
      </c>
      <c r="CZ410" s="885" t="s">
        <v>128</v>
      </c>
      <c r="DA410" s="78">
        <v>0.8</v>
      </c>
      <c r="DB410" s="884" t="s">
        <v>4238</v>
      </c>
      <c r="DC410" s="919"/>
      <c r="DD410" s="920"/>
      <c r="DE410" s="54" t="s">
        <v>140</v>
      </c>
      <c r="DF410" s="62"/>
      <c r="DG410" s="62"/>
      <c r="DH410" s="54"/>
      <c r="DI410" s="62"/>
      <c r="DJ410" s="953"/>
      <c r="DK410" s="925">
        <v>403</v>
      </c>
      <c r="DL410" s="855" t="str">
        <f t="shared" si="11"/>
        <v>EN AVANCE</v>
      </c>
      <c r="DM410" s="913">
        <v>403</v>
      </c>
    </row>
    <row r="411" spans="1:117" ht="27" hidden="1" customHeight="1">
      <c r="A411" s="54">
        <v>0</v>
      </c>
      <c r="B411" s="54">
        <v>568</v>
      </c>
      <c r="C411" s="59" t="s">
        <v>99</v>
      </c>
      <c r="D411" s="56">
        <v>2021</v>
      </c>
      <c r="E411" s="56" t="s">
        <v>3708</v>
      </c>
      <c r="F411" s="65">
        <v>44529</v>
      </c>
      <c r="G411" s="118" t="s">
        <v>3788</v>
      </c>
      <c r="H411" s="59" t="s">
        <v>102</v>
      </c>
      <c r="I411" s="58" t="s">
        <v>2439</v>
      </c>
      <c r="J411" s="58" t="s">
        <v>2440</v>
      </c>
      <c r="K411" s="58" t="s">
        <v>2441</v>
      </c>
      <c r="L411" s="59" t="s">
        <v>146</v>
      </c>
      <c r="M411" s="58" t="s">
        <v>3141</v>
      </c>
      <c r="N411" s="62"/>
      <c r="O411" s="54">
        <v>14</v>
      </c>
      <c r="P411" s="56" t="s">
        <v>3140</v>
      </c>
      <c r="Q411" s="55" t="s">
        <v>109</v>
      </c>
      <c r="R411" s="56" t="s">
        <v>2398</v>
      </c>
      <c r="S411" s="65">
        <v>44557</v>
      </c>
      <c r="T411" s="65">
        <v>44650</v>
      </c>
      <c r="U411" s="63" t="s">
        <v>111</v>
      </c>
      <c r="V411" s="62"/>
      <c r="W411" s="64">
        <v>44742</v>
      </c>
      <c r="X411" s="62"/>
      <c r="Y411" s="62"/>
      <c r="Z411" s="62"/>
      <c r="AA411" s="62"/>
      <c r="AB411" s="62"/>
      <c r="AC411" s="62"/>
      <c r="AD411" s="62"/>
      <c r="AE411" s="62"/>
      <c r="AF411" s="62"/>
      <c r="AG411" s="62"/>
      <c r="AH411" s="62"/>
      <c r="AI411" s="62"/>
      <c r="AJ411" s="62"/>
      <c r="AK411" s="62"/>
      <c r="AL411" s="62"/>
      <c r="AM411" s="62"/>
      <c r="AN411" s="62"/>
      <c r="AO411" s="62"/>
      <c r="AP411" s="62"/>
      <c r="AQ411" s="62"/>
      <c r="AR411" s="62"/>
      <c r="AS411" s="62"/>
      <c r="AT411" s="62"/>
      <c r="AU411" s="62"/>
      <c r="AV411" s="54"/>
      <c r="AW411" s="62"/>
      <c r="AX411" s="62"/>
      <c r="AY411" s="62"/>
      <c r="AZ411" s="62"/>
      <c r="BA411" s="56"/>
      <c r="BB411" s="54"/>
      <c r="BC411" s="62"/>
      <c r="BD411" s="54"/>
      <c r="BE411" s="62"/>
      <c r="BF411" s="62"/>
      <c r="BG411" s="62"/>
      <c r="BH411" s="62"/>
      <c r="BI411" s="56"/>
      <c r="BJ411" s="54"/>
      <c r="BK411" s="62"/>
      <c r="BL411" s="62"/>
      <c r="BM411" s="62"/>
      <c r="BN411" s="62"/>
      <c r="BO411" s="62"/>
      <c r="BP411" s="62"/>
      <c r="BQ411" s="67"/>
      <c r="BR411" s="62"/>
      <c r="BS411" s="70"/>
      <c r="BT411" s="62"/>
      <c r="BU411" s="62"/>
      <c r="BV411" s="54" t="s">
        <v>3022</v>
      </c>
      <c r="BW411" s="54"/>
      <c r="BX411" s="54"/>
      <c r="BY411" s="54"/>
      <c r="BZ411" s="89">
        <v>44622</v>
      </c>
      <c r="CA411" s="302" t="s">
        <v>2464</v>
      </c>
      <c r="CB411" s="73" t="s">
        <v>132</v>
      </c>
      <c r="CC411" s="74">
        <v>0</v>
      </c>
      <c r="CD411" s="54" t="s">
        <v>133</v>
      </c>
      <c r="CE411" s="684">
        <v>44658</v>
      </c>
      <c r="CF411" s="315" t="s">
        <v>2465</v>
      </c>
      <c r="CG411" s="66" t="s">
        <v>135</v>
      </c>
      <c r="CH411" s="68">
        <v>0</v>
      </c>
      <c r="CI411" s="54" t="s">
        <v>133</v>
      </c>
      <c r="CJ411" s="76">
        <v>44680</v>
      </c>
      <c r="CK411" s="77" t="s">
        <v>136</v>
      </c>
      <c r="CL411" s="77" t="s">
        <v>135</v>
      </c>
      <c r="CM411" s="78">
        <v>0</v>
      </c>
      <c r="CN411" s="78" t="s">
        <v>133</v>
      </c>
      <c r="CO411" s="79">
        <v>44712</v>
      </c>
      <c r="CP411" s="77" t="s">
        <v>2447</v>
      </c>
      <c r="CQ411" s="77">
        <v>1</v>
      </c>
      <c r="CR411" s="79">
        <v>44720</v>
      </c>
      <c r="CS411" s="77" t="s">
        <v>3142</v>
      </c>
      <c r="CT411" s="77" t="s">
        <v>166</v>
      </c>
      <c r="CU411" s="822">
        <v>44731</v>
      </c>
      <c r="CV411" s="827" t="s">
        <v>8273</v>
      </c>
      <c r="CW411" s="856" t="s">
        <v>139</v>
      </c>
      <c r="CX411" s="893">
        <v>44770</v>
      </c>
      <c r="CY411" s="909" t="s">
        <v>8459</v>
      </c>
      <c r="CZ411" s="885" t="s">
        <v>128</v>
      </c>
      <c r="DA411" s="78">
        <v>1</v>
      </c>
      <c r="DB411" s="884" t="s">
        <v>4237</v>
      </c>
      <c r="DC411" s="919"/>
      <c r="DD411" s="920"/>
      <c r="DE411" s="54" t="s">
        <v>140</v>
      </c>
      <c r="DF411" s="62"/>
      <c r="DG411" s="62"/>
      <c r="DH411" s="54"/>
      <c r="DI411" s="62"/>
      <c r="DJ411" s="953"/>
      <c r="DK411" s="925">
        <v>404</v>
      </c>
      <c r="DL411" s="855" t="str">
        <f t="shared" si="11"/>
        <v>CUMPLIDA</v>
      </c>
      <c r="DM411" s="913">
        <v>404</v>
      </c>
    </row>
    <row r="412" spans="1:117" ht="27" hidden="1" customHeight="1">
      <c r="A412" s="54">
        <v>587</v>
      </c>
      <c r="B412" s="54">
        <v>569</v>
      </c>
      <c r="C412" s="59" t="s">
        <v>99</v>
      </c>
      <c r="D412" s="352">
        <v>2021</v>
      </c>
      <c r="E412" s="352" t="s">
        <v>3708</v>
      </c>
      <c r="F412" s="353">
        <v>44529</v>
      </c>
      <c r="G412" s="354" t="s">
        <v>3790</v>
      </c>
      <c r="H412" s="59" t="s">
        <v>102</v>
      </c>
      <c r="I412" s="356" t="s">
        <v>3791</v>
      </c>
      <c r="J412" s="356" t="s">
        <v>3147</v>
      </c>
      <c r="K412" s="356" t="s">
        <v>2395</v>
      </c>
      <c r="L412" s="60" t="s">
        <v>146</v>
      </c>
      <c r="M412" s="356" t="s">
        <v>3792</v>
      </c>
      <c r="N412" s="364"/>
      <c r="O412" s="363">
        <v>1</v>
      </c>
      <c r="P412" s="352" t="s">
        <v>2410</v>
      </c>
      <c r="Q412" s="59" t="s">
        <v>167</v>
      </c>
      <c r="R412" s="352" t="s">
        <v>2001</v>
      </c>
      <c r="S412" s="353">
        <v>44557</v>
      </c>
      <c r="T412" s="353">
        <v>44742</v>
      </c>
      <c r="U412" s="323"/>
      <c r="V412" s="62"/>
      <c r="W412" s="94">
        <f>IF(T412="","",(T412+V412))</f>
        <v>44742</v>
      </c>
      <c r="X412" s="62"/>
      <c r="Y412" s="62"/>
      <c r="Z412" s="62"/>
      <c r="AA412" s="62"/>
      <c r="AB412" s="62"/>
      <c r="AC412" s="62"/>
      <c r="AD412" s="62"/>
      <c r="AE412" s="62"/>
      <c r="AF412" s="62"/>
      <c r="AG412" s="62"/>
      <c r="AH412" s="62"/>
      <c r="AI412" s="62"/>
      <c r="AJ412" s="62"/>
      <c r="AK412" s="62"/>
      <c r="AL412" s="62"/>
      <c r="AM412" s="62"/>
      <c r="AN412" s="62"/>
      <c r="AO412" s="62"/>
      <c r="AP412" s="62"/>
      <c r="AQ412" s="62"/>
      <c r="AR412" s="62"/>
      <c r="AS412" s="62"/>
      <c r="AT412" s="62"/>
      <c r="AU412" s="62"/>
      <c r="AV412" s="54"/>
      <c r="AW412" s="62"/>
      <c r="AX412" s="62"/>
      <c r="AY412" s="62"/>
      <c r="AZ412" s="62"/>
      <c r="BA412" s="56"/>
      <c r="BB412" s="54"/>
      <c r="BC412" s="62"/>
      <c r="BD412" s="54"/>
      <c r="BE412" s="62"/>
      <c r="BF412" s="62"/>
      <c r="BG412" s="62"/>
      <c r="BH412" s="62"/>
      <c r="BI412" s="56"/>
      <c r="BJ412" s="54"/>
      <c r="BK412" s="62"/>
      <c r="BL412" s="62"/>
      <c r="BM412" s="62"/>
      <c r="BN412" s="62"/>
      <c r="BO412" s="62"/>
      <c r="BP412" s="62"/>
      <c r="BQ412" s="67"/>
      <c r="BR412" s="62"/>
      <c r="BS412" s="70"/>
      <c r="BT412" s="62"/>
      <c r="BU412" s="62"/>
      <c r="BV412" s="54" t="s">
        <v>3022</v>
      </c>
      <c r="BW412" s="54"/>
      <c r="BX412" s="54"/>
      <c r="BY412" s="54"/>
      <c r="BZ412" s="66" t="s">
        <v>255</v>
      </c>
      <c r="CA412" s="70" t="s">
        <v>3793</v>
      </c>
      <c r="CB412" s="66" t="s">
        <v>195</v>
      </c>
      <c r="CC412" s="68">
        <v>1</v>
      </c>
      <c r="CD412" s="54" t="s">
        <v>257</v>
      </c>
      <c r="CE412" s="684">
        <v>44658</v>
      </c>
      <c r="CF412" s="70" t="s">
        <v>3793</v>
      </c>
      <c r="CG412" s="66" t="s">
        <v>195</v>
      </c>
      <c r="CH412" s="68">
        <v>1</v>
      </c>
      <c r="CI412" s="54" t="s">
        <v>257</v>
      </c>
      <c r="CJ412" s="76">
        <v>44680</v>
      </c>
      <c r="CK412" s="70" t="s">
        <v>3793</v>
      </c>
      <c r="CL412" s="66" t="s">
        <v>195</v>
      </c>
      <c r="CM412" s="68">
        <v>1</v>
      </c>
      <c r="CN412" s="262" t="s">
        <v>257</v>
      </c>
      <c r="CO412" s="172"/>
      <c r="CP412" s="172"/>
      <c r="CQ412" s="172"/>
      <c r="CR412" s="79">
        <v>44720</v>
      </c>
      <c r="CS412" s="172" t="s">
        <v>3383</v>
      </c>
      <c r="CT412" s="172" t="s">
        <v>139</v>
      </c>
      <c r="CU412" s="829">
        <v>44761</v>
      </c>
      <c r="CV412" s="832" t="s">
        <v>259</v>
      </c>
      <c r="CW412" s="868" t="s">
        <v>139</v>
      </c>
      <c r="CX412" s="883">
        <v>44764</v>
      </c>
      <c r="CY412" s="884" t="s">
        <v>8556</v>
      </c>
      <c r="CZ412" s="886" t="s">
        <v>220</v>
      </c>
      <c r="DA412" s="68">
        <v>1</v>
      </c>
      <c r="DB412" s="884" t="s">
        <v>4237</v>
      </c>
      <c r="DC412" s="919"/>
      <c r="DD412" s="920"/>
      <c r="DE412" s="948" t="s">
        <v>4218</v>
      </c>
      <c r="DF412" s="62" t="s">
        <v>6675</v>
      </c>
      <c r="DG412" s="62" t="s">
        <v>220</v>
      </c>
      <c r="DH412" s="954">
        <v>44771</v>
      </c>
      <c r="DI412" s="62"/>
      <c r="DJ412" s="953"/>
      <c r="DK412" s="925">
        <v>405</v>
      </c>
      <c r="DL412" s="855" t="str">
        <f t="shared" si="11"/>
        <v>CUMPLIDA</v>
      </c>
      <c r="DM412" s="913">
        <v>405</v>
      </c>
    </row>
    <row r="413" spans="1:117" ht="27" hidden="1" customHeight="1">
      <c r="A413" s="54">
        <v>0</v>
      </c>
      <c r="B413" s="54">
        <v>570</v>
      </c>
      <c r="C413" s="59" t="s">
        <v>99</v>
      </c>
      <c r="D413" s="352">
        <v>2021</v>
      </c>
      <c r="E413" s="352" t="s">
        <v>3708</v>
      </c>
      <c r="F413" s="353">
        <v>44529</v>
      </c>
      <c r="G413" s="354" t="s">
        <v>3790</v>
      </c>
      <c r="H413" s="59" t="s">
        <v>102</v>
      </c>
      <c r="I413" s="356" t="s">
        <v>3791</v>
      </c>
      <c r="J413" s="356" t="s">
        <v>3147</v>
      </c>
      <c r="K413" s="356" t="s">
        <v>2395</v>
      </c>
      <c r="L413" s="59" t="s">
        <v>146</v>
      </c>
      <c r="M413" s="354" t="s">
        <v>3148</v>
      </c>
      <c r="N413" s="364"/>
      <c r="O413" s="365">
        <v>1</v>
      </c>
      <c r="P413" s="352" t="s">
        <v>3149</v>
      </c>
      <c r="Q413" s="55" t="s">
        <v>109</v>
      </c>
      <c r="R413" s="352" t="s">
        <v>3150</v>
      </c>
      <c r="S413" s="353">
        <v>44557</v>
      </c>
      <c r="T413" s="353">
        <v>44561</v>
      </c>
      <c r="U413" s="63" t="s">
        <v>111</v>
      </c>
      <c r="V413" s="62"/>
      <c r="W413" s="94">
        <v>44742</v>
      </c>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54"/>
      <c r="AW413" s="62"/>
      <c r="AX413" s="62"/>
      <c r="AY413" s="62"/>
      <c r="AZ413" s="62"/>
      <c r="BA413" s="56"/>
      <c r="BB413" s="54"/>
      <c r="BC413" s="62"/>
      <c r="BD413" s="54"/>
      <c r="BE413" s="62"/>
      <c r="BF413" s="62"/>
      <c r="BG413" s="62"/>
      <c r="BH413" s="62"/>
      <c r="BI413" s="56"/>
      <c r="BJ413" s="54"/>
      <c r="BK413" s="62"/>
      <c r="BL413" s="62"/>
      <c r="BM413" s="62"/>
      <c r="BN413" s="62"/>
      <c r="BO413" s="62"/>
      <c r="BP413" s="62"/>
      <c r="BQ413" s="67"/>
      <c r="BR413" s="62"/>
      <c r="BS413" s="70"/>
      <c r="BT413" s="62"/>
      <c r="BU413" s="62"/>
      <c r="BV413" s="54" t="s">
        <v>3022</v>
      </c>
      <c r="BW413" s="54"/>
      <c r="BX413" s="54"/>
      <c r="BY413" s="54"/>
      <c r="BZ413" s="89">
        <v>44622</v>
      </c>
      <c r="CA413" s="302" t="s">
        <v>2464</v>
      </c>
      <c r="CB413" s="73" t="s">
        <v>132</v>
      </c>
      <c r="CC413" s="74">
        <v>0</v>
      </c>
      <c r="CD413" s="54" t="s">
        <v>133</v>
      </c>
      <c r="CE413" s="684">
        <v>44658</v>
      </c>
      <c r="CF413" s="181" t="s">
        <v>625</v>
      </c>
      <c r="CG413" s="66" t="s">
        <v>135</v>
      </c>
      <c r="CH413" s="68">
        <v>0</v>
      </c>
      <c r="CI413" s="54" t="s">
        <v>133</v>
      </c>
      <c r="CJ413" s="76">
        <v>44680</v>
      </c>
      <c r="CK413" s="77" t="s">
        <v>136</v>
      </c>
      <c r="CL413" s="77" t="s">
        <v>135</v>
      </c>
      <c r="CM413" s="78">
        <v>0</v>
      </c>
      <c r="CN413" s="78" t="s">
        <v>133</v>
      </c>
      <c r="CO413" s="77"/>
      <c r="CP413" s="77"/>
      <c r="CQ413" s="77"/>
      <c r="CR413" s="79">
        <v>44720</v>
      </c>
      <c r="CS413" s="77" t="s">
        <v>335</v>
      </c>
      <c r="CT413" s="77" t="s">
        <v>166</v>
      </c>
      <c r="CU413" s="822">
        <v>44761</v>
      </c>
      <c r="CV413" s="828" t="s">
        <v>8382</v>
      </c>
      <c r="CW413" s="865" t="s">
        <v>201</v>
      </c>
      <c r="CX413" s="893">
        <v>44770</v>
      </c>
      <c r="CY413" s="908" t="s">
        <v>8436</v>
      </c>
      <c r="CZ413" s="885" t="s">
        <v>128</v>
      </c>
      <c r="DA413" s="78">
        <v>0</v>
      </c>
      <c r="DB413" s="884" t="s">
        <v>4238</v>
      </c>
      <c r="DC413" s="919"/>
      <c r="DD413" s="920"/>
      <c r="DE413" s="54" t="s">
        <v>140</v>
      </c>
      <c r="DF413" s="62"/>
      <c r="DG413" s="62"/>
      <c r="DH413" s="54"/>
      <c r="DI413" s="62"/>
      <c r="DJ413" s="953"/>
      <c r="DK413" s="925">
        <v>406</v>
      </c>
      <c r="DL413" s="855" t="str">
        <f t="shared" si="11"/>
        <v>EN AVANCE</v>
      </c>
      <c r="DM413" s="913">
        <v>406</v>
      </c>
    </row>
    <row r="414" spans="1:117" ht="27" hidden="1" customHeight="1">
      <c r="A414" s="54">
        <v>0</v>
      </c>
      <c r="B414" s="54">
        <v>571</v>
      </c>
      <c r="C414" s="59" t="s">
        <v>99</v>
      </c>
      <c r="D414" s="352">
        <v>2021</v>
      </c>
      <c r="E414" s="352" t="s">
        <v>3708</v>
      </c>
      <c r="F414" s="353">
        <v>44529</v>
      </c>
      <c r="G414" s="354" t="s">
        <v>3790</v>
      </c>
      <c r="H414" s="59" t="s">
        <v>102</v>
      </c>
      <c r="I414" s="356" t="s">
        <v>3791</v>
      </c>
      <c r="J414" s="356" t="s">
        <v>3147</v>
      </c>
      <c r="K414" s="356" t="s">
        <v>2395</v>
      </c>
      <c r="L414" s="59" t="s">
        <v>146</v>
      </c>
      <c r="M414" s="354" t="s">
        <v>3152</v>
      </c>
      <c r="N414" s="364"/>
      <c r="O414" s="365">
        <v>1</v>
      </c>
      <c r="P414" s="352" t="s">
        <v>3153</v>
      </c>
      <c r="Q414" s="55" t="s">
        <v>109</v>
      </c>
      <c r="R414" s="352" t="s">
        <v>3150</v>
      </c>
      <c r="S414" s="353">
        <v>44557</v>
      </c>
      <c r="T414" s="353">
        <v>44561</v>
      </c>
      <c r="U414" s="63" t="s">
        <v>111</v>
      </c>
      <c r="V414" s="62"/>
      <c r="W414" s="94">
        <v>44742</v>
      </c>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54"/>
      <c r="AW414" s="62"/>
      <c r="AX414" s="62"/>
      <c r="AY414" s="62"/>
      <c r="AZ414" s="62"/>
      <c r="BA414" s="56"/>
      <c r="BB414" s="54"/>
      <c r="BC414" s="62"/>
      <c r="BD414" s="54"/>
      <c r="BE414" s="62"/>
      <c r="BF414" s="62"/>
      <c r="BG414" s="62"/>
      <c r="BH414" s="62"/>
      <c r="BI414" s="56"/>
      <c r="BJ414" s="54"/>
      <c r="BK414" s="62"/>
      <c r="BL414" s="62"/>
      <c r="BM414" s="62"/>
      <c r="BN414" s="62"/>
      <c r="BO414" s="62"/>
      <c r="BP414" s="62"/>
      <c r="BQ414" s="67"/>
      <c r="BR414" s="62"/>
      <c r="BS414" s="70"/>
      <c r="BT414" s="62"/>
      <c r="BU414" s="62"/>
      <c r="BV414" s="54" t="s">
        <v>3022</v>
      </c>
      <c r="BW414" s="54"/>
      <c r="BX414" s="54"/>
      <c r="BY414" s="54"/>
      <c r="BZ414" s="89">
        <v>44622</v>
      </c>
      <c r="CA414" s="302" t="s">
        <v>2464</v>
      </c>
      <c r="CB414" s="73" t="s">
        <v>132</v>
      </c>
      <c r="CC414" s="74">
        <v>0</v>
      </c>
      <c r="CD414" s="54" t="s">
        <v>133</v>
      </c>
      <c r="CE414" s="684">
        <v>44658</v>
      </c>
      <c r="CF414" s="181" t="s">
        <v>3154</v>
      </c>
      <c r="CG414" s="66" t="s">
        <v>135</v>
      </c>
      <c r="CH414" s="68">
        <v>0</v>
      </c>
      <c r="CI414" s="54" t="s">
        <v>133</v>
      </c>
      <c r="CJ414" s="76">
        <v>44680</v>
      </c>
      <c r="CK414" s="77" t="s">
        <v>136</v>
      </c>
      <c r="CL414" s="77" t="s">
        <v>135</v>
      </c>
      <c r="CM414" s="78">
        <v>0</v>
      </c>
      <c r="CN414" s="78" t="s">
        <v>133</v>
      </c>
      <c r="CO414" s="77"/>
      <c r="CP414" s="77"/>
      <c r="CQ414" s="77"/>
      <c r="CR414" s="79">
        <v>44720</v>
      </c>
      <c r="CS414" s="77" t="s">
        <v>335</v>
      </c>
      <c r="CT414" s="77" t="s">
        <v>166</v>
      </c>
      <c r="CU414" s="822">
        <v>44761</v>
      </c>
      <c r="CV414" s="825" t="s">
        <v>8278</v>
      </c>
      <c r="CW414" s="856" t="s">
        <v>126</v>
      </c>
      <c r="CX414" s="893">
        <v>44770</v>
      </c>
      <c r="CY414" s="908" t="s">
        <v>8436</v>
      </c>
      <c r="CZ414" s="885" t="s">
        <v>128</v>
      </c>
      <c r="DA414" s="78">
        <v>0</v>
      </c>
      <c r="DB414" s="884" t="s">
        <v>4238</v>
      </c>
      <c r="DC414" s="919"/>
      <c r="DD414" s="920"/>
      <c r="DE414" s="54" t="s">
        <v>140</v>
      </c>
      <c r="DF414" s="62"/>
      <c r="DG414" s="62"/>
      <c r="DH414" s="54"/>
      <c r="DI414" s="62"/>
      <c r="DJ414" s="953"/>
      <c r="DK414" s="925">
        <v>407</v>
      </c>
      <c r="DL414" s="855" t="str">
        <f t="shared" si="11"/>
        <v>EN AVANCE</v>
      </c>
      <c r="DM414" s="913">
        <v>407</v>
      </c>
    </row>
    <row r="415" spans="1:117" ht="27" hidden="1" customHeight="1">
      <c r="A415" s="54">
        <v>0</v>
      </c>
      <c r="B415" s="54">
        <v>572</v>
      </c>
      <c r="C415" s="59" t="s">
        <v>99</v>
      </c>
      <c r="D415" s="352">
        <v>2021</v>
      </c>
      <c r="E415" s="352" t="s">
        <v>3708</v>
      </c>
      <c r="F415" s="353">
        <v>44529</v>
      </c>
      <c r="G415" s="354" t="s">
        <v>3790</v>
      </c>
      <c r="H415" s="59" t="s">
        <v>102</v>
      </c>
      <c r="I415" s="356" t="s">
        <v>3791</v>
      </c>
      <c r="J415" s="356" t="s">
        <v>3147</v>
      </c>
      <c r="K415" s="356" t="s">
        <v>2395</v>
      </c>
      <c r="L415" s="59" t="s">
        <v>146</v>
      </c>
      <c r="M415" s="354" t="s">
        <v>3156</v>
      </c>
      <c r="N415" s="364"/>
      <c r="O415" s="365">
        <v>1</v>
      </c>
      <c r="P415" s="352" t="s">
        <v>3157</v>
      </c>
      <c r="Q415" s="55" t="s">
        <v>109</v>
      </c>
      <c r="R415" s="352" t="s">
        <v>3150</v>
      </c>
      <c r="S415" s="353">
        <v>44557</v>
      </c>
      <c r="T415" s="353">
        <v>44561</v>
      </c>
      <c r="U415" s="63" t="s">
        <v>111</v>
      </c>
      <c r="V415" s="62"/>
      <c r="W415" s="94">
        <v>44742</v>
      </c>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54"/>
      <c r="AW415" s="62"/>
      <c r="AX415" s="62"/>
      <c r="AY415" s="62"/>
      <c r="AZ415" s="62"/>
      <c r="BA415" s="56"/>
      <c r="BB415" s="54"/>
      <c r="BC415" s="62"/>
      <c r="BD415" s="54"/>
      <c r="BE415" s="62"/>
      <c r="BF415" s="62"/>
      <c r="BG415" s="62"/>
      <c r="BH415" s="62"/>
      <c r="BI415" s="56"/>
      <c r="BJ415" s="54"/>
      <c r="BK415" s="62"/>
      <c r="BL415" s="62"/>
      <c r="BM415" s="62"/>
      <c r="BN415" s="62"/>
      <c r="BO415" s="62"/>
      <c r="BP415" s="62"/>
      <c r="BQ415" s="67"/>
      <c r="BR415" s="62"/>
      <c r="BS415" s="70"/>
      <c r="BT415" s="62"/>
      <c r="BU415" s="62"/>
      <c r="BV415" s="54" t="s">
        <v>3022</v>
      </c>
      <c r="BW415" s="54"/>
      <c r="BX415" s="54"/>
      <c r="BY415" s="54"/>
      <c r="BZ415" s="89">
        <v>44622</v>
      </c>
      <c r="CA415" s="302" t="s">
        <v>2464</v>
      </c>
      <c r="CB415" s="73" t="s">
        <v>132</v>
      </c>
      <c r="CC415" s="74">
        <v>0</v>
      </c>
      <c r="CD415" s="54" t="s">
        <v>133</v>
      </c>
      <c r="CE415" s="684">
        <v>44658</v>
      </c>
      <c r="CF415" s="181" t="s">
        <v>625</v>
      </c>
      <c r="CG415" s="66" t="s">
        <v>135</v>
      </c>
      <c r="CH415" s="68">
        <v>0</v>
      </c>
      <c r="CI415" s="54" t="s">
        <v>133</v>
      </c>
      <c r="CJ415" s="76">
        <v>44680</v>
      </c>
      <c r="CK415" s="77" t="s">
        <v>136</v>
      </c>
      <c r="CL415" s="77" t="s">
        <v>135</v>
      </c>
      <c r="CM415" s="78">
        <v>0</v>
      </c>
      <c r="CN415" s="78" t="s">
        <v>133</v>
      </c>
      <c r="CO415" s="77"/>
      <c r="CP415" s="77"/>
      <c r="CQ415" s="77"/>
      <c r="CR415" s="79">
        <v>44720</v>
      </c>
      <c r="CS415" s="77" t="s">
        <v>335</v>
      </c>
      <c r="CT415" s="77" t="s">
        <v>166</v>
      </c>
      <c r="CU415" s="822">
        <v>44761</v>
      </c>
      <c r="CV415" s="825" t="s">
        <v>8289</v>
      </c>
      <c r="CW415" s="856" t="s">
        <v>126</v>
      </c>
      <c r="CX415" s="893">
        <v>44770</v>
      </c>
      <c r="CY415" s="908" t="s">
        <v>8436</v>
      </c>
      <c r="CZ415" s="885" t="s">
        <v>128</v>
      </c>
      <c r="DA415" s="78">
        <v>0</v>
      </c>
      <c r="DB415" s="884" t="s">
        <v>4238</v>
      </c>
      <c r="DC415" s="919"/>
      <c r="DD415" s="920"/>
      <c r="DE415" s="54" t="s">
        <v>140</v>
      </c>
      <c r="DF415" s="62"/>
      <c r="DG415" s="62"/>
      <c r="DH415" s="54"/>
      <c r="DI415" s="62"/>
      <c r="DJ415" s="953"/>
      <c r="DK415" s="925">
        <v>408</v>
      </c>
      <c r="DL415" s="855" t="str">
        <f t="shared" si="11"/>
        <v>EN AVANCE</v>
      </c>
      <c r="DM415" s="913">
        <v>408</v>
      </c>
    </row>
    <row r="416" spans="1:117" ht="27" hidden="1" customHeight="1">
      <c r="A416" s="54">
        <v>0</v>
      </c>
      <c r="B416" s="54">
        <v>573</v>
      </c>
      <c r="C416" s="59" t="s">
        <v>99</v>
      </c>
      <c r="D416" s="352">
        <v>2021</v>
      </c>
      <c r="E416" s="352" t="s">
        <v>3708</v>
      </c>
      <c r="F416" s="353">
        <v>44529</v>
      </c>
      <c r="G416" s="354" t="s">
        <v>3790</v>
      </c>
      <c r="H416" s="59" t="s">
        <v>102</v>
      </c>
      <c r="I416" s="356" t="s">
        <v>3791</v>
      </c>
      <c r="J416" s="356" t="s">
        <v>3147</v>
      </c>
      <c r="K416" s="356" t="s">
        <v>2395</v>
      </c>
      <c r="L416" s="59" t="s">
        <v>146</v>
      </c>
      <c r="M416" s="354" t="s">
        <v>3159</v>
      </c>
      <c r="N416" s="364"/>
      <c r="O416" s="365">
        <v>1</v>
      </c>
      <c r="P416" s="352" t="s">
        <v>3160</v>
      </c>
      <c r="Q416" s="55" t="s">
        <v>109</v>
      </c>
      <c r="R416" s="352" t="s">
        <v>3150</v>
      </c>
      <c r="S416" s="353">
        <v>44557</v>
      </c>
      <c r="T416" s="353">
        <v>44561</v>
      </c>
      <c r="U416" s="63" t="s">
        <v>111</v>
      </c>
      <c r="V416" s="62"/>
      <c r="W416" s="94">
        <v>44742</v>
      </c>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54"/>
      <c r="AW416" s="62"/>
      <c r="AX416" s="62"/>
      <c r="AY416" s="62"/>
      <c r="AZ416" s="62"/>
      <c r="BA416" s="56"/>
      <c r="BB416" s="54"/>
      <c r="BC416" s="62"/>
      <c r="BD416" s="54"/>
      <c r="BE416" s="62"/>
      <c r="BF416" s="62"/>
      <c r="BG416" s="62"/>
      <c r="BH416" s="62"/>
      <c r="BI416" s="56"/>
      <c r="BJ416" s="54"/>
      <c r="BK416" s="62"/>
      <c r="BL416" s="62"/>
      <c r="BM416" s="62"/>
      <c r="BN416" s="62"/>
      <c r="BO416" s="62"/>
      <c r="BP416" s="62"/>
      <c r="BQ416" s="67"/>
      <c r="BR416" s="62"/>
      <c r="BS416" s="70"/>
      <c r="BT416" s="62"/>
      <c r="BU416" s="62"/>
      <c r="BV416" s="54" t="s">
        <v>3022</v>
      </c>
      <c r="BW416" s="54"/>
      <c r="BX416" s="54"/>
      <c r="BY416" s="54"/>
      <c r="BZ416" s="89">
        <v>44622</v>
      </c>
      <c r="CA416" s="302" t="s">
        <v>2464</v>
      </c>
      <c r="CB416" s="73" t="s">
        <v>132</v>
      </c>
      <c r="CC416" s="74">
        <v>0</v>
      </c>
      <c r="CD416" s="54" t="s">
        <v>133</v>
      </c>
      <c r="CE416" s="684">
        <v>44658</v>
      </c>
      <c r="CF416" s="181" t="s">
        <v>625</v>
      </c>
      <c r="CG416" s="66" t="s">
        <v>135</v>
      </c>
      <c r="CH416" s="68">
        <v>0</v>
      </c>
      <c r="CI416" s="54" t="s">
        <v>133</v>
      </c>
      <c r="CJ416" s="76">
        <v>44680</v>
      </c>
      <c r="CK416" s="77" t="s">
        <v>136</v>
      </c>
      <c r="CL416" s="77" t="s">
        <v>135</v>
      </c>
      <c r="CM416" s="78">
        <v>0</v>
      </c>
      <c r="CN416" s="78" t="s">
        <v>133</v>
      </c>
      <c r="CO416" s="77"/>
      <c r="CP416" s="77"/>
      <c r="CQ416" s="77"/>
      <c r="CR416" s="79">
        <v>44720</v>
      </c>
      <c r="CS416" s="77" t="s">
        <v>335</v>
      </c>
      <c r="CT416" s="77" t="s">
        <v>166</v>
      </c>
      <c r="CU416" s="822">
        <v>44761</v>
      </c>
      <c r="CV416" s="825" t="s">
        <v>8287</v>
      </c>
      <c r="CW416" s="856" t="s">
        <v>126</v>
      </c>
      <c r="CX416" s="893">
        <v>44770</v>
      </c>
      <c r="CY416" s="908" t="s">
        <v>8436</v>
      </c>
      <c r="CZ416" s="885" t="s">
        <v>128</v>
      </c>
      <c r="DA416" s="78">
        <v>0</v>
      </c>
      <c r="DB416" s="884" t="s">
        <v>4238</v>
      </c>
      <c r="DC416" s="919"/>
      <c r="DD416" s="920"/>
      <c r="DE416" s="54" t="s">
        <v>140</v>
      </c>
      <c r="DF416" s="62"/>
      <c r="DG416" s="62"/>
      <c r="DH416" s="54"/>
      <c r="DI416" s="62"/>
      <c r="DJ416" s="953"/>
      <c r="DK416" s="925">
        <v>409</v>
      </c>
      <c r="DL416" s="855" t="str">
        <f t="shared" si="11"/>
        <v>EN AVANCE</v>
      </c>
      <c r="DM416" s="913">
        <v>409</v>
      </c>
    </row>
    <row r="417" spans="1:117" ht="27" hidden="1" customHeight="1">
      <c r="A417" s="54">
        <v>588</v>
      </c>
      <c r="B417" s="54">
        <v>574</v>
      </c>
      <c r="C417" s="59" t="s">
        <v>99</v>
      </c>
      <c r="D417" s="56">
        <v>2021</v>
      </c>
      <c r="E417" s="56" t="s">
        <v>3708</v>
      </c>
      <c r="F417" s="65">
        <v>44529</v>
      </c>
      <c r="G417" s="118" t="s">
        <v>3794</v>
      </c>
      <c r="H417" s="59" t="s">
        <v>102</v>
      </c>
      <c r="I417" s="58" t="s">
        <v>3181</v>
      </c>
      <c r="J417" s="58" t="s">
        <v>3182</v>
      </c>
      <c r="K417" s="58" t="s">
        <v>3183</v>
      </c>
      <c r="L417" s="59" t="s">
        <v>146</v>
      </c>
      <c r="M417" s="67" t="s">
        <v>3795</v>
      </c>
      <c r="N417" s="62"/>
      <c r="O417" s="54">
        <v>12</v>
      </c>
      <c r="P417" s="67" t="s">
        <v>3185</v>
      </c>
      <c r="Q417" s="55" t="s">
        <v>109</v>
      </c>
      <c r="R417" s="54" t="s">
        <v>3796</v>
      </c>
      <c r="S417" s="65">
        <v>44557</v>
      </c>
      <c r="T417" s="65">
        <v>44926</v>
      </c>
      <c r="U417" s="323"/>
      <c r="V417" s="62"/>
      <c r="W417" s="94">
        <f>IF(T417="","",(T417+V417))</f>
        <v>44926</v>
      </c>
      <c r="X417" s="62"/>
      <c r="Y417" s="62"/>
      <c r="Z417" s="62"/>
      <c r="AA417" s="62"/>
      <c r="AB417" s="62"/>
      <c r="AC417" s="62"/>
      <c r="AD417" s="62"/>
      <c r="AE417" s="62"/>
      <c r="AF417" s="62"/>
      <c r="AG417" s="62"/>
      <c r="AH417" s="62"/>
      <c r="AI417" s="62"/>
      <c r="AJ417" s="62"/>
      <c r="AK417" s="62"/>
      <c r="AL417" s="62"/>
      <c r="AM417" s="62"/>
      <c r="AN417" s="62"/>
      <c r="AO417" s="62"/>
      <c r="AP417" s="62"/>
      <c r="AQ417" s="62"/>
      <c r="AR417" s="62"/>
      <c r="AS417" s="62"/>
      <c r="AT417" s="62"/>
      <c r="AU417" s="62"/>
      <c r="AV417" s="54"/>
      <c r="AW417" s="62"/>
      <c r="AX417" s="62"/>
      <c r="AY417" s="62"/>
      <c r="AZ417" s="62"/>
      <c r="BA417" s="56"/>
      <c r="BB417" s="54"/>
      <c r="BC417" s="62"/>
      <c r="BD417" s="54"/>
      <c r="BE417" s="62"/>
      <c r="BF417" s="62"/>
      <c r="BG417" s="62"/>
      <c r="BH417" s="62"/>
      <c r="BI417" s="56"/>
      <c r="BJ417" s="54"/>
      <c r="BK417" s="62"/>
      <c r="BL417" s="62"/>
      <c r="BM417" s="62"/>
      <c r="BN417" s="62"/>
      <c r="BO417" s="62"/>
      <c r="BP417" s="62"/>
      <c r="BQ417" s="67"/>
      <c r="BR417" s="62"/>
      <c r="BS417" s="70"/>
      <c r="BT417" s="62"/>
      <c r="BU417" s="62"/>
      <c r="BV417" s="54" t="s">
        <v>3022</v>
      </c>
      <c r="BW417" s="54"/>
      <c r="BX417" s="54"/>
      <c r="BY417" s="54"/>
      <c r="BZ417" s="89">
        <v>44622</v>
      </c>
      <c r="CA417" s="332" t="s">
        <v>2855</v>
      </c>
      <c r="CB417" s="73" t="s">
        <v>132</v>
      </c>
      <c r="CC417" s="74">
        <v>0</v>
      </c>
      <c r="CD417" s="54" t="s">
        <v>133</v>
      </c>
      <c r="CE417" s="684">
        <v>44658</v>
      </c>
      <c r="CF417" s="66" t="s">
        <v>163</v>
      </c>
      <c r="CG417" s="66" t="s">
        <v>135</v>
      </c>
      <c r="CH417" s="68">
        <v>0</v>
      </c>
      <c r="CI417" s="54" t="s">
        <v>133</v>
      </c>
      <c r="CJ417" s="76">
        <v>44680</v>
      </c>
      <c r="CK417" s="77" t="s">
        <v>136</v>
      </c>
      <c r="CL417" s="77" t="s">
        <v>135</v>
      </c>
      <c r="CM417" s="78">
        <v>0</v>
      </c>
      <c r="CN417" s="78" t="s">
        <v>133</v>
      </c>
      <c r="CO417" s="79">
        <v>44712</v>
      </c>
      <c r="CP417" s="77" t="s">
        <v>3187</v>
      </c>
      <c r="CQ417" s="77">
        <v>1</v>
      </c>
      <c r="CR417" s="79">
        <v>44720</v>
      </c>
      <c r="CS417" s="77" t="s">
        <v>335</v>
      </c>
      <c r="CT417" s="77" t="s">
        <v>166</v>
      </c>
      <c r="CU417" s="822">
        <v>44761</v>
      </c>
      <c r="CV417" s="825" t="s">
        <v>8287</v>
      </c>
      <c r="CW417" s="856" t="s">
        <v>126</v>
      </c>
      <c r="CX417" s="893">
        <v>44770</v>
      </c>
      <c r="CY417" s="908" t="s">
        <v>8436</v>
      </c>
      <c r="CZ417" s="885" t="s">
        <v>128</v>
      </c>
      <c r="DA417" s="78">
        <v>0</v>
      </c>
      <c r="DB417" s="884" t="s">
        <v>4238</v>
      </c>
      <c r="DC417" s="919"/>
      <c r="DD417" s="920"/>
      <c r="DE417" s="54" t="s">
        <v>140</v>
      </c>
      <c r="DF417" s="62"/>
      <c r="DG417" s="62"/>
      <c r="DH417" s="54"/>
      <c r="DI417" s="62"/>
      <c r="DJ417" s="953"/>
      <c r="DK417" s="925">
        <v>410</v>
      </c>
      <c r="DL417" s="855" t="str">
        <f t="shared" si="11"/>
        <v>EN AVANCE</v>
      </c>
      <c r="DM417" s="913">
        <v>410</v>
      </c>
    </row>
    <row r="418" spans="1:117" ht="27" hidden="1" customHeight="1">
      <c r="A418" s="54">
        <v>589</v>
      </c>
      <c r="B418" s="54">
        <v>575</v>
      </c>
      <c r="C418" s="59" t="s">
        <v>99</v>
      </c>
      <c r="D418" s="56">
        <v>2021</v>
      </c>
      <c r="E418" s="56" t="s">
        <v>3797</v>
      </c>
      <c r="F418" s="65">
        <v>44589</v>
      </c>
      <c r="G418" s="118" t="s">
        <v>3798</v>
      </c>
      <c r="H418" s="59" t="s">
        <v>102</v>
      </c>
      <c r="I418" s="118" t="s">
        <v>3799</v>
      </c>
      <c r="J418" s="118" t="s">
        <v>3800</v>
      </c>
      <c r="K418" s="118" t="s">
        <v>3801</v>
      </c>
      <c r="L418" s="60" t="s">
        <v>146</v>
      </c>
      <c r="M418" s="220" t="s">
        <v>3802</v>
      </c>
      <c r="N418" s="218"/>
      <c r="O418" s="222">
        <v>3</v>
      </c>
      <c r="P418" s="92" t="s">
        <v>3803</v>
      </c>
      <c r="Q418" s="55" t="s">
        <v>391</v>
      </c>
      <c r="R418" s="92" t="s">
        <v>3804</v>
      </c>
      <c r="S418" s="94">
        <v>44652</v>
      </c>
      <c r="T418" s="94">
        <v>44926</v>
      </c>
      <c r="U418" s="323"/>
      <c r="V418" s="62"/>
      <c r="W418" s="94">
        <v>44926</v>
      </c>
      <c r="X418" s="62"/>
      <c r="Y418" s="62"/>
      <c r="Z418" s="62"/>
      <c r="AA418" s="62"/>
      <c r="AB418" s="62"/>
      <c r="AC418" s="62"/>
      <c r="AD418" s="62"/>
      <c r="AE418" s="62"/>
      <c r="AF418" s="62"/>
      <c r="AG418" s="62"/>
      <c r="AH418" s="62"/>
      <c r="AI418" s="62"/>
      <c r="AJ418" s="62"/>
      <c r="AK418" s="62"/>
      <c r="AL418" s="62"/>
      <c r="AM418" s="62"/>
      <c r="AN418" s="62"/>
      <c r="AO418" s="62"/>
      <c r="AP418" s="62"/>
      <c r="AQ418" s="62"/>
      <c r="AR418" s="62"/>
      <c r="AS418" s="62"/>
      <c r="AT418" s="62"/>
      <c r="AU418" s="62"/>
      <c r="AV418" s="54"/>
      <c r="AW418" s="62"/>
      <c r="AX418" s="62"/>
      <c r="AY418" s="62"/>
      <c r="AZ418" s="62"/>
      <c r="BA418" s="56"/>
      <c r="BB418" s="54"/>
      <c r="BC418" s="62"/>
      <c r="BD418" s="54"/>
      <c r="BE418" s="62"/>
      <c r="BF418" s="62"/>
      <c r="BG418" s="62"/>
      <c r="BH418" s="62"/>
      <c r="BI418" s="56"/>
      <c r="BJ418" s="54"/>
      <c r="BK418" s="62"/>
      <c r="BL418" s="62"/>
      <c r="BM418" s="62"/>
      <c r="BN418" s="62"/>
      <c r="BO418" s="62"/>
      <c r="BP418" s="62"/>
      <c r="BQ418" s="67"/>
      <c r="BR418" s="62"/>
      <c r="BS418" s="70"/>
      <c r="BT418" s="62"/>
      <c r="BU418" s="62"/>
      <c r="BV418" s="54"/>
      <c r="BW418" s="54"/>
      <c r="BX418" s="54"/>
      <c r="BY418" s="54"/>
      <c r="BZ418" s="89"/>
      <c r="CA418" s="332"/>
      <c r="CB418" s="73"/>
      <c r="CC418" s="74"/>
      <c r="CD418" s="54"/>
      <c r="CE418" s="684"/>
      <c r="CF418" s="66"/>
      <c r="CG418" s="66"/>
      <c r="CH418" s="68"/>
      <c r="CI418" s="54"/>
      <c r="CJ418" s="76"/>
      <c r="CK418" s="77"/>
      <c r="CL418" s="77"/>
      <c r="CM418" s="78"/>
      <c r="CN418" s="78"/>
      <c r="CO418" s="78"/>
      <c r="CP418" s="91"/>
      <c r="CQ418" s="78"/>
      <c r="CR418" s="248">
        <v>44720</v>
      </c>
      <c r="CS418" s="77" t="s">
        <v>335</v>
      </c>
      <c r="CT418" s="77" t="s">
        <v>367</v>
      </c>
      <c r="CU418" s="811">
        <v>44761</v>
      </c>
      <c r="CV418" s="815" t="s">
        <v>8225</v>
      </c>
      <c r="CW418" s="860" t="s">
        <v>1071</v>
      </c>
      <c r="CX418" s="883">
        <v>44770</v>
      </c>
      <c r="CY418" s="884" t="s">
        <v>8709</v>
      </c>
      <c r="CZ418" s="885" t="s">
        <v>220</v>
      </c>
      <c r="DA418" s="78">
        <v>0.33</v>
      </c>
      <c r="DB418" s="884" t="s">
        <v>4238</v>
      </c>
      <c r="DC418" s="919"/>
      <c r="DD418" s="920"/>
      <c r="DE418" s="54" t="s">
        <v>140</v>
      </c>
      <c r="DF418" s="62"/>
      <c r="DG418" s="62"/>
      <c r="DH418" s="54"/>
      <c r="DI418" s="62"/>
      <c r="DJ418" s="953"/>
      <c r="DK418" s="925">
        <v>411</v>
      </c>
      <c r="DL418" s="855" t="str">
        <f t="shared" si="11"/>
        <v>EN AVANCE</v>
      </c>
      <c r="DM418" s="913">
        <v>411</v>
      </c>
    </row>
    <row r="419" spans="1:117" ht="27" hidden="1" customHeight="1">
      <c r="A419" s="54">
        <v>590</v>
      </c>
      <c r="B419" s="54">
        <v>576</v>
      </c>
      <c r="C419" s="59" t="s">
        <v>99</v>
      </c>
      <c r="D419" s="56">
        <v>2021</v>
      </c>
      <c r="E419" s="56" t="s">
        <v>3797</v>
      </c>
      <c r="F419" s="65">
        <v>44589</v>
      </c>
      <c r="G419" s="118" t="s">
        <v>3805</v>
      </c>
      <c r="H419" s="59" t="s">
        <v>102</v>
      </c>
      <c r="I419" s="58" t="s">
        <v>3806</v>
      </c>
      <c r="J419" s="58" t="s">
        <v>3807</v>
      </c>
      <c r="K419" s="58" t="s">
        <v>2760</v>
      </c>
      <c r="L419" s="60" t="s">
        <v>146</v>
      </c>
      <c r="M419" s="220" t="s">
        <v>3808</v>
      </c>
      <c r="N419" s="218"/>
      <c r="O419" s="123">
        <v>1</v>
      </c>
      <c r="P419" s="92" t="s">
        <v>2752</v>
      </c>
      <c r="Q419" s="55" t="s">
        <v>318</v>
      </c>
      <c r="R419" s="92" t="s">
        <v>3809</v>
      </c>
      <c r="S419" s="94">
        <v>44720</v>
      </c>
      <c r="T419" s="94">
        <v>44732</v>
      </c>
      <c r="U419" s="323"/>
      <c r="V419" s="62"/>
      <c r="W419" s="94">
        <v>44732</v>
      </c>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54"/>
      <c r="AW419" s="62"/>
      <c r="AX419" s="62"/>
      <c r="AY419" s="62"/>
      <c r="AZ419" s="62"/>
      <c r="BA419" s="56"/>
      <c r="BB419" s="54"/>
      <c r="BC419" s="62"/>
      <c r="BD419" s="54"/>
      <c r="BE419" s="62"/>
      <c r="BF419" s="62"/>
      <c r="BG419" s="62"/>
      <c r="BH419" s="62"/>
      <c r="BI419" s="56"/>
      <c r="BJ419" s="54"/>
      <c r="BK419" s="62"/>
      <c r="BL419" s="62"/>
      <c r="BM419" s="62"/>
      <c r="BN419" s="62"/>
      <c r="BO419" s="62"/>
      <c r="BP419" s="62"/>
      <c r="BQ419" s="67"/>
      <c r="BR419" s="62"/>
      <c r="BS419" s="70"/>
      <c r="BT419" s="62"/>
      <c r="BU419" s="62"/>
      <c r="BV419" s="54"/>
      <c r="BW419" s="54"/>
      <c r="BX419" s="54"/>
      <c r="BY419" s="54"/>
      <c r="BZ419" s="89"/>
      <c r="CA419" s="332"/>
      <c r="CB419" s="73"/>
      <c r="CC419" s="74"/>
      <c r="CD419" s="54"/>
      <c r="CE419" s="684"/>
      <c r="CF419" s="66"/>
      <c r="CG419" s="66"/>
      <c r="CH419" s="68"/>
      <c r="CI419" s="54"/>
      <c r="CJ419" s="76"/>
      <c r="CK419" s="77"/>
      <c r="CL419" s="77"/>
      <c r="CM419" s="78"/>
      <c r="CN419" s="78"/>
      <c r="CO419" s="248">
        <v>44712</v>
      </c>
      <c r="CP419" s="77" t="s">
        <v>1181</v>
      </c>
      <c r="CQ419" s="77">
        <v>0.9</v>
      </c>
      <c r="CR419" s="248">
        <v>44720</v>
      </c>
      <c r="CS419" s="77" t="s">
        <v>335</v>
      </c>
      <c r="CT419" s="92" t="s">
        <v>367</v>
      </c>
      <c r="CU419" s="817">
        <v>44761</v>
      </c>
      <c r="CV419" s="818" t="s">
        <v>8243</v>
      </c>
      <c r="CW419" s="858" t="s">
        <v>139</v>
      </c>
      <c r="CX419" s="883">
        <v>44767</v>
      </c>
      <c r="CY419" s="914" t="s">
        <v>8478</v>
      </c>
      <c r="CZ419" s="885" t="s">
        <v>128</v>
      </c>
      <c r="DA419" s="77">
        <v>0.8</v>
      </c>
      <c r="DB419" s="884" t="s">
        <v>4239</v>
      </c>
      <c r="DC419" s="919"/>
      <c r="DD419" s="920"/>
      <c r="DE419" s="54" t="s">
        <v>140</v>
      </c>
      <c r="DF419" s="62"/>
      <c r="DG419" s="62"/>
      <c r="DH419" s="54"/>
      <c r="DI419" s="62"/>
      <c r="DJ419" s="953"/>
      <c r="DK419" s="925">
        <v>412</v>
      </c>
      <c r="DL419" s="855" t="str">
        <f t="shared" si="11"/>
        <v>VENCIDA</v>
      </c>
      <c r="DM419" s="913">
        <v>412</v>
      </c>
    </row>
    <row r="420" spans="1:117" ht="27" hidden="1" customHeight="1">
      <c r="A420" s="54">
        <v>591</v>
      </c>
      <c r="B420" s="54">
        <v>577</v>
      </c>
      <c r="C420" s="59" t="s">
        <v>99</v>
      </c>
      <c r="D420" s="56">
        <v>2021</v>
      </c>
      <c r="E420" s="56" t="s">
        <v>3797</v>
      </c>
      <c r="F420" s="65">
        <v>44589</v>
      </c>
      <c r="G420" s="118" t="s">
        <v>3810</v>
      </c>
      <c r="H420" s="59" t="s">
        <v>102</v>
      </c>
      <c r="I420" s="118" t="s">
        <v>3811</v>
      </c>
      <c r="J420" s="118" t="s">
        <v>3812</v>
      </c>
      <c r="K420" s="118" t="s">
        <v>1514</v>
      </c>
      <c r="L420" s="60" t="s">
        <v>146</v>
      </c>
      <c r="M420" s="816" t="s">
        <v>8226</v>
      </c>
      <c r="N420" s="218"/>
      <c r="O420" s="56">
        <v>1</v>
      </c>
      <c r="P420" s="56" t="s">
        <v>1516</v>
      </c>
      <c r="Q420" s="55" t="s">
        <v>391</v>
      </c>
      <c r="R420" s="92" t="s">
        <v>3813</v>
      </c>
      <c r="S420" s="94">
        <v>44617</v>
      </c>
      <c r="T420" s="94">
        <v>44681</v>
      </c>
      <c r="U420" s="323"/>
      <c r="V420" s="62"/>
      <c r="W420" s="94">
        <v>44681</v>
      </c>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54"/>
      <c r="AW420" s="62"/>
      <c r="AX420" s="62"/>
      <c r="AY420" s="62"/>
      <c r="AZ420" s="62"/>
      <c r="BA420" s="56"/>
      <c r="BB420" s="54"/>
      <c r="BC420" s="62"/>
      <c r="BD420" s="54"/>
      <c r="BE420" s="62"/>
      <c r="BF420" s="62"/>
      <c r="BG420" s="62"/>
      <c r="BH420" s="62"/>
      <c r="BI420" s="56"/>
      <c r="BJ420" s="54"/>
      <c r="BK420" s="62"/>
      <c r="BL420" s="62"/>
      <c r="BM420" s="62"/>
      <c r="BN420" s="62"/>
      <c r="BO420" s="62"/>
      <c r="BP420" s="62"/>
      <c r="BQ420" s="67"/>
      <c r="BR420" s="62"/>
      <c r="BS420" s="70"/>
      <c r="BT420" s="62"/>
      <c r="BU420" s="62"/>
      <c r="BV420" s="54"/>
      <c r="BW420" s="54"/>
      <c r="BX420" s="54"/>
      <c r="BY420" s="54"/>
      <c r="BZ420" s="89"/>
      <c r="CA420" s="332"/>
      <c r="CB420" s="73"/>
      <c r="CC420" s="74"/>
      <c r="CD420" s="54"/>
      <c r="CE420" s="684"/>
      <c r="CF420" s="66"/>
      <c r="CG420" s="66"/>
      <c r="CH420" s="68"/>
      <c r="CI420" s="54"/>
      <c r="CJ420" s="76"/>
      <c r="CK420" s="77"/>
      <c r="CL420" s="77"/>
      <c r="CM420" s="78"/>
      <c r="CN420" s="78"/>
      <c r="CO420" s="78"/>
      <c r="CP420" s="91"/>
      <c r="CQ420" s="78"/>
      <c r="CR420" s="248">
        <v>44720</v>
      </c>
      <c r="CS420" s="77" t="s">
        <v>335</v>
      </c>
      <c r="CT420" s="77" t="s">
        <v>367</v>
      </c>
      <c r="CU420" s="811">
        <v>44761</v>
      </c>
      <c r="CV420" s="815" t="s">
        <v>8227</v>
      </c>
      <c r="CW420" s="864" t="s">
        <v>126</v>
      </c>
      <c r="CX420" s="883">
        <v>44767</v>
      </c>
      <c r="CY420" s="884" t="s">
        <v>8710</v>
      </c>
      <c r="CZ420" s="885" t="s">
        <v>220</v>
      </c>
      <c r="DA420" s="78">
        <v>0</v>
      </c>
      <c r="DB420" s="884" t="s">
        <v>4239</v>
      </c>
      <c r="DC420" s="919"/>
      <c r="DD420" s="920"/>
      <c r="DE420" s="54" t="s">
        <v>140</v>
      </c>
      <c r="DF420" s="62"/>
      <c r="DG420" s="62"/>
      <c r="DH420" s="54"/>
      <c r="DI420" s="62"/>
      <c r="DJ420" s="953"/>
      <c r="DK420" s="925">
        <v>413</v>
      </c>
      <c r="DL420" s="855" t="str">
        <f t="shared" si="11"/>
        <v>VENCIDA</v>
      </c>
      <c r="DM420" s="913">
        <v>413</v>
      </c>
    </row>
    <row r="421" spans="1:117" ht="27" hidden="1" customHeight="1">
      <c r="A421" s="54">
        <v>592</v>
      </c>
      <c r="B421" s="54">
        <v>578</v>
      </c>
      <c r="C421" s="59" t="s">
        <v>99</v>
      </c>
      <c r="D421" s="56">
        <v>2021</v>
      </c>
      <c r="E421" s="56" t="s">
        <v>3797</v>
      </c>
      <c r="F421" s="65">
        <v>44589</v>
      </c>
      <c r="G421" s="118" t="s">
        <v>3814</v>
      </c>
      <c r="H421" s="59" t="s">
        <v>102</v>
      </c>
      <c r="I421" s="118" t="s">
        <v>3815</v>
      </c>
      <c r="J421" s="118" t="s">
        <v>3816</v>
      </c>
      <c r="K421" s="92" t="s">
        <v>3817</v>
      </c>
      <c r="L421" s="60" t="s">
        <v>146</v>
      </c>
      <c r="M421" s="118" t="s">
        <v>3818</v>
      </c>
      <c r="N421" s="218"/>
      <c r="O421" s="92">
        <v>4</v>
      </c>
      <c r="P421" s="92" t="s">
        <v>3819</v>
      </c>
      <c r="Q421" s="59" t="s">
        <v>1210</v>
      </c>
      <c r="R421" s="92" t="s">
        <v>3444</v>
      </c>
      <c r="S421" s="219">
        <v>44621</v>
      </c>
      <c r="T421" s="219">
        <v>44985</v>
      </c>
      <c r="U421" s="323"/>
      <c r="V421" s="62"/>
      <c r="W421" s="94" t="s">
        <v>3820</v>
      </c>
      <c r="X421" s="62"/>
      <c r="Y421" s="62"/>
      <c r="Z421" s="62"/>
      <c r="AA421" s="62"/>
      <c r="AB421" s="62"/>
      <c r="AC421" s="62"/>
      <c r="AD421" s="62"/>
      <c r="AE421" s="62"/>
      <c r="AF421" s="62"/>
      <c r="AG421" s="62"/>
      <c r="AH421" s="62"/>
      <c r="AI421" s="62"/>
      <c r="AJ421" s="62"/>
      <c r="AK421" s="62"/>
      <c r="AL421" s="62"/>
      <c r="AM421" s="62"/>
      <c r="AN421" s="62"/>
      <c r="AO421" s="62"/>
      <c r="AP421" s="62"/>
      <c r="AQ421" s="62"/>
      <c r="AR421" s="62"/>
      <c r="AS421" s="62"/>
      <c r="AT421" s="62"/>
      <c r="AU421" s="62"/>
      <c r="AV421" s="54"/>
      <c r="AW421" s="62"/>
      <c r="AX421" s="62"/>
      <c r="AY421" s="62"/>
      <c r="AZ421" s="62"/>
      <c r="BA421" s="56"/>
      <c r="BB421" s="54"/>
      <c r="BC421" s="62"/>
      <c r="BD421" s="54"/>
      <c r="BE421" s="62"/>
      <c r="BF421" s="62"/>
      <c r="BG421" s="62"/>
      <c r="BH421" s="62"/>
      <c r="BI421" s="56"/>
      <c r="BJ421" s="54"/>
      <c r="BK421" s="62"/>
      <c r="BL421" s="62"/>
      <c r="BM421" s="62"/>
      <c r="BN421" s="62"/>
      <c r="BO421" s="62"/>
      <c r="BP421" s="62"/>
      <c r="BQ421" s="67"/>
      <c r="BR421" s="62"/>
      <c r="BS421" s="70"/>
      <c r="BT421" s="62"/>
      <c r="BU421" s="62"/>
      <c r="BV421" s="54"/>
      <c r="BW421" s="54"/>
      <c r="BX421" s="54"/>
      <c r="BY421" s="54"/>
      <c r="BZ421" s="89"/>
      <c r="CA421" s="332"/>
      <c r="CB421" s="73"/>
      <c r="CC421" s="74"/>
      <c r="CD421" s="54"/>
      <c r="CE421" s="684"/>
      <c r="CF421" s="66"/>
      <c r="CG421" s="66"/>
      <c r="CH421" s="68"/>
      <c r="CI421" s="54"/>
      <c r="CJ421" s="76"/>
      <c r="CK421" s="77"/>
      <c r="CL421" s="77"/>
      <c r="CM421" s="78"/>
      <c r="CN421" s="78"/>
      <c r="CO421" s="248">
        <v>44712</v>
      </c>
      <c r="CP421" s="77" t="s">
        <v>3821</v>
      </c>
      <c r="CQ421" s="77">
        <v>0.25</v>
      </c>
      <c r="CR421" s="248">
        <v>44720</v>
      </c>
      <c r="CS421" s="77" t="s">
        <v>3821</v>
      </c>
      <c r="CT421" s="92" t="s">
        <v>166</v>
      </c>
      <c r="CU421" s="822">
        <v>44761</v>
      </c>
      <c r="CV421" s="835" t="s">
        <v>8355</v>
      </c>
      <c r="CW421" s="860" t="s">
        <v>1071</v>
      </c>
      <c r="CX421" s="883">
        <v>44770</v>
      </c>
      <c r="CY421" s="884" t="s">
        <v>8711</v>
      </c>
      <c r="CZ421" s="885" t="s">
        <v>220</v>
      </c>
      <c r="DA421" s="77">
        <v>0</v>
      </c>
      <c r="DB421" s="884" t="s">
        <v>4238</v>
      </c>
      <c r="DC421" s="919"/>
      <c r="DD421" s="920"/>
      <c r="DE421" s="54" t="s">
        <v>140</v>
      </c>
      <c r="DF421" s="62"/>
      <c r="DG421" s="62"/>
      <c r="DH421" s="54"/>
      <c r="DI421" s="62"/>
      <c r="DJ421" s="953"/>
      <c r="DK421" s="925">
        <v>414</v>
      </c>
      <c r="DL421" s="855" t="str">
        <f t="shared" si="11"/>
        <v>EN AVANCE</v>
      </c>
      <c r="DM421" s="913">
        <v>414</v>
      </c>
    </row>
    <row r="422" spans="1:117" ht="27" hidden="1" customHeight="1">
      <c r="A422" s="54">
        <v>0</v>
      </c>
      <c r="B422" s="54">
        <v>579</v>
      </c>
      <c r="C422" s="59" t="s">
        <v>99</v>
      </c>
      <c r="D422" s="56">
        <v>2021</v>
      </c>
      <c r="E422" s="56" t="s">
        <v>3797</v>
      </c>
      <c r="F422" s="65">
        <v>44589</v>
      </c>
      <c r="G422" s="118" t="s">
        <v>3814</v>
      </c>
      <c r="H422" s="59" t="s">
        <v>102</v>
      </c>
      <c r="I422" s="118" t="s">
        <v>3822</v>
      </c>
      <c r="J422" s="118" t="s">
        <v>3822</v>
      </c>
      <c r="K422" s="92" t="s">
        <v>3823</v>
      </c>
      <c r="L422" s="60" t="s">
        <v>106</v>
      </c>
      <c r="M422" s="118" t="s">
        <v>3824</v>
      </c>
      <c r="N422" s="218"/>
      <c r="O422" s="92">
        <v>6</v>
      </c>
      <c r="P422" s="92" t="s">
        <v>3825</v>
      </c>
      <c r="Q422" s="59" t="s">
        <v>1210</v>
      </c>
      <c r="R422" s="92" t="s">
        <v>3444</v>
      </c>
      <c r="S422" s="219">
        <v>44621</v>
      </c>
      <c r="T422" s="219">
        <v>44773</v>
      </c>
      <c r="U422" s="323"/>
      <c r="V422" s="62"/>
      <c r="W422" s="94">
        <v>44773</v>
      </c>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54"/>
      <c r="AW422" s="62"/>
      <c r="AX422" s="62"/>
      <c r="AY422" s="62"/>
      <c r="AZ422" s="62"/>
      <c r="BA422" s="56"/>
      <c r="BB422" s="54"/>
      <c r="BC422" s="62"/>
      <c r="BD422" s="54"/>
      <c r="BE422" s="62"/>
      <c r="BF422" s="62"/>
      <c r="BG422" s="62"/>
      <c r="BH422" s="62"/>
      <c r="BI422" s="56"/>
      <c r="BJ422" s="54"/>
      <c r="BK422" s="62"/>
      <c r="BL422" s="62"/>
      <c r="BM422" s="62"/>
      <c r="BN422" s="62"/>
      <c r="BO422" s="62"/>
      <c r="BP422" s="62"/>
      <c r="BQ422" s="67"/>
      <c r="BR422" s="62"/>
      <c r="BS422" s="70"/>
      <c r="BT422" s="62"/>
      <c r="BU422" s="62"/>
      <c r="BV422" s="54"/>
      <c r="BW422" s="54"/>
      <c r="BX422" s="54"/>
      <c r="BY422" s="54"/>
      <c r="BZ422" s="89"/>
      <c r="CA422" s="332"/>
      <c r="CB422" s="73"/>
      <c r="CC422" s="74"/>
      <c r="CD422" s="54"/>
      <c r="CE422" s="684"/>
      <c r="CF422" s="66"/>
      <c r="CG422" s="66"/>
      <c r="CH422" s="68"/>
      <c r="CI422" s="54"/>
      <c r="CJ422" s="76"/>
      <c r="CK422" s="77"/>
      <c r="CL422" s="77"/>
      <c r="CM422" s="78"/>
      <c r="CN422" s="78"/>
      <c r="CO422" s="248">
        <v>44712</v>
      </c>
      <c r="CP422" s="92" t="s">
        <v>2350</v>
      </c>
      <c r="CQ422" s="92">
        <v>0</v>
      </c>
      <c r="CR422" s="248">
        <v>44720</v>
      </c>
      <c r="CS422" s="92" t="s">
        <v>2350</v>
      </c>
      <c r="CT422" s="92" t="s">
        <v>166</v>
      </c>
      <c r="CU422" s="822">
        <v>44761</v>
      </c>
      <c r="CV422" s="835" t="s">
        <v>8356</v>
      </c>
      <c r="CW422" s="860" t="s">
        <v>1071</v>
      </c>
      <c r="CX422" s="883">
        <v>44770</v>
      </c>
      <c r="CY422" s="884" t="s">
        <v>8712</v>
      </c>
      <c r="CZ422" s="885" t="s">
        <v>220</v>
      </c>
      <c r="DA422" s="92">
        <v>0</v>
      </c>
      <c r="DB422" s="884" t="s">
        <v>4238</v>
      </c>
      <c r="DC422" s="919"/>
      <c r="DD422" s="920"/>
      <c r="DE422" s="54" t="s">
        <v>140</v>
      </c>
      <c r="DF422" s="62"/>
      <c r="DG422" s="62"/>
      <c r="DH422" s="54"/>
      <c r="DI422" s="62"/>
      <c r="DJ422" s="953"/>
      <c r="DK422" s="925">
        <v>415</v>
      </c>
      <c r="DL422" s="855" t="str">
        <f t="shared" si="11"/>
        <v>EN AVANCE</v>
      </c>
      <c r="DM422" s="913">
        <v>415</v>
      </c>
    </row>
    <row r="423" spans="1:117" ht="27" hidden="1" customHeight="1">
      <c r="A423" s="54">
        <v>0</v>
      </c>
      <c r="B423" s="54">
        <v>580</v>
      </c>
      <c r="C423" s="59" t="s">
        <v>99</v>
      </c>
      <c r="D423" s="56">
        <v>2021</v>
      </c>
      <c r="E423" s="56" t="s">
        <v>3797</v>
      </c>
      <c r="F423" s="65">
        <v>44589</v>
      </c>
      <c r="G423" s="118" t="s">
        <v>3814</v>
      </c>
      <c r="H423" s="59" t="s">
        <v>102</v>
      </c>
      <c r="I423" s="118" t="s">
        <v>3822</v>
      </c>
      <c r="J423" s="118" t="s">
        <v>3822</v>
      </c>
      <c r="K423" s="92" t="s">
        <v>3823</v>
      </c>
      <c r="L423" s="60" t="s">
        <v>146</v>
      </c>
      <c r="M423" s="118" t="s">
        <v>3826</v>
      </c>
      <c r="N423" s="218"/>
      <c r="O423" s="92">
        <v>12</v>
      </c>
      <c r="P423" s="92" t="s">
        <v>3825</v>
      </c>
      <c r="Q423" s="59" t="s">
        <v>1210</v>
      </c>
      <c r="R423" s="92" t="s">
        <v>3444</v>
      </c>
      <c r="S423" s="219">
        <v>44621</v>
      </c>
      <c r="T423" s="219">
        <v>44926</v>
      </c>
      <c r="U423" s="323"/>
      <c r="V423" s="62"/>
      <c r="W423" s="94">
        <v>44926</v>
      </c>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54"/>
      <c r="AW423" s="62"/>
      <c r="AX423" s="62"/>
      <c r="AY423" s="62"/>
      <c r="AZ423" s="62"/>
      <c r="BA423" s="56"/>
      <c r="BB423" s="54"/>
      <c r="BC423" s="62"/>
      <c r="BD423" s="54"/>
      <c r="BE423" s="62"/>
      <c r="BF423" s="62"/>
      <c r="BG423" s="62"/>
      <c r="BH423" s="62"/>
      <c r="BI423" s="56"/>
      <c r="BJ423" s="54"/>
      <c r="BK423" s="62"/>
      <c r="BL423" s="62"/>
      <c r="BM423" s="62"/>
      <c r="BN423" s="62"/>
      <c r="BO423" s="62"/>
      <c r="BP423" s="62"/>
      <c r="BQ423" s="67"/>
      <c r="BR423" s="62"/>
      <c r="BS423" s="70"/>
      <c r="BT423" s="62"/>
      <c r="BU423" s="62"/>
      <c r="BV423" s="54"/>
      <c r="BW423" s="54"/>
      <c r="BX423" s="54"/>
      <c r="BY423" s="54"/>
      <c r="BZ423" s="89"/>
      <c r="CA423" s="332"/>
      <c r="CB423" s="73"/>
      <c r="CC423" s="74"/>
      <c r="CD423" s="54"/>
      <c r="CE423" s="684"/>
      <c r="CF423" s="66"/>
      <c r="CG423" s="66"/>
      <c r="CH423" s="68"/>
      <c r="CI423" s="54"/>
      <c r="CJ423" s="76"/>
      <c r="CK423" s="77"/>
      <c r="CL423" s="77"/>
      <c r="CM423" s="78"/>
      <c r="CN423" s="78"/>
      <c r="CO423" s="248">
        <v>44712</v>
      </c>
      <c r="CP423" s="77" t="s">
        <v>3827</v>
      </c>
      <c r="CQ423" s="77">
        <v>0.33</v>
      </c>
      <c r="CR423" s="248">
        <v>44720</v>
      </c>
      <c r="CS423" s="77" t="s">
        <v>3827</v>
      </c>
      <c r="CT423" s="92" t="s">
        <v>166</v>
      </c>
      <c r="CU423" s="822">
        <v>44761</v>
      </c>
      <c r="CV423" s="835" t="s">
        <v>8357</v>
      </c>
      <c r="CW423" s="860" t="s">
        <v>1071</v>
      </c>
      <c r="CX423" s="883">
        <v>44770</v>
      </c>
      <c r="CY423" s="884" t="s">
        <v>8713</v>
      </c>
      <c r="CZ423" s="885" t="s">
        <v>220</v>
      </c>
      <c r="DA423" s="77">
        <v>0.2</v>
      </c>
      <c r="DB423" s="884" t="s">
        <v>4238</v>
      </c>
      <c r="DC423" s="919"/>
      <c r="DD423" s="920"/>
      <c r="DE423" s="54" t="s">
        <v>140</v>
      </c>
      <c r="DF423" s="62"/>
      <c r="DG423" s="62"/>
      <c r="DH423" s="54"/>
      <c r="DI423" s="62"/>
      <c r="DJ423" s="953"/>
      <c r="DK423" s="925">
        <v>416</v>
      </c>
      <c r="DL423" s="855" t="str">
        <f t="shared" si="11"/>
        <v>EN AVANCE</v>
      </c>
      <c r="DM423" s="913">
        <v>416</v>
      </c>
    </row>
    <row r="424" spans="1:117" ht="27" hidden="1" customHeight="1">
      <c r="A424" s="54">
        <v>593</v>
      </c>
      <c r="B424" s="54">
        <v>581</v>
      </c>
      <c r="C424" s="59" t="s">
        <v>99</v>
      </c>
      <c r="D424" s="56">
        <v>2021</v>
      </c>
      <c r="E424" s="56" t="s">
        <v>3797</v>
      </c>
      <c r="F424" s="65">
        <v>44589</v>
      </c>
      <c r="G424" s="118" t="s">
        <v>3828</v>
      </c>
      <c r="H424" s="59" t="s">
        <v>102</v>
      </c>
      <c r="I424" s="118" t="s">
        <v>3829</v>
      </c>
      <c r="J424" s="118" t="s">
        <v>3829</v>
      </c>
      <c r="K424" s="118" t="s">
        <v>3830</v>
      </c>
      <c r="L424" s="60" t="s">
        <v>106</v>
      </c>
      <c r="M424" s="220" t="s">
        <v>3831</v>
      </c>
      <c r="N424" s="218"/>
      <c r="O424" s="222">
        <v>1</v>
      </c>
      <c r="P424" s="92" t="s">
        <v>3832</v>
      </c>
      <c r="Q424" s="55" t="s">
        <v>391</v>
      </c>
      <c r="R424" s="92" t="s">
        <v>3833</v>
      </c>
      <c r="S424" s="94">
        <v>44621</v>
      </c>
      <c r="T424" s="251">
        <v>44804</v>
      </c>
      <c r="U424" s="323"/>
      <c r="V424" s="62"/>
      <c r="W424" s="94">
        <v>44804</v>
      </c>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54"/>
      <c r="AW424" s="62"/>
      <c r="AX424" s="62"/>
      <c r="AY424" s="62"/>
      <c r="AZ424" s="62"/>
      <c r="BA424" s="56"/>
      <c r="BB424" s="54"/>
      <c r="BC424" s="62"/>
      <c r="BD424" s="54"/>
      <c r="BE424" s="62"/>
      <c r="BF424" s="62"/>
      <c r="BG424" s="62"/>
      <c r="BH424" s="62"/>
      <c r="BI424" s="56"/>
      <c r="BJ424" s="54"/>
      <c r="BK424" s="62"/>
      <c r="BL424" s="62"/>
      <c r="BM424" s="62"/>
      <c r="BN424" s="62"/>
      <c r="BO424" s="62"/>
      <c r="BP424" s="62"/>
      <c r="BQ424" s="67"/>
      <c r="BR424" s="62"/>
      <c r="BS424" s="70"/>
      <c r="BT424" s="62"/>
      <c r="BU424" s="62"/>
      <c r="BV424" s="54"/>
      <c r="BW424" s="54"/>
      <c r="BX424" s="54"/>
      <c r="BY424" s="54"/>
      <c r="BZ424" s="89"/>
      <c r="CA424" s="332"/>
      <c r="CB424" s="73"/>
      <c r="CC424" s="74"/>
      <c r="CD424" s="54"/>
      <c r="CE424" s="684"/>
      <c r="CF424" s="66"/>
      <c r="CG424" s="66"/>
      <c r="CH424" s="68"/>
      <c r="CI424" s="54"/>
      <c r="CJ424" s="76"/>
      <c r="CK424" s="77"/>
      <c r="CL424" s="77"/>
      <c r="CM424" s="78"/>
      <c r="CN424" s="78"/>
      <c r="CO424" s="78"/>
      <c r="CP424" s="91"/>
      <c r="CQ424" s="78"/>
      <c r="CR424" s="248">
        <v>44720</v>
      </c>
      <c r="CS424" s="77" t="s">
        <v>335</v>
      </c>
      <c r="CT424" s="77" t="s">
        <v>367</v>
      </c>
      <c r="CU424" s="811">
        <v>44761</v>
      </c>
      <c r="CV424" s="815" t="s">
        <v>8214</v>
      </c>
      <c r="CW424" s="860" t="s">
        <v>1071</v>
      </c>
      <c r="CX424" s="883">
        <v>44770</v>
      </c>
      <c r="CY424" s="884" t="s">
        <v>8714</v>
      </c>
      <c r="CZ424" s="885" t="s">
        <v>220</v>
      </c>
      <c r="DA424" s="78">
        <v>0</v>
      </c>
      <c r="DB424" s="884" t="s">
        <v>4238</v>
      </c>
      <c r="DC424" s="919"/>
      <c r="DD424" s="920"/>
      <c r="DE424" s="54" t="s">
        <v>140</v>
      </c>
      <c r="DF424" s="62"/>
      <c r="DG424" s="62"/>
      <c r="DH424" s="54"/>
      <c r="DI424" s="62"/>
      <c r="DJ424" s="953"/>
      <c r="DK424" s="925">
        <v>417</v>
      </c>
      <c r="DL424" s="855" t="str">
        <f t="shared" si="11"/>
        <v>EN AVANCE</v>
      </c>
      <c r="DM424" s="913">
        <v>417</v>
      </c>
    </row>
    <row r="425" spans="1:117" ht="27" hidden="1" customHeight="1">
      <c r="A425" s="54">
        <v>0</v>
      </c>
      <c r="B425" s="54">
        <v>582</v>
      </c>
      <c r="C425" s="59" t="s">
        <v>99</v>
      </c>
      <c r="D425" s="56">
        <v>2021</v>
      </c>
      <c r="E425" s="56" t="s">
        <v>3797</v>
      </c>
      <c r="F425" s="65">
        <v>44589</v>
      </c>
      <c r="G425" s="118" t="s">
        <v>3828</v>
      </c>
      <c r="H425" s="59" t="s">
        <v>102</v>
      </c>
      <c r="I425" s="118" t="s">
        <v>3829</v>
      </c>
      <c r="J425" s="118" t="s">
        <v>3829</v>
      </c>
      <c r="K425" s="118" t="s">
        <v>3830</v>
      </c>
      <c r="L425" s="60" t="s">
        <v>146</v>
      </c>
      <c r="M425" s="220" t="s">
        <v>3834</v>
      </c>
      <c r="N425" s="218"/>
      <c r="O425" s="222">
        <v>1</v>
      </c>
      <c r="P425" s="92" t="s">
        <v>3832</v>
      </c>
      <c r="Q425" s="55" t="s">
        <v>391</v>
      </c>
      <c r="R425" s="92" t="s">
        <v>3833</v>
      </c>
      <c r="S425" s="94">
        <v>44621</v>
      </c>
      <c r="T425" s="251">
        <v>44926</v>
      </c>
      <c r="U425" s="323"/>
      <c r="V425" s="62"/>
      <c r="W425" s="94">
        <v>44926</v>
      </c>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54"/>
      <c r="AW425" s="62"/>
      <c r="AX425" s="62"/>
      <c r="AY425" s="62"/>
      <c r="AZ425" s="62"/>
      <c r="BA425" s="56"/>
      <c r="BB425" s="54"/>
      <c r="BC425" s="62"/>
      <c r="BD425" s="54"/>
      <c r="BE425" s="62"/>
      <c r="BF425" s="62"/>
      <c r="BG425" s="62"/>
      <c r="BH425" s="62"/>
      <c r="BI425" s="56"/>
      <c r="BJ425" s="54"/>
      <c r="BK425" s="62"/>
      <c r="BL425" s="62"/>
      <c r="BM425" s="62"/>
      <c r="BN425" s="62"/>
      <c r="BO425" s="62"/>
      <c r="BP425" s="62"/>
      <c r="BQ425" s="67"/>
      <c r="BR425" s="62"/>
      <c r="BS425" s="70"/>
      <c r="BT425" s="62"/>
      <c r="BU425" s="62"/>
      <c r="BV425" s="54"/>
      <c r="BW425" s="54"/>
      <c r="BX425" s="54"/>
      <c r="BY425" s="54"/>
      <c r="BZ425" s="89"/>
      <c r="CA425" s="332"/>
      <c r="CB425" s="73"/>
      <c r="CC425" s="74"/>
      <c r="CD425" s="54"/>
      <c r="CE425" s="684"/>
      <c r="CF425" s="66"/>
      <c r="CG425" s="66"/>
      <c r="CH425" s="68"/>
      <c r="CI425" s="54"/>
      <c r="CJ425" s="76"/>
      <c r="CK425" s="77"/>
      <c r="CL425" s="77"/>
      <c r="CM425" s="78"/>
      <c r="CN425" s="78"/>
      <c r="CO425" s="78"/>
      <c r="CP425" s="91"/>
      <c r="CQ425" s="78"/>
      <c r="CR425" s="248">
        <v>44720</v>
      </c>
      <c r="CS425" s="77" t="s">
        <v>335</v>
      </c>
      <c r="CT425" s="77" t="s">
        <v>367</v>
      </c>
      <c r="CU425" s="811">
        <v>44761</v>
      </c>
      <c r="CV425" s="815" t="s">
        <v>8214</v>
      </c>
      <c r="CW425" s="860" t="s">
        <v>1071</v>
      </c>
      <c r="CX425" s="883">
        <v>44770</v>
      </c>
      <c r="CY425" s="884" t="s">
        <v>8715</v>
      </c>
      <c r="CZ425" s="885" t="s">
        <v>220</v>
      </c>
      <c r="DA425" s="78">
        <v>0</v>
      </c>
      <c r="DB425" s="884" t="s">
        <v>4238</v>
      </c>
      <c r="DC425" s="919"/>
      <c r="DD425" s="920"/>
      <c r="DE425" s="54" t="s">
        <v>140</v>
      </c>
      <c r="DF425" s="62"/>
      <c r="DG425" s="62"/>
      <c r="DH425" s="54"/>
      <c r="DI425" s="62"/>
      <c r="DJ425" s="953"/>
      <c r="DK425" s="925">
        <v>418</v>
      </c>
      <c r="DL425" s="855" t="str">
        <f t="shared" si="11"/>
        <v>EN AVANCE</v>
      </c>
      <c r="DM425" s="913">
        <v>418</v>
      </c>
    </row>
    <row r="426" spans="1:117" ht="27" hidden="1" customHeight="1">
      <c r="A426" s="54">
        <v>594</v>
      </c>
      <c r="B426" s="54">
        <v>583</v>
      </c>
      <c r="C426" s="59" t="s">
        <v>99</v>
      </c>
      <c r="D426" s="56">
        <v>2021</v>
      </c>
      <c r="E426" s="56" t="s">
        <v>3797</v>
      </c>
      <c r="F426" s="65">
        <v>44589</v>
      </c>
      <c r="G426" s="118" t="s">
        <v>3835</v>
      </c>
      <c r="H426" s="59" t="s">
        <v>102</v>
      </c>
      <c r="I426" s="118" t="s">
        <v>3836</v>
      </c>
      <c r="J426" s="118" t="s">
        <v>3837</v>
      </c>
      <c r="K426" s="118" t="s">
        <v>3830</v>
      </c>
      <c r="L426" s="60" t="s">
        <v>146</v>
      </c>
      <c r="M426" s="220" t="s">
        <v>3838</v>
      </c>
      <c r="N426" s="218"/>
      <c r="O426" s="222">
        <v>1</v>
      </c>
      <c r="P426" s="92" t="s">
        <v>3839</v>
      </c>
      <c r="Q426" s="55" t="s">
        <v>391</v>
      </c>
      <c r="R426" s="92" t="s">
        <v>3833</v>
      </c>
      <c r="S426" s="94">
        <v>44743</v>
      </c>
      <c r="T426" s="94">
        <v>44926</v>
      </c>
      <c r="U426" s="323"/>
      <c r="V426" s="62"/>
      <c r="W426" s="94">
        <v>44926</v>
      </c>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54"/>
      <c r="AW426" s="62"/>
      <c r="AX426" s="62"/>
      <c r="AY426" s="62"/>
      <c r="AZ426" s="62"/>
      <c r="BA426" s="56"/>
      <c r="BB426" s="54"/>
      <c r="BC426" s="62"/>
      <c r="BD426" s="54"/>
      <c r="BE426" s="62"/>
      <c r="BF426" s="62"/>
      <c r="BG426" s="62"/>
      <c r="BH426" s="62"/>
      <c r="BI426" s="56"/>
      <c r="BJ426" s="54"/>
      <c r="BK426" s="62"/>
      <c r="BL426" s="62"/>
      <c r="BM426" s="62"/>
      <c r="BN426" s="62"/>
      <c r="BO426" s="62"/>
      <c r="BP426" s="62"/>
      <c r="BQ426" s="67"/>
      <c r="BR426" s="62"/>
      <c r="BS426" s="70"/>
      <c r="BT426" s="62"/>
      <c r="BU426" s="62"/>
      <c r="BV426" s="54"/>
      <c r="BW426" s="54"/>
      <c r="BX426" s="54"/>
      <c r="BY426" s="54"/>
      <c r="BZ426" s="89"/>
      <c r="CA426" s="332"/>
      <c r="CB426" s="73"/>
      <c r="CC426" s="74"/>
      <c r="CD426" s="54"/>
      <c r="CE426" s="684"/>
      <c r="CF426" s="66"/>
      <c r="CG426" s="66"/>
      <c r="CH426" s="68"/>
      <c r="CI426" s="54"/>
      <c r="CJ426" s="76"/>
      <c r="CK426" s="77"/>
      <c r="CL426" s="77"/>
      <c r="CM426" s="78"/>
      <c r="CN426" s="78"/>
      <c r="CO426" s="78"/>
      <c r="CP426" s="91"/>
      <c r="CQ426" s="78"/>
      <c r="CR426" s="248">
        <v>44720</v>
      </c>
      <c r="CS426" s="77" t="s">
        <v>335</v>
      </c>
      <c r="CT426" s="77" t="s">
        <v>367</v>
      </c>
      <c r="CU426" s="811">
        <v>44761</v>
      </c>
      <c r="CV426" s="815" t="s">
        <v>8215</v>
      </c>
      <c r="CW426" s="860" t="s">
        <v>1071</v>
      </c>
      <c r="CX426" s="883">
        <v>44767</v>
      </c>
      <c r="CY426" s="884" t="s">
        <v>8716</v>
      </c>
      <c r="CZ426" s="885" t="s">
        <v>220</v>
      </c>
      <c r="DA426" s="78">
        <v>0.66</v>
      </c>
      <c r="DB426" s="884" t="s">
        <v>4238</v>
      </c>
      <c r="DC426" s="919"/>
      <c r="DD426" s="920"/>
      <c r="DE426" s="54" t="s">
        <v>140</v>
      </c>
      <c r="DF426" s="62"/>
      <c r="DG426" s="62"/>
      <c r="DH426" s="54"/>
      <c r="DI426" s="62"/>
      <c r="DJ426" s="953"/>
      <c r="DK426" s="925">
        <v>419</v>
      </c>
      <c r="DL426" s="855" t="str">
        <f t="shared" si="11"/>
        <v>SIN INICIAR</v>
      </c>
      <c r="DM426" s="913">
        <v>419</v>
      </c>
    </row>
    <row r="427" spans="1:117" ht="27" hidden="1" customHeight="1">
      <c r="A427" s="54">
        <v>595</v>
      </c>
      <c r="B427" s="54">
        <v>584</v>
      </c>
      <c r="C427" s="59" t="s">
        <v>99</v>
      </c>
      <c r="D427" s="56">
        <v>2021</v>
      </c>
      <c r="E427" s="56" t="s">
        <v>3797</v>
      </c>
      <c r="F427" s="65">
        <v>44589</v>
      </c>
      <c r="G427" s="118" t="s">
        <v>3840</v>
      </c>
      <c r="H427" s="59" t="s">
        <v>102</v>
      </c>
      <c r="I427" s="118" t="s">
        <v>3829</v>
      </c>
      <c r="J427" s="118" t="s">
        <v>3829</v>
      </c>
      <c r="K427" s="118" t="s">
        <v>3830</v>
      </c>
      <c r="L427" s="60" t="s">
        <v>106</v>
      </c>
      <c r="M427" s="220" t="s">
        <v>3841</v>
      </c>
      <c r="N427" s="218"/>
      <c r="O427" s="222">
        <v>1</v>
      </c>
      <c r="P427" s="92" t="s">
        <v>3832</v>
      </c>
      <c r="Q427" s="55" t="s">
        <v>391</v>
      </c>
      <c r="R427" s="92" t="s">
        <v>3833</v>
      </c>
      <c r="S427" s="94">
        <v>44621</v>
      </c>
      <c r="T427" s="251">
        <v>44804</v>
      </c>
      <c r="U427" s="323"/>
      <c r="V427" s="62"/>
      <c r="W427" s="94">
        <v>44804</v>
      </c>
      <c r="X427" s="62"/>
      <c r="Y427" s="62"/>
      <c r="Z427" s="62"/>
      <c r="AA427" s="62"/>
      <c r="AB427" s="62"/>
      <c r="AC427" s="62"/>
      <c r="AD427" s="62"/>
      <c r="AE427" s="62"/>
      <c r="AF427" s="62"/>
      <c r="AG427" s="62"/>
      <c r="AH427" s="62"/>
      <c r="AI427" s="62"/>
      <c r="AJ427" s="62"/>
      <c r="AK427" s="62"/>
      <c r="AL427" s="62"/>
      <c r="AM427" s="62"/>
      <c r="AN427" s="62"/>
      <c r="AO427" s="62"/>
      <c r="AP427" s="62"/>
      <c r="AQ427" s="62"/>
      <c r="AR427" s="62"/>
      <c r="AS427" s="62"/>
      <c r="AT427" s="62"/>
      <c r="AU427" s="62"/>
      <c r="AV427" s="54"/>
      <c r="AW427" s="62"/>
      <c r="AX427" s="62"/>
      <c r="AY427" s="62"/>
      <c r="AZ427" s="62"/>
      <c r="BA427" s="56"/>
      <c r="BB427" s="54"/>
      <c r="BC427" s="62"/>
      <c r="BD427" s="54"/>
      <c r="BE427" s="62"/>
      <c r="BF427" s="62"/>
      <c r="BG427" s="62"/>
      <c r="BH427" s="62"/>
      <c r="BI427" s="56"/>
      <c r="BJ427" s="54"/>
      <c r="BK427" s="62"/>
      <c r="BL427" s="62"/>
      <c r="BM427" s="62"/>
      <c r="BN427" s="62"/>
      <c r="BO427" s="62"/>
      <c r="BP427" s="62"/>
      <c r="BQ427" s="67"/>
      <c r="BR427" s="62"/>
      <c r="BS427" s="70"/>
      <c r="BT427" s="62"/>
      <c r="BU427" s="62"/>
      <c r="BV427" s="54"/>
      <c r="BW427" s="54"/>
      <c r="BX427" s="54"/>
      <c r="BY427" s="54"/>
      <c r="BZ427" s="89"/>
      <c r="CA427" s="332"/>
      <c r="CB427" s="73"/>
      <c r="CC427" s="74"/>
      <c r="CD427" s="54"/>
      <c r="CE427" s="684"/>
      <c r="CF427" s="66"/>
      <c r="CG427" s="66"/>
      <c r="CH427" s="68"/>
      <c r="CI427" s="54"/>
      <c r="CJ427" s="76"/>
      <c r="CK427" s="77"/>
      <c r="CL427" s="77"/>
      <c r="CM427" s="78"/>
      <c r="CN427" s="78"/>
      <c r="CO427" s="78"/>
      <c r="CP427" s="91"/>
      <c r="CQ427" s="78"/>
      <c r="CR427" s="248">
        <v>44720</v>
      </c>
      <c r="CS427" s="77" t="s">
        <v>335</v>
      </c>
      <c r="CT427" s="77" t="s">
        <v>367</v>
      </c>
      <c r="CU427" s="811">
        <v>44761</v>
      </c>
      <c r="CV427" s="815" t="s">
        <v>8216</v>
      </c>
      <c r="CW427" s="860" t="s">
        <v>1071</v>
      </c>
      <c r="CX427" s="883">
        <v>44770</v>
      </c>
      <c r="CY427" s="884" t="s">
        <v>8714</v>
      </c>
      <c r="CZ427" s="885" t="s">
        <v>220</v>
      </c>
      <c r="DA427" s="78">
        <v>0</v>
      </c>
      <c r="DB427" s="884" t="s">
        <v>4238</v>
      </c>
      <c r="DC427" s="919"/>
      <c r="DD427" s="920"/>
      <c r="DE427" s="54" t="s">
        <v>140</v>
      </c>
      <c r="DF427" s="62"/>
      <c r="DG427" s="62"/>
      <c r="DH427" s="54"/>
      <c r="DI427" s="62"/>
      <c r="DJ427" s="953"/>
      <c r="DK427" s="925">
        <v>420</v>
      </c>
      <c r="DL427" s="855" t="str">
        <f t="shared" si="11"/>
        <v>EN AVANCE</v>
      </c>
      <c r="DM427" s="913">
        <v>420</v>
      </c>
    </row>
    <row r="428" spans="1:117" ht="27" hidden="1" customHeight="1">
      <c r="A428" s="54">
        <v>0</v>
      </c>
      <c r="B428" s="54">
        <v>585</v>
      </c>
      <c r="C428" s="59" t="s">
        <v>99</v>
      </c>
      <c r="D428" s="56">
        <v>2021</v>
      </c>
      <c r="E428" s="56" t="s">
        <v>3797</v>
      </c>
      <c r="F428" s="65">
        <v>44589</v>
      </c>
      <c r="G428" s="118" t="s">
        <v>3840</v>
      </c>
      <c r="H428" s="59" t="s">
        <v>102</v>
      </c>
      <c r="I428" s="118" t="s">
        <v>3829</v>
      </c>
      <c r="J428" s="118" t="s">
        <v>3829</v>
      </c>
      <c r="K428" s="118" t="s">
        <v>3830</v>
      </c>
      <c r="L428" s="60" t="s">
        <v>146</v>
      </c>
      <c r="M428" s="220" t="s">
        <v>3842</v>
      </c>
      <c r="N428" s="218"/>
      <c r="O428" s="222">
        <v>1</v>
      </c>
      <c r="P428" s="92" t="s">
        <v>3832</v>
      </c>
      <c r="Q428" s="55" t="s">
        <v>391</v>
      </c>
      <c r="R428" s="92" t="s">
        <v>3833</v>
      </c>
      <c r="S428" s="94">
        <v>44621</v>
      </c>
      <c r="T428" s="251">
        <v>44926</v>
      </c>
      <c r="U428" s="323"/>
      <c r="V428" s="62"/>
      <c r="W428" s="94">
        <v>44926</v>
      </c>
      <c r="X428" s="62"/>
      <c r="Y428" s="62"/>
      <c r="Z428" s="62"/>
      <c r="AA428" s="62"/>
      <c r="AB428" s="62"/>
      <c r="AC428" s="62"/>
      <c r="AD428" s="62"/>
      <c r="AE428" s="62"/>
      <c r="AF428" s="62"/>
      <c r="AG428" s="62"/>
      <c r="AH428" s="62"/>
      <c r="AI428" s="62"/>
      <c r="AJ428" s="62"/>
      <c r="AK428" s="62"/>
      <c r="AL428" s="62"/>
      <c r="AM428" s="62"/>
      <c r="AN428" s="62"/>
      <c r="AO428" s="62"/>
      <c r="AP428" s="62"/>
      <c r="AQ428" s="62"/>
      <c r="AR428" s="62"/>
      <c r="AS428" s="62"/>
      <c r="AT428" s="62"/>
      <c r="AU428" s="62"/>
      <c r="AV428" s="54"/>
      <c r="AW428" s="62"/>
      <c r="AX428" s="62"/>
      <c r="AY428" s="62"/>
      <c r="AZ428" s="62"/>
      <c r="BA428" s="56"/>
      <c r="BB428" s="54"/>
      <c r="BC428" s="62"/>
      <c r="BD428" s="54"/>
      <c r="BE428" s="62"/>
      <c r="BF428" s="62"/>
      <c r="BG428" s="62"/>
      <c r="BH428" s="62"/>
      <c r="BI428" s="56"/>
      <c r="BJ428" s="54"/>
      <c r="BK428" s="62"/>
      <c r="BL428" s="62"/>
      <c r="BM428" s="62"/>
      <c r="BN428" s="62"/>
      <c r="BO428" s="62"/>
      <c r="BP428" s="62"/>
      <c r="BQ428" s="67"/>
      <c r="BR428" s="62"/>
      <c r="BS428" s="70"/>
      <c r="BT428" s="62"/>
      <c r="BU428" s="62"/>
      <c r="BV428" s="54"/>
      <c r="BW428" s="54"/>
      <c r="BX428" s="54"/>
      <c r="BY428" s="54"/>
      <c r="BZ428" s="89"/>
      <c r="CA428" s="332"/>
      <c r="CB428" s="73"/>
      <c r="CC428" s="74"/>
      <c r="CD428" s="54"/>
      <c r="CE428" s="684"/>
      <c r="CF428" s="66"/>
      <c r="CG428" s="66"/>
      <c r="CH428" s="68"/>
      <c r="CI428" s="54"/>
      <c r="CJ428" s="76"/>
      <c r="CK428" s="77"/>
      <c r="CL428" s="77"/>
      <c r="CM428" s="78"/>
      <c r="CN428" s="78"/>
      <c r="CO428" s="78"/>
      <c r="CP428" s="91"/>
      <c r="CQ428" s="78"/>
      <c r="CR428" s="79">
        <v>44720</v>
      </c>
      <c r="CS428" s="77" t="s">
        <v>335</v>
      </c>
      <c r="CT428" s="77" t="s">
        <v>367</v>
      </c>
      <c r="CU428" s="811">
        <v>44761</v>
      </c>
      <c r="CV428" s="815" t="s">
        <v>8216</v>
      </c>
      <c r="CW428" s="860" t="s">
        <v>1071</v>
      </c>
      <c r="CX428" s="883">
        <v>44770</v>
      </c>
      <c r="CY428" s="884" t="s">
        <v>8717</v>
      </c>
      <c r="CZ428" s="885" t="s">
        <v>220</v>
      </c>
      <c r="DA428" s="78">
        <v>0</v>
      </c>
      <c r="DB428" s="884" t="s">
        <v>4238</v>
      </c>
      <c r="DC428" s="919"/>
      <c r="DD428" s="920"/>
      <c r="DE428" s="54" t="s">
        <v>140</v>
      </c>
      <c r="DF428" s="62"/>
      <c r="DG428" s="62"/>
      <c r="DH428" s="54"/>
      <c r="DI428" s="62"/>
      <c r="DJ428" s="953"/>
      <c r="DK428" s="925">
        <v>421</v>
      </c>
      <c r="DL428" s="855" t="str">
        <f t="shared" si="11"/>
        <v>EN AVANCE</v>
      </c>
      <c r="DM428" s="913">
        <v>421</v>
      </c>
    </row>
    <row r="429" spans="1:117" ht="27" hidden="1" customHeight="1">
      <c r="A429" s="54">
        <v>596</v>
      </c>
      <c r="B429" s="54">
        <v>586</v>
      </c>
      <c r="C429" s="59" t="s">
        <v>99</v>
      </c>
      <c r="D429" s="56">
        <v>2021</v>
      </c>
      <c r="E429" s="56" t="s">
        <v>3843</v>
      </c>
      <c r="F429" s="65">
        <v>44589</v>
      </c>
      <c r="G429" s="118" t="s">
        <v>3844</v>
      </c>
      <c r="H429" s="59" t="s">
        <v>102</v>
      </c>
      <c r="I429" s="118" t="s">
        <v>3845</v>
      </c>
      <c r="J429" s="118" t="s">
        <v>3845</v>
      </c>
      <c r="K429" s="118" t="s">
        <v>3846</v>
      </c>
      <c r="L429" s="60" t="s">
        <v>146</v>
      </c>
      <c r="M429" s="118" t="s">
        <v>3847</v>
      </c>
      <c r="N429" s="218"/>
      <c r="O429" s="222">
        <v>11</v>
      </c>
      <c r="P429" s="92" t="s">
        <v>3848</v>
      </c>
      <c r="Q429" s="59" t="s">
        <v>1210</v>
      </c>
      <c r="R429" s="123" t="s">
        <v>3444</v>
      </c>
      <c r="S429" s="94">
        <v>44620</v>
      </c>
      <c r="T429" s="94">
        <v>44926</v>
      </c>
      <c r="U429" s="323"/>
      <c r="V429" s="62"/>
      <c r="W429" s="94">
        <v>44926</v>
      </c>
      <c r="X429" s="62"/>
      <c r="Y429" s="62"/>
      <c r="Z429" s="62"/>
      <c r="AA429" s="62"/>
      <c r="AB429" s="62"/>
      <c r="AC429" s="62"/>
      <c r="AD429" s="62"/>
      <c r="AE429" s="62"/>
      <c r="AF429" s="62"/>
      <c r="AG429" s="62"/>
      <c r="AH429" s="62"/>
      <c r="AI429" s="62"/>
      <c r="AJ429" s="62"/>
      <c r="AK429" s="62"/>
      <c r="AL429" s="62"/>
      <c r="AM429" s="62"/>
      <c r="AN429" s="62"/>
      <c r="AO429" s="62"/>
      <c r="AP429" s="62"/>
      <c r="AQ429" s="62"/>
      <c r="AR429" s="62"/>
      <c r="AS429" s="62"/>
      <c r="AT429" s="62"/>
      <c r="AU429" s="62"/>
      <c r="AV429" s="54"/>
      <c r="AW429" s="62"/>
      <c r="AX429" s="62"/>
      <c r="AY429" s="62"/>
      <c r="AZ429" s="62"/>
      <c r="BA429" s="56"/>
      <c r="BB429" s="54"/>
      <c r="BC429" s="62"/>
      <c r="BD429" s="54"/>
      <c r="BE429" s="62"/>
      <c r="BF429" s="62"/>
      <c r="BG429" s="62"/>
      <c r="BH429" s="62"/>
      <c r="BI429" s="56"/>
      <c r="BJ429" s="54"/>
      <c r="BK429" s="62"/>
      <c r="BL429" s="62"/>
      <c r="BM429" s="62"/>
      <c r="BN429" s="62"/>
      <c r="BO429" s="62"/>
      <c r="BP429" s="62"/>
      <c r="BQ429" s="67"/>
      <c r="BR429" s="62"/>
      <c r="BS429" s="70"/>
      <c r="BT429" s="62"/>
      <c r="BU429" s="62"/>
      <c r="BV429" s="54"/>
      <c r="BW429" s="54"/>
      <c r="BX429" s="54"/>
      <c r="BY429" s="54"/>
      <c r="BZ429" s="89"/>
      <c r="CA429" s="332"/>
      <c r="CB429" s="73"/>
      <c r="CC429" s="74"/>
      <c r="CD429" s="54"/>
      <c r="CE429" s="684"/>
      <c r="CF429" s="66"/>
      <c r="CG429" s="66"/>
      <c r="CH429" s="68"/>
      <c r="CI429" s="54"/>
      <c r="CJ429" s="76"/>
      <c r="CK429" s="77"/>
      <c r="CL429" s="77"/>
      <c r="CM429" s="78"/>
      <c r="CN429" s="78"/>
      <c r="CO429" s="248">
        <v>44712</v>
      </c>
      <c r="CP429" s="77" t="s">
        <v>3827</v>
      </c>
      <c r="CQ429" s="77">
        <v>0.33</v>
      </c>
      <c r="CR429" s="248">
        <v>44720</v>
      </c>
      <c r="CS429" s="77" t="s">
        <v>3827</v>
      </c>
      <c r="CT429" s="92" t="s">
        <v>166</v>
      </c>
      <c r="CU429" s="822">
        <v>44761</v>
      </c>
      <c r="CV429" s="835" t="s">
        <v>8358</v>
      </c>
      <c r="CW429" s="860" t="s">
        <v>1071</v>
      </c>
      <c r="CX429" s="883">
        <v>44770</v>
      </c>
      <c r="CY429" s="884" t="s">
        <v>8718</v>
      </c>
      <c r="CZ429" s="885" t="s">
        <v>220</v>
      </c>
      <c r="DA429" s="77">
        <v>0.2</v>
      </c>
      <c r="DB429" s="884" t="s">
        <v>4238</v>
      </c>
      <c r="DC429" s="919"/>
      <c r="DD429" s="920"/>
      <c r="DE429" s="54" t="s">
        <v>140</v>
      </c>
      <c r="DF429" s="62"/>
      <c r="DG429" s="62"/>
      <c r="DH429" s="54"/>
      <c r="DI429" s="62"/>
      <c r="DJ429" s="953"/>
      <c r="DK429" s="925">
        <v>422</v>
      </c>
      <c r="DL429" s="855" t="str">
        <f t="shared" si="11"/>
        <v>EN AVANCE</v>
      </c>
      <c r="DM429" s="913">
        <v>422</v>
      </c>
    </row>
    <row r="430" spans="1:117" ht="27" hidden="1" customHeight="1">
      <c r="A430" s="54">
        <v>597</v>
      </c>
      <c r="B430" s="54">
        <v>587</v>
      </c>
      <c r="C430" s="59" t="s">
        <v>99</v>
      </c>
      <c r="D430" s="56">
        <v>2021</v>
      </c>
      <c r="E430" s="56" t="s">
        <v>3797</v>
      </c>
      <c r="F430" s="65">
        <v>44589</v>
      </c>
      <c r="G430" s="118" t="s">
        <v>3849</v>
      </c>
      <c r="H430" s="59" t="s">
        <v>102</v>
      </c>
      <c r="I430" s="58" t="s">
        <v>3850</v>
      </c>
      <c r="J430" s="58" t="s">
        <v>3850</v>
      </c>
      <c r="K430" s="58" t="s">
        <v>2602</v>
      </c>
      <c r="L430" s="60" t="s">
        <v>146</v>
      </c>
      <c r="M430" s="61" t="s">
        <v>2612</v>
      </c>
      <c r="N430" s="62"/>
      <c r="O430" s="54">
        <v>19</v>
      </c>
      <c r="P430" s="56" t="s">
        <v>2613</v>
      </c>
      <c r="Q430" s="59" t="s">
        <v>696</v>
      </c>
      <c r="R430" s="56" t="s">
        <v>2605</v>
      </c>
      <c r="S430" s="57">
        <v>44470</v>
      </c>
      <c r="T430" s="57">
        <v>44742</v>
      </c>
      <c r="U430" s="323"/>
      <c r="V430" s="62"/>
      <c r="W430" s="94">
        <v>44742</v>
      </c>
      <c r="X430" s="62"/>
      <c r="Y430" s="62"/>
      <c r="Z430" s="62"/>
      <c r="AA430" s="62"/>
      <c r="AB430" s="62"/>
      <c r="AC430" s="62"/>
      <c r="AD430" s="62"/>
      <c r="AE430" s="62"/>
      <c r="AF430" s="62"/>
      <c r="AG430" s="62"/>
      <c r="AH430" s="62"/>
      <c r="AI430" s="62"/>
      <c r="AJ430" s="62"/>
      <c r="AK430" s="62"/>
      <c r="AL430" s="62"/>
      <c r="AM430" s="62"/>
      <c r="AN430" s="62"/>
      <c r="AO430" s="62"/>
      <c r="AP430" s="62"/>
      <c r="AQ430" s="62"/>
      <c r="AR430" s="62"/>
      <c r="AS430" s="62"/>
      <c r="AT430" s="62"/>
      <c r="AU430" s="62"/>
      <c r="AV430" s="54"/>
      <c r="AW430" s="62"/>
      <c r="AX430" s="62"/>
      <c r="AY430" s="62"/>
      <c r="AZ430" s="62"/>
      <c r="BA430" s="56"/>
      <c r="BB430" s="54"/>
      <c r="BC430" s="62"/>
      <c r="BD430" s="54"/>
      <c r="BE430" s="62"/>
      <c r="BF430" s="62"/>
      <c r="BG430" s="62"/>
      <c r="BH430" s="62"/>
      <c r="BI430" s="56"/>
      <c r="BJ430" s="54"/>
      <c r="BK430" s="62"/>
      <c r="BL430" s="62"/>
      <c r="BM430" s="62"/>
      <c r="BN430" s="62"/>
      <c r="BO430" s="62"/>
      <c r="BP430" s="62"/>
      <c r="BQ430" s="67"/>
      <c r="BR430" s="62"/>
      <c r="BS430" s="70"/>
      <c r="BT430" s="62"/>
      <c r="BU430" s="62"/>
      <c r="BV430" s="54"/>
      <c r="BW430" s="54"/>
      <c r="BX430" s="54"/>
      <c r="BY430" s="54"/>
      <c r="BZ430" s="89"/>
      <c r="CA430" s="332"/>
      <c r="CB430" s="73"/>
      <c r="CC430" s="74"/>
      <c r="CD430" s="54"/>
      <c r="CE430" s="684"/>
      <c r="CF430" s="66"/>
      <c r="CG430" s="66"/>
      <c r="CH430" s="68"/>
      <c r="CI430" s="54"/>
      <c r="CJ430" s="76"/>
      <c r="CK430" s="77"/>
      <c r="CL430" s="77"/>
      <c r="CM430" s="78"/>
      <c r="CN430" s="78"/>
      <c r="CO430" s="684">
        <v>44712</v>
      </c>
      <c r="CP430" s="77" t="s">
        <v>3851</v>
      </c>
      <c r="CQ430" s="77">
        <v>0.3</v>
      </c>
      <c r="CR430" s="684">
        <v>44720</v>
      </c>
      <c r="CS430" s="77" t="s">
        <v>3852</v>
      </c>
      <c r="CT430" s="77" t="s">
        <v>367</v>
      </c>
      <c r="CU430" s="833">
        <v>44761</v>
      </c>
      <c r="CV430" s="824" t="s">
        <v>8323</v>
      </c>
      <c r="CW430" s="856" t="s">
        <v>126</v>
      </c>
      <c r="CX430" s="893">
        <v>44767</v>
      </c>
      <c r="CY430" s="897" t="s">
        <v>8397</v>
      </c>
      <c r="CZ430" s="885" t="s">
        <v>128</v>
      </c>
      <c r="DA430" s="77">
        <v>0.32</v>
      </c>
      <c r="DB430" s="884" t="s">
        <v>4238</v>
      </c>
      <c r="DC430" s="919"/>
      <c r="DD430" s="920"/>
      <c r="DE430" s="54" t="s">
        <v>140</v>
      </c>
      <c r="DF430" s="62"/>
      <c r="DG430" s="62"/>
      <c r="DH430" s="54"/>
      <c r="DI430" s="62"/>
      <c r="DJ430" s="953"/>
      <c r="DK430" s="925">
        <v>423</v>
      </c>
      <c r="DL430" s="855" t="str">
        <f t="shared" si="11"/>
        <v>EN AVANCE</v>
      </c>
      <c r="DM430" s="913">
        <v>423</v>
      </c>
    </row>
    <row r="431" spans="1:117" ht="27" hidden="1" customHeight="1">
      <c r="A431" s="54">
        <v>598</v>
      </c>
      <c r="B431" s="54">
        <v>588</v>
      </c>
      <c r="C431" s="59" t="s">
        <v>99</v>
      </c>
      <c r="D431" s="56">
        <v>2021</v>
      </c>
      <c r="E431" s="56" t="s">
        <v>3797</v>
      </c>
      <c r="F431" s="65">
        <v>44589</v>
      </c>
      <c r="G431" s="118" t="s">
        <v>3853</v>
      </c>
      <c r="H431" s="59" t="s">
        <v>102</v>
      </c>
      <c r="I431" s="245" t="s">
        <v>3854</v>
      </c>
      <c r="J431" s="118" t="s">
        <v>3855</v>
      </c>
      <c r="K431" s="58" t="s">
        <v>2602</v>
      </c>
      <c r="L431" s="60" t="s">
        <v>146</v>
      </c>
      <c r="M431" s="220" t="s">
        <v>3856</v>
      </c>
      <c r="N431" s="218"/>
      <c r="O431" s="92">
        <v>19</v>
      </c>
      <c r="P431" s="92" t="s">
        <v>3857</v>
      </c>
      <c r="Q431" s="59" t="s">
        <v>696</v>
      </c>
      <c r="R431" s="92" t="s">
        <v>2716</v>
      </c>
      <c r="S431" s="124">
        <v>44621</v>
      </c>
      <c r="T431" s="57">
        <v>44772</v>
      </c>
      <c r="U431" s="323"/>
      <c r="V431" s="62"/>
      <c r="W431" s="94">
        <v>44772</v>
      </c>
      <c r="X431" s="62"/>
      <c r="Y431" s="62"/>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c r="AV431" s="54"/>
      <c r="AW431" s="62"/>
      <c r="AX431" s="62"/>
      <c r="AY431" s="62"/>
      <c r="AZ431" s="62"/>
      <c r="BA431" s="56"/>
      <c r="BB431" s="54"/>
      <c r="BC431" s="62"/>
      <c r="BD431" s="54"/>
      <c r="BE431" s="62"/>
      <c r="BF431" s="62"/>
      <c r="BG431" s="62"/>
      <c r="BH431" s="62"/>
      <c r="BI431" s="56"/>
      <c r="BJ431" s="54"/>
      <c r="BK431" s="62"/>
      <c r="BL431" s="62"/>
      <c r="BM431" s="62"/>
      <c r="BN431" s="62"/>
      <c r="BO431" s="62"/>
      <c r="BP431" s="62"/>
      <c r="BQ431" s="67"/>
      <c r="BR431" s="62"/>
      <c r="BS431" s="70"/>
      <c r="BT431" s="62"/>
      <c r="BU431" s="62"/>
      <c r="BV431" s="54"/>
      <c r="BW431" s="54"/>
      <c r="BX431" s="54"/>
      <c r="BY431" s="54"/>
      <c r="BZ431" s="89"/>
      <c r="CA431" s="332"/>
      <c r="CB431" s="73"/>
      <c r="CC431" s="74"/>
      <c r="CD431" s="54"/>
      <c r="CE431" s="684"/>
      <c r="CF431" s="66"/>
      <c r="CG431" s="66"/>
      <c r="CH431" s="68"/>
      <c r="CI431" s="54"/>
      <c r="CJ431" s="76"/>
      <c r="CK431" s="77"/>
      <c r="CL431" s="77"/>
      <c r="CM431" s="78"/>
      <c r="CN431" s="78"/>
      <c r="CO431" s="684">
        <v>44712</v>
      </c>
      <c r="CP431" s="77" t="s">
        <v>3858</v>
      </c>
      <c r="CQ431" s="77">
        <v>1</v>
      </c>
      <c r="CR431" s="684">
        <v>44720</v>
      </c>
      <c r="CS431" s="77" t="s">
        <v>3858</v>
      </c>
      <c r="CT431" s="77" t="s">
        <v>139</v>
      </c>
      <c r="CU431" s="833">
        <v>44761</v>
      </c>
      <c r="CV431" s="824" t="s">
        <v>8359</v>
      </c>
      <c r="CW431" s="860" t="s">
        <v>1071</v>
      </c>
      <c r="CX431" s="893">
        <v>44767</v>
      </c>
      <c r="CY431" s="897" t="s">
        <v>8402</v>
      </c>
      <c r="CZ431" s="885" t="s">
        <v>128</v>
      </c>
      <c r="DA431" s="77">
        <v>1</v>
      </c>
      <c r="DB431" s="884" t="s">
        <v>4237</v>
      </c>
      <c r="DC431" s="945" t="s">
        <v>260</v>
      </c>
      <c r="DD431" s="947" t="s">
        <v>260</v>
      </c>
      <c r="DE431" s="948" t="s">
        <v>4218</v>
      </c>
      <c r="DF431" s="949" t="s">
        <v>3767</v>
      </c>
      <c r="DG431" s="950" t="s">
        <v>128</v>
      </c>
      <c r="DH431" s="951">
        <v>44771</v>
      </c>
      <c r="DI431" s="952" t="s">
        <v>310</v>
      </c>
      <c r="DJ431" s="953" t="s">
        <v>8528</v>
      </c>
      <c r="DK431" s="925">
        <v>424</v>
      </c>
      <c r="DL431" s="855" t="str">
        <f t="shared" si="11"/>
        <v>CUMPLIDA</v>
      </c>
      <c r="DM431" s="913">
        <v>424</v>
      </c>
    </row>
    <row r="432" spans="1:117" ht="27" hidden="1" customHeight="1">
      <c r="A432" s="54">
        <v>599</v>
      </c>
      <c r="B432" s="54">
        <v>589</v>
      </c>
      <c r="C432" s="59" t="s">
        <v>99</v>
      </c>
      <c r="D432" s="56">
        <v>2021</v>
      </c>
      <c r="E432" s="56" t="s">
        <v>3797</v>
      </c>
      <c r="F432" s="65">
        <v>44589</v>
      </c>
      <c r="G432" s="118" t="s">
        <v>3859</v>
      </c>
      <c r="H432" s="59" t="s">
        <v>102</v>
      </c>
      <c r="I432" s="118" t="s">
        <v>3860</v>
      </c>
      <c r="J432" s="118" t="s">
        <v>3861</v>
      </c>
      <c r="K432" s="118" t="s">
        <v>2618</v>
      </c>
      <c r="L432" s="60" t="s">
        <v>146</v>
      </c>
      <c r="M432" s="245" t="s">
        <v>3862</v>
      </c>
      <c r="N432" s="218"/>
      <c r="O432" s="92">
        <v>19</v>
      </c>
      <c r="P432" s="192" t="s">
        <v>3863</v>
      </c>
      <c r="Q432" s="59" t="s">
        <v>696</v>
      </c>
      <c r="R432" s="92" t="s">
        <v>2630</v>
      </c>
      <c r="S432" s="94">
        <v>44681</v>
      </c>
      <c r="T432" s="94">
        <v>44926</v>
      </c>
      <c r="U432" s="323"/>
      <c r="V432" s="62"/>
      <c r="W432" s="94">
        <v>44926</v>
      </c>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54"/>
      <c r="AW432" s="62"/>
      <c r="AX432" s="62"/>
      <c r="AY432" s="62"/>
      <c r="AZ432" s="62"/>
      <c r="BA432" s="56"/>
      <c r="BB432" s="54"/>
      <c r="BC432" s="62"/>
      <c r="BD432" s="54"/>
      <c r="BE432" s="62"/>
      <c r="BF432" s="62"/>
      <c r="BG432" s="62"/>
      <c r="BH432" s="62"/>
      <c r="BI432" s="56"/>
      <c r="BJ432" s="54"/>
      <c r="BK432" s="62"/>
      <c r="BL432" s="62"/>
      <c r="BM432" s="62"/>
      <c r="BN432" s="62"/>
      <c r="BO432" s="62"/>
      <c r="BP432" s="62"/>
      <c r="BQ432" s="67"/>
      <c r="BR432" s="62"/>
      <c r="BS432" s="70"/>
      <c r="BT432" s="62"/>
      <c r="BU432" s="62"/>
      <c r="BV432" s="54"/>
      <c r="BW432" s="54"/>
      <c r="BX432" s="54"/>
      <c r="BY432" s="54"/>
      <c r="BZ432" s="89"/>
      <c r="CA432" s="332"/>
      <c r="CB432" s="73"/>
      <c r="CC432" s="74"/>
      <c r="CD432" s="54"/>
      <c r="CE432" s="684"/>
      <c r="CF432" s="66"/>
      <c r="CG432" s="66"/>
      <c r="CH432" s="68"/>
      <c r="CI432" s="54"/>
      <c r="CJ432" s="76"/>
      <c r="CK432" s="77"/>
      <c r="CL432" s="77"/>
      <c r="CM432" s="78"/>
      <c r="CN432" s="78"/>
      <c r="CO432" s="684">
        <v>44712</v>
      </c>
      <c r="CP432" s="77" t="s">
        <v>3864</v>
      </c>
      <c r="CQ432" s="77">
        <v>0.33</v>
      </c>
      <c r="CR432" s="684">
        <v>44720</v>
      </c>
      <c r="CS432" s="77" t="s">
        <v>3864</v>
      </c>
      <c r="CT432" s="77" t="s">
        <v>367</v>
      </c>
      <c r="CU432" s="833">
        <v>44761</v>
      </c>
      <c r="CV432" s="824" t="s">
        <v>8360</v>
      </c>
      <c r="CW432" s="860" t="s">
        <v>1071</v>
      </c>
      <c r="CX432" s="893">
        <v>44767</v>
      </c>
      <c r="CY432" s="897" t="s">
        <v>8403</v>
      </c>
      <c r="CZ432" s="885" t="s">
        <v>128</v>
      </c>
      <c r="DA432" s="77">
        <v>0.33</v>
      </c>
      <c r="DB432" s="884" t="s">
        <v>4238</v>
      </c>
      <c r="DC432" s="919"/>
      <c r="DD432" s="920"/>
      <c r="DE432" s="54" t="s">
        <v>140</v>
      </c>
      <c r="DF432" s="62"/>
      <c r="DG432" s="62"/>
      <c r="DH432" s="54"/>
      <c r="DI432" s="62"/>
      <c r="DJ432" s="953"/>
      <c r="DK432" s="925">
        <v>425</v>
      </c>
      <c r="DL432" s="855" t="str">
        <f t="shared" si="11"/>
        <v>EN AVANCE</v>
      </c>
      <c r="DM432" s="913">
        <v>425</v>
      </c>
    </row>
    <row r="433" spans="1:117" ht="27" hidden="1" customHeight="1">
      <c r="A433" s="54">
        <v>0</v>
      </c>
      <c r="B433" s="54">
        <v>590</v>
      </c>
      <c r="C433" s="59" t="s">
        <v>99</v>
      </c>
      <c r="D433" s="56">
        <v>2021</v>
      </c>
      <c r="E433" s="56" t="s">
        <v>3797</v>
      </c>
      <c r="F433" s="65">
        <v>44589</v>
      </c>
      <c r="G433" s="118" t="s">
        <v>3859</v>
      </c>
      <c r="H433" s="59" t="s">
        <v>102</v>
      </c>
      <c r="I433" s="118" t="s">
        <v>3860</v>
      </c>
      <c r="J433" s="118" t="s">
        <v>3861</v>
      </c>
      <c r="K433" s="118" t="s">
        <v>2618</v>
      </c>
      <c r="L433" s="60" t="s">
        <v>146</v>
      </c>
      <c r="M433" s="118" t="s">
        <v>3865</v>
      </c>
      <c r="N433" s="218"/>
      <c r="O433" s="92">
        <v>3</v>
      </c>
      <c r="P433" s="92" t="s">
        <v>3866</v>
      </c>
      <c r="Q433" s="59" t="s">
        <v>696</v>
      </c>
      <c r="R433" s="92" t="s">
        <v>2630</v>
      </c>
      <c r="S433" s="94">
        <v>44681</v>
      </c>
      <c r="T433" s="94">
        <v>44926</v>
      </c>
      <c r="U433" s="323"/>
      <c r="V433" s="62"/>
      <c r="W433" s="94">
        <v>44926</v>
      </c>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54"/>
      <c r="AW433" s="62"/>
      <c r="AX433" s="62"/>
      <c r="AY433" s="62"/>
      <c r="AZ433" s="62"/>
      <c r="BA433" s="56"/>
      <c r="BB433" s="54"/>
      <c r="BC433" s="62"/>
      <c r="BD433" s="54"/>
      <c r="BE433" s="62"/>
      <c r="BF433" s="62"/>
      <c r="BG433" s="62"/>
      <c r="BH433" s="62"/>
      <c r="BI433" s="56"/>
      <c r="BJ433" s="54"/>
      <c r="BK433" s="62"/>
      <c r="BL433" s="62"/>
      <c r="BM433" s="62"/>
      <c r="BN433" s="62"/>
      <c r="BO433" s="62"/>
      <c r="BP433" s="62"/>
      <c r="BQ433" s="67"/>
      <c r="BR433" s="62"/>
      <c r="BS433" s="70"/>
      <c r="BT433" s="62"/>
      <c r="BU433" s="62"/>
      <c r="BV433" s="54"/>
      <c r="BW433" s="54"/>
      <c r="BX433" s="54"/>
      <c r="BY433" s="54"/>
      <c r="BZ433" s="89"/>
      <c r="CA433" s="332"/>
      <c r="CB433" s="73"/>
      <c r="CC433" s="74"/>
      <c r="CD433" s="54"/>
      <c r="CE433" s="684"/>
      <c r="CF433" s="66"/>
      <c r="CG433" s="66"/>
      <c r="CH433" s="68"/>
      <c r="CI433" s="54"/>
      <c r="CJ433" s="76"/>
      <c r="CK433" s="77"/>
      <c r="CL433" s="77"/>
      <c r="CM433" s="78"/>
      <c r="CN433" s="78"/>
      <c r="CO433" s="684">
        <v>44712</v>
      </c>
      <c r="CP433" s="77" t="s">
        <v>3864</v>
      </c>
      <c r="CQ433" s="77">
        <v>0.33</v>
      </c>
      <c r="CR433" s="684">
        <v>44720</v>
      </c>
      <c r="CS433" s="77" t="s">
        <v>3864</v>
      </c>
      <c r="CT433" s="77" t="s">
        <v>367</v>
      </c>
      <c r="CU433" s="833">
        <v>44761</v>
      </c>
      <c r="CV433" s="824" t="s">
        <v>8360</v>
      </c>
      <c r="CW433" s="860" t="s">
        <v>1071</v>
      </c>
      <c r="CX433" s="893">
        <v>44767</v>
      </c>
      <c r="CY433" s="899" t="s">
        <v>8403</v>
      </c>
      <c r="CZ433" s="885" t="s">
        <v>128</v>
      </c>
      <c r="DA433" s="77">
        <v>0.33</v>
      </c>
      <c r="DB433" s="884" t="s">
        <v>4238</v>
      </c>
      <c r="DC433" s="919"/>
      <c r="DD433" s="920"/>
      <c r="DE433" s="54" t="s">
        <v>140</v>
      </c>
      <c r="DF433" s="62"/>
      <c r="DG433" s="62"/>
      <c r="DH433" s="54"/>
      <c r="DI433" s="62"/>
      <c r="DJ433" s="953"/>
      <c r="DK433" s="925">
        <v>426</v>
      </c>
      <c r="DL433" s="855" t="str">
        <f t="shared" si="11"/>
        <v>EN AVANCE</v>
      </c>
      <c r="DM433" s="913">
        <v>426</v>
      </c>
    </row>
    <row r="434" spans="1:117" ht="27" hidden="1" customHeight="1">
      <c r="A434" s="54">
        <v>0</v>
      </c>
      <c r="B434" s="54">
        <v>591</v>
      </c>
      <c r="C434" s="59" t="s">
        <v>99</v>
      </c>
      <c r="D434" s="56">
        <v>2021</v>
      </c>
      <c r="E434" s="56" t="s">
        <v>3797</v>
      </c>
      <c r="F434" s="65">
        <v>44589</v>
      </c>
      <c r="G434" s="118" t="s">
        <v>3859</v>
      </c>
      <c r="H434" s="59" t="s">
        <v>102</v>
      </c>
      <c r="I434" s="118" t="s">
        <v>3867</v>
      </c>
      <c r="J434" s="118" t="s">
        <v>3868</v>
      </c>
      <c r="K434" s="118" t="s">
        <v>2618</v>
      </c>
      <c r="L434" s="60" t="s">
        <v>146</v>
      </c>
      <c r="M434" s="118" t="s">
        <v>3869</v>
      </c>
      <c r="N434" s="218"/>
      <c r="O434" s="92">
        <v>10</v>
      </c>
      <c r="P434" s="92" t="s">
        <v>3870</v>
      </c>
      <c r="Q434" s="59" t="s">
        <v>696</v>
      </c>
      <c r="R434" s="92" t="s">
        <v>2630</v>
      </c>
      <c r="S434" s="94">
        <v>44651</v>
      </c>
      <c r="T434" s="94">
        <v>44926</v>
      </c>
      <c r="U434" s="323"/>
      <c r="V434" s="62"/>
      <c r="W434" s="94">
        <v>44926</v>
      </c>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54"/>
      <c r="AW434" s="62"/>
      <c r="AX434" s="62"/>
      <c r="AY434" s="62"/>
      <c r="AZ434" s="62"/>
      <c r="BA434" s="56"/>
      <c r="BB434" s="54"/>
      <c r="BC434" s="62"/>
      <c r="BD434" s="54"/>
      <c r="BE434" s="62"/>
      <c r="BF434" s="62"/>
      <c r="BG434" s="62"/>
      <c r="BH434" s="62"/>
      <c r="BI434" s="56"/>
      <c r="BJ434" s="54"/>
      <c r="BK434" s="62"/>
      <c r="BL434" s="62"/>
      <c r="BM434" s="62"/>
      <c r="BN434" s="62"/>
      <c r="BO434" s="62"/>
      <c r="BP434" s="62"/>
      <c r="BQ434" s="67"/>
      <c r="BR434" s="62"/>
      <c r="BS434" s="70"/>
      <c r="BT434" s="62"/>
      <c r="BU434" s="62"/>
      <c r="BV434" s="54"/>
      <c r="BW434" s="54"/>
      <c r="BX434" s="54"/>
      <c r="BY434" s="54"/>
      <c r="BZ434" s="89"/>
      <c r="CA434" s="332"/>
      <c r="CB434" s="73"/>
      <c r="CC434" s="74"/>
      <c r="CD434" s="54"/>
      <c r="CE434" s="684"/>
      <c r="CF434" s="66"/>
      <c r="CG434" s="66"/>
      <c r="CH434" s="68"/>
      <c r="CI434" s="54"/>
      <c r="CJ434" s="76"/>
      <c r="CK434" s="77"/>
      <c r="CL434" s="77"/>
      <c r="CM434" s="78"/>
      <c r="CN434" s="78"/>
      <c r="CO434" s="684">
        <v>44712</v>
      </c>
      <c r="CP434" s="77" t="s">
        <v>3871</v>
      </c>
      <c r="CQ434" s="77">
        <v>0.33</v>
      </c>
      <c r="CR434" s="684">
        <v>44720</v>
      </c>
      <c r="CS434" s="77" t="s">
        <v>3871</v>
      </c>
      <c r="CT434" s="77" t="s">
        <v>367</v>
      </c>
      <c r="CU434" s="833">
        <v>44761</v>
      </c>
      <c r="CV434" s="824" t="s">
        <v>8361</v>
      </c>
      <c r="CW434" s="866" t="s">
        <v>1071</v>
      </c>
      <c r="CX434" s="893">
        <v>44767</v>
      </c>
      <c r="CY434" s="900" t="s">
        <v>8404</v>
      </c>
      <c r="CZ434" s="885" t="s">
        <v>128</v>
      </c>
      <c r="DA434" s="896">
        <v>0</v>
      </c>
      <c r="DB434" s="884" t="s">
        <v>4238</v>
      </c>
      <c r="DC434" s="919"/>
      <c r="DD434" s="920"/>
      <c r="DE434" s="54" t="s">
        <v>140</v>
      </c>
      <c r="DF434" s="62"/>
      <c r="DG434" s="62"/>
      <c r="DH434" s="54"/>
      <c r="DI434" s="62"/>
      <c r="DJ434" s="953"/>
      <c r="DK434" s="925">
        <v>427</v>
      </c>
      <c r="DL434" s="855" t="str">
        <f t="shared" si="11"/>
        <v>EN AVANCE</v>
      </c>
      <c r="DM434" s="913">
        <v>427</v>
      </c>
    </row>
    <row r="435" spans="1:117" ht="27" hidden="1" customHeight="1">
      <c r="A435" s="54">
        <v>600</v>
      </c>
      <c r="B435" s="54">
        <v>592</v>
      </c>
      <c r="C435" s="59" t="s">
        <v>99</v>
      </c>
      <c r="D435" s="56">
        <v>2021</v>
      </c>
      <c r="E435" s="56" t="s">
        <v>3797</v>
      </c>
      <c r="F435" s="65">
        <v>44589</v>
      </c>
      <c r="G435" s="118" t="s">
        <v>3872</v>
      </c>
      <c r="H435" s="59" t="s">
        <v>102</v>
      </c>
      <c r="I435" s="118" t="s">
        <v>3860</v>
      </c>
      <c r="J435" s="118" t="s">
        <v>3868</v>
      </c>
      <c r="K435" s="118" t="s">
        <v>2618</v>
      </c>
      <c r="L435" s="60" t="s">
        <v>146</v>
      </c>
      <c r="M435" s="118" t="s">
        <v>3873</v>
      </c>
      <c r="N435" s="218"/>
      <c r="O435" s="92">
        <v>4</v>
      </c>
      <c r="P435" s="92" t="s">
        <v>3874</v>
      </c>
      <c r="Q435" s="59" t="s">
        <v>696</v>
      </c>
      <c r="R435" s="54" t="s">
        <v>1529</v>
      </c>
      <c r="S435" s="57">
        <v>44286</v>
      </c>
      <c r="T435" s="57">
        <v>44926</v>
      </c>
      <c r="U435" s="323"/>
      <c r="V435" s="62"/>
      <c r="W435" s="94">
        <v>44926</v>
      </c>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54"/>
      <c r="AW435" s="62"/>
      <c r="AX435" s="62"/>
      <c r="AY435" s="62"/>
      <c r="AZ435" s="62"/>
      <c r="BA435" s="56"/>
      <c r="BB435" s="54"/>
      <c r="BC435" s="62"/>
      <c r="BD435" s="54"/>
      <c r="BE435" s="62"/>
      <c r="BF435" s="62"/>
      <c r="BG435" s="62"/>
      <c r="BH435" s="62"/>
      <c r="BI435" s="56"/>
      <c r="BJ435" s="54"/>
      <c r="BK435" s="62"/>
      <c r="BL435" s="62"/>
      <c r="BM435" s="62"/>
      <c r="BN435" s="62"/>
      <c r="BO435" s="62"/>
      <c r="BP435" s="62"/>
      <c r="BQ435" s="67"/>
      <c r="BR435" s="62"/>
      <c r="BS435" s="70"/>
      <c r="BT435" s="62"/>
      <c r="BU435" s="62"/>
      <c r="BV435" s="54"/>
      <c r="BW435" s="54"/>
      <c r="BX435" s="54"/>
      <c r="BY435" s="54"/>
      <c r="BZ435" s="89"/>
      <c r="CA435" s="332"/>
      <c r="CB435" s="73"/>
      <c r="CC435" s="74"/>
      <c r="CD435" s="54"/>
      <c r="CE435" s="684"/>
      <c r="CF435" s="66"/>
      <c r="CG435" s="66"/>
      <c r="CH435" s="68"/>
      <c r="CI435" s="54"/>
      <c r="CJ435" s="76"/>
      <c r="CK435" s="77"/>
      <c r="CL435" s="77"/>
      <c r="CM435" s="78"/>
      <c r="CN435" s="78"/>
      <c r="CO435" s="684">
        <v>44712</v>
      </c>
      <c r="CP435" s="77" t="s">
        <v>3875</v>
      </c>
      <c r="CQ435" s="77">
        <v>0.4</v>
      </c>
      <c r="CR435" s="684">
        <v>44720</v>
      </c>
      <c r="CS435" s="77" t="s">
        <v>3876</v>
      </c>
      <c r="CT435" s="77" t="s">
        <v>367</v>
      </c>
      <c r="CU435" s="833">
        <v>44761</v>
      </c>
      <c r="CV435" s="824" t="s">
        <v>8405</v>
      </c>
      <c r="CW435" s="866" t="s">
        <v>1071</v>
      </c>
      <c r="CX435" s="893">
        <v>44767</v>
      </c>
      <c r="CY435" s="897" t="s">
        <v>8406</v>
      </c>
      <c r="CZ435" s="885" t="s">
        <v>128</v>
      </c>
      <c r="DA435" s="77">
        <v>0.4</v>
      </c>
      <c r="DB435" s="884" t="s">
        <v>4238</v>
      </c>
      <c r="DC435" s="919"/>
      <c r="DD435" s="920"/>
      <c r="DE435" s="54" t="s">
        <v>140</v>
      </c>
      <c r="DF435" s="62"/>
      <c r="DG435" s="62"/>
      <c r="DH435" s="54"/>
      <c r="DI435" s="62"/>
      <c r="DJ435" s="953"/>
      <c r="DK435" s="925">
        <v>428</v>
      </c>
      <c r="DL435" s="855" t="str">
        <f t="shared" si="11"/>
        <v>EN AVANCE</v>
      </c>
      <c r="DM435" s="913">
        <v>428</v>
      </c>
    </row>
    <row r="436" spans="1:117" ht="27" hidden="1" customHeight="1">
      <c r="A436" s="54">
        <v>601</v>
      </c>
      <c r="B436" s="54">
        <v>593</v>
      </c>
      <c r="C436" s="59" t="s">
        <v>99</v>
      </c>
      <c r="D436" s="56">
        <v>2021</v>
      </c>
      <c r="E436" s="56" t="s">
        <v>3797</v>
      </c>
      <c r="F436" s="65">
        <v>44589</v>
      </c>
      <c r="G436" s="118" t="s">
        <v>3877</v>
      </c>
      <c r="H436" s="59" t="s">
        <v>102</v>
      </c>
      <c r="I436" s="118" t="s">
        <v>3867</v>
      </c>
      <c r="J436" s="118" t="s">
        <v>3868</v>
      </c>
      <c r="K436" s="118" t="s">
        <v>2618</v>
      </c>
      <c r="L436" s="60" t="s">
        <v>146</v>
      </c>
      <c r="M436" s="118" t="s">
        <v>3878</v>
      </c>
      <c r="N436" s="218"/>
      <c r="O436" s="92">
        <v>6</v>
      </c>
      <c r="P436" s="92" t="s">
        <v>3874</v>
      </c>
      <c r="Q436" s="59" t="s">
        <v>696</v>
      </c>
      <c r="R436" s="54" t="s">
        <v>1529</v>
      </c>
      <c r="S436" s="57">
        <v>44286</v>
      </c>
      <c r="T436" s="57">
        <v>44926</v>
      </c>
      <c r="U436" s="323"/>
      <c r="V436" s="62"/>
      <c r="W436" s="94">
        <v>44926</v>
      </c>
      <c r="X436" s="62"/>
      <c r="Y436" s="62"/>
      <c r="Z436" s="62"/>
      <c r="AA436" s="62"/>
      <c r="AB436" s="62"/>
      <c r="AC436" s="62"/>
      <c r="AD436" s="62"/>
      <c r="AE436" s="62"/>
      <c r="AF436" s="62"/>
      <c r="AG436" s="62"/>
      <c r="AH436" s="62"/>
      <c r="AI436" s="62"/>
      <c r="AJ436" s="62"/>
      <c r="AK436" s="62"/>
      <c r="AL436" s="62"/>
      <c r="AM436" s="62"/>
      <c r="AN436" s="62"/>
      <c r="AO436" s="62"/>
      <c r="AP436" s="62"/>
      <c r="AQ436" s="62"/>
      <c r="AR436" s="62"/>
      <c r="AS436" s="62"/>
      <c r="AT436" s="62"/>
      <c r="AU436" s="62"/>
      <c r="AV436" s="54"/>
      <c r="AW436" s="62"/>
      <c r="AX436" s="62"/>
      <c r="AY436" s="62"/>
      <c r="AZ436" s="62"/>
      <c r="BA436" s="56"/>
      <c r="BB436" s="54"/>
      <c r="BC436" s="62"/>
      <c r="BD436" s="54"/>
      <c r="BE436" s="62"/>
      <c r="BF436" s="62"/>
      <c r="BG436" s="62"/>
      <c r="BH436" s="62"/>
      <c r="BI436" s="56"/>
      <c r="BJ436" s="54"/>
      <c r="BK436" s="62"/>
      <c r="BL436" s="62"/>
      <c r="BM436" s="62"/>
      <c r="BN436" s="62"/>
      <c r="BO436" s="62"/>
      <c r="BP436" s="62"/>
      <c r="BQ436" s="67"/>
      <c r="BR436" s="62"/>
      <c r="BS436" s="70"/>
      <c r="BT436" s="62"/>
      <c r="BU436" s="62"/>
      <c r="BV436" s="54"/>
      <c r="BW436" s="54"/>
      <c r="BX436" s="54"/>
      <c r="BY436" s="54"/>
      <c r="BZ436" s="89"/>
      <c r="CA436" s="332"/>
      <c r="CB436" s="73"/>
      <c r="CC436" s="74"/>
      <c r="CD436" s="54"/>
      <c r="CE436" s="684"/>
      <c r="CF436" s="66"/>
      <c r="CG436" s="66"/>
      <c r="CH436" s="68"/>
      <c r="CI436" s="54"/>
      <c r="CJ436" s="76"/>
      <c r="CK436" s="77"/>
      <c r="CL436" s="77"/>
      <c r="CM436" s="78"/>
      <c r="CN436" s="78"/>
      <c r="CO436" s="684">
        <v>44712</v>
      </c>
      <c r="CP436" s="77" t="s">
        <v>3879</v>
      </c>
      <c r="CQ436" s="77">
        <v>0.4</v>
      </c>
      <c r="CR436" s="684">
        <v>44720</v>
      </c>
      <c r="CS436" s="77" t="s">
        <v>3879</v>
      </c>
      <c r="CT436" s="77" t="s">
        <v>367</v>
      </c>
      <c r="CU436" s="833">
        <v>44761</v>
      </c>
      <c r="CV436" s="824" t="s">
        <v>8362</v>
      </c>
      <c r="CW436" s="866" t="s">
        <v>1071</v>
      </c>
      <c r="CX436" s="893">
        <v>44767</v>
      </c>
      <c r="CY436" s="897" t="s">
        <v>8406</v>
      </c>
      <c r="CZ436" s="885" t="s">
        <v>128</v>
      </c>
      <c r="DA436" s="77">
        <v>0.4</v>
      </c>
      <c r="DB436" s="884" t="s">
        <v>4238</v>
      </c>
      <c r="DC436" s="919"/>
      <c r="DD436" s="920"/>
      <c r="DE436" s="54" t="s">
        <v>140</v>
      </c>
      <c r="DF436" s="62"/>
      <c r="DG436" s="62"/>
      <c r="DH436" s="54"/>
      <c r="DI436" s="62"/>
      <c r="DJ436" s="953"/>
      <c r="DK436" s="925">
        <v>429</v>
      </c>
      <c r="DL436" s="855" t="str">
        <f t="shared" si="11"/>
        <v>EN AVANCE</v>
      </c>
      <c r="DM436" s="913">
        <v>429</v>
      </c>
    </row>
    <row r="437" spans="1:117" ht="27" hidden="1" customHeight="1">
      <c r="A437" s="54">
        <v>602</v>
      </c>
      <c r="B437" s="54">
        <v>594</v>
      </c>
      <c r="C437" s="59" t="s">
        <v>99</v>
      </c>
      <c r="D437" s="56">
        <v>2021</v>
      </c>
      <c r="E437" s="56" t="s">
        <v>3797</v>
      </c>
      <c r="F437" s="65">
        <v>44589</v>
      </c>
      <c r="G437" s="118" t="s">
        <v>3880</v>
      </c>
      <c r="H437" s="59" t="s">
        <v>102</v>
      </c>
      <c r="I437" s="118" t="s">
        <v>3881</v>
      </c>
      <c r="J437" s="118" t="s">
        <v>3881</v>
      </c>
      <c r="K437" s="118" t="s">
        <v>3882</v>
      </c>
      <c r="L437" s="60" t="s">
        <v>146</v>
      </c>
      <c r="M437" s="118" t="s">
        <v>3883</v>
      </c>
      <c r="N437" s="92"/>
      <c r="O437" s="123">
        <v>6</v>
      </c>
      <c r="P437" s="92" t="s">
        <v>3884</v>
      </c>
      <c r="Q437" s="59" t="s">
        <v>696</v>
      </c>
      <c r="R437" s="92" t="s">
        <v>1529</v>
      </c>
      <c r="S437" s="248">
        <v>44593</v>
      </c>
      <c r="T437" s="248">
        <v>44926</v>
      </c>
      <c r="U437" s="323"/>
      <c r="V437" s="62"/>
      <c r="W437" s="94">
        <v>44926</v>
      </c>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54"/>
      <c r="AW437" s="62"/>
      <c r="AX437" s="62"/>
      <c r="AY437" s="62"/>
      <c r="AZ437" s="62"/>
      <c r="BA437" s="56"/>
      <c r="BB437" s="54"/>
      <c r="BC437" s="62"/>
      <c r="BD437" s="54"/>
      <c r="BE437" s="62"/>
      <c r="BF437" s="62"/>
      <c r="BG437" s="62"/>
      <c r="BH437" s="62"/>
      <c r="BI437" s="56"/>
      <c r="BJ437" s="54"/>
      <c r="BK437" s="62"/>
      <c r="BL437" s="62"/>
      <c r="BM437" s="62"/>
      <c r="BN437" s="62"/>
      <c r="BO437" s="62"/>
      <c r="BP437" s="62"/>
      <c r="BQ437" s="67"/>
      <c r="BR437" s="62"/>
      <c r="BS437" s="70"/>
      <c r="BT437" s="62"/>
      <c r="BU437" s="62"/>
      <c r="BV437" s="54"/>
      <c r="BW437" s="54"/>
      <c r="BX437" s="54"/>
      <c r="BY437" s="54"/>
      <c r="BZ437" s="89"/>
      <c r="CA437" s="332"/>
      <c r="CB437" s="73"/>
      <c r="CC437" s="74"/>
      <c r="CD437" s="54"/>
      <c r="CE437" s="684"/>
      <c r="CF437" s="66"/>
      <c r="CG437" s="66"/>
      <c r="CH437" s="68"/>
      <c r="CI437" s="54"/>
      <c r="CJ437" s="76"/>
      <c r="CK437" s="77"/>
      <c r="CL437" s="77"/>
      <c r="CM437" s="78"/>
      <c r="CN437" s="78"/>
      <c r="CO437" s="684">
        <v>44712</v>
      </c>
      <c r="CP437" s="77" t="s">
        <v>3885</v>
      </c>
      <c r="CQ437" s="77">
        <v>0.4</v>
      </c>
      <c r="CR437" s="684">
        <v>44720</v>
      </c>
      <c r="CS437" s="77" t="s">
        <v>3885</v>
      </c>
      <c r="CT437" s="77" t="s">
        <v>367</v>
      </c>
      <c r="CU437" s="833">
        <v>44761</v>
      </c>
      <c r="CV437" s="824" t="s">
        <v>8363</v>
      </c>
      <c r="CW437" s="866" t="s">
        <v>1071</v>
      </c>
      <c r="CX437" s="893">
        <v>44767</v>
      </c>
      <c r="CY437" s="897" t="s">
        <v>8407</v>
      </c>
      <c r="CZ437" s="885" t="s">
        <v>128</v>
      </c>
      <c r="DA437" s="896">
        <v>0.1</v>
      </c>
      <c r="DB437" s="884" t="s">
        <v>4238</v>
      </c>
      <c r="DC437" s="919"/>
      <c r="DD437" s="920"/>
      <c r="DE437" s="54" t="s">
        <v>140</v>
      </c>
      <c r="DF437" s="62"/>
      <c r="DG437" s="62"/>
      <c r="DH437" s="54"/>
      <c r="DI437" s="62"/>
      <c r="DJ437" s="953"/>
      <c r="DK437" s="925">
        <v>430</v>
      </c>
      <c r="DL437" s="855" t="str">
        <f t="shared" si="11"/>
        <v>EN AVANCE</v>
      </c>
      <c r="DM437" s="913">
        <v>430</v>
      </c>
    </row>
    <row r="438" spans="1:117" ht="27" hidden="1" customHeight="1">
      <c r="A438" s="54">
        <v>603</v>
      </c>
      <c r="B438" s="54">
        <v>595</v>
      </c>
      <c r="C438" s="59" t="s">
        <v>99</v>
      </c>
      <c r="D438" s="56">
        <v>2021</v>
      </c>
      <c r="E438" s="56" t="s">
        <v>3797</v>
      </c>
      <c r="F438" s="65">
        <v>44589</v>
      </c>
      <c r="G438" s="118" t="s">
        <v>3886</v>
      </c>
      <c r="H438" s="59" t="s">
        <v>102</v>
      </c>
      <c r="I438" s="58" t="s">
        <v>2616</v>
      </c>
      <c r="J438" s="58" t="s">
        <v>2617</v>
      </c>
      <c r="K438" s="58" t="s">
        <v>2618</v>
      </c>
      <c r="L438" s="60" t="s">
        <v>146</v>
      </c>
      <c r="M438" s="58" t="s">
        <v>2635</v>
      </c>
      <c r="N438" s="62"/>
      <c r="O438" s="54">
        <v>2</v>
      </c>
      <c r="P438" s="56" t="s">
        <v>2636</v>
      </c>
      <c r="Q438" s="59" t="s">
        <v>696</v>
      </c>
      <c r="R438" s="54" t="s">
        <v>1529</v>
      </c>
      <c r="S438" s="248">
        <v>44593</v>
      </c>
      <c r="T438" s="248">
        <v>44926</v>
      </c>
      <c r="U438" s="323"/>
      <c r="V438" s="62"/>
      <c r="W438" s="94">
        <v>44926</v>
      </c>
      <c r="X438" s="62"/>
      <c r="Y438" s="62"/>
      <c r="Z438" s="62"/>
      <c r="AA438" s="62"/>
      <c r="AB438" s="62"/>
      <c r="AC438" s="62"/>
      <c r="AD438" s="62"/>
      <c r="AE438" s="62"/>
      <c r="AF438" s="62"/>
      <c r="AG438" s="62"/>
      <c r="AH438" s="62"/>
      <c r="AI438" s="62"/>
      <c r="AJ438" s="62"/>
      <c r="AK438" s="62"/>
      <c r="AL438" s="62"/>
      <c r="AM438" s="62"/>
      <c r="AN438" s="62"/>
      <c r="AO438" s="62"/>
      <c r="AP438" s="62"/>
      <c r="AQ438" s="62"/>
      <c r="AR438" s="62"/>
      <c r="AS438" s="62"/>
      <c r="AT438" s="62"/>
      <c r="AU438" s="62"/>
      <c r="AV438" s="54"/>
      <c r="AW438" s="62"/>
      <c r="AX438" s="62"/>
      <c r="AY438" s="62"/>
      <c r="AZ438" s="62"/>
      <c r="BA438" s="56"/>
      <c r="BB438" s="54"/>
      <c r="BC438" s="62"/>
      <c r="BD438" s="54"/>
      <c r="BE438" s="62"/>
      <c r="BF438" s="62"/>
      <c r="BG438" s="62"/>
      <c r="BH438" s="62"/>
      <c r="BI438" s="56"/>
      <c r="BJ438" s="54"/>
      <c r="BK438" s="62"/>
      <c r="BL438" s="62"/>
      <c r="BM438" s="62"/>
      <c r="BN438" s="62"/>
      <c r="BO438" s="62"/>
      <c r="BP438" s="62"/>
      <c r="BQ438" s="67"/>
      <c r="BR438" s="62"/>
      <c r="BS438" s="70"/>
      <c r="BT438" s="62"/>
      <c r="BU438" s="62"/>
      <c r="BV438" s="54"/>
      <c r="BW438" s="54"/>
      <c r="BX438" s="54"/>
      <c r="BY438" s="54"/>
      <c r="BZ438" s="89"/>
      <c r="CA438" s="332"/>
      <c r="CB438" s="73"/>
      <c r="CC438" s="74"/>
      <c r="CD438" s="54"/>
      <c r="CE438" s="684"/>
      <c r="CF438" s="66"/>
      <c r="CG438" s="66"/>
      <c r="CH438" s="68"/>
      <c r="CI438" s="54"/>
      <c r="CJ438" s="76"/>
      <c r="CK438" s="77"/>
      <c r="CL438" s="77"/>
      <c r="CM438" s="78"/>
      <c r="CN438" s="78"/>
      <c r="CO438" s="684">
        <v>44712</v>
      </c>
      <c r="CP438" s="56" t="s">
        <v>2350</v>
      </c>
      <c r="CQ438" s="66">
        <v>0.3</v>
      </c>
      <c r="CR438" s="684">
        <v>44720</v>
      </c>
      <c r="CS438" s="56" t="s">
        <v>2350</v>
      </c>
      <c r="CT438" s="56" t="s">
        <v>367</v>
      </c>
      <c r="CU438" s="833">
        <v>44761</v>
      </c>
      <c r="CV438" s="834" t="s">
        <v>8364</v>
      </c>
      <c r="CW438" s="866" t="s">
        <v>1071</v>
      </c>
      <c r="CX438" s="893">
        <v>44767</v>
      </c>
      <c r="CY438" s="897" t="s">
        <v>8408</v>
      </c>
      <c r="CZ438" s="885" t="s">
        <v>128</v>
      </c>
      <c r="DA438" s="66">
        <v>0.3</v>
      </c>
      <c r="DB438" s="884" t="s">
        <v>4238</v>
      </c>
      <c r="DC438" s="919"/>
      <c r="DD438" s="920"/>
      <c r="DE438" s="54" t="s">
        <v>140</v>
      </c>
      <c r="DF438" s="62"/>
      <c r="DG438" s="62"/>
      <c r="DH438" s="54"/>
      <c r="DI438" s="62"/>
      <c r="DJ438" s="953"/>
      <c r="DK438" s="925">
        <v>431</v>
      </c>
      <c r="DL438" s="855" t="str">
        <f t="shared" si="11"/>
        <v>EN AVANCE</v>
      </c>
      <c r="DM438" s="913">
        <v>431</v>
      </c>
    </row>
    <row r="439" spans="1:117" ht="27" hidden="1" customHeight="1">
      <c r="A439" s="54">
        <v>0</v>
      </c>
      <c r="B439" s="54">
        <v>596</v>
      </c>
      <c r="C439" s="59" t="s">
        <v>99</v>
      </c>
      <c r="D439" s="56">
        <v>2021</v>
      </c>
      <c r="E439" s="56" t="s">
        <v>3797</v>
      </c>
      <c r="F439" s="65">
        <v>44589</v>
      </c>
      <c r="G439" s="118" t="s">
        <v>3886</v>
      </c>
      <c r="H439" s="59" t="s">
        <v>102</v>
      </c>
      <c r="I439" s="58" t="s">
        <v>2616</v>
      </c>
      <c r="J439" s="58" t="s">
        <v>2617</v>
      </c>
      <c r="K439" s="58" t="s">
        <v>2618</v>
      </c>
      <c r="L439" s="60" t="s">
        <v>146</v>
      </c>
      <c r="M439" s="118" t="s">
        <v>2640</v>
      </c>
      <c r="N439" s="218"/>
      <c r="O439" s="92">
        <v>2</v>
      </c>
      <c r="P439" s="92" t="s">
        <v>2629</v>
      </c>
      <c r="Q439" s="59" t="s">
        <v>696</v>
      </c>
      <c r="R439" s="92" t="s">
        <v>2630</v>
      </c>
      <c r="S439" s="94">
        <v>44621</v>
      </c>
      <c r="T439" s="94">
        <v>44772</v>
      </c>
      <c r="U439" s="323"/>
      <c r="V439" s="62"/>
      <c r="W439" s="94">
        <v>44772</v>
      </c>
      <c r="X439" s="62"/>
      <c r="Y439" s="62"/>
      <c r="Z439" s="62"/>
      <c r="AA439" s="62"/>
      <c r="AB439" s="62"/>
      <c r="AC439" s="62"/>
      <c r="AD439" s="62"/>
      <c r="AE439" s="62"/>
      <c r="AF439" s="62"/>
      <c r="AG439" s="62"/>
      <c r="AH439" s="62"/>
      <c r="AI439" s="62"/>
      <c r="AJ439" s="62"/>
      <c r="AK439" s="62"/>
      <c r="AL439" s="62"/>
      <c r="AM439" s="62"/>
      <c r="AN439" s="62"/>
      <c r="AO439" s="62"/>
      <c r="AP439" s="62"/>
      <c r="AQ439" s="62"/>
      <c r="AR439" s="62"/>
      <c r="AS439" s="62"/>
      <c r="AT439" s="62"/>
      <c r="AU439" s="62"/>
      <c r="AV439" s="54"/>
      <c r="AW439" s="62"/>
      <c r="AX439" s="62"/>
      <c r="AY439" s="62"/>
      <c r="AZ439" s="62"/>
      <c r="BA439" s="56"/>
      <c r="BB439" s="54"/>
      <c r="BC439" s="62"/>
      <c r="BD439" s="54"/>
      <c r="BE439" s="62"/>
      <c r="BF439" s="62"/>
      <c r="BG439" s="62"/>
      <c r="BH439" s="62"/>
      <c r="BI439" s="56"/>
      <c r="BJ439" s="54"/>
      <c r="BK439" s="62"/>
      <c r="BL439" s="62"/>
      <c r="BM439" s="62"/>
      <c r="BN439" s="62"/>
      <c r="BO439" s="62"/>
      <c r="BP439" s="62"/>
      <c r="BQ439" s="67"/>
      <c r="BR439" s="62"/>
      <c r="BS439" s="70"/>
      <c r="BT439" s="62"/>
      <c r="BU439" s="62"/>
      <c r="BV439" s="54"/>
      <c r="BW439" s="54"/>
      <c r="BX439" s="54"/>
      <c r="BY439" s="54"/>
      <c r="BZ439" s="89"/>
      <c r="CA439" s="332"/>
      <c r="CB439" s="73"/>
      <c r="CC439" s="74"/>
      <c r="CD439" s="54"/>
      <c r="CE439" s="684"/>
      <c r="CF439" s="66"/>
      <c r="CG439" s="66"/>
      <c r="CH439" s="68"/>
      <c r="CI439" s="54"/>
      <c r="CJ439" s="76"/>
      <c r="CK439" s="77"/>
      <c r="CL439" s="77"/>
      <c r="CM439" s="78"/>
      <c r="CN439" s="78"/>
      <c r="CO439" s="684">
        <v>44712</v>
      </c>
      <c r="CP439" s="56" t="s">
        <v>2350</v>
      </c>
      <c r="CQ439" s="66">
        <v>0.3</v>
      </c>
      <c r="CR439" s="684">
        <v>44720</v>
      </c>
      <c r="CS439" s="56" t="s">
        <v>2350</v>
      </c>
      <c r="CT439" s="56" t="s">
        <v>367</v>
      </c>
      <c r="CU439" s="833">
        <v>44761</v>
      </c>
      <c r="CV439" s="834" t="s">
        <v>8365</v>
      </c>
      <c r="CW439" s="866" t="s">
        <v>1071</v>
      </c>
      <c r="CX439" s="893">
        <v>44767</v>
      </c>
      <c r="CY439" s="897" t="s">
        <v>8409</v>
      </c>
      <c r="CZ439" s="885" t="s">
        <v>128</v>
      </c>
      <c r="DA439" s="896">
        <v>0.1</v>
      </c>
      <c r="DB439" s="884" t="s">
        <v>4238</v>
      </c>
      <c r="DC439" s="919"/>
      <c r="DD439" s="920"/>
      <c r="DE439" s="54" t="s">
        <v>140</v>
      </c>
      <c r="DF439" s="62"/>
      <c r="DG439" s="62"/>
      <c r="DH439" s="54"/>
      <c r="DI439" s="62"/>
      <c r="DJ439" s="953"/>
      <c r="DK439" s="925">
        <v>432</v>
      </c>
      <c r="DL439" s="855" t="str">
        <f t="shared" si="11"/>
        <v>EN AVANCE</v>
      </c>
      <c r="DM439" s="913">
        <v>432</v>
      </c>
    </row>
    <row r="440" spans="1:117" ht="27" hidden="1" customHeight="1">
      <c r="A440" s="54">
        <v>604</v>
      </c>
      <c r="B440" s="54">
        <v>597</v>
      </c>
      <c r="C440" s="59" t="s">
        <v>99</v>
      </c>
      <c r="D440" s="56">
        <v>2021</v>
      </c>
      <c r="E440" s="56" t="s">
        <v>3797</v>
      </c>
      <c r="F440" s="65">
        <v>44589</v>
      </c>
      <c r="G440" s="118" t="s">
        <v>3887</v>
      </c>
      <c r="H440" s="59" t="s">
        <v>102</v>
      </c>
      <c r="I440" s="88" t="s">
        <v>3888</v>
      </c>
      <c r="J440" s="88" t="s">
        <v>3889</v>
      </c>
      <c r="K440" s="58" t="s">
        <v>2618</v>
      </c>
      <c r="L440" s="60" t="s">
        <v>146</v>
      </c>
      <c r="M440" s="88" t="s">
        <v>3890</v>
      </c>
      <c r="N440" s="92"/>
      <c r="O440" s="92">
        <v>1</v>
      </c>
      <c r="P440" s="88" t="s">
        <v>3891</v>
      </c>
      <c r="Q440" s="59" t="s">
        <v>696</v>
      </c>
      <c r="R440" s="92" t="s">
        <v>2630</v>
      </c>
      <c r="S440" s="94">
        <v>44713</v>
      </c>
      <c r="T440" s="94">
        <v>44926</v>
      </c>
      <c r="U440" s="323"/>
      <c r="V440" s="62"/>
      <c r="W440" s="94">
        <v>44926</v>
      </c>
      <c r="X440" s="62"/>
      <c r="Y440" s="62"/>
      <c r="Z440" s="62"/>
      <c r="AA440" s="62"/>
      <c r="AB440" s="62"/>
      <c r="AC440" s="62"/>
      <c r="AD440" s="62"/>
      <c r="AE440" s="62"/>
      <c r="AF440" s="62"/>
      <c r="AG440" s="62"/>
      <c r="AH440" s="62"/>
      <c r="AI440" s="62"/>
      <c r="AJ440" s="62"/>
      <c r="AK440" s="62"/>
      <c r="AL440" s="62"/>
      <c r="AM440" s="62"/>
      <c r="AN440" s="62"/>
      <c r="AO440" s="62"/>
      <c r="AP440" s="62"/>
      <c r="AQ440" s="62"/>
      <c r="AR440" s="62"/>
      <c r="AS440" s="62"/>
      <c r="AT440" s="62"/>
      <c r="AU440" s="62"/>
      <c r="AV440" s="54"/>
      <c r="AW440" s="62"/>
      <c r="AX440" s="62"/>
      <c r="AY440" s="62"/>
      <c r="AZ440" s="62"/>
      <c r="BA440" s="56"/>
      <c r="BB440" s="54"/>
      <c r="BC440" s="62"/>
      <c r="BD440" s="54"/>
      <c r="BE440" s="62"/>
      <c r="BF440" s="62"/>
      <c r="BG440" s="62"/>
      <c r="BH440" s="62"/>
      <c r="BI440" s="56"/>
      <c r="BJ440" s="54"/>
      <c r="BK440" s="62"/>
      <c r="BL440" s="62"/>
      <c r="BM440" s="62"/>
      <c r="BN440" s="62"/>
      <c r="BO440" s="62"/>
      <c r="BP440" s="62"/>
      <c r="BQ440" s="67"/>
      <c r="BR440" s="62"/>
      <c r="BS440" s="70"/>
      <c r="BT440" s="62"/>
      <c r="BU440" s="62"/>
      <c r="BV440" s="54"/>
      <c r="BW440" s="54"/>
      <c r="BX440" s="54"/>
      <c r="BY440" s="54"/>
      <c r="BZ440" s="89"/>
      <c r="CA440" s="332"/>
      <c r="CB440" s="73"/>
      <c r="CC440" s="74"/>
      <c r="CD440" s="54"/>
      <c r="CE440" s="684"/>
      <c r="CF440" s="66"/>
      <c r="CG440" s="66"/>
      <c r="CH440" s="68"/>
      <c r="CI440" s="54"/>
      <c r="CJ440" s="76"/>
      <c r="CK440" s="77"/>
      <c r="CL440" s="77"/>
      <c r="CM440" s="78"/>
      <c r="CN440" s="78"/>
      <c r="CO440" s="684">
        <v>44712</v>
      </c>
      <c r="CP440" s="56" t="s">
        <v>2350</v>
      </c>
      <c r="CQ440" s="66">
        <v>0.3</v>
      </c>
      <c r="CR440" s="684">
        <v>44720</v>
      </c>
      <c r="CS440" s="56" t="s">
        <v>2350</v>
      </c>
      <c r="CT440" s="56" t="s">
        <v>367</v>
      </c>
      <c r="CU440" s="833">
        <v>44761</v>
      </c>
      <c r="CV440" s="834" t="s">
        <v>8366</v>
      </c>
      <c r="CW440" s="866" t="s">
        <v>1071</v>
      </c>
      <c r="CX440" s="893">
        <v>44767</v>
      </c>
      <c r="CY440" s="897" t="s">
        <v>8410</v>
      </c>
      <c r="CZ440" s="885" t="s">
        <v>128</v>
      </c>
      <c r="DA440" s="896">
        <v>0.8</v>
      </c>
      <c r="DB440" s="884" t="s">
        <v>4238</v>
      </c>
      <c r="DC440" s="919"/>
      <c r="DD440" s="920"/>
      <c r="DE440" s="54" t="s">
        <v>140</v>
      </c>
      <c r="DF440" s="62"/>
      <c r="DG440" s="62"/>
      <c r="DH440" s="54"/>
      <c r="DI440" s="62"/>
      <c r="DJ440" s="953"/>
      <c r="DK440" s="925">
        <v>433</v>
      </c>
      <c r="DL440" s="855" t="str">
        <f t="shared" si="11"/>
        <v>EN AVANCE</v>
      </c>
      <c r="DM440" s="913">
        <v>433</v>
      </c>
    </row>
    <row r="441" spans="1:117" ht="27" hidden="1" customHeight="1">
      <c r="A441" s="54">
        <v>605</v>
      </c>
      <c r="B441" s="54">
        <v>598</v>
      </c>
      <c r="C441" s="59" t="s">
        <v>99</v>
      </c>
      <c r="D441" s="56">
        <v>2021</v>
      </c>
      <c r="E441" s="56" t="s">
        <v>3797</v>
      </c>
      <c r="F441" s="65">
        <v>44589</v>
      </c>
      <c r="G441" s="118" t="s">
        <v>3892</v>
      </c>
      <c r="H441" s="59" t="s">
        <v>102</v>
      </c>
      <c r="I441" s="58" t="s">
        <v>2692</v>
      </c>
      <c r="J441" s="58" t="s">
        <v>2692</v>
      </c>
      <c r="K441" s="58" t="s">
        <v>2693</v>
      </c>
      <c r="L441" s="60" t="s">
        <v>146</v>
      </c>
      <c r="M441" s="118" t="s">
        <v>1133</v>
      </c>
      <c r="N441" s="218"/>
      <c r="O441" s="92">
        <v>1</v>
      </c>
      <c r="P441" s="92" t="s">
        <v>1134</v>
      </c>
      <c r="Q441" s="55" t="s">
        <v>318</v>
      </c>
      <c r="R441" s="76" t="s">
        <v>3893</v>
      </c>
      <c r="S441" s="366">
        <v>44621</v>
      </c>
      <c r="T441" s="219">
        <v>44742</v>
      </c>
      <c r="U441" s="323"/>
      <c r="V441" s="62"/>
      <c r="W441" s="94">
        <v>44742</v>
      </c>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54"/>
      <c r="AW441" s="62"/>
      <c r="AX441" s="62"/>
      <c r="AY441" s="62"/>
      <c r="AZ441" s="62"/>
      <c r="BA441" s="56"/>
      <c r="BB441" s="54"/>
      <c r="BC441" s="62"/>
      <c r="BD441" s="54"/>
      <c r="BE441" s="62"/>
      <c r="BF441" s="62"/>
      <c r="BG441" s="62"/>
      <c r="BH441" s="62"/>
      <c r="BI441" s="56"/>
      <c r="BJ441" s="54"/>
      <c r="BK441" s="62"/>
      <c r="BL441" s="62"/>
      <c r="BM441" s="62"/>
      <c r="BN441" s="62"/>
      <c r="BO441" s="62"/>
      <c r="BP441" s="62"/>
      <c r="BQ441" s="67"/>
      <c r="BR441" s="62"/>
      <c r="BS441" s="70"/>
      <c r="BT441" s="62"/>
      <c r="BU441" s="62"/>
      <c r="BV441" s="54"/>
      <c r="BW441" s="54"/>
      <c r="BX441" s="54"/>
      <c r="BY441" s="54"/>
      <c r="BZ441" s="89"/>
      <c r="CA441" s="332"/>
      <c r="CB441" s="73"/>
      <c r="CC441" s="74"/>
      <c r="CD441" s="54"/>
      <c r="CE441" s="684"/>
      <c r="CF441" s="66"/>
      <c r="CG441" s="66"/>
      <c r="CH441" s="68"/>
      <c r="CI441" s="54"/>
      <c r="CJ441" s="76"/>
      <c r="CK441" s="77"/>
      <c r="CL441" s="77"/>
      <c r="CM441" s="78"/>
      <c r="CN441" s="78"/>
      <c r="CO441" s="248">
        <v>44712</v>
      </c>
      <c r="CP441" s="77" t="s">
        <v>3894</v>
      </c>
      <c r="CQ441" s="77">
        <v>1</v>
      </c>
      <c r="CR441" s="79">
        <v>44720</v>
      </c>
      <c r="CS441" s="77" t="s">
        <v>335</v>
      </c>
      <c r="CT441" s="92" t="s">
        <v>367</v>
      </c>
      <c r="CU441" s="817">
        <v>44761</v>
      </c>
      <c r="CV441" s="828" t="s">
        <v>8241</v>
      </c>
      <c r="CW441" s="864" t="s">
        <v>126</v>
      </c>
      <c r="CX441" s="893">
        <v>44767</v>
      </c>
      <c r="CY441" s="905" t="s">
        <v>8436</v>
      </c>
      <c r="CZ441" s="885" t="s">
        <v>128</v>
      </c>
      <c r="DA441" s="77">
        <v>0</v>
      </c>
      <c r="DB441" s="884" t="s">
        <v>4238</v>
      </c>
      <c r="DC441" s="945"/>
      <c r="DD441" s="947"/>
      <c r="DE441" s="54" t="s">
        <v>140</v>
      </c>
      <c r="DF441" s="949"/>
      <c r="DG441" s="950"/>
      <c r="DH441" s="951"/>
      <c r="DI441" s="952"/>
      <c r="DJ441" s="953"/>
      <c r="DK441" s="925">
        <v>434</v>
      </c>
      <c r="DL441" s="855" t="str">
        <f t="shared" si="11"/>
        <v>EN AVANCE</v>
      </c>
      <c r="DM441" s="913">
        <v>434</v>
      </c>
    </row>
    <row r="442" spans="1:117" ht="27" hidden="1" customHeight="1">
      <c r="A442" s="54">
        <v>606</v>
      </c>
      <c r="B442" s="54">
        <v>599</v>
      </c>
      <c r="C442" s="59" t="s">
        <v>99</v>
      </c>
      <c r="D442" s="56">
        <v>2021</v>
      </c>
      <c r="E442" s="56" t="s">
        <v>3797</v>
      </c>
      <c r="F442" s="65">
        <v>44589</v>
      </c>
      <c r="G442" s="118" t="s">
        <v>3895</v>
      </c>
      <c r="H442" s="59" t="s">
        <v>102</v>
      </c>
      <c r="I442" s="58" t="s">
        <v>2649</v>
      </c>
      <c r="J442" s="58" t="s">
        <v>2649</v>
      </c>
      <c r="K442" s="58" t="s">
        <v>2650</v>
      </c>
      <c r="L442" s="60" t="s">
        <v>146</v>
      </c>
      <c r="M442" s="118" t="s">
        <v>3896</v>
      </c>
      <c r="N442" s="218"/>
      <c r="O442" s="222">
        <v>1</v>
      </c>
      <c r="P442" s="92" t="s">
        <v>3897</v>
      </c>
      <c r="Q442" s="55" t="s">
        <v>391</v>
      </c>
      <c r="R442" s="92" t="s">
        <v>3898</v>
      </c>
      <c r="S442" s="94">
        <v>44684</v>
      </c>
      <c r="T442" s="94">
        <v>44742</v>
      </c>
      <c r="U442" s="323"/>
      <c r="V442" s="62"/>
      <c r="W442" s="94">
        <v>44742</v>
      </c>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54"/>
      <c r="AW442" s="62"/>
      <c r="AX442" s="62"/>
      <c r="AY442" s="62"/>
      <c r="AZ442" s="62"/>
      <c r="BA442" s="56"/>
      <c r="BB442" s="54"/>
      <c r="BC442" s="62"/>
      <c r="BD442" s="54"/>
      <c r="BE442" s="62"/>
      <c r="BF442" s="62"/>
      <c r="BG442" s="62"/>
      <c r="BH442" s="62"/>
      <c r="BI442" s="56"/>
      <c r="BJ442" s="54"/>
      <c r="BK442" s="62"/>
      <c r="BL442" s="62"/>
      <c r="BM442" s="62"/>
      <c r="BN442" s="62"/>
      <c r="BO442" s="62"/>
      <c r="BP442" s="62"/>
      <c r="BQ442" s="67"/>
      <c r="BR442" s="62"/>
      <c r="BS442" s="70"/>
      <c r="BT442" s="62"/>
      <c r="BU442" s="62"/>
      <c r="BV442" s="54"/>
      <c r="BW442" s="54"/>
      <c r="BX442" s="54"/>
      <c r="BY442" s="54"/>
      <c r="BZ442" s="89"/>
      <c r="CA442" s="332"/>
      <c r="CB442" s="73"/>
      <c r="CC442" s="74"/>
      <c r="CD442" s="54"/>
      <c r="CE442" s="684"/>
      <c r="CF442" s="66"/>
      <c r="CG442" s="66"/>
      <c r="CH442" s="68"/>
      <c r="CI442" s="54"/>
      <c r="CJ442" s="76"/>
      <c r="CK442" s="77"/>
      <c r="CL442" s="77"/>
      <c r="CM442" s="78"/>
      <c r="CN442" s="78"/>
      <c r="CO442" s="78"/>
      <c r="CP442" s="91"/>
      <c r="CQ442" s="78"/>
      <c r="CR442" s="79">
        <v>44720</v>
      </c>
      <c r="CS442" s="77" t="s">
        <v>335</v>
      </c>
      <c r="CT442" s="77" t="s">
        <v>367</v>
      </c>
      <c r="CU442" s="811">
        <v>44761</v>
      </c>
      <c r="CV442" s="815" t="s">
        <v>8228</v>
      </c>
      <c r="CW442" s="864" t="s">
        <v>126</v>
      </c>
      <c r="CX442" s="893">
        <v>44770</v>
      </c>
      <c r="CY442" s="884" t="s">
        <v>8719</v>
      </c>
      <c r="CZ442" s="885" t="s">
        <v>220</v>
      </c>
      <c r="DA442" s="78">
        <v>0</v>
      </c>
      <c r="DB442" s="884" t="s">
        <v>4239</v>
      </c>
      <c r="DC442" s="919"/>
      <c r="DD442" s="920"/>
      <c r="DE442" s="54" t="s">
        <v>140</v>
      </c>
      <c r="DF442" s="62"/>
      <c r="DG442" s="62"/>
      <c r="DH442" s="54"/>
      <c r="DI442" s="62"/>
      <c r="DJ442" s="953"/>
      <c r="DK442" s="925">
        <v>435</v>
      </c>
      <c r="DL442" s="855" t="str">
        <f t="shared" si="11"/>
        <v>EN AVANCE</v>
      </c>
      <c r="DM442" s="913">
        <v>435</v>
      </c>
    </row>
    <row r="443" spans="1:117" ht="27" hidden="1" customHeight="1">
      <c r="A443" s="54">
        <v>0</v>
      </c>
      <c r="B443" s="54">
        <v>600</v>
      </c>
      <c r="C443" s="59" t="s">
        <v>99</v>
      </c>
      <c r="D443" s="56">
        <v>2021</v>
      </c>
      <c r="E443" s="56" t="s">
        <v>3797</v>
      </c>
      <c r="F443" s="65">
        <v>44589</v>
      </c>
      <c r="G443" s="118" t="s">
        <v>3895</v>
      </c>
      <c r="H443" s="59" t="s">
        <v>102</v>
      </c>
      <c r="I443" s="58" t="s">
        <v>2649</v>
      </c>
      <c r="J443" s="58" t="s">
        <v>2649</v>
      </c>
      <c r="K443" s="58" t="s">
        <v>2650</v>
      </c>
      <c r="L443" s="60" t="s">
        <v>146</v>
      </c>
      <c r="M443" s="220" t="s">
        <v>3899</v>
      </c>
      <c r="N443" s="218"/>
      <c r="O443" s="222">
        <v>1</v>
      </c>
      <c r="P443" s="92" t="s">
        <v>3900</v>
      </c>
      <c r="Q443" s="55" t="s">
        <v>391</v>
      </c>
      <c r="R443" s="92" t="s">
        <v>3898</v>
      </c>
      <c r="S443" s="94">
        <v>44684</v>
      </c>
      <c r="T443" s="251">
        <v>44742</v>
      </c>
      <c r="U443" s="323"/>
      <c r="V443" s="62"/>
      <c r="W443" s="94" t="s">
        <v>2653</v>
      </c>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54"/>
      <c r="AW443" s="62"/>
      <c r="AX443" s="62"/>
      <c r="AY443" s="62"/>
      <c r="AZ443" s="62"/>
      <c r="BA443" s="56"/>
      <c r="BB443" s="54"/>
      <c r="BC443" s="62"/>
      <c r="BD443" s="54"/>
      <c r="BE443" s="62"/>
      <c r="BF443" s="62"/>
      <c r="BG443" s="62"/>
      <c r="BH443" s="62"/>
      <c r="BI443" s="56"/>
      <c r="BJ443" s="54"/>
      <c r="BK443" s="62"/>
      <c r="BL443" s="62"/>
      <c r="BM443" s="62"/>
      <c r="BN443" s="62"/>
      <c r="BO443" s="62"/>
      <c r="BP443" s="62"/>
      <c r="BQ443" s="67"/>
      <c r="BR443" s="62"/>
      <c r="BS443" s="70"/>
      <c r="BT443" s="62"/>
      <c r="BU443" s="62"/>
      <c r="BV443" s="54"/>
      <c r="BW443" s="54"/>
      <c r="BX443" s="54"/>
      <c r="BY443" s="54"/>
      <c r="BZ443" s="89"/>
      <c r="CA443" s="332"/>
      <c r="CB443" s="73"/>
      <c r="CC443" s="74"/>
      <c r="CD443" s="54"/>
      <c r="CE443" s="684"/>
      <c r="CF443" s="66"/>
      <c r="CG443" s="66"/>
      <c r="CH443" s="68"/>
      <c r="CI443" s="54"/>
      <c r="CJ443" s="76"/>
      <c r="CK443" s="77"/>
      <c r="CL443" s="77"/>
      <c r="CM443" s="78"/>
      <c r="CN443" s="78"/>
      <c r="CO443" s="78"/>
      <c r="CP443" s="91"/>
      <c r="CQ443" s="78"/>
      <c r="CR443" s="248">
        <v>44720</v>
      </c>
      <c r="CS443" s="77" t="s">
        <v>335</v>
      </c>
      <c r="CT443" s="77" t="s">
        <v>367</v>
      </c>
      <c r="CU443" s="811">
        <v>44761</v>
      </c>
      <c r="CV443" s="815" t="s">
        <v>8229</v>
      </c>
      <c r="CW443" s="864" t="s">
        <v>126</v>
      </c>
      <c r="CX443" s="893">
        <v>44770</v>
      </c>
      <c r="CY443" s="884" t="s">
        <v>8720</v>
      </c>
      <c r="CZ443" s="885" t="s">
        <v>220</v>
      </c>
      <c r="DA443" s="78">
        <v>0</v>
      </c>
      <c r="DB443" s="884" t="s">
        <v>4239</v>
      </c>
      <c r="DC443" s="919"/>
      <c r="DD443" s="920"/>
      <c r="DE443" s="54" t="s">
        <v>140</v>
      </c>
      <c r="DF443" s="62"/>
      <c r="DG443" s="62"/>
      <c r="DH443" s="54"/>
      <c r="DI443" s="62"/>
      <c r="DJ443" s="953"/>
      <c r="DK443" s="925">
        <v>436</v>
      </c>
      <c r="DL443" s="855" t="str">
        <f t="shared" si="11"/>
        <v>EN AVANCE</v>
      </c>
      <c r="DM443" s="913">
        <v>436</v>
      </c>
    </row>
    <row r="444" spans="1:117" ht="27" hidden="1" customHeight="1">
      <c r="A444" s="54">
        <v>607</v>
      </c>
      <c r="B444" s="54">
        <v>601</v>
      </c>
      <c r="C444" s="59" t="s">
        <v>99</v>
      </c>
      <c r="D444" s="56">
        <v>2021</v>
      </c>
      <c r="E444" s="56" t="s">
        <v>3797</v>
      </c>
      <c r="F444" s="65">
        <v>44589</v>
      </c>
      <c r="G444" s="118" t="s">
        <v>3901</v>
      </c>
      <c r="H444" s="59" t="s">
        <v>102</v>
      </c>
      <c r="I444" s="118" t="s">
        <v>2668</v>
      </c>
      <c r="J444" s="58" t="s">
        <v>2649</v>
      </c>
      <c r="K444" s="58" t="s">
        <v>2650</v>
      </c>
      <c r="L444" s="60" t="s">
        <v>146</v>
      </c>
      <c r="M444" s="220" t="s">
        <v>3902</v>
      </c>
      <c r="N444" s="218"/>
      <c r="O444" s="222">
        <v>1</v>
      </c>
      <c r="P444" s="92" t="s">
        <v>3897</v>
      </c>
      <c r="Q444" s="55" t="s">
        <v>391</v>
      </c>
      <c r="R444" s="92" t="s">
        <v>3898</v>
      </c>
      <c r="S444" s="94">
        <v>44684</v>
      </c>
      <c r="T444" s="94">
        <v>44742</v>
      </c>
      <c r="U444" s="323"/>
      <c r="V444" s="62"/>
      <c r="W444" s="94">
        <v>44742</v>
      </c>
      <c r="X444" s="62"/>
      <c r="Y444" s="62"/>
      <c r="Z444" s="62"/>
      <c r="AA444" s="62"/>
      <c r="AB444" s="62"/>
      <c r="AC444" s="62"/>
      <c r="AD444" s="62"/>
      <c r="AE444" s="62"/>
      <c r="AF444" s="62"/>
      <c r="AG444" s="62"/>
      <c r="AH444" s="62"/>
      <c r="AI444" s="62"/>
      <c r="AJ444" s="62"/>
      <c r="AK444" s="62"/>
      <c r="AL444" s="62"/>
      <c r="AM444" s="62"/>
      <c r="AN444" s="62"/>
      <c r="AO444" s="62"/>
      <c r="AP444" s="62"/>
      <c r="AQ444" s="62"/>
      <c r="AR444" s="62"/>
      <c r="AS444" s="62"/>
      <c r="AT444" s="62"/>
      <c r="AU444" s="62"/>
      <c r="AV444" s="54"/>
      <c r="AW444" s="62"/>
      <c r="AX444" s="62"/>
      <c r="AY444" s="62"/>
      <c r="AZ444" s="62"/>
      <c r="BA444" s="56"/>
      <c r="BB444" s="54"/>
      <c r="BC444" s="62"/>
      <c r="BD444" s="54"/>
      <c r="BE444" s="62"/>
      <c r="BF444" s="62"/>
      <c r="BG444" s="62"/>
      <c r="BH444" s="62"/>
      <c r="BI444" s="56"/>
      <c r="BJ444" s="54"/>
      <c r="BK444" s="62"/>
      <c r="BL444" s="62"/>
      <c r="BM444" s="62"/>
      <c r="BN444" s="62"/>
      <c r="BO444" s="62"/>
      <c r="BP444" s="62"/>
      <c r="BQ444" s="67"/>
      <c r="BR444" s="62"/>
      <c r="BS444" s="70"/>
      <c r="BT444" s="62"/>
      <c r="BU444" s="62"/>
      <c r="BV444" s="54"/>
      <c r="BW444" s="54"/>
      <c r="BX444" s="54"/>
      <c r="BY444" s="54"/>
      <c r="BZ444" s="89"/>
      <c r="CA444" s="332"/>
      <c r="CB444" s="73"/>
      <c r="CC444" s="74"/>
      <c r="CD444" s="54"/>
      <c r="CE444" s="684"/>
      <c r="CF444" s="66"/>
      <c r="CG444" s="66"/>
      <c r="CH444" s="68"/>
      <c r="CI444" s="54"/>
      <c r="CJ444" s="76"/>
      <c r="CK444" s="77"/>
      <c r="CL444" s="77"/>
      <c r="CM444" s="78"/>
      <c r="CN444" s="78"/>
      <c r="CO444" s="78"/>
      <c r="CP444" s="91"/>
      <c r="CQ444" s="78"/>
      <c r="CR444" s="248">
        <v>44720</v>
      </c>
      <c r="CS444" s="77" t="s">
        <v>335</v>
      </c>
      <c r="CT444" s="77" t="s">
        <v>367</v>
      </c>
      <c r="CU444" s="811">
        <v>44761</v>
      </c>
      <c r="CV444" s="815" t="s">
        <v>8230</v>
      </c>
      <c r="CW444" s="864" t="s">
        <v>126</v>
      </c>
      <c r="CX444" s="893">
        <v>44770</v>
      </c>
      <c r="CY444" s="884" t="s">
        <v>8719</v>
      </c>
      <c r="CZ444" s="885" t="s">
        <v>220</v>
      </c>
      <c r="DA444" s="78">
        <v>0</v>
      </c>
      <c r="DB444" s="884" t="s">
        <v>4239</v>
      </c>
      <c r="DC444" s="919"/>
      <c r="DD444" s="920"/>
      <c r="DE444" s="54" t="s">
        <v>140</v>
      </c>
      <c r="DF444" s="62"/>
      <c r="DG444" s="62"/>
      <c r="DH444" s="54"/>
      <c r="DI444" s="62"/>
      <c r="DJ444" s="953"/>
      <c r="DK444" s="925">
        <v>437</v>
      </c>
      <c r="DL444" s="855" t="str">
        <f t="shared" si="11"/>
        <v>EN AVANCE</v>
      </c>
      <c r="DM444" s="913">
        <v>437</v>
      </c>
    </row>
    <row r="445" spans="1:117" ht="27" hidden="1" customHeight="1">
      <c r="A445" s="54">
        <v>608</v>
      </c>
      <c r="B445" s="54">
        <v>602</v>
      </c>
      <c r="C445" s="59" t="s">
        <v>99</v>
      </c>
      <c r="D445" s="56">
        <v>2021</v>
      </c>
      <c r="E445" s="56" t="s">
        <v>3797</v>
      </c>
      <c r="F445" s="65">
        <v>44589</v>
      </c>
      <c r="G445" s="118" t="s">
        <v>3903</v>
      </c>
      <c r="H445" s="59" t="s">
        <v>102</v>
      </c>
      <c r="I445" s="118" t="s">
        <v>3544</v>
      </c>
      <c r="J445" s="118" t="s">
        <v>3545</v>
      </c>
      <c r="K445" s="118" t="s">
        <v>3546</v>
      </c>
      <c r="L445" s="60" t="s">
        <v>146</v>
      </c>
      <c r="M445" s="118" t="s">
        <v>3547</v>
      </c>
      <c r="N445" s="218"/>
      <c r="O445" s="78">
        <v>1</v>
      </c>
      <c r="P445" s="92" t="s">
        <v>3548</v>
      </c>
      <c r="Q445" s="55" t="s">
        <v>391</v>
      </c>
      <c r="R445" s="92" t="s">
        <v>3477</v>
      </c>
      <c r="S445" s="248">
        <v>44531</v>
      </c>
      <c r="T445" s="94">
        <v>44742</v>
      </c>
      <c r="U445" s="323"/>
      <c r="V445" s="62"/>
      <c r="W445" s="94">
        <v>44742</v>
      </c>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54"/>
      <c r="AW445" s="62"/>
      <c r="AX445" s="62"/>
      <c r="AY445" s="62"/>
      <c r="AZ445" s="62"/>
      <c r="BA445" s="56"/>
      <c r="BB445" s="54"/>
      <c r="BC445" s="62"/>
      <c r="BD445" s="54"/>
      <c r="BE445" s="62"/>
      <c r="BF445" s="62"/>
      <c r="BG445" s="62"/>
      <c r="BH445" s="62"/>
      <c r="BI445" s="56"/>
      <c r="BJ445" s="54"/>
      <c r="BK445" s="62"/>
      <c r="BL445" s="62"/>
      <c r="BM445" s="62"/>
      <c r="BN445" s="62"/>
      <c r="BO445" s="62"/>
      <c r="BP445" s="62"/>
      <c r="BQ445" s="67"/>
      <c r="BR445" s="62"/>
      <c r="BS445" s="70"/>
      <c r="BT445" s="62"/>
      <c r="BU445" s="62"/>
      <c r="BV445" s="54"/>
      <c r="BW445" s="54"/>
      <c r="BX445" s="54"/>
      <c r="BY445" s="54"/>
      <c r="BZ445" s="89"/>
      <c r="CA445" s="332"/>
      <c r="CB445" s="73"/>
      <c r="CC445" s="74"/>
      <c r="CD445" s="54"/>
      <c r="CE445" s="684"/>
      <c r="CF445" s="66"/>
      <c r="CG445" s="66"/>
      <c r="CH445" s="68"/>
      <c r="CI445" s="54"/>
      <c r="CJ445" s="76"/>
      <c r="CK445" s="77"/>
      <c r="CL445" s="77"/>
      <c r="CM445" s="78"/>
      <c r="CN445" s="78"/>
      <c r="CO445" s="78"/>
      <c r="CP445" s="91"/>
      <c r="CQ445" s="78"/>
      <c r="CR445" s="248">
        <v>44720</v>
      </c>
      <c r="CS445" s="77" t="s">
        <v>335</v>
      </c>
      <c r="CT445" s="77" t="s">
        <v>367</v>
      </c>
      <c r="CU445" s="811">
        <v>44761</v>
      </c>
      <c r="CV445" s="815" t="s">
        <v>8231</v>
      </c>
      <c r="CW445" s="864" t="s">
        <v>126</v>
      </c>
      <c r="CX445" s="893">
        <v>44770</v>
      </c>
      <c r="CY445" s="884" t="s">
        <v>8721</v>
      </c>
      <c r="CZ445" s="885" t="s">
        <v>220</v>
      </c>
      <c r="DA445" s="78">
        <v>1</v>
      </c>
      <c r="DB445" s="884" t="s">
        <v>4237</v>
      </c>
      <c r="DC445" s="919" t="s">
        <v>260</v>
      </c>
      <c r="DD445" s="920" t="s">
        <v>260</v>
      </c>
      <c r="DE445" s="948" t="s">
        <v>4218</v>
      </c>
      <c r="DF445" s="62" t="s">
        <v>8722</v>
      </c>
      <c r="DG445" s="62" t="s">
        <v>220</v>
      </c>
      <c r="DH445" s="954">
        <v>44771</v>
      </c>
      <c r="DI445" s="62"/>
      <c r="DJ445" s="953"/>
      <c r="DK445" s="925">
        <v>438</v>
      </c>
      <c r="DL445" s="855" t="str">
        <f t="shared" si="11"/>
        <v>CUMPLIDA</v>
      </c>
      <c r="DM445" s="913">
        <v>438</v>
      </c>
    </row>
    <row r="446" spans="1:117" ht="27" hidden="1" customHeight="1">
      <c r="A446" s="54">
        <v>609</v>
      </c>
      <c r="B446" s="54">
        <v>603</v>
      </c>
      <c r="C446" s="59" t="s">
        <v>99</v>
      </c>
      <c r="D446" s="56">
        <v>2021</v>
      </c>
      <c r="E446" s="56" t="s">
        <v>3797</v>
      </c>
      <c r="F446" s="65">
        <v>44589</v>
      </c>
      <c r="G446" s="118" t="s">
        <v>3904</v>
      </c>
      <c r="H446" s="59" t="s">
        <v>102</v>
      </c>
      <c r="I446" s="118" t="s">
        <v>3806</v>
      </c>
      <c r="J446" s="118" t="s">
        <v>3807</v>
      </c>
      <c r="K446" s="118" t="s">
        <v>2760</v>
      </c>
      <c r="L446" s="60" t="s">
        <v>146</v>
      </c>
      <c r="M446" s="220" t="s">
        <v>3905</v>
      </c>
      <c r="N446" s="218"/>
      <c r="O446" s="123">
        <v>1</v>
      </c>
      <c r="P446" s="92" t="s">
        <v>2752</v>
      </c>
      <c r="Q446" s="55" t="s">
        <v>318</v>
      </c>
      <c r="R446" s="92" t="s">
        <v>3809</v>
      </c>
      <c r="S446" s="94">
        <v>44720</v>
      </c>
      <c r="T446" s="94">
        <v>44732</v>
      </c>
      <c r="U446" s="323"/>
      <c r="V446" s="62"/>
      <c r="W446" s="94">
        <v>44732</v>
      </c>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54"/>
      <c r="AW446" s="62"/>
      <c r="AX446" s="62"/>
      <c r="AY446" s="62"/>
      <c r="AZ446" s="62"/>
      <c r="BA446" s="56"/>
      <c r="BB446" s="54"/>
      <c r="BC446" s="62"/>
      <c r="BD446" s="54"/>
      <c r="BE446" s="62"/>
      <c r="BF446" s="62"/>
      <c r="BG446" s="62"/>
      <c r="BH446" s="62"/>
      <c r="BI446" s="56"/>
      <c r="BJ446" s="54"/>
      <c r="BK446" s="62"/>
      <c r="BL446" s="62"/>
      <c r="BM446" s="62"/>
      <c r="BN446" s="62"/>
      <c r="BO446" s="62"/>
      <c r="BP446" s="62"/>
      <c r="BQ446" s="67"/>
      <c r="BR446" s="62"/>
      <c r="BS446" s="70"/>
      <c r="BT446" s="62"/>
      <c r="BU446" s="62"/>
      <c r="BV446" s="54"/>
      <c r="BW446" s="54"/>
      <c r="BX446" s="54"/>
      <c r="BY446" s="54"/>
      <c r="BZ446" s="89"/>
      <c r="CA446" s="332"/>
      <c r="CB446" s="73"/>
      <c r="CC446" s="74"/>
      <c r="CD446" s="54"/>
      <c r="CE446" s="684"/>
      <c r="CF446" s="66"/>
      <c r="CG446" s="66"/>
      <c r="CH446" s="68"/>
      <c r="CI446" s="54"/>
      <c r="CJ446" s="76"/>
      <c r="CK446" s="77"/>
      <c r="CL446" s="77"/>
      <c r="CM446" s="78"/>
      <c r="CN446" s="78"/>
      <c r="CO446" s="248">
        <v>44712</v>
      </c>
      <c r="CP446" s="77" t="s">
        <v>1181</v>
      </c>
      <c r="CQ446" s="77">
        <v>0.9</v>
      </c>
      <c r="CR446" s="248">
        <v>44720</v>
      </c>
      <c r="CS446" s="77" t="s">
        <v>335</v>
      </c>
      <c r="CT446" s="92" t="s">
        <v>367</v>
      </c>
      <c r="CU446" s="817">
        <v>44761</v>
      </c>
      <c r="CV446" s="818" t="s">
        <v>8243</v>
      </c>
      <c r="CW446" s="858" t="s">
        <v>139</v>
      </c>
      <c r="CX446" s="893">
        <v>44767</v>
      </c>
      <c r="CY446" s="906" t="s">
        <v>8473</v>
      </c>
      <c r="CZ446" s="885" t="s">
        <v>128</v>
      </c>
      <c r="DA446" s="77">
        <v>0.9</v>
      </c>
      <c r="DB446" s="884" t="s">
        <v>4239</v>
      </c>
      <c r="DC446" s="919"/>
      <c r="DD446" s="920"/>
      <c r="DE446" s="54" t="s">
        <v>140</v>
      </c>
      <c r="DF446" s="62"/>
      <c r="DG446" s="62"/>
      <c r="DH446" s="54"/>
      <c r="DI446" s="62"/>
      <c r="DJ446" s="953"/>
      <c r="DK446" s="925">
        <v>439</v>
      </c>
      <c r="DL446" s="855" t="str">
        <f t="shared" si="11"/>
        <v>VENCIDA</v>
      </c>
      <c r="DM446" s="913">
        <v>439</v>
      </c>
    </row>
    <row r="447" spans="1:117" ht="27" hidden="1" customHeight="1">
      <c r="A447" s="54">
        <v>0</v>
      </c>
      <c r="B447" s="54">
        <v>604</v>
      </c>
      <c r="C447" s="59" t="s">
        <v>99</v>
      </c>
      <c r="D447" s="56">
        <v>2021</v>
      </c>
      <c r="E447" s="56" t="s">
        <v>3797</v>
      </c>
      <c r="F447" s="65">
        <v>44589</v>
      </c>
      <c r="G447" s="118" t="s">
        <v>3904</v>
      </c>
      <c r="H447" s="59" t="s">
        <v>102</v>
      </c>
      <c r="I447" s="58" t="s">
        <v>3906</v>
      </c>
      <c r="J447" s="58" t="s">
        <v>3906</v>
      </c>
      <c r="K447" s="58" t="s">
        <v>2760</v>
      </c>
      <c r="L447" s="60" t="s">
        <v>146</v>
      </c>
      <c r="M447" s="220" t="s">
        <v>3907</v>
      </c>
      <c r="N447" s="218"/>
      <c r="O447" s="123">
        <v>1</v>
      </c>
      <c r="P447" s="92" t="s">
        <v>3908</v>
      </c>
      <c r="Q447" s="55" t="s">
        <v>318</v>
      </c>
      <c r="R447" s="92" t="s">
        <v>3893</v>
      </c>
      <c r="S447" s="94">
        <v>44621</v>
      </c>
      <c r="T447" s="251">
        <v>44757</v>
      </c>
      <c r="U447" s="323"/>
      <c r="V447" s="62"/>
      <c r="W447" s="94">
        <v>44757</v>
      </c>
      <c r="X447" s="62"/>
      <c r="Y447" s="62"/>
      <c r="Z447" s="62"/>
      <c r="AA447" s="62"/>
      <c r="AB447" s="62"/>
      <c r="AC447" s="62"/>
      <c r="AD447" s="62"/>
      <c r="AE447" s="62"/>
      <c r="AF447" s="62"/>
      <c r="AG447" s="62"/>
      <c r="AH447" s="62"/>
      <c r="AI447" s="62"/>
      <c r="AJ447" s="62"/>
      <c r="AK447" s="62"/>
      <c r="AL447" s="62"/>
      <c r="AM447" s="62"/>
      <c r="AN447" s="62"/>
      <c r="AO447" s="62"/>
      <c r="AP447" s="62"/>
      <c r="AQ447" s="62"/>
      <c r="AR447" s="62"/>
      <c r="AS447" s="62"/>
      <c r="AT447" s="62"/>
      <c r="AU447" s="62"/>
      <c r="AV447" s="54"/>
      <c r="AW447" s="62"/>
      <c r="AX447" s="62"/>
      <c r="AY447" s="62"/>
      <c r="AZ447" s="62"/>
      <c r="BA447" s="56"/>
      <c r="BB447" s="54"/>
      <c r="BC447" s="62"/>
      <c r="BD447" s="54"/>
      <c r="BE447" s="62"/>
      <c r="BF447" s="62"/>
      <c r="BG447" s="62"/>
      <c r="BH447" s="62"/>
      <c r="BI447" s="56"/>
      <c r="BJ447" s="54"/>
      <c r="BK447" s="62"/>
      <c r="BL447" s="62"/>
      <c r="BM447" s="62"/>
      <c r="BN447" s="62"/>
      <c r="BO447" s="62"/>
      <c r="BP447" s="62"/>
      <c r="BQ447" s="67"/>
      <c r="BR447" s="62"/>
      <c r="BS447" s="70"/>
      <c r="BT447" s="62"/>
      <c r="BU447" s="62"/>
      <c r="BV447" s="54"/>
      <c r="BW447" s="54"/>
      <c r="BX447" s="54"/>
      <c r="BY447" s="54"/>
      <c r="BZ447" s="89"/>
      <c r="CA447" s="332"/>
      <c r="CB447" s="73"/>
      <c r="CC447" s="74"/>
      <c r="CD447" s="54"/>
      <c r="CE447" s="684"/>
      <c r="CF447" s="66"/>
      <c r="CG447" s="66"/>
      <c r="CH447" s="68"/>
      <c r="CI447" s="54"/>
      <c r="CJ447" s="76"/>
      <c r="CK447" s="77"/>
      <c r="CL447" s="77"/>
      <c r="CM447" s="78"/>
      <c r="CN447" s="78"/>
      <c r="CO447" s="248">
        <v>44712</v>
      </c>
      <c r="CP447" s="77" t="s">
        <v>3909</v>
      </c>
      <c r="CQ447" s="77">
        <v>0.9</v>
      </c>
      <c r="CR447" s="248">
        <v>44720</v>
      </c>
      <c r="CS447" s="77" t="s">
        <v>335</v>
      </c>
      <c r="CT447" s="92" t="s">
        <v>367</v>
      </c>
      <c r="CU447" s="817">
        <v>44761</v>
      </c>
      <c r="CV447" s="818" t="s">
        <v>8241</v>
      </c>
      <c r="CW447" s="864" t="s">
        <v>126</v>
      </c>
      <c r="CX447" s="893">
        <v>44767</v>
      </c>
      <c r="CY447" s="905" t="s">
        <v>8436</v>
      </c>
      <c r="CZ447" s="885" t="s">
        <v>128</v>
      </c>
      <c r="DA447" s="77">
        <v>0</v>
      </c>
      <c r="DB447" s="884" t="s">
        <v>4238</v>
      </c>
      <c r="DC447" s="919"/>
      <c r="DD447" s="920"/>
      <c r="DE447" s="54" t="s">
        <v>140</v>
      </c>
      <c r="DF447" s="62"/>
      <c r="DG447" s="62"/>
      <c r="DH447" s="54"/>
      <c r="DI447" s="62"/>
      <c r="DJ447" s="953"/>
      <c r="DK447" s="925">
        <v>440</v>
      </c>
      <c r="DL447" s="855" t="str">
        <f t="shared" si="11"/>
        <v>EN AVANCE</v>
      </c>
      <c r="DM447" s="913">
        <v>440</v>
      </c>
    </row>
    <row r="448" spans="1:117" ht="27" hidden="1" customHeight="1">
      <c r="A448" s="54">
        <v>610</v>
      </c>
      <c r="B448" s="54">
        <v>605</v>
      </c>
      <c r="C448" s="59" t="s">
        <v>99</v>
      </c>
      <c r="D448" s="56">
        <v>2021</v>
      </c>
      <c r="E448" s="56" t="s">
        <v>3797</v>
      </c>
      <c r="F448" s="65">
        <v>44589</v>
      </c>
      <c r="G448" s="118" t="s">
        <v>3910</v>
      </c>
      <c r="H448" s="59" t="s">
        <v>102</v>
      </c>
      <c r="I448" s="58" t="s">
        <v>3911</v>
      </c>
      <c r="J448" s="58" t="s">
        <v>3911</v>
      </c>
      <c r="K448" s="58" t="s">
        <v>1144</v>
      </c>
      <c r="L448" s="60" t="s">
        <v>146</v>
      </c>
      <c r="M448" s="118" t="s">
        <v>1145</v>
      </c>
      <c r="N448" s="218"/>
      <c r="O448" s="92">
        <v>1</v>
      </c>
      <c r="P448" s="92" t="s">
        <v>3912</v>
      </c>
      <c r="Q448" s="59" t="s">
        <v>1210</v>
      </c>
      <c r="R448" s="92" t="s">
        <v>697</v>
      </c>
      <c r="S448" s="94">
        <v>44621</v>
      </c>
      <c r="T448" s="94">
        <v>44742</v>
      </c>
      <c r="U448" s="323"/>
      <c r="V448" s="62"/>
      <c r="W448" s="94">
        <v>44742</v>
      </c>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54"/>
      <c r="AW448" s="62"/>
      <c r="AX448" s="62"/>
      <c r="AY448" s="62"/>
      <c r="AZ448" s="62"/>
      <c r="BA448" s="56"/>
      <c r="BB448" s="54"/>
      <c r="BC448" s="62"/>
      <c r="BD448" s="54"/>
      <c r="BE448" s="62"/>
      <c r="BF448" s="62"/>
      <c r="BG448" s="62"/>
      <c r="BH448" s="62"/>
      <c r="BI448" s="56"/>
      <c r="BJ448" s="54"/>
      <c r="BK448" s="62"/>
      <c r="BL448" s="62"/>
      <c r="BM448" s="62"/>
      <c r="BN448" s="62"/>
      <c r="BO448" s="62"/>
      <c r="BP448" s="62"/>
      <c r="BQ448" s="67"/>
      <c r="BR448" s="62"/>
      <c r="BS448" s="70"/>
      <c r="BT448" s="62"/>
      <c r="BU448" s="62"/>
      <c r="BV448" s="54"/>
      <c r="BW448" s="54"/>
      <c r="BX448" s="54"/>
      <c r="BY448" s="54"/>
      <c r="BZ448" s="89"/>
      <c r="CA448" s="332"/>
      <c r="CB448" s="73"/>
      <c r="CC448" s="74"/>
      <c r="CD448" s="54"/>
      <c r="CE448" s="684"/>
      <c r="CF448" s="66"/>
      <c r="CG448" s="66"/>
      <c r="CH448" s="68"/>
      <c r="CI448" s="54"/>
      <c r="CJ448" s="76"/>
      <c r="CK448" s="77"/>
      <c r="CL448" s="77"/>
      <c r="CM448" s="78"/>
      <c r="CN448" s="78"/>
      <c r="CO448" s="248">
        <v>44712</v>
      </c>
      <c r="CP448" s="92" t="s">
        <v>2350</v>
      </c>
      <c r="CQ448" s="92">
        <v>0</v>
      </c>
      <c r="CR448" s="79">
        <v>44720</v>
      </c>
      <c r="CS448" s="92" t="s">
        <v>2350</v>
      </c>
      <c r="CT448" s="92" t="s">
        <v>166</v>
      </c>
      <c r="CU448" s="822">
        <v>44761</v>
      </c>
      <c r="CV448" s="835" t="s">
        <v>8367</v>
      </c>
      <c r="CW448" s="867" t="s">
        <v>126</v>
      </c>
      <c r="CX448" s="893">
        <v>44770</v>
      </c>
      <c r="CY448" s="884" t="s">
        <v>8723</v>
      </c>
      <c r="CZ448" s="885" t="s">
        <v>220</v>
      </c>
      <c r="DA448" s="92">
        <v>0</v>
      </c>
      <c r="DB448" s="884" t="s">
        <v>4239</v>
      </c>
      <c r="DC448" s="919"/>
      <c r="DD448" s="920"/>
      <c r="DE448" s="54" t="s">
        <v>140</v>
      </c>
      <c r="DF448" s="62"/>
      <c r="DG448" s="62"/>
      <c r="DH448" s="54"/>
      <c r="DI448" s="62"/>
      <c r="DJ448" s="953"/>
      <c r="DK448" s="925">
        <v>441</v>
      </c>
      <c r="DL448" s="855" t="str">
        <f t="shared" si="11"/>
        <v>EN AVANCE</v>
      </c>
      <c r="DM448" s="913">
        <v>441</v>
      </c>
    </row>
    <row r="449" spans="1:117" ht="27" hidden="1" customHeight="1">
      <c r="A449" s="54">
        <v>611</v>
      </c>
      <c r="B449" s="54">
        <v>606</v>
      </c>
      <c r="C449" s="59" t="s">
        <v>99</v>
      </c>
      <c r="D449" s="56">
        <v>2021</v>
      </c>
      <c r="E449" s="56" t="s">
        <v>3797</v>
      </c>
      <c r="F449" s="65">
        <v>44589</v>
      </c>
      <c r="G449" s="118" t="s">
        <v>3913</v>
      </c>
      <c r="H449" s="59" t="s">
        <v>102</v>
      </c>
      <c r="I449" s="118" t="s">
        <v>3914</v>
      </c>
      <c r="J449" s="118" t="s">
        <v>3914</v>
      </c>
      <c r="K449" s="92" t="s">
        <v>3915</v>
      </c>
      <c r="L449" s="60" t="s">
        <v>146</v>
      </c>
      <c r="M449" s="118" t="s">
        <v>3916</v>
      </c>
      <c r="N449" s="218"/>
      <c r="O449" s="123">
        <v>1</v>
      </c>
      <c r="P449" s="92" t="s">
        <v>3917</v>
      </c>
      <c r="Q449" s="59" t="s">
        <v>696</v>
      </c>
      <c r="R449" s="92" t="s">
        <v>3918</v>
      </c>
      <c r="S449" s="94">
        <v>44621</v>
      </c>
      <c r="T449" s="94">
        <v>44742</v>
      </c>
      <c r="U449" s="323"/>
      <c r="V449" s="62"/>
      <c r="W449" s="94">
        <v>44742</v>
      </c>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54"/>
      <c r="AW449" s="62"/>
      <c r="AX449" s="62"/>
      <c r="AY449" s="62"/>
      <c r="AZ449" s="62"/>
      <c r="BA449" s="56"/>
      <c r="BB449" s="54"/>
      <c r="BC449" s="62"/>
      <c r="BD449" s="54"/>
      <c r="BE449" s="62"/>
      <c r="BF449" s="62"/>
      <c r="BG449" s="62"/>
      <c r="BH449" s="62"/>
      <c r="BI449" s="56"/>
      <c r="BJ449" s="54"/>
      <c r="BK449" s="62"/>
      <c r="BL449" s="62"/>
      <c r="BM449" s="62"/>
      <c r="BN449" s="62"/>
      <c r="BO449" s="62"/>
      <c r="BP449" s="62"/>
      <c r="BQ449" s="67"/>
      <c r="BR449" s="62"/>
      <c r="BS449" s="70"/>
      <c r="BT449" s="62"/>
      <c r="BU449" s="62"/>
      <c r="BV449" s="54"/>
      <c r="BW449" s="54"/>
      <c r="BX449" s="54"/>
      <c r="BY449" s="54"/>
      <c r="BZ449" s="89"/>
      <c r="CA449" s="332"/>
      <c r="CB449" s="73"/>
      <c r="CC449" s="74"/>
      <c r="CD449" s="54"/>
      <c r="CE449" s="684"/>
      <c r="CF449" s="66"/>
      <c r="CG449" s="66"/>
      <c r="CH449" s="68"/>
      <c r="CI449" s="54"/>
      <c r="CJ449" s="76"/>
      <c r="CK449" s="77"/>
      <c r="CL449" s="77"/>
      <c r="CM449" s="78"/>
      <c r="CN449" s="78"/>
      <c r="CO449" s="684">
        <v>44712</v>
      </c>
      <c r="CP449" s="56" t="s">
        <v>2350</v>
      </c>
      <c r="CQ449" s="66">
        <v>0.3</v>
      </c>
      <c r="CR449" s="684">
        <v>44720</v>
      </c>
      <c r="CS449" s="56" t="s">
        <v>2350</v>
      </c>
      <c r="CT449" s="56" t="s">
        <v>367</v>
      </c>
      <c r="CU449" s="833">
        <v>44761</v>
      </c>
      <c r="CV449" s="834" t="s">
        <v>8368</v>
      </c>
      <c r="CW449" s="866" t="s">
        <v>126</v>
      </c>
      <c r="CX449" s="893">
        <v>44767</v>
      </c>
      <c r="CY449" s="897" t="s">
        <v>8411</v>
      </c>
      <c r="CZ449" s="885" t="s">
        <v>128</v>
      </c>
      <c r="DA449" s="896">
        <v>0.25</v>
      </c>
      <c r="DB449" s="884" t="s">
        <v>4238</v>
      </c>
      <c r="DC449" s="919"/>
      <c r="DD449" s="920"/>
      <c r="DE449" s="54" t="s">
        <v>140</v>
      </c>
      <c r="DF449" s="62"/>
      <c r="DG449" s="62"/>
      <c r="DH449" s="54"/>
      <c r="DI449" s="62"/>
      <c r="DJ449" s="953"/>
      <c r="DK449" s="925">
        <v>442</v>
      </c>
      <c r="DL449" s="855" t="str">
        <f t="shared" si="11"/>
        <v>EN AVANCE</v>
      </c>
      <c r="DM449" s="913">
        <v>442</v>
      </c>
    </row>
    <row r="450" spans="1:117" ht="27" hidden="1" customHeight="1">
      <c r="A450" s="54">
        <v>612</v>
      </c>
      <c r="B450" s="54">
        <v>607</v>
      </c>
      <c r="C450" s="59" t="s">
        <v>99</v>
      </c>
      <c r="D450" s="56">
        <v>2021</v>
      </c>
      <c r="E450" s="56" t="s">
        <v>3797</v>
      </c>
      <c r="F450" s="65">
        <v>44589</v>
      </c>
      <c r="G450" s="118" t="s">
        <v>3919</v>
      </c>
      <c r="H450" s="59" t="s">
        <v>102</v>
      </c>
      <c r="I450" s="118" t="s">
        <v>3920</v>
      </c>
      <c r="J450" s="118" t="s">
        <v>3920</v>
      </c>
      <c r="K450" s="118" t="s">
        <v>3915</v>
      </c>
      <c r="L450" s="60" t="s">
        <v>146</v>
      </c>
      <c r="M450" s="898" t="s">
        <v>3921</v>
      </c>
      <c r="N450" s="218"/>
      <c r="O450" s="78">
        <v>1</v>
      </c>
      <c r="P450" s="92" t="s">
        <v>3922</v>
      </c>
      <c r="Q450" s="59" t="s">
        <v>696</v>
      </c>
      <c r="R450" s="92" t="s">
        <v>2630</v>
      </c>
      <c r="S450" s="94">
        <v>44621</v>
      </c>
      <c r="T450" s="94">
        <v>44804</v>
      </c>
      <c r="U450" s="323"/>
      <c r="V450" s="62"/>
      <c r="W450" s="94">
        <v>44804</v>
      </c>
      <c r="X450" s="62"/>
      <c r="Y450" s="62"/>
      <c r="Z450" s="62"/>
      <c r="AA450" s="62"/>
      <c r="AB450" s="62"/>
      <c r="AC450" s="62"/>
      <c r="AD450" s="62"/>
      <c r="AE450" s="62"/>
      <c r="AF450" s="62"/>
      <c r="AG450" s="62"/>
      <c r="AH450" s="62"/>
      <c r="AI450" s="62"/>
      <c r="AJ450" s="62"/>
      <c r="AK450" s="62"/>
      <c r="AL450" s="62"/>
      <c r="AM450" s="62"/>
      <c r="AN450" s="62"/>
      <c r="AO450" s="62"/>
      <c r="AP450" s="62"/>
      <c r="AQ450" s="62"/>
      <c r="AR450" s="62"/>
      <c r="AS450" s="62"/>
      <c r="AT450" s="62"/>
      <c r="AU450" s="62"/>
      <c r="AV450" s="54"/>
      <c r="AW450" s="62"/>
      <c r="AX450" s="62"/>
      <c r="AY450" s="62"/>
      <c r="AZ450" s="62"/>
      <c r="BA450" s="56"/>
      <c r="BB450" s="54"/>
      <c r="BC450" s="62"/>
      <c r="BD450" s="54"/>
      <c r="BE450" s="62"/>
      <c r="BF450" s="62"/>
      <c r="BG450" s="62"/>
      <c r="BH450" s="62"/>
      <c r="BI450" s="56"/>
      <c r="BJ450" s="54"/>
      <c r="BK450" s="62"/>
      <c r="BL450" s="62"/>
      <c r="BM450" s="62"/>
      <c r="BN450" s="62"/>
      <c r="BO450" s="62"/>
      <c r="BP450" s="62"/>
      <c r="BQ450" s="67"/>
      <c r="BR450" s="62"/>
      <c r="BS450" s="70"/>
      <c r="BT450" s="62"/>
      <c r="BU450" s="62"/>
      <c r="BV450" s="54"/>
      <c r="BW450" s="54"/>
      <c r="BX450" s="54"/>
      <c r="BY450" s="54"/>
      <c r="BZ450" s="89"/>
      <c r="CA450" s="332"/>
      <c r="CB450" s="73"/>
      <c r="CC450" s="74"/>
      <c r="CD450" s="54"/>
      <c r="CE450" s="684"/>
      <c r="CF450" s="66"/>
      <c r="CG450" s="66"/>
      <c r="CH450" s="68"/>
      <c r="CI450" s="54"/>
      <c r="CJ450" s="76"/>
      <c r="CK450" s="77"/>
      <c r="CL450" s="77"/>
      <c r="CM450" s="78"/>
      <c r="CN450" s="78"/>
      <c r="CO450" s="684">
        <v>44712</v>
      </c>
      <c r="CP450" s="56" t="s">
        <v>2350</v>
      </c>
      <c r="CQ450" s="66">
        <v>0.3</v>
      </c>
      <c r="CR450" s="684">
        <v>44720</v>
      </c>
      <c r="CS450" s="56" t="s">
        <v>2350</v>
      </c>
      <c r="CT450" s="56" t="s">
        <v>367</v>
      </c>
      <c r="CU450" s="833">
        <v>44761</v>
      </c>
      <c r="CV450" s="834" t="s">
        <v>8369</v>
      </c>
      <c r="CW450" s="866" t="s">
        <v>1071</v>
      </c>
      <c r="CX450" s="893">
        <v>44768</v>
      </c>
      <c r="CY450" s="899" t="s">
        <v>8412</v>
      </c>
      <c r="CZ450" s="885" t="s">
        <v>128</v>
      </c>
      <c r="DA450" s="66">
        <v>0.3</v>
      </c>
      <c r="DB450" s="884" t="s">
        <v>4238</v>
      </c>
      <c r="DC450" s="919"/>
      <c r="DD450" s="920"/>
      <c r="DE450" s="54" t="s">
        <v>140</v>
      </c>
      <c r="DF450" s="62"/>
      <c r="DG450" s="62"/>
      <c r="DH450" s="54"/>
      <c r="DI450" s="62"/>
      <c r="DJ450" s="953"/>
      <c r="DK450" s="925">
        <v>443</v>
      </c>
      <c r="DL450" s="855" t="str">
        <f t="shared" si="11"/>
        <v>EN AVANCE</v>
      </c>
      <c r="DM450" s="913">
        <v>443</v>
      </c>
    </row>
    <row r="451" spans="1:117" ht="27" hidden="1" customHeight="1">
      <c r="A451" s="54">
        <v>613</v>
      </c>
      <c r="B451" s="54">
        <v>608</v>
      </c>
      <c r="C451" s="59" t="s">
        <v>99</v>
      </c>
      <c r="D451" s="56">
        <v>2021</v>
      </c>
      <c r="E451" s="56" t="s">
        <v>3797</v>
      </c>
      <c r="F451" s="65">
        <v>44589</v>
      </c>
      <c r="G451" s="118" t="s">
        <v>3923</v>
      </c>
      <c r="H451" s="59" t="s">
        <v>102</v>
      </c>
      <c r="I451" s="88" t="s">
        <v>3888</v>
      </c>
      <c r="J451" s="88" t="s">
        <v>3889</v>
      </c>
      <c r="K451" s="58" t="s">
        <v>2618</v>
      </c>
      <c r="L451" s="60" t="s">
        <v>146</v>
      </c>
      <c r="M451" s="88" t="s">
        <v>3924</v>
      </c>
      <c r="N451" s="92"/>
      <c r="O451" s="92">
        <v>1</v>
      </c>
      <c r="P451" s="88" t="s">
        <v>3891</v>
      </c>
      <c r="Q451" s="59" t="s">
        <v>696</v>
      </c>
      <c r="R451" s="92" t="s">
        <v>2630</v>
      </c>
      <c r="S451" s="94">
        <v>44713</v>
      </c>
      <c r="T451" s="94">
        <v>44926</v>
      </c>
      <c r="U451" s="323"/>
      <c r="V451" s="62"/>
      <c r="W451" s="94">
        <v>44926</v>
      </c>
      <c r="X451" s="62"/>
      <c r="Y451" s="62"/>
      <c r="Z451" s="62"/>
      <c r="AA451" s="62"/>
      <c r="AB451" s="62"/>
      <c r="AC451" s="62"/>
      <c r="AD451" s="62"/>
      <c r="AE451" s="62"/>
      <c r="AF451" s="62"/>
      <c r="AG451" s="62"/>
      <c r="AH451" s="62"/>
      <c r="AI451" s="62"/>
      <c r="AJ451" s="62"/>
      <c r="AK451" s="62"/>
      <c r="AL451" s="62"/>
      <c r="AM451" s="62"/>
      <c r="AN451" s="62"/>
      <c r="AO451" s="62"/>
      <c r="AP451" s="62"/>
      <c r="AQ451" s="62"/>
      <c r="AR451" s="62"/>
      <c r="AS451" s="62"/>
      <c r="AT451" s="62"/>
      <c r="AU451" s="62"/>
      <c r="AV451" s="54"/>
      <c r="AW451" s="62"/>
      <c r="AX451" s="62"/>
      <c r="AY451" s="62"/>
      <c r="AZ451" s="62"/>
      <c r="BA451" s="56"/>
      <c r="BB451" s="54"/>
      <c r="BC451" s="62"/>
      <c r="BD451" s="54"/>
      <c r="BE451" s="62"/>
      <c r="BF451" s="62"/>
      <c r="BG451" s="62"/>
      <c r="BH451" s="62"/>
      <c r="BI451" s="56"/>
      <c r="BJ451" s="54"/>
      <c r="BK451" s="62"/>
      <c r="BL451" s="62"/>
      <c r="BM451" s="62"/>
      <c r="BN451" s="62"/>
      <c r="BO451" s="62"/>
      <c r="BP451" s="62"/>
      <c r="BQ451" s="67"/>
      <c r="BR451" s="62"/>
      <c r="BS451" s="70"/>
      <c r="BT451" s="62"/>
      <c r="BU451" s="62"/>
      <c r="BV451" s="54"/>
      <c r="BW451" s="54"/>
      <c r="BX451" s="54"/>
      <c r="BY451" s="54"/>
      <c r="BZ451" s="89"/>
      <c r="CA451" s="332"/>
      <c r="CB451" s="73"/>
      <c r="CC451" s="74"/>
      <c r="CD451" s="54"/>
      <c r="CE451" s="684"/>
      <c r="CF451" s="66"/>
      <c r="CG451" s="66"/>
      <c r="CH451" s="68"/>
      <c r="CI451" s="54"/>
      <c r="CJ451" s="76"/>
      <c r="CK451" s="77"/>
      <c r="CL451" s="77"/>
      <c r="CM451" s="78"/>
      <c r="CN451" s="78"/>
      <c r="CO451" s="684">
        <v>44712</v>
      </c>
      <c r="CP451" s="56" t="s">
        <v>2350</v>
      </c>
      <c r="CQ451" s="66">
        <v>0.3</v>
      </c>
      <c r="CR451" s="684">
        <v>44720</v>
      </c>
      <c r="CS451" s="56" t="s">
        <v>2350</v>
      </c>
      <c r="CT451" s="56" t="s">
        <v>367</v>
      </c>
      <c r="CU451" s="833">
        <v>44761</v>
      </c>
      <c r="CV451" s="834" t="s">
        <v>8370</v>
      </c>
      <c r="CW451" s="866" t="s">
        <v>1071</v>
      </c>
      <c r="CX451" s="893">
        <v>44768</v>
      </c>
      <c r="CY451" s="899" t="s">
        <v>8413</v>
      </c>
      <c r="CZ451" s="885" t="s">
        <v>128</v>
      </c>
      <c r="DA451" s="66">
        <v>0.3</v>
      </c>
      <c r="DB451" s="884" t="s">
        <v>4238</v>
      </c>
      <c r="DC451" s="919"/>
      <c r="DD451" s="920"/>
      <c r="DE451" s="54" t="s">
        <v>140</v>
      </c>
      <c r="DF451" s="62"/>
      <c r="DG451" s="62"/>
      <c r="DH451" s="54"/>
      <c r="DI451" s="62"/>
      <c r="DJ451" s="953"/>
      <c r="DK451" s="925">
        <v>444</v>
      </c>
      <c r="DL451" s="855" t="str">
        <f t="shared" si="11"/>
        <v>EN AVANCE</v>
      </c>
      <c r="DM451" s="913">
        <v>444</v>
      </c>
    </row>
    <row r="452" spans="1:117" ht="27" hidden="1" customHeight="1">
      <c r="A452" s="54">
        <v>614</v>
      </c>
      <c r="B452" s="54">
        <v>609</v>
      </c>
      <c r="C452" s="59" t="s">
        <v>99</v>
      </c>
      <c r="D452" s="56">
        <v>2021</v>
      </c>
      <c r="E452" s="56" t="s">
        <v>3797</v>
      </c>
      <c r="F452" s="65">
        <v>44589</v>
      </c>
      <c r="G452" s="118" t="s">
        <v>3925</v>
      </c>
      <c r="H452" s="59" t="s">
        <v>102</v>
      </c>
      <c r="I452" s="88" t="s">
        <v>3888</v>
      </c>
      <c r="J452" s="88" t="s">
        <v>3889</v>
      </c>
      <c r="K452" s="58" t="s">
        <v>2618</v>
      </c>
      <c r="L452" s="60" t="s">
        <v>146</v>
      </c>
      <c r="M452" s="88" t="s">
        <v>3924</v>
      </c>
      <c r="N452" s="92"/>
      <c r="O452" s="92">
        <v>1</v>
      </c>
      <c r="P452" s="88" t="s">
        <v>3891</v>
      </c>
      <c r="Q452" s="59" t="s">
        <v>696</v>
      </c>
      <c r="R452" s="92" t="s">
        <v>2630</v>
      </c>
      <c r="S452" s="94">
        <v>44713</v>
      </c>
      <c r="T452" s="94">
        <v>44926</v>
      </c>
      <c r="U452" s="323"/>
      <c r="V452" s="62"/>
      <c r="W452" s="94">
        <v>44926</v>
      </c>
      <c r="X452" s="62"/>
      <c r="Y452" s="62"/>
      <c r="Z452" s="62"/>
      <c r="AA452" s="62"/>
      <c r="AB452" s="62"/>
      <c r="AC452" s="62"/>
      <c r="AD452" s="62"/>
      <c r="AE452" s="62"/>
      <c r="AF452" s="62"/>
      <c r="AG452" s="62"/>
      <c r="AH452" s="62"/>
      <c r="AI452" s="62"/>
      <c r="AJ452" s="62"/>
      <c r="AK452" s="62"/>
      <c r="AL452" s="62"/>
      <c r="AM452" s="62"/>
      <c r="AN452" s="62"/>
      <c r="AO452" s="62"/>
      <c r="AP452" s="62"/>
      <c r="AQ452" s="62"/>
      <c r="AR452" s="62"/>
      <c r="AS452" s="62"/>
      <c r="AT452" s="62"/>
      <c r="AU452" s="62"/>
      <c r="AV452" s="54"/>
      <c r="AW452" s="62"/>
      <c r="AX452" s="62"/>
      <c r="AY452" s="62"/>
      <c r="AZ452" s="62"/>
      <c r="BA452" s="56"/>
      <c r="BB452" s="54"/>
      <c r="BC452" s="62"/>
      <c r="BD452" s="54"/>
      <c r="BE452" s="62"/>
      <c r="BF452" s="62"/>
      <c r="BG452" s="62"/>
      <c r="BH452" s="62"/>
      <c r="BI452" s="56"/>
      <c r="BJ452" s="54"/>
      <c r="BK452" s="62"/>
      <c r="BL452" s="62"/>
      <c r="BM452" s="62"/>
      <c r="BN452" s="62"/>
      <c r="BO452" s="62"/>
      <c r="BP452" s="62"/>
      <c r="BQ452" s="67"/>
      <c r="BR452" s="62"/>
      <c r="BS452" s="70"/>
      <c r="BT452" s="62"/>
      <c r="BU452" s="62"/>
      <c r="BV452" s="54"/>
      <c r="BW452" s="54"/>
      <c r="BX452" s="54"/>
      <c r="BY452" s="54"/>
      <c r="BZ452" s="89"/>
      <c r="CA452" s="332"/>
      <c r="CB452" s="73"/>
      <c r="CC452" s="74"/>
      <c r="CD452" s="54"/>
      <c r="CE452" s="684"/>
      <c r="CF452" s="66"/>
      <c r="CG452" s="66"/>
      <c r="CH452" s="68"/>
      <c r="CI452" s="54"/>
      <c r="CJ452" s="76"/>
      <c r="CK452" s="77"/>
      <c r="CL452" s="77"/>
      <c r="CM452" s="78"/>
      <c r="CN452" s="78"/>
      <c r="CO452" s="684">
        <v>44712</v>
      </c>
      <c r="CP452" s="56" t="s">
        <v>2350</v>
      </c>
      <c r="CQ452" s="66">
        <v>0.3</v>
      </c>
      <c r="CR452" s="684">
        <v>44720</v>
      </c>
      <c r="CS452" s="56" t="s">
        <v>2350</v>
      </c>
      <c r="CT452" s="56" t="s">
        <v>367</v>
      </c>
      <c r="CU452" s="833">
        <v>44761</v>
      </c>
      <c r="CV452" s="834" t="s">
        <v>8370</v>
      </c>
      <c r="CW452" s="866" t="s">
        <v>1071</v>
      </c>
      <c r="CX452" s="893">
        <v>44768</v>
      </c>
      <c r="CY452" s="899" t="s">
        <v>8413</v>
      </c>
      <c r="CZ452" s="885" t="s">
        <v>128</v>
      </c>
      <c r="DA452" s="66">
        <v>0.3</v>
      </c>
      <c r="DB452" s="884" t="s">
        <v>4238</v>
      </c>
      <c r="DC452" s="919"/>
      <c r="DD452" s="920"/>
      <c r="DE452" s="54" t="s">
        <v>140</v>
      </c>
      <c r="DF452" s="62"/>
      <c r="DG452" s="62"/>
      <c r="DH452" s="54"/>
      <c r="DI452" s="62"/>
      <c r="DJ452" s="953"/>
      <c r="DK452" s="925">
        <v>445</v>
      </c>
      <c r="DL452" s="855" t="str">
        <f t="shared" si="11"/>
        <v>EN AVANCE</v>
      </c>
      <c r="DM452" s="913">
        <v>445</v>
      </c>
    </row>
    <row r="453" spans="1:117" ht="27" hidden="1" customHeight="1">
      <c r="A453" s="54">
        <v>0</v>
      </c>
      <c r="B453" s="54">
        <v>610</v>
      </c>
      <c r="C453" s="59" t="s">
        <v>99</v>
      </c>
      <c r="D453" s="56">
        <v>2021</v>
      </c>
      <c r="E453" s="56" t="s">
        <v>3797</v>
      </c>
      <c r="F453" s="65">
        <v>44589</v>
      </c>
      <c r="G453" s="118" t="s">
        <v>3925</v>
      </c>
      <c r="H453" s="59" t="s">
        <v>102</v>
      </c>
      <c r="I453" s="58" t="s">
        <v>3926</v>
      </c>
      <c r="J453" s="58" t="s">
        <v>3926</v>
      </c>
      <c r="K453" s="118" t="s">
        <v>3927</v>
      </c>
      <c r="L453" s="60" t="s">
        <v>146</v>
      </c>
      <c r="M453" s="88" t="s">
        <v>3928</v>
      </c>
      <c r="N453" s="92"/>
      <c r="O453" s="92">
        <v>2</v>
      </c>
      <c r="P453" s="88" t="s">
        <v>3929</v>
      </c>
      <c r="Q453" s="59" t="s">
        <v>696</v>
      </c>
      <c r="R453" s="54" t="s">
        <v>1529</v>
      </c>
      <c r="S453" s="57">
        <v>44378</v>
      </c>
      <c r="T453" s="94">
        <v>44926</v>
      </c>
      <c r="U453" s="323"/>
      <c r="V453" s="62"/>
      <c r="W453" s="94">
        <v>44926</v>
      </c>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54"/>
      <c r="AW453" s="62"/>
      <c r="AX453" s="62"/>
      <c r="AY453" s="62"/>
      <c r="AZ453" s="62"/>
      <c r="BA453" s="56"/>
      <c r="BB453" s="54"/>
      <c r="BC453" s="62"/>
      <c r="BD453" s="54"/>
      <c r="BE453" s="62"/>
      <c r="BF453" s="62"/>
      <c r="BG453" s="62"/>
      <c r="BH453" s="62"/>
      <c r="BI453" s="56"/>
      <c r="BJ453" s="54"/>
      <c r="BK453" s="62"/>
      <c r="BL453" s="62"/>
      <c r="BM453" s="62"/>
      <c r="BN453" s="62"/>
      <c r="BO453" s="62"/>
      <c r="BP453" s="62"/>
      <c r="BQ453" s="67"/>
      <c r="BR453" s="62"/>
      <c r="BS453" s="70"/>
      <c r="BT453" s="62"/>
      <c r="BU453" s="62"/>
      <c r="BV453" s="54"/>
      <c r="BW453" s="54"/>
      <c r="BX453" s="54"/>
      <c r="BY453" s="54"/>
      <c r="BZ453" s="89"/>
      <c r="CA453" s="332"/>
      <c r="CB453" s="73"/>
      <c r="CC453" s="74"/>
      <c r="CD453" s="54"/>
      <c r="CE453" s="684"/>
      <c r="CF453" s="66"/>
      <c r="CG453" s="66"/>
      <c r="CH453" s="68"/>
      <c r="CI453" s="54"/>
      <c r="CJ453" s="76"/>
      <c r="CK453" s="77"/>
      <c r="CL453" s="77"/>
      <c r="CM453" s="78"/>
      <c r="CN453" s="78"/>
      <c r="CO453" s="684">
        <v>44712</v>
      </c>
      <c r="CP453" s="77" t="s">
        <v>3864</v>
      </c>
      <c r="CQ453" s="77">
        <v>0.33</v>
      </c>
      <c r="CR453" s="684">
        <v>44720</v>
      </c>
      <c r="CS453" s="77" t="s">
        <v>3864</v>
      </c>
      <c r="CT453" s="77" t="s">
        <v>367</v>
      </c>
      <c r="CU453" s="833">
        <v>44761</v>
      </c>
      <c r="CV453" s="824" t="s">
        <v>3864</v>
      </c>
      <c r="CW453" s="866" t="s">
        <v>1071</v>
      </c>
      <c r="CX453" s="893">
        <v>44768</v>
      </c>
      <c r="CY453" s="901" t="s">
        <v>8414</v>
      </c>
      <c r="CZ453" s="885" t="s">
        <v>128</v>
      </c>
      <c r="DA453" s="77">
        <v>0.33</v>
      </c>
      <c r="DB453" s="884" t="s">
        <v>4238</v>
      </c>
      <c r="DC453" s="919"/>
      <c r="DD453" s="920"/>
      <c r="DE453" s="54" t="s">
        <v>140</v>
      </c>
      <c r="DF453" s="62"/>
      <c r="DG453" s="62"/>
      <c r="DH453" s="54"/>
      <c r="DI453" s="62"/>
      <c r="DJ453" s="953"/>
      <c r="DK453" s="925">
        <v>446</v>
      </c>
      <c r="DL453" s="855" t="str">
        <f t="shared" si="11"/>
        <v>EN AVANCE</v>
      </c>
      <c r="DM453" s="913">
        <v>446</v>
      </c>
    </row>
    <row r="454" spans="1:117" ht="27" hidden="1" customHeight="1">
      <c r="A454" s="54">
        <v>615</v>
      </c>
      <c r="B454" s="54">
        <v>611</v>
      </c>
      <c r="C454" s="59" t="s">
        <v>99</v>
      </c>
      <c r="D454" s="56">
        <v>2021</v>
      </c>
      <c r="E454" s="56" t="s">
        <v>3797</v>
      </c>
      <c r="F454" s="65">
        <v>44589</v>
      </c>
      <c r="G454" s="118" t="s">
        <v>3930</v>
      </c>
      <c r="H454" s="59" t="s">
        <v>102</v>
      </c>
      <c r="I454" s="58" t="s">
        <v>3931</v>
      </c>
      <c r="J454" s="58" t="s">
        <v>3932</v>
      </c>
      <c r="K454" s="118" t="s">
        <v>3933</v>
      </c>
      <c r="L454" s="60" t="s">
        <v>106</v>
      </c>
      <c r="M454" s="88" t="s">
        <v>3934</v>
      </c>
      <c r="N454" s="92"/>
      <c r="O454" s="92">
        <v>1</v>
      </c>
      <c r="P454" s="88" t="s">
        <v>3935</v>
      </c>
      <c r="Q454" s="59" t="s">
        <v>3378</v>
      </c>
      <c r="R454" s="56" t="s">
        <v>3936</v>
      </c>
      <c r="S454" s="65">
        <v>44621</v>
      </c>
      <c r="T454" s="65">
        <v>44926</v>
      </c>
      <c r="U454" s="323"/>
      <c r="V454" s="62"/>
      <c r="W454" s="94">
        <v>44926</v>
      </c>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54"/>
      <c r="AW454" s="62"/>
      <c r="AX454" s="62"/>
      <c r="AY454" s="62"/>
      <c r="AZ454" s="62"/>
      <c r="BA454" s="56"/>
      <c r="BB454" s="54"/>
      <c r="BC454" s="62"/>
      <c r="BD454" s="54"/>
      <c r="BE454" s="62"/>
      <c r="BF454" s="62"/>
      <c r="BG454" s="62"/>
      <c r="BH454" s="62"/>
      <c r="BI454" s="56"/>
      <c r="BJ454" s="54"/>
      <c r="BK454" s="62"/>
      <c r="BL454" s="62"/>
      <c r="BM454" s="62"/>
      <c r="BN454" s="62"/>
      <c r="BO454" s="62"/>
      <c r="BP454" s="62"/>
      <c r="BQ454" s="67"/>
      <c r="BR454" s="62"/>
      <c r="BS454" s="70"/>
      <c r="BT454" s="62"/>
      <c r="BU454" s="62"/>
      <c r="BV454" s="54"/>
      <c r="BW454" s="54"/>
      <c r="BX454" s="54"/>
      <c r="BY454" s="54"/>
      <c r="BZ454" s="89"/>
      <c r="CA454" s="332"/>
      <c r="CB454" s="73"/>
      <c r="CC454" s="74"/>
      <c r="CD454" s="54"/>
      <c r="CE454" s="684"/>
      <c r="CF454" s="66"/>
      <c r="CG454" s="66"/>
      <c r="CH454" s="68"/>
      <c r="CI454" s="54"/>
      <c r="CJ454" s="76"/>
      <c r="CK454" s="77"/>
      <c r="CL454" s="77"/>
      <c r="CM454" s="78"/>
      <c r="CN454" s="78"/>
      <c r="CO454" s="78"/>
      <c r="CP454" s="78"/>
      <c r="CQ454" s="78"/>
      <c r="CR454" s="76"/>
      <c r="CS454" s="78"/>
      <c r="CT454" s="78"/>
      <c r="CU454" s="808">
        <v>44742</v>
      </c>
      <c r="CV454" s="935" t="s">
        <v>8186</v>
      </c>
      <c r="CW454" s="942" t="s">
        <v>1071</v>
      </c>
      <c r="CX454" s="883">
        <v>44770</v>
      </c>
      <c r="CY454" s="909" t="s">
        <v>8465</v>
      </c>
      <c r="CZ454" s="885" t="s">
        <v>128</v>
      </c>
      <c r="DA454" s="78">
        <v>0.8</v>
      </c>
      <c r="DB454" s="884" t="s">
        <v>4238</v>
      </c>
      <c r="DC454" s="919"/>
      <c r="DD454" s="920"/>
      <c r="DE454" s="54" t="s">
        <v>140</v>
      </c>
      <c r="DF454" s="62"/>
      <c r="DG454" s="62"/>
      <c r="DH454" s="54"/>
      <c r="DI454" s="62"/>
      <c r="DJ454" s="953"/>
      <c r="DK454" s="925">
        <v>447</v>
      </c>
      <c r="DL454" s="855" t="str">
        <f t="shared" si="11"/>
        <v>EN AVANCE</v>
      </c>
      <c r="DM454" s="913">
        <v>447</v>
      </c>
    </row>
    <row r="455" spans="1:117" ht="27" hidden="1" customHeight="1">
      <c r="A455" s="54">
        <v>0</v>
      </c>
      <c r="B455" s="54">
        <v>612</v>
      </c>
      <c r="C455" s="59" t="s">
        <v>99</v>
      </c>
      <c r="D455" s="56">
        <v>2021</v>
      </c>
      <c r="E455" s="56" t="s">
        <v>3797</v>
      </c>
      <c r="F455" s="65">
        <v>44589</v>
      </c>
      <c r="G455" s="118" t="s">
        <v>3930</v>
      </c>
      <c r="H455" s="59" t="s">
        <v>102</v>
      </c>
      <c r="I455" s="58" t="s">
        <v>3937</v>
      </c>
      <c r="J455" s="58" t="s">
        <v>3938</v>
      </c>
      <c r="K455" s="58" t="s">
        <v>3933</v>
      </c>
      <c r="L455" s="60" t="s">
        <v>146</v>
      </c>
      <c r="M455" s="58" t="s">
        <v>3939</v>
      </c>
      <c r="N455" s="62"/>
      <c r="O455" s="56">
        <v>1</v>
      </c>
      <c r="P455" s="56" t="s">
        <v>3940</v>
      </c>
      <c r="Q455" s="59" t="s">
        <v>3378</v>
      </c>
      <c r="R455" s="56" t="s">
        <v>3936</v>
      </c>
      <c r="S455" s="65">
        <v>44621</v>
      </c>
      <c r="T455" s="65">
        <v>44742</v>
      </c>
      <c r="U455" s="171" t="s">
        <v>111</v>
      </c>
      <c r="V455" s="62">
        <v>30</v>
      </c>
      <c r="W455" s="251">
        <v>44772</v>
      </c>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54"/>
      <c r="AW455" s="62"/>
      <c r="AX455" s="62"/>
      <c r="AY455" s="62"/>
      <c r="AZ455" s="62"/>
      <c r="BA455" s="56"/>
      <c r="BB455" s="54"/>
      <c r="BC455" s="62"/>
      <c r="BD455" s="54"/>
      <c r="BE455" s="62"/>
      <c r="BF455" s="62"/>
      <c r="BG455" s="62"/>
      <c r="BH455" s="62"/>
      <c r="BI455" s="56"/>
      <c r="BJ455" s="54"/>
      <c r="BK455" s="62"/>
      <c r="BL455" s="62"/>
      <c r="BM455" s="62"/>
      <c r="BN455" s="62"/>
      <c r="BO455" s="62"/>
      <c r="BP455" s="62"/>
      <c r="BQ455" s="67"/>
      <c r="BR455" s="62"/>
      <c r="BS455" s="70"/>
      <c r="BT455" s="62"/>
      <c r="BU455" s="62"/>
      <c r="BV455" s="54"/>
      <c r="BW455" s="54"/>
      <c r="BX455" s="54"/>
      <c r="BY455" s="54"/>
      <c r="BZ455" s="89"/>
      <c r="CA455" s="332"/>
      <c r="CB455" s="73"/>
      <c r="CC455" s="74"/>
      <c r="CD455" s="54"/>
      <c r="CE455" s="684"/>
      <c r="CF455" s="66"/>
      <c r="CG455" s="66"/>
      <c r="CH455" s="68"/>
      <c r="CI455" s="54"/>
      <c r="CJ455" s="76"/>
      <c r="CK455" s="77"/>
      <c r="CL455" s="77"/>
      <c r="CM455" s="78"/>
      <c r="CN455" s="78"/>
      <c r="CO455" s="78"/>
      <c r="CP455" s="78"/>
      <c r="CQ455" s="78"/>
      <c r="CR455" s="76"/>
      <c r="CS455" s="78"/>
      <c r="CT455" s="78"/>
      <c r="CU455" s="808">
        <v>44742</v>
      </c>
      <c r="CV455" s="935" t="s">
        <v>8187</v>
      </c>
      <c r="CW455" s="942" t="s">
        <v>1071</v>
      </c>
      <c r="CX455" s="883">
        <v>44770</v>
      </c>
      <c r="CY455" s="959" t="s">
        <v>8752</v>
      </c>
      <c r="CZ455" s="885" t="s">
        <v>128</v>
      </c>
      <c r="DA455" s="78">
        <v>0</v>
      </c>
      <c r="DB455" s="884" t="s">
        <v>4238</v>
      </c>
      <c r="DC455" s="919"/>
      <c r="DD455" s="920"/>
      <c r="DE455" s="54" t="s">
        <v>140</v>
      </c>
      <c r="DF455" s="62"/>
      <c r="DG455" s="62"/>
      <c r="DH455" s="54"/>
      <c r="DI455" s="62"/>
      <c r="DJ455" s="953"/>
      <c r="DK455" s="925">
        <v>448</v>
      </c>
      <c r="DL455" s="855" t="str">
        <f t="shared" si="11"/>
        <v>EN AVANCE</v>
      </c>
      <c r="DM455" s="913">
        <v>448</v>
      </c>
    </row>
    <row r="456" spans="1:117" ht="27" hidden="1" customHeight="1">
      <c r="A456" s="54">
        <v>616</v>
      </c>
      <c r="B456" s="54">
        <v>613</v>
      </c>
      <c r="C456" s="59" t="s">
        <v>99</v>
      </c>
      <c r="D456" s="56">
        <v>2021</v>
      </c>
      <c r="E456" s="56" t="s">
        <v>3797</v>
      </c>
      <c r="F456" s="65">
        <v>44589</v>
      </c>
      <c r="G456" s="118" t="s">
        <v>3941</v>
      </c>
      <c r="H456" s="59" t="s">
        <v>102</v>
      </c>
      <c r="I456" s="58" t="s">
        <v>2745</v>
      </c>
      <c r="J456" s="58" t="s">
        <v>2745</v>
      </c>
      <c r="K456" s="58" t="s">
        <v>1538</v>
      </c>
      <c r="L456" s="60" t="s">
        <v>146</v>
      </c>
      <c r="M456" s="58" t="s">
        <v>1539</v>
      </c>
      <c r="N456" s="62"/>
      <c r="O456" s="56">
        <v>1</v>
      </c>
      <c r="P456" s="56" t="s">
        <v>1540</v>
      </c>
      <c r="Q456" s="55" t="s">
        <v>318</v>
      </c>
      <c r="R456" s="92" t="s">
        <v>3809</v>
      </c>
      <c r="S456" s="94">
        <v>44733</v>
      </c>
      <c r="T456" s="94">
        <v>44742</v>
      </c>
      <c r="U456" s="323"/>
      <c r="V456" s="62"/>
      <c r="W456" s="94">
        <v>44742</v>
      </c>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54"/>
      <c r="AW456" s="62"/>
      <c r="AX456" s="62"/>
      <c r="AY456" s="62"/>
      <c r="AZ456" s="62"/>
      <c r="BA456" s="56"/>
      <c r="BB456" s="54"/>
      <c r="BC456" s="62"/>
      <c r="BD456" s="54"/>
      <c r="BE456" s="62"/>
      <c r="BF456" s="62"/>
      <c r="BG456" s="62"/>
      <c r="BH456" s="62"/>
      <c r="BI456" s="56"/>
      <c r="BJ456" s="54"/>
      <c r="BK456" s="62"/>
      <c r="BL456" s="62"/>
      <c r="BM456" s="62"/>
      <c r="BN456" s="62"/>
      <c r="BO456" s="62"/>
      <c r="BP456" s="62"/>
      <c r="BQ456" s="67"/>
      <c r="BR456" s="62"/>
      <c r="BS456" s="70"/>
      <c r="BT456" s="62"/>
      <c r="BU456" s="62"/>
      <c r="BV456" s="54"/>
      <c r="BW456" s="54"/>
      <c r="BX456" s="54"/>
      <c r="BY456" s="54"/>
      <c r="BZ456" s="89"/>
      <c r="CA456" s="332"/>
      <c r="CB456" s="73"/>
      <c r="CC456" s="74"/>
      <c r="CD456" s="54"/>
      <c r="CE456" s="684"/>
      <c r="CF456" s="66"/>
      <c r="CG456" s="66"/>
      <c r="CH456" s="68"/>
      <c r="CI456" s="54"/>
      <c r="CJ456" s="76"/>
      <c r="CK456" s="77"/>
      <c r="CL456" s="77"/>
      <c r="CM456" s="78"/>
      <c r="CN456" s="78"/>
      <c r="CO456" s="248">
        <v>44712</v>
      </c>
      <c r="CP456" s="77" t="s">
        <v>1546</v>
      </c>
      <c r="CQ456" s="77"/>
      <c r="CR456" s="79">
        <v>44720</v>
      </c>
      <c r="CS456" s="77" t="s">
        <v>335</v>
      </c>
      <c r="CT456" s="92" t="s">
        <v>367</v>
      </c>
      <c r="CU456" s="817">
        <v>44761</v>
      </c>
      <c r="CV456" s="818" t="s">
        <v>8241</v>
      </c>
      <c r="CW456" s="864" t="s">
        <v>126</v>
      </c>
      <c r="CX456" s="883">
        <v>44767</v>
      </c>
      <c r="CY456" s="905" t="s">
        <v>8436</v>
      </c>
      <c r="CZ456" s="885" t="s">
        <v>128</v>
      </c>
      <c r="DA456" s="77">
        <v>0</v>
      </c>
      <c r="DB456" s="884" t="s">
        <v>4238</v>
      </c>
      <c r="DC456" s="919"/>
      <c r="DD456" s="920"/>
      <c r="DE456" s="54" t="s">
        <v>140</v>
      </c>
      <c r="DF456" s="62"/>
      <c r="DG456" s="62"/>
      <c r="DH456" s="54"/>
      <c r="DI456" s="62"/>
      <c r="DJ456" s="953"/>
      <c r="DK456" s="925">
        <v>449</v>
      </c>
      <c r="DL456" s="855" t="str">
        <f t="shared" ref="DL456:DL519" si="13">IF(DA456=100%,"CUMPLIDA",IF($CX$5&gt;W456,"VENCIDA",IF($CX$5&lt;S456,"SIN INICIAR","EN AVANCE")))</f>
        <v>EN AVANCE</v>
      </c>
      <c r="DM456" s="913">
        <v>449</v>
      </c>
    </row>
    <row r="457" spans="1:117" ht="27" hidden="1" customHeight="1">
      <c r="A457" s="54">
        <v>0</v>
      </c>
      <c r="B457" s="54">
        <v>614</v>
      </c>
      <c r="C457" s="59" t="s">
        <v>99</v>
      </c>
      <c r="D457" s="56">
        <v>2021</v>
      </c>
      <c r="E457" s="56" t="s">
        <v>3797</v>
      </c>
      <c r="F457" s="65">
        <v>44589</v>
      </c>
      <c r="G457" s="118" t="s">
        <v>3941</v>
      </c>
      <c r="H457" s="59" t="s">
        <v>102</v>
      </c>
      <c r="I457" s="58" t="s">
        <v>3367</v>
      </c>
      <c r="J457" s="88" t="s">
        <v>3942</v>
      </c>
      <c r="K457" s="58" t="s">
        <v>3368</v>
      </c>
      <c r="L457" s="60" t="s">
        <v>106</v>
      </c>
      <c r="M457" s="58" t="s">
        <v>3376</v>
      </c>
      <c r="N457" s="126"/>
      <c r="O457" s="126">
        <v>1</v>
      </c>
      <c r="P457" s="121" t="s">
        <v>3377</v>
      </c>
      <c r="Q457" s="59" t="s">
        <v>3378</v>
      </c>
      <c r="R457" s="81" t="s">
        <v>3379</v>
      </c>
      <c r="S457" s="124">
        <v>44621</v>
      </c>
      <c r="T457" s="124">
        <v>44926</v>
      </c>
      <c r="U457" s="323"/>
      <c r="V457" s="62"/>
      <c r="W457" s="94">
        <v>44926</v>
      </c>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54"/>
      <c r="AW457" s="62"/>
      <c r="AX457" s="62"/>
      <c r="AY457" s="62"/>
      <c r="AZ457" s="62"/>
      <c r="BA457" s="56"/>
      <c r="BB457" s="54"/>
      <c r="BC457" s="62"/>
      <c r="BD457" s="54"/>
      <c r="BE457" s="62"/>
      <c r="BF457" s="62"/>
      <c r="BG457" s="62"/>
      <c r="BH457" s="62"/>
      <c r="BI457" s="56"/>
      <c r="BJ457" s="54"/>
      <c r="BK457" s="62"/>
      <c r="BL457" s="62"/>
      <c r="BM457" s="62"/>
      <c r="BN457" s="62"/>
      <c r="BO457" s="62"/>
      <c r="BP457" s="62"/>
      <c r="BQ457" s="67"/>
      <c r="BR457" s="62"/>
      <c r="BS457" s="70"/>
      <c r="BT457" s="62"/>
      <c r="BU457" s="62"/>
      <c r="BV457" s="54"/>
      <c r="BW457" s="54"/>
      <c r="BX457" s="54"/>
      <c r="BY457" s="54"/>
      <c r="BZ457" s="89"/>
      <c r="CA457" s="332"/>
      <c r="CB457" s="73"/>
      <c r="CC457" s="74"/>
      <c r="CD457" s="54"/>
      <c r="CE457" s="684"/>
      <c r="CF457" s="66"/>
      <c r="CG457" s="66"/>
      <c r="CH457" s="68"/>
      <c r="CI457" s="54"/>
      <c r="CJ457" s="76"/>
      <c r="CK457" s="77"/>
      <c r="CL457" s="77"/>
      <c r="CM457" s="78"/>
      <c r="CN457" s="78"/>
      <c r="CO457" s="78"/>
      <c r="CP457" s="78"/>
      <c r="CQ457" s="78"/>
      <c r="CR457" s="76"/>
      <c r="CS457" s="78"/>
      <c r="CT457" s="78"/>
      <c r="CU457" s="808">
        <v>44742</v>
      </c>
      <c r="CV457" s="935" t="s">
        <v>8185</v>
      </c>
      <c r="CW457" s="942" t="s">
        <v>1071</v>
      </c>
      <c r="CX457" s="883">
        <v>44770</v>
      </c>
      <c r="CY457" s="909" t="s">
        <v>8466</v>
      </c>
      <c r="CZ457" s="885" t="s">
        <v>128</v>
      </c>
      <c r="DA457" s="78">
        <v>1</v>
      </c>
      <c r="DB457" s="884" t="s">
        <v>4237</v>
      </c>
      <c r="DC457" s="919"/>
      <c r="DD457" s="920"/>
      <c r="DE457" s="54" t="s">
        <v>140</v>
      </c>
      <c r="DF457" s="62"/>
      <c r="DG457" s="62"/>
      <c r="DH457" s="54"/>
      <c r="DI457" s="62"/>
      <c r="DJ457" s="953"/>
      <c r="DK457" s="925">
        <v>450</v>
      </c>
      <c r="DL457" s="855" t="str">
        <f t="shared" si="13"/>
        <v>CUMPLIDA</v>
      </c>
      <c r="DM457" s="913">
        <v>450</v>
      </c>
    </row>
    <row r="458" spans="1:117" ht="27" hidden="1" customHeight="1">
      <c r="A458" s="54">
        <v>617</v>
      </c>
      <c r="B458" s="54">
        <v>615</v>
      </c>
      <c r="C458" s="59" t="s">
        <v>99</v>
      </c>
      <c r="D458" s="56">
        <v>2021</v>
      </c>
      <c r="E458" s="56" t="s">
        <v>3797</v>
      </c>
      <c r="F458" s="65">
        <v>44589</v>
      </c>
      <c r="G458" s="118" t="s">
        <v>3943</v>
      </c>
      <c r="H458" s="59" t="s">
        <v>102</v>
      </c>
      <c r="I458" s="118" t="s">
        <v>3944</v>
      </c>
      <c r="J458" s="118" t="s">
        <v>3945</v>
      </c>
      <c r="K458" s="118" t="s">
        <v>1538</v>
      </c>
      <c r="L458" s="60" t="s">
        <v>146</v>
      </c>
      <c r="M458" s="118" t="s">
        <v>3946</v>
      </c>
      <c r="N458" s="218"/>
      <c r="O458" s="92">
        <v>1</v>
      </c>
      <c r="P458" s="92" t="s">
        <v>3947</v>
      </c>
      <c r="Q458" s="55" t="s">
        <v>318</v>
      </c>
      <c r="R458" s="92" t="s">
        <v>3893</v>
      </c>
      <c r="S458" s="94">
        <v>44621</v>
      </c>
      <c r="T458" s="94">
        <v>44650</v>
      </c>
      <c r="U458" s="323"/>
      <c r="V458" s="62"/>
      <c r="W458" s="94">
        <v>44650</v>
      </c>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54"/>
      <c r="AW458" s="62"/>
      <c r="AX458" s="62"/>
      <c r="AY458" s="62"/>
      <c r="AZ458" s="62"/>
      <c r="BA458" s="56"/>
      <c r="BB458" s="54"/>
      <c r="BC458" s="62"/>
      <c r="BD458" s="54"/>
      <c r="BE458" s="62"/>
      <c r="BF458" s="62"/>
      <c r="BG458" s="62"/>
      <c r="BH458" s="62"/>
      <c r="BI458" s="56"/>
      <c r="BJ458" s="54"/>
      <c r="BK458" s="62"/>
      <c r="BL458" s="62"/>
      <c r="BM458" s="62"/>
      <c r="BN458" s="62"/>
      <c r="BO458" s="62"/>
      <c r="BP458" s="62"/>
      <c r="BQ458" s="67"/>
      <c r="BR458" s="62"/>
      <c r="BS458" s="70"/>
      <c r="BT458" s="62"/>
      <c r="BU458" s="62"/>
      <c r="BV458" s="54"/>
      <c r="BW458" s="54"/>
      <c r="BX458" s="54"/>
      <c r="BY458" s="54"/>
      <c r="BZ458" s="89"/>
      <c r="CA458" s="332"/>
      <c r="CB458" s="73"/>
      <c r="CC458" s="74"/>
      <c r="CD458" s="54"/>
      <c r="CE458" s="684"/>
      <c r="CF458" s="66"/>
      <c r="CG458" s="66"/>
      <c r="CH458" s="68"/>
      <c r="CI458" s="54"/>
      <c r="CJ458" s="76"/>
      <c r="CK458" s="77"/>
      <c r="CL458" s="77"/>
      <c r="CM458" s="78"/>
      <c r="CN458" s="78"/>
      <c r="CO458" s="79">
        <v>44712</v>
      </c>
      <c r="CP458" s="77" t="s">
        <v>1181</v>
      </c>
      <c r="CQ458" s="77">
        <v>0.9</v>
      </c>
      <c r="CR458" s="79">
        <v>44720</v>
      </c>
      <c r="CS458" s="77" t="s">
        <v>335</v>
      </c>
      <c r="CT458" s="77" t="s">
        <v>126</v>
      </c>
      <c r="CU458" s="817">
        <v>44761</v>
      </c>
      <c r="CV458" s="819" t="s">
        <v>8250</v>
      </c>
      <c r="CW458" s="877" t="s">
        <v>139</v>
      </c>
      <c r="CX458" s="883">
        <v>44767</v>
      </c>
      <c r="CY458" s="972" t="s">
        <v>8436</v>
      </c>
      <c r="CZ458" s="885" t="s">
        <v>128</v>
      </c>
      <c r="DA458" s="77">
        <v>0</v>
      </c>
      <c r="DB458" s="884" t="s">
        <v>4239</v>
      </c>
      <c r="DC458" s="919"/>
      <c r="DD458" s="920"/>
      <c r="DE458" s="54" t="s">
        <v>140</v>
      </c>
      <c r="DF458" s="62"/>
      <c r="DG458" s="62"/>
      <c r="DH458" s="54"/>
      <c r="DI458" s="62"/>
      <c r="DJ458" s="953"/>
      <c r="DK458" s="925">
        <v>451</v>
      </c>
      <c r="DL458" s="855" t="str">
        <f t="shared" si="13"/>
        <v>VENCIDA</v>
      </c>
      <c r="DM458" s="913">
        <v>451</v>
      </c>
    </row>
    <row r="459" spans="1:117" ht="27" hidden="1" customHeight="1">
      <c r="A459" s="54">
        <v>618</v>
      </c>
      <c r="B459" s="54">
        <v>616</v>
      </c>
      <c r="C459" s="59" t="s">
        <v>99</v>
      </c>
      <c r="D459" s="56">
        <v>2021</v>
      </c>
      <c r="E459" s="56" t="s">
        <v>3797</v>
      </c>
      <c r="F459" s="65">
        <v>44589</v>
      </c>
      <c r="G459" s="118" t="s">
        <v>3948</v>
      </c>
      <c r="H459" s="59" t="s">
        <v>102</v>
      </c>
      <c r="I459" s="118" t="s">
        <v>3944</v>
      </c>
      <c r="J459" s="118" t="s">
        <v>3945</v>
      </c>
      <c r="K459" s="118" t="s">
        <v>1538</v>
      </c>
      <c r="L459" s="60" t="s">
        <v>146</v>
      </c>
      <c r="M459" s="118" t="s">
        <v>3946</v>
      </c>
      <c r="N459" s="218"/>
      <c r="O459" s="92">
        <v>1</v>
      </c>
      <c r="P459" s="92" t="s">
        <v>3947</v>
      </c>
      <c r="Q459" s="55" t="s">
        <v>318</v>
      </c>
      <c r="R459" s="92" t="s">
        <v>3893</v>
      </c>
      <c r="S459" s="94">
        <v>44621</v>
      </c>
      <c r="T459" s="94">
        <v>44650</v>
      </c>
      <c r="U459" s="323"/>
      <c r="V459" s="62"/>
      <c r="W459" s="94">
        <v>44650</v>
      </c>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54"/>
      <c r="AW459" s="62"/>
      <c r="AX459" s="62"/>
      <c r="AY459" s="62"/>
      <c r="AZ459" s="62"/>
      <c r="BA459" s="56"/>
      <c r="BB459" s="54"/>
      <c r="BC459" s="62"/>
      <c r="BD459" s="54"/>
      <c r="BE459" s="62"/>
      <c r="BF459" s="62"/>
      <c r="BG459" s="62"/>
      <c r="BH459" s="62"/>
      <c r="BI459" s="56"/>
      <c r="BJ459" s="54"/>
      <c r="BK459" s="62"/>
      <c r="BL459" s="62"/>
      <c r="BM459" s="62"/>
      <c r="BN459" s="62"/>
      <c r="BO459" s="62"/>
      <c r="BP459" s="62"/>
      <c r="BQ459" s="67"/>
      <c r="BR459" s="62"/>
      <c r="BS459" s="70"/>
      <c r="BT459" s="62"/>
      <c r="BU459" s="62"/>
      <c r="BV459" s="54"/>
      <c r="BW459" s="54"/>
      <c r="BX459" s="54"/>
      <c r="BY459" s="54"/>
      <c r="BZ459" s="89"/>
      <c r="CA459" s="332"/>
      <c r="CB459" s="73"/>
      <c r="CC459" s="74"/>
      <c r="CD459" s="54"/>
      <c r="CE459" s="684"/>
      <c r="CF459" s="66"/>
      <c r="CG459" s="66"/>
      <c r="CH459" s="68"/>
      <c r="CI459" s="54"/>
      <c r="CJ459" s="76"/>
      <c r="CK459" s="77"/>
      <c r="CL459" s="77"/>
      <c r="CM459" s="78"/>
      <c r="CN459" s="78"/>
      <c r="CO459" s="248">
        <v>44712</v>
      </c>
      <c r="CP459" s="77" t="s">
        <v>1181</v>
      </c>
      <c r="CQ459" s="77">
        <v>0.9</v>
      </c>
      <c r="CR459" s="79">
        <v>44720</v>
      </c>
      <c r="CS459" s="77" t="s">
        <v>335</v>
      </c>
      <c r="CT459" s="77" t="s">
        <v>126</v>
      </c>
      <c r="CU459" s="817">
        <v>44761</v>
      </c>
      <c r="CV459" s="819" t="s">
        <v>8250</v>
      </c>
      <c r="CW459" s="878" t="s">
        <v>139</v>
      </c>
      <c r="CX459" s="883">
        <v>44767</v>
      </c>
      <c r="CY459" s="972" t="s">
        <v>8436</v>
      </c>
      <c r="CZ459" s="885" t="s">
        <v>128</v>
      </c>
      <c r="DA459" s="77">
        <v>0</v>
      </c>
      <c r="DB459" s="884" t="s">
        <v>4239</v>
      </c>
      <c r="DC459" s="919"/>
      <c r="DD459" s="920"/>
      <c r="DE459" s="54" t="s">
        <v>140</v>
      </c>
      <c r="DF459" s="62"/>
      <c r="DG459" s="62"/>
      <c r="DH459" s="54"/>
      <c r="DI459" s="62"/>
      <c r="DJ459" s="953"/>
      <c r="DK459" s="925">
        <v>452</v>
      </c>
      <c r="DL459" s="855" t="str">
        <f t="shared" si="13"/>
        <v>VENCIDA</v>
      </c>
      <c r="DM459" s="913">
        <v>452</v>
      </c>
    </row>
    <row r="460" spans="1:117" ht="27" hidden="1" customHeight="1">
      <c r="A460" s="54">
        <v>619</v>
      </c>
      <c r="B460" s="54">
        <v>617</v>
      </c>
      <c r="C460" s="59" t="s">
        <v>99</v>
      </c>
      <c r="D460" s="56">
        <v>2021</v>
      </c>
      <c r="E460" s="56" t="s">
        <v>3797</v>
      </c>
      <c r="F460" s="65">
        <v>44589</v>
      </c>
      <c r="G460" s="118" t="s">
        <v>3949</v>
      </c>
      <c r="H460" s="59" t="s">
        <v>102</v>
      </c>
      <c r="I460" s="118" t="s">
        <v>3944</v>
      </c>
      <c r="J460" s="118" t="s">
        <v>3945</v>
      </c>
      <c r="K460" s="118" t="s">
        <v>1538</v>
      </c>
      <c r="L460" s="60" t="s">
        <v>146</v>
      </c>
      <c r="M460" s="118" t="s">
        <v>3946</v>
      </c>
      <c r="N460" s="218"/>
      <c r="O460" s="92">
        <v>1</v>
      </c>
      <c r="P460" s="92" t="s">
        <v>3947</v>
      </c>
      <c r="Q460" s="55" t="s">
        <v>318</v>
      </c>
      <c r="R460" s="92" t="s">
        <v>3893</v>
      </c>
      <c r="S460" s="94">
        <v>44621</v>
      </c>
      <c r="T460" s="94">
        <v>44650</v>
      </c>
      <c r="U460" s="323"/>
      <c r="V460" s="62"/>
      <c r="W460" s="94">
        <v>44650</v>
      </c>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54"/>
      <c r="AW460" s="62"/>
      <c r="AX460" s="62"/>
      <c r="AY460" s="62"/>
      <c r="AZ460" s="62"/>
      <c r="BA460" s="56"/>
      <c r="BB460" s="54"/>
      <c r="BC460" s="62"/>
      <c r="BD460" s="54"/>
      <c r="BE460" s="62"/>
      <c r="BF460" s="62"/>
      <c r="BG460" s="62"/>
      <c r="BH460" s="62"/>
      <c r="BI460" s="56"/>
      <c r="BJ460" s="54"/>
      <c r="BK460" s="62"/>
      <c r="BL460" s="62"/>
      <c r="BM460" s="62"/>
      <c r="BN460" s="62"/>
      <c r="BO460" s="62"/>
      <c r="BP460" s="62"/>
      <c r="BQ460" s="67"/>
      <c r="BR460" s="62"/>
      <c r="BS460" s="70"/>
      <c r="BT460" s="62"/>
      <c r="BU460" s="62"/>
      <c r="BV460" s="54"/>
      <c r="BW460" s="54"/>
      <c r="BX460" s="54"/>
      <c r="BY460" s="54"/>
      <c r="BZ460" s="89"/>
      <c r="CA460" s="332"/>
      <c r="CB460" s="73"/>
      <c r="CC460" s="74"/>
      <c r="CD460" s="54"/>
      <c r="CE460" s="684"/>
      <c r="CF460" s="66"/>
      <c r="CG460" s="66"/>
      <c r="CH460" s="68"/>
      <c r="CI460" s="54"/>
      <c r="CJ460" s="76"/>
      <c r="CK460" s="77"/>
      <c r="CL460" s="77"/>
      <c r="CM460" s="78"/>
      <c r="CN460" s="78"/>
      <c r="CO460" s="248">
        <v>44712</v>
      </c>
      <c r="CP460" s="77" t="s">
        <v>1181</v>
      </c>
      <c r="CQ460" s="77">
        <v>0.9</v>
      </c>
      <c r="CR460" s="248">
        <v>44720</v>
      </c>
      <c r="CS460" s="77" t="s">
        <v>335</v>
      </c>
      <c r="CT460" s="77" t="s">
        <v>126</v>
      </c>
      <c r="CU460" s="817">
        <v>44761</v>
      </c>
      <c r="CV460" s="818" t="s">
        <v>8243</v>
      </c>
      <c r="CW460" s="858" t="s">
        <v>139</v>
      </c>
      <c r="CX460" s="883">
        <v>44767</v>
      </c>
      <c r="CY460" s="914" t="s">
        <v>8473</v>
      </c>
      <c r="CZ460" s="885" t="s">
        <v>128</v>
      </c>
      <c r="DA460" s="77">
        <v>0.25</v>
      </c>
      <c r="DB460" s="884" t="s">
        <v>4239</v>
      </c>
      <c r="DC460" s="919"/>
      <c r="DD460" s="920"/>
      <c r="DE460" s="54" t="s">
        <v>140</v>
      </c>
      <c r="DF460" s="62"/>
      <c r="DG460" s="62"/>
      <c r="DH460" s="54"/>
      <c r="DI460" s="62"/>
      <c r="DJ460" s="953"/>
      <c r="DK460" s="925">
        <v>453</v>
      </c>
      <c r="DL460" s="855" t="str">
        <f t="shared" si="13"/>
        <v>VENCIDA</v>
      </c>
      <c r="DM460" s="913">
        <v>453</v>
      </c>
    </row>
    <row r="461" spans="1:117" ht="27" hidden="1" customHeight="1">
      <c r="A461" s="54">
        <v>620</v>
      </c>
      <c r="B461" s="54">
        <v>618</v>
      </c>
      <c r="C461" s="59" t="s">
        <v>99</v>
      </c>
      <c r="D461" s="56">
        <v>2021</v>
      </c>
      <c r="E461" s="56" t="s">
        <v>3797</v>
      </c>
      <c r="F461" s="65">
        <v>44589</v>
      </c>
      <c r="G461" s="118" t="s">
        <v>3950</v>
      </c>
      <c r="H461" s="59" t="s">
        <v>102</v>
      </c>
      <c r="I461" s="118" t="s">
        <v>3951</v>
      </c>
      <c r="J461" s="118" t="s">
        <v>3952</v>
      </c>
      <c r="K461" s="118" t="s">
        <v>3953</v>
      </c>
      <c r="L461" s="60" t="s">
        <v>146</v>
      </c>
      <c r="M461" s="118" t="s">
        <v>3954</v>
      </c>
      <c r="N461" s="218"/>
      <c r="O461" s="213">
        <v>8</v>
      </c>
      <c r="P461" s="367" t="s">
        <v>3955</v>
      </c>
      <c r="Q461" s="59" t="s">
        <v>533</v>
      </c>
      <c r="R461" s="54" t="s">
        <v>2827</v>
      </c>
      <c r="S461" s="124">
        <v>44682</v>
      </c>
      <c r="T461" s="124">
        <v>44926</v>
      </c>
      <c r="U461" s="323"/>
      <c r="V461" s="62"/>
      <c r="W461" s="94">
        <v>44926</v>
      </c>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54"/>
      <c r="AW461" s="62"/>
      <c r="AX461" s="62"/>
      <c r="AY461" s="62"/>
      <c r="AZ461" s="62"/>
      <c r="BA461" s="56"/>
      <c r="BB461" s="54"/>
      <c r="BC461" s="62"/>
      <c r="BD461" s="54"/>
      <c r="BE461" s="62"/>
      <c r="BF461" s="62"/>
      <c r="BG461" s="62"/>
      <c r="BH461" s="62"/>
      <c r="BI461" s="56"/>
      <c r="BJ461" s="54"/>
      <c r="BK461" s="62"/>
      <c r="BL461" s="62"/>
      <c r="BM461" s="62"/>
      <c r="BN461" s="62"/>
      <c r="BO461" s="62"/>
      <c r="BP461" s="62"/>
      <c r="BQ461" s="67"/>
      <c r="BR461" s="62"/>
      <c r="BS461" s="70"/>
      <c r="BT461" s="62"/>
      <c r="BU461" s="62"/>
      <c r="BV461" s="54"/>
      <c r="BW461" s="54"/>
      <c r="BX461" s="54"/>
      <c r="BY461" s="54"/>
      <c r="BZ461" s="89"/>
      <c r="CA461" s="332"/>
      <c r="CB461" s="73"/>
      <c r="CC461" s="74"/>
      <c r="CD461" s="54"/>
      <c r="CE461" s="684"/>
      <c r="CF461" s="66"/>
      <c r="CG461" s="66"/>
      <c r="CH461" s="68"/>
      <c r="CI461" s="54"/>
      <c r="CJ461" s="76"/>
      <c r="CK461" s="77"/>
      <c r="CL461" s="77"/>
      <c r="CM461" s="78"/>
      <c r="CN461" s="78"/>
      <c r="CO461" s="248">
        <v>44712</v>
      </c>
      <c r="CP461" s="117" t="s">
        <v>3956</v>
      </c>
      <c r="CQ461" s="78">
        <v>0.125</v>
      </c>
      <c r="CR461" s="248">
        <v>44719</v>
      </c>
      <c r="CS461" s="117" t="s">
        <v>3957</v>
      </c>
      <c r="CT461" s="77" t="s">
        <v>166</v>
      </c>
      <c r="CU461" s="804">
        <v>44742</v>
      </c>
      <c r="CV461" s="806" t="s">
        <v>8182</v>
      </c>
      <c r="CW461" s="858" t="s">
        <v>1071</v>
      </c>
      <c r="CX461" s="883">
        <v>44768</v>
      </c>
      <c r="CY461" s="884" t="s">
        <v>8724</v>
      </c>
      <c r="CZ461" s="886" t="s">
        <v>220</v>
      </c>
      <c r="DA461" s="78">
        <v>0.25</v>
      </c>
      <c r="DB461" s="884" t="s">
        <v>4238</v>
      </c>
      <c r="DC461" s="919"/>
      <c r="DD461" s="920"/>
      <c r="DE461" s="54" t="s">
        <v>140</v>
      </c>
      <c r="DF461" s="62"/>
      <c r="DG461" s="62"/>
      <c r="DH461" s="54"/>
      <c r="DI461" s="62"/>
      <c r="DJ461" s="953"/>
      <c r="DK461" s="925">
        <v>454</v>
      </c>
      <c r="DL461" s="855" t="str">
        <f t="shared" si="13"/>
        <v>EN AVANCE</v>
      </c>
      <c r="DM461" s="913">
        <v>454</v>
      </c>
    </row>
    <row r="462" spans="1:117" ht="27" hidden="1" customHeight="1">
      <c r="A462" s="54">
        <v>621</v>
      </c>
      <c r="B462" s="54">
        <v>619</v>
      </c>
      <c r="C462" s="59" t="s">
        <v>99</v>
      </c>
      <c r="D462" s="56">
        <v>2021</v>
      </c>
      <c r="E462" s="56" t="s">
        <v>3797</v>
      </c>
      <c r="F462" s="65">
        <v>44589</v>
      </c>
      <c r="G462" s="118" t="s">
        <v>3958</v>
      </c>
      <c r="H462" s="59" t="s">
        <v>102</v>
      </c>
      <c r="I462" s="118" t="s">
        <v>3959</v>
      </c>
      <c r="J462" s="118" t="s">
        <v>3959</v>
      </c>
      <c r="K462" s="118" t="s">
        <v>3227</v>
      </c>
      <c r="L462" s="60" t="s">
        <v>146</v>
      </c>
      <c r="M462" s="118" t="s">
        <v>3960</v>
      </c>
      <c r="N462" s="218"/>
      <c r="O462" s="92">
        <v>1</v>
      </c>
      <c r="P462" s="92" t="s">
        <v>3025</v>
      </c>
      <c r="Q462" s="59" t="s">
        <v>533</v>
      </c>
      <c r="R462" s="92" t="s">
        <v>2827</v>
      </c>
      <c r="S462" s="94">
        <v>44621</v>
      </c>
      <c r="T462" s="94">
        <v>44742</v>
      </c>
      <c r="U462" s="323"/>
      <c r="V462" s="62"/>
      <c r="W462" s="94">
        <v>44742</v>
      </c>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54"/>
      <c r="AW462" s="62"/>
      <c r="AX462" s="62"/>
      <c r="AY462" s="62"/>
      <c r="AZ462" s="62"/>
      <c r="BA462" s="56"/>
      <c r="BB462" s="54"/>
      <c r="BC462" s="62"/>
      <c r="BD462" s="54"/>
      <c r="BE462" s="62"/>
      <c r="BF462" s="62"/>
      <c r="BG462" s="62"/>
      <c r="BH462" s="62"/>
      <c r="BI462" s="56"/>
      <c r="BJ462" s="54"/>
      <c r="BK462" s="62"/>
      <c r="BL462" s="62"/>
      <c r="BM462" s="62"/>
      <c r="BN462" s="62"/>
      <c r="BO462" s="62"/>
      <c r="BP462" s="62"/>
      <c r="BQ462" s="67"/>
      <c r="BR462" s="62"/>
      <c r="BS462" s="70"/>
      <c r="BT462" s="62"/>
      <c r="BU462" s="62"/>
      <c r="BV462" s="54"/>
      <c r="BW462" s="54"/>
      <c r="BX462" s="54"/>
      <c r="BY462" s="54"/>
      <c r="BZ462" s="89"/>
      <c r="CA462" s="332"/>
      <c r="CB462" s="73"/>
      <c r="CC462" s="74"/>
      <c r="CD462" s="54"/>
      <c r="CE462" s="684"/>
      <c r="CF462" s="66"/>
      <c r="CG462" s="66"/>
      <c r="CH462" s="68"/>
      <c r="CI462" s="54"/>
      <c r="CJ462" s="76"/>
      <c r="CK462" s="77"/>
      <c r="CL462" s="77"/>
      <c r="CM462" s="78"/>
      <c r="CN462" s="78"/>
      <c r="CO462" s="248">
        <v>44712</v>
      </c>
      <c r="CP462" s="117" t="s">
        <v>3961</v>
      </c>
      <c r="CQ462" s="78">
        <v>1</v>
      </c>
      <c r="CR462" s="248">
        <v>44719</v>
      </c>
      <c r="CS462" s="117" t="s">
        <v>3962</v>
      </c>
      <c r="CT462" s="77" t="s">
        <v>139</v>
      </c>
      <c r="CU462" s="804">
        <v>44742</v>
      </c>
      <c r="CV462" s="806" t="s">
        <v>8181</v>
      </c>
      <c r="CW462" s="865" t="s">
        <v>126</v>
      </c>
      <c r="CX462" s="883">
        <v>44768</v>
      </c>
      <c r="CY462" s="884" t="s">
        <v>8725</v>
      </c>
      <c r="CZ462" s="886" t="s">
        <v>220</v>
      </c>
      <c r="DA462" s="78">
        <v>0</v>
      </c>
      <c r="DB462" s="884" t="s">
        <v>4239</v>
      </c>
      <c r="DC462" s="919"/>
      <c r="DD462" s="920"/>
      <c r="DE462" s="54" t="s">
        <v>140</v>
      </c>
      <c r="DF462" s="62"/>
      <c r="DG462" s="62"/>
      <c r="DH462" s="54"/>
      <c r="DI462" s="62"/>
      <c r="DJ462" s="953"/>
      <c r="DK462" s="925">
        <v>455</v>
      </c>
      <c r="DL462" s="855" t="str">
        <f t="shared" si="13"/>
        <v>EN AVANCE</v>
      </c>
      <c r="DM462" s="913">
        <v>455</v>
      </c>
    </row>
    <row r="463" spans="1:117" ht="27" hidden="1" customHeight="1">
      <c r="A463" s="54">
        <v>622</v>
      </c>
      <c r="B463" s="54">
        <v>620</v>
      </c>
      <c r="C463" s="59" t="s">
        <v>99</v>
      </c>
      <c r="D463" s="56">
        <v>2021</v>
      </c>
      <c r="E463" s="56" t="s">
        <v>3797</v>
      </c>
      <c r="F463" s="65">
        <v>44589</v>
      </c>
      <c r="G463" s="118" t="s">
        <v>3963</v>
      </c>
      <c r="H463" s="59" t="s">
        <v>102</v>
      </c>
      <c r="I463" s="118" t="s">
        <v>3964</v>
      </c>
      <c r="J463" s="118" t="s">
        <v>3964</v>
      </c>
      <c r="K463" s="118" t="s">
        <v>3227</v>
      </c>
      <c r="L463" s="60" t="s">
        <v>106</v>
      </c>
      <c r="M463" s="220" t="s">
        <v>3965</v>
      </c>
      <c r="N463" s="218"/>
      <c r="O463" s="92">
        <v>2</v>
      </c>
      <c r="P463" s="92" t="s">
        <v>3966</v>
      </c>
      <c r="Q463" s="180" t="s">
        <v>2521</v>
      </c>
      <c r="R463" s="92" t="s">
        <v>3967</v>
      </c>
      <c r="S463" s="94">
        <v>44621</v>
      </c>
      <c r="T463" s="94">
        <v>44925</v>
      </c>
      <c r="U463" s="323"/>
      <c r="V463" s="62"/>
      <c r="W463" s="94">
        <v>44925</v>
      </c>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54"/>
      <c r="AW463" s="62"/>
      <c r="AX463" s="62"/>
      <c r="AY463" s="62"/>
      <c r="AZ463" s="62"/>
      <c r="BA463" s="56"/>
      <c r="BB463" s="54"/>
      <c r="BC463" s="62"/>
      <c r="BD463" s="54"/>
      <c r="BE463" s="62"/>
      <c r="BF463" s="62"/>
      <c r="BG463" s="62"/>
      <c r="BH463" s="62"/>
      <c r="BI463" s="56"/>
      <c r="BJ463" s="54"/>
      <c r="BK463" s="62"/>
      <c r="BL463" s="62"/>
      <c r="BM463" s="62"/>
      <c r="BN463" s="62"/>
      <c r="BO463" s="62"/>
      <c r="BP463" s="62"/>
      <c r="BQ463" s="67"/>
      <c r="BR463" s="62"/>
      <c r="BS463" s="70"/>
      <c r="BT463" s="62"/>
      <c r="BU463" s="62"/>
      <c r="BV463" s="54"/>
      <c r="BW463" s="54"/>
      <c r="BX463" s="54"/>
      <c r="BY463" s="54"/>
      <c r="BZ463" s="89"/>
      <c r="CA463" s="332"/>
      <c r="CB463" s="73"/>
      <c r="CC463" s="74"/>
      <c r="CD463" s="54"/>
      <c r="CE463" s="684"/>
      <c r="CF463" s="66"/>
      <c r="CG463" s="66"/>
      <c r="CH463" s="68"/>
      <c r="CI463" s="54"/>
      <c r="CJ463" s="76"/>
      <c r="CK463" s="77"/>
      <c r="CL463" s="77"/>
      <c r="CM463" s="78"/>
      <c r="CN463" s="78"/>
      <c r="CO463" s="248">
        <v>44712</v>
      </c>
      <c r="CP463" s="77" t="s">
        <v>3968</v>
      </c>
      <c r="CQ463" s="77">
        <v>1</v>
      </c>
      <c r="CR463" s="248">
        <v>44720</v>
      </c>
      <c r="CS463" s="77" t="s">
        <v>3969</v>
      </c>
      <c r="CT463" s="77" t="s">
        <v>166</v>
      </c>
      <c r="CU463" s="932">
        <v>44742</v>
      </c>
      <c r="CV463" s="934" t="s">
        <v>3968</v>
      </c>
      <c r="CW463" s="941" t="s">
        <v>139</v>
      </c>
      <c r="CX463" s="883">
        <v>44764</v>
      </c>
      <c r="CY463" s="884" t="s">
        <v>8726</v>
      </c>
      <c r="CZ463" s="885" t="s">
        <v>220</v>
      </c>
      <c r="DA463" s="77">
        <v>0.5</v>
      </c>
      <c r="DB463" s="884" t="s">
        <v>4238</v>
      </c>
      <c r="DC463" s="919"/>
      <c r="DD463" s="920"/>
      <c r="DE463" s="54" t="s">
        <v>140</v>
      </c>
      <c r="DF463" s="62"/>
      <c r="DG463" s="62"/>
      <c r="DH463" s="54"/>
      <c r="DI463" s="62"/>
      <c r="DJ463" s="953"/>
      <c r="DK463" s="925">
        <v>456</v>
      </c>
      <c r="DL463" s="855" t="str">
        <f t="shared" si="13"/>
        <v>EN AVANCE</v>
      </c>
      <c r="DM463" s="913">
        <v>456</v>
      </c>
    </row>
    <row r="464" spans="1:117" ht="27" hidden="1" customHeight="1">
      <c r="A464" s="54">
        <v>623</v>
      </c>
      <c r="B464" s="54">
        <v>621</v>
      </c>
      <c r="C464" s="59" t="s">
        <v>99</v>
      </c>
      <c r="D464" s="56">
        <v>2021</v>
      </c>
      <c r="E464" s="56" t="s">
        <v>3797</v>
      </c>
      <c r="F464" s="65">
        <v>44589</v>
      </c>
      <c r="G464" s="118" t="s">
        <v>3970</v>
      </c>
      <c r="H464" s="59" t="s">
        <v>102</v>
      </c>
      <c r="I464" s="118" t="s">
        <v>3971</v>
      </c>
      <c r="J464" s="118" t="s">
        <v>3971</v>
      </c>
      <c r="K464" s="118" t="s">
        <v>3972</v>
      </c>
      <c r="L464" s="60" t="s">
        <v>106</v>
      </c>
      <c r="M464" s="118" t="s">
        <v>3973</v>
      </c>
      <c r="N464" s="218"/>
      <c r="O464" s="92">
        <v>6</v>
      </c>
      <c r="P464" s="92" t="s">
        <v>3870</v>
      </c>
      <c r="Q464" s="59" t="s">
        <v>1210</v>
      </c>
      <c r="R464" s="92" t="s">
        <v>697</v>
      </c>
      <c r="S464" s="94">
        <v>44620</v>
      </c>
      <c r="T464" s="94">
        <v>44772</v>
      </c>
      <c r="U464" s="323"/>
      <c r="V464" s="62"/>
      <c r="W464" s="94">
        <v>44772</v>
      </c>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54"/>
      <c r="AW464" s="62"/>
      <c r="AX464" s="62"/>
      <c r="AY464" s="62"/>
      <c r="AZ464" s="62"/>
      <c r="BA464" s="56"/>
      <c r="BB464" s="54"/>
      <c r="BC464" s="62"/>
      <c r="BD464" s="54"/>
      <c r="BE464" s="62"/>
      <c r="BF464" s="62"/>
      <c r="BG464" s="62"/>
      <c r="BH464" s="62"/>
      <c r="BI464" s="56"/>
      <c r="BJ464" s="54"/>
      <c r="BK464" s="62"/>
      <c r="BL464" s="62"/>
      <c r="BM464" s="62"/>
      <c r="BN464" s="62"/>
      <c r="BO464" s="62"/>
      <c r="BP464" s="62"/>
      <c r="BQ464" s="67"/>
      <c r="BR464" s="62"/>
      <c r="BS464" s="70"/>
      <c r="BT464" s="62"/>
      <c r="BU464" s="62"/>
      <c r="BV464" s="54"/>
      <c r="BW464" s="54"/>
      <c r="BX464" s="54"/>
      <c r="BY464" s="54"/>
      <c r="BZ464" s="89"/>
      <c r="CA464" s="332"/>
      <c r="CB464" s="73"/>
      <c r="CC464" s="74"/>
      <c r="CD464" s="54"/>
      <c r="CE464" s="684"/>
      <c r="CF464" s="66"/>
      <c r="CG464" s="66"/>
      <c r="CH464" s="68"/>
      <c r="CI464" s="54"/>
      <c r="CJ464" s="76"/>
      <c r="CK464" s="77"/>
      <c r="CL464" s="77"/>
      <c r="CM464" s="78"/>
      <c r="CN464" s="78"/>
      <c r="CO464" s="248">
        <v>44712</v>
      </c>
      <c r="CP464" s="92" t="s">
        <v>2350</v>
      </c>
      <c r="CQ464" s="92">
        <v>0</v>
      </c>
      <c r="CR464" s="79">
        <v>44720</v>
      </c>
      <c r="CS464" s="92" t="s">
        <v>2350</v>
      </c>
      <c r="CT464" s="92" t="s">
        <v>166</v>
      </c>
      <c r="CU464" s="822">
        <v>44761</v>
      </c>
      <c r="CV464" s="835" t="s">
        <v>8371</v>
      </c>
      <c r="CW464" s="866" t="s">
        <v>1071</v>
      </c>
      <c r="CX464" s="883">
        <v>44770</v>
      </c>
      <c r="CY464" s="884" t="s">
        <v>8727</v>
      </c>
      <c r="CZ464" s="885" t="s">
        <v>220</v>
      </c>
      <c r="DA464" s="92">
        <v>0</v>
      </c>
      <c r="DB464" s="884" t="s">
        <v>4238</v>
      </c>
      <c r="DC464" s="919"/>
      <c r="DD464" s="920"/>
      <c r="DE464" s="54" t="s">
        <v>140</v>
      </c>
      <c r="DF464" s="62"/>
      <c r="DG464" s="62"/>
      <c r="DH464" s="54"/>
      <c r="DI464" s="62"/>
      <c r="DJ464" s="953"/>
      <c r="DK464" s="925">
        <v>457</v>
      </c>
      <c r="DL464" s="855" t="str">
        <f t="shared" si="13"/>
        <v>EN AVANCE</v>
      </c>
      <c r="DM464" s="913">
        <v>457</v>
      </c>
    </row>
    <row r="465" spans="1:117" ht="27" hidden="1" customHeight="1">
      <c r="A465" s="54">
        <v>0</v>
      </c>
      <c r="B465" s="54">
        <v>622</v>
      </c>
      <c r="C465" s="59" t="s">
        <v>99</v>
      </c>
      <c r="D465" s="56">
        <v>2021</v>
      </c>
      <c r="E465" s="56" t="s">
        <v>3797</v>
      </c>
      <c r="F465" s="65">
        <v>44589</v>
      </c>
      <c r="G465" s="118" t="s">
        <v>3970</v>
      </c>
      <c r="H465" s="59" t="s">
        <v>102</v>
      </c>
      <c r="I465" s="118" t="s">
        <v>3974</v>
      </c>
      <c r="J465" s="118" t="s">
        <v>3975</v>
      </c>
      <c r="K465" s="118" t="s">
        <v>3227</v>
      </c>
      <c r="L465" s="60" t="s">
        <v>146</v>
      </c>
      <c r="M465" s="118" t="s">
        <v>3976</v>
      </c>
      <c r="N465" s="218"/>
      <c r="O465" s="92">
        <v>12</v>
      </c>
      <c r="P465" s="92" t="s">
        <v>3870</v>
      </c>
      <c r="Q465" s="59" t="s">
        <v>1210</v>
      </c>
      <c r="R465" s="92" t="s">
        <v>697</v>
      </c>
      <c r="S465" s="94">
        <v>44620</v>
      </c>
      <c r="T465" s="94">
        <v>44926</v>
      </c>
      <c r="U465" s="323"/>
      <c r="V465" s="62"/>
      <c r="W465" s="94">
        <v>44926</v>
      </c>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54"/>
      <c r="AW465" s="62"/>
      <c r="AX465" s="62"/>
      <c r="AY465" s="62"/>
      <c r="AZ465" s="62"/>
      <c r="BA465" s="56"/>
      <c r="BB465" s="54"/>
      <c r="BC465" s="62"/>
      <c r="BD465" s="54"/>
      <c r="BE465" s="62"/>
      <c r="BF465" s="62"/>
      <c r="BG465" s="62"/>
      <c r="BH465" s="62"/>
      <c r="BI465" s="56"/>
      <c r="BJ465" s="54"/>
      <c r="BK465" s="62"/>
      <c r="BL465" s="62"/>
      <c r="BM465" s="62"/>
      <c r="BN465" s="62"/>
      <c r="BO465" s="62"/>
      <c r="BP465" s="62"/>
      <c r="BQ465" s="67"/>
      <c r="BR465" s="62"/>
      <c r="BS465" s="70"/>
      <c r="BT465" s="62"/>
      <c r="BU465" s="62"/>
      <c r="BV465" s="54"/>
      <c r="BW465" s="54"/>
      <c r="BX465" s="54"/>
      <c r="BY465" s="54"/>
      <c r="BZ465" s="89"/>
      <c r="CA465" s="332"/>
      <c r="CB465" s="73"/>
      <c r="CC465" s="74"/>
      <c r="CD465" s="54"/>
      <c r="CE465" s="684"/>
      <c r="CF465" s="66"/>
      <c r="CG465" s="66"/>
      <c r="CH465" s="68"/>
      <c r="CI465" s="54"/>
      <c r="CJ465" s="76"/>
      <c r="CK465" s="77"/>
      <c r="CL465" s="77"/>
      <c r="CM465" s="78"/>
      <c r="CN465" s="78"/>
      <c r="CO465" s="248">
        <v>44712</v>
      </c>
      <c r="CP465" s="77" t="s">
        <v>3827</v>
      </c>
      <c r="CQ465" s="77">
        <v>0.33</v>
      </c>
      <c r="CR465" s="79">
        <v>44720</v>
      </c>
      <c r="CS465" s="77" t="s">
        <v>3827</v>
      </c>
      <c r="CT465" s="92" t="s">
        <v>166</v>
      </c>
      <c r="CU465" s="822">
        <v>44761</v>
      </c>
      <c r="CV465" s="835" t="s">
        <v>8372</v>
      </c>
      <c r="CW465" s="866" t="s">
        <v>1071</v>
      </c>
      <c r="CX465" s="883">
        <v>44770</v>
      </c>
      <c r="CY465" s="884" t="s">
        <v>8728</v>
      </c>
      <c r="CZ465" s="885" t="s">
        <v>220</v>
      </c>
      <c r="DA465" s="77">
        <v>0.33</v>
      </c>
      <c r="DB465" s="884" t="s">
        <v>4238</v>
      </c>
      <c r="DC465" s="919"/>
      <c r="DD465" s="920"/>
      <c r="DE465" s="54" t="s">
        <v>140</v>
      </c>
      <c r="DF465" s="62"/>
      <c r="DG465" s="62"/>
      <c r="DH465" s="54"/>
      <c r="DI465" s="62"/>
      <c r="DJ465" s="953"/>
      <c r="DK465" s="925">
        <v>458</v>
      </c>
      <c r="DL465" s="855" t="str">
        <f t="shared" si="13"/>
        <v>EN AVANCE</v>
      </c>
      <c r="DM465" s="913">
        <v>458</v>
      </c>
    </row>
    <row r="466" spans="1:117" ht="27" hidden="1" customHeight="1">
      <c r="A466" s="54">
        <v>0</v>
      </c>
      <c r="B466" s="54">
        <v>623</v>
      </c>
      <c r="C466" s="59" t="s">
        <v>99</v>
      </c>
      <c r="D466" s="56">
        <v>2021</v>
      </c>
      <c r="E466" s="56" t="s">
        <v>3797</v>
      </c>
      <c r="F466" s="65">
        <v>44589</v>
      </c>
      <c r="G466" s="118" t="s">
        <v>3970</v>
      </c>
      <c r="H466" s="59" t="s">
        <v>102</v>
      </c>
      <c r="I466" s="118" t="s">
        <v>3974</v>
      </c>
      <c r="J466" s="118" t="s">
        <v>3975</v>
      </c>
      <c r="K466" s="118" t="s">
        <v>3227</v>
      </c>
      <c r="L466" s="60" t="s">
        <v>146</v>
      </c>
      <c r="M466" s="220" t="s">
        <v>3977</v>
      </c>
      <c r="N466" s="218"/>
      <c r="O466" s="77">
        <v>1</v>
      </c>
      <c r="P466" s="92" t="s">
        <v>3978</v>
      </c>
      <c r="Q466" s="59" t="s">
        <v>1210</v>
      </c>
      <c r="R466" s="92" t="s">
        <v>697</v>
      </c>
      <c r="S466" s="94">
        <v>44620</v>
      </c>
      <c r="T466" s="94">
        <v>44985</v>
      </c>
      <c r="U466" s="323"/>
      <c r="V466" s="62"/>
      <c r="W466" s="94" t="s">
        <v>3979</v>
      </c>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54"/>
      <c r="AW466" s="62"/>
      <c r="AX466" s="62"/>
      <c r="AY466" s="62"/>
      <c r="AZ466" s="62"/>
      <c r="BA466" s="56"/>
      <c r="BB466" s="54"/>
      <c r="BC466" s="62"/>
      <c r="BD466" s="54"/>
      <c r="BE466" s="62"/>
      <c r="BF466" s="62"/>
      <c r="BG466" s="62"/>
      <c r="BH466" s="62"/>
      <c r="BI466" s="56"/>
      <c r="BJ466" s="54"/>
      <c r="BK466" s="62"/>
      <c r="BL466" s="62"/>
      <c r="BM466" s="62"/>
      <c r="BN466" s="62"/>
      <c r="BO466" s="62"/>
      <c r="BP466" s="62"/>
      <c r="BQ466" s="67"/>
      <c r="BR466" s="62"/>
      <c r="BS466" s="70"/>
      <c r="BT466" s="62"/>
      <c r="BU466" s="62"/>
      <c r="BV466" s="54"/>
      <c r="BW466" s="54"/>
      <c r="BX466" s="54"/>
      <c r="BY466" s="54"/>
      <c r="BZ466" s="89"/>
      <c r="CA466" s="332"/>
      <c r="CB466" s="73"/>
      <c r="CC466" s="74"/>
      <c r="CD466" s="54"/>
      <c r="CE466" s="684"/>
      <c r="CF466" s="66"/>
      <c r="CG466" s="66"/>
      <c r="CH466" s="68"/>
      <c r="CI466" s="54"/>
      <c r="CJ466" s="76"/>
      <c r="CK466" s="77"/>
      <c r="CL466" s="77"/>
      <c r="CM466" s="78"/>
      <c r="CN466" s="78"/>
      <c r="CO466" s="248">
        <v>44712</v>
      </c>
      <c r="CP466" s="92" t="s">
        <v>2350</v>
      </c>
      <c r="CQ466" s="92">
        <v>0</v>
      </c>
      <c r="CR466" s="79">
        <v>44720</v>
      </c>
      <c r="CS466" s="92" t="s">
        <v>2350</v>
      </c>
      <c r="CT466" s="92" t="s">
        <v>166</v>
      </c>
      <c r="CU466" s="822">
        <v>44761</v>
      </c>
      <c r="CV466" s="836" t="s">
        <v>8373</v>
      </c>
      <c r="CW466" s="858" t="s">
        <v>1071</v>
      </c>
      <c r="CX466" s="883">
        <v>44770</v>
      </c>
      <c r="CY466" s="884" t="s">
        <v>8729</v>
      </c>
      <c r="CZ466" s="885" t="s">
        <v>220</v>
      </c>
      <c r="DA466" s="92">
        <v>0</v>
      </c>
      <c r="DB466" s="884" t="s">
        <v>4238</v>
      </c>
      <c r="DC466" s="919"/>
      <c r="DD466" s="920"/>
      <c r="DE466" s="54" t="s">
        <v>140</v>
      </c>
      <c r="DF466" s="62"/>
      <c r="DG466" s="62"/>
      <c r="DH466" s="54"/>
      <c r="DI466" s="62"/>
      <c r="DJ466" s="953"/>
      <c r="DK466" s="925">
        <v>459</v>
      </c>
      <c r="DL466" s="855" t="str">
        <f t="shared" si="13"/>
        <v>EN AVANCE</v>
      </c>
      <c r="DM466" s="913">
        <v>459</v>
      </c>
    </row>
    <row r="467" spans="1:117" ht="27" hidden="1" customHeight="1">
      <c r="A467" s="54">
        <v>0</v>
      </c>
      <c r="B467" s="54">
        <v>624</v>
      </c>
      <c r="C467" s="59" t="s">
        <v>99</v>
      </c>
      <c r="D467" s="56">
        <v>2021</v>
      </c>
      <c r="E467" s="56" t="s">
        <v>3797</v>
      </c>
      <c r="F467" s="65">
        <v>44589</v>
      </c>
      <c r="G467" s="118" t="s">
        <v>3970</v>
      </c>
      <c r="H467" s="59" t="s">
        <v>102</v>
      </c>
      <c r="I467" s="118" t="s">
        <v>3974</v>
      </c>
      <c r="J467" s="118" t="s">
        <v>3974</v>
      </c>
      <c r="K467" s="118" t="s">
        <v>3227</v>
      </c>
      <c r="L467" s="60" t="s">
        <v>106</v>
      </c>
      <c r="M467" s="220" t="s">
        <v>3980</v>
      </c>
      <c r="N467" s="218"/>
      <c r="O467" s="77">
        <v>1</v>
      </c>
      <c r="P467" s="92" t="s">
        <v>3978</v>
      </c>
      <c r="Q467" s="59" t="s">
        <v>1210</v>
      </c>
      <c r="R467" s="92" t="s">
        <v>697</v>
      </c>
      <c r="S467" s="94">
        <v>44620</v>
      </c>
      <c r="T467" s="94">
        <v>44926</v>
      </c>
      <c r="U467" s="323"/>
      <c r="V467" s="62"/>
      <c r="W467" s="94">
        <v>44926</v>
      </c>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54"/>
      <c r="AW467" s="62"/>
      <c r="AX467" s="62"/>
      <c r="AY467" s="62"/>
      <c r="AZ467" s="62"/>
      <c r="BA467" s="56"/>
      <c r="BB467" s="54"/>
      <c r="BC467" s="62"/>
      <c r="BD467" s="54"/>
      <c r="BE467" s="62"/>
      <c r="BF467" s="62"/>
      <c r="BG467" s="62"/>
      <c r="BH467" s="62"/>
      <c r="BI467" s="56"/>
      <c r="BJ467" s="54"/>
      <c r="BK467" s="62"/>
      <c r="BL467" s="62"/>
      <c r="BM467" s="62"/>
      <c r="BN467" s="62"/>
      <c r="BO467" s="62"/>
      <c r="BP467" s="62"/>
      <c r="BQ467" s="67"/>
      <c r="BR467" s="62"/>
      <c r="BS467" s="70"/>
      <c r="BT467" s="62"/>
      <c r="BU467" s="62"/>
      <c r="BV467" s="54"/>
      <c r="BW467" s="54"/>
      <c r="BX467" s="54"/>
      <c r="BY467" s="54"/>
      <c r="BZ467" s="89"/>
      <c r="CA467" s="332"/>
      <c r="CB467" s="73"/>
      <c r="CC467" s="74"/>
      <c r="CD467" s="54"/>
      <c r="CE467" s="684"/>
      <c r="CF467" s="66"/>
      <c r="CG467" s="66"/>
      <c r="CH467" s="68"/>
      <c r="CI467" s="54"/>
      <c r="CJ467" s="76"/>
      <c r="CK467" s="77"/>
      <c r="CL467" s="77"/>
      <c r="CM467" s="78"/>
      <c r="CN467" s="78"/>
      <c r="CO467" s="77"/>
      <c r="CP467" s="77"/>
      <c r="CQ467" s="77"/>
      <c r="CR467" s="77"/>
      <c r="CS467" s="77"/>
      <c r="CT467" s="77"/>
      <c r="CU467" s="822">
        <v>44761</v>
      </c>
      <c r="CV467" s="836" t="s">
        <v>8373</v>
      </c>
      <c r="CW467" s="858" t="s">
        <v>1071</v>
      </c>
      <c r="CX467" s="883">
        <v>44770</v>
      </c>
      <c r="CY467" s="884" t="s">
        <v>8729</v>
      </c>
      <c r="CZ467" s="885" t="s">
        <v>220</v>
      </c>
      <c r="DA467" s="77">
        <v>0</v>
      </c>
      <c r="DB467" s="884" t="s">
        <v>4238</v>
      </c>
      <c r="DC467" s="919"/>
      <c r="DD467" s="920"/>
      <c r="DE467" s="54" t="s">
        <v>140</v>
      </c>
      <c r="DF467" s="62"/>
      <c r="DG467" s="62"/>
      <c r="DH467" s="54"/>
      <c r="DI467" s="62"/>
      <c r="DJ467" s="953"/>
      <c r="DK467" s="925">
        <v>460</v>
      </c>
      <c r="DL467" s="855" t="str">
        <f t="shared" si="13"/>
        <v>EN AVANCE</v>
      </c>
      <c r="DM467" s="913">
        <v>460</v>
      </c>
    </row>
    <row r="468" spans="1:117" ht="27" hidden="1" customHeight="1">
      <c r="A468" s="54">
        <v>624</v>
      </c>
      <c r="B468" s="54">
        <v>625</v>
      </c>
      <c r="C468" s="59" t="s">
        <v>99</v>
      </c>
      <c r="D468" s="56">
        <v>2021</v>
      </c>
      <c r="E468" s="56" t="s">
        <v>3797</v>
      </c>
      <c r="F468" s="65">
        <v>44589</v>
      </c>
      <c r="G468" s="118" t="s">
        <v>3981</v>
      </c>
      <c r="H468" s="59" t="s">
        <v>102</v>
      </c>
      <c r="I468" s="118" t="s">
        <v>3982</v>
      </c>
      <c r="J468" s="118" t="s">
        <v>3982</v>
      </c>
      <c r="K468" s="118" t="s">
        <v>3227</v>
      </c>
      <c r="L468" s="60" t="s">
        <v>146</v>
      </c>
      <c r="M468" s="220" t="s">
        <v>3983</v>
      </c>
      <c r="N468" s="218"/>
      <c r="O468" s="92">
        <v>11</v>
      </c>
      <c r="P468" s="92" t="s">
        <v>3984</v>
      </c>
      <c r="Q468" s="59" t="s">
        <v>696</v>
      </c>
      <c r="R468" s="92" t="s">
        <v>1593</v>
      </c>
      <c r="S468" s="94">
        <v>44620</v>
      </c>
      <c r="T468" s="94">
        <v>44926</v>
      </c>
      <c r="U468" s="323"/>
      <c r="V468" s="62"/>
      <c r="W468" s="94">
        <v>44926</v>
      </c>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54"/>
      <c r="AW468" s="62"/>
      <c r="AX468" s="62"/>
      <c r="AY468" s="62"/>
      <c r="AZ468" s="62"/>
      <c r="BA468" s="56"/>
      <c r="BB468" s="54"/>
      <c r="BC468" s="62"/>
      <c r="BD468" s="54"/>
      <c r="BE468" s="62"/>
      <c r="BF468" s="62"/>
      <c r="BG468" s="62"/>
      <c r="BH468" s="62"/>
      <c r="BI468" s="56"/>
      <c r="BJ468" s="54"/>
      <c r="BK468" s="62"/>
      <c r="BL468" s="62"/>
      <c r="BM468" s="62"/>
      <c r="BN468" s="62"/>
      <c r="BO468" s="62"/>
      <c r="BP468" s="62"/>
      <c r="BQ468" s="67"/>
      <c r="BR468" s="62"/>
      <c r="BS468" s="70"/>
      <c r="BT468" s="62"/>
      <c r="BU468" s="62"/>
      <c r="BV468" s="54"/>
      <c r="BW468" s="54"/>
      <c r="BX468" s="54"/>
      <c r="BY468" s="54"/>
      <c r="BZ468" s="89"/>
      <c r="CA468" s="332"/>
      <c r="CB468" s="73"/>
      <c r="CC468" s="74"/>
      <c r="CD468" s="54"/>
      <c r="CE468" s="684"/>
      <c r="CF468" s="66"/>
      <c r="CG468" s="66"/>
      <c r="CH468" s="68"/>
      <c r="CI468" s="54"/>
      <c r="CJ468" s="76"/>
      <c r="CK468" s="77"/>
      <c r="CL468" s="77"/>
      <c r="CM468" s="78"/>
      <c r="CN468" s="78"/>
      <c r="CO468" s="684">
        <v>44712</v>
      </c>
      <c r="CP468" s="77" t="s">
        <v>3985</v>
      </c>
      <c r="CQ468" s="77">
        <v>0.25</v>
      </c>
      <c r="CR468" s="684">
        <v>44720</v>
      </c>
      <c r="CS468" s="77" t="s">
        <v>3986</v>
      </c>
      <c r="CT468" s="77" t="s">
        <v>367</v>
      </c>
      <c r="CU468" s="833">
        <v>44761</v>
      </c>
      <c r="CV468" s="825" t="s">
        <v>8374</v>
      </c>
      <c r="CW468" s="858" t="s">
        <v>1071</v>
      </c>
      <c r="CX468" s="883">
        <v>44768</v>
      </c>
      <c r="CY468" s="899" t="s">
        <v>8415</v>
      </c>
      <c r="CZ468" s="885" t="s">
        <v>128</v>
      </c>
      <c r="DA468" s="902">
        <v>0.1</v>
      </c>
      <c r="DB468" s="884" t="s">
        <v>4238</v>
      </c>
      <c r="DC468" s="919"/>
      <c r="DD468" s="920"/>
      <c r="DE468" s="54" t="s">
        <v>140</v>
      </c>
      <c r="DF468" s="62"/>
      <c r="DG468" s="62"/>
      <c r="DH468" s="54"/>
      <c r="DI468" s="62"/>
      <c r="DJ468" s="953"/>
      <c r="DK468" s="925">
        <v>461</v>
      </c>
      <c r="DL468" s="855" t="str">
        <f t="shared" si="13"/>
        <v>EN AVANCE</v>
      </c>
      <c r="DM468" s="913">
        <v>461</v>
      </c>
    </row>
    <row r="469" spans="1:117" ht="27" hidden="1" customHeight="1">
      <c r="A469" s="54">
        <v>625</v>
      </c>
      <c r="B469" s="54">
        <v>626</v>
      </c>
      <c r="C469" s="59" t="s">
        <v>99</v>
      </c>
      <c r="D469" s="56">
        <v>2021</v>
      </c>
      <c r="E469" s="56" t="s">
        <v>3987</v>
      </c>
      <c r="F469" s="65">
        <v>44589</v>
      </c>
      <c r="G469" s="118" t="s">
        <v>3988</v>
      </c>
      <c r="H469" s="59" t="s">
        <v>102</v>
      </c>
      <c r="I469" s="58" t="s">
        <v>1225</v>
      </c>
      <c r="J469" s="58" t="s">
        <v>1225</v>
      </c>
      <c r="K469" s="58" t="s">
        <v>3989</v>
      </c>
      <c r="L469" s="60" t="s">
        <v>146</v>
      </c>
      <c r="M469" s="61" t="s">
        <v>2730</v>
      </c>
      <c r="N469" s="62"/>
      <c r="O469" s="56">
        <v>1</v>
      </c>
      <c r="P469" s="56" t="s">
        <v>2731</v>
      </c>
      <c r="Q469" s="59" t="s">
        <v>696</v>
      </c>
      <c r="R469" s="56" t="s">
        <v>1593</v>
      </c>
      <c r="S469" s="65">
        <v>44621</v>
      </c>
      <c r="T469" s="65">
        <v>44742</v>
      </c>
      <c r="U469" s="323"/>
      <c r="V469" s="62"/>
      <c r="W469" s="94">
        <v>44742</v>
      </c>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54"/>
      <c r="AW469" s="62"/>
      <c r="AX469" s="62"/>
      <c r="AY469" s="62"/>
      <c r="AZ469" s="62"/>
      <c r="BA469" s="56"/>
      <c r="BB469" s="54"/>
      <c r="BC469" s="62"/>
      <c r="BD469" s="54"/>
      <c r="BE469" s="62"/>
      <c r="BF469" s="62"/>
      <c r="BG469" s="62"/>
      <c r="BH469" s="62"/>
      <c r="BI469" s="56"/>
      <c r="BJ469" s="54"/>
      <c r="BK469" s="62"/>
      <c r="BL469" s="62"/>
      <c r="BM469" s="62"/>
      <c r="BN469" s="62"/>
      <c r="BO469" s="62"/>
      <c r="BP469" s="62"/>
      <c r="BQ469" s="67"/>
      <c r="BR469" s="62"/>
      <c r="BS469" s="70"/>
      <c r="BT469" s="62"/>
      <c r="BU469" s="62"/>
      <c r="BV469" s="54"/>
      <c r="BW469" s="54"/>
      <c r="BX469" s="54"/>
      <c r="BY469" s="54"/>
      <c r="BZ469" s="89"/>
      <c r="CA469" s="332"/>
      <c r="CB469" s="73"/>
      <c r="CC469" s="74"/>
      <c r="CD469" s="54"/>
      <c r="CE469" s="684"/>
      <c r="CF469" s="66"/>
      <c r="CG469" s="66"/>
      <c r="CH469" s="68"/>
      <c r="CI469" s="54"/>
      <c r="CJ469" s="76"/>
      <c r="CK469" s="77"/>
      <c r="CL469" s="77"/>
      <c r="CM469" s="78"/>
      <c r="CN469" s="78"/>
      <c r="CO469" s="684">
        <v>44712</v>
      </c>
      <c r="CP469" s="56" t="s">
        <v>3990</v>
      </c>
      <c r="CQ469" s="66">
        <v>0.3</v>
      </c>
      <c r="CR469" s="684">
        <v>44720</v>
      </c>
      <c r="CS469" s="56" t="s">
        <v>3990</v>
      </c>
      <c r="CT469" s="56" t="s">
        <v>367</v>
      </c>
      <c r="CU469" s="833">
        <v>44761</v>
      </c>
      <c r="CV469" s="836" t="s">
        <v>8375</v>
      </c>
      <c r="CW469" s="866" t="s">
        <v>126</v>
      </c>
      <c r="CX469" s="883">
        <v>44768</v>
      </c>
      <c r="CY469" s="901" t="s">
        <v>8416</v>
      </c>
      <c r="CZ469" s="885" t="s">
        <v>128</v>
      </c>
      <c r="DA469" s="903">
        <v>0</v>
      </c>
      <c r="DB469" s="884" t="s">
        <v>4238</v>
      </c>
      <c r="DC469" s="919"/>
      <c r="DD469" s="920"/>
      <c r="DE469" s="54" t="s">
        <v>140</v>
      </c>
      <c r="DF469" s="62"/>
      <c r="DG469" s="62"/>
      <c r="DH469" s="54"/>
      <c r="DI469" s="62"/>
      <c r="DJ469" s="953"/>
      <c r="DK469" s="925">
        <v>462</v>
      </c>
      <c r="DL469" s="855" t="str">
        <f t="shared" si="13"/>
        <v>EN AVANCE</v>
      </c>
      <c r="DM469" s="913">
        <v>462</v>
      </c>
    </row>
    <row r="470" spans="1:117" ht="27" hidden="1" customHeight="1">
      <c r="A470" s="54">
        <v>0</v>
      </c>
      <c r="B470" s="54">
        <v>627</v>
      </c>
      <c r="C470" s="59" t="s">
        <v>99</v>
      </c>
      <c r="D470" s="56">
        <v>2021</v>
      </c>
      <c r="E470" s="56" t="s">
        <v>3797</v>
      </c>
      <c r="F470" s="65">
        <v>44589</v>
      </c>
      <c r="G470" s="118" t="s">
        <v>3988</v>
      </c>
      <c r="H470" s="59" t="s">
        <v>102</v>
      </c>
      <c r="I470" s="58" t="s">
        <v>1225</v>
      </c>
      <c r="J470" s="58" t="s">
        <v>1225</v>
      </c>
      <c r="K470" s="58" t="s">
        <v>3989</v>
      </c>
      <c r="L470" s="60" t="s">
        <v>146</v>
      </c>
      <c r="M470" s="61" t="s">
        <v>2809</v>
      </c>
      <c r="N470" s="62"/>
      <c r="O470" s="92">
        <v>2</v>
      </c>
      <c r="P470" s="92" t="s">
        <v>2738</v>
      </c>
      <c r="Q470" s="59" t="s">
        <v>696</v>
      </c>
      <c r="R470" s="56" t="s">
        <v>1593</v>
      </c>
      <c r="S470" s="65">
        <v>44621</v>
      </c>
      <c r="T470" s="65">
        <v>44926</v>
      </c>
      <c r="U470" s="323"/>
      <c r="V470" s="62"/>
      <c r="W470" s="94">
        <v>44926</v>
      </c>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54"/>
      <c r="AW470" s="62"/>
      <c r="AX470" s="62"/>
      <c r="AY470" s="62"/>
      <c r="AZ470" s="62"/>
      <c r="BA470" s="56"/>
      <c r="BB470" s="54"/>
      <c r="BC470" s="62"/>
      <c r="BD470" s="54"/>
      <c r="BE470" s="62"/>
      <c r="BF470" s="62"/>
      <c r="BG470" s="62"/>
      <c r="BH470" s="62"/>
      <c r="BI470" s="56"/>
      <c r="BJ470" s="54"/>
      <c r="BK470" s="62"/>
      <c r="BL470" s="62"/>
      <c r="BM470" s="62"/>
      <c r="BN470" s="62"/>
      <c r="BO470" s="62"/>
      <c r="BP470" s="62"/>
      <c r="BQ470" s="67"/>
      <c r="BR470" s="62"/>
      <c r="BS470" s="70"/>
      <c r="BT470" s="62"/>
      <c r="BU470" s="62"/>
      <c r="BV470" s="54"/>
      <c r="BW470" s="54"/>
      <c r="BX470" s="54"/>
      <c r="BY470" s="54"/>
      <c r="BZ470" s="89"/>
      <c r="CA470" s="332"/>
      <c r="CB470" s="73"/>
      <c r="CC470" s="74"/>
      <c r="CD470" s="54"/>
      <c r="CE470" s="684"/>
      <c r="CF470" s="66"/>
      <c r="CG470" s="66"/>
      <c r="CH470" s="68"/>
      <c r="CI470" s="54"/>
      <c r="CJ470" s="76"/>
      <c r="CK470" s="77"/>
      <c r="CL470" s="77"/>
      <c r="CM470" s="78"/>
      <c r="CN470" s="78"/>
      <c r="CO470" s="684">
        <v>44712</v>
      </c>
      <c r="CP470" s="56" t="s">
        <v>3990</v>
      </c>
      <c r="CQ470" s="66">
        <v>0.3</v>
      </c>
      <c r="CR470" s="684">
        <v>44720</v>
      </c>
      <c r="CS470" s="56" t="s">
        <v>3990</v>
      </c>
      <c r="CT470" s="56" t="s">
        <v>367</v>
      </c>
      <c r="CU470" s="833">
        <v>44761</v>
      </c>
      <c r="CV470" s="836" t="s">
        <v>8376</v>
      </c>
      <c r="CW470" s="858" t="s">
        <v>1071</v>
      </c>
      <c r="CX470" s="883">
        <v>44768</v>
      </c>
      <c r="CY470" s="901" t="s">
        <v>8416</v>
      </c>
      <c r="CZ470" s="885" t="s">
        <v>128</v>
      </c>
      <c r="DA470" s="903">
        <v>0</v>
      </c>
      <c r="DB470" s="884" t="s">
        <v>4238</v>
      </c>
      <c r="DC470" s="919"/>
      <c r="DD470" s="920"/>
      <c r="DE470" s="54" t="s">
        <v>140</v>
      </c>
      <c r="DF470" s="62"/>
      <c r="DG470" s="62"/>
      <c r="DH470" s="54"/>
      <c r="DI470" s="62"/>
      <c r="DJ470" s="953"/>
      <c r="DK470" s="925">
        <v>463</v>
      </c>
      <c r="DL470" s="855" t="str">
        <f t="shared" si="13"/>
        <v>EN AVANCE</v>
      </c>
      <c r="DM470" s="913">
        <v>463</v>
      </c>
    </row>
    <row r="471" spans="1:117" ht="27" hidden="1" customHeight="1">
      <c r="A471" s="54">
        <v>626</v>
      </c>
      <c r="B471" s="54">
        <v>628</v>
      </c>
      <c r="C471" s="59" t="s">
        <v>99</v>
      </c>
      <c r="D471" s="56">
        <v>2021</v>
      </c>
      <c r="E471" s="56" t="s">
        <v>3797</v>
      </c>
      <c r="F471" s="65">
        <v>44589</v>
      </c>
      <c r="G471" s="118" t="s">
        <v>3991</v>
      </c>
      <c r="H471" s="59" t="s">
        <v>102</v>
      </c>
      <c r="I471" s="118" t="s">
        <v>3982</v>
      </c>
      <c r="J471" s="118" t="s">
        <v>3982</v>
      </c>
      <c r="K471" s="118" t="s">
        <v>3227</v>
      </c>
      <c r="L471" s="60" t="s">
        <v>146</v>
      </c>
      <c r="M471" s="220" t="s">
        <v>3983</v>
      </c>
      <c r="N471" s="218"/>
      <c r="O471" s="92">
        <v>11</v>
      </c>
      <c r="P471" s="92" t="s">
        <v>3984</v>
      </c>
      <c r="Q471" s="59" t="s">
        <v>696</v>
      </c>
      <c r="R471" s="92" t="s">
        <v>1593</v>
      </c>
      <c r="S471" s="94">
        <v>44620</v>
      </c>
      <c r="T471" s="94">
        <v>44926</v>
      </c>
      <c r="U471" s="323"/>
      <c r="V471" s="62"/>
      <c r="W471" s="94">
        <v>44926</v>
      </c>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54"/>
      <c r="AW471" s="62"/>
      <c r="AX471" s="62"/>
      <c r="AY471" s="62"/>
      <c r="AZ471" s="62"/>
      <c r="BA471" s="56"/>
      <c r="BB471" s="54"/>
      <c r="BC471" s="62"/>
      <c r="BD471" s="54"/>
      <c r="BE471" s="62"/>
      <c r="BF471" s="62"/>
      <c r="BG471" s="62"/>
      <c r="BH471" s="62"/>
      <c r="BI471" s="56"/>
      <c r="BJ471" s="54"/>
      <c r="BK471" s="62"/>
      <c r="BL471" s="62"/>
      <c r="BM471" s="62"/>
      <c r="BN471" s="62"/>
      <c r="BO471" s="62"/>
      <c r="BP471" s="62"/>
      <c r="BQ471" s="67"/>
      <c r="BR471" s="62"/>
      <c r="BS471" s="70"/>
      <c r="BT471" s="62"/>
      <c r="BU471" s="62"/>
      <c r="BV471" s="54"/>
      <c r="BW471" s="54"/>
      <c r="BX471" s="54"/>
      <c r="BY471" s="54"/>
      <c r="BZ471" s="89"/>
      <c r="CA471" s="332"/>
      <c r="CB471" s="73"/>
      <c r="CC471" s="74"/>
      <c r="CD471" s="54"/>
      <c r="CE471" s="684"/>
      <c r="CF471" s="66"/>
      <c r="CG471" s="66"/>
      <c r="CH471" s="68"/>
      <c r="CI471" s="54"/>
      <c r="CJ471" s="76"/>
      <c r="CK471" s="77"/>
      <c r="CL471" s="77"/>
      <c r="CM471" s="78"/>
      <c r="CN471" s="78"/>
      <c r="CO471" s="684">
        <v>44712</v>
      </c>
      <c r="CP471" s="77" t="s">
        <v>3864</v>
      </c>
      <c r="CQ471" s="77">
        <v>0.33</v>
      </c>
      <c r="CR471" s="684">
        <v>44720</v>
      </c>
      <c r="CS471" s="77" t="s">
        <v>3864</v>
      </c>
      <c r="CT471" s="77" t="s">
        <v>367</v>
      </c>
      <c r="CU471" s="833">
        <v>44761</v>
      </c>
      <c r="CV471" s="825" t="s">
        <v>8374</v>
      </c>
      <c r="CW471" s="858" t="s">
        <v>1071</v>
      </c>
      <c r="CX471" s="883">
        <v>44768</v>
      </c>
      <c r="CY471" s="899" t="s">
        <v>8415</v>
      </c>
      <c r="CZ471" s="885" t="s">
        <v>128</v>
      </c>
      <c r="DA471" s="902">
        <v>0.1</v>
      </c>
      <c r="DB471" s="884" t="s">
        <v>4238</v>
      </c>
      <c r="DC471" s="919"/>
      <c r="DD471" s="920"/>
      <c r="DE471" s="54" t="s">
        <v>140</v>
      </c>
      <c r="DF471" s="62"/>
      <c r="DG471" s="62"/>
      <c r="DH471" s="54"/>
      <c r="DI471" s="62"/>
      <c r="DJ471" s="953"/>
      <c r="DK471" s="925">
        <v>464</v>
      </c>
      <c r="DL471" s="855" t="str">
        <f t="shared" si="13"/>
        <v>EN AVANCE</v>
      </c>
      <c r="DM471" s="913">
        <v>464</v>
      </c>
    </row>
    <row r="472" spans="1:117" ht="27" hidden="1" customHeight="1">
      <c r="A472" s="54">
        <v>627</v>
      </c>
      <c r="B472" s="54">
        <v>629</v>
      </c>
      <c r="C472" s="59" t="s">
        <v>99</v>
      </c>
      <c r="D472" s="56">
        <v>2021</v>
      </c>
      <c r="E472" s="56" t="s">
        <v>3797</v>
      </c>
      <c r="F472" s="65">
        <v>44589</v>
      </c>
      <c r="G472" s="118" t="s">
        <v>3992</v>
      </c>
      <c r="H472" s="59" t="s">
        <v>102</v>
      </c>
      <c r="I472" s="58" t="s">
        <v>1250</v>
      </c>
      <c r="J472" s="58" t="s">
        <v>1250</v>
      </c>
      <c r="K472" s="58" t="s">
        <v>1207</v>
      </c>
      <c r="L472" s="60" t="s">
        <v>146</v>
      </c>
      <c r="M472" s="61" t="s">
        <v>2814</v>
      </c>
      <c r="N472" s="62"/>
      <c r="O472" s="77">
        <v>1</v>
      </c>
      <c r="P472" s="904" t="s">
        <v>2815</v>
      </c>
      <c r="Q472" s="59" t="s">
        <v>696</v>
      </c>
      <c r="R472" s="92" t="s">
        <v>2816</v>
      </c>
      <c r="S472" s="94">
        <v>44470</v>
      </c>
      <c r="T472" s="94">
        <v>44926</v>
      </c>
      <c r="U472" s="323"/>
      <c r="V472" s="62"/>
      <c r="W472" s="94">
        <v>44926</v>
      </c>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54"/>
      <c r="AW472" s="62"/>
      <c r="AX472" s="62"/>
      <c r="AY472" s="62"/>
      <c r="AZ472" s="62"/>
      <c r="BA472" s="56"/>
      <c r="BB472" s="54"/>
      <c r="BC472" s="62"/>
      <c r="BD472" s="54"/>
      <c r="BE472" s="62"/>
      <c r="BF472" s="62"/>
      <c r="BG472" s="62"/>
      <c r="BH472" s="62"/>
      <c r="BI472" s="56"/>
      <c r="BJ472" s="54"/>
      <c r="BK472" s="62"/>
      <c r="BL472" s="62"/>
      <c r="BM472" s="62"/>
      <c r="BN472" s="62"/>
      <c r="BO472" s="62"/>
      <c r="BP472" s="62"/>
      <c r="BQ472" s="67"/>
      <c r="BR472" s="62"/>
      <c r="BS472" s="70"/>
      <c r="BT472" s="62"/>
      <c r="BU472" s="62"/>
      <c r="BV472" s="54"/>
      <c r="BW472" s="54"/>
      <c r="BX472" s="54"/>
      <c r="BY472" s="54"/>
      <c r="BZ472" s="89"/>
      <c r="CA472" s="332"/>
      <c r="CB472" s="73"/>
      <c r="CC472" s="74"/>
      <c r="CD472" s="54"/>
      <c r="CE472" s="684"/>
      <c r="CF472" s="66"/>
      <c r="CG472" s="66"/>
      <c r="CH472" s="68"/>
      <c r="CI472" s="54"/>
      <c r="CJ472" s="76"/>
      <c r="CK472" s="77"/>
      <c r="CL472" s="77"/>
      <c r="CM472" s="78"/>
      <c r="CN472" s="78"/>
      <c r="CO472" s="684">
        <v>44712</v>
      </c>
      <c r="CP472" s="56" t="s">
        <v>3990</v>
      </c>
      <c r="CQ472" s="66">
        <v>0.3</v>
      </c>
      <c r="CR472" s="684">
        <v>44720</v>
      </c>
      <c r="CS472" s="56" t="s">
        <v>3990</v>
      </c>
      <c r="CT472" s="56" t="s">
        <v>367</v>
      </c>
      <c r="CU472" s="833">
        <v>44761</v>
      </c>
      <c r="CV472" s="836" t="s">
        <v>8308</v>
      </c>
      <c r="CW472" s="858" t="s">
        <v>1071</v>
      </c>
      <c r="CX472" s="883">
        <v>44768</v>
      </c>
      <c r="CY472" s="901" t="s">
        <v>8417</v>
      </c>
      <c r="CZ472" s="885" t="s">
        <v>128</v>
      </c>
      <c r="DA472" s="902">
        <v>0</v>
      </c>
      <c r="DB472" s="884" t="s">
        <v>4238</v>
      </c>
      <c r="DC472" s="919"/>
      <c r="DD472" s="920"/>
      <c r="DE472" s="54" t="s">
        <v>140</v>
      </c>
      <c r="DF472" s="62"/>
      <c r="DG472" s="62"/>
      <c r="DH472" s="54"/>
      <c r="DI472" s="62"/>
      <c r="DJ472" s="953"/>
      <c r="DK472" s="925">
        <v>465</v>
      </c>
      <c r="DL472" s="855" t="str">
        <f t="shared" si="13"/>
        <v>EN AVANCE</v>
      </c>
      <c r="DM472" s="913">
        <v>465</v>
      </c>
    </row>
    <row r="473" spans="1:117" ht="27" hidden="1" customHeight="1">
      <c r="A473" s="54">
        <v>0</v>
      </c>
      <c r="B473" s="54">
        <v>630</v>
      </c>
      <c r="C473" s="59" t="s">
        <v>99</v>
      </c>
      <c r="D473" s="56">
        <v>2021</v>
      </c>
      <c r="E473" s="56" t="s">
        <v>3797</v>
      </c>
      <c r="F473" s="65">
        <v>44590</v>
      </c>
      <c r="G473" s="118" t="s">
        <v>3992</v>
      </c>
      <c r="H473" s="59" t="s">
        <v>102</v>
      </c>
      <c r="I473" s="58" t="s">
        <v>1250</v>
      </c>
      <c r="J473" s="58" t="s">
        <v>1250</v>
      </c>
      <c r="K473" s="58" t="s">
        <v>1207</v>
      </c>
      <c r="L473" s="60" t="s">
        <v>146</v>
      </c>
      <c r="M473" s="92" t="s">
        <v>2820</v>
      </c>
      <c r="N473" s="123"/>
      <c r="O473" s="77">
        <v>1</v>
      </c>
      <c r="P473" s="92" t="s">
        <v>1253</v>
      </c>
      <c r="Q473" s="59" t="s">
        <v>696</v>
      </c>
      <c r="R473" s="92" t="s">
        <v>2816</v>
      </c>
      <c r="S473" s="94">
        <v>44470</v>
      </c>
      <c r="T473" s="94">
        <v>44926</v>
      </c>
      <c r="U473" s="323"/>
      <c r="V473" s="62"/>
      <c r="W473" s="94">
        <v>44926</v>
      </c>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54"/>
      <c r="AW473" s="62"/>
      <c r="AX473" s="62"/>
      <c r="AY473" s="62"/>
      <c r="AZ473" s="62"/>
      <c r="BA473" s="56"/>
      <c r="BB473" s="54"/>
      <c r="BC473" s="62"/>
      <c r="BD473" s="54"/>
      <c r="BE473" s="62"/>
      <c r="BF473" s="62"/>
      <c r="BG473" s="62"/>
      <c r="BH473" s="62"/>
      <c r="BI473" s="56"/>
      <c r="BJ473" s="54"/>
      <c r="BK473" s="62"/>
      <c r="BL473" s="62"/>
      <c r="BM473" s="62"/>
      <c r="BN473" s="62"/>
      <c r="BO473" s="62"/>
      <c r="BP473" s="62"/>
      <c r="BQ473" s="67"/>
      <c r="BR473" s="62"/>
      <c r="BS473" s="70"/>
      <c r="BT473" s="62"/>
      <c r="BU473" s="62"/>
      <c r="BV473" s="54"/>
      <c r="BW473" s="54"/>
      <c r="BX473" s="54"/>
      <c r="BY473" s="54"/>
      <c r="BZ473" s="89"/>
      <c r="CA473" s="332"/>
      <c r="CB473" s="73"/>
      <c r="CC473" s="74"/>
      <c r="CD473" s="54"/>
      <c r="CE473" s="684"/>
      <c r="CF473" s="66"/>
      <c r="CG473" s="66"/>
      <c r="CH473" s="68"/>
      <c r="CI473" s="54"/>
      <c r="CJ473" s="76"/>
      <c r="CK473" s="77"/>
      <c r="CL473" s="77"/>
      <c r="CM473" s="78"/>
      <c r="CN473" s="78"/>
      <c r="CO473" s="684">
        <v>44712</v>
      </c>
      <c r="CP473" s="56" t="s">
        <v>3990</v>
      </c>
      <c r="CQ473" s="66">
        <v>0.3</v>
      </c>
      <c r="CR473" s="684">
        <v>44720</v>
      </c>
      <c r="CS473" s="56" t="s">
        <v>3990</v>
      </c>
      <c r="CT473" s="56" t="s">
        <v>367</v>
      </c>
      <c r="CU473" s="833">
        <v>44761</v>
      </c>
      <c r="CV473" s="836" t="s">
        <v>8308</v>
      </c>
      <c r="CW473" s="858" t="s">
        <v>1071</v>
      </c>
      <c r="CX473" s="883">
        <v>44768</v>
      </c>
      <c r="CY473" s="901" t="s">
        <v>8418</v>
      </c>
      <c r="CZ473" s="885" t="s">
        <v>128</v>
      </c>
      <c r="DA473" s="902">
        <v>0</v>
      </c>
      <c r="DB473" s="884" t="s">
        <v>4238</v>
      </c>
      <c r="DC473" s="919"/>
      <c r="DD473" s="920"/>
      <c r="DE473" s="54" t="s">
        <v>140</v>
      </c>
      <c r="DF473" s="62"/>
      <c r="DG473" s="62"/>
      <c r="DH473" s="54"/>
      <c r="DI473" s="62"/>
      <c r="DJ473" s="953"/>
      <c r="DK473" s="925">
        <v>466</v>
      </c>
      <c r="DL473" s="855" t="str">
        <f t="shared" si="13"/>
        <v>EN AVANCE</v>
      </c>
      <c r="DM473" s="913">
        <v>466</v>
      </c>
    </row>
    <row r="474" spans="1:117" ht="27" hidden="1" customHeight="1">
      <c r="A474" s="54">
        <v>628</v>
      </c>
      <c r="B474" s="54">
        <v>631</v>
      </c>
      <c r="C474" s="59" t="s">
        <v>99</v>
      </c>
      <c r="D474" s="56">
        <v>2021</v>
      </c>
      <c r="E474" s="56" t="s">
        <v>3797</v>
      </c>
      <c r="F474" s="65">
        <v>44650</v>
      </c>
      <c r="G474" s="118" t="s">
        <v>3994</v>
      </c>
      <c r="H474" s="59" t="s">
        <v>102</v>
      </c>
      <c r="I474" s="58" t="s">
        <v>3995</v>
      </c>
      <c r="J474" s="58" t="s">
        <v>3996</v>
      </c>
      <c r="K474" s="58" t="s">
        <v>3997</v>
      </c>
      <c r="L474" s="59" t="s">
        <v>146</v>
      </c>
      <c r="M474" s="58" t="s">
        <v>3998</v>
      </c>
      <c r="N474" s="92"/>
      <c r="O474" s="213">
        <v>9</v>
      </c>
      <c r="P474" s="121" t="s">
        <v>3999</v>
      </c>
      <c r="Q474" s="55" t="s">
        <v>109</v>
      </c>
      <c r="R474" s="81" t="s">
        <v>4000</v>
      </c>
      <c r="S474" s="94">
        <v>44676</v>
      </c>
      <c r="T474" s="94">
        <v>44926</v>
      </c>
      <c r="U474" s="323"/>
      <c r="V474" s="62"/>
      <c r="W474" s="94">
        <v>44926</v>
      </c>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54"/>
      <c r="AW474" s="62"/>
      <c r="AX474" s="62"/>
      <c r="AY474" s="62"/>
      <c r="AZ474" s="62"/>
      <c r="BA474" s="56"/>
      <c r="BB474" s="54"/>
      <c r="BC474" s="62"/>
      <c r="BD474" s="54"/>
      <c r="BE474" s="62"/>
      <c r="BF474" s="62"/>
      <c r="BG474" s="62"/>
      <c r="BH474" s="62"/>
      <c r="BI474" s="56"/>
      <c r="BJ474" s="54"/>
      <c r="BK474" s="62"/>
      <c r="BL474" s="62"/>
      <c r="BM474" s="62"/>
      <c r="BN474" s="62"/>
      <c r="BO474" s="62"/>
      <c r="BP474" s="62"/>
      <c r="BQ474" s="67"/>
      <c r="BR474" s="62"/>
      <c r="BS474" s="70"/>
      <c r="BT474" s="62"/>
      <c r="BU474" s="62"/>
      <c r="BV474" s="54"/>
      <c r="BW474" s="54"/>
      <c r="BX474" s="54"/>
      <c r="BY474" s="54"/>
      <c r="BZ474" s="89"/>
      <c r="CA474" s="332"/>
      <c r="CB474" s="73"/>
      <c r="CC474" s="74"/>
      <c r="CD474" s="54"/>
      <c r="CE474" s="684"/>
      <c r="CF474" s="66"/>
      <c r="CG474" s="66"/>
      <c r="CH474" s="68"/>
      <c r="CI474" s="54"/>
      <c r="CJ474" s="76"/>
      <c r="CK474" s="77"/>
      <c r="CL474" s="77"/>
      <c r="CM474" s="78"/>
      <c r="CN474" s="78"/>
      <c r="CO474" s="248">
        <v>44712</v>
      </c>
      <c r="CP474" s="77" t="s">
        <v>4001</v>
      </c>
      <c r="CQ474" s="77">
        <v>1</v>
      </c>
      <c r="CR474" s="248">
        <v>44720</v>
      </c>
      <c r="CS474" s="77" t="s">
        <v>335</v>
      </c>
      <c r="CT474" s="77" t="s">
        <v>166</v>
      </c>
      <c r="CU474" s="822">
        <v>44761</v>
      </c>
      <c r="CV474" s="825" t="s">
        <v>8291</v>
      </c>
      <c r="CW474" s="858" t="s">
        <v>1071</v>
      </c>
      <c r="CX474" s="893">
        <v>44770</v>
      </c>
      <c r="CY474" s="908" t="s">
        <v>8436</v>
      </c>
      <c r="CZ474" s="885" t="s">
        <v>128</v>
      </c>
      <c r="DA474" s="77">
        <v>0</v>
      </c>
      <c r="DB474" s="884" t="s">
        <v>4238</v>
      </c>
      <c r="DC474" s="919"/>
      <c r="DD474" s="920"/>
      <c r="DE474" s="54" t="s">
        <v>140</v>
      </c>
      <c r="DF474" s="62"/>
      <c r="DG474" s="62"/>
      <c r="DH474" s="54"/>
      <c r="DI474" s="62"/>
      <c r="DJ474" s="953"/>
      <c r="DK474" s="925">
        <v>467</v>
      </c>
      <c r="DL474" s="855" t="str">
        <f t="shared" si="13"/>
        <v>EN AVANCE</v>
      </c>
      <c r="DM474" s="913">
        <v>467</v>
      </c>
    </row>
    <row r="475" spans="1:117" ht="27" hidden="1" customHeight="1">
      <c r="A475" s="54">
        <v>629</v>
      </c>
      <c r="B475" s="54">
        <v>632</v>
      </c>
      <c r="C475" s="59" t="s">
        <v>99</v>
      </c>
      <c r="D475" s="56">
        <v>2021</v>
      </c>
      <c r="E475" s="56" t="s">
        <v>3993</v>
      </c>
      <c r="F475" s="65">
        <v>44650</v>
      </c>
      <c r="G475" s="118" t="s">
        <v>4002</v>
      </c>
      <c r="H475" s="59" t="s">
        <v>370</v>
      </c>
      <c r="I475" s="58" t="s">
        <v>4003</v>
      </c>
      <c r="J475" s="58" t="s">
        <v>4004</v>
      </c>
      <c r="K475" s="58" t="s">
        <v>986</v>
      </c>
      <c r="L475" s="60" t="s">
        <v>2356</v>
      </c>
      <c r="M475" s="58" t="s">
        <v>4005</v>
      </c>
      <c r="N475" s="92"/>
      <c r="O475" s="347">
        <v>1</v>
      </c>
      <c r="P475" s="118" t="s">
        <v>4006</v>
      </c>
      <c r="Q475" s="55" t="s">
        <v>391</v>
      </c>
      <c r="R475" s="92" t="s">
        <v>4007</v>
      </c>
      <c r="S475" s="94">
        <v>44676</v>
      </c>
      <c r="T475" s="94">
        <v>44712</v>
      </c>
      <c r="U475" s="323"/>
      <c r="V475" s="62"/>
      <c r="W475" s="94">
        <v>44712</v>
      </c>
      <c r="X475" s="62"/>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54"/>
      <c r="AW475" s="62"/>
      <c r="AX475" s="62"/>
      <c r="AY475" s="62"/>
      <c r="AZ475" s="62"/>
      <c r="BA475" s="56"/>
      <c r="BB475" s="54"/>
      <c r="BC475" s="62"/>
      <c r="BD475" s="54"/>
      <c r="BE475" s="62"/>
      <c r="BF475" s="62"/>
      <c r="BG475" s="62"/>
      <c r="BH475" s="62"/>
      <c r="BI475" s="56"/>
      <c r="BJ475" s="54"/>
      <c r="BK475" s="62"/>
      <c r="BL475" s="62"/>
      <c r="BM475" s="62"/>
      <c r="BN475" s="62"/>
      <c r="BO475" s="62"/>
      <c r="BP475" s="62"/>
      <c r="BQ475" s="67"/>
      <c r="BR475" s="62"/>
      <c r="BS475" s="70"/>
      <c r="BT475" s="62"/>
      <c r="BU475" s="62"/>
      <c r="BV475" s="54"/>
      <c r="BW475" s="54"/>
      <c r="BX475" s="54"/>
      <c r="BY475" s="54"/>
      <c r="BZ475" s="89"/>
      <c r="CA475" s="332"/>
      <c r="CB475" s="73"/>
      <c r="CC475" s="74"/>
      <c r="CD475" s="54"/>
      <c r="CE475" s="684"/>
      <c r="CF475" s="66"/>
      <c r="CG475" s="66"/>
      <c r="CH475" s="68"/>
      <c r="CI475" s="54"/>
      <c r="CJ475" s="76"/>
      <c r="CK475" s="77"/>
      <c r="CL475" s="77"/>
      <c r="CM475" s="78"/>
      <c r="CN475" s="78"/>
      <c r="CO475" s="78"/>
      <c r="CP475" s="91"/>
      <c r="CQ475" s="78"/>
      <c r="CR475" s="248">
        <v>44720</v>
      </c>
      <c r="CS475" s="77" t="s">
        <v>335</v>
      </c>
      <c r="CT475" s="78" t="s">
        <v>126</v>
      </c>
      <c r="CU475" s="811">
        <v>44761</v>
      </c>
      <c r="CV475" s="815" t="s">
        <v>8232</v>
      </c>
      <c r="CW475" s="864" t="s">
        <v>126</v>
      </c>
      <c r="CX475" s="883">
        <v>44767</v>
      </c>
      <c r="CY475" s="884" t="s">
        <v>8730</v>
      </c>
      <c r="CZ475" s="885" t="s">
        <v>220</v>
      </c>
      <c r="DA475" s="78">
        <v>1</v>
      </c>
      <c r="DB475" s="884" t="s">
        <v>4237</v>
      </c>
      <c r="DC475" s="919" t="s">
        <v>310</v>
      </c>
      <c r="DD475" s="920" t="s">
        <v>260</v>
      </c>
      <c r="DE475" s="948" t="s">
        <v>4218</v>
      </c>
      <c r="DF475" s="62" t="s">
        <v>8731</v>
      </c>
      <c r="DG475" s="62" t="s">
        <v>220</v>
      </c>
      <c r="DH475" s="954">
        <v>44771</v>
      </c>
      <c r="DI475" s="62"/>
      <c r="DJ475" s="953"/>
      <c r="DK475" s="925">
        <v>468</v>
      </c>
      <c r="DL475" s="855" t="str">
        <f t="shared" si="13"/>
        <v>CUMPLIDA</v>
      </c>
      <c r="DM475" s="913">
        <v>468</v>
      </c>
    </row>
    <row r="476" spans="1:117" ht="27" hidden="1" customHeight="1">
      <c r="A476" s="54">
        <v>630</v>
      </c>
      <c r="B476" s="54">
        <v>633</v>
      </c>
      <c r="C476" s="59" t="s">
        <v>99</v>
      </c>
      <c r="D476" s="56">
        <v>2021</v>
      </c>
      <c r="E476" s="56" t="s">
        <v>3993</v>
      </c>
      <c r="F476" s="65">
        <v>44650</v>
      </c>
      <c r="G476" s="118" t="s">
        <v>4008</v>
      </c>
      <c r="H476" s="59" t="s">
        <v>370</v>
      </c>
      <c r="I476" s="58" t="s">
        <v>4009</v>
      </c>
      <c r="J476" s="58" t="s">
        <v>4010</v>
      </c>
      <c r="K476" s="58" t="s">
        <v>1418</v>
      </c>
      <c r="L476" s="60" t="s">
        <v>2356</v>
      </c>
      <c r="M476" s="58" t="s">
        <v>4011</v>
      </c>
      <c r="N476" s="92"/>
      <c r="O476" s="222">
        <v>1</v>
      </c>
      <c r="P476" s="56" t="s">
        <v>4012</v>
      </c>
      <c r="Q476" s="180" t="s">
        <v>2221</v>
      </c>
      <c r="R476" s="92" t="s">
        <v>2380</v>
      </c>
      <c r="S476" s="94">
        <v>44676</v>
      </c>
      <c r="T476" s="94">
        <v>45015</v>
      </c>
      <c r="U476" s="323"/>
      <c r="V476" s="62"/>
      <c r="W476" s="94">
        <v>45015</v>
      </c>
      <c r="X476" s="62"/>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54"/>
      <c r="AW476" s="62"/>
      <c r="AX476" s="62"/>
      <c r="AY476" s="62"/>
      <c r="AZ476" s="62"/>
      <c r="BA476" s="56"/>
      <c r="BB476" s="54"/>
      <c r="BC476" s="62"/>
      <c r="BD476" s="54"/>
      <c r="BE476" s="62"/>
      <c r="BF476" s="62"/>
      <c r="BG476" s="62"/>
      <c r="BH476" s="62"/>
      <c r="BI476" s="56"/>
      <c r="BJ476" s="54"/>
      <c r="BK476" s="62"/>
      <c r="BL476" s="62"/>
      <c r="BM476" s="62"/>
      <c r="BN476" s="62"/>
      <c r="BO476" s="62"/>
      <c r="BP476" s="62"/>
      <c r="BQ476" s="67"/>
      <c r="BR476" s="62"/>
      <c r="BS476" s="70"/>
      <c r="BT476" s="62"/>
      <c r="BU476" s="62"/>
      <c r="BV476" s="54"/>
      <c r="BW476" s="54"/>
      <c r="BX476" s="54"/>
      <c r="BY476" s="54"/>
      <c r="BZ476" s="89"/>
      <c r="CA476" s="332"/>
      <c r="CB476" s="73"/>
      <c r="CC476" s="74"/>
      <c r="CD476" s="54"/>
      <c r="CE476" s="684"/>
      <c r="CF476" s="66"/>
      <c r="CG476" s="66"/>
      <c r="CH476" s="68"/>
      <c r="CI476" s="54"/>
      <c r="CJ476" s="76"/>
      <c r="CK476" s="77"/>
      <c r="CL476" s="77"/>
      <c r="CM476" s="78"/>
      <c r="CN476" s="78"/>
      <c r="CO476" s="78"/>
      <c r="CP476" s="78"/>
      <c r="CQ476" s="78"/>
      <c r="CR476" s="248">
        <v>44720</v>
      </c>
      <c r="CS476" s="92" t="s">
        <v>4013</v>
      </c>
      <c r="CT476" s="92" t="s">
        <v>166</v>
      </c>
      <c r="CU476" s="822">
        <v>44757</v>
      </c>
      <c r="CV476" s="836" t="s">
        <v>8377</v>
      </c>
      <c r="CW476" s="858" t="s">
        <v>1071</v>
      </c>
      <c r="CX476" s="883">
        <v>44767</v>
      </c>
      <c r="CY476" s="884" t="s">
        <v>8732</v>
      </c>
      <c r="CZ476" s="886" t="s">
        <v>220</v>
      </c>
      <c r="DA476" s="78">
        <v>0.2</v>
      </c>
      <c r="DB476" s="884" t="s">
        <v>4238</v>
      </c>
      <c r="DC476" s="919"/>
      <c r="DD476" s="920"/>
      <c r="DE476" s="54" t="s">
        <v>140</v>
      </c>
      <c r="DF476" s="62"/>
      <c r="DG476" s="62"/>
      <c r="DH476" s="54"/>
      <c r="DI476" s="62"/>
      <c r="DJ476" s="953"/>
      <c r="DK476" s="925">
        <v>469</v>
      </c>
      <c r="DL476" s="855" t="str">
        <f t="shared" si="13"/>
        <v>EN AVANCE</v>
      </c>
      <c r="DM476" s="913">
        <v>469</v>
      </c>
    </row>
    <row r="477" spans="1:117" ht="27" hidden="1" customHeight="1">
      <c r="A477" s="54">
        <v>631</v>
      </c>
      <c r="B477" s="54">
        <v>634</v>
      </c>
      <c r="C477" s="59" t="s">
        <v>99</v>
      </c>
      <c r="D477" s="56">
        <v>2021</v>
      </c>
      <c r="E477" s="56" t="s">
        <v>3993</v>
      </c>
      <c r="F477" s="65">
        <v>44650</v>
      </c>
      <c r="G477" s="58" t="s">
        <v>4014</v>
      </c>
      <c r="H477" s="59" t="s">
        <v>102</v>
      </c>
      <c r="I477" s="58" t="s">
        <v>4009</v>
      </c>
      <c r="J477" s="58" t="s">
        <v>4010</v>
      </c>
      <c r="K477" s="58" t="s">
        <v>1418</v>
      </c>
      <c r="L477" s="60" t="s">
        <v>570</v>
      </c>
      <c r="M477" s="58" t="s">
        <v>4015</v>
      </c>
      <c r="N477" s="92"/>
      <c r="O477" s="222">
        <v>1</v>
      </c>
      <c r="P477" s="56" t="s">
        <v>4016</v>
      </c>
      <c r="Q477" s="180" t="s">
        <v>2221</v>
      </c>
      <c r="R477" s="92" t="s">
        <v>2380</v>
      </c>
      <c r="S477" s="94">
        <v>44676</v>
      </c>
      <c r="T477" s="94">
        <v>45015</v>
      </c>
      <c r="U477" s="323"/>
      <c r="V477" s="62"/>
      <c r="W477" s="94">
        <v>45015</v>
      </c>
      <c r="X477" s="62"/>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54"/>
      <c r="AW477" s="62"/>
      <c r="AX477" s="62"/>
      <c r="AY477" s="62"/>
      <c r="AZ477" s="62"/>
      <c r="BA477" s="56"/>
      <c r="BB477" s="54"/>
      <c r="BC477" s="62"/>
      <c r="BD477" s="54"/>
      <c r="BE477" s="62"/>
      <c r="BF477" s="62"/>
      <c r="BG477" s="62"/>
      <c r="BH477" s="62"/>
      <c r="BI477" s="56"/>
      <c r="BJ477" s="54"/>
      <c r="BK477" s="62"/>
      <c r="BL477" s="62"/>
      <c r="BM477" s="62"/>
      <c r="BN477" s="62"/>
      <c r="BO477" s="62"/>
      <c r="BP477" s="62"/>
      <c r="BQ477" s="67"/>
      <c r="BR477" s="62"/>
      <c r="BS477" s="70"/>
      <c r="BT477" s="62"/>
      <c r="BU477" s="62"/>
      <c r="BV477" s="54"/>
      <c r="BW477" s="54"/>
      <c r="BX477" s="54"/>
      <c r="BY477" s="54"/>
      <c r="BZ477" s="89"/>
      <c r="CA477" s="332"/>
      <c r="CB477" s="73"/>
      <c r="CC477" s="74"/>
      <c r="CD477" s="54"/>
      <c r="CE477" s="684"/>
      <c r="CF477" s="66"/>
      <c r="CG477" s="66"/>
      <c r="CH477" s="68"/>
      <c r="CI477" s="54"/>
      <c r="CJ477" s="76"/>
      <c r="CK477" s="77"/>
      <c r="CL477" s="77"/>
      <c r="CM477" s="78"/>
      <c r="CN477" s="78"/>
      <c r="CO477" s="78"/>
      <c r="CP477" s="78"/>
      <c r="CQ477" s="78"/>
      <c r="CR477" s="248">
        <v>44720</v>
      </c>
      <c r="CS477" s="92" t="s">
        <v>4013</v>
      </c>
      <c r="CT477" s="92" t="s">
        <v>166</v>
      </c>
      <c r="CU477" s="822">
        <v>44757</v>
      </c>
      <c r="CV477" s="836" t="s">
        <v>8377</v>
      </c>
      <c r="CW477" s="858" t="s">
        <v>1071</v>
      </c>
      <c r="CX477" s="883">
        <v>44767</v>
      </c>
      <c r="CY477" s="884" t="s">
        <v>8732</v>
      </c>
      <c r="CZ477" s="886" t="s">
        <v>220</v>
      </c>
      <c r="DA477" s="78">
        <v>0.2</v>
      </c>
      <c r="DB477" s="884" t="s">
        <v>4238</v>
      </c>
      <c r="DC477" s="919"/>
      <c r="DD477" s="920"/>
      <c r="DE477" s="54" t="s">
        <v>140</v>
      </c>
      <c r="DF477" s="62"/>
      <c r="DG477" s="62"/>
      <c r="DH477" s="54"/>
      <c r="DI477" s="62"/>
      <c r="DJ477" s="953"/>
      <c r="DK477" s="925">
        <v>470</v>
      </c>
      <c r="DL477" s="855" t="str">
        <f t="shared" si="13"/>
        <v>EN AVANCE</v>
      </c>
      <c r="DM477" s="913">
        <v>470</v>
      </c>
    </row>
    <row r="478" spans="1:117" ht="27" hidden="1" customHeight="1">
      <c r="A478" s="54">
        <v>632</v>
      </c>
      <c r="B478" s="54">
        <v>635</v>
      </c>
      <c r="C478" s="59" t="s">
        <v>99</v>
      </c>
      <c r="D478" s="56">
        <v>2021</v>
      </c>
      <c r="E478" s="56" t="s">
        <v>3993</v>
      </c>
      <c r="F478" s="65">
        <v>44650</v>
      </c>
      <c r="G478" s="58" t="s">
        <v>4017</v>
      </c>
      <c r="H478" s="59" t="s">
        <v>102</v>
      </c>
      <c r="I478" s="58" t="s">
        <v>4018</v>
      </c>
      <c r="J478" s="159" t="s">
        <v>1378</v>
      </c>
      <c r="K478" s="159" t="s">
        <v>4019</v>
      </c>
      <c r="L478" s="60" t="s">
        <v>146</v>
      </c>
      <c r="M478" s="58" t="s">
        <v>4020</v>
      </c>
      <c r="N478" s="92"/>
      <c r="O478" s="77">
        <v>1</v>
      </c>
      <c r="P478" s="92" t="s">
        <v>4021</v>
      </c>
      <c r="Q478" s="55" t="s">
        <v>391</v>
      </c>
      <c r="R478" s="92" t="s">
        <v>4022</v>
      </c>
      <c r="S478" s="94">
        <v>44676</v>
      </c>
      <c r="T478" s="94">
        <v>44712</v>
      </c>
      <c r="U478" s="323"/>
      <c r="V478" s="62"/>
      <c r="W478" s="94">
        <v>44712</v>
      </c>
      <c r="X478" s="62"/>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54"/>
      <c r="AW478" s="62"/>
      <c r="AX478" s="62"/>
      <c r="AY478" s="62"/>
      <c r="AZ478" s="62"/>
      <c r="BA478" s="56"/>
      <c r="BB478" s="54"/>
      <c r="BC478" s="62"/>
      <c r="BD478" s="54"/>
      <c r="BE478" s="62"/>
      <c r="BF478" s="62"/>
      <c r="BG478" s="62"/>
      <c r="BH478" s="62"/>
      <c r="BI478" s="56"/>
      <c r="BJ478" s="54"/>
      <c r="BK478" s="62"/>
      <c r="BL478" s="62"/>
      <c r="BM478" s="62"/>
      <c r="BN478" s="62"/>
      <c r="BO478" s="62"/>
      <c r="BP478" s="62"/>
      <c r="BQ478" s="67"/>
      <c r="BR478" s="62"/>
      <c r="BS478" s="70"/>
      <c r="BT478" s="62"/>
      <c r="BU478" s="62"/>
      <c r="BV478" s="54"/>
      <c r="BW478" s="54"/>
      <c r="BX478" s="54"/>
      <c r="BY478" s="54"/>
      <c r="BZ478" s="89"/>
      <c r="CA478" s="332"/>
      <c r="CB478" s="73"/>
      <c r="CC478" s="74"/>
      <c r="CD478" s="54"/>
      <c r="CE478" s="684"/>
      <c r="CF478" s="66"/>
      <c r="CG478" s="66"/>
      <c r="CH478" s="68"/>
      <c r="CI478" s="54"/>
      <c r="CJ478" s="76"/>
      <c r="CK478" s="77"/>
      <c r="CL478" s="77"/>
      <c r="CM478" s="78"/>
      <c r="CN478" s="78"/>
      <c r="CO478" s="78"/>
      <c r="CP478" s="78"/>
      <c r="CQ478" s="78"/>
      <c r="CR478" s="248">
        <v>44720</v>
      </c>
      <c r="CS478" s="77" t="s">
        <v>335</v>
      </c>
      <c r="CT478" s="78" t="s">
        <v>126</v>
      </c>
      <c r="CU478" s="811">
        <v>44761</v>
      </c>
      <c r="CV478" s="815" t="s">
        <v>8233</v>
      </c>
      <c r="CW478" s="864" t="s">
        <v>126</v>
      </c>
      <c r="CX478" s="883">
        <v>44767</v>
      </c>
      <c r="CY478" s="884" t="s">
        <v>8733</v>
      </c>
      <c r="CZ478" s="885" t="s">
        <v>220</v>
      </c>
      <c r="DA478" s="78">
        <v>0.8</v>
      </c>
      <c r="DB478" s="884" t="s">
        <v>4239</v>
      </c>
      <c r="DC478" s="919"/>
      <c r="DD478" s="920"/>
      <c r="DE478" s="54" t="s">
        <v>140</v>
      </c>
      <c r="DF478" s="62"/>
      <c r="DG478" s="62"/>
      <c r="DH478" s="54"/>
      <c r="DI478" s="62"/>
      <c r="DJ478" s="953"/>
      <c r="DK478" s="925">
        <v>471</v>
      </c>
      <c r="DL478" s="855" t="str">
        <f t="shared" si="13"/>
        <v>VENCIDA</v>
      </c>
      <c r="DM478" s="913">
        <v>471</v>
      </c>
    </row>
    <row r="479" spans="1:117" ht="27" hidden="1" customHeight="1">
      <c r="A479" s="54">
        <v>633</v>
      </c>
      <c r="B479" s="54">
        <v>636</v>
      </c>
      <c r="C479" s="59" t="s">
        <v>99</v>
      </c>
      <c r="D479" s="56">
        <v>2021</v>
      </c>
      <c r="E479" s="56" t="s">
        <v>3993</v>
      </c>
      <c r="F479" s="65">
        <v>44650</v>
      </c>
      <c r="G479" s="58" t="s">
        <v>4023</v>
      </c>
      <c r="H479" s="59" t="s">
        <v>102</v>
      </c>
      <c r="I479" s="58" t="s">
        <v>4024</v>
      </c>
      <c r="J479" s="58" t="s">
        <v>4025</v>
      </c>
      <c r="K479" s="58" t="s">
        <v>3997</v>
      </c>
      <c r="L479" s="59" t="s">
        <v>146</v>
      </c>
      <c r="M479" s="58" t="s">
        <v>4026</v>
      </c>
      <c r="N479" s="92"/>
      <c r="O479" s="213">
        <v>9</v>
      </c>
      <c r="P479" s="81" t="s">
        <v>4027</v>
      </c>
      <c r="Q479" s="55" t="s">
        <v>109</v>
      </c>
      <c r="R479" s="81" t="s">
        <v>4000</v>
      </c>
      <c r="S479" s="94">
        <v>44676</v>
      </c>
      <c r="T479" s="94">
        <v>44926</v>
      </c>
      <c r="U479" s="323"/>
      <c r="V479" s="62"/>
      <c r="W479" s="94">
        <v>44926</v>
      </c>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54"/>
      <c r="AW479" s="62"/>
      <c r="AX479" s="62"/>
      <c r="AY479" s="62"/>
      <c r="AZ479" s="62"/>
      <c r="BA479" s="56"/>
      <c r="BB479" s="54"/>
      <c r="BC479" s="62"/>
      <c r="BD479" s="54"/>
      <c r="BE479" s="62"/>
      <c r="BF479" s="62"/>
      <c r="BG479" s="62"/>
      <c r="BH479" s="62"/>
      <c r="BI479" s="56"/>
      <c r="BJ479" s="54"/>
      <c r="BK479" s="62"/>
      <c r="BL479" s="62"/>
      <c r="BM479" s="62"/>
      <c r="BN479" s="62"/>
      <c r="BO479" s="62"/>
      <c r="BP479" s="62"/>
      <c r="BQ479" s="67"/>
      <c r="BR479" s="62"/>
      <c r="BS479" s="70"/>
      <c r="BT479" s="62"/>
      <c r="BU479" s="62"/>
      <c r="BV479" s="54"/>
      <c r="BW479" s="54"/>
      <c r="BX479" s="54"/>
      <c r="BY479" s="54"/>
      <c r="BZ479" s="89"/>
      <c r="CA479" s="332"/>
      <c r="CB479" s="73"/>
      <c r="CC479" s="74"/>
      <c r="CD479" s="54"/>
      <c r="CE479" s="684"/>
      <c r="CF479" s="66"/>
      <c r="CG479" s="66"/>
      <c r="CH479" s="68"/>
      <c r="CI479" s="54"/>
      <c r="CJ479" s="76"/>
      <c r="CK479" s="77"/>
      <c r="CL479" s="77"/>
      <c r="CM479" s="78"/>
      <c r="CN479" s="78"/>
      <c r="CO479" s="248">
        <v>44712</v>
      </c>
      <c r="CP479" s="77" t="s">
        <v>4028</v>
      </c>
      <c r="CQ479" s="77">
        <v>1</v>
      </c>
      <c r="CR479" s="79">
        <v>44720</v>
      </c>
      <c r="CS479" s="77" t="s">
        <v>4029</v>
      </c>
      <c r="CT479" s="77" t="s">
        <v>166</v>
      </c>
      <c r="CU479" s="822">
        <v>44761</v>
      </c>
      <c r="CV479" s="839" t="s">
        <v>8290</v>
      </c>
      <c r="CW479" s="858" t="s">
        <v>1071</v>
      </c>
      <c r="CX479" s="893">
        <v>44770</v>
      </c>
      <c r="CY479" s="909" t="s">
        <v>8460</v>
      </c>
      <c r="CZ479" s="885" t="s">
        <v>128</v>
      </c>
      <c r="DA479" s="77">
        <v>0.4</v>
      </c>
      <c r="DB479" s="884" t="s">
        <v>4238</v>
      </c>
      <c r="DC479" s="919"/>
      <c r="DD479" s="920"/>
      <c r="DE479" s="54" t="s">
        <v>140</v>
      </c>
      <c r="DF479" s="62"/>
      <c r="DG479" s="62"/>
      <c r="DH479" s="54"/>
      <c r="DI479" s="62"/>
      <c r="DJ479" s="953"/>
      <c r="DK479" s="925">
        <v>472</v>
      </c>
      <c r="DL479" s="855" t="str">
        <f t="shared" si="13"/>
        <v>EN AVANCE</v>
      </c>
      <c r="DM479" s="913">
        <v>472</v>
      </c>
    </row>
    <row r="480" spans="1:117" ht="27" hidden="1" customHeight="1">
      <c r="A480" s="54">
        <v>634</v>
      </c>
      <c r="B480" s="54">
        <v>637</v>
      </c>
      <c r="C480" s="59" t="s">
        <v>99</v>
      </c>
      <c r="D480" s="56">
        <v>2021</v>
      </c>
      <c r="E480" s="56" t="s">
        <v>3993</v>
      </c>
      <c r="F480" s="65">
        <v>44650</v>
      </c>
      <c r="G480" s="58" t="s">
        <v>4030</v>
      </c>
      <c r="H480" s="59" t="s">
        <v>102</v>
      </c>
      <c r="I480" s="58" t="s">
        <v>4031</v>
      </c>
      <c r="J480" s="58" t="s">
        <v>4032</v>
      </c>
      <c r="K480" s="58" t="s">
        <v>4033</v>
      </c>
      <c r="L480" s="59" t="s">
        <v>146</v>
      </c>
      <c r="M480" s="58" t="s">
        <v>4034</v>
      </c>
      <c r="N480" s="92"/>
      <c r="O480" s="123">
        <v>9</v>
      </c>
      <c r="P480" s="56" t="s">
        <v>4035</v>
      </c>
      <c r="Q480" s="55" t="s">
        <v>109</v>
      </c>
      <c r="R480" s="81" t="s">
        <v>4000</v>
      </c>
      <c r="S480" s="94">
        <v>44676</v>
      </c>
      <c r="T480" s="94">
        <v>44926</v>
      </c>
      <c r="U480" s="323"/>
      <c r="V480" s="62"/>
      <c r="W480" s="94">
        <v>44926</v>
      </c>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54"/>
      <c r="AW480" s="62"/>
      <c r="AX480" s="62"/>
      <c r="AY480" s="62"/>
      <c r="AZ480" s="62"/>
      <c r="BA480" s="56"/>
      <c r="BB480" s="54"/>
      <c r="BC480" s="62"/>
      <c r="BD480" s="54"/>
      <c r="BE480" s="62"/>
      <c r="BF480" s="62"/>
      <c r="BG480" s="62"/>
      <c r="BH480" s="62"/>
      <c r="BI480" s="56"/>
      <c r="BJ480" s="54"/>
      <c r="BK480" s="62"/>
      <c r="BL480" s="62"/>
      <c r="BM480" s="62"/>
      <c r="BN480" s="62"/>
      <c r="BO480" s="62"/>
      <c r="BP480" s="62"/>
      <c r="BQ480" s="67"/>
      <c r="BR480" s="62"/>
      <c r="BS480" s="70"/>
      <c r="BT480" s="62"/>
      <c r="BU480" s="62"/>
      <c r="BV480" s="54"/>
      <c r="BW480" s="54"/>
      <c r="BX480" s="54"/>
      <c r="BY480" s="54"/>
      <c r="BZ480" s="89"/>
      <c r="CA480" s="332"/>
      <c r="CB480" s="73"/>
      <c r="CC480" s="74"/>
      <c r="CD480" s="54"/>
      <c r="CE480" s="684"/>
      <c r="CF480" s="66"/>
      <c r="CG480" s="66"/>
      <c r="CH480" s="68"/>
      <c r="CI480" s="54"/>
      <c r="CJ480" s="76"/>
      <c r="CK480" s="77"/>
      <c r="CL480" s="77"/>
      <c r="CM480" s="78"/>
      <c r="CN480" s="78"/>
      <c r="CO480" s="77"/>
      <c r="CP480" s="77"/>
      <c r="CQ480" s="77"/>
      <c r="CR480" s="79">
        <v>44720</v>
      </c>
      <c r="CS480" s="77" t="s">
        <v>335</v>
      </c>
      <c r="CT480" s="77" t="s">
        <v>166</v>
      </c>
      <c r="CU480" s="822">
        <v>44761</v>
      </c>
      <c r="CV480" s="825" t="s">
        <v>8292</v>
      </c>
      <c r="CW480" s="858" t="s">
        <v>1071</v>
      </c>
      <c r="CX480" s="893">
        <v>44770</v>
      </c>
      <c r="CY480" s="908" t="s">
        <v>8436</v>
      </c>
      <c r="CZ480" s="885" t="s">
        <v>128</v>
      </c>
      <c r="DA480" s="77">
        <v>0</v>
      </c>
      <c r="DB480" s="884" t="s">
        <v>4238</v>
      </c>
      <c r="DC480" s="919"/>
      <c r="DD480" s="920"/>
      <c r="DE480" s="54" t="s">
        <v>140</v>
      </c>
      <c r="DF480" s="62"/>
      <c r="DG480" s="62"/>
      <c r="DH480" s="54"/>
      <c r="DI480" s="62"/>
      <c r="DJ480" s="953"/>
      <c r="DK480" s="925">
        <v>473</v>
      </c>
      <c r="DL480" s="855" t="str">
        <f t="shared" si="13"/>
        <v>EN AVANCE</v>
      </c>
      <c r="DM480" s="913">
        <v>473</v>
      </c>
    </row>
    <row r="481" spans="1:117" ht="27" hidden="1" customHeight="1">
      <c r="A481" s="54">
        <v>635</v>
      </c>
      <c r="B481" s="54">
        <v>638</v>
      </c>
      <c r="C481" s="59" t="s">
        <v>99</v>
      </c>
      <c r="D481" s="56">
        <v>2021</v>
      </c>
      <c r="E481" s="56" t="s">
        <v>3993</v>
      </c>
      <c r="F481" s="65">
        <v>44650</v>
      </c>
      <c r="G481" s="58" t="s">
        <v>4036</v>
      </c>
      <c r="H481" s="59" t="s">
        <v>102</v>
      </c>
      <c r="I481" s="58" t="s">
        <v>4037</v>
      </c>
      <c r="J481" s="58" t="s">
        <v>4038</v>
      </c>
      <c r="K481" s="58" t="s">
        <v>3762</v>
      </c>
      <c r="L481" s="59" t="s">
        <v>146</v>
      </c>
      <c r="M481" s="58" t="s">
        <v>4039</v>
      </c>
      <c r="N481" s="92"/>
      <c r="O481" s="123">
        <v>1</v>
      </c>
      <c r="P481" s="92" t="s">
        <v>3771</v>
      </c>
      <c r="Q481" s="55" t="s">
        <v>109</v>
      </c>
      <c r="R481" s="81" t="s">
        <v>4000</v>
      </c>
      <c r="S481" s="94">
        <v>44676</v>
      </c>
      <c r="T481" s="94">
        <v>44712</v>
      </c>
      <c r="U481" s="323"/>
      <c r="V481" s="62"/>
      <c r="W481" s="94">
        <v>44712</v>
      </c>
      <c r="X481" s="62"/>
      <c r="Y481" s="62"/>
      <c r="Z481" s="62"/>
      <c r="AA481" s="62"/>
      <c r="AB481" s="62"/>
      <c r="AC481" s="62"/>
      <c r="AD481" s="62"/>
      <c r="AE481" s="62"/>
      <c r="AF481" s="62"/>
      <c r="AG481" s="62"/>
      <c r="AH481" s="62"/>
      <c r="AI481" s="62"/>
      <c r="AJ481" s="62"/>
      <c r="AK481" s="62"/>
      <c r="AL481" s="62"/>
      <c r="AM481" s="62"/>
      <c r="AN481" s="62"/>
      <c r="AO481" s="62"/>
      <c r="AP481" s="62"/>
      <c r="AQ481" s="62"/>
      <c r="AR481" s="62"/>
      <c r="AS481" s="62"/>
      <c r="AT481" s="62"/>
      <c r="AU481" s="62"/>
      <c r="AV481" s="54"/>
      <c r="AW481" s="62"/>
      <c r="AX481" s="62"/>
      <c r="AY481" s="62"/>
      <c r="AZ481" s="62"/>
      <c r="BA481" s="56"/>
      <c r="BB481" s="54"/>
      <c r="BC481" s="62"/>
      <c r="BD481" s="54"/>
      <c r="BE481" s="62"/>
      <c r="BF481" s="62"/>
      <c r="BG481" s="62"/>
      <c r="BH481" s="62"/>
      <c r="BI481" s="56"/>
      <c r="BJ481" s="54"/>
      <c r="BK481" s="62"/>
      <c r="BL481" s="62"/>
      <c r="BM481" s="62"/>
      <c r="BN481" s="62"/>
      <c r="BO481" s="62"/>
      <c r="BP481" s="62"/>
      <c r="BQ481" s="67"/>
      <c r="BR481" s="62"/>
      <c r="BS481" s="70"/>
      <c r="BT481" s="62"/>
      <c r="BU481" s="62"/>
      <c r="BV481" s="54"/>
      <c r="BW481" s="54"/>
      <c r="BX481" s="54"/>
      <c r="BY481" s="54"/>
      <c r="BZ481" s="89"/>
      <c r="CA481" s="332"/>
      <c r="CB481" s="73"/>
      <c r="CC481" s="74"/>
      <c r="CD481" s="54"/>
      <c r="CE481" s="684"/>
      <c r="CF481" s="66"/>
      <c r="CG481" s="66"/>
      <c r="CH481" s="68"/>
      <c r="CI481" s="54"/>
      <c r="CJ481" s="76"/>
      <c r="CK481" s="77"/>
      <c r="CL481" s="77"/>
      <c r="CM481" s="78"/>
      <c r="CN481" s="78"/>
      <c r="CO481" s="79">
        <v>44712</v>
      </c>
      <c r="CP481" s="77" t="s">
        <v>4040</v>
      </c>
      <c r="CQ481" s="77">
        <v>1</v>
      </c>
      <c r="CR481" s="79">
        <v>44720</v>
      </c>
      <c r="CS481" s="77" t="s">
        <v>4041</v>
      </c>
      <c r="CT481" s="77" t="s">
        <v>139</v>
      </c>
      <c r="CU481" s="822">
        <v>44761</v>
      </c>
      <c r="CV481" s="839" t="s">
        <v>8293</v>
      </c>
      <c r="CW481" s="858" t="s">
        <v>139</v>
      </c>
      <c r="CX481" s="893">
        <v>44770</v>
      </c>
      <c r="CY481" s="909" t="s">
        <v>8461</v>
      </c>
      <c r="CZ481" s="885" t="s">
        <v>128</v>
      </c>
      <c r="DA481" s="77">
        <v>1</v>
      </c>
      <c r="DB481" s="884" t="s">
        <v>4237</v>
      </c>
      <c r="DC481" s="945" t="s">
        <v>260</v>
      </c>
      <c r="DD481" s="947" t="s">
        <v>260</v>
      </c>
      <c r="DE481" s="948" t="s">
        <v>4218</v>
      </c>
      <c r="DF481" s="949" t="s">
        <v>3767</v>
      </c>
      <c r="DG481" s="950" t="s">
        <v>128</v>
      </c>
      <c r="DH481" s="951">
        <v>44771</v>
      </c>
      <c r="DI481" s="952" t="s">
        <v>310</v>
      </c>
      <c r="DJ481" s="953" t="s">
        <v>8529</v>
      </c>
      <c r="DK481" s="925">
        <v>474</v>
      </c>
      <c r="DL481" s="855" t="str">
        <f t="shared" si="13"/>
        <v>CUMPLIDA</v>
      </c>
      <c r="DM481" s="913">
        <v>474</v>
      </c>
    </row>
    <row r="482" spans="1:117" ht="27" hidden="1" customHeight="1">
      <c r="A482" s="54">
        <v>636</v>
      </c>
      <c r="B482" s="54">
        <v>639</v>
      </c>
      <c r="C482" s="59" t="s">
        <v>99</v>
      </c>
      <c r="D482" s="56">
        <v>2021</v>
      </c>
      <c r="E482" s="56" t="s">
        <v>3993</v>
      </c>
      <c r="F482" s="65">
        <v>44650</v>
      </c>
      <c r="G482" s="58" t="s">
        <v>4042</v>
      </c>
      <c r="H482" s="59" t="s">
        <v>102</v>
      </c>
      <c r="I482" s="135" t="s">
        <v>4043</v>
      </c>
      <c r="J482" s="58" t="s">
        <v>4044</v>
      </c>
      <c r="K482" s="58" t="s">
        <v>3762</v>
      </c>
      <c r="L482" s="59" t="s">
        <v>146</v>
      </c>
      <c r="M482" s="58" t="s">
        <v>4045</v>
      </c>
      <c r="N482" s="218"/>
      <c r="O482" s="78">
        <v>1</v>
      </c>
      <c r="P482" s="56" t="s">
        <v>4046</v>
      </c>
      <c r="Q482" s="55" t="s">
        <v>109</v>
      </c>
      <c r="R482" s="81" t="s">
        <v>4000</v>
      </c>
      <c r="S482" s="94">
        <v>44676</v>
      </c>
      <c r="T482" s="94">
        <v>44926</v>
      </c>
      <c r="U482" s="323"/>
      <c r="V482" s="62"/>
      <c r="W482" s="94">
        <v>44926</v>
      </c>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54"/>
      <c r="AW482" s="62"/>
      <c r="AX482" s="62"/>
      <c r="AY482" s="62"/>
      <c r="AZ482" s="62"/>
      <c r="BA482" s="56"/>
      <c r="BB482" s="54"/>
      <c r="BC482" s="62"/>
      <c r="BD482" s="54"/>
      <c r="BE482" s="62"/>
      <c r="BF482" s="62"/>
      <c r="BG482" s="62"/>
      <c r="BH482" s="62"/>
      <c r="BI482" s="56"/>
      <c r="BJ482" s="54"/>
      <c r="BK482" s="62"/>
      <c r="BL482" s="62"/>
      <c r="BM482" s="62"/>
      <c r="BN482" s="62"/>
      <c r="BO482" s="62"/>
      <c r="BP482" s="62"/>
      <c r="BQ482" s="67"/>
      <c r="BR482" s="62"/>
      <c r="BS482" s="70"/>
      <c r="BT482" s="62"/>
      <c r="BU482" s="62"/>
      <c r="BV482" s="54"/>
      <c r="BW482" s="54"/>
      <c r="BX482" s="54"/>
      <c r="BY482" s="54"/>
      <c r="BZ482" s="89"/>
      <c r="CA482" s="332"/>
      <c r="CB482" s="73"/>
      <c r="CC482" s="74"/>
      <c r="CD482" s="54"/>
      <c r="CE482" s="75"/>
      <c r="CF482" s="66"/>
      <c r="CG482" s="66"/>
      <c r="CH482" s="68"/>
      <c r="CI482" s="54"/>
      <c r="CJ482" s="76"/>
      <c r="CK482" s="77"/>
      <c r="CL482" s="77"/>
      <c r="CM482" s="78"/>
      <c r="CN482" s="78"/>
      <c r="CO482" s="248">
        <v>44712</v>
      </c>
      <c r="CP482" s="77" t="s">
        <v>4040</v>
      </c>
      <c r="CQ482" s="77">
        <v>1</v>
      </c>
      <c r="CR482" s="248">
        <v>44720</v>
      </c>
      <c r="CS482" s="77" t="s">
        <v>4047</v>
      </c>
      <c r="CT482" s="77" t="s">
        <v>166</v>
      </c>
      <c r="CU482" s="822">
        <v>44761</v>
      </c>
      <c r="CV482" s="839" t="s">
        <v>8294</v>
      </c>
      <c r="CW482" s="858" t="s">
        <v>1071</v>
      </c>
      <c r="CX482" s="893">
        <v>44770</v>
      </c>
      <c r="CY482" s="909" t="s">
        <v>8462</v>
      </c>
      <c r="CZ482" s="885" t="s">
        <v>128</v>
      </c>
      <c r="DA482" s="77">
        <v>1</v>
      </c>
      <c r="DB482" s="884" t="s">
        <v>4237</v>
      </c>
      <c r="DC482" s="945" t="s">
        <v>260</v>
      </c>
      <c r="DD482" s="947" t="s">
        <v>260</v>
      </c>
      <c r="DE482" s="948" t="s">
        <v>4218</v>
      </c>
      <c r="DF482" s="949" t="s">
        <v>3767</v>
      </c>
      <c r="DG482" s="950" t="s">
        <v>128</v>
      </c>
      <c r="DH482" s="951">
        <v>44771</v>
      </c>
      <c r="DI482" s="952" t="s">
        <v>310</v>
      </c>
      <c r="DJ482" s="953" t="s">
        <v>8530</v>
      </c>
      <c r="DK482" s="925">
        <v>475</v>
      </c>
      <c r="DL482" s="855" t="str">
        <f t="shared" si="13"/>
        <v>CUMPLIDA</v>
      </c>
      <c r="DM482" s="913">
        <v>475</v>
      </c>
    </row>
    <row r="483" spans="1:117" ht="27" hidden="1" customHeight="1">
      <c r="A483" s="54">
        <v>637</v>
      </c>
      <c r="B483" s="54">
        <v>640</v>
      </c>
      <c r="C483" s="59" t="s">
        <v>99</v>
      </c>
      <c r="D483" s="56">
        <v>2021</v>
      </c>
      <c r="E483" s="56" t="s">
        <v>3993</v>
      </c>
      <c r="F483" s="65">
        <v>44650</v>
      </c>
      <c r="G483" s="58" t="s">
        <v>4048</v>
      </c>
      <c r="H483" s="59" t="s">
        <v>102</v>
      </c>
      <c r="I483" s="58" t="s">
        <v>4049</v>
      </c>
      <c r="J483" s="58" t="s">
        <v>4049</v>
      </c>
      <c r="K483" s="58" t="s">
        <v>3762</v>
      </c>
      <c r="L483" s="59" t="s">
        <v>146</v>
      </c>
      <c r="M483" s="58" t="s">
        <v>4050</v>
      </c>
      <c r="N483" s="92"/>
      <c r="O483" s="213">
        <v>2</v>
      </c>
      <c r="P483" s="81" t="s">
        <v>3999</v>
      </c>
      <c r="Q483" s="55" t="s">
        <v>109</v>
      </c>
      <c r="R483" s="81" t="s">
        <v>4000</v>
      </c>
      <c r="S483" s="94">
        <v>44676</v>
      </c>
      <c r="T483" s="94">
        <v>44926</v>
      </c>
      <c r="U483" s="323"/>
      <c r="V483" s="62"/>
      <c r="W483" s="94">
        <v>44926</v>
      </c>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54"/>
      <c r="AW483" s="62"/>
      <c r="AX483" s="62"/>
      <c r="AY483" s="62"/>
      <c r="AZ483" s="62"/>
      <c r="BA483" s="56"/>
      <c r="BB483" s="54"/>
      <c r="BC483" s="62"/>
      <c r="BD483" s="54"/>
      <c r="BE483" s="62"/>
      <c r="BF483" s="62"/>
      <c r="BG483" s="62"/>
      <c r="BH483" s="62"/>
      <c r="BI483" s="56"/>
      <c r="BJ483" s="54"/>
      <c r="BK483" s="62"/>
      <c r="BL483" s="62"/>
      <c r="BM483" s="62"/>
      <c r="BN483" s="62"/>
      <c r="BO483" s="62"/>
      <c r="BP483" s="62"/>
      <c r="BQ483" s="67"/>
      <c r="BR483" s="62"/>
      <c r="BS483" s="70"/>
      <c r="BT483" s="62"/>
      <c r="BU483" s="62"/>
      <c r="BV483" s="54"/>
      <c r="BW483" s="54"/>
      <c r="BX483" s="54"/>
      <c r="BY483" s="54"/>
      <c r="BZ483" s="89"/>
      <c r="CA483" s="332"/>
      <c r="CB483" s="73"/>
      <c r="CC483" s="74"/>
      <c r="CD483" s="54"/>
      <c r="CE483" s="75"/>
      <c r="CF483" s="66"/>
      <c r="CG483" s="66"/>
      <c r="CH483" s="68"/>
      <c r="CI483" s="54"/>
      <c r="CJ483" s="76"/>
      <c r="CK483" s="77"/>
      <c r="CL483" s="77"/>
      <c r="CM483" s="78"/>
      <c r="CN483" s="78"/>
      <c r="CO483" s="248">
        <v>44712</v>
      </c>
      <c r="CP483" s="77" t="s">
        <v>2447</v>
      </c>
      <c r="CQ483" s="77">
        <v>1</v>
      </c>
      <c r="CR483" s="248">
        <v>44720</v>
      </c>
      <c r="CS483" s="77" t="s">
        <v>4051</v>
      </c>
      <c r="CT483" s="77" t="s">
        <v>166</v>
      </c>
      <c r="CU483" s="822">
        <v>44761</v>
      </c>
      <c r="CV483" s="839" t="s">
        <v>8295</v>
      </c>
      <c r="CW483" s="858" t="s">
        <v>1071</v>
      </c>
      <c r="CX483" s="893">
        <v>44770</v>
      </c>
      <c r="CY483" s="909" t="s">
        <v>8436</v>
      </c>
      <c r="CZ483" s="885" t="s">
        <v>128</v>
      </c>
      <c r="DA483" s="77">
        <v>0</v>
      </c>
      <c r="DB483" s="884" t="s">
        <v>4238</v>
      </c>
      <c r="DC483" s="919"/>
      <c r="DD483" s="920"/>
      <c r="DE483" s="54" t="s">
        <v>140</v>
      </c>
      <c r="DF483" s="62"/>
      <c r="DG483" s="62"/>
      <c r="DH483" s="54"/>
      <c r="DI483" s="62"/>
      <c r="DJ483" s="953"/>
      <c r="DK483" s="925">
        <v>476</v>
      </c>
      <c r="DL483" s="855" t="str">
        <f t="shared" si="13"/>
        <v>EN AVANCE</v>
      </c>
      <c r="DM483" s="913">
        <v>476</v>
      </c>
    </row>
    <row r="484" spans="1:117" ht="27" hidden="1" customHeight="1">
      <c r="A484" s="54">
        <v>638</v>
      </c>
      <c r="B484" s="54">
        <v>641</v>
      </c>
      <c r="C484" s="59" t="s">
        <v>99</v>
      </c>
      <c r="D484" s="56">
        <v>2021</v>
      </c>
      <c r="E484" s="56" t="s">
        <v>3993</v>
      </c>
      <c r="F484" s="65">
        <v>44650</v>
      </c>
      <c r="G484" s="58" t="s">
        <v>4052</v>
      </c>
      <c r="H484" s="59" t="s">
        <v>370</v>
      </c>
      <c r="I484" s="58" t="s">
        <v>4053</v>
      </c>
      <c r="J484" s="58" t="s">
        <v>4054</v>
      </c>
      <c r="K484" s="58" t="s">
        <v>2389</v>
      </c>
      <c r="L484" s="60" t="s">
        <v>2356</v>
      </c>
      <c r="M484" s="58" t="s">
        <v>4055</v>
      </c>
      <c r="N484" s="88"/>
      <c r="O484" s="213">
        <v>3</v>
      </c>
      <c r="P484" s="56" t="s">
        <v>4056</v>
      </c>
      <c r="Q484" s="55" t="s">
        <v>109</v>
      </c>
      <c r="R484" s="81" t="s">
        <v>4000</v>
      </c>
      <c r="S484" s="94">
        <v>44676</v>
      </c>
      <c r="T484" s="94">
        <v>44926</v>
      </c>
      <c r="U484" s="323"/>
      <c r="V484" s="62"/>
      <c r="W484" s="94">
        <v>44926</v>
      </c>
      <c r="X484" s="62"/>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54"/>
      <c r="AW484" s="62"/>
      <c r="AX484" s="62"/>
      <c r="AY484" s="62"/>
      <c r="AZ484" s="62"/>
      <c r="BA484" s="56"/>
      <c r="BB484" s="54"/>
      <c r="BC484" s="62"/>
      <c r="BD484" s="54"/>
      <c r="BE484" s="62"/>
      <c r="BF484" s="62"/>
      <c r="BG484" s="62"/>
      <c r="BH484" s="62"/>
      <c r="BI484" s="56"/>
      <c r="BJ484" s="54"/>
      <c r="BK484" s="62"/>
      <c r="BL484" s="62"/>
      <c r="BM484" s="62"/>
      <c r="BN484" s="62"/>
      <c r="BO484" s="62"/>
      <c r="BP484" s="62"/>
      <c r="BQ484" s="67"/>
      <c r="BR484" s="62"/>
      <c r="BS484" s="70"/>
      <c r="BT484" s="62"/>
      <c r="BU484" s="62"/>
      <c r="BV484" s="54"/>
      <c r="BW484" s="54"/>
      <c r="BX484" s="54"/>
      <c r="BY484" s="54"/>
      <c r="BZ484" s="89"/>
      <c r="CA484" s="332"/>
      <c r="CB484" s="73"/>
      <c r="CC484" s="74"/>
      <c r="CD484" s="54"/>
      <c r="CE484" s="75"/>
      <c r="CF484" s="66"/>
      <c r="CG484" s="66"/>
      <c r="CH484" s="68"/>
      <c r="CI484" s="54"/>
      <c r="CJ484" s="76"/>
      <c r="CK484" s="77"/>
      <c r="CL484" s="77"/>
      <c r="CM484" s="78"/>
      <c r="CN484" s="78"/>
      <c r="CO484" s="77"/>
      <c r="CP484" s="77"/>
      <c r="CQ484" s="77"/>
      <c r="CR484" s="248">
        <v>44720</v>
      </c>
      <c r="CS484" s="77" t="s">
        <v>335</v>
      </c>
      <c r="CT484" s="77" t="s">
        <v>166</v>
      </c>
      <c r="CU484" s="822">
        <v>44761</v>
      </c>
      <c r="CV484" s="839" t="s">
        <v>8380</v>
      </c>
      <c r="CW484" s="858" t="s">
        <v>1071</v>
      </c>
      <c r="CX484" s="893">
        <v>44770</v>
      </c>
      <c r="CY484" s="909" t="s">
        <v>8436</v>
      </c>
      <c r="CZ484" s="885" t="s">
        <v>128</v>
      </c>
      <c r="DA484" s="77">
        <v>0</v>
      </c>
      <c r="DB484" s="884" t="s">
        <v>4238</v>
      </c>
      <c r="DC484" s="919"/>
      <c r="DD484" s="920"/>
      <c r="DE484" s="54" t="s">
        <v>140</v>
      </c>
      <c r="DF484" s="62"/>
      <c r="DG484" s="62"/>
      <c r="DH484" s="54"/>
      <c r="DI484" s="62"/>
      <c r="DJ484" s="953"/>
      <c r="DK484" s="925">
        <v>477</v>
      </c>
      <c r="DL484" s="855" t="str">
        <f t="shared" si="13"/>
        <v>EN AVANCE</v>
      </c>
      <c r="DM484" s="913">
        <v>477</v>
      </c>
    </row>
    <row r="485" spans="1:117" ht="27" hidden="1" customHeight="1">
      <c r="A485" s="54">
        <v>639</v>
      </c>
      <c r="B485" s="54">
        <v>642</v>
      </c>
      <c r="C485" s="59" t="s">
        <v>99</v>
      </c>
      <c r="D485" s="56">
        <v>2021</v>
      </c>
      <c r="E485" s="56" t="s">
        <v>3993</v>
      </c>
      <c r="F485" s="65">
        <v>44650</v>
      </c>
      <c r="G485" s="58" t="s">
        <v>4057</v>
      </c>
      <c r="H485" s="59" t="s">
        <v>370</v>
      </c>
      <c r="I485" s="58" t="s">
        <v>4058</v>
      </c>
      <c r="J485" s="58" t="s">
        <v>4058</v>
      </c>
      <c r="K485" s="56" t="s">
        <v>2389</v>
      </c>
      <c r="L485" s="60" t="s">
        <v>2356</v>
      </c>
      <c r="M485" s="58" t="s">
        <v>4059</v>
      </c>
      <c r="N485" s="92"/>
      <c r="O485" s="122">
        <v>1</v>
      </c>
      <c r="P485" s="209" t="s">
        <v>4060</v>
      </c>
      <c r="Q485" s="55" t="s">
        <v>109</v>
      </c>
      <c r="R485" s="81" t="s">
        <v>4000</v>
      </c>
      <c r="S485" s="94">
        <v>44676</v>
      </c>
      <c r="T485" s="94">
        <v>44926</v>
      </c>
      <c r="U485" s="323"/>
      <c r="V485" s="62"/>
      <c r="W485" s="94">
        <v>44926</v>
      </c>
      <c r="X485" s="62"/>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54"/>
      <c r="AW485" s="62"/>
      <c r="AX485" s="62"/>
      <c r="AY485" s="62"/>
      <c r="AZ485" s="62"/>
      <c r="BA485" s="56"/>
      <c r="BB485" s="54"/>
      <c r="BC485" s="62"/>
      <c r="BD485" s="54"/>
      <c r="BE485" s="62"/>
      <c r="BF485" s="62"/>
      <c r="BG485" s="62"/>
      <c r="BH485" s="62"/>
      <c r="BI485" s="56"/>
      <c r="BJ485" s="54"/>
      <c r="BK485" s="62"/>
      <c r="BL485" s="62"/>
      <c r="BM485" s="62"/>
      <c r="BN485" s="62"/>
      <c r="BO485" s="62"/>
      <c r="BP485" s="62"/>
      <c r="BQ485" s="67"/>
      <c r="BR485" s="62"/>
      <c r="BS485" s="70"/>
      <c r="BT485" s="62"/>
      <c r="BU485" s="62"/>
      <c r="BV485" s="54"/>
      <c r="BW485" s="54"/>
      <c r="BX485" s="54"/>
      <c r="BY485" s="54"/>
      <c r="BZ485" s="89"/>
      <c r="CA485" s="332"/>
      <c r="CB485" s="73"/>
      <c r="CC485" s="74"/>
      <c r="CD485" s="54"/>
      <c r="CE485" s="75"/>
      <c r="CF485" s="66"/>
      <c r="CG485" s="66"/>
      <c r="CH485" s="68"/>
      <c r="CI485" s="54"/>
      <c r="CJ485" s="76"/>
      <c r="CK485" s="77"/>
      <c r="CL485" s="77"/>
      <c r="CM485" s="78"/>
      <c r="CN485" s="78"/>
      <c r="CO485" s="248">
        <v>44712</v>
      </c>
      <c r="CP485" s="77" t="s">
        <v>4061</v>
      </c>
      <c r="CQ485" s="77">
        <v>1</v>
      </c>
      <c r="CR485" s="248">
        <v>44720</v>
      </c>
      <c r="CS485" s="77" t="s">
        <v>4062</v>
      </c>
      <c r="CT485" s="77" t="s">
        <v>166</v>
      </c>
      <c r="CU485" s="822">
        <v>44761</v>
      </c>
      <c r="CV485" s="839" t="s">
        <v>8296</v>
      </c>
      <c r="CW485" s="858" t="s">
        <v>1071</v>
      </c>
      <c r="CX485" s="893">
        <v>44770</v>
      </c>
      <c r="CY485" s="909" t="s">
        <v>8436</v>
      </c>
      <c r="CZ485" s="885" t="s">
        <v>128</v>
      </c>
      <c r="DA485" s="77">
        <v>0</v>
      </c>
      <c r="DB485" s="884" t="s">
        <v>4238</v>
      </c>
      <c r="DC485" s="919"/>
      <c r="DD485" s="920"/>
      <c r="DE485" s="54" t="s">
        <v>140</v>
      </c>
      <c r="DF485" s="62"/>
      <c r="DG485" s="62"/>
      <c r="DH485" s="54"/>
      <c r="DI485" s="62"/>
      <c r="DJ485" s="953"/>
      <c r="DK485" s="925">
        <v>478</v>
      </c>
      <c r="DL485" s="855" t="str">
        <f t="shared" si="13"/>
        <v>EN AVANCE</v>
      </c>
      <c r="DM485" s="913">
        <v>478</v>
      </c>
    </row>
    <row r="486" spans="1:117" ht="27" hidden="1" customHeight="1">
      <c r="A486" s="54">
        <v>640</v>
      </c>
      <c r="B486" s="54">
        <v>643</v>
      </c>
      <c r="C486" s="59" t="s">
        <v>99</v>
      </c>
      <c r="D486" s="56">
        <v>2021</v>
      </c>
      <c r="E486" s="56" t="s">
        <v>3993</v>
      </c>
      <c r="F486" s="65">
        <v>44650</v>
      </c>
      <c r="G486" s="58" t="s">
        <v>4063</v>
      </c>
      <c r="H486" s="59" t="s">
        <v>370</v>
      </c>
      <c r="I486" s="58" t="s">
        <v>4031</v>
      </c>
      <c r="J486" s="58" t="s">
        <v>4032</v>
      </c>
      <c r="K486" s="58" t="s">
        <v>4033</v>
      </c>
      <c r="L486" s="60" t="s">
        <v>2356</v>
      </c>
      <c r="M486" s="58" t="s">
        <v>4064</v>
      </c>
      <c r="N486" s="92"/>
      <c r="O486" s="123">
        <v>9</v>
      </c>
      <c r="P486" s="56" t="s">
        <v>4065</v>
      </c>
      <c r="Q486" s="55" t="s">
        <v>109</v>
      </c>
      <c r="R486" s="81" t="s">
        <v>4000</v>
      </c>
      <c r="S486" s="94">
        <v>44676</v>
      </c>
      <c r="T486" s="94">
        <v>44926</v>
      </c>
      <c r="U486" s="323"/>
      <c r="V486" s="62"/>
      <c r="W486" s="94">
        <v>44926</v>
      </c>
      <c r="X486" s="62"/>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54"/>
      <c r="AW486" s="62"/>
      <c r="AX486" s="62"/>
      <c r="AY486" s="62"/>
      <c r="AZ486" s="62"/>
      <c r="BA486" s="56"/>
      <c r="BB486" s="54"/>
      <c r="BC486" s="62"/>
      <c r="BD486" s="54"/>
      <c r="BE486" s="62"/>
      <c r="BF486" s="62"/>
      <c r="BG486" s="62"/>
      <c r="BH486" s="62"/>
      <c r="BI486" s="56"/>
      <c r="BJ486" s="54"/>
      <c r="BK486" s="62"/>
      <c r="BL486" s="62"/>
      <c r="BM486" s="62"/>
      <c r="BN486" s="62"/>
      <c r="BO486" s="62"/>
      <c r="BP486" s="62"/>
      <c r="BQ486" s="67"/>
      <c r="BR486" s="62"/>
      <c r="BS486" s="70"/>
      <c r="BT486" s="62"/>
      <c r="BU486" s="62"/>
      <c r="BV486" s="54"/>
      <c r="BW486" s="54"/>
      <c r="BX486" s="54"/>
      <c r="BY486" s="54"/>
      <c r="BZ486" s="89"/>
      <c r="CA486" s="332"/>
      <c r="CB486" s="73"/>
      <c r="CC486" s="74"/>
      <c r="CD486" s="54"/>
      <c r="CE486" s="684"/>
      <c r="CF486" s="66"/>
      <c r="CG486" s="66"/>
      <c r="CH486" s="68"/>
      <c r="CI486" s="54"/>
      <c r="CJ486" s="76"/>
      <c r="CK486" s="77"/>
      <c r="CL486" s="77"/>
      <c r="CM486" s="78"/>
      <c r="CN486" s="78"/>
      <c r="CO486" s="77"/>
      <c r="CP486" s="77"/>
      <c r="CQ486" s="77"/>
      <c r="CR486" s="248">
        <v>44720</v>
      </c>
      <c r="CS486" s="77" t="s">
        <v>335</v>
      </c>
      <c r="CT486" s="77" t="s">
        <v>166</v>
      </c>
      <c r="CU486" s="822">
        <v>44761</v>
      </c>
      <c r="CV486" s="839" t="s">
        <v>8296</v>
      </c>
      <c r="CW486" s="858" t="s">
        <v>1071</v>
      </c>
      <c r="CX486" s="893">
        <v>44770</v>
      </c>
      <c r="CY486" s="909" t="s">
        <v>8436</v>
      </c>
      <c r="CZ486" s="885" t="s">
        <v>128</v>
      </c>
      <c r="DA486" s="77">
        <v>0</v>
      </c>
      <c r="DB486" s="884" t="s">
        <v>4238</v>
      </c>
      <c r="DC486" s="919"/>
      <c r="DD486" s="920"/>
      <c r="DE486" s="54" t="s">
        <v>140</v>
      </c>
      <c r="DF486" s="62"/>
      <c r="DG486" s="62"/>
      <c r="DH486" s="54"/>
      <c r="DI486" s="62"/>
      <c r="DJ486" s="953"/>
      <c r="DK486" s="925">
        <v>479</v>
      </c>
      <c r="DL486" s="855" t="str">
        <f t="shared" si="13"/>
        <v>EN AVANCE</v>
      </c>
      <c r="DM486" s="913">
        <v>479</v>
      </c>
    </row>
    <row r="487" spans="1:117" ht="27" hidden="1" customHeight="1">
      <c r="A487" s="54">
        <v>641</v>
      </c>
      <c r="B487" s="54">
        <v>644</v>
      </c>
      <c r="C487" s="59" t="s">
        <v>99</v>
      </c>
      <c r="D487" s="56">
        <v>2021</v>
      </c>
      <c r="E487" s="56" t="s">
        <v>4066</v>
      </c>
      <c r="F487" s="65">
        <v>44651</v>
      </c>
      <c r="G487" s="58" t="s">
        <v>4067</v>
      </c>
      <c r="H487" s="59" t="s">
        <v>370</v>
      </c>
      <c r="I487" s="58" t="s">
        <v>4068</v>
      </c>
      <c r="J487" s="118" t="s">
        <v>4069</v>
      </c>
      <c r="K487" s="118" t="s">
        <v>4070</v>
      </c>
      <c r="L487" s="60" t="s">
        <v>106</v>
      </c>
      <c r="M487" s="118" t="s">
        <v>4071</v>
      </c>
      <c r="N487" s="92"/>
      <c r="O487" s="213">
        <v>1</v>
      </c>
      <c r="P487" s="121" t="s">
        <v>4072</v>
      </c>
      <c r="Q487" s="59" t="s">
        <v>533</v>
      </c>
      <c r="R487" s="121" t="s">
        <v>1554</v>
      </c>
      <c r="S487" s="94">
        <v>44673</v>
      </c>
      <c r="T487" s="94">
        <v>44681</v>
      </c>
      <c r="U487" s="65"/>
      <c r="V487" s="65"/>
      <c r="W487" s="94">
        <v>44681</v>
      </c>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54"/>
      <c r="AW487" s="62"/>
      <c r="AX487" s="62"/>
      <c r="AY487" s="62"/>
      <c r="AZ487" s="62"/>
      <c r="BA487" s="56"/>
      <c r="BB487" s="54"/>
      <c r="BC487" s="62"/>
      <c r="BD487" s="54"/>
      <c r="BE487" s="62"/>
      <c r="BF487" s="62"/>
      <c r="BG487" s="62"/>
      <c r="BH487" s="62"/>
      <c r="BI487" s="56"/>
      <c r="BJ487" s="54"/>
      <c r="BK487" s="62"/>
      <c r="BL487" s="62"/>
      <c r="BM487" s="62"/>
      <c r="BN487" s="62"/>
      <c r="BO487" s="62"/>
      <c r="BP487" s="62"/>
      <c r="BQ487" s="67"/>
      <c r="BR487" s="62"/>
      <c r="BS487" s="70"/>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84">
        <v>44712</v>
      </c>
      <c r="CP487" s="58" t="s">
        <v>4073</v>
      </c>
      <c r="CQ487" s="78">
        <v>1</v>
      </c>
      <c r="CR487" s="248">
        <v>44719</v>
      </c>
      <c r="CS487" s="58" t="s">
        <v>4073</v>
      </c>
      <c r="CT487" s="77" t="s">
        <v>139</v>
      </c>
      <c r="CU487" s="804">
        <v>44742</v>
      </c>
      <c r="CV487" s="840" t="s">
        <v>8181</v>
      </c>
      <c r="CW487" s="865" t="s">
        <v>126</v>
      </c>
      <c r="CX487" s="883">
        <v>44767</v>
      </c>
      <c r="CY487" s="884" t="s">
        <v>8734</v>
      </c>
      <c r="CZ487" s="886" t="s">
        <v>220</v>
      </c>
      <c r="DA487" s="78">
        <v>0</v>
      </c>
      <c r="DB487" s="884" t="s">
        <v>4239</v>
      </c>
      <c r="DC487" s="919"/>
      <c r="DD487" s="920"/>
      <c r="DE487" s="54" t="s">
        <v>140</v>
      </c>
      <c r="DF487" s="62"/>
      <c r="DG487" s="62"/>
      <c r="DH487" s="54"/>
      <c r="DI487" s="62"/>
      <c r="DJ487" s="953"/>
      <c r="DK487" s="925">
        <v>480</v>
      </c>
      <c r="DL487" s="855" t="str">
        <f t="shared" si="13"/>
        <v>VENCIDA</v>
      </c>
      <c r="DM487" s="913">
        <v>480</v>
      </c>
    </row>
    <row r="488" spans="1:117" ht="27" hidden="1" customHeight="1">
      <c r="A488" s="54">
        <v>642</v>
      </c>
      <c r="B488" s="54">
        <v>645</v>
      </c>
      <c r="C488" s="59" t="s">
        <v>99</v>
      </c>
      <c r="D488" s="56">
        <v>2021</v>
      </c>
      <c r="E488" s="56" t="s">
        <v>4066</v>
      </c>
      <c r="F488" s="65">
        <v>44651</v>
      </c>
      <c r="G488" s="58" t="s">
        <v>4074</v>
      </c>
      <c r="H488" s="59" t="s">
        <v>370</v>
      </c>
      <c r="I488" s="118" t="s">
        <v>4075</v>
      </c>
      <c r="J488" s="118" t="s">
        <v>4075</v>
      </c>
      <c r="K488" s="118" t="s">
        <v>4070</v>
      </c>
      <c r="L488" s="60" t="s">
        <v>106</v>
      </c>
      <c r="M488" s="118" t="s">
        <v>4076</v>
      </c>
      <c r="N488" s="92"/>
      <c r="O488" s="213">
        <v>1</v>
      </c>
      <c r="P488" s="121" t="s">
        <v>4077</v>
      </c>
      <c r="Q488" s="59" t="s">
        <v>533</v>
      </c>
      <c r="R488" s="121" t="s">
        <v>1554</v>
      </c>
      <c r="S488" s="94">
        <v>44673</v>
      </c>
      <c r="T488" s="94">
        <v>44681</v>
      </c>
      <c r="U488" s="54"/>
      <c r="V488" s="62"/>
      <c r="W488" s="94">
        <v>44681</v>
      </c>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54"/>
      <c r="AW488" s="62"/>
      <c r="AX488" s="62"/>
      <c r="AY488" s="62"/>
      <c r="AZ488" s="62"/>
      <c r="BA488" s="56"/>
      <c r="BB488" s="54"/>
      <c r="BC488" s="62"/>
      <c r="BD488" s="54"/>
      <c r="BE488" s="62"/>
      <c r="BF488" s="62"/>
      <c r="BG488" s="62"/>
      <c r="BH488" s="62"/>
      <c r="BI488" s="56"/>
      <c r="BJ488" s="54"/>
      <c r="BK488" s="62"/>
      <c r="BL488" s="62"/>
      <c r="BM488" s="62"/>
      <c r="BN488" s="62"/>
      <c r="BO488" s="62"/>
      <c r="BP488" s="62"/>
      <c r="BQ488" s="67"/>
      <c r="BR488" s="62"/>
      <c r="BS488" s="70"/>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84">
        <v>44712</v>
      </c>
      <c r="CP488" s="58" t="s">
        <v>4078</v>
      </c>
      <c r="CQ488" s="68">
        <v>1</v>
      </c>
      <c r="CR488" s="248">
        <v>44719</v>
      </c>
      <c r="CS488" s="58" t="s">
        <v>4078</v>
      </c>
      <c r="CT488" s="77" t="s">
        <v>139</v>
      </c>
      <c r="CU488" s="804">
        <v>44742</v>
      </c>
      <c r="CV488" s="840" t="s">
        <v>8181</v>
      </c>
      <c r="CW488" s="865" t="s">
        <v>126</v>
      </c>
      <c r="CX488" s="883">
        <v>44767</v>
      </c>
      <c r="CY488" s="884" t="s">
        <v>8735</v>
      </c>
      <c r="CZ488" s="886" t="s">
        <v>220</v>
      </c>
      <c r="DA488" s="68">
        <v>0</v>
      </c>
      <c r="DB488" s="884" t="s">
        <v>4239</v>
      </c>
      <c r="DC488" s="919"/>
      <c r="DD488" s="920"/>
      <c r="DE488" s="54" t="s">
        <v>140</v>
      </c>
      <c r="DF488" s="62"/>
      <c r="DG488" s="62"/>
      <c r="DH488" s="54"/>
      <c r="DI488" s="62"/>
      <c r="DJ488" s="953"/>
      <c r="DK488" s="925">
        <v>481</v>
      </c>
      <c r="DL488" s="855" t="str">
        <f t="shared" si="13"/>
        <v>VENCIDA</v>
      </c>
      <c r="DM488" s="913">
        <v>481</v>
      </c>
    </row>
    <row r="489" spans="1:117" ht="27" hidden="1" customHeight="1">
      <c r="A489" s="54">
        <v>643</v>
      </c>
      <c r="B489" s="54">
        <v>646</v>
      </c>
      <c r="C489" s="59" t="s">
        <v>99</v>
      </c>
      <c r="D489" s="56">
        <v>2021</v>
      </c>
      <c r="E489" s="56" t="s">
        <v>4066</v>
      </c>
      <c r="F489" s="65">
        <v>44651</v>
      </c>
      <c r="G489" s="58" t="s">
        <v>4079</v>
      </c>
      <c r="H489" s="59" t="s">
        <v>102</v>
      </c>
      <c r="I489" s="118" t="s">
        <v>4080</v>
      </c>
      <c r="J489" s="118" t="s">
        <v>4081</v>
      </c>
      <c r="K489" s="118" t="s">
        <v>3227</v>
      </c>
      <c r="L489" s="60" t="s">
        <v>106</v>
      </c>
      <c r="M489" s="118" t="s">
        <v>4082</v>
      </c>
      <c r="N489" s="218"/>
      <c r="O489" s="213">
        <v>1</v>
      </c>
      <c r="P489" s="121" t="s">
        <v>4083</v>
      </c>
      <c r="Q489" s="59" t="s">
        <v>533</v>
      </c>
      <c r="R489" s="121" t="s">
        <v>1554</v>
      </c>
      <c r="S489" s="94">
        <v>44677</v>
      </c>
      <c r="T489" s="94">
        <v>44711</v>
      </c>
      <c r="U489" s="54"/>
      <c r="V489" s="62"/>
      <c r="W489" s="94">
        <v>44711</v>
      </c>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54"/>
      <c r="AW489" s="62"/>
      <c r="AX489" s="62"/>
      <c r="AY489" s="62"/>
      <c r="AZ489" s="62"/>
      <c r="BA489" s="56"/>
      <c r="BB489" s="54"/>
      <c r="BC489" s="62"/>
      <c r="BD489" s="54"/>
      <c r="BE489" s="62"/>
      <c r="BF489" s="62"/>
      <c r="BG489" s="62"/>
      <c r="BH489" s="62"/>
      <c r="BI489" s="56"/>
      <c r="BJ489" s="54"/>
      <c r="BK489" s="62"/>
      <c r="BL489" s="62"/>
      <c r="BM489" s="62"/>
      <c r="BN489" s="62"/>
      <c r="BO489" s="62"/>
      <c r="BP489" s="62"/>
      <c r="BQ489" s="67"/>
      <c r="BR489" s="62"/>
      <c r="BS489" s="70"/>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84">
        <v>44712</v>
      </c>
      <c r="CP489" s="58" t="s">
        <v>4084</v>
      </c>
      <c r="CQ489" s="68">
        <v>1</v>
      </c>
      <c r="CR489" s="79">
        <v>44719</v>
      </c>
      <c r="CS489" s="58" t="s">
        <v>4085</v>
      </c>
      <c r="CT489" s="77" t="s">
        <v>139</v>
      </c>
      <c r="CU489" s="804">
        <v>44742</v>
      </c>
      <c r="CV489" s="840" t="s">
        <v>8181</v>
      </c>
      <c r="CW489" s="865" t="s">
        <v>126</v>
      </c>
      <c r="CX489" s="883">
        <v>44767</v>
      </c>
      <c r="CY489" s="960" t="s">
        <v>8753</v>
      </c>
      <c r="CZ489" s="886" t="s">
        <v>220</v>
      </c>
      <c r="DA489" s="68">
        <v>1</v>
      </c>
      <c r="DB489" s="884" t="s">
        <v>4237</v>
      </c>
      <c r="DC489" s="919"/>
      <c r="DD489" s="920"/>
      <c r="DE489" s="54" t="s">
        <v>4218</v>
      </c>
      <c r="DF489" s="62" t="s">
        <v>8754</v>
      </c>
      <c r="DG489" s="62" t="s">
        <v>220</v>
      </c>
      <c r="DH489" s="961">
        <v>44771</v>
      </c>
      <c r="DI489" s="62" t="s">
        <v>310</v>
      </c>
      <c r="DJ489" s="953"/>
      <c r="DK489" s="925">
        <v>482</v>
      </c>
      <c r="DL489" s="855" t="str">
        <f t="shared" si="13"/>
        <v>CUMPLIDA</v>
      </c>
      <c r="DM489" s="913">
        <v>482</v>
      </c>
    </row>
    <row r="490" spans="1:117" ht="27" hidden="1" customHeight="1">
      <c r="A490" s="54">
        <v>644</v>
      </c>
      <c r="B490" s="54">
        <v>647</v>
      </c>
      <c r="C490" s="59" t="s">
        <v>99</v>
      </c>
      <c r="D490" s="56">
        <v>2021</v>
      </c>
      <c r="E490" s="56" t="s">
        <v>4066</v>
      </c>
      <c r="F490" s="65">
        <v>44651</v>
      </c>
      <c r="G490" s="58" t="s">
        <v>4086</v>
      </c>
      <c r="H490" s="59" t="s">
        <v>102</v>
      </c>
      <c r="I490" s="118" t="s">
        <v>4087</v>
      </c>
      <c r="J490" s="118" t="s">
        <v>3952</v>
      </c>
      <c r="K490" s="118" t="s">
        <v>3953</v>
      </c>
      <c r="L490" s="60" t="s">
        <v>146</v>
      </c>
      <c r="M490" s="118" t="s">
        <v>4088</v>
      </c>
      <c r="N490" s="218"/>
      <c r="O490" s="123">
        <v>8</v>
      </c>
      <c r="P490" s="92" t="s">
        <v>4089</v>
      </c>
      <c r="Q490" s="59" t="s">
        <v>533</v>
      </c>
      <c r="R490" s="92" t="s">
        <v>1554</v>
      </c>
      <c r="S490" s="94">
        <v>44682</v>
      </c>
      <c r="T490" s="94">
        <v>44926</v>
      </c>
      <c r="U490" s="54"/>
      <c r="V490" s="62"/>
      <c r="W490" s="94">
        <v>44926</v>
      </c>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54"/>
      <c r="AW490" s="62"/>
      <c r="AX490" s="62"/>
      <c r="AY490" s="62"/>
      <c r="AZ490" s="62"/>
      <c r="BA490" s="56"/>
      <c r="BB490" s="54"/>
      <c r="BC490" s="62"/>
      <c r="BD490" s="54"/>
      <c r="BE490" s="62"/>
      <c r="BF490" s="62"/>
      <c r="BG490" s="62"/>
      <c r="BH490" s="62"/>
      <c r="BI490" s="56"/>
      <c r="BJ490" s="54"/>
      <c r="BK490" s="62"/>
      <c r="BL490" s="62"/>
      <c r="BM490" s="62"/>
      <c r="BN490" s="62"/>
      <c r="BO490" s="62"/>
      <c r="BP490" s="62"/>
      <c r="BQ490" s="67"/>
      <c r="BR490" s="62"/>
      <c r="BS490" s="70"/>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84">
        <v>44712</v>
      </c>
      <c r="CP490" s="58" t="s">
        <v>4090</v>
      </c>
      <c r="CQ490" s="128">
        <v>0.125</v>
      </c>
      <c r="CR490" s="248">
        <v>44719</v>
      </c>
      <c r="CS490" s="58" t="s">
        <v>4091</v>
      </c>
      <c r="CT490" s="56" t="s">
        <v>166</v>
      </c>
      <c r="CU490" s="804">
        <v>44742</v>
      </c>
      <c r="CV490" s="840" t="s">
        <v>8182</v>
      </c>
      <c r="CW490" s="858" t="s">
        <v>1071</v>
      </c>
      <c r="CX490" s="883">
        <v>44768</v>
      </c>
      <c r="CY490" s="884" t="s">
        <v>8736</v>
      </c>
      <c r="CZ490" s="886" t="s">
        <v>220</v>
      </c>
      <c r="DA490" s="128">
        <v>0.25</v>
      </c>
      <c r="DB490" s="884" t="s">
        <v>4238</v>
      </c>
      <c r="DC490" s="919"/>
      <c r="DD490" s="920"/>
      <c r="DE490" s="54" t="s">
        <v>140</v>
      </c>
      <c r="DF490" s="62"/>
      <c r="DG490" s="62"/>
      <c r="DH490" s="54"/>
      <c r="DI490" s="62"/>
      <c r="DJ490" s="953"/>
      <c r="DK490" s="925">
        <v>483</v>
      </c>
      <c r="DL490" s="855" t="str">
        <f t="shared" si="13"/>
        <v>EN AVANCE</v>
      </c>
      <c r="DM490" s="913">
        <v>483</v>
      </c>
    </row>
    <row r="491" spans="1:117" ht="27" hidden="1" customHeight="1">
      <c r="A491" s="54">
        <v>645</v>
      </c>
      <c r="B491" s="54">
        <v>648</v>
      </c>
      <c r="C491" s="59" t="s">
        <v>99</v>
      </c>
      <c r="D491" s="56">
        <v>2021</v>
      </c>
      <c r="E491" s="56" t="s">
        <v>4066</v>
      </c>
      <c r="F491" s="65">
        <v>44651</v>
      </c>
      <c r="G491" s="58" t="s">
        <v>4092</v>
      </c>
      <c r="H491" s="59" t="s">
        <v>102</v>
      </c>
      <c r="I491" s="118" t="s">
        <v>3951</v>
      </c>
      <c r="J491" s="118" t="s">
        <v>3952</v>
      </c>
      <c r="K491" s="118" t="s">
        <v>3953</v>
      </c>
      <c r="L491" s="60" t="s">
        <v>146</v>
      </c>
      <c r="M491" s="118" t="s">
        <v>4093</v>
      </c>
      <c r="N491" s="218"/>
      <c r="O491" s="213">
        <v>100</v>
      </c>
      <c r="P491" s="367" t="s">
        <v>4094</v>
      </c>
      <c r="Q491" s="59" t="s">
        <v>533</v>
      </c>
      <c r="R491" s="92" t="s">
        <v>1554</v>
      </c>
      <c r="S491" s="94">
        <v>44682</v>
      </c>
      <c r="T491" s="94">
        <v>44926</v>
      </c>
      <c r="U491" s="54"/>
      <c r="V491" s="62"/>
      <c r="W491" s="94">
        <v>44926</v>
      </c>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54"/>
      <c r="AW491" s="62"/>
      <c r="AX491" s="62"/>
      <c r="AY491" s="62"/>
      <c r="AZ491" s="62"/>
      <c r="BA491" s="56"/>
      <c r="BB491" s="54"/>
      <c r="BC491" s="62"/>
      <c r="BD491" s="54"/>
      <c r="BE491" s="62"/>
      <c r="BF491" s="62"/>
      <c r="BG491" s="62"/>
      <c r="BH491" s="62"/>
      <c r="BI491" s="56"/>
      <c r="BJ491" s="54"/>
      <c r="BK491" s="62"/>
      <c r="BL491" s="62"/>
      <c r="BM491" s="62"/>
      <c r="BN491" s="62"/>
      <c r="BO491" s="62"/>
      <c r="BP491" s="62"/>
      <c r="BQ491" s="67"/>
      <c r="BR491" s="62"/>
      <c r="BS491" s="70"/>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84">
        <v>44712</v>
      </c>
      <c r="CP491" s="58" t="s">
        <v>4095</v>
      </c>
      <c r="CQ491" s="68">
        <v>0</v>
      </c>
      <c r="CR491" s="79">
        <v>44719</v>
      </c>
      <c r="CS491" s="58" t="s">
        <v>4096</v>
      </c>
      <c r="CT491" s="56" t="s">
        <v>166</v>
      </c>
      <c r="CU491" s="804">
        <v>44742</v>
      </c>
      <c r="CV491" s="840" t="s">
        <v>8182</v>
      </c>
      <c r="CW491" s="858" t="s">
        <v>1071</v>
      </c>
      <c r="CX491" s="883">
        <v>44768</v>
      </c>
      <c r="CY491" s="884" t="s">
        <v>8737</v>
      </c>
      <c r="CZ491" s="886" t="s">
        <v>220</v>
      </c>
      <c r="DA491" s="68">
        <v>0</v>
      </c>
      <c r="DB491" s="884" t="s">
        <v>4238</v>
      </c>
      <c r="DC491" s="919"/>
      <c r="DD491" s="920"/>
      <c r="DE491" s="54" t="s">
        <v>140</v>
      </c>
      <c r="DF491" s="62"/>
      <c r="DG491" s="62"/>
      <c r="DH491" s="54"/>
      <c r="DI491" s="62"/>
      <c r="DJ491" s="953"/>
      <c r="DK491" s="925">
        <v>484</v>
      </c>
      <c r="DL491" s="855" t="str">
        <f t="shared" si="13"/>
        <v>EN AVANCE</v>
      </c>
      <c r="DM491" s="913">
        <v>484</v>
      </c>
    </row>
    <row r="492" spans="1:117" ht="27" hidden="1" customHeight="1">
      <c r="A492" s="54">
        <v>646</v>
      </c>
      <c r="B492" s="54">
        <v>649</v>
      </c>
      <c r="C492" s="59" t="s">
        <v>99</v>
      </c>
      <c r="D492" s="56">
        <v>2021</v>
      </c>
      <c r="E492" s="56" t="s">
        <v>4066</v>
      </c>
      <c r="F492" s="65">
        <v>44651</v>
      </c>
      <c r="G492" s="58" t="s">
        <v>4097</v>
      </c>
      <c r="H492" s="59" t="s">
        <v>102</v>
      </c>
      <c r="I492" s="118" t="s">
        <v>4098</v>
      </c>
      <c r="J492" s="118" t="s">
        <v>4098</v>
      </c>
      <c r="K492" s="118" t="s">
        <v>3227</v>
      </c>
      <c r="L492" s="60" t="s">
        <v>146</v>
      </c>
      <c r="M492" s="118" t="s">
        <v>4099</v>
      </c>
      <c r="N492" s="218"/>
      <c r="O492" s="213">
        <v>100</v>
      </c>
      <c r="P492" s="121" t="s">
        <v>4100</v>
      </c>
      <c r="Q492" s="59" t="s">
        <v>533</v>
      </c>
      <c r="R492" s="92" t="s">
        <v>1554</v>
      </c>
      <c r="S492" s="94">
        <v>44682</v>
      </c>
      <c r="T492" s="94">
        <v>44926</v>
      </c>
      <c r="U492" s="54"/>
      <c r="V492" s="62"/>
      <c r="W492" s="94">
        <v>44926</v>
      </c>
      <c r="X492" s="62"/>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54"/>
      <c r="AW492" s="62"/>
      <c r="AX492" s="62"/>
      <c r="AY492" s="62"/>
      <c r="AZ492" s="62"/>
      <c r="BA492" s="56"/>
      <c r="BB492" s="54"/>
      <c r="BC492" s="62"/>
      <c r="BD492" s="54"/>
      <c r="BE492" s="62"/>
      <c r="BF492" s="62"/>
      <c r="BG492" s="62"/>
      <c r="BH492" s="62"/>
      <c r="BI492" s="56"/>
      <c r="BJ492" s="54"/>
      <c r="BK492" s="62"/>
      <c r="BL492" s="62"/>
      <c r="BM492" s="62"/>
      <c r="BN492" s="62"/>
      <c r="BO492" s="62"/>
      <c r="BP492" s="62"/>
      <c r="BQ492" s="67"/>
      <c r="BR492" s="62"/>
      <c r="BS492" s="70"/>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84">
        <v>44712</v>
      </c>
      <c r="CP492" s="58" t="s">
        <v>4101</v>
      </c>
      <c r="CQ492" s="128">
        <v>0.125</v>
      </c>
      <c r="CR492" s="79">
        <v>44719</v>
      </c>
      <c r="CS492" s="58" t="s">
        <v>4091</v>
      </c>
      <c r="CT492" s="56" t="s">
        <v>166</v>
      </c>
      <c r="CU492" s="804">
        <v>44742</v>
      </c>
      <c r="CV492" s="840" t="s">
        <v>8182</v>
      </c>
      <c r="CW492" s="858" t="s">
        <v>1071</v>
      </c>
      <c r="CX492" s="883">
        <v>44768</v>
      </c>
      <c r="CY492" s="884" t="s">
        <v>8738</v>
      </c>
      <c r="CZ492" s="886" t="s">
        <v>220</v>
      </c>
      <c r="DA492" s="128">
        <v>0.25</v>
      </c>
      <c r="DB492" s="884" t="s">
        <v>4238</v>
      </c>
      <c r="DC492" s="919"/>
      <c r="DD492" s="920"/>
      <c r="DE492" s="54" t="s">
        <v>140</v>
      </c>
      <c r="DF492" s="62"/>
      <c r="DG492" s="62"/>
      <c r="DH492" s="54"/>
      <c r="DI492" s="62"/>
      <c r="DJ492" s="953"/>
      <c r="DK492" s="925">
        <v>485</v>
      </c>
      <c r="DL492" s="855" t="str">
        <f t="shared" si="13"/>
        <v>EN AVANCE</v>
      </c>
      <c r="DM492" s="913">
        <v>485</v>
      </c>
    </row>
    <row r="493" spans="1:117" ht="27" hidden="1" customHeight="1">
      <c r="A493" s="54">
        <v>647</v>
      </c>
      <c r="B493" s="54">
        <v>650</v>
      </c>
      <c r="C493" s="59" t="s">
        <v>99</v>
      </c>
      <c r="D493" s="56">
        <v>2021</v>
      </c>
      <c r="E493" s="56" t="s">
        <v>4066</v>
      </c>
      <c r="F493" s="65">
        <v>44651</v>
      </c>
      <c r="G493" s="58" t="s">
        <v>4102</v>
      </c>
      <c r="H493" s="59" t="s">
        <v>102</v>
      </c>
      <c r="I493" s="118" t="s">
        <v>4098</v>
      </c>
      <c r="J493" s="118" t="s">
        <v>4098</v>
      </c>
      <c r="K493" s="118" t="s">
        <v>3227</v>
      </c>
      <c r="L493" s="60" t="s">
        <v>146</v>
      </c>
      <c r="M493" s="118" t="s">
        <v>4099</v>
      </c>
      <c r="N493" s="218"/>
      <c r="O493" s="213">
        <v>100</v>
      </c>
      <c r="P493" s="121" t="s">
        <v>4100</v>
      </c>
      <c r="Q493" s="59" t="s">
        <v>533</v>
      </c>
      <c r="R493" s="92" t="s">
        <v>1554</v>
      </c>
      <c r="S493" s="94">
        <v>44682</v>
      </c>
      <c r="T493" s="94">
        <v>44926</v>
      </c>
      <c r="U493" s="54"/>
      <c r="V493" s="62"/>
      <c r="W493" s="94">
        <v>44926</v>
      </c>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54"/>
      <c r="AW493" s="62"/>
      <c r="AX493" s="62"/>
      <c r="AY493" s="62"/>
      <c r="AZ493" s="62"/>
      <c r="BA493" s="56"/>
      <c r="BB493" s="54"/>
      <c r="BC493" s="62"/>
      <c r="BD493" s="54"/>
      <c r="BE493" s="62"/>
      <c r="BF493" s="62"/>
      <c r="BG493" s="62"/>
      <c r="BH493" s="62"/>
      <c r="BI493" s="56"/>
      <c r="BJ493" s="54"/>
      <c r="BK493" s="62"/>
      <c r="BL493" s="62"/>
      <c r="BM493" s="62"/>
      <c r="BN493" s="62"/>
      <c r="BO493" s="62"/>
      <c r="BP493" s="62"/>
      <c r="BQ493" s="67"/>
      <c r="BR493" s="62"/>
      <c r="BS493" s="70"/>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84">
        <v>44712</v>
      </c>
      <c r="CP493" s="58" t="s">
        <v>4101</v>
      </c>
      <c r="CQ493" s="128">
        <v>0.125</v>
      </c>
      <c r="CR493" s="79">
        <v>44719</v>
      </c>
      <c r="CS493" s="58" t="s">
        <v>4091</v>
      </c>
      <c r="CT493" s="56" t="s">
        <v>166</v>
      </c>
      <c r="CU493" s="804">
        <v>44742</v>
      </c>
      <c r="CV493" s="840" t="s">
        <v>8182</v>
      </c>
      <c r="CW493" s="858" t="s">
        <v>1071</v>
      </c>
      <c r="CX493" s="883">
        <v>44768</v>
      </c>
      <c r="CY493" s="884" t="s">
        <v>8739</v>
      </c>
      <c r="CZ493" s="886" t="s">
        <v>220</v>
      </c>
      <c r="DA493" s="128">
        <v>0</v>
      </c>
      <c r="DB493" s="884" t="s">
        <v>4238</v>
      </c>
      <c r="DC493" s="919"/>
      <c r="DD493" s="920"/>
      <c r="DE493" s="54" t="s">
        <v>140</v>
      </c>
      <c r="DF493" s="62"/>
      <c r="DG493" s="62"/>
      <c r="DH493" s="54"/>
      <c r="DI493" s="62"/>
      <c r="DJ493" s="953"/>
      <c r="DK493" s="925">
        <v>486</v>
      </c>
      <c r="DL493" s="855" t="str">
        <f t="shared" si="13"/>
        <v>EN AVANCE</v>
      </c>
      <c r="DM493" s="913">
        <v>486</v>
      </c>
    </row>
    <row r="494" spans="1:117" ht="27" hidden="1" customHeight="1">
      <c r="A494" s="54">
        <v>648</v>
      </c>
      <c r="B494" s="54">
        <v>651</v>
      </c>
      <c r="C494" s="59" t="s">
        <v>99</v>
      </c>
      <c r="D494" s="56">
        <v>2021</v>
      </c>
      <c r="E494" s="56" t="s">
        <v>4066</v>
      </c>
      <c r="F494" s="65">
        <v>44651</v>
      </c>
      <c r="G494" s="58" t="s">
        <v>4103</v>
      </c>
      <c r="H494" s="59" t="s">
        <v>102</v>
      </c>
      <c r="I494" s="118" t="s">
        <v>4104</v>
      </c>
      <c r="J494" s="118" t="s">
        <v>4104</v>
      </c>
      <c r="K494" s="118" t="s">
        <v>3227</v>
      </c>
      <c r="L494" s="60" t="s">
        <v>146</v>
      </c>
      <c r="M494" s="220" t="s">
        <v>4105</v>
      </c>
      <c r="N494" s="218"/>
      <c r="O494" s="213">
        <v>100</v>
      </c>
      <c r="P494" s="92" t="s">
        <v>4106</v>
      </c>
      <c r="Q494" s="59" t="s">
        <v>475</v>
      </c>
      <c r="R494" s="92" t="s">
        <v>4107</v>
      </c>
      <c r="S494" s="94">
        <v>44682</v>
      </c>
      <c r="T494" s="94">
        <v>44926</v>
      </c>
      <c r="U494" s="54"/>
      <c r="V494" s="62"/>
      <c r="W494" s="94">
        <v>44926</v>
      </c>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54"/>
      <c r="AW494" s="62"/>
      <c r="AX494" s="62"/>
      <c r="AY494" s="62"/>
      <c r="AZ494" s="62"/>
      <c r="BA494" s="56"/>
      <c r="BB494" s="54"/>
      <c r="BC494" s="62"/>
      <c r="BD494" s="54"/>
      <c r="BE494" s="62"/>
      <c r="BF494" s="62"/>
      <c r="BG494" s="62"/>
      <c r="BH494" s="62"/>
      <c r="BI494" s="56"/>
      <c r="BJ494" s="54"/>
      <c r="BK494" s="62"/>
      <c r="BL494" s="62"/>
      <c r="BM494" s="62"/>
      <c r="BN494" s="62"/>
      <c r="BO494" s="62"/>
      <c r="BP494" s="62"/>
      <c r="BQ494" s="67"/>
      <c r="BR494" s="62"/>
      <c r="BS494" s="70"/>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248">
        <v>44720</v>
      </c>
      <c r="CS494" s="92" t="s">
        <v>4108</v>
      </c>
      <c r="CT494" s="92" t="s">
        <v>166</v>
      </c>
      <c r="CU494" s="822">
        <v>44757</v>
      </c>
      <c r="CV494" s="836" t="s">
        <v>8378</v>
      </c>
      <c r="CW494" s="879" t="s">
        <v>1071</v>
      </c>
      <c r="CX494" s="883">
        <v>44767</v>
      </c>
      <c r="CY494" s="884" t="s">
        <v>8740</v>
      </c>
      <c r="CZ494" s="886" t="s">
        <v>220</v>
      </c>
      <c r="DA494" s="62">
        <v>0.1</v>
      </c>
      <c r="DB494" s="884" t="s">
        <v>4238</v>
      </c>
      <c r="DC494" s="919"/>
      <c r="DD494" s="920"/>
      <c r="DE494" s="54" t="s">
        <v>140</v>
      </c>
      <c r="DF494" s="62"/>
      <c r="DG494" s="62"/>
      <c r="DH494" s="54"/>
      <c r="DI494" s="62"/>
      <c r="DJ494" s="953"/>
      <c r="DK494" s="925">
        <v>487</v>
      </c>
      <c r="DL494" s="855" t="str">
        <f t="shared" si="13"/>
        <v>EN AVANCE</v>
      </c>
      <c r="DM494" s="913">
        <v>487</v>
      </c>
    </row>
    <row r="495" spans="1:117" ht="27" hidden="1" customHeight="1">
      <c r="A495" s="928">
        <v>649</v>
      </c>
      <c r="B495" s="54">
        <v>652</v>
      </c>
      <c r="C495" s="59" t="s">
        <v>99</v>
      </c>
      <c r="D495" s="56">
        <v>2022</v>
      </c>
      <c r="E495" s="56" t="s">
        <v>4066</v>
      </c>
      <c r="F495" s="65">
        <v>44708</v>
      </c>
      <c r="G495" s="368" t="s">
        <v>4110</v>
      </c>
      <c r="H495" s="369" t="s">
        <v>102</v>
      </c>
      <c r="I495" s="370" t="s">
        <v>4111</v>
      </c>
      <c r="J495" s="368" t="s">
        <v>1304</v>
      </c>
      <c r="K495" s="368" t="s">
        <v>4112</v>
      </c>
      <c r="L495" s="60" t="s">
        <v>146</v>
      </c>
      <c r="M495" s="368" t="s">
        <v>1307</v>
      </c>
      <c r="N495" s="371"/>
      <c r="O495" s="372">
        <v>10</v>
      </c>
      <c r="P495" s="372" t="s">
        <v>1308</v>
      </c>
      <c r="Q495" s="55" t="s">
        <v>954</v>
      </c>
      <c r="R495" s="372" t="s">
        <v>1309</v>
      </c>
      <c r="S495" s="373">
        <v>44742</v>
      </c>
      <c r="T495" s="373">
        <v>45015</v>
      </c>
      <c r="U495" s="14"/>
      <c r="V495" s="11"/>
      <c r="W495" s="373">
        <v>45015</v>
      </c>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2"/>
      <c r="AW495" s="11"/>
      <c r="AX495" s="11"/>
      <c r="AY495" s="11"/>
      <c r="AZ495" s="11"/>
      <c r="BA495" s="13"/>
      <c r="BB495" s="14"/>
      <c r="BC495" s="11"/>
      <c r="BD495" s="12"/>
      <c r="BE495" s="11"/>
      <c r="BF495" s="11"/>
      <c r="BG495" s="11"/>
      <c r="BH495" s="15"/>
      <c r="BI495" s="13"/>
      <c r="BJ495" s="14"/>
      <c r="BK495" s="11"/>
      <c r="BL495" s="11"/>
      <c r="BM495" s="11"/>
      <c r="BN495" s="11"/>
      <c r="BO495" s="11"/>
      <c r="BP495" s="11"/>
      <c r="BQ495" s="16"/>
      <c r="BR495" s="11"/>
      <c r="BS495" s="17"/>
      <c r="BT495" s="11"/>
      <c r="BU495" s="11"/>
      <c r="BV495" s="11"/>
      <c r="BW495" s="11"/>
      <c r="BX495" s="11"/>
      <c r="BY495" s="11"/>
      <c r="BZ495" s="11"/>
      <c r="CA495" s="11"/>
      <c r="CB495" s="11"/>
      <c r="CC495" s="11"/>
      <c r="CD495" s="11"/>
      <c r="CE495" s="11"/>
      <c r="CF495" s="11"/>
      <c r="CG495" s="11"/>
      <c r="CH495" s="11"/>
      <c r="CI495" s="11"/>
      <c r="CJ495" s="11"/>
      <c r="CK495" s="11"/>
      <c r="CL495" s="11"/>
      <c r="CM495" s="11"/>
      <c r="CN495" s="11"/>
      <c r="CO495" s="374"/>
      <c r="CP495" s="374"/>
      <c r="CQ495" s="374"/>
      <c r="CR495" s="375"/>
      <c r="CS495" s="374"/>
      <c r="CT495" s="374"/>
      <c r="CU495" s="124">
        <v>44756</v>
      </c>
      <c r="CV495" s="841" t="s">
        <v>4113</v>
      </c>
      <c r="CW495" s="869" t="s">
        <v>139</v>
      </c>
      <c r="CX495" s="883">
        <v>44770</v>
      </c>
      <c r="CY495" s="884" t="s">
        <v>8741</v>
      </c>
      <c r="CZ495" s="885" t="s">
        <v>220</v>
      </c>
      <c r="DA495" s="11">
        <v>0.33</v>
      </c>
      <c r="DB495" s="884" t="s">
        <v>4238</v>
      </c>
      <c r="DC495" s="923"/>
      <c r="DD495" s="924"/>
      <c r="DE495" s="54" t="s">
        <v>140</v>
      </c>
      <c r="DF495" s="11"/>
      <c r="DG495" s="11"/>
      <c r="DH495" s="14"/>
      <c r="DI495" s="11"/>
      <c r="DJ495" s="953"/>
      <c r="DK495" s="925">
        <v>488</v>
      </c>
      <c r="DL495" s="855" t="str">
        <f t="shared" si="13"/>
        <v>EN AVANCE</v>
      </c>
      <c r="DM495" s="913">
        <v>488</v>
      </c>
    </row>
    <row r="496" spans="1:117" ht="27" hidden="1" customHeight="1">
      <c r="A496" s="928">
        <v>0</v>
      </c>
      <c r="B496" s="54">
        <v>653</v>
      </c>
      <c r="C496" s="59" t="s">
        <v>99</v>
      </c>
      <c r="D496" s="56">
        <v>2022</v>
      </c>
      <c r="E496" s="56" t="s">
        <v>4109</v>
      </c>
      <c r="F496" s="65">
        <v>44708</v>
      </c>
      <c r="G496" s="368" t="s">
        <v>4110</v>
      </c>
      <c r="H496" s="369" t="s">
        <v>102</v>
      </c>
      <c r="I496" s="368" t="s">
        <v>4114</v>
      </c>
      <c r="J496" s="368" t="s">
        <v>1304</v>
      </c>
      <c r="K496" s="368" t="s">
        <v>1305</v>
      </c>
      <c r="L496" s="60" t="s">
        <v>146</v>
      </c>
      <c r="M496" s="368" t="s">
        <v>1325</v>
      </c>
      <c r="N496" s="371"/>
      <c r="O496" s="372">
        <v>10</v>
      </c>
      <c r="P496" s="372" t="s">
        <v>1326</v>
      </c>
      <c r="Q496" s="55" t="s">
        <v>954</v>
      </c>
      <c r="R496" s="372" t="s">
        <v>4115</v>
      </c>
      <c r="S496" s="373">
        <v>44742</v>
      </c>
      <c r="T496" s="373">
        <v>45015</v>
      </c>
      <c r="U496" s="14"/>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2"/>
      <c r="AW496" s="11"/>
      <c r="AX496" s="11"/>
      <c r="AY496" s="11"/>
      <c r="AZ496" s="11"/>
      <c r="BA496" s="13"/>
      <c r="BB496" s="14"/>
      <c r="BC496" s="11"/>
      <c r="BD496" s="12"/>
      <c r="BE496" s="11"/>
      <c r="BF496" s="11"/>
      <c r="BG496" s="11"/>
      <c r="BH496" s="15"/>
      <c r="BI496" s="13"/>
      <c r="BJ496" s="14"/>
      <c r="BK496" s="11"/>
      <c r="BL496" s="11"/>
      <c r="BM496" s="11"/>
      <c r="BN496" s="11"/>
      <c r="BO496" s="11"/>
      <c r="BP496" s="11"/>
      <c r="BQ496" s="16"/>
      <c r="BR496" s="11"/>
      <c r="BS496" s="17"/>
      <c r="BT496" s="11"/>
      <c r="BU496" s="11"/>
      <c r="BV496" s="11"/>
      <c r="BW496" s="11"/>
      <c r="BX496" s="11"/>
      <c r="BY496" s="11"/>
      <c r="BZ496" s="11"/>
      <c r="CA496" s="11"/>
      <c r="CB496" s="11"/>
      <c r="CC496" s="11"/>
      <c r="CD496" s="11"/>
      <c r="CE496" s="11"/>
      <c r="CF496" s="11"/>
      <c r="CG496" s="11"/>
      <c r="CH496" s="11"/>
      <c r="CI496" s="11"/>
      <c r="CJ496" s="11"/>
      <c r="CK496" s="11"/>
      <c r="CL496" s="11"/>
      <c r="CM496" s="11"/>
      <c r="CN496" s="11"/>
      <c r="CO496" s="374"/>
      <c r="CP496" s="374"/>
      <c r="CQ496" s="374"/>
      <c r="CR496" s="375"/>
      <c r="CS496" s="374"/>
      <c r="CT496" s="374"/>
      <c r="CU496" s="124">
        <v>44756</v>
      </c>
      <c r="CV496" s="841" t="s">
        <v>3713</v>
      </c>
      <c r="CW496" s="869" t="s">
        <v>139</v>
      </c>
      <c r="CX496" s="883">
        <v>44768</v>
      </c>
      <c r="CY496" s="884" t="s">
        <v>8742</v>
      </c>
      <c r="CZ496" s="885" t="s">
        <v>220</v>
      </c>
      <c r="DA496" s="11">
        <v>0.5</v>
      </c>
      <c r="DB496" s="884" t="s">
        <v>4238</v>
      </c>
      <c r="DC496" s="923"/>
      <c r="DD496" s="924"/>
      <c r="DE496" s="54" t="s">
        <v>140</v>
      </c>
      <c r="DF496" s="11"/>
      <c r="DG496" s="11"/>
      <c r="DH496" s="14"/>
      <c r="DI496" s="11"/>
      <c r="DJ496" s="953"/>
      <c r="DK496" s="925">
        <v>489</v>
      </c>
      <c r="DL496" s="855" t="str">
        <f t="shared" si="13"/>
        <v>VENCIDA</v>
      </c>
      <c r="DM496" s="913">
        <v>489</v>
      </c>
    </row>
    <row r="497" spans="1:117" ht="27" hidden="1" customHeight="1">
      <c r="A497" s="928">
        <v>0</v>
      </c>
      <c r="B497" s="54">
        <v>654</v>
      </c>
      <c r="C497" s="59" t="s">
        <v>99</v>
      </c>
      <c r="D497" s="56">
        <v>2022</v>
      </c>
      <c r="E497" s="56" t="s">
        <v>4109</v>
      </c>
      <c r="F497" s="65">
        <v>44708</v>
      </c>
      <c r="G497" s="368" t="s">
        <v>4110</v>
      </c>
      <c r="H497" s="369" t="s">
        <v>102</v>
      </c>
      <c r="I497" s="368" t="s">
        <v>4116</v>
      </c>
      <c r="J497" s="368" t="s">
        <v>2365</v>
      </c>
      <c r="K497" s="368" t="s">
        <v>2366</v>
      </c>
      <c r="L497" s="60" t="s">
        <v>570</v>
      </c>
      <c r="M497" s="368" t="s">
        <v>2378</v>
      </c>
      <c r="N497" s="371"/>
      <c r="O497" s="376">
        <v>1</v>
      </c>
      <c r="P497" s="372" t="s">
        <v>2379</v>
      </c>
      <c r="Q497" s="377" t="s">
        <v>2221</v>
      </c>
      <c r="R497" s="372" t="s">
        <v>2222</v>
      </c>
      <c r="S497" s="373">
        <v>44743</v>
      </c>
      <c r="T497" s="373">
        <v>45107</v>
      </c>
      <c r="U497" s="14"/>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2"/>
      <c r="AW497" s="11"/>
      <c r="AX497" s="11"/>
      <c r="AY497" s="11"/>
      <c r="AZ497" s="11"/>
      <c r="BA497" s="13"/>
      <c r="BB497" s="14"/>
      <c r="BC497" s="11"/>
      <c r="BD497" s="12"/>
      <c r="BE497" s="11"/>
      <c r="BF497" s="11"/>
      <c r="BG497" s="11"/>
      <c r="BH497" s="15"/>
      <c r="BI497" s="13"/>
      <c r="BJ497" s="14"/>
      <c r="BK497" s="11"/>
      <c r="BL497" s="11"/>
      <c r="BM497" s="11"/>
      <c r="BN497" s="11"/>
      <c r="BO497" s="11"/>
      <c r="BP497" s="11"/>
      <c r="BQ497" s="16"/>
      <c r="BR497" s="11"/>
      <c r="BS497" s="17"/>
      <c r="BT497" s="11"/>
      <c r="BU497" s="11"/>
      <c r="BV497" s="11"/>
      <c r="BW497" s="11"/>
      <c r="BX497" s="11"/>
      <c r="BY497" s="11"/>
      <c r="BZ497" s="11"/>
      <c r="CA497" s="11"/>
      <c r="CB497" s="11"/>
      <c r="CC497" s="11"/>
      <c r="CD497" s="11"/>
      <c r="CE497" s="11"/>
      <c r="CF497" s="11"/>
      <c r="CG497" s="11"/>
      <c r="CH497" s="11"/>
      <c r="CI497" s="11"/>
      <c r="CJ497" s="11"/>
      <c r="CK497" s="11"/>
      <c r="CL497" s="11"/>
      <c r="CM497" s="11"/>
      <c r="CN497" s="11"/>
      <c r="CO497" s="374"/>
      <c r="CP497" s="374"/>
      <c r="CQ497" s="374"/>
      <c r="CR497" s="375"/>
      <c r="CS497" s="374"/>
      <c r="CT497" s="374"/>
      <c r="CU497" s="822">
        <v>44757</v>
      </c>
      <c r="CV497" s="836" t="s">
        <v>8377</v>
      </c>
      <c r="CW497" s="879" t="s">
        <v>1071</v>
      </c>
      <c r="CX497" s="883">
        <v>44767</v>
      </c>
      <c r="CY497" s="884" t="s">
        <v>8743</v>
      </c>
      <c r="CZ497" s="886" t="s">
        <v>220</v>
      </c>
      <c r="DA497" s="11">
        <v>0.2</v>
      </c>
      <c r="DB497" s="884" t="s">
        <v>4238</v>
      </c>
      <c r="DC497" s="923"/>
      <c r="DD497" s="924"/>
      <c r="DE497" s="54" t="s">
        <v>140</v>
      </c>
      <c r="DF497" s="11"/>
      <c r="DG497" s="11"/>
      <c r="DH497" s="14"/>
      <c r="DI497" s="11"/>
      <c r="DJ497" s="953"/>
      <c r="DK497" s="925">
        <v>490</v>
      </c>
      <c r="DL497" s="855" t="str">
        <f t="shared" si="13"/>
        <v>VENCIDA</v>
      </c>
      <c r="DM497" s="913">
        <v>490</v>
      </c>
    </row>
    <row r="498" spans="1:117" ht="27" hidden="1" customHeight="1">
      <c r="A498" s="928">
        <v>0</v>
      </c>
      <c r="B498" s="54">
        <v>655</v>
      </c>
      <c r="C498" s="59" t="s">
        <v>99</v>
      </c>
      <c r="D498" s="56">
        <v>2022</v>
      </c>
      <c r="E498" s="56" t="s">
        <v>4109</v>
      </c>
      <c r="F498" s="65">
        <v>44708</v>
      </c>
      <c r="G498" s="368" t="s">
        <v>4110</v>
      </c>
      <c r="H498" s="369" t="s">
        <v>102</v>
      </c>
      <c r="I498" s="368" t="s">
        <v>4009</v>
      </c>
      <c r="J498" s="368" t="s">
        <v>4010</v>
      </c>
      <c r="K498" s="368" t="s">
        <v>1418</v>
      </c>
      <c r="L498" s="60" t="s">
        <v>146</v>
      </c>
      <c r="M498" s="368" t="s">
        <v>4011</v>
      </c>
      <c r="N498" s="371"/>
      <c r="O498" s="376">
        <v>1</v>
      </c>
      <c r="P498" s="372" t="s">
        <v>4117</v>
      </c>
      <c r="Q498" s="55" t="s">
        <v>391</v>
      </c>
      <c r="R498" s="372" t="s">
        <v>4118</v>
      </c>
      <c r="S498" s="373">
        <v>44743</v>
      </c>
      <c r="T498" s="373">
        <v>45107</v>
      </c>
      <c r="U498" s="14"/>
      <c r="V498" s="11"/>
      <c r="W498" s="94">
        <v>44926</v>
      </c>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2"/>
      <c r="AW498" s="11"/>
      <c r="AX498" s="11"/>
      <c r="AY498" s="11"/>
      <c r="AZ498" s="11"/>
      <c r="BA498" s="13"/>
      <c r="BB498" s="14"/>
      <c r="BC498" s="11"/>
      <c r="BD498" s="12"/>
      <c r="BE498" s="11"/>
      <c r="BF498" s="11"/>
      <c r="BG498" s="11"/>
      <c r="BH498" s="15"/>
      <c r="BI498" s="13"/>
      <c r="BJ498" s="14"/>
      <c r="BK498" s="11"/>
      <c r="BL498" s="11"/>
      <c r="BM498" s="11"/>
      <c r="BN498" s="11"/>
      <c r="BO498" s="11"/>
      <c r="BP498" s="11"/>
      <c r="BQ498" s="16"/>
      <c r="BR498" s="11"/>
      <c r="BS498" s="17"/>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374"/>
      <c r="CP498" s="374"/>
      <c r="CQ498" s="374"/>
      <c r="CR498" s="375"/>
      <c r="CS498" s="374"/>
      <c r="CT498" s="374"/>
      <c r="CU498" s="811">
        <v>44761</v>
      </c>
      <c r="CV498" s="815" t="s">
        <v>8217</v>
      </c>
      <c r="CW498" s="879" t="s">
        <v>1071</v>
      </c>
      <c r="CX498" s="883">
        <v>44767</v>
      </c>
      <c r="CY498" s="884"/>
      <c r="CZ498" s="885" t="s">
        <v>220</v>
      </c>
      <c r="DA498" s="11"/>
      <c r="DB498" s="884" t="s">
        <v>4240</v>
      </c>
      <c r="DC498" s="923"/>
      <c r="DD498" s="924"/>
      <c r="DE498" s="54" t="s">
        <v>140</v>
      </c>
      <c r="DF498" s="11"/>
      <c r="DG498" s="11"/>
      <c r="DH498" s="14"/>
      <c r="DI498" s="11"/>
      <c r="DJ498" s="953"/>
      <c r="DK498" s="925">
        <v>491</v>
      </c>
      <c r="DL498" s="855" t="str">
        <f t="shared" si="13"/>
        <v>SIN INICIAR</v>
      </c>
      <c r="DM498" s="913">
        <v>491</v>
      </c>
    </row>
    <row r="499" spans="1:117" ht="27" hidden="1" customHeight="1">
      <c r="A499" s="928">
        <v>650</v>
      </c>
      <c r="B499" s="54">
        <v>656</v>
      </c>
      <c r="C499" s="59" t="s">
        <v>99</v>
      </c>
      <c r="D499" s="56">
        <v>2022</v>
      </c>
      <c r="E499" s="56" t="s">
        <v>4109</v>
      </c>
      <c r="F499" s="65">
        <v>44708</v>
      </c>
      <c r="G499" s="368" t="s">
        <v>4119</v>
      </c>
      <c r="H499" s="369" t="s">
        <v>102</v>
      </c>
      <c r="I499" s="368" t="s">
        <v>4120</v>
      </c>
      <c r="J499" s="368" t="s">
        <v>1445</v>
      </c>
      <c r="K499" s="368" t="s">
        <v>1446</v>
      </c>
      <c r="L499" s="60" t="s">
        <v>146</v>
      </c>
      <c r="M499" s="368" t="s">
        <v>1448</v>
      </c>
      <c r="N499" s="371"/>
      <c r="O499" s="376">
        <v>1</v>
      </c>
      <c r="P499" s="372" t="s">
        <v>1449</v>
      </c>
      <c r="Q499" s="55" t="s">
        <v>954</v>
      </c>
      <c r="R499" s="372" t="s">
        <v>1421</v>
      </c>
      <c r="S499" s="373">
        <v>44742</v>
      </c>
      <c r="T499" s="373">
        <v>45015</v>
      </c>
      <c r="U499" s="14"/>
      <c r="V499" s="11"/>
      <c r="W499" s="94">
        <v>45015</v>
      </c>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2"/>
      <c r="AW499" s="11"/>
      <c r="AX499" s="11"/>
      <c r="AY499" s="11"/>
      <c r="AZ499" s="11"/>
      <c r="BA499" s="13"/>
      <c r="BB499" s="14"/>
      <c r="BC499" s="11"/>
      <c r="BD499" s="12"/>
      <c r="BE499" s="11"/>
      <c r="BF499" s="11"/>
      <c r="BG499" s="11"/>
      <c r="BH499" s="15"/>
      <c r="BI499" s="13"/>
      <c r="BJ499" s="14"/>
      <c r="BK499" s="11"/>
      <c r="BL499" s="11"/>
      <c r="BM499" s="11"/>
      <c r="BN499" s="11"/>
      <c r="BO499" s="11"/>
      <c r="BP499" s="11"/>
      <c r="BQ499" s="16"/>
      <c r="BR499" s="11"/>
      <c r="BS499" s="17"/>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374"/>
      <c r="CP499" s="374"/>
      <c r="CQ499" s="374"/>
      <c r="CR499" s="375"/>
      <c r="CS499" s="374"/>
      <c r="CT499" s="374"/>
      <c r="CU499" s="248">
        <v>44756</v>
      </c>
      <c r="CV499" s="815" t="s">
        <v>8381</v>
      </c>
      <c r="CW499" s="869" t="s">
        <v>1071</v>
      </c>
      <c r="CX499" s="883">
        <v>44770</v>
      </c>
      <c r="CY499" s="884" t="s">
        <v>8744</v>
      </c>
      <c r="CZ499" s="885" t="s">
        <v>220</v>
      </c>
      <c r="DA499" s="11">
        <v>0.33</v>
      </c>
      <c r="DB499" s="884" t="s">
        <v>4238</v>
      </c>
      <c r="DC499" s="923"/>
      <c r="DD499" s="924"/>
      <c r="DE499" s="54" t="s">
        <v>140</v>
      </c>
      <c r="DF499" s="11"/>
      <c r="DG499" s="11"/>
      <c r="DH499" s="14"/>
      <c r="DI499" s="11"/>
      <c r="DJ499" s="953"/>
      <c r="DK499" s="925">
        <v>492</v>
      </c>
      <c r="DL499" s="855" t="str">
        <f t="shared" si="13"/>
        <v>EN AVANCE</v>
      </c>
      <c r="DM499" s="913">
        <v>492</v>
      </c>
    </row>
    <row r="500" spans="1:117" ht="27" hidden="1" customHeight="1">
      <c r="A500" s="928">
        <v>0</v>
      </c>
      <c r="B500" s="54">
        <v>657</v>
      </c>
      <c r="C500" s="59" t="s">
        <v>99</v>
      </c>
      <c r="D500" s="56">
        <v>2022</v>
      </c>
      <c r="E500" s="56" t="s">
        <v>4109</v>
      </c>
      <c r="F500" s="65">
        <v>44708</v>
      </c>
      <c r="G500" s="368" t="s">
        <v>4119</v>
      </c>
      <c r="H500" s="369" t="s">
        <v>102</v>
      </c>
      <c r="I500" s="368" t="s">
        <v>4121</v>
      </c>
      <c r="J500" s="368" t="s">
        <v>1445</v>
      </c>
      <c r="K500" s="368" t="s">
        <v>1446</v>
      </c>
      <c r="L500" s="60" t="s">
        <v>146</v>
      </c>
      <c r="M500" s="368" t="s">
        <v>1461</v>
      </c>
      <c r="N500" s="371"/>
      <c r="O500" s="376">
        <v>1</v>
      </c>
      <c r="P500" s="372" t="s">
        <v>1462</v>
      </c>
      <c r="Q500" s="55" t="s">
        <v>954</v>
      </c>
      <c r="R500" s="372" t="s">
        <v>1463</v>
      </c>
      <c r="S500" s="373">
        <v>44742</v>
      </c>
      <c r="T500" s="373">
        <v>45015</v>
      </c>
      <c r="U500" s="14"/>
      <c r="V500" s="11"/>
      <c r="W500" s="94"/>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2"/>
      <c r="AW500" s="11"/>
      <c r="AX500" s="11"/>
      <c r="AY500" s="11"/>
      <c r="AZ500" s="11"/>
      <c r="BA500" s="13"/>
      <c r="BB500" s="14"/>
      <c r="BC500" s="11"/>
      <c r="BD500" s="12"/>
      <c r="BE500" s="11"/>
      <c r="BF500" s="11"/>
      <c r="BG500" s="11"/>
      <c r="BH500" s="15"/>
      <c r="BI500" s="13"/>
      <c r="BJ500" s="14"/>
      <c r="BK500" s="11"/>
      <c r="BL500" s="11"/>
      <c r="BM500" s="11"/>
      <c r="BN500" s="11"/>
      <c r="BO500" s="11"/>
      <c r="BP500" s="11"/>
      <c r="BQ500" s="16"/>
      <c r="BR500" s="11"/>
      <c r="BS500" s="17"/>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6"/>
      <c r="CP500" s="16"/>
      <c r="CQ500" s="16"/>
      <c r="CR500" s="16"/>
      <c r="CS500" s="16"/>
      <c r="CT500" s="16"/>
      <c r="CU500" s="248">
        <v>44756</v>
      </c>
      <c r="CV500" s="815" t="s">
        <v>1993</v>
      </c>
      <c r="CW500" s="869" t="s">
        <v>139</v>
      </c>
      <c r="CX500" s="883">
        <v>44768</v>
      </c>
      <c r="CY500" s="884" t="s">
        <v>8745</v>
      </c>
      <c r="CZ500" s="885" t="s">
        <v>220</v>
      </c>
      <c r="DA500" s="11">
        <v>0.2</v>
      </c>
      <c r="DB500" s="884" t="s">
        <v>4238</v>
      </c>
      <c r="DC500" s="923"/>
      <c r="DD500" s="924"/>
      <c r="DE500" s="54" t="s">
        <v>140</v>
      </c>
      <c r="DF500" s="11"/>
      <c r="DG500" s="11"/>
      <c r="DH500" s="14"/>
      <c r="DI500" s="11"/>
      <c r="DJ500" s="953"/>
      <c r="DK500" s="925">
        <v>493</v>
      </c>
      <c r="DL500" s="855" t="str">
        <f t="shared" si="13"/>
        <v>VENCIDA</v>
      </c>
      <c r="DM500" s="913">
        <v>493</v>
      </c>
    </row>
    <row r="501" spans="1:117" ht="27" hidden="1" customHeight="1">
      <c r="A501" s="928">
        <v>651</v>
      </c>
      <c r="B501" s="54">
        <v>658</v>
      </c>
      <c r="C501" s="59" t="s">
        <v>99</v>
      </c>
      <c r="D501" s="56">
        <v>2022</v>
      </c>
      <c r="E501" s="56" t="s">
        <v>4109</v>
      </c>
      <c r="F501" s="65">
        <v>44708</v>
      </c>
      <c r="G501" s="368" t="s">
        <v>4122</v>
      </c>
      <c r="H501" s="369" t="s">
        <v>102</v>
      </c>
      <c r="I501" s="378" t="s">
        <v>3760</v>
      </c>
      <c r="J501" s="379" t="s">
        <v>4123</v>
      </c>
      <c r="K501" s="378" t="s">
        <v>3762</v>
      </c>
      <c r="L501" s="59" t="s">
        <v>146</v>
      </c>
      <c r="M501" s="379" t="s">
        <v>3774</v>
      </c>
      <c r="N501" s="380"/>
      <c r="O501" s="372">
        <v>3</v>
      </c>
      <c r="P501" s="380" t="s">
        <v>3775</v>
      </c>
      <c r="Q501" s="55" t="s">
        <v>109</v>
      </c>
      <c r="R501" s="372" t="s">
        <v>4000</v>
      </c>
      <c r="S501" s="373">
        <v>44742</v>
      </c>
      <c r="T501" s="381">
        <v>44926</v>
      </c>
      <c r="U501" s="14"/>
      <c r="V501" s="11"/>
      <c r="W501" s="94">
        <v>44926</v>
      </c>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2"/>
      <c r="AW501" s="11"/>
      <c r="AX501" s="11"/>
      <c r="AY501" s="11"/>
      <c r="AZ501" s="11"/>
      <c r="BA501" s="13"/>
      <c r="BB501" s="14"/>
      <c r="BC501" s="11"/>
      <c r="BD501" s="12"/>
      <c r="BE501" s="11"/>
      <c r="BF501" s="11"/>
      <c r="BG501" s="11"/>
      <c r="BH501" s="15"/>
      <c r="BI501" s="13"/>
      <c r="BJ501" s="14"/>
      <c r="BK501" s="11"/>
      <c r="BL501" s="11"/>
      <c r="BM501" s="11"/>
      <c r="BN501" s="11"/>
      <c r="BO501" s="11"/>
      <c r="BP501" s="11"/>
      <c r="BQ501" s="16"/>
      <c r="BR501" s="11"/>
      <c r="BS501" s="17"/>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6"/>
      <c r="CP501" s="16"/>
      <c r="CQ501" s="16"/>
      <c r="CR501" s="16"/>
      <c r="CS501" s="16"/>
      <c r="CT501" s="16"/>
      <c r="CU501" s="822">
        <v>44761</v>
      </c>
      <c r="CV501" s="839" t="s">
        <v>8296</v>
      </c>
      <c r="CW501" s="858" t="s">
        <v>1071</v>
      </c>
      <c r="CX501" s="893">
        <v>44770</v>
      </c>
      <c r="CY501" s="909" t="s">
        <v>8436</v>
      </c>
      <c r="CZ501" s="885" t="s">
        <v>128</v>
      </c>
      <c r="DA501" s="77">
        <v>0</v>
      </c>
      <c r="DB501" s="884" t="s">
        <v>4238</v>
      </c>
      <c r="DC501" s="923"/>
      <c r="DD501" s="924"/>
      <c r="DE501" s="54" t="s">
        <v>140</v>
      </c>
      <c r="DF501" s="11"/>
      <c r="DG501" s="11"/>
      <c r="DH501" s="14"/>
      <c r="DI501" s="11"/>
      <c r="DJ501" s="953"/>
      <c r="DK501" s="925">
        <v>494</v>
      </c>
      <c r="DL501" s="855" t="str">
        <f t="shared" si="13"/>
        <v>EN AVANCE</v>
      </c>
      <c r="DM501" s="913">
        <v>494</v>
      </c>
    </row>
    <row r="502" spans="1:117" ht="27" hidden="1" customHeight="1">
      <c r="A502" s="928">
        <v>0</v>
      </c>
      <c r="B502" s="54">
        <v>659</v>
      </c>
      <c r="C502" s="59" t="s">
        <v>99</v>
      </c>
      <c r="D502" s="56">
        <v>2022</v>
      </c>
      <c r="E502" s="56" t="s">
        <v>4109</v>
      </c>
      <c r="F502" s="65">
        <v>44708</v>
      </c>
      <c r="G502" s="368" t="s">
        <v>4122</v>
      </c>
      <c r="H502" s="369" t="s">
        <v>102</v>
      </c>
      <c r="I502" s="378" t="s">
        <v>3760</v>
      </c>
      <c r="J502" s="379" t="s">
        <v>4123</v>
      </c>
      <c r="K502" s="378" t="s">
        <v>3762</v>
      </c>
      <c r="L502" s="59" t="s">
        <v>146</v>
      </c>
      <c r="M502" s="379" t="s">
        <v>4124</v>
      </c>
      <c r="N502" s="380"/>
      <c r="O502" s="372">
        <v>1</v>
      </c>
      <c r="P502" s="380" t="s">
        <v>4125</v>
      </c>
      <c r="Q502" s="55" t="s">
        <v>109</v>
      </c>
      <c r="R502" s="372" t="s">
        <v>4000</v>
      </c>
      <c r="S502" s="373">
        <v>44742</v>
      </c>
      <c r="T502" s="381">
        <v>44804</v>
      </c>
      <c r="U502" s="14"/>
      <c r="V502" s="11"/>
      <c r="W502" s="94">
        <v>44926</v>
      </c>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2"/>
      <c r="AW502" s="11"/>
      <c r="AX502" s="11"/>
      <c r="AY502" s="11"/>
      <c r="AZ502" s="11"/>
      <c r="BA502" s="13"/>
      <c r="BB502" s="14"/>
      <c r="BC502" s="11"/>
      <c r="BD502" s="12"/>
      <c r="BE502" s="11"/>
      <c r="BF502" s="11"/>
      <c r="BG502" s="11"/>
      <c r="BH502" s="15"/>
      <c r="BI502" s="13"/>
      <c r="BJ502" s="14"/>
      <c r="BK502" s="11"/>
      <c r="BL502" s="11"/>
      <c r="BM502" s="11"/>
      <c r="BN502" s="11"/>
      <c r="BO502" s="11"/>
      <c r="BP502" s="11"/>
      <c r="BQ502" s="16"/>
      <c r="BR502" s="11"/>
      <c r="BS502" s="17"/>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6"/>
      <c r="CP502" s="16"/>
      <c r="CQ502" s="16"/>
      <c r="CR502" s="16"/>
      <c r="CS502" s="16"/>
      <c r="CT502" s="16"/>
      <c r="CU502" s="822">
        <v>44761</v>
      </c>
      <c r="CV502" s="839" t="s">
        <v>8296</v>
      </c>
      <c r="CW502" s="858" t="s">
        <v>1071</v>
      </c>
      <c r="CX502" s="893">
        <v>44770</v>
      </c>
      <c r="CY502" s="909" t="s">
        <v>8436</v>
      </c>
      <c r="CZ502" s="885" t="s">
        <v>128</v>
      </c>
      <c r="DA502" s="77">
        <v>0</v>
      </c>
      <c r="DB502" s="884" t="s">
        <v>4238</v>
      </c>
      <c r="DC502" s="923"/>
      <c r="DD502" s="924"/>
      <c r="DE502" s="54" t="s">
        <v>140</v>
      </c>
      <c r="DF502" s="11"/>
      <c r="DG502" s="11"/>
      <c r="DH502" s="14"/>
      <c r="DI502" s="11"/>
      <c r="DJ502" s="953"/>
      <c r="DK502" s="925">
        <v>495</v>
      </c>
      <c r="DL502" s="855" t="str">
        <f t="shared" si="13"/>
        <v>EN AVANCE</v>
      </c>
      <c r="DM502" s="913">
        <v>495</v>
      </c>
    </row>
    <row r="503" spans="1:117" ht="27" hidden="1" customHeight="1">
      <c r="A503" s="928">
        <v>0</v>
      </c>
      <c r="B503" s="54">
        <v>660</v>
      </c>
      <c r="C503" s="59" t="s">
        <v>99</v>
      </c>
      <c r="D503" s="56">
        <v>2022</v>
      </c>
      <c r="E503" s="56" t="s">
        <v>4109</v>
      </c>
      <c r="F503" s="65">
        <v>44708</v>
      </c>
      <c r="G503" s="368" t="s">
        <v>4122</v>
      </c>
      <c r="H503" s="369" t="s">
        <v>102</v>
      </c>
      <c r="I503" s="378" t="s">
        <v>3760</v>
      </c>
      <c r="J503" s="379" t="s">
        <v>4123</v>
      </c>
      <c r="K503" s="378" t="s">
        <v>3762</v>
      </c>
      <c r="L503" s="59" t="s">
        <v>146</v>
      </c>
      <c r="M503" s="379" t="s">
        <v>4126</v>
      </c>
      <c r="N503" s="380"/>
      <c r="O503" s="376">
        <v>1</v>
      </c>
      <c r="P503" s="380" t="s">
        <v>4127</v>
      </c>
      <c r="Q503" s="55" t="s">
        <v>109</v>
      </c>
      <c r="R503" s="372" t="s">
        <v>4000</v>
      </c>
      <c r="S503" s="373">
        <v>44742</v>
      </c>
      <c r="T503" s="381">
        <v>44926</v>
      </c>
      <c r="U503" s="14"/>
      <c r="V503" s="11"/>
      <c r="W503" s="94">
        <v>44926</v>
      </c>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2"/>
      <c r="AW503" s="11"/>
      <c r="AX503" s="11"/>
      <c r="AY503" s="11"/>
      <c r="AZ503" s="11"/>
      <c r="BA503" s="13"/>
      <c r="BB503" s="14"/>
      <c r="BC503" s="11"/>
      <c r="BD503" s="12"/>
      <c r="BE503" s="11"/>
      <c r="BF503" s="11"/>
      <c r="BG503" s="11"/>
      <c r="BH503" s="15"/>
      <c r="BI503" s="13"/>
      <c r="BJ503" s="14"/>
      <c r="BK503" s="11"/>
      <c r="BL503" s="11"/>
      <c r="BM503" s="11"/>
      <c r="BN503" s="11"/>
      <c r="BO503" s="11"/>
      <c r="BP503" s="11"/>
      <c r="BQ503" s="16"/>
      <c r="BR503" s="11"/>
      <c r="BS503" s="17"/>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6"/>
      <c r="CP503" s="16"/>
      <c r="CQ503" s="16"/>
      <c r="CR503" s="16"/>
      <c r="CS503" s="16"/>
      <c r="CT503" s="16"/>
      <c r="CU503" s="822">
        <v>44761</v>
      </c>
      <c r="CV503" s="839" t="s">
        <v>8296</v>
      </c>
      <c r="CW503" s="858" t="s">
        <v>1071</v>
      </c>
      <c r="CX503" s="893">
        <v>44770</v>
      </c>
      <c r="CY503" s="909" t="s">
        <v>8436</v>
      </c>
      <c r="CZ503" s="885" t="s">
        <v>128</v>
      </c>
      <c r="DA503" s="77">
        <v>0</v>
      </c>
      <c r="DB503" s="884" t="s">
        <v>4238</v>
      </c>
      <c r="DC503" s="923"/>
      <c r="DD503" s="924"/>
      <c r="DE503" s="54" t="s">
        <v>140</v>
      </c>
      <c r="DF503" s="11"/>
      <c r="DG503" s="11"/>
      <c r="DH503" s="14"/>
      <c r="DI503" s="11"/>
      <c r="DJ503" s="953"/>
      <c r="DK503" s="925">
        <v>496</v>
      </c>
      <c r="DL503" s="855" t="str">
        <f t="shared" si="13"/>
        <v>EN AVANCE</v>
      </c>
      <c r="DM503" s="913">
        <v>496</v>
      </c>
    </row>
    <row r="504" spans="1:117" ht="27" hidden="1" customHeight="1">
      <c r="A504" s="928">
        <v>652</v>
      </c>
      <c r="B504" s="54">
        <v>661</v>
      </c>
      <c r="C504" s="59" t="s">
        <v>99</v>
      </c>
      <c r="D504" s="56">
        <v>2022</v>
      </c>
      <c r="E504" s="56" t="s">
        <v>4109</v>
      </c>
      <c r="F504" s="65">
        <v>44708</v>
      </c>
      <c r="G504" s="368" t="s">
        <v>4128</v>
      </c>
      <c r="H504" s="369" t="s">
        <v>102</v>
      </c>
      <c r="I504" s="378" t="s">
        <v>3784</v>
      </c>
      <c r="J504" s="379" t="s">
        <v>2394</v>
      </c>
      <c r="K504" s="378" t="s">
        <v>2389</v>
      </c>
      <c r="L504" s="59" t="s">
        <v>146</v>
      </c>
      <c r="M504" s="368" t="s">
        <v>2396</v>
      </c>
      <c r="N504" s="382"/>
      <c r="O504" s="372">
        <v>7</v>
      </c>
      <c r="P504" s="380" t="s">
        <v>4129</v>
      </c>
      <c r="Q504" s="55" t="s">
        <v>109</v>
      </c>
      <c r="R504" s="372" t="s">
        <v>4000</v>
      </c>
      <c r="S504" s="373">
        <v>44743</v>
      </c>
      <c r="T504" s="381">
        <v>44956</v>
      </c>
      <c r="U504" s="14"/>
      <c r="V504" s="11"/>
      <c r="W504" s="94">
        <v>44926</v>
      </c>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2"/>
      <c r="AW504" s="11"/>
      <c r="AX504" s="11"/>
      <c r="AY504" s="11"/>
      <c r="AZ504" s="11"/>
      <c r="BA504" s="13"/>
      <c r="BB504" s="14"/>
      <c r="BC504" s="11"/>
      <c r="BD504" s="12"/>
      <c r="BE504" s="11"/>
      <c r="BF504" s="11"/>
      <c r="BG504" s="11"/>
      <c r="BH504" s="15"/>
      <c r="BI504" s="13"/>
      <c r="BJ504" s="14"/>
      <c r="BK504" s="11"/>
      <c r="BL504" s="11"/>
      <c r="BM504" s="11"/>
      <c r="BN504" s="11"/>
      <c r="BO504" s="11"/>
      <c r="BP504" s="11"/>
      <c r="BQ504" s="16"/>
      <c r="BR504" s="11"/>
      <c r="BS504" s="17"/>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6"/>
      <c r="CP504" s="16"/>
      <c r="CQ504" s="16"/>
      <c r="CR504" s="16"/>
      <c r="CS504" s="16"/>
      <c r="CT504" s="16"/>
      <c r="CU504" s="822">
        <v>44761</v>
      </c>
      <c r="CV504" s="839" t="s">
        <v>8296</v>
      </c>
      <c r="CW504" s="858" t="s">
        <v>1071</v>
      </c>
      <c r="CX504" s="893">
        <v>44770</v>
      </c>
      <c r="CY504" s="909" t="s">
        <v>8436</v>
      </c>
      <c r="CZ504" s="885" t="s">
        <v>128</v>
      </c>
      <c r="DA504" s="77">
        <v>0</v>
      </c>
      <c r="DB504" s="884" t="s">
        <v>4240</v>
      </c>
      <c r="DC504" s="923"/>
      <c r="DD504" s="924"/>
      <c r="DE504" s="54" t="s">
        <v>140</v>
      </c>
      <c r="DF504" s="11"/>
      <c r="DG504" s="11"/>
      <c r="DH504" s="14"/>
      <c r="DI504" s="11"/>
      <c r="DJ504" s="953"/>
      <c r="DK504" s="925">
        <v>497</v>
      </c>
      <c r="DL504" s="855" t="str">
        <f t="shared" si="13"/>
        <v>SIN INICIAR</v>
      </c>
      <c r="DM504" s="913">
        <v>497</v>
      </c>
    </row>
    <row r="505" spans="1:117" ht="27" hidden="1" customHeight="1">
      <c r="A505" s="928">
        <v>0</v>
      </c>
      <c r="B505" s="54">
        <v>662</v>
      </c>
      <c r="C505" s="59" t="s">
        <v>99</v>
      </c>
      <c r="D505" s="56">
        <v>2022</v>
      </c>
      <c r="E505" s="56" t="s">
        <v>4109</v>
      </c>
      <c r="F505" s="65">
        <v>44708</v>
      </c>
      <c r="G505" s="368" t="s">
        <v>4128</v>
      </c>
      <c r="H505" s="369" t="s">
        <v>102</v>
      </c>
      <c r="I505" s="378" t="s">
        <v>3784</v>
      </c>
      <c r="J505" s="379" t="s">
        <v>2394</v>
      </c>
      <c r="K505" s="378" t="s">
        <v>2389</v>
      </c>
      <c r="L505" s="59" t="s">
        <v>146</v>
      </c>
      <c r="M505" s="368" t="s">
        <v>4130</v>
      </c>
      <c r="N505" s="382"/>
      <c r="O505" s="372">
        <v>1</v>
      </c>
      <c r="P505" s="380" t="s">
        <v>4131</v>
      </c>
      <c r="Q505" s="55" t="s">
        <v>109</v>
      </c>
      <c r="R505" s="372" t="s">
        <v>4000</v>
      </c>
      <c r="S505" s="373">
        <v>44743</v>
      </c>
      <c r="T505" s="381">
        <v>44834</v>
      </c>
      <c r="U505" s="14"/>
      <c r="V505" s="11"/>
      <c r="W505" s="94">
        <v>44926</v>
      </c>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2"/>
      <c r="AW505" s="11"/>
      <c r="AX505" s="11"/>
      <c r="AY505" s="11"/>
      <c r="AZ505" s="11"/>
      <c r="BA505" s="13"/>
      <c r="BB505" s="14"/>
      <c r="BC505" s="11"/>
      <c r="BD505" s="12"/>
      <c r="BE505" s="11"/>
      <c r="BF505" s="11"/>
      <c r="BG505" s="11"/>
      <c r="BH505" s="15"/>
      <c r="BI505" s="13"/>
      <c r="BJ505" s="14"/>
      <c r="BK505" s="11"/>
      <c r="BL505" s="11"/>
      <c r="BM505" s="11"/>
      <c r="BN505" s="11"/>
      <c r="BO505" s="11"/>
      <c r="BP505" s="11"/>
      <c r="BQ505" s="16"/>
      <c r="BR505" s="11"/>
      <c r="BS505" s="17"/>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6"/>
      <c r="CP505" s="16"/>
      <c r="CQ505" s="16"/>
      <c r="CR505" s="16"/>
      <c r="CS505" s="16"/>
      <c r="CT505" s="16"/>
      <c r="CU505" s="822">
        <v>44761</v>
      </c>
      <c r="CV505" s="825" t="s">
        <v>8288</v>
      </c>
      <c r="CW505" s="856" t="s">
        <v>1071</v>
      </c>
      <c r="CX505" s="893">
        <v>44770</v>
      </c>
      <c r="CY505" s="909" t="s">
        <v>8436</v>
      </c>
      <c r="CZ505" s="885" t="s">
        <v>128</v>
      </c>
      <c r="DA505" s="77">
        <v>0</v>
      </c>
      <c r="DB505" s="884" t="s">
        <v>4240</v>
      </c>
      <c r="DC505" s="923"/>
      <c r="DD505" s="924"/>
      <c r="DE505" s="54" t="s">
        <v>140</v>
      </c>
      <c r="DF505" s="11"/>
      <c r="DG505" s="11"/>
      <c r="DH505" s="14"/>
      <c r="DI505" s="11"/>
      <c r="DJ505" s="953"/>
      <c r="DK505" s="925">
        <v>498</v>
      </c>
      <c r="DL505" s="855" t="str">
        <f t="shared" si="13"/>
        <v>SIN INICIAR</v>
      </c>
      <c r="DM505" s="913">
        <v>498</v>
      </c>
    </row>
    <row r="506" spans="1:117" ht="27" hidden="1" customHeight="1">
      <c r="A506" s="928">
        <v>0</v>
      </c>
      <c r="B506" s="54">
        <v>663</v>
      </c>
      <c r="C506" s="59" t="s">
        <v>99</v>
      </c>
      <c r="D506" s="56">
        <v>2022</v>
      </c>
      <c r="E506" s="56" t="s">
        <v>4109</v>
      </c>
      <c r="F506" s="65">
        <v>44708</v>
      </c>
      <c r="G506" s="368" t="s">
        <v>4128</v>
      </c>
      <c r="H506" s="369" t="s">
        <v>102</v>
      </c>
      <c r="I506" s="378" t="s">
        <v>3784</v>
      </c>
      <c r="J506" s="379" t="s">
        <v>2394</v>
      </c>
      <c r="K506" s="378" t="s">
        <v>2389</v>
      </c>
      <c r="L506" s="59" t="s">
        <v>146</v>
      </c>
      <c r="M506" s="368" t="s">
        <v>4132</v>
      </c>
      <c r="N506" s="382"/>
      <c r="O506" s="376">
        <v>1</v>
      </c>
      <c r="P506" s="380" t="s">
        <v>4133</v>
      </c>
      <c r="Q506" s="55" t="s">
        <v>109</v>
      </c>
      <c r="R506" s="372" t="s">
        <v>4000</v>
      </c>
      <c r="S506" s="373">
        <v>44743</v>
      </c>
      <c r="T506" s="381">
        <v>44834</v>
      </c>
      <c r="U506" s="14"/>
      <c r="V506" s="11"/>
      <c r="W506" s="94">
        <v>44926</v>
      </c>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2"/>
      <c r="AW506" s="11"/>
      <c r="AX506" s="11"/>
      <c r="AY506" s="11"/>
      <c r="AZ506" s="11"/>
      <c r="BA506" s="13"/>
      <c r="BB506" s="14"/>
      <c r="BC506" s="11"/>
      <c r="BD506" s="12"/>
      <c r="BE506" s="11"/>
      <c r="BF506" s="11"/>
      <c r="BG506" s="11"/>
      <c r="BH506" s="15"/>
      <c r="BI506" s="13"/>
      <c r="BJ506" s="14"/>
      <c r="BK506" s="11"/>
      <c r="BL506" s="11"/>
      <c r="BM506" s="11"/>
      <c r="BN506" s="11"/>
      <c r="BO506" s="11"/>
      <c r="BP506" s="11"/>
      <c r="BQ506" s="16"/>
      <c r="BR506" s="11"/>
      <c r="BS506" s="17"/>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6"/>
      <c r="CP506" s="16"/>
      <c r="CQ506" s="16"/>
      <c r="CR506" s="16"/>
      <c r="CS506" s="16"/>
      <c r="CT506" s="16"/>
      <c r="CU506" s="822">
        <v>44761</v>
      </c>
      <c r="CV506" s="839" t="s">
        <v>8296</v>
      </c>
      <c r="CW506" s="858" t="s">
        <v>1071</v>
      </c>
      <c r="CX506" s="893">
        <v>44770</v>
      </c>
      <c r="CY506" s="909" t="s">
        <v>8436</v>
      </c>
      <c r="CZ506" s="885" t="s">
        <v>128</v>
      </c>
      <c r="DA506" s="77">
        <v>0</v>
      </c>
      <c r="DB506" s="884" t="s">
        <v>4240</v>
      </c>
      <c r="DC506" s="923"/>
      <c r="DD506" s="924"/>
      <c r="DE506" s="54" t="s">
        <v>140</v>
      </c>
      <c r="DF506" s="11"/>
      <c r="DG506" s="11"/>
      <c r="DH506" s="14"/>
      <c r="DI506" s="11"/>
      <c r="DJ506" s="953"/>
      <c r="DK506" s="925">
        <v>499</v>
      </c>
      <c r="DL506" s="855" t="str">
        <f t="shared" si="13"/>
        <v>SIN INICIAR</v>
      </c>
      <c r="DM506" s="913">
        <v>499</v>
      </c>
    </row>
    <row r="507" spans="1:117" ht="27" hidden="1" customHeight="1">
      <c r="A507" s="928">
        <v>653</v>
      </c>
      <c r="B507" s="54">
        <v>664</v>
      </c>
      <c r="C507" s="59" t="s">
        <v>99</v>
      </c>
      <c r="D507" s="56">
        <v>2022</v>
      </c>
      <c r="E507" s="56" t="s">
        <v>4109</v>
      </c>
      <c r="F507" s="65">
        <v>44708</v>
      </c>
      <c r="G507" s="368" t="s">
        <v>4134</v>
      </c>
      <c r="H507" s="369" t="s">
        <v>102</v>
      </c>
      <c r="I507" s="378" t="s">
        <v>4135</v>
      </c>
      <c r="J507" s="379" t="s">
        <v>4136</v>
      </c>
      <c r="K507" s="378" t="s">
        <v>4137</v>
      </c>
      <c r="L507" s="59" t="s">
        <v>146</v>
      </c>
      <c r="M507" s="379" t="s">
        <v>4138</v>
      </c>
      <c r="N507" s="380"/>
      <c r="O507" s="376">
        <v>1</v>
      </c>
      <c r="P507" s="380" t="s">
        <v>4139</v>
      </c>
      <c r="Q507" s="55" t="s">
        <v>109</v>
      </c>
      <c r="R507" s="372" t="s">
        <v>4000</v>
      </c>
      <c r="S507" s="373">
        <v>44743</v>
      </c>
      <c r="T507" s="381">
        <v>44926</v>
      </c>
      <c r="U507" s="14"/>
      <c r="V507" s="11"/>
      <c r="W507" s="94">
        <v>44926</v>
      </c>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2"/>
      <c r="AW507" s="11"/>
      <c r="AX507" s="11"/>
      <c r="AY507" s="11"/>
      <c r="AZ507" s="11"/>
      <c r="BA507" s="13"/>
      <c r="BB507" s="14"/>
      <c r="BC507" s="11"/>
      <c r="BD507" s="12"/>
      <c r="BE507" s="11"/>
      <c r="BF507" s="11"/>
      <c r="BG507" s="11"/>
      <c r="BH507" s="15"/>
      <c r="BI507" s="13"/>
      <c r="BJ507" s="14"/>
      <c r="BK507" s="11"/>
      <c r="BL507" s="11"/>
      <c r="BM507" s="11"/>
      <c r="BN507" s="11"/>
      <c r="BO507" s="11"/>
      <c r="BP507" s="11"/>
      <c r="BQ507" s="16"/>
      <c r="BR507" s="11"/>
      <c r="BS507" s="17"/>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6"/>
      <c r="CP507" s="16"/>
      <c r="CQ507" s="16"/>
      <c r="CR507" s="16"/>
      <c r="CS507" s="16"/>
      <c r="CT507" s="16"/>
      <c r="CU507" s="822">
        <v>44761</v>
      </c>
      <c r="CV507" s="839" t="s">
        <v>8296</v>
      </c>
      <c r="CW507" s="858" t="s">
        <v>1071</v>
      </c>
      <c r="CX507" s="893">
        <v>44770</v>
      </c>
      <c r="CY507" s="909" t="s">
        <v>8436</v>
      </c>
      <c r="CZ507" s="885" t="s">
        <v>128</v>
      </c>
      <c r="DA507" s="77">
        <v>0</v>
      </c>
      <c r="DB507" s="884" t="s">
        <v>4240</v>
      </c>
      <c r="DC507" s="923"/>
      <c r="DD507" s="924"/>
      <c r="DE507" s="54" t="s">
        <v>140</v>
      </c>
      <c r="DF507" s="11"/>
      <c r="DG507" s="11"/>
      <c r="DH507" s="14"/>
      <c r="DI507" s="11"/>
      <c r="DJ507" s="953"/>
      <c r="DK507" s="925">
        <v>500</v>
      </c>
      <c r="DL507" s="855" t="str">
        <f t="shared" si="13"/>
        <v>SIN INICIAR</v>
      </c>
      <c r="DM507" s="913">
        <v>500</v>
      </c>
    </row>
    <row r="508" spans="1:117" ht="27" hidden="1" customHeight="1">
      <c r="A508" s="928">
        <v>654</v>
      </c>
      <c r="B508" s="54">
        <v>665</v>
      </c>
      <c r="C508" s="59" t="s">
        <v>99</v>
      </c>
      <c r="D508" s="56">
        <v>2022</v>
      </c>
      <c r="E508" s="56" t="s">
        <v>4109</v>
      </c>
      <c r="F508" s="65">
        <v>44708</v>
      </c>
      <c r="G508" s="368" t="s">
        <v>4140</v>
      </c>
      <c r="H508" s="369" t="s">
        <v>102</v>
      </c>
      <c r="I508" s="383" t="s">
        <v>4141</v>
      </c>
      <c r="J508" s="383" t="s">
        <v>4141</v>
      </c>
      <c r="K508" s="384" t="s">
        <v>2389</v>
      </c>
      <c r="L508" s="59" t="s">
        <v>146</v>
      </c>
      <c r="M508" s="58" t="s">
        <v>4142</v>
      </c>
      <c r="N508" s="372"/>
      <c r="O508" s="385">
        <v>1</v>
      </c>
      <c r="P508" s="372" t="s">
        <v>4143</v>
      </c>
      <c r="Q508" s="55" t="s">
        <v>109</v>
      </c>
      <c r="R508" s="372" t="s">
        <v>4144</v>
      </c>
      <c r="S508" s="386">
        <v>44742</v>
      </c>
      <c r="T508" s="386">
        <v>44786</v>
      </c>
      <c r="U508" s="14"/>
      <c r="V508" s="11"/>
      <c r="W508" s="94">
        <v>44926</v>
      </c>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2"/>
      <c r="AW508" s="11"/>
      <c r="AX508" s="11"/>
      <c r="AY508" s="11"/>
      <c r="AZ508" s="11"/>
      <c r="BA508" s="13"/>
      <c r="BB508" s="14"/>
      <c r="BC508" s="11"/>
      <c r="BD508" s="12"/>
      <c r="BE508" s="11"/>
      <c r="BF508" s="11"/>
      <c r="BG508" s="11"/>
      <c r="BH508" s="15"/>
      <c r="BI508" s="13"/>
      <c r="BJ508" s="14"/>
      <c r="BK508" s="11"/>
      <c r="BL508" s="11"/>
      <c r="BM508" s="11"/>
      <c r="BN508" s="11"/>
      <c r="BO508" s="11"/>
      <c r="BP508" s="11"/>
      <c r="BQ508" s="16"/>
      <c r="BR508" s="11"/>
      <c r="BS508" s="17"/>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6"/>
      <c r="CP508" s="16"/>
      <c r="CQ508" s="16"/>
      <c r="CR508" s="16"/>
      <c r="CS508" s="16"/>
      <c r="CT508" s="16"/>
      <c r="CU508" s="822">
        <v>44761</v>
      </c>
      <c r="CV508" s="839" t="s">
        <v>8296</v>
      </c>
      <c r="CW508" s="858" t="s">
        <v>1071</v>
      </c>
      <c r="CX508" s="893">
        <v>44770</v>
      </c>
      <c r="CY508" s="909" t="s">
        <v>8436</v>
      </c>
      <c r="CZ508" s="885" t="s">
        <v>128</v>
      </c>
      <c r="DA508" s="77">
        <v>0</v>
      </c>
      <c r="DB508" s="884" t="s">
        <v>4238</v>
      </c>
      <c r="DC508" s="923"/>
      <c r="DD508" s="924"/>
      <c r="DE508" s="54" t="s">
        <v>140</v>
      </c>
      <c r="DF508" s="11"/>
      <c r="DG508" s="11"/>
      <c r="DH508" s="14"/>
      <c r="DI508" s="11"/>
      <c r="DJ508" s="953"/>
      <c r="DK508" s="925">
        <v>501</v>
      </c>
      <c r="DL508" s="855" t="str">
        <f t="shared" si="13"/>
        <v>EN AVANCE</v>
      </c>
      <c r="DM508" s="913">
        <v>501</v>
      </c>
    </row>
    <row r="509" spans="1:117" ht="27" hidden="1" customHeight="1">
      <c r="A509" s="928">
        <v>0</v>
      </c>
      <c r="B509" s="54">
        <v>666</v>
      </c>
      <c r="C509" s="59" t="s">
        <v>99</v>
      </c>
      <c r="D509" s="56">
        <v>2022</v>
      </c>
      <c r="E509" s="56" t="s">
        <v>4109</v>
      </c>
      <c r="F509" s="65">
        <v>44708</v>
      </c>
      <c r="G509" s="368" t="s">
        <v>4140</v>
      </c>
      <c r="H509" s="369" t="s">
        <v>102</v>
      </c>
      <c r="I509" s="383" t="s">
        <v>4141</v>
      </c>
      <c r="J509" s="383" t="s">
        <v>4141</v>
      </c>
      <c r="K509" s="384" t="s">
        <v>2389</v>
      </c>
      <c r="L509" s="59" t="s">
        <v>146</v>
      </c>
      <c r="M509" s="58" t="s">
        <v>4145</v>
      </c>
      <c r="N509" s="372"/>
      <c r="O509" s="385">
        <v>6</v>
      </c>
      <c r="P509" s="372" t="s">
        <v>4146</v>
      </c>
      <c r="Q509" s="55" t="s">
        <v>109</v>
      </c>
      <c r="R509" s="372" t="s">
        <v>4144</v>
      </c>
      <c r="S509" s="386">
        <v>44743</v>
      </c>
      <c r="T509" s="386">
        <v>44926</v>
      </c>
      <c r="U509" s="14"/>
      <c r="V509" s="11"/>
      <c r="W509" s="94">
        <v>44926</v>
      </c>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2"/>
      <c r="AW509" s="11"/>
      <c r="AX509" s="11"/>
      <c r="AY509" s="11"/>
      <c r="AZ509" s="11"/>
      <c r="BA509" s="13"/>
      <c r="BB509" s="14"/>
      <c r="BC509" s="11"/>
      <c r="BD509" s="12"/>
      <c r="BE509" s="11"/>
      <c r="BF509" s="11"/>
      <c r="BG509" s="11"/>
      <c r="BH509" s="15"/>
      <c r="BI509" s="13"/>
      <c r="BJ509" s="14"/>
      <c r="BK509" s="11"/>
      <c r="BL509" s="11"/>
      <c r="BM509" s="11"/>
      <c r="BN509" s="11"/>
      <c r="BO509" s="11"/>
      <c r="BP509" s="11"/>
      <c r="BQ509" s="16"/>
      <c r="BR509" s="11"/>
      <c r="BS509" s="17"/>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6"/>
      <c r="CP509" s="16"/>
      <c r="CQ509" s="16"/>
      <c r="CR509" s="16"/>
      <c r="CS509" s="16"/>
      <c r="CT509" s="16"/>
      <c r="CU509" s="822">
        <v>44761</v>
      </c>
      <c r="CV509" s="839" t="s">
        <v>8296</v>
      </c>
      <c r="CW509" s="858" t="s">
        <v>1071</v>
      </c>
      <c r="CX509" s="893">
        <v>44770</v>
      </c>
      <c r="CY509" s="909" t="s">
        <v>8436</v>
      </c>
      <c r="CZ509" s="885" t="s">
        <v>128</v>
      </c>
      <c r="DA509" s="77">
        <v>0</v>
      </c>
      <c r="DB509" s="884" t="s">
        <v>4240</v>
      </c>
      <c r="DC509" s="923"/>
      <c r="DD509" s="924"/>
      <c r="DE509" s="54" t="s">
        <v>140</v>
      </c>
      <c r="DF509" s="11"/>
      <c r="DG509" s="11"/>
      <c r="DH509" s="14"/>
      <c r="DI509" s="11"/>
      <c r="DJ509" s="953"/>
      <c r="DK509" s="925">
        <v>502</v>
      </c>
      <c r="DL509" s="855" t="str">
        <f t="shared" si="13"/>
        <v>SIN INICIAR</v>
      </c>
      <c r="DM509" s="913">
        <v>502</v>
      </c>
    </row>
    <row r="510" spans="1:117" ht="27" hidden="1" customHeight="1">
      <c r="A510" s="928">
        <v>0</v>
      </c>
      <c r="B510" s="54">
        <v>667</v>
      </c>
      <c r="C510" s="59" t="s">
        <v>99</v>
      </c>
      <c r="D510" s="56">
        <v>2022</v>
      </c>
      <c r="E510" s="56" t="s">
        <v>4109</v>
      </c>
      <c r="F510" s="65">
        <v>44708</v>
      </c>
      <c r="G510" s="368" t="s">
        <v>4140</v>
      </c>
      <c r="H510" s="369" t="s">
        <v>102</v>
      </c>
      <c r="I510" s="383" t="s">
        <v>4147</v>
      </c>
      <c r="J510" s="383" t="s">
        <v>4147</v>
      </c>
      <c r="K510" s="384" t="s">
        <v>4148</v>
      </c>
      <c r="L510" s="60" t="s">
        <v>146</v>
      </c>
      <c r="M510" s="58" t="s">
        <v>4149</v>
      </c>
      <c r="N510" s="372"/>
      <c r="O510" s="385">
        <v>1</v>
      </c>
      <c r="P510" s="372" t="s">
        <v>4150</v>
      </c>
      <c r="Q510" s="55" t="s">
        <v>318</v>
      </c>
      <c r="R510" s="372" t="s">
        <v>4151</v>
      </c>
      <c r="S510" s="386">
        <v>44742</v>
      </c>
      <c r="T510" s="386">
        <v>44926</v>
      </c>
      <c r="U510" s="14"/>
      <c r="V510" s="11"/>
      <c r="W510" s="94">
        <v>44926</v>
      </c>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2"/>
      <c r="AW510" s="11"/>
      <c r="AX510" s="11"/>
      <c r="AY510" s="11"/>
      <c r="AZ510" s="11"/>
      <c r="BA510" s="13"/>
      <c r="BB510" s="14"/>
      <c r="BC510" s="11"/>
      <c r="BD510" s="12"/>
      <c r="BE510" s="11"/>
      <c r="BF510" s="11"/>
      <c r="BG510" s="11"/>
      <c r="BH510" s="15"/>
      <c r="BI510" s="13"/>
      <c r="BJ510" s="14"/>
      <c r="BK510" s="11"/>
      <c r="BL510" s="11"/>
      <c r="BM510" s="11"/>
      <c r="BN510" s="11"/>
      <c r="BO510" s="11"/>
      <c r="BP510" s="11"/>
      <c r="BQ510" s="16"/>
      <c r="BR510" s="11"/>
      <c r="BS510" s="17"/>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817">
        <v>44761</v>
      </c>
      <c r="CV510" s="839" t="s">
        <v>8251</v>
      </c>
      <c r="CW510" s="859" t="s">
        <v>1071</v>
      </c>
      <c r="CX510" s="883">
        <v>44767</v>
      </c>
      <c r="CY510" s="905" t="s">
        <v>8436</v>
      </c>
      <c r="CZ510" s="885" t="s">
        <v>128</v>
      </c>
      <c r="DA510" s="77">
        <v>0</v>
      </c>
      <c r="DB510" s="884" t="s">
        <v>4238</v>
      </c>
      <c r="DC510" s="923"/>
      <c r="DD510" s="924"/>
      <c r="DE510" s="54" t="s">
        <v>140</v>
      </c>
      <c r="DF510" s="11"/>
      <c r="DG510" s="11"/>
      <c r="DH510" s="14"/>
      <c r="DI510" s="11"/>
      <c r="DJ510" s="953"/>
      <c r="DK510" s="925">
        <v>503</v>
      </c>
      <c r="DL510" s="855" t="str">
        <f t="shared" si="13"/>
        <v>EN AVANCE</v>
      </c>
      <c r="DM510" s="913">
        <v>503</v>
      </c>
    </row>
    <row r="511" spans="1:117" ht="27" hidden="1" customHeight="1">
      <c r="A511" s="928">
        <v>0</v>
      </c>
      <c r="B511" s="54">
        <v>668</v>
      </c>
      <c r="C511" s="59" t="s">
        <v>99</v>
      </c>
      <c r="D511" s="56">
        <v>2022</v>
      </c>
      <c r="E511" s="56" t="s">
        <v>4109</v>
      </c>
      <c r="F511" s="65">
        <v>44708</v>
      </c>
      <c r="G511" s="368" t="s">
        <v>4140</v>
      </c>
      <c r="H511" s="369" t="s">
        <v>102</v>
      </c>
      <c r="I511" s="383" t="s">
        <v>4147</v>
      </c>
      <c r="J511" s="383" t="s">
        <v>4147</v>
      </c>
      <c r="K511" s="384" t="s">
        <v>4148</v>
      </c>
      <c r="L511" s="60" t="s">
        <v>146</v>
      </c>
      <c r="M511" s="58" t="s">
        <v>4152</v>
      </c>
      <c r="N511" s="372"/>
      <c r="O511" s="387">
        <v>1</v>
      </c>
      <c r="P511" s="372" t="s">
        <v>4153</v>
      </c>
      <c r="Q511" s="55" t="s">
        <v>318</v>
      </c>
      <c r="R511" s="372" t="s">
        <v>4151</v>
      </c>
      <c r="S511" s="386">
        <v>44743</v>
      </c>
      <c r="T511" s="386">
        <v>44772</v>
      </c>
      <c r="U511" s="14"/>
      <c r="V511" s="11"/>
      <c r="W511" s="94">
        <v>44926</v>
      </c>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2"/>
      <c r="AW511" s="11"/>
      <c r="AX511" s="11"/>
      <c r="AY511" s="11"/>
      <c r="AZ511" s="11"/>
      <c r="BA511" s="13"/>
      <c r="BB511" s="14"/>
      <c r="BC511" s="11"/>
      <c r="BD511" s="12"/>
      <c r="BE511" s="11"/>
      <c r="BF511" s="11"/>
      <c r="BG511" s="11"/>
      <c r="BH511" s="15"/>
      <c r="BI511" s="13"/>
      <c r="BJ511" s="14"/>
      <c r="BK511" s="11"/>
      <c r="BL511" s="11"/>
      <c r="BM511" s="11"/>
      <c r="BN511" s="11"/>
      <c r="BO511" s="11"/>
      <c r="BP511" s="11"/>
      <c r="BQ511" s="16"/>
      <c r="BR511" s="11"/>
      <c r="BS511" s="17"/>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817">
        <v>44761</v>
      </c>
      <c r="CV511" s="839" t="s">
        <v>8251</v>
      </c>
      <c r="CW511" s="859" t="s">
        <v>1071</v>
      </c>
      <c r="CX511" s="883">
        <v>44767</v>
      </c>
      <c r="CY511" s="905" t="s">
        <v>8436</v>
      </c>
      <c r="CZ511" s="885" t="s">
        <v>128</v>
      </c>
      <c r="DA511" s="11"/>
      <c r="DB511" s="884" t="s">
        <v>4240</v>
      </c>
      <c r="DC511" s="923"/>
      <c r="DD511" s="924"/>
      <c r="DE511" s="54" t="s">
        <v>140</v>
      </c>
      <c r="DF511" s="11"/>
      <c r="DG511" s="11"/>
      <c r="DH511" s="14"/>
      <c r="DI511" s="11"/>
      <c r="DJ511" s="953"/>
      <c r="DK511" s="925">
        <v>504</v>
      </c>
      <c r="DL511" s="855" t="str">
        <f t="shared" si="13"/>
        <v>SIN INICIAR</v>
      </c>
      <c r="DM511" s="913">
        <v>504</v>
      </c>
    </row>
    <row r="512" spans="1:117" ht="27" hidden="1" customHeight="1">
      <c r="A512" s="928">
        <v>0</v>
      </c>
      <c r="B512" s="54">
        <v>669</v>
      </c>
      <c r="C512" s="59" t="s">
        <v>99</v>
      </c>
      <c r="D512" s="56">
        <v>2022</v>
      </c>
      <c r="E512" s="56" t="s">
        <v>4109</v>
      </c>
      <c r="F512" s="65">
        <v>44708</v>
      </c>
      <c r="G512" s="368" t="s">
        <v>4140</v>
      </c>
      <c r="H512" s="369" t="s">
        <v>102</v>
      </c>
      <c r="I512" s="383" t="s">
        <v>4147</v>
      </c>
      <c r="J512" s="383" t="s">
        <v>4147</v>
      </c>
      <c r="K512" s="384" t="s">
        <v>4148</v>
      </c>
      <c r="L512" s="59" t="s">
        <v>146</v>
      </c>
      <c r="M512" s="58" t="s">
        <v>4154</v>
      </c>
      <c r="N512" s="372"/>
      <c r="O512" s="385">
        <v>2</v>
      </c>
      <c r="P512" s="372" t="s">
        <v>4155</v>
      </c>
      <c r="Q512" s="55" t="s">
        <v>109</v>
      </c>
      <c r="R512" s="372" t="s">
        <v>4144</v>
      </c>
      <c r="S512" s="386">
        <v>44742</v>
      </c>
      <c r="T512" s="386">
        <v>44926</v>
      </c>
      <c r="U512" s="14"/>
      <c r="V512" s="11"/>
      <c r="W512" s="94">
        <v>44926</v>
      </c>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2"/>
      <c r="AW512" s="11"/>
      <c r="AX512" s="11"/>
      <c r="AY512" s="11"/>
      <c r="AZ512" s="11"/>
      <c r="BA512" s="13"/>
      <c r="BB512" s="14"/>
      <c r="BC512" s="11"/>
      <c r="BD512" s="12"/>
      <c r="BE512" s="11"/>
      <c r="BF512" s="11"/>
      <c r="BG512" s="11"/>
      <c r="BH512" s="15"/>
      <c r="BI512" s="13"/>
      <c r="BJ512" s="14"/>
      <c r="BK512" s="11"/>
      <c r="BL512" s="11"/>
      <c r="BM512" s="11"/>
      <c r="BN512" s="11"/>
      <c r="BO512" s="11"/>
      <c r="BP512" s="11"/>
      <c r="BQ512" s="16"/>
      <c r="BR512" s="11"/>
      <c r="BS512" s="17"/>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822">
        <v>44761</v>
      </c>
      <c r="CV512" s="839" t="s">
        <v>8296</v>
      </c>
      <c r="CW512" s="858" t="s">
        <v>1071</v>
      </c>
      <c r="CX512" s="893">
        <v>44770</v>
      </c>
      <c r="CY512" s="909" t="s">
        <v>8436</v>
      </c>
      <c r="CZ512" s="885" t="s">
        <v>128</v>
      </c>
      <c r="DA512" s="77">
        <v>0</v>
      </c>
      <c r="DB512" s="884" t="s">
        <v>4238</v>
      </c>
      <c r="DC512" s="923"/>
      <c r="DD512" s="924"/>
      <c r="DE512" s="54" t="s">
        <v>140</v>
      </c>
      <c r="DF512" s="11"/>
      <c r="DG512" s="11"/>
      <c r="DH512" s="14"/>
      <c r="DI512" s="11"/>
      <c r="DJ512" s="953"/>
      <c r="DK512" s="925">
        <v>505</v>
      </c>
      <c r="DL512" s="855" t="str">
        <f t="shared" si="13"/>
        <v>EN AVANCE</v>
      </c>
      <c r="DM512" s="913">
        <v>505</v>
      </c>
    </row>
    <row r="513" spans="1:117" ht="27" hidden="1" customHeight="1">
      <c r="A513" s="928">
        <v>655</v>
      </c>
      <c r="B513" s="54">
        <v>670</v>
      </c>
      <c r="C513" s="59" t="s">
        <v>99</v>
      </c>
      <c r="D513" s="56">
        <v>2022</v>
      </c>
      <c r="E513" s="56" t="s">
        <v>4109</v>
      </c>
      <c r="F513" s="65">
        <v>44708</v>
      </c>
      <c r="G513" s="368" t="s">
        <v>4156</v>
      </c>
      <c r="H513" s="369" t="s">
        <v>102</v>
      </c>
      <c r="I513" s="383" t="s">
        <v>4049</v>
      </c>
      <c r="J513" s="384" t="s">
        <v>4049</v>
      </c>
      <c r="K513" s="384" t="s">
        <v>4157</v>
      </c>
      <c r="L513" s="59" t="s">
        <v>146</v>
      </c>
      <c r="M513" s="58" t="s">
        <v>4050</v>
      </c>
      <c r="N513" s="372"/>
      <c r="O513" s="385">
        <v>2</v>
      </c>
      <c r="P513" s="372" t="s">
        <v>3999</v>
      </c>
      <c r="Q513" s="55" t="s">
        <v>109</v>
      </c>
      <c r="R513" s="372" t="s">
        <v>4000</v>
      </c>
      <c r="S513" s="386">
        <v>44742</v>
      </c>
      <c r="T513" s="386">
        <v>44926</v>
      </c>
      <c r="U513" s="14"/>
      <c r="V513" s="11"/>
      <c r="W513" s="94">
        <v>44926</v>
      </c>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2"/>
      <c r="AW513" s="11"/>
      <c r="AX513" s="11"/>
      <c r="AY513" s="11"/>
      <c r="AZ513" s="11"/>
      <c r="BA513" s="13"/>
      <c r="BB513" s="14"/>
      <c r="BC513" s="11"/>
      <c r="BD513" s="12"/>
      <c r="BE513" s="11"/>
      <c r="BF513" s="11"/>
      <c r="BG513" s="11"/>
      <c r="BH513" s="15"/>
      <c r="BI513" s="13"/>
      <c r="BJ513" s="14"/>
      <c r="BK513" s="11"/>
      <c r="BL513" s="11"/>
      <c r="BM513" s="11"/>
      <c r="BN513" s="11"/>
      <c r="BO513" s="11"/>
      <c r="BP513" s="11"/>
      <c r="BQ513" s="16"/>
      <c r="BR513" s="11"/>
      <c r="BS513" s="17"/>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822">
        <v>44761</v>
      </c>
      <c r="CV513" s="839" t="s">
        <v>8296</v>
      </c>
      <c r="CW513" s="858" t="s">
        <v>1071</v>
      </c>
      <c r="CX513" s="893">
        <v>44770</v>
      </c>
      <c r="CY513" s="909" t="s">
        <v>8436</v>
      </c>
      <c r="CZ513" s="885" t="s">
        <v>128</v>
      </c>
      <c r="DA513" s="77">
        <v>0</v>
      </c>
      <c r="DB513" s="884" t="s">
        <v>4238</v>
      </c>
      <c r="DC513" s="923"/>
      <c r="DD513" s="924"/>
      <c r="DE513" s="54" t="s">
        <v>140</v>
      </c>
      <c r="DF513" s="11"/>
      <c r="DG513" s="11"/>
      <c r="DH513" s="14"/>
      <c r="DI513" s="11"/>
      <c r="DJ513" s="953"/>
      <c r="DK513" s="925">
        <v>506</v>
      </c>
      <c r="DL513" s="855" t="str">
        <f t="shared" si="13"/>
        <v>EN AVANCE</v>
      </c>
      <c r="DM513" s="913">
        <v>506</v>
      </c>
    </row>
    <row r="514" spans="1:117" ht="27" hidden="1" customHeight="1">
      <c r="A514" s="928">
        <v>0</v>
      </c>
      <c r="B514" s="54">
        <v>671</v>
      </c>
      <c r="C514" s="59" t="s">
        <v>99</v>
      </c>
      <c r="D514" s="56">
        <v>2022</v>
      </c>
      <c r="E514" s="56" t="s">
        <v>4109</v>
      </c>
      <c r="F514" s="65">
        <v>44708</v>
      </c>
      <c r="G514" s="368" t="s">
        <v>4156</v>
      </c>
      <c r="H514" s="369" t="s">
        <v>102</v>
      </c>
      <c r="I514" s="383" t="s">
        <v>4049</v>
      </c>
      <c r="J514" s="384" t="s">
        <v>4049</v>
      </c>
      <c r="K514" s="384" t="s">
        <v>4157</v>
      </c>
      <c r="L514" s="59" t="s">
        <v>146</v>
      </c>
      <c r="M514" s="58" t="s">
        <v>4158</v>
      </c>
      <c r="N514" s="372"/>
      <c r="O514" s="385">
        <v>16</v>
      </c>
      <c r="P514" s="372" t="s">
        <v>4159</v>
      </c>
      <c r="Q514" s="55" t="s">
        <v>109</v>
      </c>
      <c r="R514" s="372" t="s">
        <v>4000</v>
      </c>
      <c r="S514" s="386">
        <v>44742</v>
      </c>
      <c r="T514" s="386">
        <v>44772</v>
      </c>
      <c r="U514" s="14"/>
      <c r="V514" s="11"/>
      <c r="W514" s="94">
        <v>44926</v>
      </c>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2"/>
      <c r="AW514" s="11"/>
      <c r="AX514" s="11"/>
      <c r="AY514" s="11"/>
      <c r="AZ514" s="11"/>
      <c r="BA514" s="13"/>
      <c r="BB514" s="14"/>
      <c r="BC514" s="11"/>
      <c r="BD514" s="12"/>
      <c r="BE514" s="11"/>
      <c r="BF514" s="11"/>
      <c r="BG514" s="11"/>
      <c r="BH514" s="15"/>
      <c r="BI514" s="13"/>
      <c r="BJ514" s="14"/>
      <c r="BK514" s="11"/>
      <c r="BL514" s="11"/>
      <c r="BM514" s="11"/>
      <c r="BN514" s="11"/>
      <c r="BO514" s="11"/>
      <c r="BP514" s="11"/>
      <c r="BQ514" s="16"/>
      <c r="BR514" s="11"/>
      <c r="BS514" s="17"/>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822">
        <v>44731</v>
      </c>
      <c r="CV514" s="827" t="s">
        <v>8273</v>
      </c>
      <c r="CW514" s="856" t="s">
        <v>139</v>
      </c>
      <c r="CX514" s="893">
        <v>44770</v>
      </c>
      <c r="CY514" s="909" t="s">
        <v>8436</v>
      </c>
      <c r="CZ514" s="885" t="s">
        <v>128</v>
      </c>
      <c r="DA514" s="77">
        <v>0</v>
      </c>
      <c r="DB514" s="884" t="s">
        <v>4238</v>
      </c>
      <c r="DC514" s="923"/>
      <c r="DD514" s="924"/>
      <c r="DE514" s="54" t="s">
        <v>140</v>
      </c>
      <c r="DF514" s="11"/>
      <c r="DG514" s="11"/>
      <c r="DH514" s="14"/>
      <c r="DI514" s="11"/>
      <c r="DJ514" s="953"/>
      <c r="DK514" s="925">
        <v>507</v>
      </c>
      <c r="DL514" s="855" t="str">
        <f t="shared" si="13"/>
        <v>EN AVANCE</v>
      </c>
      <c r="DM514" s="913">
        <v>507</v>
      </c>
    </row>
    <row r="515" spans="1:117" ht="27" hidden="1" customHeight="1">
      <c r="A515" s="928">
        <v>0</v>
      </c>
      <c r="B515" s="54">
        <v>672</v>
      </c>
      <c r="C515" s="59" t="s">
        <v>99</v>
      </c>
      <c r="D515" s="56">
        <v>2022</v>
      </c>
      <c r="E515" s="56" t="s">
        <v>4109</v>
      </c>
      <c r="F515" s="65">
        <v>44708</v>
      </c>
      <c r="G515" s="368" t="s">
        <v>4156</v>
      </c>
      <c r="H515" s="369" t="s">
        <v>102</v>
      </c>
      <c r="I515" s="383" t="s">
        <v>4049</v>
      </c>
      <c r="J515" s="384" t="s">
        <v>4049</v>
      </c>
      <c r="K515" s="384" t="s">
        <v>4157</v>
      </c>
      <c r="L515" s="59" t="s">
        <v>146</v>
      </c>
      <c r="M515" s="58" t="s">
        <v>4160</v>
      </c>
      <c r="N515" s="372"/>
      <c r="O515" s="387">
        <v>1</v>
      </c>
      <c r="P515" s="372" t="s">
        <v>4161</v>
      </c>
      <c r="Q515" s="55" t="s">
        <v>109</v>
      </c>
      <c r="R515" s="372" t="s">
        <v>4000</v>
      </c>
      <c r="S515" s="386">
        <v>44742</v>
      </c>
      <c r="T515" s="386">
        <v>44803</v>
      </c>
      <c r="U515" s="14"/>
      <c r="V515" s="11"/>
      <c r="W515" s="94">
        <v>44926</v>
      </c>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2"/>
      <c r="AW515" s="11"/>
      <c r="AX515" s="11"/>
      <c r="AY515" s="11"/>
      <c r="AZ515" s="11"/>
      <c r="BA515" s="13"/>
      <c r="BB515" s="14"/>
      <c r="BC515" s="11"/>
      <c r="BD515" s="12"/>
      <c r="BE515" s="11"/>
      <c r="BF515" s="11"/>
      <c r="BG515" s="11"/>
      <c r="BH515" s="15"/>
      <c r="BI515" s="13"/>
      <c r="BJ515" s="14"/>
      <c r="BK515" s="11"/>
      <c r="BL515" s="11"/>
      <c r="BM515" s="11"/>
      <c r="BN515" s="11"/>
      <c r="BO515" s="11"/>
      <c r="BP515" s="11"/>
      <c r="BQ515" s="16"/>
      <c r="BR515" s="11"/>
      <c r="BS515" s="17"/>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822">
        <v>44761</v>
      </c>
      <c r="CV515" s="839" t="s">
        <v>8296</v>
      </c>
      <c r="CW515" s="858" t="s">
        <v>1071</v>
      </c>
      <c r="CX515" s="893">
        <v>44770</v>
      </c>
      <c r="CY515" s="909" t="s">
        <v>8436</v>
      </c>
      <c r="CZ515" s="885" t="s">
        <v>128</v>
      </c>
      <c r="DA515" s="77">
        <v>0</v>
      </c>
      <c r="DB515" s="884" t="s">
        <v>4238</v>
      </c>
      <c r="DC515" s="923"/>
      <c r="DD515" s="924"/>
      <c r="DE515" s="54" t="s">
        <v>140</v>
      </c>
      <c r="DF515" s="11"/>
      <c r="DG515" s="11"/>
      <c r="DH515" s="14"/>
      <c r="DI515" s="11"/>
      <c r="DJ515" s="953"/>
      <c r="DK515" s="925">
        <v>508</v>
      </c>
      <c r="DL515" s="855" t="str">
        <f t="shared" si="13"/>
        <v>EN AVANCE</v>
      </c>
      <c r="DM515" s="913">
        <v>508</v>
      </c>
    </row>
    <row r="516" spans="1:117" ht="27" hidden="1" customHeight="1">
      <c r="A516" s="928">
        <v>0</v>
      </c>
      <c r="B516" s="54">
        <v>673</v>
      </c>
      <c r="C516" s="59" t="s">
        <v>99</v>
      </c>
      <c r="D516" s="56">
        <v>2022</v>
      </c>
      <c r="E516" s="56" t="s">
        <v>4109</v>
      </c>
      <c r="F516" s="65">
        <v>44708</v>
      </c>
      <c r="G516" s="368" t="s">
        <v>4156</v>
      </c>
      <c r="H516" s="369" t="s">
        <v>102</v>
      </c>
      <c r="I516" s="383" t="s">
        <v>2439</v>
      </c>
      <c r="J516" s="384" t="s">
        <v>2440</v>
      </c>
      <c r="K516" s="384" t="s">
        <v>4162</v>
      </c>
      <c r="L516" s="59" t="s">
        <v>146</v>
      </c>
      <c r="M516" s="58" t="s">
        <v>3136</v>
      </c>
      <c r="N516" s="372"/>
      <c r="O516" s="388">
        <v>1</v>
      </c>
      <c r="P516" s="389" t="s">
        <v>3137</v>
      </c>
      <c r="Q516" s="55" t="s">
        <v>109</v>
      </c>
      <c r="R516" s="372" t="s">
        <v>4000</v>
      </c>
      <c r="S516" s="386">
        <v>44742</v>
      </c>
      <c r="T516" s="386">
        <v>44804</v>
      </c>
      <c r="U516" s="14"/>
      <c r="V516" s="11"/>
      <c r="W516" s="94">
        <v>44926</v>
      </c>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2"/>
      <c r="AW516" s="11"/>
      <c r="AX516" s="11"/>
      <c r="AY516" s="11"/>
      <c r="AZ516" s="11"/>
      <c r="BA516" s="13"/>
      <c r="BB516" s="14"/>
      <c r="BC516" s="11"/>
      <c r="BD516" s="12"/>
      <c r="BE516" s="11"/>
      <c r="BF516" s="11"/>
      <c r="BG516" s="11"/>
      <c r="BH516" s="15"/>
      <c r="BI516" s="13"/>
      <c r="BJ516" s="14"/>
      <c r="BK516" s="11"/>
      <c r="BL516" s="11"/>
      <c r="BM516" s="11"/>
      <c r="BN516" s="11"/>
      <c r="BO516" s="11"/>
      <c r="BP516" s="11"/>
      <c r="BQ516" s="16"/>
      <c r="BR516" s="11"/>
      <c r="BS516" s="17"/>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822">
        <v>44731</v>
      </c>
      <c r="CV516" s="827" t="s">
        <v>8271</v>
      </c>
      <c r="CW516" s="856" t="s">
        <v>139</v>
      </c>
      <c r="CX516" s="893">
        <v>44770</v>
      </c>
      <c r="CY516" s="909" t="s">
        <v>8436</v>
      </c>
      <c r="CZ516" s="885" t="s">
        <v>128</v>
      </c>
      <c r="DA516" s="77">
        <v>0</v>
      </c>
      <c r="DB516" s="884" t="s">
        <v>4238</v>
      </c>
      <c r="DC516" s="923"/>
      <c r="DD516" s="924"/>
      <c r="DE516" s="54" t="s">
        <v>140</v>
      </c>
      <c r="DF516" s="11"/>
      <c r="DG516" s="11"/>
      <c r="DH516" s="14"/>
      <c r="DI516" s="11"/>
      <c r="DJ516" s="953"/>
      <c r="DK516" s="925">
        <v>509</v>
      </c>
      <c r="DL516" s="855" t="str">
        <f t="shared" si="13"/>
        <v>EN AVANCE</v>
      </c>
      <c r="DM516" s="913">
        <v>509</v>
      </c>
    </row>
    <row r="517" spans="1:117" ht="27" hidden="1" customHeight="1">
      <c r="A517" s="928">
        <v>656</v>
      </c>
      <c r="B517" s="54">
        <v>674</v>
      </c>
      <c r="C517" s="59" t="s">
        <v>99</v>
      </c>
      <c r="D517" s="56">
        <v>2022</v>
      </c>
      <c r="E517" s="56" t="s">
        <v>4109</v>
      </c>
      <c r="F517" s="65">
        <v>44708</v>
      </c>
      <c r="G517" s="368" t="s">
        <v>4163</v>
      </c>
      <c r="H517" s="369" t="s">
        <v>102</v>
      </c>
      <c r="I517" s="383" t="s">
        <v>4164</v>
      </c>
      <c r="J517" s="384" t="s">
        <v>4165</v>
      </c>
      <c r="K517" s="384" t="s">
        <v>3641</v>
      </c>
      <c r="L517" s="59" t="s">
        <v>146</v>
      </c>
      <c r="M517" s="58" t="s">
        <v>4166</v>
      </c>
      <c r="N517" s="372"/>
      <c r="O517" s="385">
        <v>6</v>
      </c>
      <c r="P517" s="372" t="s">
        <v>3651</v>
      </c>
      <c r="Q517" s="55" t="s">
        <v>109</v>
      </c>
      <c r="R517" s="372" t="s">
        <v>4167</v>
      </c>
      <c r="S517" s="386">
        <v>44742</v>
      </c>
      <c r="T517" s="386">
        <v>44926</v>
      </c>
      <c r="U517" s="14"/>
      <c r="V517" s="11"/>
      <c r="W517" s="94">
        <v>44926</v>
      </c>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2"/>
      <c r="AW517" s="11"/>
      <c r="AX517" s="11"/>
      <c r="AY517" s="11"/>
      <c r="AZ517" s="11"/>
      <c r="BA517" s="13"/>
      <c r="BB517" s="14"/>
      <c r="BC517" s="11"/>
      <c r="BD517" s="12"/>
      <c r="BE517" s="11"/>
      <c r="BF517" s="11"/>
      <c r="BG517" s="11"/>
      <c r="BH517" s="15"/>
      <c r="BI517" s="13"/>
      <c r="BJ517" s="14"/>
      <c r="BK517" s="11"/>
      <c r="BL517" s="11"/>
      <c r="BM517" s="11"/>
      <c r="BN517" s="11"/>
      <c r="BO517" s="11"/>
      <c r="BP517" s="11"/>
      <c r="BQ517" s="16"/>
      <c r="BR517" s="11"/>
      <c r="BS517" s="17"/>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822">
        <v>44761</v>
      </c>
      <c r="CV517" s="839" t="s">
        <v>8296</v>
      </c>
      <c r="CW517" s="858" t="s">
        <v>1071</v>
      </c>
      <c r="CX517" s="893">
        <v>44770</v>
      </c>
      <c r="CY517" s="909" t="s">
        <v>8436</v>
      </c>
      <c r="CZ517" s="907" t="s">
        <v>128</v>
      </c>
      <c r="DA517" s="77">
        <v>0</v>
      </c>
      <c r="DB517" s="884" t="s">
        <v>4238</v>
      </c>
      <c r="DC517" s="923"/>
      <c r="DD517" s="924"/>
      <c r="DE517" s="54" t="s">
        <v>140</v>
      </c>
      <c r="DF517" s="11"/>
      <c r="DG517" s="11"/>
      <c r="DH517" s="14"/>
      <c r="DI517" s="11"/>
      <c r="DJ517" s="953"/>
      <c r="DK517" s="925">
        <v>510</v>
      </c>
      <c r="DL517" s="855" t="str">
        <f t="shared" si="13"/>
        <v>EN AVANCE</v>
      </c>
      <c r="DM517" s="913">
        <v>510</v>
      </c>
    </row>
    <row r="518" spans="1:117" ht="27" hidden="1" customHeight="1">
      <c r="A518" s="928">
        <v>657</v>
      </c>
      <c r="B518" s="54">
        <v>675</v>
      </c>
      <c r="C518" s="59" t="s">
        <v>4168</v>
      </c>
      <c r="D518" s="56">
        <v>2021</v>
      </c>
      <c r="E518" s="368" t="s">
        <v>4169</v>
      </c>
      <c r="F518" s="65">
        <v>44706</v>
      </c>
      <c r="G518" s="368" t="s">
        <v>4170</v>
      </c>
      <c r="H518" s="390" t="s">
        <v>102</v>
      </c>
      <c r="I518" s="368" t="s">
        <v>4171</v>
      </c>
      <c r="J518" s="368" t="s">
        <v>2157</v>
      </c>
      <c r="K518" s="368" t="s">
        <v>2158</v>
      </c>
      <c r="L518" s="59" t="s">
        <v>146</v>
      </c>
      <c r="M518" s="368" t="s">
        <v>4172</v>
      </c>
      <c r="N518" s="56"/>
      <c r="O518" s="74">
        <v>1</v>
      </c>
      <c r="P518" s="81" t="s">
        <v>4173</v>
      </c>
      <c r="Q518" s="59" t="s">
        <v>167</v>
      </c>
      <c r="R518" s="81" t="s">
        <v>2161</v>
      </c>
      <c r="S518" s="72">
        <v>44743</v>
      </c>
      <c r="T518" s="684">
        <v>44926</v>
      </c>
      <c r="U518" s="14"/>
      <c r="V518" s="11"/>
      <c r="W518" s="94">
        <v>44926</v>
      </c>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2"/>
      <c r="AW518" s="11"/>
      <c r="AX518" s="11"/>
      <c r="AY518" s="11"/>
      <c r="AZ518" s="11"/>
      <c r="BA518" s="13"/>
      <c r="BB518" s="14"/>
      <c r="BC518" s="11"/>
      <c r="BD518" s="12"/>
      <c r="BE518" s="11"/>
      <c r="BF518" s="11"/>
      <c r="BG518" s="11"/>
      <c r="BH518" s="15"/>
      <c r="BI518" s="13"/>
      <c r="BJ518" s="14"/>
      <c r="BK518" s="11"/>
      <c r="BL518" s="11"/>
      <c r="BM518" s="11"/>
      <c r="BN518" s="11"/>
      <c r="BO518" s="11"/>
      <c r="BP518" s="11"/>
      <c r="BQ518" s="16"/>
      <c r="BR518" s="11"/>
      <c r="BS518" s="17"/>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829">
        <v>44761</v>
      </c>
      <c r="CV518" s="842" t="s">
        <v>8379</v>
      </c>
      <c r="CW518" s="879" t="s">
        <v>1071</v>
      </c>
      <c r="CX518" s="883">
        <v>44767</v>
      </c>
      <c r="CY518" s="909" t="s">
        <v>8746</v>
      </c>
      <c r="CZ518" s="886" t="s">
        <v>220</v>
      </c>
      <c r="DA518" s="11">
        <v>0</v>
      </c>
      <c r="DB518" s="957" t="s">
        <v>4240</v>
      </c>
      <c r="DC518" s="923"/>
      <c r="DD518" s="924"/>
      <c r="DE518" s="54" t="s">
        <v>140</v>
      </c>
      <c r="DF518" s="11"/>
      <c r="DG518" s="11"/>
      <c r="DH518" s="14"/>
      <c r="DI518" s="11"/>
      <c r="DJ518" s="953"/>
      <c r="DK518" s="925">
        <v>511</v>
      </c>
      <c r="DL518" s="855" t="str">
        <f t="shared" si="13"/>
        <v>SIN INICIAR</v>
      </c>
      <c r="DM518" s="913">
        <v>511</v>
      </c>
    </row>
    <row r="519" spans="1:117" ht="27" hidden="1" customHeight="1">
      <c r="A519" s="928">
        <v>658</v>
      </c>
      <c r="B519" s="54">
        <v>676</v>
      </c>
      <c r="C519" s="59" t="s">
        <v>4168</v>
      </c>
      <c r="D519" s="56">
        <v>2021</v>
      </c>
      <c r="E519" s="368" t="s">
        <v>4169</v>
      </c>
      <c r="F519" s="65">
        <v>44706</v>
      </c>
      <c r="G519" s="368" t="s">
        <v>4174</v>
      </c>
      <c r="H519" s="390" t="s">
        <v>102</v>
      </c>
      <c r="I519" s="368" t="s">
        <v>4175</v>
      </c>
      <c r="J519" s="368" t="s">
        <v>4176</v>
      </c>
      <c r="K519" s="368" t="s">
        <v>2158</v>
      </c>
      <c r="L519" s="59" t="s">
        <v>146</v>
      </c>
      <c r="M519" s="368" t="s">
        <v>4177</v>
      </c>
      <c r="N519" s="56"/>
      <c r="O519" s="74">
        <v>1</v>
      </c>
      <c r="P519" s="56" t="s">
        <v>4178</v>
      </c>
      <c r="Q519" s="59" t="s">
        <v>167</v>
      </c>
      <c r="R519" s="81" t="s">
        <v>2161</v>
      </c>
      <c r="S519" s="72">
        <v>44743</v>
      </c>
      <c r="T519" s="684">
        <v>44926</v>
      </c>
      <c r="U519" s="14"/>
      <c r="V519" s="11"/>
      <c r="W519" s="94">
        <v>44926</v>
      </c>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2"/>
      <c r="AW519" s="11"/>
      <c r="AX519" s="11"/>
      <c r="AY519" s="11"/>
      <c r="AZ519" s="11"/>
      <c r="BA519" s="13"/>
      <c r="BB519" s="14"/>
      <c r="BC519" s="11"/>
      <c r="BD519" s="12"/>
      <c r="BE519" s="11"/>
      <c r="BF519" s="11"/>
      <c r="BG519" s="11"/>
      <c r="BH519" s="15"/>
      <c r="BI519" s="13"/>
      <c r="BJ519" s="14"/>
      <c r="BK519" s="11"/>
      <c r="BL519" s="11"/>
      <c r="BM519" s="11"/>
      <c r="BN519" s="11"/>
      <c r="BO519" s="11"/>
      <c r="BP519" s="11"/>
      <c r="BQ519" s="16"/>
      <c r="BR519" s="11"/>
      <c r="BS519" s="17"/>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829">
        <v>44761</v>
      </c>
      <c r="CV519" s="842" t="s">
        <v>8379</v>
      </c>
      <c r="CW519" s="879" t="s">
        <v>1071</v>
      </c>
      <c r="CX519" s="883">
        <v>44767</v>
      </c>
      <c r="CY519" s="909" t="s">
        <v>8746</v>
      </c>
      <c r="CZ519" s="886" t="s">
        <v>220</v>
      </c>
      <c r="DA519" s="11">
        <v>0</v>
      </c>
      <c r="DB519" s="884" t="s">
        <v>4240</v>
      </c>
      <c r="DC519" s="923"/>
      <c r="DD519" s="924"/>
      <c r="DE519" s="54" t="s">
        <v>140</v>
      </c>
      <c r="DF519" s="11"/>
      <c r="DG519" s="11"/>
      <c r="DH519" s="14"/>
      <c r="DI519" s="11"/>
      <c r="DJ519" s="953"/>
      <c r="DK519" s="925">
        <v>512</v>
      </c>
      <c r="DL519" s="855" t="str">
        <f t="shared" si="13"/>
        <v>SIN INICIAR</v>
      </c>
      <c r="DM519" s="913">
        <v>512</v>
      </c>
    </row>
    <row r="520" spans="1:117" ht="27" hidden="1" customHeight="1">
      <c r="A520" s="928">
        <v>0</v>
      </c>
      <c r="B520" s="54">
        <v>677</v>
      </c>
      <c r="C520" s="59" t="s">
        <v>4168</v>
      </c>
      <c r="D520" s="56">
        <v>2021</v>
      </c>
      <c r="E520" s="368" t="s">
        <v>4169</v>
      </c>
      <c r="F520" s="65">
        <v>44706</v>
      </c>
      <c r="G520" s="368" t="s">
        <v>4179</v>
      </c>
      <c r="H520" s="390" t="s">
        <v>102</v>
      </c>
      <c r="I520" s="368" t="s">
        <v>4180</v>
      </c>
      <c r="J520" s="368" t="s">
        <v>4181</v>
      </c>
      <c r="K520" s="368" t="s">
        <v>2158</v>
      </c>
      <c r="L520" s="59" t="s">
        <v>146</v>
      </c>
      <c r="M520" s="368" t="s">
        <v>4182</v>
      </c>
      <c r="N520" s="56"/>
      <c r="O520" s="74">
        <v>1</v>
      </c>
      <c r="P520" s="56" t="s">
        <v>4183</v>
      </c>
      <c r="Q520" s="59" t="s">
        <v>167</v>
      </c>
      <c r="R520" s="81" t="s">
        <v>2161</v>
      </c>
      <c r="S520" s="72">
        <v>44743</v>
      </c>
      <c r="T520" s="684">
        <v>44926</v>
      </c>
      <c r="U520" s="14"/>
      <c r="V520" s="11"/>
      <c r="W520" s="94">
        <v>44926</v>
      </c>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2"/>
      <c r="AW520" s="11"/>
      <c r="AX520" s="11"/>
      <c r="AY520" s="11"/>
      <c r="AZ520" s="11"/>
      <c r="BA520" s="13"/>
      <c r="BB520" s="14"/>
      <c r="BC520" s="11"/>
      <c r="BD520" s="12"/>
      <c r="BE520" s="11"/>
      <c r="BF520" s="11"/>
      <c r="BG520" s="11"/>
      <c r="BH520" s="15"/>
      <c r="BI520" s="13"/>
      <c r="BJ520" s="14"/>
      <c r="BK520" s="11"/>
      <c r="BL520" s="11"/>
      <c r="BM520" s="11"/>
      <c r="BN520" s="11"/>
      <c r="BO520" s="11"/>
      <c r="BP520" s="11"/>
      <c r="BQ520" s="16"/>
      <c r="BR520" s="11"/>
      <c r="BS520" s="17"/>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829">
        <v>44761</v>
      </c>
      <c r="CV520" s="842" t="s">
        <v>8379</v>
      </c>
      <c r="CW520" s="879" t="s">
        <v>1071</v>
      </c>
      <c r="CX520" s="883">
        <v>44767</v>
      </c>
      <c r="CY520" s="909" t="s">
        <v>8747</v>
      </c>
      <c r="CZ520" s="886" t="s">
        <v>220</v>
      </c>
      <c r="DA520" s="11">
        <v>0.1</v>
      </c>
      <c r="DB520" s="884" t="s">
        <v>4240</v>
      </c>
      <c r="DC520" s="923"/>
      <c r="DD520" s="924"/>
      <c r="DE520" s="54" t="s">
        <v>140</v>
      </c>
      <c r="DF520" s="11"/>
      <c r="DG520" s="11"/>
      <c r="DH520" s="14"/>
      <c r="DI520" s="11"/>
      <c r="DJ520" s="953"/>
      <c r="DK520" s="925">
        <v>513</v>
      </c>
      <c r="DL520" s="855" t="str">
        <f t="shared" ref="DL520:DL525" si="14">IF(DA520=100%,"CUMPLIDA",IF($CX$5&gt;W520,"VENCIDA",IF($CX$5&lt;S520,"SIN INICIAR","EN AVANCE")))</f>
        <v>SIN INICIAR</v>
      </c>
      <c r="DM520" s="913">
        <v>513</v>
      </c>
    </row>
    <row r="521" spans="1:117" ht="27" hidden="1" customHeight="1">
      <c r="A521" s="928">
        <v>0</v>
      </c>
      <c r="B521" s="54">
        <v>678</v>
      </c>
      <c r="C521" s="59" t="s">
        <v>4168</v>
      </c>
      <c r="D521" s="56">
        <v>2021</v>
      </c>
      <c r="E521" s="368" t="s">
        <v>4169</v>
      </c>
      <c r="F521" s="65">
        <v>44706</v>
      </c>
      <c r="G521" s="368" t="s">
        <v>4184</v>
      </c>
      <c r="H521" s="390" t="s">
        <v>102</v>
      </c>
      <c r="I521" s="368" t="s">
        <v>4185</v>
      </c>
      <c r="J521" s="368" t="s">
        <v>4186</v>
      </c>
      <c r="K521" s="368" t="s">
        <v>2158</v>
      </c>
      <c r="L521" s="59" t="s">
        <v>106</v>
      </c>
      <c r="M521" s="368" t="s">
        <v>4187</v>
      </c>
      <c r="N521" s="56"/>
      <c r="O521" s="74">
        <v>1</v>
      </c>
      <c r="P521" s="56" t="s">
        <v>4188</v>
      </c>
      <c r="Q521" s="55" t="s">
        <v>391</v>
      </c>
      <c r="R521" s="81" t="s">
        <v>4189</v>
      </c>
      <c r="S521" s="72">
        <v>44743</v>
      </c>
      <c r="T521" s="684">
        <v>44926</v>
      </c>
      <c r="U521" s="14"/>
      <c r="V521" s="11"/>
      <c r="W521" s="94">
        <v>44926</v>
      </c>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2"/>
      <c r="AW521" s="11"/>
      <c r="AX521" s="11"/>
      <c r="AY521" s="11"/>
      <c r="AZ521" s="11"/>
      <c r="BA521" s="13"/>
      <c r="BB521" s="14"/>
      <c r="BC521" s="11"/>
      <c r="BD521" s="12"/>
      <c r="BE521" s="11"/>
      <c r="BF521" s="11"/>
      <c r="BG521" s="11"/>
      <c r="BH521" s="15"/>
      <c r="BI521" s="13"/>
      <c r="BJ521" s="14"/>
      <c r="BK521" s="11"/>
      <c r="BL521" s="11"/>
      <c r="BM521" s="11"/>
      <c r="BN521" s="11"/>
      <c r="BO521" s="11"/>
      <c r="BP521" s="11"/>
      <c r="BQ521" s="16"/>
      <c r="BR521" s="11"/>
      <c r="BS521" s="17"/>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811">
        <v>44761</v>
      </c>
      <c r="CV521" s="815" t="s">
        <v>8234</v>
      </c>
      <c r="CW521" s="879" t="s">
        <v>1071</v>
      </c>
      <c r="CX521" s="883">
        <v>44767</v>
      </c>
      <c r="CY521" s="909" t="s">
        <v>1086</v>
      </c>
      <c r="CZ521" s="885" t="s">
        <v>220</v>
      </c>
      <c r="DA521" s="11">
        <v>0</v>
      </c>
      <c r="DB521" s="884" t="s">
        <v>4240</v>
      </c>
      <c r="DC521" s="923"/>
      <c r="DD521" s="924"/>
      <c r="DE521" s="54" t="s">
        <v>140</v>
      </c>
      <c r="DF521" s="11"/>
      <c r="DG521" s="11"/>
      <c r="DH521" s="14"/>
      <c r="DI521" s="11"/>
      <c r="DJ521" s="953"/>
      <c r="DK521" s="925">
        <v>514</v>
      </c>
      <c r="DL521" s="855" t="str">
        <f t="shared" si="14"/>
        <v>SIN INICIAR</v>
      </c>
      <c r="DM521" s="913">
        <v>514</v>
      </c>
    </row>
    <row r="522" spans="1:117" ht="27" hidden="1" customHeight="1">
      <c r="A522" s="928">
        <v>0</v>
      </c>
      <c r="B522" s="54">
        <v>679</v>
      </c>
      <c r="C522" s="59" t="s">
        <v>4168</v>
      </c>
      <c r="D522" s="56">
        <v>2021</v>
      </c>
      <c r="E522" s="368" t="s">
        <v>4169</v>
      </c>
      <c r="F522" s="65">
        <v>44706</v>
      </c>
      <c r="G522" s="368" t="s">
        <v>4190</v>
      </c>
      <c r="H522" s="390" t="s">
        <v>102</v>
      </c>
      <c r="I522" s="368" t="s">
        <v>4185</v>
      </c>
      <c r="J522" s="368" t="s">
        <v>4191</v>
      </c>
      <c r="K522" s="368" t="s">
        <v>2158</v>
      </c>
      <c r="L522" s="59" t="s">
        <v>106</v>
      </c>
      <c r="M522" s="368" t="s">
        <v>4192</v>
      </c>
      <c r="N522" s="56"/>
      <c r="O522" s="74">
        <v>1</v>
      </c>
      <c r="P522" s="56" t="s">
        <v>4193</v>
      </c>
      <c r="Q522" s="55" t="s">
        <v>391</v>
      </c>
      <c r="R522" s="81" t="s">
        <v>4189</v>
      </c>
      <c r="S522" s="72">
        <v>44743</v>
      </c>
      <c r="T522" s="684">
        <v>44926</v>
      </c>
      <c r="U522" s="14"/>
      <c r="V522" s="11"/>
      <c r="W522" s="94">
        <v>44926</v>
      </c>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2"/>
      <c r="AW522" s="11"/>
      <c r="AX522" s="11"/>
      <c r="AY522" s="11"/>
      <c r="AZ522" s="11"/>
      <c r="BA522" s="13"/>
      <c r="BB522" s="14"/>
      <c r="BC522" s="11"/>
      <c r="BD522" s="12"/>
      <c r="BE522" s="11"/>
      <c r="BF522" s="11"/>
      <c r="BG522" s="11"/>
      <c r="BH522" s="15"/>
      <c r="BI522" s="13"/>
      <c r="BJ522" s="14"/>
      <c r="BK522" s="11"/>
      <c r="BL522" s="11"/>
      <c r="BM522" s="11"/>
      <c r="BN522" s="11"/>
      <c r="BO522" s="11"/>
      <c r="BP522" s="11"/>
      <c r="BQ522" s="16"/>
      <c r="BR522" s="11"/>
      <c r="BS522" s="17"/>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811">
        <v>44761</v>
      </c>
      <c r="CV522" s="815" t="s">
        <v>8218</v>
      </c>
      <c r="CW522" s="879" t="s">
        <v>1071</v>
      </c>
      <c r="CX522" s="883">
        <v>44767</v>
      </c>
      <c r="CY522" s="909" t="s">
        <v>1086</v>
      </c>
      <c r="CZ522" s="885" t="s">
        <v>220</v>
      </c>
      <c r="DA522" s="11">
        <v>0</v>
      </c>
      <c r="DB522" s="884" t="s">
        <v>4240</v>
      </c>
      <c r="DC522" s="923"/>
      <c r="DD522" s="924"/>
      <c r="DE522" s="54" t="s">
        <v>140</v>
      </c>
      <c r="DF522" s="11"/>
      <c r="DG522" s="11"/>
      <c r="DH522" s="14"/>
      <c r="DI522" s="11"/>
      <c r="DJ522" s="953"/>
      <c r="DK522" s="925">
        <v>515</v>
      </c>
      <c r="DL522" s="855" t="str">
        <f t="shared" si="14"/>
        <v>SIN INICIAR</v>
      </c>
      <c r="DM522" s="913">
        <v>515</v>
      </c>
    </row>
    <row r="523" spans="1:117" ht="27" hidden="1" customHeight="1">
      <c r="A523" s="928">
        <v>0</v>
      </c>
      <c r="B523" s="54">
        <v>680</v>
      </c>
      <c r="C523" s="59" t="s">
        <v>4168</v>
      </c>
      <c r="D523" s="56">
        <v>2021</v>
      </c>
      <c r="E523" s="368" t="s">
        <v>4169</v>
      </c>
      <c r="F523" s="65">
        <v>44706</v>
      </c>
      <c r="G523" s="368" t="s">
        <v>4194</v>
      </c>
      <c r="H523" s="390" t="s">
        <v>102</v>
      </c>
      <c r="I523" s="368" t="s">
        <v>4185</v>
      </c>
      <c r="J523" s="368" t="s">
        <v>4195</v>
      </c>
      <c r="K523" s="368" t="s">
        <v>2158</v>
      </c>
      <c r="L523" s="59" t="s">
        <v>106</v>
      </c>
      <c r="M523" s="368" t="s">
        <v>4196</v>
      </c>
      <c r="N523" s="56"/>
      <c r="O523" s="74">
        <v>1</v>
      </c>
      <c r="P523" s="56" t="s">
        <v>4197</v>
      </c>
      <c r="Q523" s="55" t="s">
        <v>391</v>
      </c>
      <c r="R523" s="81" t="s">
        <v>2161</v>
      </c>
      <c r="S523" s="72">
        <v>44743</v>
      </c>
      <c r="T523" s="684">
        <v>44926</v>
      </c>
      <c r="U523" s="14"/>
      <c r="V523" s="11"/>
      <c r="W523" s="94">
        <v>44926</v>
      </c>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2"/>
      <c r="AW523" s="11"/>
      <c r="AX523" s="11"/>
      <c r="AY523" s="11"/>
      <c r="AZ523" s="11"/>
      <c r="BA523" s="13"/>
      <c r="BB523" s="14"/>
      <c r="BC523" s="11"/>
      <c r="BD523" s="12"/>
      <c r="BE523" s="11"/>
      <c r="BF523" s="11"/>
      <c r="BG523" s="11"/>
      <c r="BH523" s="15"/>
      <c r="BI523" s="13"/>
      <c r="BJ523" s="14"/>
      <c r="BK523" s="11"/>
      <c r="BL523" s="11"/>
      <c r="BM523" s="11"/>
      <c r="BN523" s="11"/>
      <c r="BO523" s="11"/>
      <c r="BP523" s="11"/>
      <c r="BQ523" s="16"/>
      <c r="BR523" s="11"/>
      <c r="BS523" s="17"/>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811">
        <v>44761</v>
      </c>
      <c r="CV523" s="815" t="s">
        <v>8219</v>
      </c>
      <c r="CW523" s="879" t="s">
        <v>1071</v>
      </c>
      <c r="CX523" s="883">
        <v>44767</v>
      </c>
      <c r="CY523" s="909" t="s">
        <v>1086</v>
      </c>
      <c r="CZ523" s="885" t="s">
        <v>220</v>
      </c>
      <c r="DA523" s="11">
        <v>0</v>
      </c>
      <c r="DB523" s="884" t="s">
        <v>4240</v>
      </c>
      <c r="DC523" s="923"/>
      <c r="DD523" s="924"/>
      <c r="DE523" s="54" t="s">
        <v>140</v>
      </c>
      <c r="DF523" s="11"/>
      <c r="DG523" s="11"/>
      <c r="DH523" s="14"/>
      <c r="DI523" s="11"/>
      <c r="DJ523" s="953"/>
      <c r="DK523" s="925">
        <v>516</v>
      </c>
      <c r="DL523" s="855" t="str">
        <f t="shared" si="14"/>
        <v>SIN INICIAR</v>
      </c>
      <c r="DM523" s="913">
        <v>516</v>
      </c>
    </row>
    <row r="524" spans="1:117" ht="27" hidden="1" customHeight="1">
      <c r="A524" s="929">
        <v>659</v>
      </c>
      <c r="B524" s="54">
        <v>681</v>
      </c>
      <c r="C524" s="59" t="s">
        <v>4168</v>
      </c>
      <c r="D524" s="56">
        <v>2021</v>
      </c>
      <c r="E524" s="368" t="s">
        <v>4169</v>
      </c>
      <c r="F524" s="65">
        <v>44706</v>
      </c>
      <c r="G524" s="368" t="s">
        <v>4198</v>
      </c>
      <c r="H524" s="930" t="s">
        <v>370</v>
      </c>
      <c r="I524" s="368" t="s">
        <v>4199</v>
      </c>
      <c r="J524" s="368" t="s">
        <v>4199</v>
      </c>
      <c r="K524" s="368" t="s">
        <v>2158</v>
      </c>
      <c r="L524" s="59" t="s">
        <v>2356</v>
      </c>
      <c r="M524" s="368" t="s">
        <v>4192</v>
      </c>
      <c r="N524" s="391"/>
      <c r="O524" s="392">
        <v>1</v>
      </c>
      <c r="P524" s="56" t="s">
        <v>4200</v>
      </c>
      <c r="Q524" s="55" t="s">
        <v>391</v>
      </c>
      <c r="R524" s="81" t="s">
        <v>4189</v>
      </c>
      <c r="S524" s="72">
        <v>44743</v>
      </c>
      <c r="T524" s="684">
        <v>44926</v>
      </c>
      <c r="U524" s="14"/>
      <c r="V524" s="11"/>
      <c r="W524" s="94">
        <v>44926</v>
      </c>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2"/>
      <c r="AW524" s="11"/>
      <c r="AX524" s="11"/>
      <c r="AY524" s="11"/>
      <c r="AZ524" s="11"/>
      <c r="BA524" s="13"/>
      <c r="BB524" s="14"/>
      <c r="BC524" s="11"/>
      <c r="BD524" s="12"/>
      <c r="BE524" s="11"/>
      <c r="BF524" s="11"/>
      <c r="BG524" s="11"/>
      <c r="BH524" s="15"/>
      <c r="BI524" s="13"/>
      <c r="BJ524" s="14"/>
      <c r="BK524" s="11"/>
      <c r="BL524" s="11"/>
      <c r="BM524" s="11"/>
      <c r="BN524" s="11"/>
      <c r="BO524" s="11"/>
      <c r="BP524" s="11"/>
      <c r="BQ524" s="16"/>
      <c r="BR524" s="11"/>
      <c r="BS524" s="17"/>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811">
        <v>44761</v>
      </c>
      <c r="CV524" s="815" t="s">
        <v>8220</v>
      </c>
      <c r="CW524" s="879" t="s">
        <v>1071</v>
      </c>
      <c r="CX524" s="883">
        <v>44767</v>
      </c>
      <c r="CY524" s="909" t="s">
        <v>1086</v>
      </c>
      <c r="CZ524" s="885" t="s">
        <v>220</v>
      </c>
      <c r="DA524" s="11">
        <v>0</v>
      </c>
      <c r="DB524" s="884" t="s">
        <v>4240</v>
      </c>
      <c r="DC524" s="923"/>
      <c r="DD524" s="924"/>
      <c r="DE524" s="54" t="s">
        <v>140</v>
      </c>
      <c r="DF524" s="11"/>
      <c r="DG524" s="11"/>
      <c r="DH524" s="14"/>
      <c r="DI524" s="11"/>
      <c r="DJ524" s="953"/>
      <c r="DK524" s="925">
        <v>517</v>
      </c>
      <c r="DL524" s="855" t="str">
        <f t="shared" si="14"/>
        <v>SIN INICIAR</v>
      </c>
      <c r="DM524" s="913">
        <v>517</v>
      </c>
    </row>
    <row r="525" spans="1:117" ht="27" hidden="1" customHeight="1">
      <c r="A525" s="928">
        <v>660</v>
      </c>
      <c r="B525" s="54">
        <v>682</v>
      </c>
      <c r="C525" s="59" t="s">
        <v>4168</v>
      </c>
      <c r="D525" s="56">
        <v>2021</v>
      </c>
      <c r="E525" s="368" t="s">
        <v>4169</v>
      </c>
      <c r="F525" s="65">
        <v>44706</v>
      </c>
      <c r="G525" s="368" t="s">
        <v>4201</v>
      </c>
      <c r="H525" s="369" t="s">
        <v>102</v>
      </c>
      <c r="I525" s="368" t="s">
        <v>4202</v>
      </c>
      <c r="J525" s="368" t="s">
        <v>4202</v>
      </c>
      <c r="K525" s="393" t="s">
        <v>2158</v>
      </c>
      <c r="L525" s="59" t="s">
        <v>146</v>
      </c>
      <c r="M525" s="368" t="s">
        <v>4203</v>
      </c>
      <c r="N525" s="56"/>
      <c r="O525" s="90">
        <v>2</v>
      </c>
      <c r="P525" s="56" t="s">
        <v>4204</v>
      </c>
      <c r="Q525" s="55" t="s">
        <v>391</v>
      </c>
      <c r="R525" s="81" t="s">
        <v>4205</v>
      </c>
      <c r="S525" s="72">
        <v>44743</v>
      </c>
      <c r="T525" s="684">
        <v>44926</v>
      </c>
      <c r="U525" s="14"/>
      <c r="V525" s="11"/>
      <c r="W525" s="94">
        <v>44926</v>
      </c>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2"/>
      <c r="AW525" s="11"/>
      <c r="AX525" s="11"/>
      <c r="AY525" s="11"/>
      <c r="AZ525" s="11"/>
      <c r="BA525" s="13"/>
      <c r="BB525" s="14"/>
      <c r="BC525" s="11"/>
      <c r="BD525" s="12"/>
      <c r="BE525" s="11"/>
      <c r="BF525" s="11"/>
      <c r="BG525" s="11"/>
      <c r="BH525" s="15"/>
      <c r="BI525" s="13"/>
      <c r="BJ525" s="14"/>
      <c r="BK525" s="11"/>
      <c r="BL525" s="11"/>
      <c r="BM525" s="11"/>
      <c r="BN525" s="11"/>
      <c r="BO525" s="11"/>
      <c r="BP525" s="11"/>
      <c r="BQ525" s="16"/>
      <c r="BR525" s="11"/>
      <c r="BS525" s="17"/>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811">
        <v>44761</v>
      </c>
      <c r="CV525" s="815" t="s">
        <v>8221</v>
      </c>
      <c r="CW525" s="869" t="s">
        <v>1071</v>
      </c>
      <c r="CX525" s="883">
        <v>44767</v>
      </c>
      <c r="CY525" s="909" t="s">
        <v>1086</v>
      </c>
      <c r="CZ525" s="885" t="s">
        <v>220</v>
      </c>
      <c r="DA525" s="11">
        <v>0</v>
      </c>
      <c r="DB525" s="884" t="s">
        <v>4240</v>
      </c>
      <c r="DC525" s="923"/>
      <c r="DD525" s="924"/>
      <c r="DE525" s="54" t="s">
        <v>140</v>
      </c>
      <c r="DF525" s="11"/>
      <c r="DG525" s="11"/>
      <c r="DH525" s="14"/>
      <c r="DI525" s="11"/>
      <c r="DJ525" s="953"/>
      <c r="DK525" s="925">
        <v>518</v>
      </c>
      <c r="DL525" s="855" t="str">
        <f t="shared" si="14"/>
        <v>SIN INICIAR</v>
      </c>
      <c r="DM525" s="913">
        <v>518</v>
      </c>
    </row>
    <row r="526" spans="1:117" ht="38.450000000000003" customHeight="1">
      <c r="A526" s="14"/>
      <c r="B526" s="14"/>
      <c r="C526" s="389"/>
      <c r="D526" s="389"/>
      <c r="E526" s="389"/>
      <c r="F526" s="11"/>
      <c r="G526" s="394"/>
      <c r="H526" s="11"/>
      <c r="I526" s="395"/>
      <c r="J526" s="395"/>
      <c r="K526" s="395"/>
      <c r="L526" s="11"/>
      <c r="M526" s="394"/>
      <c r="N526" s="11"/>
      <c r="O526" s="14"/>
      <c r="P526" s="11"/>
      <c r="Q526" s="16"/>
      <c r="R526" s="11"/>
      <c r="S526" s="11"/>
      <c r="T526" s="11"/>
      <c r="U526" s="14"/>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2"/>
      <c r="AW526" s="11"/>
      <c r="AX526" s="11"/>
      <c r="AY526" s="11"/>
      <c r="AZ526" s="11"/>
      <c r="BA526" s="13"/>
      <c r="BB526" s="14"/>
      <c r="BC526" s="11"/>
      <c r="BD526" s="12"/>
      <c r="BE526" s="11"/>
      <c r="BF526" s="11"/>
      <c r="BG526" s="11"/>
      <c r="BH526" s="15"/>
      <c r="BI526" s="13"/>
      <c r="BJ526" s="14"/>
      <c r="BK526" s="11"/>
      <c r="BL526" s="11"/>
      <c r="BM526" s="11"/>
      <c r="BN526" s="11"/>
      <c r="BO526" s="11"/>
      <c r="BP526" s="11"/>
      <c r="BQ526" s="16"/>
      <c r="BR526" s="11"/>
      <c r="BS526" s="17"/>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811"/>
      <c r="CV526" s="11"/>
      <c r="CW526" s="11"/>
      <c r="CX526" s="882"/>
      <c r="CY526" s="882"/>
      <c r="CZ526" s="882"/>
      <c r="DA526" s="11"/>
      <c r="DB526" s="882"/>
      <c r="DC526" s="14"/>
      <c r="DD526" s="14"/>
      <c r="DE526" s="14"/>
      <c r="DF526" s="11"/>
      <c r="DG526" s="11"/>
      <c r="DH526" s="14"/>
      <c r="DI526" s="11"/>
      <c r="DJ526" s="11"/>
    </row>
    <row r="527" spans="1:117" ht="21" customHeight="1">
      <c r="A527" s="14"/>
      <c r="B527" s="14"/>
      <c r="C527" s="389"/>
      <c r="D527" s="389"/>
      <c r="E527" s="389"/>
      <c r="F527" s="11"/>
      <c r="G527" s="394"/>
      <c r="H527" s="11"/>
      <c r="I527" s="395"/>
      <c r="J527" s="395"/>
      <c r="K527" s="395"/>
      <c r="L527" s="11"/>
      <c r="M527" s="394"/>
      <c r="N527" s="11"/>
      <c r="O527" s="14"/>
      <c r="P527" s="11"/>
      <c r="Q527" s="16"/>
      <c r="R527" s="11"/>
      <c r="S527" s="11"/>
      <c r="T527" s="11"/>
      <c r="U527" s="14"/>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2"/>
      <c r="AW527" s="11"/>
      <c r="AX527" s="11"/>
      <c r="AY527" s="11"/>
      <c r="AZ527" s="11"/>
      <c r="BA527" s="13"/>
      <c r="BB527" s="14"/>
      <c r="BC527" s="11"/>
      <c r="BD527" s="12"/>
      <c r="BE527" s="11"/>
      <c r="BF527" s="11"/>
      <c r="BG527" s="11"/>
      <c r="BH527" s="15"/>
      <c r="BI527" s="13"/>
      <c r="BJ527" s="14"/>
      <c r="BK527" s="11"/>
      <c r="BL527" s="11"/>
      <c r="BM527" s="11"/>
      <c r="BN527" s="11"/>
      <c r="BO527" s="11"/>
      <c r="BP527" s="11"/>
      <c r="BQ527" s="16"/>
      <c r="BR527" s="11"/>
      <c r="BS527" s="17"/>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CV527" s="11"/>
      <c r="CW527" s="11"/>
      <c r="CX527" s="11"/>
      <c r="CY527" s="11"/>
      <c r="CZ527" s="11"/>
      <c r="DA527" s="11"/>
      <c r="DB527" s="11"/>
      <c r="DC527" s="14"/>
      <c r="DD527" s="14"/>
      <c r="DE527" s="14"/>
      <c r="DF527" s="11"/>
      <c r="DG527" s="11"/>
      <c r="DH527" s="14"/>
      <c r="DI527" s="11"/>
      <c r="DJ527" s="11"/>
    </row>
    <row r="528" spans="1:117" ht="21" customHeight="1">
      <c r="A528" s="14"/>
      <c r="B528" s="14"/>
      <c r="C528" s="389"/>
      <c r="D528" s="389"/>
      <c r="E528" s="389"/>
      <c r="F528" s="11"/>
      <c r="G528" s="394"/>
      <c r="H528" s="11"/>
      <c r="I528" s="395"/>
      <c r="J528" s="395"/>
      <c r="K528" s="395"/>
      <c r="L528" s="11"/>
      <c r="M528" s="394"/>
      <c r="N528" s="11"/>
      <c r="O528" s="14"/>
      <c r="P528" s="11"/>
      <c r="Q528" s="16"/>
      <c r="R528" s="11"/>
      <c r="S528" s="11"/>
      <c r="T528" s="11"/>
      <c r="U528" s="14"/>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2"/>
      <c r="AW528" s="11"/>
      <c r="AX528" s="11"/>
      <c r="AY528" s="11"/>
      <c r="AZ528" s="11"/>
      <c r="BA528" s="13"/>
      <c r="BB528" s="14"/>
      <c r="BC528" s="11"/>
      <c r="BD528" s="12"/>
      <c r="BE528" s="11"/>
      <c r="BF528" s="11"/>
      <c r="BG528" s="11"/>
      <c r="BH528" s="15"/>
      <c r="BI528" s="13"/>
      <c r="BJ528" s="14"/>
      <c r="BK528" s="11"/>
      <c r="BL528" s="11"/>
      <c r="BM528" s="11"/>
      <c r="BN528" s="11"/>
      <c r="BO528" s="11"/>
      <c r="BP528" s="11"/>
      <c r="BQ528" s="16"/>
      <c r="BR528" s="11"/>
      <c r="BS528" s="17"/>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CV528" s="11"/>
      <c r="CW528" s="11"/>
      <c r="CX528" s="11"/>
      <c r="CY528" s="11"/>
      <c r="CZ528" s="11"/>
      <c r="DA528" s="11"/>
      <c r="DB528" s="11"/>
      <c r="DC528" s="14"/>
      <c r="DD528" s="14"/>
      <c r="DE528" s="14"/>
      <c r="DF528" s="11"/>
      <c r="DG528" s="11"/>
      <c r="DH528" s="14"/>
      <c r="DI528" s="11"/>
      <c r="DJ528" s="11"/>
    </row>
    <row r="529" spans="1:114" ht="21" customHeight="1">
      <c r="A529" s="14"/>
      <c r="B529" s="14"/>
      <c r="C529" s="389"/>
      <c r="D529" s="389"/>
      <c r="E529" s="389"/>
      <c r="F529" s="11"/>
      <c r="G529" s="394"/>
      <c r="H529" s="11"/>
      <c r="I529" s="395"/>
      <c r="J529" s="395"/>
      <c r="K529" s="395"/>
      <c r="L529" s="11"/>
      <c r="M529" s="394"/>
      <c r="N529" s="11"/>
      <c r="O529" s="14"/>
      <c r="P529" s="11"/>
      <c r="Q529" s="16"/>
      <c r="R529" s="11"/>
      <c r="S529" s="11"/>
      <c r="T529" s="11"/>
      <c r="U529" s="14"/>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2"/>
      <c r="AW529" s="11"/>
      <c r="AX529" s="11"/>
      <c r="AY529" s="11"/>
      <c r="AZ529" s="11"/>
      <c r="BA529" s="13"/>
      <c r="BB529" s="14"/>
      <c r="BC529" s="11"/>
      <c r="BD529" s="12"/>
      <c r="BE529" s="11"/>
      <c r="BF529" s="11"/>
      <c r="BG529" s="11"/>
      <c r="BH529" s="15"/>
      <c r="BI529" s="13"/>
      <c r="BJ529" s="14"/>
      <c r="BK529" s="11"/>
      <c r="BL529" s="11"/>
      <c r="BM529" s="11"/>
      <c r="BN529" s="11"/>
      <c r="BO529" s="11"/>
      <c r="BP529" s="11"/>
      <c r="BQ529" s="16"/>
      <c r="BR529" s="11"/>
      <c r="BS529" s="17"/>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CV529" s="11"/>
      <c r="CW529" s="11"/>
      <c r="CX529" s="11"/>
      <c r="CY529" s="11"/>
      <c r="CZ529" s="11"/>
      <c r="DA529" s="11"/>
      <c r="DB529" s="11"/>
      <c r="DC529" s="14"/>
      <c r="DD529" s="14"/>
      <c r="DE529" s="14"/>
      <c r="DF529" s="11"/>
      <c r="DG529" s="11"/>
      <c r="DH529" s="14"/>
      <c r="DI529" s="11"/>
      <c r="DJ529" s="11"/>
    </row>
    <row r="530" spans="1:114" ht="21" customHeight="1">
      <c r="A530" s="14"/>
      <c r="B530" s="14"/>
      <c r="C530" s="389"/>
      <c r="D530" s="389"/>
      <c r="E530" s="389"/>
      <c r="F530" s="11"/>
      <c r="G530" s="394"/>
      <c r="H530" s="11"/>
      <c r="I530" s="395"/>
      <c r="J530" s="395"/>
      <c r="K530" s="395"/>
      <c r="L530" s="11"/>
      <c r="M530" s="394"/>
      <c r="N530" s="11"/>
      <c r="O530" s="14"/>
      <c r="P530" s="11"/>
      <c r="Q530" s="16"/>
      <c r="R530" s="11"/>
      <c r="S530" s="11"/>
      <c r="T530" s="11"/>
      <c r="U530" s="14"/>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2"/>
      <c r="AW530" s="11"/>
      <c r="AX530" s="11"/>
      <c r="AY530" s="11"/>
      <c r="AZ530" s="11"/>
      <c r="BA530" s="13"/>
      <c r="BB530" s="14"/>
      <c r="BC530" s="11"/>
      <c r="BD530" s="12"/>
      <c r="BE530" s="11"/>
      <c r="BF530" s="11"/>
      <c r="BG530" s="11"/>
      <c r="BH530" s="15"/>
      <c r="BI530" s="13"/>
      <c r="BJ530" s="14"/>
      <c r="BK530" s="11"/>
      <c r="BL530" s="11"/>
      <c r="BM530" s="11"/>
      <c r="BN530" s="11"/>
      <c r="BO530" s="11"/>
      <c r="BP530" s="11"/>
      <c r="BQ530" s="16"/>
      <c r="BR530" s="11"/>
      <c r="BS530" s="17"/>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CV530" s="11"/>
      <c r="CW530" s="11"/>
      <c r="CX530" s="11"/>
      <c r="CY530" s="11"/>
      <c r="CZ530" s="11"/>
      <c r="DA530" s="11"/>
      <c r="DB530" s="11"/>
      <c r="DC530" s="14"/>
      <c r="DD530" s="14"/>
      <c r="DE530" s="14"/>
      <c r="DF530" s="11"/>
      <c r="DG530" s="11"/>
      <c r="DH530" s="14"/>
      <c r="DI530" s="11"/>
      <c r="DJ530" s="11"/>
    </row>
    <row r="531" spans="1:114" ht="21" customHeight="1">
      <c r="A531" s="14"/>
      <c r="B531" s="14"/>
      <c r="C531" s="389"/>
      <c r="D531" s="389"/>
      <c r="E531" s="389"/>
      <c r="F531" s="11"/>
      <c r="G531" s="394"/>
      <c r="H531" s="11"/>
      <c r="I531" s="395"/>
      <c r="J531" s="395"/>
      <c r="K531" s="395"/>
      <c r="L531" s="11"/>
      <c r="M531" s="394"/>
      <c r="N531" s="11"/>
      <c r="O531" s="14"/>
      <c r="P531" s="11"/>
      <c r="Q531" s="16"/>
      <c r="R531" s="11"/>
      <c r="S531" s="11"/>
      <c r="T531" s="11"/>
      <c r="U531" s="14"/>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2"/>
      <c r="AW531" s="11"/>
      <c r="AX531" s="11"/>
      <c r="AY531" s="11"/>
      <c r="AZ531" s="11"/>
      <c r="BA531" s="13"/>
      <c r="BB531" s="14"/>
      <c r="BC531" s="11"/>
      <c r="BD531" s="12"/>
      <c r="BE531" s="11"/>
      <c r="BF531" s="11"/>
      <c r="BG531" s="11"/>
      <c r="BH531" s="15"/>
      <c r="BI531" s="13"/>
      <c r="BJ531" s="14"/>
      <c r="BK531" s="11"/>
      <c r="BL531" s="11"/>
      <c r="BM531" s="11"/>
      <c r="BN531" s="11"/>
      <c r="BO531" s="11"/>
      <c r="BP531" s="11"/>
      <c r="BQ531" s="16"/>
      <c r="BR531" s="11"/>
      <c r="BS531" s="17"/>
      <c r="BT531" s="11"/>
      <c r="BU531" s="11"/>
      <c r="BV531" s="11"/>
      <c r="BW531" s="11"/>
      <c r="BX531" s="11"/>
      <c r="BY531" s="11"/>
      <c r="BZ531" s="11"/>
      <c r="CA531" s="11"/>
      <c r="CB531" s="11"/>
      <c r="CC531" s="11"/>
      <c r="CD531" s="11"/>
      <c r="CE531" s="11"/>
      <c r="CF531" s="11"/>
      <c r="CG531" s="11"/>
      <c r="CH531" s="11"/>
      <c r="CI531" s="11"/>
      <c r="CJ531" s="11"/>
      <c r="CK531" s="11"/>
      <c r="CL531" s="11"/>
      <c r="CM531" s="11"/>
      <c r="CN531" s="11"/>
      <c r="CO531" s="11"/>
      <c r="CP531" s="11"/>
      <c r="CQ531" s="11"/>
      <c r="CR531" s="11"/>
      <c r="CS531" s="11"/>
      <c r="CT531" s="11"/>
      <c r="CU531" s="11"/>
      <c r="CV531" s="11"/>
      <c r="CW531" s="11"/>
      <c r="CX531" s="11"/>
      <c r="CY531" s="11"/>
      <c r="CZ531" s="11"/>
      <c r="DA531" s="11"/>
      <c r="DB531" s="11"/>
      <c r="DC531" s="14"/>
      <c r="DD531" s="14"/>
      <c r="DE531" s="14"/>
      <c r="DF531" s="11"/>
      <c r="DG531" s="11"/>
      <c r="DH531" s="14"/>
      <c r="DI531" s="11"/>
      <c r="DJ531" s="11"/>
    </row>
    <row r="532" spans="1:114" ht="21" customHeight="1">
      <c r="A532" s="14"/>
      <c r="B532" s="14"/>
      <c r="C532" s="389"/>
      <c r="D532" s="389"/>
      <c r="E532" s="389"/>
      <c r="F532" s="11"/>
      <c r="G532" s="394"/>
      <c r="H532" s="11"/>
      <c r="I532" s="395"/>
      <c r="J532" s="395"/>
      <c r="K532" s="395"/>
      <c r="L532" s="11"/>
      <c r="M532" s="394"/>
      <c r="N532" s="11"/>
      <c r="O532" s="14"/>
      <c r="P532" s="11"/>
      <c r="Q532" s="16"/>
      <c r="R532" s="11"/>
      <c r="S532" s="11"/>
      <c r="T532" s="11"/>
      <c r="U532" s="14"/>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2"/>
      <c r="AW532" s="11"/>
      <c r="AX532" s="11"/>
      <c r="AY532" s="11"/>
      <c r="AZ532" s="11"/>
      <c r="BA532" s="13"/>
      <c r="BB532" s="14"/>
      <c r="BC532" s="11"/>
      <c r="BD532" s="12"/>
      <c r="BE532" s="11"/>
      <c r="BF532" s="11"/>
      <c r="BG532" s="11"/>
      <c r="BH532" s="15"/>
      <c r="BI532" s="13"/>
      <c r="BJ532" s="14"/>
      <c r="BK532" s="11"/>
      <c r="BL532" s="11"/>
      <c r="BM532" s="11"/>
      <c r="BN532" s="11"/>
      <c r="BO532" s="11"/>
      <c r="BP532" s="11"/>
      <c r="BQ532" s="16"/>
      <c r="BR532" s="11"/>
      <c r="BS532" s="17"/>
      <c r="BT532" s="11"/>
      <c r="BU532" s="11"/>
      <c r="BV532" s="11"/>
      <c r="BW532" s="11"/>
      <c r="BX532" s="11"/>
      <c r="BY532" s="11"/>
      <c r="BZ532" s="11"/>
      <c r="CA532" s="11"/>
      <c r="CB532" s="11"/>
      <c r="CC532" s="11"/>
      <c r="CD532" s="11"/>
      <c r="CE532" s="11"/>
      <c r="CF532" s="11"/>
      <c r="CG532" s="11"/>
      <c r="CH532" s="11"/>
      <c r="CI532" s="11"/>
      <c r="CJ532" s="11"/>
      <c r="CK532" s="11"/>
      <c r="CL532" s="11"/>
      <c r="CM532" s="11"/>
      <c r="CN532" s="11"/>
      <c r="CO532" s="11"/>
      <c r="CP532" s="11"/>
      <c r="CQ532" s="11"/>
      <c r="CR532" s="11"/>
      <c r="CS532" s="11"/>
      <c r="CT532" s="11"/>
      <c r="CU532" s="11"/>
      <c r="CV532" s="11"/>
      <c r="CW532" s="11"/>
      <c r="CX532" s="11"/>
      <c r="CY532" s="11"/>
      <c r="CZ532" s="11"/>
      <c r="DA532" s="11"/>
      <c r="DB532" s="11"/>
      <c r="DC532" s="14"/>
      <c r="DD532" s="14"/>
      <c r="DE532" s="14"/>
      <c r="DF532" s="11"/>
      <c r="DG532" s="11"/>
      <c r="DH532" s="14"/>
      <c r="DI532" s="11"/>
      <c r="DJ532" s="11"/>
    </row>
    <row r="533" spans="1:114" ht="21" customHeight="1">
      <c r="A533" s="14"/>
      <c r="B533" s="14"/>
      <c r="C533" s="389"/>
      <c r="D533" s="389"/>
      <c r="E533" s="389"/>
      <c r="F533" s="11"/>
      <c r="G533" s="394"/>
      <c r="H533" s="11"/>
      <c r="I533" s="395"/>
      <c r="J533" s="395"/>
      <c r="K533" s="395"/>
      <c r="L533" s="11"/>
      <c r="M533" s="394"/>
      <c r="N533" s="11"/>
      <c r="O533" s="14"/>
      <c r="P533" s="11"/>
      <c r="Q533" s="16"/>
      <c r="R533" s="11"/>
      <c r="S533" s="11"/>
      <c r="T533" s="11"/>
      <c r="U533" s="14"/>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2"/>
      <c r="AW533" s="11"/>
      <c r="AX533" s="11"/>
      <c r="AY533" s="11"/>
      <c r="AZ533" s="11"/>
      <c r="BA533" s="13"/>
      <c r="BB533" s="14"/>
      <c r="BC533" s="11"/>
      <c r="BD533" s="12"/>
      <c r="BE533" s="11"/>
      <c r="BF533" s="11"/>
      <c r="BG533" s="11"/>
      <c r="BH533" s="15"/>
      <c r="BI533" s="13"/>
      <c r="BJ533" s="14"/>
      <c r="BK533" s="11"/>
      <c r="BL533" s="11"/>
      <c r="BM533" s="11"/>
      <c r="BN533" s="11"/>
      <c r="BO533" s="11"/>
      <c r="BP533" s="11"/>
      <c r="BQ533" s="16"/>
      <c r="BR533" s="11"/>
      <c r="BS533" s="17"/>
      <c r="BT533" s="11"/>
      <c r="BU533" s="11"/>
      <c r="BV533" s="11"/>
      <c r="BW533" s="11"/>
      <c r="BX533" s="11"/>
      <c r="BY533" s="11"/>
      <c r="BZ533" s="11"/>
      <c r="CA533" s="11"/>
      <c r="CB533" s="11"/>
      <c r="CC533" s="11"/>
      <c r="CD533" s="11"/>
      <c r="CE533" s="11"/>
      <c r="CF533" s="11"/>
      <c r="CG533" s="11"/>
      <c r="CH533" s="11"/>
      <c r="CI533" s="11"/>
      <c r="CJ533" s="11"/>
      <c r="CK533" s="11"/>
      <c r="CL533" s="11"/>
      <c r="CM533" s="11"/>
      <c r="CN533" s="11"/>
      <c r="CO533" s="11"/>
      <c r="CP533" s="11"/>
      <c r="CQ533" s="11"/>
      <c r="CR533" s="11"/>
      <c r="CS533" s="11"/>
      <c r="CT533" s="11"/>
      <c r="CU533" s="11"/>
      <c r="CV533" s="11"/>
      <c r="CW533" s="11"/>
      <c r="CX533" s="11"/>
      <c r="CY533" s="11"/>
      <c r="CZ533" s="11"/>
      <c r="DA533" s="11"/>
      <c r="DB533" s="11"/>
      <c r="DC533" s="14"/>
      <c r="DD533" s="14"/>
      <c r="DE533" s="14"/>
      <c r="DF533" s="11"/>
      <c r="DG533" s="11"/>
      <c r="DH533" s="14"/>
      <c r="DI533" s="11"/>
      <c r="DJ533" s="11"/>
    </row>
    <row r="534" spans="1:114" ht="21" customHeight="1">
      <c r="A534" s="14"/>
      <c r="B534" s="14"/>
      <c r="C534" s="389"/>
      <c r="D534" s="389"/>
      <c r="E534" s="389"/>
      <c r="F534" s="11"/>
      <c r="G534" s="394"/>
      <c r="H534" s="11"/>
      <c r="I534" s="395"/>
      <c r="J534" s="395"/>
      <c r="K534" s="395"/>
      <c r="L534" s="11"/>
      <c r="M534" s="394"/>
      <c r="N534" s="11"/>
      <c r="O534" s="14"/>
      <c r="P534" s="11"/>
      <c r="Q534" s="16"/>
      <c r="R534" s="11"/>
      <c r="S534" s="11"/>
      <c r="T534" s="11"/>
      <c r="U534" s="14"/>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2"/>
      <c r="AW534" s="11"/>
      <c r="AX534" s="11"/>
      <c r="AY534" s="11"/>
      <c r="AZ534" s="11"/>
      <c r="BA534" s="13"/>
      <c r="BB534" s="14"/>
      <c r="BC534" s="11"/>
      <c r="BD534" s="12"/>
      <c r="BE534" s="11"/>
      <c r="BF534" s="11"/>
      <c r="BG534" s="11"/>
      <c r="BH534" s="15"/>
      <c r="BI534" s="13"/>
      <c r="BJ534" s="14"/>
      <c r="BK534" s="11"/>
      <c r="BL534" s="11"/>
      <c r="BM534" s="11"/>
      <c r="BN534" s="11"/>
      <c r="BO534" s="11"/>
      <c r="BP534" s="11"/>
      <c r="BQ534" s="16"/>
      <c r="BR534" s="11"/>
      <c r="BS534" s="17"/>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4"/>
      <c r="DD534" s="14"/>
      <c r="DE534" s="14"/>
      <c r="DF534" s="11"/>
      <c r="DG534" s="11"/>
      <c r="DH534" s="14"/>
      <c r="DI534" s="11"/>
      <c r="DJ534" s="11"/>
    </row>
    <row r="535" spans="1:114" ht="21" customHeight="1">
      <c r="A535" s="14"/>
      <c r="B535" s="14"/>
      <c r="C535" s="389"/>
      <c r="D535" s="389"/>
      <c r="E535" s="389"/>
      <c r="F535" s="11"/>
      <c r="G535" s="394"/>
      <c r="H535" s="11"/>
      <c r="I535" s="395"/>
      <c r="J535" s="395"/>
      <c r="K535" s="395"/>
      <c r="L535" s="11"/>
      <c r="M535" s="394"/>
      <c r="N535" s="11"/>
      <c r="O535" s="14"/>
      <c r="P535" s="11"/>
      <c r="Q535" s="16"/>
      <c r="R535" s="11"/>
      <c r="S535" s="11"/>
      <c r="T535" s="11"/>
      <c r="U535" s="14"/>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2"/>
      <c r="AW535" s="11"/>
      <c r="AX535" s="11"/>
      <c r="AY535" s="11"/>
      <c r="AZ535" s="11"/>
      <c r="BA535" s="13"/>
      <c r="BB535" s="14"/>
      <c r="BC535" s="11"/>
      <c r="BD535" s="12"/>
      <c r="BE535" s="11"/>
      <c r="BF535" s="11"/>
      <c r="BG535" s="11"/>
      <c r="BH535" s="15"/>
      <c r="BI535" s="13"/>
      <c r="BJ535" s="14"/>
      <c r="BK535" s="11"/>
      <c r="BL535" s="11"/>
      <c r="BM535" s="11"/>
      <c r="BN535" s="11"/>
      <c r="BO535" s="11"/>
      <c r="BP535" s="11"/>
      <c r="BQ535" s="16"/>
      <c r="BR535" s="11"/>
      <c r="BS535" s="17"/>
      <c r="BT535" s="11"/>
      <c r="BU535" s="11"/>
      <c r="BV535" s="11"/>
      <c r="BW535" s="11"/>
      <c r="BX535" s="11"/>
      <c r="BY535" s="11"/>
      <c r="BZ535" s="11"/>
      <c r="CA535" s="11"/>
      <c r="CB535" s="11"/>
      <c r="CC535" s="11"/>
      <c r="CD535" s="11"/>
      <c r="CE535" s="11"/>
      <c r="CF535" s="11"/>
      <c r="CG535" s="11"/>
      <c r="CH535" s="11"/>
      <c r="CI535" s="11"/>
      <c r="CJ535" s="11"/>
      <c r="CK535" s="11"/>
      <c r="CL535" s="11"/>
      <c r="CM535" s="11"/>
      <c r="CN535" s="11"/>
      <c r="CO535" s="11"/>
      <c r="CP535" s="11"/>
      <c r="CQ535" s="11"/>
      <c r="CR535" s="11"/>
      <c r="CS535" s="11"/>
      <c r="CT535" s="11"/>
      <c r="CU535" s="11"/>
      <c r="CV535" s="11"/>
      <c r="CW535" s="11"/>
      <c r="CX535" s="11"/>
      <c r="CY535" s="11"/>
      <c r="CZ535" s="11"/>
      <c r="DA535" s="11"/>
      <c r="DB535" s="11"/>
      <c r="DC535" s="14"/>
      <c r="DD535" s="14"/>
      <c r="DE535" s="14"/>
      <c r="DF535" s="11"/>
      <c r="DG535" s="11"/>
      <c r="DH535" s="14"/>
      <c r="DI535" s="11"/>
      <c r="DJ535" s="11"/>
    </row>
    <row r="536" spans="1:114" ht="21" customHeight="1">
      <c r="A536" s="14"/>
      <c r="B536" s="14"/>
      <c r="C536" s="389"/>
      <c r="D536" s="389"/>
      <c r="E536" s="389"/>
      <c r="F536" s="11"/>
      <c r="G536" s="394"/>
      <c r="H536" s="11"/>
      <c r="I536" s="395"/>
      <c r="J536" s="395"/>
      <c r="K536" s="395"/>
      <c r="L536" s="11"/>
      <c r="M536" s="394"/>
      <c r="N536" s="11"/>
      <c r="O536" s="14"/>
      <c r="P536" s="11"/>
      <c r="Q536" s="16"/>
      <c r="R536" s="11"/>
      <c r="S536" s="11"/>
      <c r="T536" s="11"/>
      <c r="U536" s="14"/>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2"/>
      <c r="AW536" s="11"/>
      <c r="AX536" s="11"/>
      <c r="AY536" s="11"/>
      <c r="AZ536" s="11"/>
      <c r="BA536" s="13"/>
      <c r="BB536" s="14"/>
      <c r="BC536" s="11"/>
      <c r="BD536" s="12"/>
      <c r="BE536" s="11"/>
      <c r="BF536" s="11"/>
      <c r="BG536" s="11"/>
      <c r="BH536" s="15"/>
      <c r="BI536" s="13"/>
      <c r="BJ536" s="14"/>
      <c r="BK536" s="11"/>
      <c r="BL536" s="11"/>
      <c r="BM536" s="11"/>
      <c r="BN536" s="11"/>
      <c r="BO536" s="11"/>
      <c r="BP536" s="11"/>
      <c r="BQ536" s="16"/>
      <c r="BR536" s="11"/>
      <c r="BS536" s="17"/>
      <c r="BT536" s="11"/>
      <c r="BU536" s="11"/>
      <c r="BV536" s="11"/>
      <c r="BW536" s="11"/>
      <c r="BX536" s="11"/>
      <c r="BY536" s="11"/>
      <c r="BZ536" s="11"/>
      <c r="CA536" s="11"/>
      <c r="CB536" s="11"/>
      <c r="CC536" s="11"/>
      <c r="CD536" s="11"/>
      <c r="CE536" s="11"/>
      <c r="CF536" s="11"/>
      <c r="CG536" s="11"/>
      <c r="CH536" s="11"/>
      <c r="CI536" s="11"/>
      <c r="CJ536" s="11"/>
      <c r="CK536" s="11"/>
      <c r="CL536" s="11"/>
      <c r="CM536" s="11"/>
      <c r="CN536" s="11"/>
      <c r="CO536" s="11"/>
      <c r="CP536" s="11"/>
      <c r="CQ536" s="11"/>
      <c r="CR536" s="11"/>
      <c r="CS536" s="11"/>
      <c r="CT536" s="11"/>
      <c r="CU536" s="11"/>
      <c r="CV536" s="11"/>
      <c r="CW536" s="11"/>
      <c r="CX536" s="11"/>
      <c r="CY536" s="11"/>
      <c r="CZ536" s="11"/>
      <c r="DA536" s="11"/>
      <c r="DB536" s="11"/>
      <c r="DC536" s="14"/>
      <c r="DD536" s="14"/>
      <c r="DE536" s="14"/>
      <c r="DF536" s="11"/>
      <c r="DG536" s="11"/>
      <c r="DH536" s="14"/>
      <c r="DI536" s="11"/>
      <c r="DJ536" s="11"/>
    </row>
    <row r="537" spans="1:114" ht="21" customHeight="1">
      <c r="A537" s="14"/>
      <c r="B537" s="14"/>
      <c r="C537" s="389"/>
      <c r="D537" s="389"/>
      <c r="E537" s="389"/>
      <c r="F537" s="11"/>
      <c r="G537" s="394"/>
      <c r="H537" s="11"/>
      <c r="I537" s="395"/>
      <c r="J537" s="395"/>
      <c r="K537" s="395"/>
      <c r="L537" s="11"/>
      <c r="M537" s="394"/>
      <c r="N537" s="11"/>
      <c r="O537" s="14"/>
      <c r="P537" s="11"/>
      <c r="Q537" s="16"/>
      <c r="R537" s="11"/>
      <c r="S537" s="11"/>
      <c r="T537" s="11"/>
      <c r="U537" s="14"/>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2"/>
      <c r="AW537" s="11"/>
      <c r="AX537" s="11"/>
      <c r="AY537" s="11"/>
      <c r="AZ537" s="11"/>
      <c r="BA537" s="13"/>
      <c r="BB537" s="14"/>
      <c r="BC537" s="11"/>
      <c r="BD537" s="12"/>
      <c r="BE537" s="11"/>
      <c r="BF537" s="11"/>
      <c r="BG537" s="11"/>
      <c r="BH537" s="15"/>
      <c r="BI537" s="13"/>
      <c r="BJ537" s="14"/>
      <c r="BK537" s="11"/>
      <c r="BL537" s="11"/>
      <c r="BM537" s="11"/>
      <c r="BN537" s="11"/>
      <c r="BO537" s="11"/>
      <c r="BP537" s="11"/>
      <c r="BQ537" s="16"/>
      <c r="BR537" s="11"/>
      <c r="BS537" s="17"/>
      <c r="BT537" s="11"/>
      <c r="BU537" s="11"/>
      <c r="BV537" s="11"/>
      <c r="BW537" s="11"/>
      <c r="BX537" s="11"/>
      <c r="BY537" s="11"/>
      <c r="BZ537" s="11"/>
      <c r="CA537" s="11"/>
      <c r="CB537" s="11"/>
      <c r="CC537" s="11"/>
      <c r="CD537" s="11"/>
      <c r="CE537" s="11"/>
      <c r="CF537" s="11"/>
      <c r="CG537" s="11"/>
      <c r="CH537" s="11"/>
      <c r="CI537" s="11"/>
      <c r="CJ537" s="11"/>
      <c r="CK537" s="11"/>
      <c r="CL537" s="11"/>
      <c r="CM537" s="11"/>
      <c r="CN537" s="11"/>
      <c r="CO537" s="11"/>
      <c r="CP537" s="11"/>
      <c r="CQ537" s="11"/>
      <c r="CR537" s="11"/>
      <c r="CS537" s="11"/>
      <c r="CT537" s="11"/>
      <c r="CU537" s="11"/>
      <c r="CV537" s="11"/>
      <c r="CW537" s="11"/>
      <c r="CX537" s="11"/>
      <c r="CY537" s="11"/>
      <c r="CZ537" s="11"/>
      <c r="DA537" s="11"/>
      <c r="DB537" s="11"/>
      <c r="DC537" s="14"/>
      <c r="DD537" s="14"/>
      <c r="DE537" s="14"/>
      <c r="DF537" s="11"/>
      <c r="DG537" s="11"/>
      <c r="DH537" s="14"/>
      <c r="DI537" s="11"/>
      <c r="DJ537" s="11"/>
    </row>
    <row r="538" spans="1:114" ht="21" customHeight="1">
      <c r="A538" s="14"/>
      <c r="B538" s="14"/>
      <c r="C538" s="389"/>
      <c r="D538" s="389"/>
      <c r="E538" s="389"/>
      <c r="F538" s="11"/>
      <c r="G538" s="394"/>
      <c r="H538" s="11"/>
      <c r="I538" s="395"/>
      <c r="J538" s="395"/>
      <c r="K538" s="395"/>
      <c r="L538" s="11"/>
      <c r="M538" s="394"/>
      <c r="N538" s="11"/>
      <c r="O538" s="14"/>
      <c r="P538" s="11"/>
      <c r="Q538" s="16"/>
      <c r="R538" s="11"/>
      <c r="S538" s="11"/>
      <c r="T538" s="11"/>
      <c r="U538" s="14"/>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2"/>
      <c r="AW538" s="11"/>
      <c r="AX538" s="11"/>
      <c r="AY538" s="11"/>
      <c r="AZ538" s="11"/>
      <c r="BA538" s="13"/>
      <c r="BB538" s="14"/>
      <c r="BC538" s="11"/>
      <c r="BD538" s="12"/>
      <c r="BE538" s="11"/>
      <c r="BF538" s="11"/>
      <c r="BG538" s="11"/>
      <c r="BH538" s="15"/>
      <c r="BI538" s="13"/>
      <c r="BJ538" s="14"/>
      <c r="BK538" s="11"/>
      <c r="BL538" s="11"/>
      <c r="BM538" s="11"/>
      <c r="BN538" s="11"/>
      <c r="BO538" s="11"/>
      <c r="BP538" s="11"/>
      <c r="BQ538" s="16"/>
      <c r="BR538" s="11"/>
      <c r="BS538" s="17"/>
      <c r="BT538" s="11"/>
      <c r="BU538" s="11"/>
      <c r="BV538" s="11"/>
      <c r="BW538" s="11"/>
      <c r="BX538" s="11"/>
      <c r="BY538" s="11"/>
      <c r="BZ538" s="11"/>
      <c r="CA538" s="11"/>
      <c r="CB538" s="11"/>
      <c r="CC538" s="11"/>
      <c r="CD538" s="11"/>
      <c r="CE538" s="11"/>
      <c r="CF538" s="11"/>
      <c r="CG538" s="11"/>
      <c r="CH538" s="11"/>
      <c r="CI538" s="11"/>
      <c r="CJ538" s="11"/>
      <c r="CK538" s="11"/>
      <c r="CL538" s="11"/>
      <c r="CM538" s="11"/>
      <c r="CN538" s="11"/>
      <c r="CO538" s="11"/>
      <c r="CP538" s="11"/>
      <c r="CQ538" s="11"/>
      <c r="CR538" s="11"/>
      <c r="CS538" s="11"/>
      <c r="CT538" s="11"/>
      <c r="CU538" s="11"/>
      <c r="CV538" s="11"/>
      <c r="CW538" s="11"/>
      <c r="CX538" s="11"/>
      <c r="CY538" s="11"/>
      <c r="CZ538" s="11"/>
      <c r="DA538" s="11"/>
      <c r="DB538" s="11"/>
      <c r="DC538" s="14"/>
      <c r="DD538" s="14"/>
      <c r="DE538" s="14"/>
      <c r="DF538" s="11"/>
      <c r="DG538" s="11"/>
      <c r="DH538" s="14"/>
      <c r="DI538" s="11"/>
      <c r="DJ538" s="11"/>
    </row>
    <row r="539" spans="1:114" ht="21" customHeight="1">
      <c r="A539" s="14"/>
      <c r="B539" s="14"/>
      <c r="C539" s="389"/>
      <c r="D539" s="389"/>
      <c r="E539" s="389"/>
      <c r="F539" s="11"/>
      <c r="G539" s="394"/>
      <c r="H539" s="11"/>
      <c r="I539" s="395"/>
      <c r="J539" s="395"/>
      <c r="K539" s="395"/>
      <c r="L539" s="11"/>
      <c r="M539" s="394"/>
      <c r="N539" s="11"/>
      <c r="O539" s="14"/>
      <c r="P539" s="11"/>
      <c r="Q539" s="16"/>
      <c r="R539" s="11"/>
      <c r="S539" s="11"/>
      <c r="T539" s="11"/>
      <c r="U539" s="14"/>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2"/>
      <c r="AW539" s="11"/>
      <c r="AX539" s="11"/>
      <c r="AY539" s="11"/>
      <c r="AZ539" s="11"/>
      <c r="BA539" s="13"/>
      <c r="BB539" s="14"/>
      <c r="BC539" s="11"/>
      <c r="BD539" s="12"/>
      <c r="BE539" s="11"/>
      <c r="BF539" s="11"/>
      <c r="BG539" s="11"/>
      <c r="BH539" s="15"/>
      <c r="BI539" s="13"/>
      <c r="BJ539" s="14"/>
      <c r="BK539" s="11"/>
      <c r="BL539" s="11"/>
      <c r="BM539" s="11"/>
      <c r="BN539" s="11"/>
      <c r="BO539" s="11"/>
      <c r="BP539" s="11"/>
      <c r="BQ539" s="16"/>
      <c r="BR539" s="11"/>
      <c r="BS539" s="17"/>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CV539" s="11"/>
      <c r="CW539" s="11"/>
      <c r="CX539" s="11"/>
      <c r="CY539" s="11"/>
      <c r="CZ539" s="11"/>
      <c r="DA539" s="11"/>
      <c r="DB539" s="11"/>
      <c r="DC539" s="14"/>
      <c r="DD539" s="14"/>
      <c r="DE539" s="14"/>
      <c r="DF539" s="11"/>
      <c r="DG539" s="11"/>
      <c r="DH539" s="14"/>
      <c r="DI539" s="11"/>
      <c r="DJ539" s="11"/>
    </row>
    <row r="540" spans="1:114" ht="21" customHeight="1">
      <c r="A540" s="14"/>
      <c r="B540" s="14"/>
      <c r="C540" s="389"/>
      <c r="D540" s="389"/>
      <c r="E540" s="389"/>
      <c r="F540" s="11"/>
      <c r="G540" s="394"/>
      <c r="H540" s="11"/>
      <c r="I540" s="395"/>
      <c r="J540" s="395"/>
      <c r="K540" s="395"/>
      <c r="L540" s="11"/>
      <c r="M540" s="394"/>
      <c r="N540" s="11"/>
      <c r="O540" s="14"/>
      <c r="P540" s="11"/>
      <c r="Q540" s="16"/>
      <c r="R540" s="11"/>
      <c r="S540" s="11"/>
      <c r="T540" s="11"/>
      <c r="U540" s="14"/>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2"/>
      <c r="AW540" s="11"/>
      <c r="AX540" s="11"/>
      <c r="AY540" s="11"/>
      <c r="AZ540" s="11"/>
      <c r="BA540" s="13"/>
      <c r="BB540" s="14"/>
      <c r="BC540" s="11"/>
      <c r="BD540" s="12"/>
      <c r="BE540" s="11"/>
      <c r="BF540" s="11"/>
      <c r="BG540" s="11"/>
      <c r="BH540" s="15"/>
      <c r="BI540" s="13"/>
      <c r="BJ540" s="14"/>
      <c r="BK540" s="11"/>
      <c r="BL540" s="11"/>
      <c r="BM540" s="11"/>
      <c r="BN540" s="11"/>
      <c r="BO540" s="11"/>
      <c r="BP540" s="11"/>
      <c r="BQ540" s="16"/>
      <c r="BR540" s="11"/>
      <c r="BS540" s="17"/>
      <c r="BT540" s="11"/>
      <c r="BU540" s="11"/>
      <c r="BV540" s="11"/>
      <c r="BW540" s="11"/>
      <c r="BX540" s="11"/>
      <c r="BY540" s="11"/>
      <c r="BZ540" s="11"/>
      <c r="CA540" s="11"/>
      <c r="CB540" s="11"/>
      <c r="CC540" s="11"/>
      <c r="CD540" s="11"/>
      <c r="CE540" s="11"/>
      <c r="CF540" s="11"/>
      <c r="CG540" s="11"/>
      <c r="CH540" s="11"/>
      <c r="CI540" s="11"/>
      <c r="CJ540" s="11"/>
      <c r="CK540" s="11"/>
      <c r="CL540" s="11"/>
      <c r="CM540" s="11"/>
      <c r="CN540" s="11"/>
      <c r="CO540" s="11"/>
      <c r="CP540" s="11"/>
      <c r="CQ540" s="11"/>
      <c r="CR540" s="11"/>
      <c r="CS540" s="11"/>
      <c r="CT540" s="11"/>
      <c r="CU540" s="11"/>
      <c r="CV540" s="11"/>
      <c r="CW540" s="11"/>
      <c r="CX540" s="11"/>
      <c r="CY540" s="11"/>
      <c r="CZ540" s="11"/>
      <c r="DA540" s="11"/>
      <c r="DB540" s="11"/>
      <c r="DC540" s="14"/>
      <c r="DD540" s="14"/>
      <c r="DE540" s="14"/>
      <c r="DF540" s="11"/>
      <c r="DG540" s="11"/>
      <c r="DH540" s="14"/>
      <c r="DI540" s="11"/>
      <c r="DJ540" s="11"/>
    </row>
    <row r="541" spans="1:114" ht="21" customHeight="1">
      <c r="A541" s="14"/>
      <c r="B541" s="14"/>
      <c r="C541" s="389"/>
      <c r="D541" s="389"/>
      <c r="E541" s="389"/>
      <c r="F541" s="11"/>
      <c r="G541" s="394"/>
      <c r="H541" s="11"/>
      <c r="I541" s="395"/>
      <c r="J541" s="395"/>
      <c r="K541" s="395"/>
      <c r="L541" s="11"/>
      <c r="M541" s="394"/>
      <c r="N541" s="11"/>
      <c r="O541" s="14"/>
      <c r="P541" s="11"/>
      <c r="Q541" s="16"/>
      <c r="R541" s="11"/>
      <c r="S541" s="11"/>
      <c r="T541" s="11"/>
      <c r="U541" s="14"/>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2"/>
      <c r="AW541" s="11"/>
      <c r="AX541" s="11"/>
      <c r="AY541" s="11"/>
      <c r="AZ541" s="11"/>
      <c r="BA541" s="13"/>
      <c r="BB541" s="14"/>
      <c r="BC541" s="11"/>
      <c r="BD541" s="12"/>
      <c r="BE541" s="11"/>
      <c r="BF541" s="11"/>
      <c r="BG541" s="11"/>
      <c r="BH541" s="15"/>
      <c r="BI541" s="13"/>
      <c r="BJ541" s="14"/>
      <c r="BK541" s="11"/>
      <c r="BL541" s="11"/>
      <c r="BM541" s="11"/>
      <c r="BN541" s="11"/>
      <c r="BO541" s="11"/>
      <c r="BP541" s="11"/>
      <c r="BQ541" s="16"/>
      <c r="BR541" s="11"/>
      <c r="BS541" s="17"/>
      <c r="BT541" s="11"/>
      <c r="BU541" s="11"/>
      <c r="BV541" s="11"/>
      <c r="BW541" s="11"/>
      <c r="BX541" s="11"/>
      <c r="BY541" s="11"/>
      <c r="BZ541" s="11"/>
      <c r="CA541" s="11"/>
      <c r="CB541" s="11"/>
      <c r="CC541" s="11"/>
      <c r="CD541" s="11"/>
      <c r="CE541" s="11"/>
      <c r="CF541" s="11"/>
      <c r="CG541" s="11"/>
      <c r="CH541" s="11"/>
      <c r="CI541" s="11"/>
      <c r="CJ541" s="11"/>
      <c r="CK541" s="11"/>
      <c r="CL541" s="11"/>
      <c r="CM541" s="11"/>
      <c r="CN541" s="11"/>
      <c r="CO541" s="11"/>
      <c r="CP541" s="11"/>
      <c r="CQ541" s="11"/>
      <c r="CR541" s="11"/>
      <c r="CS541" s="11"/>
      <c r="CT541" s="11"/>
      <c r="CU541" s="11"/>
      <c r="CV541" s="11"/>
      <c r="CW541" s="11"/>
      <c r="CX541" s="11"/>
      <c r="CY541" s="11"/>
      <c r="CZ541" s="11"/>
      <c r="DA541" s="11"/>
      <c r="DB541" s="11"/>
      <c r="DC541" s="14"/>
      <c r="DD541" s="14"/>
      <c r="DE541" s="14"/>
      <c r="DF541" s="11"/>
      <c r="DG541" s="11"/>
      <c r="DH541" s="14"/>
      <c r="DI541" s="11"/>
      <c r="DJ541" s="11"/>
    </row>
    <row r="542" spans="1:114" ht="21" customHeight="1">
      <c r="A542" s="14"/>
      <c r="B542" s="14"/>
      <c r="C542" s="389"/>
      <c r="D542" s="389"/>
      <c r="E542" s="389"/>
      <c r="F542" s="11"/>
      <c r="G542" s="394"/>
      <c r="H542" s="11"/>
      <c r="I542" s="395"/>
      <c r="J542" s="395"/>
      <c r="K542" s="395"/>
      <c r="L542" s="11"/>
      <c r="M542" s="394"/>
      <c r="N542" s="11"/>
      <c r="O542" s="14"/>
      <c r="P542" s="11"/>
      <c r="Q542" s="16"/>
      <c r="R542" s="11"/>
      <c r="S542" s="11"/>
      <c r="T542" s="11"/>
      <c r="U542" s="14"/>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2"/>
      <c r="AW542" s="11"/>
      <c r="AX542" s="11"/>
      <c r="AY542" s="11"/>
      <c r="AZ542" s="11"/>
      <c r="BA542" s="13"/>
      <c r="BB542" s="14"/>
      <c r="BC542" s="11"/>
      <c r="BD542" s="12"/>
      <c r="BE542" s="11"/>
      <c r="BF542" s="11"/>
      <c r="BG542" s="11"/>
      <c r="BH542" s="15"/>
      <c r="BI542" s="13"/>
      <c r="BJ542" s="14"/>
      <c r="BK542" s="11"/>
      <c r="BL542" s="11"/>
      <c r="BM542" s="11"/>
      <c r="BN542" s="11"/>
      <c r="BO542" s="11"/>
      <c r="BP542" s="11"/>
      <c r="BQ542" s="16"/>
      <c r="BR542" s="11"/>
      <c r="BS542" s="17"/>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4"/>
      <c r="DD542" s="14"/>
      <c r="DE542" s="14"/>
      <c r="DF542" s="11"/>
      <c r="DG542" s="11"/>
      <c r="DH542" s="14"/>
      <c r="DI542" s="11"/>
      <c r="DJ542" s="11"/>
    </row>
    <row r="543" spans="1:114" ht="21" customHeight="1">
      <c r="A543" s="14"/>
      <c r="B543" s="14"/>
      <c r="C543" s="389"/>
      <c r="D543" s="389"/>
      <c r="E543" s="389"/>
      <c r="F543" s="11"/>
      <c r="G543" s="394"/>
      <c r="H543" s="11"/>
      <c r="I543" s="395"/>
      <c r="J543" s="395"/>
      <c r="K543" s="395"/>
      <c r="L543" s="11"/>
      <c r="M543" s="394"/>
      <c r="N543" s="11"/>
      <c r="O543" s="14"/>
      <c r="P543" s="11"/>
      <c r="Q543" s="16"/>
      <c r="R543" s="11"/>
      <c r="S543" s="11"/>
      <c r="T543" s="11"/>
      <c r="U543" s="14"/>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2"/>
      <c r="AW543" s="11"/>
      <c r="AX543" s="11"/>
      <c r="AY543" s="11"/>
      <c r="AZ543" s="11"/>
      <c r="BA543" s="13"/>
      <c r="BB543" s="14"/>
      <c r="BC543" s="11"/>
      <c r="BD543" s="12"/>
      <c r="BE543" s="11"/>
      <c r="BF543" s="11"/>
      <c r="BG543" s="11"/>
      <c r="BH543" s="15"/>
      <c r="BI543" s="13"/>
      <c r="BJ543" s="14"/>
      <c r="BK543" s="11"/>
      <c r="BL543" s="11"/>
      <c r="BM543" s="11"/>
      <c r="BN543" s="11"/>
      <c r="BO543" s="11"/>
      <c r="BP543" s="11"/>
      <c r="BQ543" s="16"/>
      <c r="BR543" s="11"/>
      <c r="BS543" s="17"/>
      <c r="BT543" s="11"/>
      <c r="BU543" s="11"/>
      <c r="BV543" s="11"/>
      <c r="BW543" s="11"/>
      <c r="BX543" s="11"/>
      <c r="BY543" s="11"/>
      <c r="BZ543" s="11"/>
      <c r="CA543" s="11"/>
      <c r="CB543" s="11"/>
      <c r="CC543" s="11"/>
      <c r="CD543" s="11"/>
      <c r="CE543" s="11"/>
      <c r="CF543" s="11"/>
      <c r="CG543" s="11"/>
      <c r="CH543" s="11"/>
      <c r="CI543" s="11"/>
      <c r="CJ543" s="11"/>
      <c r="CK543" s="11"/>
      <c r="CL543" s="11"/>
      <c r="CM543" s="11"/>
      <c r="CN543" s="11"/>
      <c r="CO543" s="11"/>
      <c r="CP543" s="11"/>
      <c r="CQ543" s="11"/>
      <c r="CR543" s="11"/>
      <c r="CS543" s="11"/>
      <c r="CT543" s="11"/>
      <c r="CU543" s="11"/>
      <c r="CV543" s="11"/>
      <c r="CW543" s="11"/>
      <c r="CX543" s="11"/>
      <c r="CY543" s="11"/>
      <c r="CZ543" s="11"/>
      <c r="DA543" s="11"/>
      <c r="DB543" s="11"/>
      <c r="DC543" s="14"/>
      <c r="DD543" s="14"/>
      <c r="DE543" s="14"/>
      <c r="DF543" s="11"/>
      <c r="DG543" s="11"/>
      <c r="DH543" s="14"/>
      <c r="DI543" s="11"/>
      <c r="DJ543" s="11"/>
    </row>
    <row r="544" spans="1:114" ht="21" customHeight="1">
      <c r="A544" s="14"/>
      <c r="B544" s="14"/>
      <c r="C544" s="389"/>
      <c r="D544" s="389"/>
      <c r="E544" s="389"/>
      <c r="F544" s="11"/>
      <c r="G544" s="394"/>
      <c r="H544" s="11"/>
      <c r="I544" s="395"/>
      <c r="J544" s="395"/>
      <c r="K544" s="395"/>
      <c r="L544" s="11"/>
      <c r="M544" s="394"/>
      <c r="N544" s="11"/>
      <c r="O544" s="14"/>
      <c r="P544" s="11"/>
      <c r="Q544" s="16"/>
      <c r="R544" s="11"/>
      <c r="S544" s="11"/>
      <c r="T544" s="11"/>
      <c r="U544" s="14"/>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2"/>
      <c r="AW544" s="11"/>
      <c r="AX544" s="11"/>
      <c r="AY544" s="11"/>
      <c r="AZ544" s="11"/>
      <c r="BA544" s="13"/>
      <c r="BB544" s="14"/>
      <c r="BC544" s="11"/>
      <c r="BD544" s="12"/>
      <c r="BE544" s="11"/>
      <c r="BF544" s="11"/>
      <c r="BG544" s="11"/>
      <c r="BH544" s="15"/>
      <c r="BI544" s="13"/>
      <c r="BJ544" s="14"/>
      <c r="BK544" s="11"/>
      <c r="BL544" s="11"/>
      <c r="BM544" s="11"/>
      <c r="BN544" s="11"/>
      <c r="BO544" s="11"/>
      <c r="BP544" s="11"/>
      <c r="BQ544" s="16"/>
      <c r="BR544" s="11"/>
      <c r="BS544" s="17"/>
      <c r="BT544" s="11"/>
      <c r="BU544" s="11"/>
      <c r="BV544" s="11"/>
      <c r="BW544" s="11"/>
      <c r="BX544" s="11"/>
      <c r="BY544" s="11"/>
      <c r="BZ544" s="11"/>
      <c r="CA544" s="11"/>
      <c r="CB544" s="11"/>
      <c r="CC544" s="11"/>
      <c r="CD544" s="11"/>
      <c r="CE544" s="11"/>
      <c r="CF544" s="11"/>
      <c r="CG544" s="11"/>
      <c r="CH544" s="11"/>
      <c r="CI544" s="11"/>
      <c r="CJ544" s="11"/>
      <c r="CK544" s="11"/>
      <c r="CL544" s="11"/>
      <c r="CM544" s="11"/>
      <c r="CN544" s="11"/>
      <c r="CO544" s="11"/>
      <c r="CP544" s="11"/>
      <c r="CQ544" s="11"/>
      <c r="CR544" s="11"/>
      <c r="CS544" s="11"/>
      <c r="CT544" s="11"/>
      <c r="CU544" s="11"/>
      <c r="CV544" s="11"/>
      <c r="CW544" s="11"/>
      <c r="CX544" s="11"/>
      <c r="CY544" s="11"/>
      <c r="CZ544" s="11"/>
      <c r="DA544" s="11"/>
      <c r="DB544" s="11"/>
      <c r="DC544" s="14"/>
      <c r="DD544" s="14"/>
      <c r="DE544" s="14"/>
      <c r="DF544" s="11"/>
      <c r="DG544" s="11"/>
      <c r="DH544" s="14"/>
      <c r="DI544" s="11"/>
      <c r="DJ544" s="11"/>
    </row>
    <row r="545" spans="1:114" ht="21" customHeight="1">
      <c r="A545" s="14"/>
      <c r="B545" s="14"/>
      <c r="C545" s="389"/>
      <c r="D545" s="389"/>
      <c r="E545" s="389"/>
      <c r="F545" s="11"/>
      <c r="G545" s="394"/>
      <c r="H545" s="11"/>
      <c r="I545" s="395"/>
      <c r="J545" s="395"/>
      <c r="K545" s="395"/>
      <c r="L545" s="11"/>
      <c r="M545" s="394"/>
      <c r="N545" s="11"/>
      <c r="O545" s="14"/>
      <c r="P545" s="11"/>
      <c r="Q545" s="16"/>
      <c r="R545" s="11"/>
      <c r="S545" s="11"/>
      <c r="T545" s="11"/>
      <c r="U545" s="14"/>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2"/>
      <c r="AW545" s="11"/>
      <c r="AX545" s="11"/>
      <c r="AY545" s="11"/>
      <c r="AZ545" s="11"/>
      <c r="BA545" s="13"/>
      <c r="BB545" s="14"/>
      <c r="BC545" s="11"/>
      <c r="BD545" s="12"/>
      <c r="BE545" s="11"/>
      <c r="BF545" s="11"/>
      <c r="BG545" s="11"/>
      <c r="BH545" s="15"/>
      <c r="BI545" s="13"/>
      <c r="BJ545" s="14"/>
      <c r="BK545" s="11"/>
      <c r="BL545" s="11"/>
      <c r="BM545" s="11"/>
      <c r="BN545" s="11"/>
      <c r="BO545" s="11"/>
      <c r="BP545" s="11"/>
      <c r="BQ545" s="16"/>
      <c r="BR545" s="11"/>
      <c r="BS545" s="17"/>
      <c r="BT545" s="11"/>
      <c r="BU545" s="11"/>
      <c r="BV545" s="11"/>
      <c r="BW545" s="11"/>
      <c r="BX545" s="11"/>
      <c r="BY545" s="11"/>
      <c r="BZ545" s="11"/>
      <c r="CA545" s="11"/>
      <c r="CB545" s="11"/>
      <c r="CC545" s="11"/>
      <c r="CD545" s="11"/>
      <c r="CE545" s="11"/>
      <c r="CF545" s="11"/>
      <c r="CG545" s="11"/>
      <c r="CH545" s="11"/>
      <c r="CI545" s="11"/>
      <c r="CJ545" s="11"/>
      <c r="CK545" s="11"/>
      <c r="CL545" s="11"/>
      <c r="CM545" s="11"/>
      <c r="CN545" s="11"/>
      <c r="CO545" s="11"/>
      <c r="CP545" s="11"/>
      <c r="CQ545" s="11"/>
      <c r="CR545" s="11"/>
      <c r="CS545" s="11"/>
      <c r="CT545" s="11"/>
      <c r="CU545" s="11"/>
      <c r="CV545" s="11"/>
      <c r="CW545" s="11"/>
      <c r="CX545" s="11"/>
      <c r="CY545" s="11"/>
      <c r="CZ545" s="11"/>
      <c r="DA545" s="11"/>
      <c r="DB545" s="11"/>
      <c r="DC545" s="14"/>
      <c r="DD545" s="14"/>
      <c r="DE545" s="14"/>
      <c r="DF545" s="11"/>
      <c r="DG545" s="11"/>
      <c r="DH545" s="14"/>
      <c r="DI545" s="11"/>
      <c r="DJ545" s="11"/>
    </row>
    <row r="546" spans="1:114" ht="21" customHeight="1">
      <c r="A546" s="14"/>
      <c r="B546" s="14"/>
      <c r="C546" s="389"/>
      <c r="D546" s="389"/>
      <c r="E546" s="389"/>
      <c r="F546" s="11"/>
      <c r="G546" s="394"/>
      <c r="H546" s="11"/>
      <c r="I546" s="395"/>
      <c r="J546" s="395"/>
      <c r="K546" s="395"/>
      <c r="L546" s="11"/>
      <c r="M546" s="394"/>
      <c r="N546" s="11"/>
      <c r="O546" s="14"/>
      <c r="P546" s="11"/>
      <c r="Q546" s="16"/>
      <c r="R546" s="11"/>
      <c r="S546" s="11"/>
      <c r="T546" s="11"/>
      <c r="U546" s="14"/>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2"/>
      <c r="AW546" s="11"/>
      <c r="AX546" s="11"/>
      <c r="AY546" s="11"/>
      <c r="AZ546" s="11"/>
      <c r="BA546" s="13"/>
      <c r="BB546" s="14"/>
      <c r="BC546" s="11"/>
      <c r="BD546" s="12"/>
      <c r="BE546" s="11"/>
      <c r="BF546" s="11"/>
      <c r="BG546" s="11"/>
      <c r="BH546" s="15"/>
      <c r="BI546" s="13"/>
      <c r="BJ546" s="14"/>
      <c r="BK546" s="11"/>
      <c r="BL546" s="11"/>
      <c r="BM546" s="11"/>
      <c r="BN546" s="11"/>
      <c r="BO546" s="11"/>
      <c r="BP546" s="11"/>
      <c r="BQ546" s="16"/>
      <c r="BR546" s="11"/>
      <c r="BS546" s="17"/>
      <c r="BT546" s="11"/>
      <c r="BU546" s="11"/>
      <c r="BV546" s="11"/>
      <c r="BW546" s="11"/>
      <c r="BX546" s="11"/>
      <c r="BY546" s="11"/>
      <c r="BZ546" s="11"/>
      <c r="CA546" s="11"/>
      <c r="CB546" s="11"/>
      <c r="CC546" s="11"/>
      <c r="CD546" s="11"/>
      <c r="CE546" s="11"/>
      <c r="CF546" s="11"/>
      <c r="CG546" s="11"/>
      <c r="CH546" s="11"/>
      <c r="CI546" s="11"/>
      <c r="CJ546" s="11"/>
      <c r="CK546" s="11"/>
      <c r="CL546" s="11"/>
      <c r="CM546" s="11"/>
      <c r="CN546" s="11"/>
      <c r="CO546" s="11"/>
      <c r="CP546" s="11"/>
      <c r="CQ546" s="11"/>
      <c r="CR546" s="11"/>
      <c r="CS546" s="11"/>
      <c r="CT546" s="11"/>
      <c r="CU546" s="11"/>
      <c r="CV546" s="11"/>
      <c r="CW546" s="11"/>
      <c r="CX546" s="11"/>
      <c r="CY546" s="11"/>
      <c r="CZ546" s="11"/>
      <c r="DA546" s="11"/>
      <c r="DB546" s="11"/>
      <c r="DC546" s="14"/>
      <c r="DD546" s="14"/>
      <c r="DE546" s="14"/>
      <c r="DF546" s="11"/>
      <c r="DG546" s="11"/>
      <c r="DH546" s="14"/>
      <c r="DI546" s="11"/>
      <c r="DJ546" s="11"/>
    </row>
    <row r="547" spans="1:114" ht="21" customHeight="1">
      <c r="A547" s="14"/>
      <c r="B547" s="14"/>
      <c r="C547" s="389"/>
      <c r="D547" s="389"/>
      <c r="E547" s="389"/>
      <c r="F547" s="11"/>
      <c r="G547" s="394"/>
      <c r="H547" s="11"/>
      <c r="I547" s="395"/>
      <c r="J547" s="395"/>
      <c r="K547" s="395"/>
      <c r="L547" s="11"/>
      <c r="M547" s="394"/>
      <c r="N547" s="11"/>
      <c r="O547" s="14"/>
      <c r="P547" s="11"/>
      <c r="Q547" s="16"/>
      <c r="R547" s="11"/>
      <c r="S547" s="11"/>
      <c r="T547" s="11"/>
      <c r="U547" s="14"/>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2"/>
      <c r="AW547" s="11"/>
      <c r="AX547" s="11"/>
      <c r="AY547" s="11"/>
      <c r="AZ547" s="11"/>
      <c r="BA547" s="13"/>
      <c r="BB547" s="14"/>
      <c r="BC547" s="11"/>
      <c r="BD547" s="12"/>
      <c r="BE547" s="11"/>
      <c r="BF547" s="11"/>
      <c r="BG547" s="11"/>
      <c r="BH547" s="15"/>
      <c r="BI547" s="13"/>
      <c r="BJ547" s="14"/>
      <c r="BK547" s="11"/>
      <c r="BL547" s="11"/>
      <c r="BM547" s="11"/>
      <c r="BN547" s="11"/>
      <c r="BO547" s="11"/>
      <c r="BP547" s="11"/>
      <c r="BQ547" s="16"/>
      <c r="BR547" s="11"/>
      <c r="BS547" s="17"/>
      <c r="BT547" s="11"/>
      <c r="BU547" s="11"/>
      <c r="BV547" s="11"/>
      <c r="BW547" s="11"/>
      <c r="BX547" s="11"/>
      <c r="BY547" s="11"/>
      <c r="BZ547" s="11"/>
      <c r="CA547" s="11"/>
      <c r="CB547" s="11"/>
      <c r="CC547" s="11"/>
      <c r="CD547" s="11"/>
      <c r="CE547" s="11"/>
      <c r="CF547" s="11"/>
      <c r="CG547" s="11"/>
      <c r="CH547" s="11"/>
      <c r="CI547" s="11"/>
      <c r="CJ547" s="11"/>
      <c r="CK547" s="11"/>
      <c r="CL547" s="11"/>
      <c r="CM547" s="11"/>
      <c r="CN547" s="11"/>
      <c r="CO547" s="11"/>
      <c r="CP547" s="11"/>
      <c r="CQ547" s="11"/>
      <c r="CR547" s="11"/>
      <c r="CS547" s="11"/>
      <c r="CT547" s="11"/>
      <c r="CU547" s="11"/>
      <c r="CV547" s="11"/>
      <c r="CW547" s="11"/>
      <c r="CX547" s="11"/>
      <c r="CY547" s="11"/>
      <c r="CZ547" s="11"/>
      <c r="DA547" s="11"/>
      <c r="DB547" s="11"/>
      <c r="DC547" s="14"/>
      <c r="DD547" s="14"/>
      <c r="DE547" s="14"/>
      <c r="DF547" s="11"/>
      <c r="DG547" s="11"/>
      <c r="DH547" s="14"/>
      <c r="DI547" s="11"/>
      <c r="DJ547" s="11"/>
    </row>
    <row r="548" spans="1:114" ht="21" customHeight="1">
      <c r="A548" s="14"/>
      <c r="B548" s="14"/>
      <c r="C548" s="389"/>
      <c r="D548" s="389"/>
      <c r="E548" s="389"/>
      <c r="F548" s="11"/>
      <c r="G548" s="394"/>
      <c r="H548" s="11"/>
      <c r="I548" s="395"/>
      <c r="J548" s="395"/>
      <c r="K548" s="395"/>
      <c r="L548" s="11"/>
      <c r="M548" s="394"/>
      <c r="N548" s="11"/>
      <c r="O548" s="14"/>
      <c r="P548" s="11"/>
      <c r="Q548" s="16"/>
      <c r="R548" s="11"/>
      <c r="S548" s="11"/>
      <c r="T548" s="11"/>
      <c r="U548" s="14"/>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2"/>
      <c r="AW548" s="11"/>
      <c r="AX548" s="11"/>
      <c r="AY548" s="11"/>
      <c r="AZ548" s="11"/>
      <c r="BA548" s="13"/>
      <c r="BB548" s="14"/>
      <c r="BC548" s="11"/>
      <c r="BD548" s="12"/>
      <c r="BE548" s="11"/>
      <c r="BF548" s="11"/>
      <c r="BG548" s="11"/>
      <c r="BH548" s="15"/>
      <c r="BI548" s="13"/>
      <c r="BJ548" s="14"/>
      <c r="BK548" s="11"/>
      <c r="BL548" s="11"/>
      <c r="BM548" s="11"/>
      <c r="BN548" s="11"/>
      <c r="BO548" s="11"/>
      <c r="BP548" s="11"/>
      <c r="BQ548" s="16"/>
      <c r="BR548" s="11"/>
      <c r="BS548" s="17"/>
      <c r="BT548" s="11"/>
      <c r="BU548" s="11"/>
      <c r="BV548" s="11"/>
      <c r="BW548" s="11"/>
      <c r="BX548" s="11"/>
      <c r="BY548" s="11"/>
      <c r="BZ548" s="11"/>
      <c r="CA548" s="11"/>
      <c r="CB548" s="11"/>
      <c r="CC548" s="11"/>
      <c r="CD548" s="11"/>
      <c r="CE548" s="11"/>
      <c r="CF548" s="11"/>
      <c r="CG548" s="11"/>
      <c r="CH548" s="11"/>
      <c r="CI548" s="11"/>
      <c r="CJ548" s="11"/>
      <c r="CK548" s="11"/>
      <c r="CL548" s="11"/>
      <c r="CM548" s="11"/>
      <c r="CN548" s="11"/>
      <c r="CO548" s="11"/>
      <c r="CP548" s="11"/>
      <c r="CQ548" s="11"/>
      <c r="CR548" s="11"/>
      <c r="CS548" s="11"/>
      <c r="CT548" s="11"/>
      <c r="CU548" s="11"/>
      <c r="CV548" s="11"/>
      <c r="CW548" s="11"/>
      <c r="CX548" s="11"/>
      <c r="CY548" s="11"/>
      <c r="CZ548" s="11"/>
      <c r="DA548" s="11"/>
      <c r="DB548" s="11"/>
      <c r="DC548" s="14"/>
      <c r="DD548" s="14"/>
      <c r="DE548" s="14"/>
      <c r="DF548" s="11"/>
      <c r="DG548" s="11"/>
      <c r="DH548" s="14"/>
      <c r="DI548" s="11"/>
      <c r="DJ548" s="11"/>
    </row>
  </sheetData>
  <autoFilter xmlns:x14="http://schemas.microsoft.com/office/spreadsheetml/2009/9/main" ref="A7:DN525" xr:uid="{00000000-0001-0000-0000-000000000000}">
    <filterColumn colId="6">
      <filters>
        <mc:AlternateContent xmlns:mc="http://schemas.openxmlformats.org/markup-compatibility/2006">
          <mc:Choice Requires="x14">
            <x14:filter val="Al verificar la digitalización y archivo de respuesta respecto de los  825 radicados, se pudo establecer que en 317 radicados que corresponden a un 38% sobre el total de PQRSD del semestre, no tienen Orfeo de salida, y solo uno de ellos, el radicado 20203800019932 del 21/07/2020, tiene constancia de la programación de una reunión virtual con el cuerpo de bomberos para aclarar dudas sobre el trámite requerido,  los demás radicados sin número de salida, solo se menciona  “Se dio respuesta por correo electrónico”, falta de digitalización que permite la pérdida de memoria institucional, y que no se pueda entrar a verificar la trazabilidad   de la respuesta por falta de registro para verificar si la respuesta, con ello    desconociéndose lo preceptuado en el Numeral 10 del Desarrollo del Procedimiento de Recepción, Distribución, Seguimiento y Salida de Peticiones, Quejas, Reclamos, Sugerencias y Denuncias."/>
            <x14:filter val="Aunque el aplicativo RUE ha venido siendo mejorado frente a su diseño original y lo concebido en la Ley 1575 de 2012 en su artículo 45, con su entrada en funcionamiento se ha identificado la necesidad de realizar mejoras para facilitar el diligenciamiento de la emergencias, así como para la actualización de los módulos de educación, administración y la inclusión de un módulo auditoria, sin embargo en lo corrido de la vigencia no se ha contado con el personal competente para realizar el mantenimiento preventivo y evolutivo del aplicativo. Lo cual podría incumplir lo establecido en el MIPG Dimensión: Gestión con valores para resultados_x000a_3.2.1.2 Política Gobierno Digital_x000a_Lograr procesos internos, seguros y eficientes a través del fortalecimiento de las capacidades de gestión de tecnologías de_x000a_información._x000a__x000a_Planes de mantenimiento - LI.ST.10 “La Dirección de Tecnologías y Sistemas de la Información o quien haga sus veces debe implementar un plan de mantenimiento preventivo y evolutivo sobre toda la infraestructura y demás Servicios Tecnológicos de la institución”_x000a__x000a_"/>
            <x14:filter val="Conflicto de Intereses sin Diligenciar_x000a__x000a_El equipo auditor, observó que en el expediente contractual ni en el SECOP II, se evidencia el diligenciamiento del registro de la declaración de bienes y rentas, y el Conflicto de Intereses de los contratos 246,211,2,95,138,110,165 y 214 de 2020, conforme lo preceptuado en el artículo 4º. Ley 2013 de 2019, que establece “Artículo 4°. Información mínima obligatoria a registrar. T0do sujeto obligado contemplado en el artículo 2° de la presente ley, deberá registrar de manera obligatoria en el Sistema de Información y Gestión del Empleo Público (SIGEP), o herramientas que lo sustituyan, la declaración de bienes y rentas, el registro de conflictos de interés, y cargar una copia digital de la declaración del impuesto sobre la renta y complementarios.”_x000a_"/>
            <x14:filter val="La Página Web de la DNBC, no opera automáticamente con el  RUE, púes se evidenció que la información registrada en el RUE es inconsistente con la reportada en el Directorio de la Página WEB, como se observa en la matriz inconsistencia Directorio WEB_x000a_Lo anterior, evidencia la falta de interoperabilidad para hacer más eficiente y funcional el aplicativo._x000a__x000a_Se evidenció que el aplicativo RUE no realiza procesos de interoperabilidad con otras entidades y con otros sistemas internos, incumpliendo lo dispuesto en la normatividad vigente, tales como: Decreto 1008 de 2018 &quot;Por el cual se establecen los lineamientos generales de la política de Gobierno Digital” artículo 2.2.9.1.2.2. Manual de Gobierno Digital. Para la implementación de la Política de Gobierno Digital, las entidades públicas deberán aplicar el Manual de Gobierno Digital que define los lineamientos, estándares y acciones a ejecutar por parte de los sujetos obligados de esta Política de Gobierno Digital”.  Decreto 2573 de 2014, Artículo 4. Principios y fundamentos de la  Estrategia del Gobierno en línea…&quot;Interoperabilidad: Fortalecer el intercambio de información entre entidades y sectores.&quot;;  Interoperabilidad - LI.SIS.09, MINTIC, Gobierno Digital, Lineamiento, &quot;La Dirección de Tecnologías y Sistemas de la Información o quien haga sus veces, debe desarrollar los mecanismos necesarios para compartir su información haciendo uso del Modelo de Interoperabilidad definido por el Estado a partir de las necesidades de intercambio de información con otras entidades.&quot;_x000a_"/>
            <x14:filter val="La política de seguridad y privacidad de la información, expedida en agosto de 2019, no se  ajusta a los dispuesto en el Anexo 3 de la Resolución MinTIC de  2020 a las condiciones mínimas técnicas y de seguridad digital, allí establecida."/>
            <x14:filter val="La Política General de Seguridad y Privacidad de la Información de la DNBC, no contempla las medidas y controles que aseguren, protejan, preserven y mantengan la privacidad de la información, lo anterior, denota incumplimiento al Decreto 1008 de 2018 &quot;Por el cual se establecen los lineamientos generales de la política de Gobierno Digital&quot; en su Artículo 2.2.9.1.2.2. Manual de Gobierno Digital que establece en el Modelo de Seguridad y Privacidad de la información de Mintic, donde señala que la Entidad debe “Seleccionar las opciones (controles) pertinentes y apropiadas para el tratamiento de riesgos.”, así mismo el MSPI incluye dentro de los anexos los “Controles y objetivos de control” que se deben aplicar."/>
            <x14:filter val="Registro ORFEO de salida_x000a_Al verificar la digitalización y archivo de respuesta respecto de los 738 radicados, se pudo establecer que 196 radicados que corresponden a un 27% sobre el total de PQRSD del semestre, no tienen Orfeo de salida. Así mismo que del radicado objeto de muestra, aunque tienen radicado de salida ni tienen imagen de la respuesta, como se pudo evidenciar en los radicados:   20213000019711;20212050083181;20212000013701; 20212050084201; 20212050084231; 20212050084331;20212050084241 y 20212050086871 con ello desconociéndose lo preceptuado en el Numeral 7 Punto No.5 de las Políticas de Operación del Procedimiento de Recepción, Distribución, Seguimiento y Salida de Peticiones, Quejas, Reclamos, Sugerencias y Denuncias, que determina que como registro del trámite de las PQRSD, debe quedar un radicado de ORFEO._x000a_"/>
            <x14:filter val="Se apreció por parte del grupo auditor que con respecto al aplicativo RUE, no se cuenta con la caracterización de usuarios, ciudadanos y grupos de interés en los cuales interactúan con el Sistema de Información._x000a__x000a_El Sistema RUE como desarrollo propio, no tiene definidos un documento guía de estilo de accesibilidad y usabilidad de acuerdo con la caracterización de usuarios. Inobservando lo dispuesto en la Guía de estilo y usabilidad - LI.SIS.07, MINTIC, Gobierno Digital, “La dirección de Tecnologías y Sistemas de la Información o quien haga sus veces debe definir o adoptar una guía de estilo y usabilidad para la institución. Esta guía debe estar aplicada de acuerdo con la caracterización de usuarios y según el canal utilizado por los sistemas de información, así mismo, debe estar alineada con los principios de usabilidad definidos por el Estado Colombiano, asegurando la aplicación de la guía en todos sus sistemas de información.&quot;_x000a_"/>
            <x14:filter val="Se encontró que no todos los desarrollos recientes del aplicativo RUE, cuentan con un análisis actualizado de las solicitudes de los Usuarios, así mismo no se cuenta con el documento soporte (diagnóstico) de las necesidades de información de la Entidad, para la actualización (desarrollo) del Sistema de Información RUE, situación que genera inobservancia con lo dispuesto en el Manual de Gobierno digital, implementación de la política de Gobierno Digital, Decreto 1008 de 2018, Numeral 3.2. Lineamientos TIC para el Estado y TIC para la Sociedad...&quot;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quot;"/>
            <x14:filter val="Se evidencia que a la fecha no se cuenta con el nivel de adopción de los lineamientos de planeación estratégica que permitan la implementación de la política de Gobierno Digital de acuerdo con lo establecido en MANUAL DE_x000a_GOBIERNO DIGITAL, Implementación de la Política de Gobierno Digital Decreto 1008 de 2018 (Compilado en el Decreto 1078 de 2015, capítulo 1, título 9, parte 2, libro 2)."/>
            <x14:filter val="Se evidencia que la entidad no ha aplicado el instrumento de autodiagnóstico en materia de gobierno digital por tal razón no se puede determinar el nivel de madurez alcanzado y tampoco se puede determinar una priorización de las acciones contempladas por la estrategia en paralelo a la ejecución del PETIC, lo cual incumple lo dispuesto en el Manual de Gobierno Digital, Implementación de la Política de Gobierno Digital Decreto 1008 de 2018 (Compilado en el Decreto 1078 de 2015) en el título 4 MEDIR LA POLÍTICA."/>
            <x14:filter val="Se evidenció debilidad en la ejecución del plan de preservación digital del largo plazo por cuanto, no se cuenta con un plan actualizado, hasta ahora se está iniciando con la digitalización de los documentos y no se ha definido con claridad el archivo y acceso a los documentos electrónicos de acuerdo con las políticas de seguridad digital de la entidad, incumpliendo lo establecido en el acuerdo 6 de 2014 articulo 18 el cual establece el plan de preservación digital a largo plazo como el “conjunto de acciones a corto, mediano y largo plazo que tienen como fin implementar los programas, estrategias, procesos y procedimientos, tendientes a asegurar la preservación a largo plazo de los documentos electrónicos de archivo”"/>
            <x14:filter val="Se evidenció por parte del grupo auditor la falta de lineamientos en la seguridad de los activos de información de la Entidad, lo cual incumple el Decreto 1008 de 2018 &quot;Por el cual se establecen los lineamientos generales de la política de Gobierno Digital”, que en el manual de gobierno digital en su numeral 3.3. Lineamientos de los elementos habilitadores. establece “Seguridad de la información: busca que las entidades públicas implementen los lineamientos de seguridad de la información en todos sus procesos, trámites, servicios, sistemas de información, infraestructura y en general, en todos los activos de información con el fin de preservar la confidencialidad, integridad y disponibilidad y privacidad de los datos” y el literal c) del Artículo 2.8.2.6.2. del Decreto 1080 de 2015 que establece “Seguridad. Los sistemas de gestión documental deben mantener la información administrativa en un entorno seguro”"/>
            <x14:filter val="Suscripción del contrato por persona no Autorizada Subasta Inversa_x000a__x000a_En la cláusula 25 de los contratos 266 y 290 de 2020, se establece que, para el perfeccionamiento y ejecución del contrato, se requiere la firma de las partes; no obstante, al revisar digitalmente la firma de las partes en la plataforma SECOP II estos fueron aceptados por las Contratistas Carolina Escárraga y Sandra Carolina Pulido; quienes no están facultadas para hacerlo, con base en lo señalado en el artículo 12 de la Ley 80 de 1993, que establece “De la Delegación para Contratar. Los jefes y los representantes legales de las entidades estatales podrán delegar total o parcialmente la competencia para celebrar contratos y desconcentrar la realización de licitaciones o concursos en los servidores públicos que desempeñen cargos del nivel directivo o ejecutivo o en sus equivalentes. La expresión &quot;Concurso&quot; fue derogada por el art. 32 de la Ley 1150 de 2007.”_x000a_"/>
          </mc:Choice>
          <mc:Fallback>
            <filter val="La política de seguridad y privacidad de la información, expedida en agosto de 2019, no se  ajusta a los dispuesto en el Anexo 3 de la Resolución MinTIC de  2020 a las condiciones mínimas técnicas y de seguridad digital, allí establecida."/>
          </mc:Fallback>
        </mc:AlternateContent>
      </filters>
    </filterColumn>
  </autoFilter>
  <mergeCells count="25">
    <mergeCell ref="CU6:CW6"/>
    <mergeCell ref="DC6:DG6"/>
    <mergeCell ref="BO6:BQ6"/>
    <mergeCell ref="BR6:BV6"/>
    <mergeCell ref="BW6:BY6"/>
    <mergeCell ref="BZ6:CD6"/>
    <mergeCell ref="CE6:CI6"/>
    <mergeCell ref="CJ6:CN6"/>
    <mergeCell ref="CO6:CQ6"/>
    <mergeCell ref="CX6:DB6"/>
    <mergeCell ref="B2:S2"/>
    <mergeCell ref="B3:S3"/>
    <mergeCell ref="B6:H6"/>
    <mergeCell ref="X6:Z6"/>
    <mergeCell ref="AA6:AE6"/>
    <mergeCell ref="AF6:AH6"/>
    <mergeCell ref="AI6:AM6"/>
    <mergeCell ref="AN6:AP6"/>
    <mergeCell ref="AQ6:AU6"/>
    <mergeCell ref="AV6:AX6"/>
    <mergeCell ref="AY6:BC6"/>
    <mergeCell ref="BD6:BF6"/>
    <mergeCell ref="BG6:BK6"/>
    <mergeCell ref="BL6:BN6"/>
    <mergeCell ref="CR6:CT6"/>
  </mergeCells>
  <conditionalFormatting sqref="AE7">
    <cfRule type="cellIs" dxfId="12881" priority="1791" stopIfTrue="1" operator="equal">
      <formula>"ROJO"</formula>
    </cfRule>
  </conditionalFormatting>
  <conditionalFormatting sqref="AE7">
    <cfRule type="cellIs" dxfId="12880" priority="1792" stopIfTrue="1" operator="equal">
      <formula>"AMARILLO"</formula>
    </cfRule>
  </conditionalFormatting>
  <conditionalFormatting sqref="AE7">
    <cfRule type="cellIs" dxfId="12879" priority="1793" stopIfTrue="1" operator="equal">
      <formula>"OK"</formula>
    </cfRule>
  </conditionalFormatting>
  <conditionalFormatting sqref="AM7">
    <cfRule type="cellIs" dxfId="12878" priority="1794" stopIfTrue="1" operator="equal">
      <formula>"ROJO"</formula>
    </cfRule>
  </conditionalFormatting>
  <conditionalFormatting sqref="AM7">
    <cfRule type="cellIs" dxfId="12877" priority="1795" stopIfTrue="1" operator="equal">
      <formula>"AMARILLO"</formula>
    </cfRule>
  </conditionalFormatting>
  <conditionalFormatting sqref="AM7">
    <cfRule type="cellIs" dxfId="12876" priority="1796" stopIfTrue="1" operator="equal">
      <formula>"OK"</formula>
    </cfRule>
  </conditionalFormatting>
  <conditionalFormatting sqref="AU7">
    <cfRule type="cellIs" dxfId="12875" priority="1797" stopIfTrue="1" operator="equal">
      <formula>"ROJO"</formula>
    </cfRule>
  </conditionalFormatting>
  <conditionalFormatting sqref="AU7">
    <cfRule type="cellIs" dxfId="12874" priority="1798" stopIfTrue="1" operator="equal">
      <formula>"AMARILLO"</formula>
    </cfRule>
  </conditionalFormatting>
  <conditionalFormatting sqref="AU7">
    <cfRule type="cellIs" dxfId="12873" priority="1799" stopIfTrue="1" operator="equal">
      <formula>"OK"</formula>
    </cfRule>
  </conditionalFormatting>
  <conditionalFormatting sqref="BC7">
    <cfRule type="cellIs" dxfId="12872" priority="1800" stopIfTrue="1" operator="equal">
      <formula>"ROJO"</formula>
    </cfRule>
  </conditionalFormatting>
  <conditionalFormatting sqref="BC7">
    <cfRule type="cellIs" dxfId="12871" priority="1801" stopIfTrue="1" operator="equal">
      <formula>"AMARILLO"</formula>
    </cfRule>
  </conditionalFormatting>
  <conditionalFormatting sqref="BC7">
    <cfRule type="cellIs" dxfId="12870" priority="1802" stopIfTrue="1" operator="equal">
      <formula>"OK"</formula>
    </cfRule>
  </conditionalFormatting>
  <conditionalFormatting sqref="S15 S17:S26 S28:S29">
    <cfRule type="expression" dxfId="12869" priority="1803">
      <formula>AND(S15&lt;TODAY(), TODAY()-S15&gt;=WEEKDAY(TODAY()), TODAY()-S15&lt;WEEKDAY(TODAY())+7)</formula>
    </cfRule>
  </conditionalFormatting>
  <conditionalFormatting sqref="S337">
    <cfRule type="expression" dxfId="12868" priority="1804">
      <formula>AND(S337&lt;TODAY(), TODAY()-S337&gt;=WEEKDAY(TODAY()), TODAY()-S337&lt;WEEKDAY(TODAY())+7)</formula>
    </cfRule>
  </conditionalFormatting>
  <conditionalFormatting sqref="BV8:BV73 BV74:BY75 BV76 BV77:BY77 BV78 BV79:BY80 BV81:BV83 BV99 BV100:BY101 BV102 BV103:CA103 BV104:BY105 BV106 BV107:BY107 BV108:BV113 BV114:BY114 BV115 BV116:BY130 BV131:BV135 BV136:BY144 BV145 BV146:BY148 BV149:CA151 BV152:BY153 BV154:BV156 BV157:BY160 BV161:CA161 BV162:BY162 BV163:CA163 BV164:BY164 BV165:BV169 BV170:BY202 BV203:CA203 BV204:BV205 BV206:BY209 BV210:BV214 BV215:BY228 BV229:BV232 BV233:BY252 BV253 BV254:BY254 BV255 BV256:BY272 BV273 BV274:BY278 BV279 BV280:BY341 BV342 BV343:BY344 BV345 BV346:BY346 BV347:CA347 BV348:BY351 BV352:CC352 BV353:BY361 BV362 BV363:BY364 BV365:BV366 BV367:BY370 BV371:BW371 BV372:BY373 BV374:CA376 BV377:BY377 BV378:CA378 BV379:BZ379 BV380:BY385 BV386:CA386 BV387:CC389 BV390:CA390 BV391:BY395 BV396:CC396 BV397 BV398:CC398 BV399:BY399 BV400:CC401 BV402:BY486 BX167:BY167 BX362:BY362 BX366:BY366 BY371 BZ262:CA264 CA76 CA78 CA81:CA84 CA92:CA94 CA99 CA104 CA110:CA113 CA115 CA166 CA200:CC201 CA224:CC224 CA226:CA232 CA233:CC233 CA236:CC239 CA242:CA243 CA245:CA246 CA248:CC248 CA250:CC250 CA257:CA261 CA281:CC285 CA287:CC287 CA290:CC297 CA298 CA329 CA331:CA342 CA345 CA348:CA349 CA358 CA362:CA370 CA372 CA385 CA397 CA412 CA417:CA486 CC76 CC81:CC86 CC92:CC94 CC99 CC102:CC104 CC110:CC113 CC115 CC149:CC151 CC161 CC163 CC166:CC167 CC203 CC225:CC232 CC242:CC246 CC257:CC261 CC298 CC329:CC342 CC345 CC347:CC349 CC358 CC362:CC372 CC374:CC379 CC385:CC386 CC390 CC397 CC402 BV84:BY98">
    <cfRule type="cellIs" dxfId="12867" priority="1805" stopIfTrue="1" operator="equal">
      <formula>"Sin seguimiento"</formula>
    </cfRule>
  </conditionalFormatting>
  <conditionalFormatting sqref="BV8:BV73 BV74:BY75 BV76 BV77:BY77 BV78 BV79:BY80 BV81:BV83 BV99 BV100:BY101 BV102 BV103:CA103 BV104:BY105 BV106 BV107:BY107 BV108:BV113 BV114:BY114 BV115 BV116:BY130 BV131:BV135 BV136:BY144 BV145 BV146:BY148 BV149:CA151 BV152:BY153 BV154:BV156 BV157:BY160 BV161:CA161 BV162:BY162 BV163:CA163 BV164:BY164 BV165:BV169 BV170:BY202 BV203:CA203 BV204:BV205 BV206:BY209 BV210:BV214 BV215:BY228 BV229:BV232 BV233:BY252 BV253 BV254:BY254 BV255 BV256:BY272 BV273 BV274:BY278 BV279 BV280:BY341 BV342 BV343:BY344 BV345 BV346:BY346 BV347:CA347 BV348:BY351 BV352:CC352 BV353:BY361 BV362 BV363:BY364 BV365:BV366 BV367:BY370 BV371:BW371 BV372:BY373 BV374:CA376 BV377:BY377 BV378:CA378 BV379:BZ379 BV380:BY385 BV386:CA386 BV387:CC389 BV390:CA390 BV391:BY395 BV396:CC396 BV397 BV398:CC398 BV399:BY399 BV400:CC401 BV402:BY486 BX167:BY167 BX362:BY362 BX366:BY366 BY371 BZ262:CA264 CA76 CA78 CA81:CA84 CA92:CA94 CA99 CA104 CA110:CA113 CA115 CA166 CA200:CC201 CA224:CC224 CA226:CA232 CA233:CC233 CA236:CC239 CA242:CA243 CA245:CA246 CA248:CC248 CA250:CC250 CA257:CA261 CA281:CC285 CA287:CC287 CA290:CC297 CA298 CA329 CA331:CA342 CA345 CA348:CA349 CA358 CA362:CA370 CA372 CA385 CA397 CA412 CA417:CA486 CC76 CC81:CC86 CC92:CC94 CC99 CC102:CC104 CC110:CC113 CC115 CC149:CC151 CC161 CC163 CC166:CC167 CC203 CC225:CC232 CC242:CC246 CC257:CC261 CC298 CC329:CC342 CC345 CC347:CC349 CC358 CC362:CC372 CC374:CC379 CC385:CC386 CC390 CC397 CC402 BV84:BY98">
    <cfRule type="cellIs" dxfId="12866" priority="1806" stopIfTrue="1" operator="equal">
      <formula>"Sin iniciar"</formula>
    </cfRule>
  </conditionalFormatting>
  <conditionalFormatting sqref="BV8:BV73 BV74:BY75 BV76 BV77:BY77 BV78 BV79:BY80 BV81:BV83 BV99 BV100:BY101 BV102 BV103:CA103 BV104:BY105 BV106 BV107:BY107 BV108:BV113 BV114:BY114 BV115 BV116:BY130 BV131:BV135 BV136:BY144 BV145 BV146:BY148 BV149:CA151 BV152:BY153 BV154:BV156 BV157:BY160 BV161:CA161 BV162:BY162 BV163:CA163 BV164:BY164 BV165:BV169 BV170:BY202 BV203:CA203 BV204:BV205 BV206:BY209 BV210:BV214 BV215:BY228 BV229:BV232 BV233:BY252 BV253 BV254:BY254 BV255 BV256:BY272 BV273 BV274:BY278 BV279 BV280:BY341 BV342 BV343:BY344 BV345 BV346:BY346 BV347:CA347 BV348:BY351 BV352:CC352 BV353:BY361 BV362 BV363:BY364 BV365:BV366 BV367:BY370 BV371:BW371 BV372:BY373 BV374:CA376 BV377:BY377 BV378:CA378 BV379:BZ379 BV380:BY385 BV386:CA386 BV387:CC389 BV390:CA390 BV391:BY395 BV396:CC396 BV397 BV398:CC398 BV399:BY399 BV400:CC401 BV402:BY486 BX167:BY167 BX362:BY362 BX366:BY366 BY371 BZ262:CA264 CA76 CA78 CA81:CA84 CA92:CA94 CA99 CA104 CA110:CA113 CA115 CA166 CA200:CC201 CA224:CC224 CA226:CA232 CA233:CC233 CA236:CC239 CA242:CA243 CA245:CA246 CA248:CC248 CA250:CC250 CA257:CA261 CA281:CC285 CA287:CC287 CA290:CC297 CA298 CA329 CA331:CA342 CA345 CA348:CA349 CA358 CA362:CA370 CA372 CA385 CA397 CA412 CA417:CA486 CC76 CC81:CC86 CC92:CC94 CC99 CC102:CC104 CC110:CC113 CC115 CC149:CC151 CC161 CC163 CC166:CC167 CC203 CC225:CC232 CC242:CC246 CC257:CC261 CC298 CC329:CC342 CC345 CC347:CC349 CC358 CC362:CC372 CC374:CC379 CC385:CC386 CC390 CC397 CC402 BV84:BY98">
    <cfRule type="cellIs" dxfId="12865" priority="1807" stopIfTrue="1" operator="equal">
      <formula>"Vencida"</formula>
    </cfRule>
  </conditionalFormatting>
  <conditionalFormatting sqref="BV8:BV73 BV74:BY75 BV76 BV77:BY77 BV78 BV79:BY80 BV81:BV83 BV99 BV100:BY101 BV102 BV103:CA103 BV104:BY105 BV106 BV107:BY107 BV108:BV113 BV114:BY114 BV115 BV116:BY130 BV131:BV135 BV136:BY144 BV145 BV146:BY148 BV149:CA151 BV152:BY153 BV154:BV156 BV157:BY160 BV161:CA161 BV162:BY162 BV163:CA163 BV164:BY164 BV165:BV169 BV170:BY202 BV203:CA203 BV204:BV205 BV206:BY209 BV210:BV214 BV215:BY228 BV229:BV232 BV233:BY252 BV253 BV254:BY254 BV255 BV256:BY272 BV273 BV274:BY278 BV279 BV280:BY341 BV342 BV343:BY344 BV345 BV346:BY346 BV347:CA347 BV348:BY351 BV352:CC352 BV353:BY361 BV362 BV363:BY364 BV365:BV366 BV367:BY370 BV371:BW371 BV372:BY373 BV374:CA376 BV377:BY377 BV378:CA378 BV379:BZ379 BV380:BY385 BV386:CA386 BV387:CC389 BV390:CA390 BV391:BY395 BV396:CC396 BV397 BV398:CC398 BV399:BY399 BV400:CC401 BV402:BY486 BX167:BY167 BX362:BY362 BX366:BY366 BY371 BZ262:CA264 CA76 CA78 CA81:CA84 CA92:CA94 CA99 CA104 CA110:CA113 CA115 CA166 CA200:CC201 CA224:CC224 CA226:CA232 CA233:CC233 CA236:CC239 CA242:CA243 CA245:CA246 CA248:CC248 CA250:CC250 CA257:CA261 CA281:CC285 CA287:CC287 CA290:CC297 CA298 CA329 CA331:CA342 CA345 CA348:CA349 CA358 CA362:CA370 CA372 CA385 CA397 CA412 CA417:CA486 CC76 CC81:CC86 CC92:CC94 CC99 CC102:CC104 CC110:CC113 CC115 CC149:CC151 CC161 CC163 CC166:CC167 CC203 CC225:CC232 CC242:CC246 CC257:CC261 CC298 CC329:CC342 CC345 CC347:CC349 CC358 CC362:CC372 CC374:CC379 CC385:CC386 CC390 CC397 CC402 BV84:BY98">
    <cfRule type="cellIs" dxfId="12864" priority="1808" stopIfTrue="1" operator="equal">
      <formula>"En avance"</formula>
    </cfRule>
  </conditionalFormatting>
  <conditionalFormatting sqref="BV8:BV73 BV74:BY75 BV76 BV77:BY77 BV78 BV79:BY80 BV81:BV83 BV99 BV100:BY101 BV102 BV103:CA103 BV104:BY105 BV106 BV107:BY107 BV108:BV113 BV114:BY114 BV115 BV116:BY130 BV131:BV135 BV136:BY144 BV145 BV146:BY148 BV149:CA151 BV152:BY153 BV154:BV156 BV157:BY160 BV161:CA161 BV162:BY162 BV163:CA163 BV164:BY164 BV165:BV169 BV170:BY202 BV203:CA203 BV204:BV205 BV206:BY209 BV210:BV214 BV215:BY228 BV229:BV232 BV233:BY252 BV253 BV254:BY254 BV255 BV256:BY272 BV273 BV274:BY278 BV279 BV280:BY341 BV342 BV343:BY344 BV345 BV346:BY346 BV347:CA347 BV348:BY351 BV352:CC352 BV353:BY361 BV362 BV363:BY364 BV365:BV366 BV367:BY370 BV371:BW371 BV372:BY373 BV374:CA376 BV377:BY377 BV378:CA378 BV379:BZ379 BV380:BY385 BV386:CA386 BV387:CC389 BV390:CA390 BV391:BY395 BV396:CC396 BV397 BV398:CC398 BV399:BY399 BV400:CC401 BV402:BY486 BX167:BY167 BX362:BY362 BX366:BY366 BY371 BZ262:CA264 CA76 CA78 CA81:CA84 CA92:CA94 CA99 CA104 CA110:CA113 CA115 CA166 CA200:CC201 CA224:CC224 CA226:CA232 CA233:CC233 CA236:CC239 CA242:CA243 CA245:CA246 CA248:CC248 CA250:CC250 CA257:CA261 CA281:CC285 CA287:CC287 CA290:CC297 CA298 CA329 CA331:CA342 CA345 CA348:CA349 CA358 CA362:CA370 CA372 CA385 CA397 CA412 CA417:CA486 CC76 CC81:CC86 CC92:CC94 CC99 CC102:CC104 CC110:CC113 CC115 CC149:CC151 CC161 CC163 CC166:CC167 CC203 CC225:CC232 CC242:CC246 CC257:CC261 CC298 CC329:CC342 CC345 CC347:CC349 CC358 CC362:CC372 CC374:CC379 CC385:CC386 CC390 CC397 CC402 BV84:BY98">
    <cfRule type="cellIs" dxfId="12863" priority="1809" stopIfTrue="1" operator="equal">
      <formula>"Cumplida"</formula>
    </cfRule>
  </conditionalFormatting>
  <conditionalFormatting sqref="DE36:DE38 DE46 DE59:DE68 DE70:DE98 DE100:DE102 DE105:DE113 DE117 DE150:DE162 DE204:DE214 DE216:DE226 DE233:DE241 DE243:DE252 DE274:DE316 DE8:DE9 DE11 DE52:DE55 DE126:DE147 DE257:DE261 DE263:DE272 DE318:DE322 DE327:DE330 DE334 DE336 DE338 DE340:DE346 DE348:DE366 DE373:DE384 DE386:DE387 DE389:DE411 DE413:DE430 DE446:DE461 DE164:DE202 DE463:DE473 DE13:DE20 DE32:DE34 DE432:DE444">
    <cfRule type="cellIs" dxfId="12862" priority="1810" operator="equal">
      <formula>"Cerrado"</formula>
    </cfRule>
  </conditionalFormatting>
  <conditionalFormatting sqref="DE36:DE38 DE46 DE59:DE68 DE70:DE98 DE100:DE102 DE105:DE113 DE117 DE150:DE162 DE204:DE214 DE216:DE226 DE233:DE241 DE243:DE252 DE274:DE316 DE8:DE9 DE11 DE52:DE55 DE126:DE147 DE257:DE261 DE263:DE272 DE318:DE322 DE327:DE330 DE334 DE336 DE338 DE340:DE346 DE348:DE366 DE373:DE384 DE386:DE387 DE389:DE411 DE413:DE430 DE446:DE461 DE164:DE202 DE463:DE473 DE13:DE20 DE32:DE34 DE432:DE444">
    <cfRule type="cellIs" dxfId="12861" priority="1811" operator="equal">
      <formula>"Abierto"</formula>
    </cfRule>
  </conditionalFormatting>
  <conditionalFormatting sqref="BW10:CB14 BW15:BY15 BW17:BY20 BW24:CA25 BW26:BY26 BW27:CA28 BW29:BY30 BW31:CA31 BZ48:BZ51 BZ81:BZ83 BZ102 BZ104 BZ225:BZ228 BZ242:BZ246 BZ257:BZ261 BZ329 BZ331:BZ341 BZ385 CA15:CC15 CB81:CB83 CB85:CB86 CB102 CB104 CB160 CB225:CB228 CB242:CB246 CB257:CB261 CB329 CB331:CB341 CB385 CC10:CC12 CC14 CC24:CC25 CC27:CC28 CC31 CC300:CC306">
    <cfRule type="cellIs" dxfId="12860" priority="1812" stopIfTrue="1" operator="equal">
      <formula>"Sin iniciar"</formula>
    </cfRule>
  </conditionalFormatting>
  <conditionalFormatting sqref="BW10:CB14 BW15:BY15 BW17:BY20 BW24:CA25 BW26:BY26 BW27:CA28 BW29:BY30 BW31:CA31 BZ48:BZ51 BZ81:BZ83 BZ102 BZ104 BZ225:BZ228 BZ242:BZ246 BZ257:BZ261 BZ329 BZ331:BZ341 BZ385 CA15:CC15 CB81:CB83 CB85:CB86 CB102 CB104 CB160 CB225:CB228 CB242:CB246 CB257:CB261 CB329 CB331:CB341 CB385 CC10:CC12 CC14 CC24:CC25 CC27:CC28 CC31 CC300:CC306">
    <cfRule type="cellIs" dxfId="12859" priority="1813" stopIfTrue="1" operator="equal">
      <formula>"Vencida"</formula>
    </cfRule>
  </conditionalFormatting>
  <conditionalFormatting sqref="BW10:CB14 BW15:BY15 BW17:BY20 BW24:CA25 BW26:BY26 BW27:CA28 BW29:BY30 BW31:CA31 BZ48:BZ51 BZ81:BZ83 BZ102 BZ104 BZ225:BZ228 BZ242:BZ246 BZ257:BZ261 BZ329 BZ331:BZ341 BZ385 CA15:CC15 CB81:CB83 CB85:CB86 CB102 CB104 CB160 CB225:CB228 CB242:CB246 CB257:CB261 CB329 CB331:CB341 CB385 CC10:CC12 CC14 CC24:CC25 CC27:CC28 CC31 CC300:CC306">
    <cfRule type="cellIs" dxfId="12858" priority="1814" stopIfTrue="1" operator="equal">
      <formula>"En avance"</formula>
    </cfRule>
  </conditionalFormatting>
  <conditionalFormatting sqref="BW10:CB14 BW15:BY15 BW17:BY20 BW24:CA25 BW26:BY26 BW27:CA28 BW29:BY30 BW31:CA31 BZ48:BZ51 BZ81:BZ83 BZ102 BZ104 BZ225:BZ228 BZ242:BZ246 BZ257:BZ261 BZ329 BZ331:BZ341 BZ385 CA15:CC15 CB81:CB83 CB85:CB86 CB102 CB104 CB160 CB225:CB228 CB242:CB246 CB257:CB261 CB329 CB331:CB341 CB385 CC10:CC12 CC14 CC24:CC25 CC27:CC28 CC31 CC300:CC306">
    <cfRule type="cellIs" dxfId="12857" priority="1815" stopIfTrue="1" operator="equal">
      <formula>"Cumplida"</formula>
    </cfRule>
  </conditionalFormatting>
  <conditionalFormatting sqref="BY8">
    <cfRule type="cellIs" dxfId="12856" priority="1816" stopIfTrue="1" operator="equal">
      <formula>"Sin iniciar"</formula>
    </cfRule>
  </conditionalFormatting>
  <conditionalFormatting sqref="BY8">
    <cfRule type="cellIs" dxfId="12855" priority="1817" stopIfTrue="1" operator="equal">
      <formula>"Vencida"</formula>
    </cfRule>
  </conditionalFormatting>
  <conditionalFormatting sqref="BY8">
    <cfRule type="cellIs" dxfId="12854" priority="1818" stopIfTrue="1" operator="equal">
      <formula>"En avance"</formula>
    </cfRule>
  </conditionalFormatting>
  <conditionalFormatting sqref="BY8">
    <cfRule type="cellIs" dxfId="12853" priority="1819" stopIfTrue="1" operator="equal">
      <formula>"Cumplida"</formula>
    </cfRule>
  </conditionalFormatting>
  <conditionalFormatting sqref="BW8:BX8 BZ417:BZ486 CA48:CA49 CC171:CC173 CC262:CC264 CC417:CC486 CH417:CH486 CV457 CN403:CT405 CN406:CR406 CT406 CV406 CD61:CD158 CN87:CW91">
    <cfRule type="cellIs" dxfId="12852" priority="1820" operator="equal">
      <formula>"Sin iniciar"</formula>
    </cfRule>
  </conditionalFormatting>
  <conditionalFormatting sqref="BW8:BX8 BZ417:BZ486 CA48:CA49 CC171:CC173 CC262:CC264 CC417:CC486 CH417:CH486 CV457 CN403:CT405 CN406:CR406 CT406 CV406 CD61:CD158 CN87:CW91">
    <cfRule type="cellIs" dxfId="12851" priority="1821" operator="equal">
      <formula>"Vencida"</formula>
    </cfRule>
  </conditionalFormatting>
  <conditionalFormatting sqref="BW8:BX8 BZ417:BZ486 CA48:CA49 CC171:CC173 CC262:CC264 CC417:CC486 CH417:CH486 CV457 CN403:CT405 CN406:CR406 CT406 CV406 CD61:CD158 CN87:CW91">
    <cfRule type="cellIs" dxfId="12850" priority="1822" operator="equal">
      <formula>"En avance"</formula>
    </cfRule>
  </conditionalFormatting>
  <conditionalFormatting sqref="BW8:BX8 BZ417:BZ486 CA48:CA49 CC171:CC173 CC262:CC264 CC417:CC486 CH417:CH486">
    <cfRule type="cellIs" dxfId="12849" priority="1823" operator="equal">
      <formula>"Cumplida"</formula>
    </cfRule>
  </conditionalFormatting>
  <conditionalFormatting sqref="BY9 CB417:CB486 CE417:CG486">
    <cfRule type="cellIs" dxfId="12848" priority="1824" operator="equal">
      <formula>"Sin iniciar"</formula>
    </cfRule>
  </conditionalFormatting>
  <conditionalFormatting sqref="BY9 CB417:CB486 CE417:CG486">
    <cfRule type="cellIs" dxfId="12847" priority="1825" operator="equal">
      <formula>"Vencida"</formula>
    </cfRule>
  </conditionalFormatting>
  <conditionalFormatting sqref="BY9 CB417:CB486 CE417:CG486">
    <cfRule type="cellIs" dxfId="12846" priority="1826" stopIfTrue="1" operator="equal">
      <formula>"Cumplida"</formula>
    </cfRule>
  </conditionalFormatting>
  <conditionalFormatting sqref="BX9">
    <cfRule type="cellIs" dxfId="12845" priority="1827" operator="equal">
      <formula>"Sin iniciar"</formula>
    </cfRule>
  </conditionalFormatting>
  <conditionalFormatting sqref="BX9">
    <cfRule type="cellIs" dxfId="12844" priority="1828" operator="equal">
      <formula>"Vencida"</formula>
    </cfRule>
  </conditionalFormatting>
  <conditionalFormatting sqref="BX9">
    <cfRule type="cellIs" dxfId="12843" priority="1829" operator="equal">
      <formula>"En avance"</formula>
    </cfRule>
  </conditionalFormatting>
  <conditionalFormatting sqref="BX9">
    <cfRule type="cellIs" dxfId="12842" priority="1830" operator="equal">
      <formula>"Cumplida"</formula>
    </cfRule>
  </conditionalFormatting>
  <conditionalFormatting sqref="BW9">
    <cfRule type="cellIs" dxfId="12841" priority="1831" operator="equal">
      <formula>"Sin iniciar"</formula>
    </cfRule>
  </conditionalFormatting>
  <conditionalFormatting sqref="BW9">
    <cfRule type="cellIs" dxfId="12840" priority="1832" operator="equal">
      <formula>"Vencida"</formula>
    </cfRule>
  </conditionalFormatting>
  <conditionalFormatting sqref="BW9">
    <cfRule type="cellIs" dxfId="12839" priority="1833" operator="equal">
      <formula>"En avance"</formula>
    </cfRule>
  </conditionalFormatting>
  <conditionalFormatting sqref="BW9">
    <cfRule type="cellIs" dxfId="12838" priority="1834" operator="equal">
      <formula>"Cumplida"</formula>
    </cfRule>
  </conditionalFormatting>
  <conditionalFormatting sqref="BX32:BY32">
    <cfRule type="cellIs" dxfId="12837" priority="1835" operator="equal">
      <formula>"Sin iniciar"</formula>
    </cfRule>
  </conditionalFormatting>
  <conditionalFormatting sqref="BX32:BY32">
    <cfRule type="cellIs" dxfId="12836" priority="1836" operator="equal">
      <formula>"Vencida"</formula>
    </cfRule>
  </conditionalFormatting>
  <conditionalFormatting sqref="BX32:BY32">
    <cfRule type="cellIs" dxfId="12835" priority="1837" operator="equal">
      <formula>"En avance"</formula>
    </cfRule>
  </conditionalFormatting>
  <conditionalFormatting sqref="BX32:BY32">
    <cfRule type="cellIs" dxfId="12834" priority="1838" operator="equal">
      <formula>"Cumplida"</formula>
    </cfRule>
  </conditionalFormatting>
  <conditionalFormatting sqref="BW32">
    <cfRule type="cellIs" dxfId="12833" priority="1839" operator="equal">
      <formula>"Sin iniciar"</formula>
    </cfRule>
  </conditionalFormatting>
  <conditionalFormatting sqref="BW32">
    <cfRule type="cellIs" dxfId="12832" priority="1840" operator="equal">
      <formula>"Vencida"</formula>
    </cfRule>
  </conditionalFormatting>
  <conditionalFormatting sqref="BW32">
    <cfRule type="cellIs" dxfId="12831" priority="1841" operator="equal">
      <formula>"En avance"</formula>
    </cfRule>
  </conditionalFormatting>
  <conditionalFormatting sqref="BW32">
    <cfRule type="cellIs" dxfId="12830" priority="1842" operator="equal">
      <formula>"Cumplida"</formula>
    </cfRule>
  </conditionalFormatting>
  <conditionalFormatting sqref="BX33:BY33">
    <cfRule type="cellIs" dxfId="12829" priority="1843" operator="equal">
      <formula>"Sin iniciar"</formula>
    </cfRule>
  </conditionalFormatting>
  <conditionalFormatting sqref="BX33:BY33">
    <cfRule type="cellIs" dxfId="12828" priority="1844" operator="equal">
      <formula>"Vencida"</formula>
    </cfRule>
  </conditionalFormatting>
  <conditionalFormatting sqref="BX33:BY33">
    <cfRule type="cellIs" dxfId="12827" priority="1845" operator="equal">
      <formula>"En avance"</formula>
    </cfRule>
  </conditionalFormatting>
  <conditionalFormatting sqref="BX33:BY33">
    <cfRule type="cellIs" dxfId="12826" priority="1846" operator="equal">
      <formula>"Cumplida"</formula>
    </cfRule>
  </conditionalFormatting>
  <conditionalFormatting sqref="BW33">
    <cfRule type="cellIs" dxfId="12825" priority="1847" operator="equal">
      <formula>"Sin iniciar"</formula>
    </cfRule>
  </conditionalFormatting>
  <conditionalFormatting sqref="BW33">
    <cfRule type="cellIs" dxfId="12824" priority="1848" operator="equal">
      <formula>"Vencida"</formula>
    </cfRule>
  </conditionalFormatting>
  <conditionalFormatting sqref="BW33">
    <cfRule type="cellIs" dxfId="12823" priority="1849" operator="equal">
      <formula>"En avance"</formula>
    </cfRule>
  </conditionalFormatting>
  <conditionalFormatting sqref="BW33">
    <cfRule type="cellIs" dxfId="12822" priority="1850" operator="equal">
      <formula>"Cumplida"</formula>
    </cfRule>
  </conditionalFormatting>
  <conditionalFormatting sqref="BX34:BY34">
    <cfRule type="cellIs" dxfId="12821" priority="1851" operator="equal">
      <formula>"Sin iniciar"</formula>
    </cfRule>
  </conditionalFormatting>
  <conditionalFormatting sqref="BX34:BY34">
    <cfRule type="cellIs" dxfId="12820" priority="1852" operator="equal">
      <formula>"Vencida"</formula>
    </cfRule>
  </conditionalFormatting>
  <conditionalFormatting sqref="BX34:BY34">
    <cfRule type="cellIs" dxfId="12819" priority="1853" operator="equal">
      <formula>"En avance"</formula>
    </cfRule>
  </conditionalFormatting>
  <conditionalFormatting sqref="BX34:BY34">
    <cfRule type="cellIs" dxfId="12818" priority="1854" operator="equal">
      <formula>"Cumplida"</formula>
    </cfRule>
  </conditionalFormatting>
  <conditionalFormatting sqref="BW34">
    <cfRule type="cellIs" dxfId="12817" priority="1855" operator="equal">
      <formula>"Sin iniciar"</formula>
    </cfRule>
  </conditionalFormatting>
  <conditionalFormatting sqref="BW34">
    <cfRule type="cellIs" dxfId="12816" priority="1856" operator="equal">
      <formula>"Vencida"</formula>
    </cfRule>
  </conditionalFormatting>
  <conditionalFormatting sqref="BW34">
    <cfRule type="cellIs" dxfId="12815" priority="1857" operator="equal">
      <formula>"En avance"</formula>
    </cfRule>
  </conditionalFormatting>
  <conditionalFormatting sqref="BW34">
    <cfRule type="cellIs" dxfId="12814" priority="1858" operator="equal">
      <formula>"Cumplida"</formula>
    </cfRule>
  </conditionalFormatting>
  <conditionalFormatting sqref="BX35:BY35">
    <cfRule type="cellIs" dxfId="12813" priority="1859" operator="equal">
      <formula>"Sin iniciar"</formula>
    </cfRule>
  </conditionalFormatting>
  <conditionalFormatting sqref="BX35:BY35">
    <cfRule type="cellIs" dxfId="12812" priority="1860" operator="equal">
      <formula>"Vencida"</formula>
    </cfRule>
  </conditionalFormatting>
  <conditionalFormatting sqref="BX35:BY35">
    <cfRule type="cellIs" dxfId="12811" priority="1861" operator="equal">
      <formula>"En avance"</formula>
    </cfRule>
  </conditionalFormatting>
  <conditionalFormatting sqref="BX35:BY35">
    <cfRule type="cellIs" dxfId="12810" priority="1862" operator="equal">
      <formula>"Cumplida"</formula>
    </cfRule>
  </conditionalFormatting>
  <conditionalFormatting sqref="BX36:BY36">
    <cfRule type="cellIs" dxfId="12809" priority="1863" operator="equal">
      <formula>"Sin iniciar"</formula>
    </cfRule>
  </conditionalFormatting>
  <conditionalFormatting sqref="BX36:BY36">
    <cfRule type="cellIs" dxfId="12808" priority="1864" operator="equal">
      <formula>"Vencida"</formula>
    </cfRule>
  </conditionalFormatting>
  <conditionalFormatting sqref="BX36:BY36">
    <cfRule type="cellIs" dxfId="12807" priority="1865" operator="equal">
      <formula>"En avance"</formula>
    </cfRule>
  </conditionalFormatting>
  <conditionalFormatting sqref="BX36:BY36">
    <cfRule type="cellIs" dxfId="12806" priority="1866" operator="equal">
      <formula>"Cumplida"</formula>
    </cfRule>
  </conditionalFormatting>
  <conditionalFormatting sqref="BX37:BY37">
    <cfRule type="cellIs" dxfId="12805" priority="1867" operator="equal">
      <formula>"Sin iniciar"</formula>
    </cfRule>
  </conditionalFormatting>
  <conditionalFormatting sqref="BX37:BY37">
    <cfRule type="cellIs" dxfId="12804" priority="1868" operator="equal">
      <formula>"Vencida"</formula>
    </cfRule>
  </conditionalFormatting>
  <conditionalFormatting sqref="BX37:BY37">
    <cfRule type="cellIs" dxfId="12803" priority="1869" operator="equal">
      <formula>"En avance"</formula>
    </cfRule>
  </conditionalFormatting>
  <conditionalFormatting sqref="BX37:BY37">
    <cfRule type="cellIs" dxfId="12802" priority="1870" operator="equal">
      <formula>"Cumplida"</formula>
    </cfRule>
  </conditionalFormatting>
  <conditionalFormatting sqref="BW35">
    <cfRule type="cellIs" dxfId="12801" priority="1871" operator="equal">
      <formula>"Sin iniciar"</formula>
    </cfRule>
  </conditionalFormatting>
  <conditionalFormatting sqref="BW35">
    <cfRule type="cellIs" dxfId="12800" priority="1872" operator="equal">
      <formula>"Vencida"</formula>
    </cfRule>
  </conditionalFormatting>
  <conditionalFormatting sqref="BW35">
    <cfRule type="cellIs" dxfId="12799" priority="1873" operator="equal">
      <formula>"En avance"</formula>
    </cfRule>
  </conditionalFormatting>
  <conditionalFormatting sqref="BW35">
    <cfRule type="cellIs" dxfId="12798" priority="1874" operator="equal">
      <formula>"Cumplida"</formula>
    </cfRule>
  </conditionalFormatting>
  <conditionalFormatting sqref="BW36">
    <cfRule type="cellIs" dxfId="12797" priority="1875" operator="equal">
      <formula>"Sin iniciar"</formula>
    </cfRule>
  </conditionalFormatting>
  <conditionalFormatting sqref="BW36">
    <cfRule type="cellIs" dxfId="12796" priority="1876" operator="equal">
      <formula>"Vencida"</formula>
    </cfRule>
  </conditionalFormatting>
  <conditionalFormatting sqref="BW36">
    <cfRule type="cellIs" dxfId="12795" priority="1877" operator="equal">
      <formula>"En avance"</formula>
    </cfRule>
  </conditionalFormatting>
  <conditionalFormatting sqref="BW36">
    <cfRule type="cellIs" dxfId="12794" priority="1878" operator="equal">
      <formula>"Cumplida"</formula>
    </cfRule>
  </conditionalFormatting>
  <conditionalFormatting sqref="BW37">
    <cfRule type="cellIs" dxfId="12793" priority="1879" operator="equal">
      <formula>"Sin iniciar"</formula>
    </cfRule>
  </conditionalFormatting>
  <conditionalFormatting sqref="BW37">
    <cfRule type="cellIs" dxfId="12792" priority="1880" operator="equal">
      <formula>"Vencida"</formula>
    </cfRule>
  </conditionalFormatting>
  <conditionalFormatting sqref="BW37">
    <cfRule type="cellIs" dxfId="12791" priority="1881" operator="equal">
      <formula>"En avance"</formula>
    </cfRule>
  </conditionalFormatting>
  <conditionalFormatting sqref="BW37">
    <cfRule type="cellIs" dxfId="12790" priority="1882" operator="equal">
      <formula>"Cumplida"</formula>
    </cfRule>
  </conditionalFormatting>
  <conditionalFormatting sqref="CA39 CC39">
    <cfRule type="cellIs" dxfId="12789" priority="1883" operator="equal">
      <formula>"Sin iniciar"</formula>
    </cfRule>
  </conditionalFormatting>
  <conditionalFormatting sqref="CA39 CC39">
    <cfRule type="cellIs" dxfId="12788" priority="1884" operator="equal">
      <formula>"Vencida"</formula>
    </cfRule>
  </conditionalFormatting>
  <conditionalFormatting sqref="CA39 CC39">
    <cfRule type="cellIs" dxfId="12787" priority="1885" operator="equal">
      <formula>"En avance"</formula>
    </cfRule>
  </conditionalFormatting>
  <conditionalFormatting sqref="CA39 CC39">
    <cfRule type="cellIs" dxfId="12786" priority="1886" operator="equal">
      <formula>"Cumplida"</formula>
    </cfRule>
  </conditionalFormatting>
  <conditionalFormatting sqref="BX40:BY40">
    <cfRule type="cellIs" dxfId="12785" priority="1887" operator="equal">
      <formula>"Sin iniciar"</formula>
    </cfRule>
  </conditionalFormatting>
  <conditionalFormatting sqref="BX40:BY40">
    <cfRule type="cellIs" dxfId="12784" priority="1888" operator="equal">
      <formula>"Vencida"</formula>
    </cfRule>
  </conditionalFormatting>
  <conditionalFormatting sqref="BX40:BY40">
    <cfRule type="cellIs" dxfId="12783" priority="1889" operator="equal">
      <formula>"En avance"</formula>
    </cfRule>
  </conditionalFormatting>
  <conditionalFormatting sqref="BX40:BY40">
    <cfRule type="cellIs" dxfId="12782" priority="1890" operator="equal">
      <formula>"Cumplida"</formula>
    </cfRule>
  </conditionalFormatting>
  <conditionalFormatting sqref="BX41:BY41">
    <cfRule type="cellIs" dxfId="12781" priority="1891" operator="equal">
      <formula>"Sin iniciar"</formula>
    </cfRule>
  </conditionalFormatting>
  <conditionalFormatting sqref="BX41:BY41">
    <cfRule type="cellIs" dxfId="12780" priority="1892" operator="equal">
      <formula>"Vencida"</formula>
    </cfRule>
  </conditionalFormatting>
  <conditionalFormatting sqref="BX41:BY41">
    <cfRule type="cellIs" dxfId="12779" priority="1893" operator="equal">
      <formula>"En avance"</formula>
    </cfRule>
  </conditionalFormatting>
  <conditionalFormatting sqref="BX41:BY41">
    <cfRule type="cellIs" dxfId="12778" priority="1894" operator="equal">
      <formula>"Cumplida"</formula>
    </cfRule>
  </conditionalFormatting>
  <conditionalFormatting sqref="BW40">
    <cfRule type="cellIs" dxfId="12777" priority="1895" operator="equal">
      <formula>"Sin iniciar"</formula>
    </cfRule>
  </conditionalFormatting>
  <conditionalFormatting sqref="BW40">
    <cfRule type="cellIs" dxfId="12776" priority="1896" operator="equal">
      <formula>"Vencida"</formula>
    </cfRule>
  </conditionalFormatting>
  <conditionalFormatting sqref="BW40">
    <cfRule type="cellIs" dxfId="12775" priority="1897" operator="equal">
      <formula>"En avance"</formula>
    </cfRule>
  </conditionalFormatting>
  <conditionalFormatting sqref="BW40">
    <cfRule type="cellIs" dxfId="12774" priority="1898" operator="equal">
      <formula>"Cumplida"</formula>
    </cfRule>
  </conditionalFormatting>
  <conditionalFormatting sqref="BW41">
    <cfRule type="cellIs" dxfId="12773" priority="1899" operator="equal">
      <formula>"Sin iniciar"</formula>
    </cfRule>
  </conditionalFormatting>
  <conditionalFormatting sqref="BW41">
    <cfRule type="cellIs" dxfId="12772" priority="1900" operator="equal">
      <formula>"Vencida"</formula>
    </cfRule>
  </conditionalFormatting>
  <conditionalFormatting sqref="BW41">
    <cfRule type="cellIs" dxfId="12771" priority="1901" operator="equal">
      <formula>"En avance"</formula>
    </cfRule>
  </conditionalFormatting>
  <conditionalFormatting sqref="BW41">
    <cfRule type="cellIs" dxfId="12770" priority="1902" operator="equal">
      <formula>"Cumplida"</formula>
    </cfRule>
  </conditionalFormatting>
  <conditionalFormatting sqref="BX42:BY42">
    <cfRule type="cellIs" dxfId="12769" priority="1903" operator="equal">
      <formula>"Sin iniciar"</formula>
    </cfRule>
  </conditionalFormatting>
  <conditionalFormatting sqref="BX42:BY42">
    <cfRule type="cellIs" dxfId="12768" priority="1904" operator="equal">
      <formula>"Vencida"</formula>
    </cfRule>
  </conditionalFormatting>
  <conditionalFormatting sqref="BX42:BY42">
    <cfRule type="cellIs" dxfId="12767" priority="1905" operator="equal">
      <formula>"En avance"</formula>
    </cfRule>
  </conditionalFormatting>
  <conditionalFormatting sqref="BX42:BY42">
    <cfRule type="cellIs" dxfId="12766" priority="1906" operator="equal">
      <formula>"Cumplida"</formula>
    </cfRule>
  </conditionalFormatting>
  <conditionalFormatting sqref="BW43:BY43">
    <cfRule type="cellIs" dxfId="12765" priority="1907" operator="equal">
      <formula>"Sin iniciar"</formula>
    </cfRule>
  </conditionalFormatting>
  <conditionalFormatting sqref="BW43:BY43">
    <cfRule type="cellIs" dxfId="12764" priority="1908" operator="equal">
      <formula>"Vencida"</formula>
    </cfRule>
  </conditionalFormatting>
  <conditionalFormatting sqref="BW43:BY43">
    <cfRule type="cellIs" dxfId="12763" priority="1909" operator="equal">
      <formula>"En avance"</formula>
    </cfRule>
  </conditionalFormatting>
  <conditionalFormatting sqref="BW43:BY43">
    <cfRule type="cellIs" dxfId="12762" priority="1910" operator="equal">
      <formula>"Cumplida"</formula>
    </cfRule>
  </conditionalFormatting>
  <conditionalFormatting sqref="BW44:BY44">
    <cfRule type="cellIs" dxfId="12761" priority="1911" operator="equal">
      <formula>"Sin iniciar"</formula>
    </cfRule>
  </conditionalFormatting>
  <conditionalFormatting sqref="BW44:BY44">
    <cfRule type="cellIs" dxfId="12760" priority="1912" operator="equal">
      <formula>"Vencida"</formula>
    </cfRule>
  </conditionalFormatting>
  <conditionalFormatting sqref="BW44:BY44">
    <cfRule type="cellIs" dxfId="12759" priority="1913" operator="equal">
      <formula>"En avance"</formula>
    </cfRule>
  </conditionalFormatting>
  <conditionalFormatting sqref="BW44:BY44">
    <cfRule type="cellIs" dxfId="12758" priority="1914" operator="equal">
      <formula>"Cumplida"</formula>
    </cfRule>
  </conditionalFormatting>
  <conditionalFormatting sqref="BX45:BY45">
    <cfRule type="cellIs" dxfId="12757" priority="1915" operator="equal">
      <formula>"Sin iniciar"</formula>
    </cfRule>
  </conditionalFormatting>
  <conditionalFormatting sqref="BX45:BY45">
    <cfRule type="cellIs" dxfId="12756" priority="1916" operator="equal">
      <formula>"Vencida"</formula>
    </cfRule>
  </conditionalFormatting>
  <conditionalFormatting sqref="BX45:BY45">
    <cfRule type="cellIs" dxfId="12755" priority="1917" operator="equal">
      <formula>"En avance"</formula>
    </cfRule>
  </conditionalFormatting>
  <conditionalFormatting sqref="BX45:BY45">
    <cfRule type="cellIs" dxfId="12754" priority="1918" operator="equal">
      <formula>"Cumplida"</formula>
    </cfRule>
  </conditionalFormatting>
  <conditionalFormatting sqref="BX47:BY47">
    <cfRule type="cellIs" dxfId="12753" priority="1919" operator="equal">
      <formula>"Sin iniciar"</formula>
    </cfRule>
  </conditionalFormatting>
  <conditionalFormatting sqref="BX47:BY47">
    <cfRule type="cellIs" dxfId="12752" priority="1920" operator="equal">
      <formula>"Vencida"</formula>
    </cfRule>
  </conditionalFormatting>
  <conditionalFormatting sqref="BX47:BY47">
    <cfRule type="cellIs" dxfId="12751" priority="1921" operator="equal">
      <formula>"En avance"</formula>
    </cfRule>
  </conditionalFormatting>
  <conditionalFormatting sqref="BX47:BY47">
    <cfRule type="cellIs" dxfId="12750" priority="1922" operator="equal">
      <formula>"Cumplida"</formula>
    </cfRule>
  </conditionalFormatting>
  <conditionalFormatting sqref="BW42">
    <cfRule type="cellIs" dxfId="12749" priority="1923" operator="equal">
      <formula>"Sin iniciar"</formula>
    </cfRule>
  </conditionalFormatting>
  <conditionalFormatting sqref="BW42">
    <cfRule type="cellIs" dxfId="12748" priority="1924" operator="equal">
      <formula>"Vencida"</formula>
    </cfRule>
  </conditionalFormatting>
  <conditionalFormatting sqref="BW42">
    <cfRule type="cellIs" dxfId="12747" priority="1925" operator="equal">
      <formula>"En avance"</formula>
    </cfRule>
  </conditionalFormatting>
  <conditionalFormatting sqref="BW42">
    <cfRule type="cellIs" dxfId="12746" priority="1926" operator="equal">
      <formula>"Cumplida"</formula>
    </cfRule>
  </conditionalFormatting>
  <conditionalFormatting sqref="BW45">
    <cfRule type="cellIs" dxfId="12745" priority="1927" operator="equal">
      <formula>"Sin iniciar"</formula>
    </cfRule>
  </conditionalFormatting>
  <conditionalFormatting sqref="BW45">
    <cfRule type="cellIs" dxfId="12744" priority="1928" operator="equal">
      <formula>"Vencida"</formula>
    </cfRule>
  </conditionalFormatting>
  <conditionalFormatting sqref="BW45">
    <cfRule type="cellIs" dxfId="12743" priority="1929" operator="equal">
      <formula>"En avance"</formula>
    </cfRule>
  </conditionalFormatting>
  <conditionalFormatting sqref="BW45">
    <cfRule type="cellIs" dxfId="12742" priority="1930" operator="equal">
      <formula>"Cumplida"</formula>
    </cfRule>
  </conditionalFormatting>
  <conditionalFormatting sqref="BW47">
    <cfRule type="cellIs" dxfId="12741" priority="1931" operator="equal">
      <formula>"Sin iniciar"</formula>
    </cfRule>
  </conditionalFormatting>
  <conditionalFormatting sqref="BW47">
    <cfRule type="cellIs" dxfId="12740" priority="1932" operator="equal">
      <formula>"Vencida"</formula>
    </cfRule>
  </conditionalFormatting>
  <conditionalFormatting sqref="BW47">
    <cfRule type="cellIs" dxfId="12739" priority="1933" operator="equal">
      <formula>"En avance"</formula>
    </cfRule>
  </conditionalFormatting>
  <conditionalFormatting sqref="BW47">
    <cfRule type="cellIs" dxfId="12738" priority="1934" operator="equal">
      <formula>"Cumplida"</formula>
    </cfRule>
  </conditionalFormatting>
  <conditionalFormatting sqref="BX48:BY48">
    <cfRule type="cellIs" dxfId="12737" priority="1935" operator="equal">
      <formula>"Sin iniciar"</formula>
    </cfRule>
  </conditionalFormatting>
  <conditionalFormatting sqref="BX48:BY48">
    <cfRule type="cellIs" dxfId="12736" priority="1936" operator="equal">
      <formula>"Vencida"</formula>
    </cfRule>
  </conditionalFormatting>
  <conditionalFormatting sqref="BX48:BY48">
    <cfRule type="cellIs" dxfId="12735" priority="1937" operator="equal">
      <formula>"En avance"</formula>
    </cfRule>
  </conditionalFormatting>
  <conditionalFormatting sqref="BX48:BY48">
    <cfRule type="cellIs" dxfId="12734" priority="1938" operator="equal">
      <formula>"Cumplida"</formula>
    </cfRule>
  </conditionalFormatting>
  <conditionalFormatting sqref="BX49:BY49">
    <cfRule type="cellIs" dxfId="12733" priority="1939" operator="equal">
      <formula>"Sin iniciar"</formula>
    </cfRule>
  </conditionalFormatting>
  <conditionalFormatting sqref="BX49:BY49">
    <cfRule type="cellIs" dxfId="12732" priority="1940" operator="equal">
      <formula>"Vencida"</formula>
    </cfRule>
  </conditionalFormatting>
  <conditionalFormatting sqref="BX49:BY49">
    <cfRule type="cellIs" dxfId="12731" priority="1941" operator="equal">
      <formula>"En avance"</formula>
    </cfRule>
  </conditionalFormatting>
  <conditionalFormatting sqref="BX49:BY49">
    <cfRule type="cellIs" dxfId="12730" priority="1942" operator="equal">
      <formula>"Cumplida"</formula>
    </cfRule>
  </conditionalFormatting>
  <conditionalFormatting sqref="BX50:BY50">
    <cfRule type="cellIs" dxfId="12729" priority="1943" operator="equal">
      <formula>"Sin iniciar"</formula>
    </cfRule>
  </conditionalFormatting>
  <conditionalFormatting sqref="BX50:BY50">
    <cfRule type="cellIs" dxfId="12728" priority="1944" operator="equal">
      <formula>"Vencida"</formula>
    </cfRule>
  </conditionalFormatting>
  <conditionalFormatting sqref="BX50:BY50">
    <cfRule type="cellIs" dxfId="12727" priority="1945" operator="equal">
      <formula>"En avance"</formula>
    </cfRule>
  </conditionalFormatting>
  <conditionalFormatting sqref="BX50:BY50">
    <cfRule type="cellIs" dxfId="12726" priority="1946" operator="equal">
      <formula>"Cumplida"</formula>
    </cfRule>
  </conditionalFormatting>
  <conditionalFormatting sqref="BW48">
    <cfRule type="cellIs" dxfId="12725" priority="1947" operator="equal">
      <formula>"Sin iniciar"</formula>
    </cfRule>
  </conditionalFormatting>
  <conditionalFormatting sqref="BW48">
    <cfRule type="cellIs" dxfId="12724" priority="1948" operator="equal">
      <formula>"Vencida"</formula>
    </cfRule>
  </conditionalFormatting>
  <conditionalFormatting sqref="BW48">
    <cfRule type="cellIs" dxfId="12723" priority="1949" operator="equal">
      <formula>"En avance"</formula>
    </cfRule>
  </conditionalFormatting>
  <conditionalFormatting sqref="BW48">
    <cfRule type="cellIs" dxfId="12722" priority="1950" operator="equal">
      <formula>"Cumplida"</formula>
    </cfRule>
  </conditionalFormatting>
  <conditionalFormatting sqref="BW49">
    <cfRule type="cellIs" dxfId="12721" priority="1951" operator="equal">
      <formula>"Sin iniciar"</formula>
    </cfRule>
  </conditionalFormatting>
  <conditionalFormatting sqref="BW49">
    <cfRule type="cellIs" dxfId="12720" priority="1952" operator="equal">
      <formula>"Vencida"</formula>
    </cfRule>
  </conditionalFormatting>
  <conditionalFormatting sqref="BW49">
    <cfRule type="cellIs" dxfId="12719" priority="1953" operator="equal">
      <formula>"En avance"</formula>
    </cfRule>
  </conditionalFormatting>
  <conditionalFormatting sqref="BW49">
    <cfRule type="cellIs" dxfId="12718" priority="1954" operator="equal">
      <formula>"Cumplida"</formula>
    </cfRule>
  </conditionalFormatting>
  <conditionalFormatting sqref="BW50">
    <cfRule type="cellIs" dxfId="12717" priority="1955" operator="equal">
      <formula>"Sin iniciar"</formula>
    </cfRule>
  </conditionalFormatting>
  <conditionalFormatting sqref="BW50">
    <cfRule type="cellIs" dxfId="12716" priority="1956" operator="equal">
      <formula>"Vencida"</formula>
    </cfRule>
  </conditionalFormatting>
  <conditionalFormatting sqref="BW50">
    <cfRule type="cellIs" dxfId="12715" priority="1957" operator="equal">
      <formula>"En avance"</formula>
    </cfRule>
  </conditionalFormatting>
  <conditionalFormatting sqref="BW50">
    <cfRule type="cellIs" dxfId="12714" priority="1958" operator="equal">
      <formula>"Cumplida"</formula>
    </cfRule>
  </conditionalFormatting>
  <conditionalFormatting sqref="BX51:BY51">
    <cfRule type="cellIs" dxfId="12713" priority="1959" operator="equal">
      <formula>"Sin iniciar"</formula>
    </cfRule>
  </conditionalFormatting>
  <conditionalFormatting sqref="BX51:BY51">
    <cfRule type="cellIs" dxfId="12712" priority="1960" operator="equal">
      <formula>"Vencida"</formula>
    </cfRule>
  </conditionalFormatting>
  <conditionalFormatting sqref="BX51:BY51">
    <cfRule type="cellIs" dxfId="12711" priority="1961" operator="equal">
      <formula>"En avance"</formula>
    </cfRule>
  </conditionalFormatting>
  <conditionalFormatting sqref="BX51:BY51">
    <cfRule type="cellIs" dxfId="12710" priority="1962" operator="equal">
      <formula>"Cumplida"</formula>
    </cfRule>
  </conditionalFormatting>
  <conditionalFormatting sqref="BX52:BY52">
    <cfRule type="cellIs" dxfId="12709" priority="1963" operator="equal">
      <formula>"Sin iniciar"</formula>
    </cfRule>
  </conditionalFormatting>
  <conditionalFormatting sqref="BX52:BY52">
    <cfRule type="cellIs" dxfId="12708" priority="1964" operator="equal">
      <formula>"Vencida"</formula>
    </cfRule>
  </conditionalFormatting>
  <conditionalFormatting sqref="BX52:BY52">
    <cfRule type="cellIs" dxfId="12707" priority="1965" operator="equal">
      <formula>"En avance"</formula>
    </cfRule>
  </conditionalFormatting>
  <conditionalFormatting sqref="BX52:BY52">
    <cfRule type="cellIs" dxfId="12706" priority="1966" operator="equal">
      <formula>"Cumplida"</formula>
    </cfRule>
  </conditionalFormatting>
  <conditionalFormatting sqref="BX53:BY53">
    <cfRule type="cellIs" dxfId="12705" priority="1967" operator="equal">
      <formula>"Sin iniciar"</formula>
    </cfRule>
  </conditionalFormatting>
  <conditionalFormatting sqref="BX53:BY53">
    <cfRule type="cellIs" dxfId="12704" priority="1968" operator="equal">
      <formula>"Vencida"</formula>
    </cfRule>
  </conditionalFormatting>
  <conditionalFormatting sqref="BX53:BY53">
    <cfRule type="cellIs" dxfId="12703" priority="1969" operator="equal">
      <formula>"En avance"</formula>
    </cfRule>
  </conditionalFormatting>
  <conditionalFormatting sqref="BX53:BY53">
    <cfRule type="cellIs" dxfId="12702" priority="1970" operator="equal">
      <formula>"Cumplida"</formula>
    </cfRule>
  </conditionalFormatting>
  <conditionalFormatting sqref="BW51">
    <cfRule type="cellIs" dxfId="12701" priority="1971" operator="equal">
      <formula>"Sin iniciar"</formula>
    </cfRule>
  </conditionalFormatting>
  <conditionalFormatting sqref="BW51">
    <cfRule type="cellIs" dxfId="12700" priority="1972" operator="equal">
      <formula>"Vencida"</formula>
    </cfRule>
  </conditionalFormatting>
  <conditionalFormatting sqref="BW51">
    <cfRule type="cellIs" dxfId="12699" priority="1973" operator="equal">
      <formula>"En avance"</formula>
    </cfRule>
  </conditionalFormatting>
  <conditionalFormatting sqref="BW51">
    <cfRule type="cellIs" dxfId="12698" priority="1974" operator="equal">
      <formula>"Cumplida"</formula>
    </cfRule>
  </conditionalFormatting>
  <conditionalFormatting sqref="BW52">
    <cfRule type="cellIs" dxfId="12697" priority="1975" operator="equal">
      <formula>"Sin iniciar"</formula>
    </cfRule>
  </conditionalFormatting>
  <conditionalFormatting sqref="BW52">
    <cfRule type="cellIs" dxfId="12696" priority="1976" operator="equal">
      <formula>"Vencida"</formula>
    </cfRule>
  </conditionalFormatting>
  <conditionalFormatting sqref="BW52">
    <cfRule type="cellIs" dxfId="12695" priority="1977" operator="equal">
      <formula>"En avance"</formula>
    </cfRule>
  </conditionalFormatting>
  <conditionalFormatting sqref="BW52">
    <cfRule type="cellIs" dxfId="12694" priority="1978" operator="equal">
      <formula>"Cumplida"</formula>
    </cfRule>
  </conditionalFormatting>
  <conditionalFormatting sqref="BW53">
    <cfRule type="cellIs" dxfId="12693" priority="1979" operator="equal">
      <formula>"Sin iniciar"</formula>
    </cfRule>
  </conditionalFormatting>
  <conditionalFormatting sqref="BW53">
    <cfRule type="cellIs" dxfId="12692" priority="1980" operator="equal">
      <formula>"Vencida"</formula>
    </cfRule>
  </conditionalFormatting>
  <conditionalFormatting sqref="BW53">
    <cfRule type="cellIs" dxfId="12691" priority="1981" operator="equal">
      <formula>"En avance"</formula>
    </cfRule>
  </conditionalFormatting>
  <conditionalFormatting sqref="BW53">
    <cfRule type="cellIs" dxfId="12690" priority="1982" operator="equal">
      <formula>"Cumplida"</formula>
    </cfRule>
  </conditionalFormatting>
  <conditionalFormatting sqref="BX54:BY54 BX57:BY58 CC70:CC71">
    <cfRule type="cellIs" dxfId="12689" priority="1983" operator="equal">
      <formula>"Sin iniciar"</formula>
    </cfRule>
  </conditionalFormatting>
  <conditionalFormatting sqref="BX54:BY54 BX57:BY58 CC70:CC71">
    <cfRule type="cellIs" dxfId="12688" priority="1984" operator="equal">
      <formula>"Vencida"</formula>
    </cfRule>
  </conditionalFormatting>
  <conditionalFormatting sqref="BX54:BY54 BX57:BY58 CC70:CC71">
    <cfRule type="cellIs" dxfId="12687" priority="1985" operator="equal">
      <formula>"En avance"</formula>
    </cfRule>
  </conditionalFormatting>
  <conditionalFormatting sqref="BX54:BY54 BX57:BY58 CC70:CC71">
    <cfRule type="cellIs" dxfId="12686" priority="1986" operator="equal">
      <formula>"Cumplida"</formula>
    </cfRule>
  </conditionalFormatting>
  <conditionalFormatting sqref="BX55:BY55">
    <cfRule type="cellIs" dxfId="12685" priority="1987" operator="equal">
      <formula>"Sin iniciar"</formula>
    </cfRule>
  </conditionalFormatting>
  <conditionalFormatting sqref="BX55:BY55">
    <cfRule type="cellIs" dxfId="12684" priority="1988" operator="equal">
      <formula>"Vencida"</formula>
    </cfRule>
  </conditionalFormatting>
  <conditionalFormatting sqref="BX55:BY55">
    <cfRule type="cellIs" dxfId="12683" priority="1989" operator="equal">
      <formula>"En avance"</formula>
    </cfRule>
  </conditionalFormatting>
  <conditionalFormatting sqref="BX55:BY55">
    <cfRule type="cellIs" dxfId="12682" priority="1990" operator="equal">
      <formula>"Cumplida"</formula>
    </cfRule>
  </conditionalFormatting>
  <conditionalFormatting sqref="BW54">
    <cfRule type="cellIs" dxfId="12681" priority="1991" operator="equal">
      <formula>"Sin iniciar"</formula>
    </cfRule>
  </conditionalFormatting>
  <conditionalFormatting sqref="BW54">
    <cfRule type="cellIs" dxfId="12680" priority="1992" operator="equal">
      <formula>"Vencida"</formula>
    </cfRule>
  </conditionalFormatting>
  <conditionalFormatting sqref="BW54">
    <cfRule type="cellIs" dxfId="12679" priority="1993" operator="equal">
      <formula>"En avance"</formula>
    </cfRule>
  </conditionalFormatting>
  <conditionalFormatting sqref="BW54">
    <cfRule type="cellIs" dxfId="12678" priority="1994" operator="equal">
      <formula>"Cumplida"</formula>
    </cfRule>
  </conditionalFormatting>
  <conditionalFormatting sqref="BW55">
    <cfRule type="cellIs" dxfId="12677" priority="1995" operator="equal">
      <formula>"Sin iniciar"</formula>
    </cfRule>
  </conditionalFormatting>
  <conditionalFormatting sqref="BW55">
    <cfRule type="cellIs" dxfId="12676" priority="1996" operator="equal">
      <formula>"Vencida"</formula>
    </cfRule>
  </conditionalFormatting>
  <conditionalFormatting sqref="BW55">
    <cfRule type="cellIs" dxfId="12675" priority="1997" operator="equal">
      <formula>"En avance"</formula>
    </cfRule>
  </conditionalFormatting>
  <conditionalFormatting sqref="BW55">
    <cfRule type="cellIs" dxfId="12674" priority="1998" operator="equal">
      <formula>"Cumplida"</formula>
    </cfRule>
  </conditionalFormatting>
  <conditionalFormatting sqref="BY56">
    <cfRule type="cellIs" dxfId="12673" priority="1999" operator="equal">
      <formula>"Sin iniciar"</formula>
    </cfRule>
  </conditionalFormatting>
  <conditionalFormatting sqref="BY56">
    <cfRule type="cellIs" dxfId="12672" priority="2000" operator="equal">
      <formula>"Vencida"</formula>
    </cfRule>
  </conditionalFormatting>
  <conditionalFormatting sqref="BY56">
    <cfRule type="cellIs" dxfId="12671" priority="2001" operator="equal">
      <formula>"En avance"</formula>
    </cfRule>
  </conditionalFormatting>
  <conditionalFormatting sqref="BY56">
    <cfRule type="cellIs" dxfId="12670" priority="2002" operator="equal">
      <formula>"Cumplida"</formula>
    </cfRule>
  </conditionalFormatting>
  <conditionalFormatting sqref="BX56">
    <cfRule type="cellIs" dxfId="12669" priority="2003" operator="equal">
      <formula>"Sin iniciar"</formula>
    </cfRule>
  </conditionalFormatting>
  <conditionalFormatting sqref="BX56">
    <cfRule type="cellIs" dxfId="12668" priority="2004" operator="equal">
      <formula>"Vencida"</formula>
    </cfRule>
  </conditionalFormatting>
  <conditionalFormatting sqref="BX56">
    <cfRule type="cellIs" dxfId="12667" priority="2005" operator="equal">
      <formula>"En avance"</formula>
    </cfRule>
  </conditionalFormatting>
  <conditionalFormatting sqref="BX56">
    <cfRule type="cellIs" dxfId="12666" priority="2006" operator="equal">
      <formula>"Cumplida"</formula>
    </cfRule>
  </conditionalFormatting>
  <conditionalFormatting sqref="BW56">
    <cfRule type="cellIs" dxfId="12665" priority="2007" operator="equal">
      <formula>"Sin iniciar"</formula>
    </cfRule>
  </conditionalFormatting>
  <conditionalFormatting sqref="BW56">
    <cfRule type="cellIs" dxfId="12664" priority="2008" operator="equal">
      <formula>"Vencida"</formula>
    </cfRule>
  </conditionalFormatting>
  <conditionalFormatting sqref="BW56">
    <cfRule type="cellIs" dxfId="12663" priority="2009" operator="equal">
      <formula>"En avance"</formula>
    </cfRule>
  </conditionalFormatting>
  <conditionalFormatting sqref="BW56">
    <cfRule type="cellIs" dxfId="12662" priority="2010" operator="equal">
      <formula>"Cumplida"</formula>
    </cfRule>
  </conditionalFormatting>
  <conditionalFormatting sqref="BW57">
    <cfRule type="cellIs" dxfId="12661" priority="2011" operator="equal">
      <formula>"Sin iniciar"</formula>
    </cfRule>
  </conditionalFormatting>
  <conditionalFormatting sqref="BW57">
    <cfRule type="cellIs" dxfId="12660" priority="2012" operator="equal">
      <formula>"Vencida"</formula>
    </cfRule>
  </conditionalFormatting>
  <conditionalFormatting sqref="BW57">
    <cfRule type="cellIs" dxfId="12659" priority="2013" operator="equal">
      <formula>"En avance"</formula>
    </cfRule>
  </conditionalFormatting>
  <conditionalFormatting sqref="BW57">
    <cfRule type="cellIs" dxfId="12658" priority="2014" operator="equal">
      <formula>"Cumplida"</formula>
    </cfRule>
  </conditionalFormatting>
  <conditionalFormatting sqref="BW58">
    <cfRule type="cellIs" dxfId="12657" priority="2015" operator="equal">
      <formula>"Sin iniciar"</formula>
    </cfRule>
  </conditionalFormatting>
  <conditionalFormatting sqref="BW58">
    <cfRule type="cellIs" dxfId="12656" priority="2016" operator="equal">
      <formula>"Vencida"</formula>
    </cfRule>
  </conditionalFormatting>
  <conditionalFormatting sqref="BW58">
    <cfRule type="cellIs" dxfId="12655" priority="2017" operator="equal">
      <formula>"En avance"</formula>
    </cfRule>
  </conditionalFormatting>
  <conditionalFormatting sqref="BW58">
    <cfRule type="cellIs" dxfId="12654" priority="2018" operator="equal">
      <formula>"Cumplida"</formula>
    </cfRule>
  </conditionalFormatting>
  <conditionalFormatting sqref="BX59:BY59">
    <cfRule type="cellIs" dxfId="12653" priority="2019" operator="equal">
      <formula>"Sin iniciar"</formula>
    </cfRule>
  </conditionalFormatting>
  <conditionalFormatting sqref="BX59:BY59">
    <cfRule type="cellIs" dxfId="12652" priority="2020" operator="equal">
      <formula>"Vencida"</formula>
    </cfRule>
  </conditionalFormatting>
  <conditionalFormatting sqref="BX59:BY59">
    <cfRule type="cellIs" dxfId="12651" priority="2021" operator="equal">
      <formula>"En avance"</formula>
    </cfRule>
  </conditionalFormatting>
  <conditionalFormatting sqref="BX59:BY59">
    <cfRule type="cellIs" dxfId="12650" priority="2022" operator="equal">
      <formula>"Cumplida"</formula>
    </cfRule>
  </conditionalFormatting>
  <conditionalFormatting sqref="BX61:BY61">
    <cfRule type="cellIs" dxfId="12649" priority="2023" operator="equal">
      <formula>"Sin iniciar"</formula>
    </cfRule>
  </conditionalFormatting>
  <conditionalFormatting sqref="BX61:BY61">
    <cfRule type="cellIs" dxfId="12648" priority="2024" operator="equal">
      <formula>"Vencida"</formula>
    </cfRule>
  </conditionalFormatting>
  <conditionalFormatting sqref="BX61:BY61">
    <cfRule type="cellIs" dxfId="12647" priority="2025" operator="equal">
      <formula>"En avance"</formula>
    </cfRule>
  </conditionalFormatting>
  <conditionalFormatting sqref="BX61:BY61">
    <cfRule type="cellIs" dxfId="12646" priority="2026" operator="equal">
      <formula>"Cumplida"</formula>
    </cfRule>
  </conditionalFormatting>
  <conditionalFormatting sqref="BX62:BY62 CA62 CC62">
    <cfRule type="cellIs" dxfId="12645" priority="2027" operator="equal">
      <formula>"Sin iniciar"</formula>
    </cfRule>
  </conditionalFormatting>
  <conditionalFormatting sqref="BX62:BY62 CA62 CC62">
    <cfRule type="cellIs" dxfId="12644" priority="2028" operator="equal">
      <formula>"Vencida"</formula>
    </cfRule>
  </conditionalFormatting>
  <conditionalFormatting sqref="BX62:BY62 CA62 CC62">
    <cfRule type="cellIs" dxfId="12643" priority="2029" operator="equal">
      <formula>"En avance"</formula>
    </cfRule>
  </conditionalFormatting>
  <conditionalFormatting sqref="BX62:BY62 CA62 CC62">
    <cfRule type="cellIs" dxfId="12642" priority="2030" operator="equal">
      <formula>"Cumplida"</formula>
    </cfRule>
  </conditionalFormatting>
  <conditionalFormatting sqref="BX64:BY64 CC64">
    <cfRule type="cellIs" dxfId="12641" priority="2031" operator="equal">
      <formula>"Sin iniciar"</formula>
    </cfRule>
  </conditionalFormatting>
  <conditionalFormatting sqref="BX64:BY64 CC64">
    <cfRule type="cellIs" dxfId="12640" priority="2032" operator="equal">
      <formula>"Vencida"</formula>
    </cfRule>
  </conditionalFormatting>
  <conditionalFormatting sqref="BX64:BY64 CC64">
    <cfRule type="cellIs" dxfId="12639" priority="2033" operator="equal">
      <formula>"En avance"</formula>
    </cfRule>
  </conditionalFormatting>
  <conditionalFormatting sqref="BX64:BY64 CC64">
    <cfRule type="cellIs" dxfId="12638" priority="2034" operator="equal">
      <formula>"Cumplida"</formula>
    </cfRule>
  </conditionalFormatting>
  <conditionalFormatting sqref="BX65:BY65 CA65 CC65">
    <cfRule type="cellIs" dxfId="12637" priority="2035" operator="equal">
      <formula>"Sin iniciar"</formula>
    </cfRule>
  </conditionalFormatting>
  <conditionalFormatting sqref="BX65:BY65 CA65 CC65">
    <cfRule type="cellIs" dxfId="12636" priority="2036" operator="equal">
      <formula>"Vencida"</formula>
    </cfRule>
  </conditionalFormatting>
  <conditionalFormatting sqref="BX65:BY65 CA65 CC65">
    <cfRule type="cellIs" dxfId="12635" priority="2037" operator="equal">
      <formula>"En avance"</formula>
    </cfRule>
  </conditionalFormatting>
  <conditionalFormatting sqref="BX65:BY65 CA65 CC65">
    <cfRule type="cellIs" dxfId="12634" priority="2038" operator="equal">
      <formula>"Cumplida"</formula>
    </cfRule>
  </conditionalFormatting>
  <conditionalFormatting sqref="BX66:BY66">
    <cfRule type="cellIs" dxfId="12633" priority="2039" operator="equal">
      <formula>"Sin iniciar"</formula>
    </cfRule>
  </conditionalFormatting>
  <conditionalFormatting sqref="BX66:BY66">
    <cfRule type="cellIs" dxfId="12632" priority="2040" operator="equal">
      <formula>"Vencida"</formula>
    </cfRule>
  </conditionalFormatting>
  <conditionalFormatting sqref="BX66:BY66">
    <cfRule type="cellIs" dxfId="12631" priority="2041" operator="equal">
      <formula>"En avance"</formula>
    </cfRule>
  </conditionalFormatting>
  <conditionalFormatting sqref="BX66:BY66">
    <cfRule type="cellIs" dxfId="12630" priority="2042" operator="equal">
      <formula>"Cumplida"</formula>
    </cfRule>
  </conditionalFormatting>
  <conditionalFormatting sqref="BW66">
    <cfRule type="cellIs" dxfId="12629" priority="2043" operator="equal">
      <formula>"Sin iniciar"</formula>
    </cfRule>
  </conditionalFormatting>
  <conditionalFormatting sqref="BW66">
    <cfRule type="cellIs" dxfId="12628" priority="2044" operator="equal">
      <formula>"Vencida"</formula>
    </cfRule>
  </conditionalFormatting>
  <conditionalFormatting sqref="BW66">
    <cfRule type="cellIs" dxfId="12627" priority="2045" operator="equal">
      <formula>"En avance"</formula>
    </cfRule>
  </conditionalFormatting>
  <conditionalFormatting sqref="BW66">
    <cfRule type="cellIs" dxfId="12626" priority="2046" operator="equal">
      <formula>"Cumplida"</formula>
    </cfRule>
  </conditionalFormatting>
  <conditionalFormatting sqref="BW59">
    <cfRule type="cellIs" dxfId="12625" priority="2047" operator="equal">
      <formula>"Sin iniciar"</formula>
    </cfRule>
  </conditionalFormatting>
  <conditionalFormatting sqref="BW59">
    <cfRule type="cellIs" dxfId="12624" priority="2048" operator="equal">
      <formula>"Vencida"</formula>
    </cfRule>
  </conditionalFormatting>
  <conditionalFormatting sqref="BW59">
    <cfRule type="cellIs" dxfId="12623" priority="2049" operator="equal">
      <formula>"En avance"</formula>
    </cfRule>
  </conditionalFormatting>
  <conditionalFormatting sqref="BW59">
    <cfRule type="cellIs" dxfId="12622" priority="2050" operator="equal">
      <formula>"Cumplida"</formula>
    </cfRule>
  </conditionalFormatting>
  <conditionalFormatting sqref="BW61">
    <cfRule type="cellIs" dxfId="12621" priority="2051" operator="equal">
      <formula>"Sin iniciar"</formula>
    </cfRule>
  </conditionalFormatting>
  <conditionalFormatting sqref="BW61">
    <cfRule type="cellIs" dxfId="12620" priority="2052" operator="equal">
      <formula>"Vencida"</formula>
    </cfRule>
  </conditionalFormatting>
  <conditionalFormatting sqref="BW61">
    <cfRule type="cellIs" dxfId="12619" priority="2053" operator="equal">
      <formula>"En avance"</formula>
    </cfRule>
  </conditionalFormatting>
  <conditionalFormatting sqref="BW61">
    <cfRule type="cellIs" dxfId="12618" priority="2054" operator="equal">
      <formula>"Cumplida"</formula>
    </cfRule>
  </conditionalFormatting>
  <conditionalFormatting sqref="BW62">
    <cfRule type="cellIs" dxfId="12617" priority="2055" operator="equal">
      <formula>"Sin iniciar"</formula>
    </cfRule>
  </conditionalFormatting>
  <conditionalFormatting sqref="BW62">
    <cfRule type="cellIs" dxfId="12616" priority="2056" operator="equal">
      <formula>"Vencida"</formula>
    </cfRule>
  </conditionalFormatting>
  <conditionalFormatting sqref="BW62">
    <cfRule type="cellIs" dxfId="12615" priority="2057" operator="equal">
      <formula>"En avance"</formula>
    </cfRule>
  </conditionalFormatting>
  <conditionalFormatting sqref="BW62">
    <cfRule type="cellIs" dxfId="12614" priority="2058" operator="equal">
      <formula>"Cumplida"</formula>
    </cfRule>
  </conditionalFormatting>
  <conditionalFormatting sqref="BW64">
    <cfRule type="cellIs" dxfId="12613" priority="2059" operator="equal">
      <formula>"Sin iniciar"</formula>
    </cfRule>
  </conditionalFormatting>
  <conditionalFormatting sqref="BW64">
    <cfRule type="cellIs" dxfId="12612" priority="2060" operator="equal">
      <formula>"Vencida"</formula>
    </cfRule>
  </conditionalFormatting>
  <conditionalFormatting sqref="BW64">
    <cfRule type="cellIs" dxfId="12611" priority="2061" operator="equal">
      <formula>"En avance"</formula>
    </cfRule>
  </conditionalFormatting>
  <conditionalFormatting sqref="BW64">
    <cfRule type="cellIs" dxfId="12610" priority="2062" operator="equal">
      <formula>"Cumplida"</formula>
    </cfRule>
  </conditionalFormatting>
  <conditionalFormatting sqref="BX67:BY67">
    <cfRule type="cellIs" dxfId="12609" priority="2063" operator="equal">
      <formula>"Sin iniciar"</formula>
    </cfRule>
  </conditionalFormatting>
  <conditionalFormatting sqref="BX67:BY67">
    <cfRule type="cellIs" dxfId="12608" priority="2064" operator="equal">
      <formula>"Vencida"</formula>
    </cfRule>
  </conditionalFormatting>
  <conditionalFormatting sqref="BX67:BY67">
    <cfRule type="cellIs" dxfId="12607" priority="2065" operator="equal">
      <formula>"En avance"</formula>
    </cfRule>
  </conditionalFormatting>
  <conditionalFormatting sqref="BX67:BY67">
    <cfRule type="cellIs" dxfId="12606" priority="2066" operator="equal">
      <formula>"Cumplida"</formula>
    </cfRule>
  </conditionalFormatting>
  <conditionalFormatting sqref="BW67">
    <cfRule type="cellIs" dxfId="12605" priority="2067" operator="equal">
      <formula>"Sin iniciar"</formula>
    </cfRule>
  </conditionalFormatting>
  <conditionalFormatting sqref="BW67">
    <cfRule type="cellIs" dxfId="12604" priority="2068" operator="equal">
      <formula>"Vencida"</formula>
    </cfRule>
  </conditionalFormatting>
  <conditionalFormatting sqref="BW67">
    <cfRule type="cellIs" dxfId="12603" priority="2069" operator="equal">
      <formula>"En avance"</formula>
    </cfRule>
  </conditionalFormatting>
  <conditionalFormatting sqref="BW67">
    <cfRule type="cellIs" dxfId="12602" priority="2070" operator="equal">
      <formula>"Cumplida"</formula>
    </cfRule>
  </conditionalFormatting>
  <conditionalFormatting sqref="BX68:BY68 CA68 CC68">
    <cfRule type="cellIs" dxfId="12601" priority="2071" operator="equal">
      <formula>"Sin iniciar"</formula>
    </cfRule>
  </conditionalFormatting>
  <conditionalFormatting sqref="BX68:BY68 CA68 CC68">
    <cfRule type="cellIs" dxfId="12600" priority="2072" operator="equal">
      <formula>"Vencida"</formula>
    </cfRule>
  </conditionalFormatting>
  <conditionalFormatting sqref="BX68:BY68 CA68 CC68">
    <cfRule type="cellIs" dxfId="12599" priority="2073" operator="equal">
      <formula>"En avance"</formula>
    </cfRule>
  </conditionalFormatting>
  <conditionalFormatting sqref="BX68:BY68 CA68 CC68">
    <cfRule type="cellIs" dxfId="12598" priority="2074" operator="equal">
      <formula>"Cumplida"</formula>
    </cfRule>
  </conditionalFormatting>
  <conditionalFormatting sqref="BX69:BY69 CA69:CC69">
    <cfRule type="cellIs" dxfId="12597" priority="2075" operator="equal">
      <formula>"Sin iniciar"</formula>
    </cfRule>
  </conditionalFormatting>
  <conditionalFormatting sqref="BX69:BY69 CA69:CC69">
    <cfRule type="cellIs" dxfId="12596" priority="2076" operator="equal">
      <formula>"Vencida"</formula>
    </cfRule>
  </conditionalFormatting>
  <conditionalFormatting sqref="BX69:BY69 CA69:CC69">
    <cfRule type="cellIs" dxfId="12595" priority="2077" operator="equal">
      <formula>"En avance"</formula>
    </cfRule>
  </conditionalFormatting>
  <conditionalFormatting sqref="BX69:BY69 CA69:CC69">
    <cfRule type="cellIs" dxfId="12594" priority="2078" operator="equal">
      <formula>"Cumplida"</formula>
    </cfRule>
  </conditionalFormatting>
  <conditionalFormatting sqref="BW68">
    <cfRule type="cellIs" dxfId="12593" priority="2079" operator="equal">
      <formula>"Sin iniciar"</formula>
    </cfRule>
  </conditionalFormatting>
  <conditionalFormatting sqref="BW68">
    <cfRule type="cellIs" dxfId="12592" priority="2080" operator="equal">
      <formula>"Vencida"</formula>
    </cfRule>
  </conditionalFormatting>
  <conditionalFormatting sqref="BW68">
    <cfRule type="cellIs" dxfId="12591" priority="2081" operator="equal">
      <formula>"En avance"</formula>
    </cfRule>
  </conditionalFormatting>
  <conditionalFormatting sqref="BW68">
    <cfRule type="cellIs" dxfId="12590" priority="2082" operator="equal">
      <formula>"Cumplida"</formula>
    </cfRule>
  </conditionalFormatting>
  <conditionalFormatting sqref="BW69">
    <cfRule type="cellIs" dxfId="12589" priority="2083" operator="equal">
      <formula>"Sin iniciar"</formula>
    </cfRule>
  </conditionalFormatting>
  <conditionalFormatting sqref="BW69">
    <cfRule type="cellIs" dxfId="12588" priority="2084" operator="equal">
      <formula>"Vencida"</formula>
    </cfRule>
  </conditionalFormatting>
  <conditionalFormatting sqref="BW69">
    <cfRule type="cellIs" dxfId="12587" priority="2085" operator="equal">
      <formula>"En avance"</formula>
    </cfRule>
  </conditionalFormatting>
  <conditionalFormatting sqref="BW69">
    <cfRule type="cellIs" dxfId="12586" priority="2086" operator="equal">
      <formula>"Cumplida"</formula>
    </cfRule>
  </conditionalFormatting>
  <conditionalFormatting sqref="CC72">
    <cfRule type="cellIs" dxfId="12585" priority="2087" operator="equal">
      <formula>"Sin iniciar"</formula>
    </cfRule>
  </conditionalFormatting>
  <conditionalFormatting sqref="CC72">
    <cfRule type="cellIs" dxfId="12584" priority="2088" operator="equal">
      <formula>"Vencida"</formula>
    </cfRule>
  </conditionalFormatting>
  <conditionalFormatting sqref="CC72">
    <cfRule type="cellIs" dxfId="12583" priority="2089" operator="equal">
      <formula>"En avance"</formula>
    </cfRule>
  </conditionalFormatting>
  <conditionalFormatting sqref="CC72">
    <cfRule type="cellIs" dxfId="12582" priority="2090" operator="equal">
      <formula>"Cumplida"</formula>
    </cfRule>
  </conditionalFormatting>
  <conditionalFormatting sqref="CC73">
    <cfRule type="cellIs" dxfId="12581" priority="2091" operator="equal">
      <formula>"Sin iniciar"</formula>
    </cfRule>
  </conditionalFormatting>
  <conditionalFormatting sqref="CC73">
    <cfRule type="cellIs" dxfId="12580" priority="2092" operator="equal">
      <formula>"Vencida"</formula>
    </cfRule>
  </conditionalFormatting>
  <conditionalFormatting sqref="CC73">
    <cfRule type="cellIs" dxfId="12579" priority="2093" operator="equal">
      <formula>"En avance"</formula>
    </cfRule>
  </conditionalFormatting>
  <conditionalFormatting sqref="CC73">
    <cfRule type="cellIs" dxfId="12578" priority="2094" operator="equal">
      <formula>"Cumplida"</formula>
    </cfRule>
  </conditionalFormatting>
  <conditionalFormatting sqref="BX131:BY131">
    <cfRule type="cellIs" dxfId="12577" priority="2095" operator="equal">
      <formula>"Sin iniciar"</formula>
    </cfRule>
  </conditionalFormatting>
  <conditionalFormatting sqref="BX131:BY131">
    <cfRule type="cellIs" dxfId="12576" priority="2096" operator="equal">
      <formula>"Vencida"</formula>
    </cfRule>
  </conditionalFormatting>
  <conditionalFormatting sqref="BX131:BY131">
    <cfRule type="cellIs" dxfId="12575" priority="2097" operator="equal">
      <formula>"En avance"</formula>
    </cfRule>
  </conditionalFormatting>
  <conditionalFormatting sqref="BX131:BY131">
    <cfRule type="cellIs" dxfId="12574" priority="2098" operator="equal">
      <formula>"Cumplida"</formula>
    </cfRule>
  </conditionalFormatting>
  <conditionalFormatting sqref="BW131">
    <cfRule type="cellIs" dxfId="12573" priority="2099" operator="equal">
      <formula>"Sin iniciar"</formula>
    </cfRule>
  </conditionalFormatting>
  <conditionalFormatting sqref="BW131">
    <cfRule type="cellIs" dxfId="12572" priority="2100" operator="equal">
      <formula>"Vencida"</formula>
    </cfRule>
  </conditionalFormatting>
  <conditionalFormatting sqref="BW131">
    <cfRule type="cellIs" dxfId="12571" priority="2101" operator="equal">
      <formula>"En avance"</formula>
    </cfRule>
  </conditionalFormatting>
  <conditionalFormatting sqref="BW131">
    <cfRule type="cellIs" dxfId="12570" priority="2102" operator="equal">
      <formula>"Cumplida"</formula>
    </cfRule>
  </conditionalFormatting>
  <conditionalFormatting sqref="BW132:BY132">
    <cfRule type="cellIs" dxfId="12569" priority="2103" operator="equal">
      <formula>"Sin iniciar"</formula>
    </cfRule>
  </conditionalFormatting>
  <conditionalFormatting sqref="BW132:BY132">
    <cfRule type="cellIs" dxfId="12568" priority="2104" operator="equal">
      <formula>"Vencida"</formula>
    </cfRule>
  </conditionalFormatting>
  <conditionalFormatting sqref="BW132:BY132">
    <cfRule type="cellIs" dxfId="12567" priority="2105" operator="equal">
      <formula>"En avance"</formula>
    </cfRule>
  </conditionalFormatting>
  <conditionalFormatting sqref="BW132:BY132">
    <cfRule type="cellIs" dxfId="12566" priority="2106" operator="equal">
      <formula>"Cumplida"</formula>
    </cfRule>
  </conditionalFormatting>
  <conditionalFormatting sqref="BW133:BY133">
    <cfRule type="cellIs" dxfId="12565" priority="2107" operator="equal">
      <formula>"Sin iniciar"</formula>
    </cfRule>
  </conditionalFormatting>
  <conditionalFormatting sqref="BW133:BY133">
    <cfRule type="cellIs" dxfId="12564" priority="2108" operator="equal">
      <formula>"Vencida"</formula>
    </cfRule>
  </conditionalFormatting>
  <conditionalFormatting sqref="BW133:BY133">
    <cfRule type="cellIs" dxfId="12563" priority="2109" operator="equal">
      <formula>"En avance"</formula>
    </cfRule>
  </conditionalFormatting>
  <conditionalFormatting sqref="BW133:BY133">
    <cfRule type="cellIs" dxfId="12562" priority="2110" operator="equal">
      <formula>"Cumplida"</formula>
    </cfRule>
  </conditionalFormatting>
  <conditionalFormatting sqref="BX134:BY134">
    <cfRule type="cellIs" dxfId="12561" priority="2111" operator="equal">
      <formula>"Sin iniciar"</formula>
    </cfRule>
  </conditionalFormatting>
  <conditionalFormatting sqref="BX134:BY134">
    <cfRule type="cellIs" dxfId="12560" priority="2112" operator="equal">
      <formula>"Vencida"</formula>
    </cfRule>
  </conditionalFormatting>
  <conditionalFormatting sqref="BX134:BY134">
    <cfRule type="cellIs" dxfId="12559" priority="2113" operator="equal">
      <formula>"En avance"</formula>
    </cfRule>
  </conditionalFormatting>
  <conditionalFormatting sqref="BX134:BY134">
    <cfRule type="cellIs" dxfId="12558" priority="2114" operator="equal">
      <formula>"Cumplida"</formula>
    </cfRule>
  </conditionalFormatting>
  <conditionalFormatting sqref="BW134">
    <cfRule type="cellIs" dxfId="12557" priority="2115" operator="equal">
      <formula>"Sin iniciar"</formula>
    </cfRule>
  </conditionalFormatting>
  <conditionalFormatting sqref="BW134">
    <cfRule type="cellIs" dxfId="12556" priority="2116" operator="equal">
      <formula>"Vencida"</formula>
    </cfRule>
  </conditionalFormatting>
  <conditionalFormatting sqref="BW134">
    <cfRule type="cellIs" dxfId="12555" priority="2117" operator="equal">
      <formula>"En avance"</formula>
    </cfRule>
  </conditionalFormatting>
  <conditionalFormatting sqref="BW134">
    <cfRule type="cellIs" dxfId="12554" priority="2118" operator="equal">
      <formula>"Cumplida"</formula>
    </cfRule>
  </conditionalFormatting>
  <conditionalFormatting sqref="BX135:BY135">
    <cfRule type="cellIs" dxfId="12553" priority="2119" operator="equal">
      <formula>"Sin iniciar"</formula>
    </cfRule>
  </conditionalFormatting>
  <conditionalFormatting sqref="BX135:BY135">
    <cfRule type="cellIs" dxfId="12552" priority="2120" operator="equal">
      <formula>"Vencida"</formula>
    </cfRule>
  </conditionalFormatting>
  <conditionalFormatting sqref="BX135:BY135">
    <cfRule type="cellIs" dxfId="12551" priority="2121" operator="equal">
      <formula>"En avance"</formula>
    </cfRule>
  </conditionalFormatting>
  <conditionalFormatting sqref="BX135:BY135">
    <cfRule type="cellIs" dxfId="12550" priority="2122" operator="equal">
      <formula>"Cumplida"</formula>
    </cfRule>
  </conditionalFormatting>
  <conditionalFormatting sqref="BW135">
    <cfRule type="cellIs" dxfId="12549" priority="2123" operator="equal">
      <formula>"Sin iniciar"</formula>
    </cfRule>
  </conditionalFormatting>
  <conditionalFormatting sqref="BW135">
    <cfRule type="cellIs" dxfId="12548" priority="2124" operator="equal">
      <formula>"Vencida"</formula>
    </cfRule>
  </conditionalFormatting>
  <conditionalFormatting sqref="BW135">
    <cfRule type="cellIs" dxfId="12547" priority="2125" operator="equal">
      <formula>"En avance"</formula>
    </cfRule>
  </conditionalFormatting>
  <conditionalFormatting sqref="BW135">
    <cfRule type="cellIs" dxfId="12546" priority="2126" operator="equal">
      <formula>"Cumplida"</formula>
    </cfRule>
  </conditionalFormatting>
  <conditionalFormatting sqref="BX145:BY145">
    <cfRule type="cellIs" dxfId="12545" priority="2127" operator="equal">
      <formula>"Sin iniciar"</formula>
    </cfRule>
  </conditionalFormatting>
  <conditionalFormatting sqref="BX145:BY145">
    <cfRule type="cellIs" dxfId="12544" priority="2128" operator="equal">
      <formula>"Vencida"</formula>
    </cfRule>
  </conditionalFormatting>
  <conditionalFormatting sqref="BX145:BY145">
    <cfRule type="cellIs" dxfId="12543" priority="2129" operator="equal">
      <formula>"En avance"</formula>
    </cfRule>
  </conditionalFormatting>
  <conditionalFormatting sqref="BX145:BY145">
    <cfRule type="cellIs" dxfId="12542" priority="2130" operator="equal">
      <formula>"Cumplida"</formula>
    </cfRule>
  </conditionalFormatting>
  <conditionalFormatting sqref="BW145">
    <cfRule type="cellIs" dxfId="12541" priority="2131" operator="equal">
      <formula>"Sin iniciar"</formula>
    </cfRule>
  </conditionalFormatting>
  <conditionalFormatting sqref="BW145">
    <cfRule type="cellIs" dxfId="12540" priority="2132" operator="equal">
      <formula>"Vencida"</formula>
    </cfRule>
  </conditionalFormatting>
  <conditionalFormatting sqref="BW145">
    <cfRule type="cellIs" dxfId="12539" priority="2133" operator="equal">
      <formula>"En avance"</formula>
    </cfRule>
  </conditionalFormatting>
  <conditionalFormatting sqref="BW145">
    <cfRule type="cellIs" dxfId="12538" priority="2134" operator="equal">
      <formula>"Cumplida"</formula>
    </cfRule>
  </conditionalFormatting>
  <conditionalFormatting sqref="BX154:BY154">
    <cfRule type="cellIs" dxfId="12537" priority="2135" operator="equal">
      <formula>"Sin iniciar"</formula>
    </cfRule>
  </conditionalFormatting>
  <conditionalFormatting sqref="BX154:BY154">
    <cfRule type="cellIs" dxfId="12536" priority="2136" operator="equal">
      <formula>"Vencida"</formula>
    </cfRule>
  </conditionalFormatting>
  <conditionalFormatting sqref="BX154:BY154">
    <cfRule type="cellIs" dxfId="12535" priority="2137" operator="equal">
      <formula>"En avance"</formula>
    </cfRule>
  </conditionalFormatting>
  <conditionalFormatting sqref="BX154:BY154">
    <cfRule type="cellIs" dxfId="12534" priority="2138" operator="equal">
      <formula>"Cumplida"</formula>
    </cfRule>
  </conditionalFormatting>
  <conditionalFormatting sqref="BW154">
    <cfRule type="cellIs" dxfId="12533" priority="2139" operator="equal">
      <formula>"Sin iniciar"</formula>
    </cfRule>
  </conditionalFormatting>
  <conditionalFormatting sqref="BW154">
    <cfRule type="cellIs" dxfId="12532" priority="2140" operator="equal">
      <formula>"Vencida"</formula>
    </cfRule>
  </conditionalFormatting>
  <conditionalFormatting sqref="BW154">
    <cfRule type="cellIs" dxfId="12531" priority="2141" operator="equal">
      <formula>"En avance"</formula>
    </cfRule>
  </conditionalFormatting>
  <conditionalFormatting sqref="BW154">
    <cfRule type="cellIs" dxfId="12530" priority="2142" operator="equal">
      <formula>"Cumplida"</formula>
    </cfRule>
  </conditionalFormatting>
  <conditionalFormatting sqref="BX155:BY155">
    <cfRule type="cellIs" dxfId="12529" priority="2143" operator="equal">
      <formula>"Sin iniciar"</formula>
    </cfRule>
  </conditionalFormatting>
  <conditionalFormatting sqref="BX155:BY155">
    <cfRule type="cellIs" dxfId="12528" priority="2144" operator="equal">
      <formula>"Vencida"</formula>
    </cfRule>
  </conditionalFormatting>
  <conditionalFormatting sqref="BX155:BY155">
    <cfRule type="cellIs" dxfId="12527" priority="2145" operator="equal">
      <formula>"En avance"</formula>
    </cfRule>
  </conditionalFormatting>
  <conditionalFormatting sqref="BX155:BY155">
    <cfRule type="cellIs" dxfId="12526" priority="2146" operator="equal">
      <formula>"Cumplida"</formula>
    </cfRule>
  </conditionalFormatting>
  <conditionalFormatting sqref="BW155">
    <cfRule type="cellIs" dxfId="12525" priority="2147" operator="equal">
      <formula>"Sin iniciar"</formula>
    </cfRule>
  </conditionalFormatting>
  <conditionalFormatting sqref="BW155">
    <cfRule type="cellIs" dxfId="12524" priority="2148" operator="equal">
      <formula>"Vencida"</formula>
    </cfRule>
  </conditionalFormatting>
  <conditionalFormatting sqref="BW155">
    <cfRule type="cellIs" dxfId="12523" priority="2149" operator="equal">
      <formula>"En avance"</formula>
    </cfRule>
  </conditionalFormatting>
  <conditionalFormatting sqref="BW155">
    <cfRule type="cellIs" dxfId="12522" priority="2150" operator="equal">
      <formula>"Cumplida"</formula>
    </cfRule>
  </conditionalFormatting>
  <conditionalFormatting sqref="BX156:BY156">
    <cfRule type="cellIs" dxfId="12521" priority="2151" operator="equal">
      <formula>"Sin iniciar"</formula>
    </cfRule>
  </conditionalFormatting>
  <conditionalFormatting sqref="BX156:BY156">
    <cfRule type="cellIs" dxfId="12520" priority="2152" operator="equal">
      <formula>"Vencida"</formula>
    </cfRule>
  </conditionalFormatting>
  <conditionalFormatting sqref="BX156:BY156">
    <cfRule type="cellIs" dxfId="12519" priority="2153" operator="equal">
      <formula>"En avance"</formula>
    </cfRule>
  </conditionalFormatting>
  <conditionalFormatting sqref="BX156:BY156">
    <cfRule type="cellIs" dxfId="12518" priority="2154" operator="equal">
      <formula>"Cumplida"</formula>
    </cfRule>
  </conditionalFormatting>
  <conditionalFormatting sqref="BW156">
    <cfRule type="cellIs" dxfId="12517" priority="2155" operator="equal">
      <formula>"Sin iniciar"</formula>
    </cfRule>
  </conditionalFormatting>
  <conditionalFormatting sqref="BW156">
    <cfRule type="cellIs" dxfId="12516" priority="2156" operator="equal">
      <formula>"Vencida"</formula>
    </cfRule>
  </conditionalFormatting>
  <conditionalFormatting sqref="BW156">
    <cfRule type="cellIs" dxfId="12515" priority="2157" operator="equal">
      <formula>"En avance"</formula>
    </cfRule>
  </conditionalFormatting>
  <conditionalFormatting sqref="BW156">
    <cfRule type="cellIs" dxfId="12514" priority="2158" operator="equal">
      <formula>"Cumplida"</formula>
    </cfRule>
  </conditionalFormatting>
  <conditionalFormatting sqref="BX165:BY165">
    <cfRule type="cellIs" dxfId="12513" priority="2159" operator="equal">
      <formula>"Sin iniciar"</formula>
    </cfRule>
  </conditionalFormatting>
  <conditionalFormatting sqref="BX165:BY165">
    <cfRule type="cellIs" dxfId="12512" priority="2160" operator="equal">
      <formula>"Vencida"</formula>
    </cfRule>
  </conditionalFormatting>
  <conditionalFormatting sqref="BX165:BY165">
    <cfRule type="cellIs" dxfId="12511" priority="2161" operator="equal">
      <formula>"En avance"</formula>
    </cfRule>
  </conditionalFormatting>
  <conditionalFormatting sqref="BX165:BY165">
    <cfRule type="cellIs" dxfId="12510" priority="2162" operator="equal">
      <formula>"Cumplida"</formula>
    </cfRule>
  </conditionalFormatting>
  <conditionalFormatting sqref="BW165">
    <cfRule type="cellIs" dxfId="12509" priority="2163" operator="equal">
      <formula>"Sin iniciar"</formula>
    </cfRule>
  </conditionalFormatting>
  <conditionalFormatting sqref="BW165">
    <cfRule type="cellIs" dxfId="12508" priority="2164" operator="equal">
      <formula>"Vencida"</formula>
    </cfRule>
  </conditionalFormatting>
  <conditionalFormatting sqref="BW165">
    <cfRule type="cellIs" dxfId="12507" priority="2165" operator="equal">
      <formula>"En avance"</formula>
    </cfRule>
  </conditionalFormatting>
  <conditionalFormatting sqref="BW165">
    <cfRule type="cellIs" dxfId="12506" priority="2166" operator="equal">
      <formula>"Cumplida"</formula>
    </cfRule>
  </conditionalFormatting>
  <conditionalFormatting sqref="BY168">
    <cfRule type="cellIs" dxfId="12505" priority="2167" operator="equal">
      <formula>"Sin iniciar"</formula>
    </cfRule>
  </conditionalFormatting>
  <conditionalFormatting sqref="BY168">
    <cfRule type="cellIs" dxfId="12504" priority="2168" operator="equal">
      <formula>"Vencida"</formula>
    </cfRule>
  </conditionalFormatting>
  <conditionalFormatting sqref="BY168">
    <cfRule type="cellIs" dxfId="12503" priority="2169" operator="equal">
      <formula>"En avance"</formula>
    </cfRule>
  </conditionalFormatting>
  <conditionalFormatting sqref="BY168">
    <cfRule type="cellIs" dxfId="12502" priority="2170" operator="equal">
      <formula>"Cumplida"</formula>
    </cfRule>
  </conditionalFormatting>
  <conditionalFormatting sqref="BX168">
    <cfRule type="cellIs" dxfId="12501" priority="2171" operator="equal">
      <formula>"Sin iniciar"</formula>
    </cfRule>
  </conditionalFormatting>
  <conditionalFormatting sqref="BX168">
    <cfRule type="cellIs" dxfId="12500" priority="2172" operator="equal">
      <formula>"Vencida"</formula>
    </cfRule>
  </conditionalFormatting>
  <conditionalFormatting sqref="BX168">
    <cfRule type="cellIs" dxfId="12499" priority="2173" operator="equal">
      <formula>"En avance"</formula>
    </cfRule>
  </conditionalFormatting>
  <conditionalFormatting sqref="BX168">
    <cfRule type="cellIs" dxfId="12498" priority="2174" operator="equal">
      <formula>"Cumplida"</formula>
    </cfRule>
  </conditionalFormatting>
  <conditionalFormatting sqref="BW168">
    <cfRule type="cellIs" dxfId="12497" priority="2175" operator="equal">
      <formula>"Sin iniciar"</formula>
    </cfRule>
  </conditionalFormatting>
  <conditionalFormatting sqref="BW168">
    <cfRule type="cellIs" dxfId="12496" priority="2176" operator="equal">
      <formula>"Vencida"</formula>
    </cfRule>
  </conditionalFormatting>
  <conditionalFormatting sqref="BW168">
    <cfRule type="cellIs" dxfId="12495" priority="2177" operator="equal">
      <formula>"En avance"</formula>
    </cfRule>
  </conditionalFormatting>
  <conditionalFormatting sqref="BW168">
    <cfRule type="cellIs" dxfId="12494" priority="2178" operator="equal">
      <formula>"Cumplida"</formula>
    </cfRule>
  </conditionalFormatting>
  <conditionalFormatting sqref="BX169:BY169">
    <cfRule type="cellIs" dxfId="12493" priority="2179" operator="equal">
      <formula>"Sin iniciar"</formula>
    </cfRule>
  </conditionalFormatting>
  <conditionalFormatting sqref="BX169:BY169">
    <cfRule type="cellIs" dxfId="12492" priority="2180" operator="equal">
      <formula>"Vencida"</formula>
    </cfRule>
  </conditionalFormatting>
  <conditionalFormatting sqref="BX169:BY169">
    <cfRule type="cellIs" dxfId="12491" priority="2181" operator="equal">
      <formula>"En avance"</formula>
    </cfRule>
  </conditionalFormatting>
  <conditionalFormatting sqref="BX169:BY169">
    <cfRule type="cellIs" dxfId="12490" priority="2182" operator="equal">
      <formula>"Cumplida"</formula>
    </cfRule>
  </conditionalFormatting>
  <conditionalFormatting sqref="BW169">
    <cfRule type="cellIs" dxfId="12489" priority="2183" operator="equal">
      <formula>"Sin iniciar"</formula>
    </cfRule>
  </conditionalFormatting>
  <conditionalFormatting sqref="BW169">
    <cfRule type="cellIs" dxfId="12488" priority="2184" operator="equal">
      <formula>"Vencida"</formula>
    </cfRule>
  </conditionalFormatting>
  <conditionalFormatting sqref="BW169">
    <cfRule type="cellIs" dxfId="12487" priority="2185" operator="equal">
      <formula>"En avance"</formula>
    </cfRule>
  </conditionalFormatting>
  <conditionalFormatting sqref="BW169">
    <cfRule type="cellIs" dxfId="12486" priority="2186" operator="equal">
      <formula>"Cumplida"</formula>
    </cfRule>
  </conditionalFormatting>
  <conditionalFormatting sqref="BX204:BY204">
    <cfRule type="cellIs" dxfId="12485" priority="2187" operator="equal">
      <formula>"Sin iniciar"</formula>
    </cfRule>
  </conditionalFormatting>
  <conditionalFormatting sqref="BX204:BY204">
    <cfRule type="cellIs" dxfId="12484" priority="2188" operator="equal">
      <formula>"Vencida"</formula>
    </cfRule>
  </conditionalFormatting>
  <conditionalFormatting sqref="BX204:BY204">
    <cfRule type="cellIs" dxfId="12483" priority="2189" operator="equal">
      <formula>"En avance"</formula>
    </cfRule>
  </conditionalFormatting>
  <conditionalFormatting sqref="BX204:BY204">
    <cfRule type="cellIs" dxfId="12482" priority="2190" operator="equal">
      <formula>"Cumplida"</formula>
    </cfRule>
  </conditionalFormatting>
  <conditionalFormatting sqref="BW204">
    <cfRule type="cellIs" dxfId="12481" priority="2191" operator="equal">
      <formula>"Sin iniciar"</formula>
    </cfRule>
  </conditionalFormatting>
  <conditionalFormatting sqref="BW204">
    <cfRule type="cellIs" dxfId="12480" priority="2192" operator="equal">
      <formula>"Vencida"</formula>
    </cfRule>
  </conditionalFormatting>
  <conditionalFormatting sqref="BW204">
    <cfRule type="cellIs" dxfId="12479" priority="2193" operator="equal">
      <formula>"En avance"</formula>
    </cfRule>
  </conditionalFormatting>
  <conditionalFormatting sqref="BW204">
    <cfRule type="cellIs" dxfId="12478" priority="2194" operator="equal">
      <formula>"Cumplida"</formula>
    </cfRule>
  </conditionalFormatting>
  <conditionalFormatting sqref="BX205:BY205">
    <cfRule type="cellIs" dxfId="12477" priority="2195" operator="equal">
      <formula>"Sin iniciar"</formula>
    </cfRule>
  </conditionalFormatting>
  <conditionalFormatting sqref="BX205:BY205">
    <cfRule type="cellIs" dxfId="12476" priority="2196" operator="equal">
      <formula>"Vencida"</formula>
    </cfRule>
  </conditionalFormatting>
  <conditionalFormatting sqref="BX205:BY205">
    <cfRule type="cellIs" dxfId="12475" priority="2197" operator="equal">
      <formula>"En avance"</formula>
    </cfRule>
  </conditionalFormatting>
  <conditionalFormatting sqref="BX205:BY205">
    <cfRule type="cellIs" dxfId="12474" priority="2198" operator="equal">
      <formula>"Cumplida"</formula>
    </cfRule>
  </conditionalFormatting>
  <conditionalFormatting sqref="BW205">
    <cfRule type="cellIs" dxfId="12473" priority="2199" operator="equal">
      <formula>"Sin iniciar"</formula>
    </cfRule>
  </conditionalFormatting>
  <conditionalFormatting sqref="BW205">
    <cfRule type="cellIs" dxfId="12472" priority="2200" operator="equal">
      <formula>"Vencida"</formula>
    </cfRule>
  </conditionalFormatting>
  <conditionalFormatting sqref="BW205">
    <cfRule type="cellIs" dxfId="12471" priority="2201" operator="equal">
      <formula>"En avance"</formula>
    </cfRule>
  </conditionalFormatting>
  <conditionalFormatting sqref="BW205">
    <cfRule type="cellIs" dxfId="12470" priority="2202" operator="equal">
      <formula>"Cumplida"</formula>
    </cfRule>
  </conditionalFormatting>
  <conditionalFormatting sqref="BX210:BY210">
    <cfRule type="cellIs" dxfId="12469" priority="2203" operator="equal">
      <formula>"Sin iniciar"</formula>
    </cfRule>
  </conditionalFormatting>
  <conditionalFormatting sqref="BX210:BY210">
    <cfRule type="cellIs" dxfId="12468" priority="2204" operator="equal">
      <formula>"Vencida"</formula>
    </cfRule>
  </conditionalFormatting>
  <conditionalFormatting sqref="BX210:BY210">
    <cfRule type="cellIs" dxfId="12467" priority="2205" operator="equal">
      <formula>"En avance"</formula>
    </cfRule>
  </conditionalFormatting>
  <conditionalFormatting sqref="BX210:BY210">
    <cfRule type="cellIs" dxfId="12466" priority="2206" operator="equal">
      <formula>"Cumplida"</formula>
    </cfRule>
  </conditionalFormatting>
  <conditionalFormatting sqref="BW210">
    <cfRule type="cellIs" dxfId="12465" priority="2207" operator="equal">
      <formula>"Sin iniciar"</formula>
    </cfRule>
  </conditionalFormatting>
  <conditionalFormatting sqref="BW210">
    <cfRule type="cellIs" dxfId="12464" priority="2208" operator="equal">
      <formula>"Vencida"</formula>
    </cfRule>
  </conditionalFormatting>
  <conditionalFormatting sqref="BW210">
    <cfRule type="cellIs" dxfId="12463" priority="2209" operator="equal">
      <formula>"En avance"</formula>
    </cfRule>
  </conditionalFormatting>
  <conditionalFormatting sqref="BW210">
    <cfRule type="cellIs" dxfId="12462" priority="2210" operator="equal">
      <formula>"Cumplida"</formula>
    </cfRule>
  </conditionalFormatting>
  <conditionalFormatting sqref="BY211">
    <cfRule type="cellIs" dxfId="12461" priority="2211" operator="equal">
      <formula>"Sin iniciar"</formula>
    </cfRule>
  </conditionalFormatting>
  <conditionalFormatting sqref="BY211">
    <cfRule type="cellIs" dxfId="12460" priority="2212" operator="equal">
      <formula>"Vencida"</formula>
    </cfRule>
  </conditionalFormatting>
  <conditionalFormatting sqref="BY211">
    <cfRule type="cellIs" dxfId="12459" priority="2213" operator="equal">
      <formula>"En avance"</formula>
    </cfRule>
  </conditionalFormatting>
  <conditionalFormatting sqref="BY211">
    <cfRule type="cellIs" dxfId="12458" priority="2214" operator="equal">
      <formula>"Cumplida"</formula>
    </cfRule>
  </conditionalFormatting>
  <conditionalFormatting sqref="BX211">
    <cfRule type="cellIs" dxfId="12457" priority="2215" operator="equal">
      <formula>"Sin iniciar"</formula>
    </cfRule>
  </conditionalFormatting>
  <conditionalFormatting sqref="BX211">
    <cfRule type="cellIs" dxfId="12456" priority="2216" operator="equal">
      <formula>"Vencida"</formula>
    </cfRule>
  </conditionalFormatting>
  <conditionalFormatting sqref="BX211">
    <cfRule type="cellIs" dxfId="12455" priority="2217" operator="equal">
      <formula>"En avance"</formula>
    </cfRule>
  </conditionalFormatting>
  <conditionalFormatting sqref="BX211">
    <cfRule type="cellIs" dxfId="12454" priority="2218" operator="equal">
      <formula>"Cumplida"</formula>
    </cfRule>
  </conditionalFormatting>
  <conditionalFormatting sqref="BW211">
    <cfRule type="cellIs" dxfId="12453" priority="2219" operator="equal">
      <formula>"Sin iniciar"</formula>
    </cfRule>
  </conditionalFormatting>
  <conditionalFormatting sqref="BW211">
    <cfRule type="cellIs" dxfId="12452" priority="2220" operator="equal">
      <formula>"Vencida"</formula>
    </cfRule>
  </conditionalFormatting>
  <conditionalFormatting sqref="BW211">
    <cfRule type="cellIs" dxfId="12451" priority="2221" operator="equal">
      <formula>"En avance"</formula>
    </cfRule>
  </conditionalFormatting>
  <conditionalFormatting sqref="BW211">
    <cfRule type="cellIs" dxfId="12450" priority="2222" operator="equal">
      <formula>"Cumplida"</formula>
    </cfRule>
  </conditionalFormatting>
  <conditionalFormatting sqref="BX212:BY212">
    <cfRule type="cellIs" dxfId="12449" priority="2223" operator="equal">
      <formula>"Sin iniciar"</formula>
    </cfRule>
  </conditionalFormatting>
  <conditionalFormatting sqref="BX212:BY212">
    <cfRule type="cellIs" dxfId="12448" priority="2224" operator="equal">
      <formula>"Vencida"</formula>
    </cfRule>
  </conditionalFormatting>
  <conditionalFormatting sqref="BX212:BY212">
    <cfRule type="cellIs" dxfId="12447" priority="2225" operator="equal">
      <formula>"En avance"</formula>
    </cfRule>
  </conditionalFormatting>
  <conditionalFormatting sqref="BX212:BY212">
    <cfRule type="cellIs" dxfId="12446" priority="2226" operator="equal">
      <formula>"Cumplida"</formula>
    </cfRule>
  </conditionalFormatting>
  <conditionalFormatting sqref="BW212">
    <cfRule type="cellIs" dxfId="12445" priority="2227" operator="equal">
      <formula>"Sin iniciar"</formula>
    </cfRule>
  </conditionalFormatting>
  <conditionalFormatting sqref="BW212">
    <cfRule type="cellIs" dxfId="12444" priority="2228" operator="equal">
      <formula>"Vencida"</formula>
    </cfRule>
  </conditionalFormatting>
  <conditionalFormatting sqref="BW212">
    <cfRule type="cellIs" dxfId="12443" priority="2229" operator="equal">
      <formula>"En avance"</formula>
    </cfRule>
  </conditionalFormatting>
  <conditionalFormatting sqref="BW212">
    <cfRule type="cellIs" dxfId="12442" priority="2230" operator="equal">
      <formula>"Cumplida"</formula>
    </cfRule>
  </conditionalFormatting>
  <conditionalFormatting sqref="BX213:BY213">
    <cfRule type="cellIs" dxfId="12441" priority="2231" operator="equal">
      <formula>"Sin iniciar"</formula>
    </cfRule>
  </conditionalFormatting>
  <conditionalFormatting sqref="BX213:BY213">
    <cfRule type="cellIs" dxfId="12440" priority="2232" operator="equal">
      <formula>"Vencida"</formula>
    </cfRule>
  </conditionalFormatting>
  <conditionalFormatting sqref="BX213:BY213">
    <cfRule type="cellIs" dxfId="12439" priority="2233" operator="equal">
      <formula>"En avance"</formula>
    </cfRule>
  </conditionalFormatting>
  <conditionalFormatting sqref="BX213:BY213">
    <cfRule type="cellIs" dxfId="12438" priority="2234" operator="equal">
      <formula>"Cumplida"</formula>
    </cfRule>
  </conditionalFormatting>
  <conditionalFormatting sqref="BW213">
    <cfRule type="cellIs" dxfId="12437" priority="2235" operator="equal">
      <formula>"Sin iniciar"</formula>
    </cfRule>
  </conditionalFormatting>
  <conditionalFormatting sqref="BW213">
    <cfRule type="cellIs" dxfId="12436" priority="2236" operator="equal">
      <formula>"Vencida"</formula>
    </cfRule>
  </conditionalFormatting>
  <conditionalFormatting sqref="BW213">
    <cfRule type="cellIs" dxfId="12435" priority="2237" operator="equal">
      <formula>"En avance"</formula>
    </cfRule>
  </conditionalFormatting>
  <conditionalFormatting sqref="BW213">
    <cfRule type="cellIs" dxfId="12434" priority="2238" operator="equal">
      <formula>"Cumplida"</formula>
    </cfRule>
  </conditionalFormatting>
  <conditionalFormatting sqref="BX214:BY214">
    <cfRule type="cellIs" dxfId="12433" priority="2239" operator="equal">
      <formula>"Sin iniciar"</formula>
    </cfRule>
  </conditionalFormatting>
  <conditionalFormatting sqref="BX214:BY214">
    <cfRule type="cellIs" dxfId="12432" priority="2240" operator="equal">
      <formula>"Vencida"</formula>
    </cfRule>
  </conditionalFormatting>
  <conditionalFormatting sqref="BX214:BY214">
    <cfRule type="cellIs" dxfId="12431" priority="2241" operator="equal">
      <formula>"En avance"</formula>
    </cfRule>
  </conditionalFormatting>
  <conditionalFormatting sqref="BX214:BY214">
    <cfRule type="cellIs" dxfId="12430" priority="2242" operator="equal">
      <formula>"Cumplida"</formula>
    </cfRule>
  </conditionalFormatting>
  <conditionalFormatting sqref="BW214">
    <cfRule type="cellIs" dxfId="12429" priority="2243" operator="equal">
      <formula>"Sin iniciar"</formula>
    </cfRule>
  </conditionalFormatting>
  <conditionalFormatting sqref="BW214">
    <cfRule type="cellIs" dxfId="12428" priority="2244" operator="equal">
      <formula>"Vencida"</formula>
    </cfRule>
  </conditionalFormatting>
  <conditionalFormatting sqref="BW214">
    <cfRule type="cellIs" dxfId="12427" priority="2245" operator="equal">
      <formula>"En avance"</formula>
    </cfRule>
  </conditionalFormatting>
  <conditionalFormatting sqref="BW214">
    <cfRule type="cellIs" dxfId="12426" priority="2246" operator="equal">
      <formula>"Cumplida"</formula>
    </cfRule>
  </conditionalFormatting>
  <conditionalFormatting sqref="BX273:BY273">
    <cfRule type="cellIs" dxfId="12425" priority="2247" operator="equal">
      <formula>"Sin iniciar"</formula>
    </cfRule>
  </conditionalFormatting>
  <conditionalFormatting sqref="BX273:BY273">
    <cfRule type="cellIs" dxfId="12424" priority="2248" operator="equal">
      <formula>"Vencida"</formula>
    </cfRule>
  </conditionalFormatting>
  <conditionalFormatting sqref="BX273:BY273">
    <cfRule type="cellIs" dxfId="12423" priority="2249" operator="equal">
      <formula>"En avance"</formula>
    </cfRule>
  </conditionalFormatting>
  <conditionalFormatting sqref="BX273:BY273">
    <cfRule type="cellIs" dxfId="12422" priority="2250" operator="equal">
      <formula>"Cumplida"</formula>
    </cfRule>
  </conditionalFormatting>
  <conditionalFormatting sqref="BW273">
    <cfRule type="cellIs" dxfId="12421" priority="2251" operator="equal">
      <formula>"Sin iniciar"</formula>
    </cfRule>
  </conditionalFormatting>
  <conditionalFormatting sqref="BW273">
    <cfRule type="cellIs" dxfId="12420" priority="2252" operator="equal">
      <formula>"Vencida"</formula>
    </cfRule>
  </conditionalFormatting>
  <conditionalFormatting sqref="BW273">
    <cfRule type="cellIs" dxfId="12419" priority="2253" operator="equal">
      <formula>"En avance"</formula>
    </cfRule>
  </conditionalFormatting>
  <conditionalFormatting sqref="BW273">
    <cfRule type="cellIs" dxfId="12418" priority="2254" operator="equal">
      <formula>"Cumplida"</formula>
    </cfRule>
  </conditionalFormatting>
  <conditionalFormatting sqref="BW279">
    <cfRule type="cellIs" dxfId="12417" priority="2255" operator="equal">
      <formula>"Sin iniciar"</formula>
    </cfRule>
  </conditionalFormatting>
  <conditionalFormatting sqref="BW279">
    <cfRule type="cellIs" dxfId="12416" priority="2256" operator="equal">
      <formula>"Vencida"</formula>
    </cfRule>
  </conditionalFormatting>
  <conditionalFormatting sqref="BW279">
    <cfRule type="cellIs" dxfId="12415" priority="2257" operator="equal">
      <formula>"En avance"</formula>
    </cfRule>
  </conditionalFormatting>
  <conditionalFormatting sqref="BW279">
    <cfRule type="cellIs" dxfId="12414" priority="2258" operator="equal">
      <formula>"Cumplida"</formula>
    </cfRule>
  </conditionalFormatting>
  <conditionalFormatting sqref="BW106:BY106">
    <cfRule type="cellIs" dxfId="12413" priority="2259" operator="equal">
      <formula>"Sin iniciar"</formula>
    </cfRule>
  </conditionalFormatting>
  <conditionalFormatting sqref="BW106:BY106">
    <cfRule type="cellIs" dxfId="12412" priority="2260" operator="equal">
      <formula>"Vencida"</formula>
    </cfRule>
  </conditionalFormatting>
  <conditionalFormatting sqref="BW106:BY106">
    <cfRule type="cellIs" dxfId="12411" priority="2261" operator="equal">
      <formula>"En avance"</formula>
    </cfRule>
  </conditionalFormatting>
  <conditionalFormatting sqref="BW106:BY106">
    <cfRule type="cellIs" dxfId="12410" priority="2262" operator="equal">
      <formula>"Cumplida"</formula>
    </cfRule>
  </conditionalFormatting>
  <conditionalFormatting sqref="BW108:BY108">
    <cfRule type="cellIs" dxfId="12409" priority="2263" operator="equal">
      <formula>"Sin iniciar"</formula>
    </cfRule>
  </conditionalFormatting>
  <conditionalFormatting sqref="BW108:BY108">
    <cfRule type="cellIs" dxfId="12408" priority="2264" operator="equal">
      <formula>"Vencida"</formula>
    </cfRule>
  </conditionalFormatting>
  <conditionalFormatting sqref="BW108:BY108">
    <cfRule type="cellIs" dxfId="12407" priority="2265" operator="equal">
      <formula>"En avance"</formula>
    </cfRule>
  </conditionalFormatting>
  <conditionalFormatting sqref="BW108:BY108">
    <cfRule type="cellIs" dxfId="12406" priority="2266" operator="equal">
      <formula>"Cumplida"</formula>
    </cfRule>
  </conditionalFormatting>
  <conditionalFormatting sqref="BW109:BY109">
    <cfRule type="cellIs" dxfId="12405" priority="2267" operator="equal">
      <formula>"Sin iniciar"</formula>
    </cfRule>
  </conditionalFormatting>
  <conditionalFormatting sqref="BW109:BY109">
    <cfRule type="cellIs" dxfId="12404" priority="2268" operator="equal">
      <formula>"Vencida"</formula>
    </cfRule>
  </conditionalFormatting>
  <conditionalFormatting sqref="BW109:BY109">
    <cfRule type="cellIs" dxfId="12403" priority="2269" operator="equal">
      <formula>"En avance"</formula>
    </cfRule>
  </conditionalFormatting>
  <conditionalFormatting sqref="BW109:BY109">
    <cfRule type="cellIs" dxfId="12402" priority="2270" operator="equal">
      <formula>"Cumplida"</formula>
    </cfRule>
  </conditionalFormatting>
  <conditionalFormatting sqref="BW253:BY253">
    <cfRule type="cellIs" dxfId="12401" priority="2271" operator="equal">
      <formula>"Sin iniciar"</formula>
    </cfRule>
  </conditionalFormatting>
  <conditionalFormatting sqref="BW253:BY253">
    <cfRule type="cellIs" dxfId="12400" priority="2272" operator="equal">
      <formula>"Vencida"</formula>
    </cfRule>
  </conditionalFormatting>
  <conditionalFormatting sqref="BW253:BY253">
    <cfRule type="cellIs" dxfId="12399" priority="2273" operator="equal">
      <formula>"En avance"</formula>
    </cfRule>
  </conditionalFormatting>
  <conditionalFormatting sqref="BW253:BY253">
    <cfRule type="cellIs" dxfId="12398" priority="2274" operator="equal">
      <formula>"Cumplida"</formula>
    </cfRule>
  </conditionalFormatting>
  <conditionalFormatting sqref="BW255:BY255">
    <cfRule type="cellIs" dxfId="12397" priority="2275" operator="equal">
      <formula>"Sin iniciar"</formula>
    </cfRule>
  </conditionalFormatting>
  <conditionalFormatting sqref="BW255:BY255">
    <cfRule type="cellIs" dxfId="12396" priority="2276" operator="equal">
      <formula>"Vencida"</formula>
    </cfRule>
  </conditionalFormatting>
  <conditionalFormatting sqref="BW255:BY255">
    <cfRule type="cellIs" dxfId="12395" priority="2277" operator="equal">
      <formula>"En avance"</formula>
    </cfRule>
  </conditionalFormatting>
  <conditionalFormatting sqref="BW255:BY255">
    <cfRule type="cellIs" dxfId="12394" priority="2278" operator="equal">
      <formula>"Cumplida"</formula>
    </cfRule>
  </conditionalFormatting>
  <conditionalFormatting sqref="CD8:CD37 CD39:CD59 CD161:CD486 CI8 CI109 CI412 CI417:CI486">
    <cfRule type="cellIs" dxfId="12393" priority="2279" operator="equal">
      <formula>"Sin iniciar"</formula>
    </cfRule>
  </conditionalFormatting>
  <conditionalFormatting sqref="CD8:CD37 CD39:CD59 CD161:CD486 CI8 CI109 CI412 CI417:CI486">
    <cfRule type="cellIs" dxfId="12392" priority="2280" operator="equal">
      <formula>"Vencida"</formula>
    </cfRule>
  </conditionalFormatting>
  <conditionalFormatting sqref="CD8:CD37 CD39:CD59 CD161:CD486 CI8 CI109 CI412 CI417:CI486">
    <cfRule type="cellIs" dxfId="12391" priority="2281" operator="equal">
      <formula>"En avance"</formula>
    </cfRule>
  </conditionalFormatting>
  <conditionalFormatting sqref="CD8:CD37 CD39:CD59 CD161:CD486 CI8 CI109 CI412 CI417:CI486 CV457 CN403:CT405 CN406:CR406 CT406 CV406 CD61:CD158 CN87:CW91">
    <cfRule type="cellIs" dxfId="12390" priority="2282" operator="equal">
      <formula>"Cumplida"</formula>
    </cfRule>
  </conditionalFormatting>
  <conditionalFormatting sqref="BX16:BY16">
    <cfRule type="cellIs" dxfId="12389" priority="2283" operator="equal">
      <formula>"Sin iniciar"</formula>
    </cfRule>
  </conditionalFormatting>
  <conditionalFormatting sqref="BX16:BY16">
    <cfRule type="cellIs" dxfId="12388" priority="2284" operator="equal">
      <formula>"Vencida"</formula>
    </cfRule>
  </conditionalFormatting>
  <conditionalFormatting sqref="BX16:BY16">
    <cfRule type="cellIs" dxfId="12387" priority="2285" operator="equal">
      <formula>"En avance"</formula>
    </cfRule>
  </conditionalFormatting>
  <conditionalFormatting sqref="BX16:BY16">
    <cfRule type="cellIs" dxfId="12386" priority="2286" operator="equal">
      <formula>"Cumplida"</formula>
    </cfRule>
  </conditionalFormatting>
  <conditionalFormatting sqref="BW16">
    <cfRule type="cellIs" dxfId="12385" priority="2287" operator="equal">
      <formula>"Sin iniciar"</formula>
    </cfRule>
  </conditionalFormatting>
  <conditionalFormatting sqref="BW16">
    <cfRule type="cellIs" dxfId="12384" priority="2288" operator="equal">
      <formula>"Vencida"</formula>
    </cfRule>
  </conditionalFormatting>
  <conditionalFormatting sqref="BW16">
    <cfRule type="cellIs" dxfId="12383" priority="2289" operator="equal">
      <formula>"En avance"</formula>
    </cfRule>
  </conditionalFormatting>
  <conditionalFormatting sqref="BW16">
    <cfRule type="cellIs" dxfId="12382" priority="2290" operator="equal">
      <formula>"Cumplida"</formula>
    </cfRule>
  </conditionalFormatting>
  <conditionalFormatting sqref="S27">
    <cfRule type="expression" dxfId="12381" priority="2291">
      <formula>AND(S27&lt;TODAY(), TODAY()-S27&gt;=WEEKDAY(TODAY()), TODAY()-S27&lt;WEEKDAY(TODAY())+7)</formula>
    </cfRule>
  </conditionalFormatting>
  <conditionalFormatting sqref="BX38:BY38">
    <cfRule type="cellIs" dxfId="12380" priority="2292" operator="equal">
      <formula>"Sin iniciar"</formula>
    </cfRule>
  </conditionalFormatting>
  <conditionalFormatting sqref="BX38:BY38">
    <cfRule type="cellIs" dxfId="12379" priority="2293" operator="equal">
      <formula>"Vencida"</formula>
    </cfRule>
  </conditionalFormatting>
  <conditionalFormatting sqref="BX38:BY38">
    <cfRule type="cellIs" dxfId="12378" priority="2294" operator="equal">
      <formula>"En avance"</formula>
    </cfRule>
  </conditionalFormatting>
  <conditionalFormatting sqref="BX38:BY38">
    <cfRule type="cellIs" dxfId="12377" priority="2295" operator="equal">
      <formula>"Cumplida"</formula>
    </cfRule>
  </conditionalFormatting>
  <conditionalFormatting sqref="BW38">
    <cfRule type="cellIs" dxfId="12376" priority="2296" operator="equal">
      <formula>"Sin iniciar"</formula>
    </cfRule>
  </conditionalFormatting>
  <conditionalFormatting sqref="BW38">
    <cfRule type="cellIs" dxfId="12375" priority="2297" operator="equal">
      <formula>"Vencida"</formula>
    </cfRule>
  </conditionalFormatting>
  <conditionalFormatting sqref="BW38">
    <cfRule type="cellIs" dxfId="12374" priority="2298" operator="equal">
      <formula>"En avance"</formula>
    </cfRule>
  </conditionalFormatting>
  <conditionalFormatting sqref="BW38">
    <cfRule type="cellIs" dxfId="12373" priority="2299" operator="equal">
      <formula>"Cumplida"</formula>
    </cfRule>
  </conditionalFormatting>
  <conditionalFormatting sqref="CD38">
    <cfRule type="cellIs" dxfId="12372" priority="2300" operator="equal">
      <formula>"Sin iniciar"</formula>
    </cfRule>
  </conditionalFormatting>
  <conditionalFormatting sqref="CD38">
    <cfRule type="cellIs" dxfId="12371" priority="2301" operator="equal">
      <formula>"Vencida"</formula>
    </cfRule>
  </conditionalFormatting>
  <conditionalFormatting sqref="CD38">
    <cfRule type="cellIs" dxfId="12370" priority="2302" operator="equal">
      <formula>"En avance"</formula>
    </cfRule>
  </conditionalFormatting>
  <conditionalFormatting sqref="CD38">
    <cfRule type="cellIs" dxfId="12369" priority="2303" operator="equal">
      <formula>"Cumplida"</formula>
    </cfRule>
  </conditionalFormatting>
  <conditionalFormatting sqref="BX60:BY60">
    <cfRule type="cellIs" dxfId="12368" priority="2304" operator="equal">
      <formula>"Sin iniciar"</formula>
    </cfRule>
  </conditionalFormatting>
  <conditionalFormatting sqref="BX60:BY60">
    <cfRule type="cellIs" dxfId="12367" priority="2305" operator="equal">
      <formula>"Vencida"</formula>
    </cfRule>
  </conditionalFormatting>
  <conditionalFormatting sqref="BX60:BY60">
    <cfRule type="cellIs" dxfId="12366" priority="2306" operator="equal">
      <formula>"En avance"</formula>
    </cfRule>
  </conditionalFormatting>
  <conditionalFormatting sqref="BX60:BY60">
    <cfRule type="cellIs" dxfId="12365" priority="2307" operator="equal">
      <formula>"Cumplida"</formula>
    </cfRule>
  </conditionalFormatting>
  <conditionalFormatting sqref="BW60">
    <cfRule type="cellIs" dxfId="12364" priority="2308" operator="equal">
      <formula>"Sin iniciar"</formula>
    </cfRule>
  </conditionalFormatting>
  <conditionalFormatting sqref="BW60">
    <cfRule type="cellIs" dxfId="12363" priority="2309" operator="equal">
      <formula>"Vencida"</formula>
    </cfRule>
  </conditionalFormatting>
  <conditionalFormatting sqref="BW60">
    <cfRule type="cellIs" dxfId="12362" priority="2310" operator="equal">
      <formula>"En avance"</formula>
    </cfRule>
  </conditionalFormatting>
  <conditionalFormatting sqref="BW60">
    <cfRule type="cellIs" dxfId="12361" priority="2311" operator="equal">
      <formula>"Cumplida"</formula>
    </cfRule>
  </conditionalFormatting>
  <conditionalFormatting sqref="CD60">
    <cfRule type="cellIs" dxfId="12360" priority="2312" operator="equal">
      <formula>"Sin iniciar"</formula>
    </cfRule>
  </conditionalFormatting>
  <conditionalFormatting sqref="CD60">
    <cfRule type="cellIs" dxfId="12359" priority="2313" operator="equal">
      <formula>"Vencida"</formula>
    </cfRule>
  </conditionalFormatting>
  <conditionalFormatting sqref="CD60">
    <cfRule type="cellIs" dxfId="12358" priority="2314" operator="equal">
      <formula>"En avance"</formula>
    </cfRule>
  </conditionalFormatting>
  <conditionalFormatting sqref="CD60">
    <cfRule type="cellIs" dxfId="12357" priority="2315" operator="equal">
      <formula>"Cumplida"</formula>
    </cfRule>
  </conditionalFormatting>
  <conditionalFormatting sqref="CA167">
    <cfRule type="cellIs" dxfId="12356" priority="2316" operator="equal">
      <formula>"Sin iniciar"</formula>
    </cfRule>
  </conditionalFormatting>
  <conditionalFormatting sqref="CA167">
    <cfRule type="cellIs" dxfId="12355" priority="2317" operator="equal">
      <formula>"Vencida"</formula>
    </cfRule>
  </conditionalFormatting>
  <conditionalFormatting sqref="CA167">
    <cfRule type="cellIs" dxfId="12354" priority="2318" operator="equal">
      <formula>"En avance"</formula>
    </cfRule>
  </conditionalFormatting>
  <conditionalFormatting sqref="CA167">
    <cfRule type="cellIs" dxfId="12353" priority="2319" operator="equal">
      <formula>"Cumplida"</formula>
    </cfRule>
  </conditionalFormatting>
  <conditionalFormatting sqref="CA371">
    <cfRule type="cellIs" dxfId="12352" priority="2320" operator="equal">
      <formula>"Sin iniciar"</formula>
    </cfRule>
  </conditionalFormatting>
  <conditionalFormatting sqref="CA371">
    <cfRule type="cellIs" dxfId="12351" priority="2321" operator="equal">
      <formula>"Vencida"</formula>
    </cfRule>
  </conditionalFormatting>
  <conditionalFormatting sqref="CA371">
    <cfRule type="cellIs" dxfId="12350" priority="2322" operator="equal">
      <formula>"En avance"</formula>
    </cfRule>
  </conditionalFormatting>
  <conditionalFormatting sqref="CA371">
    <cfRule type="cellIs" dxfId="12349" priority="2323" operator="equal">
      <formula>"Cumplida"</formula>
    </cfRule>
  </conditionalFormatting>
  <conditionalFormatting sqref="BX371">
    <cfRule type="cellIs" dxfId="12348" priority="2324" operator="equal">
      <formula>"Sin iniciar"</formula>
    </cfRule>
  </conditionalFormatting>
  <conditionalFormatting sqref="BX371">
    <cfRule type="cellIs" dxfId="12347" priority="2325" operator="equal">
      <formula>"Vencida"</formula>
    </cfRule>
  </conditionalFormatting>
  <conditionalFormatting sqref="BX371">
    <cfRule type="cellIs" dxfId="12346" priority="2326" operator="equal">
      <formula>"En avance"</formula>
    </cfRule>
  </conditionalFormatting>
  <conditionalFormatting sqref="BX371">
    <cfRule type="cellIs" dxfId="12345" priority="2327" operator="equal">
      <formula>"Cumplida"</formula>
    </cfRule>
  </conditionalFormatting>
  <conditionalFormatting sqref="BX365:BY365">
    <cfRule type="cellIs" dxfId="12344" priority="2328" stopIfTrue="1" operator="equal">
      <formula>"Sin seguimiento"</formula>
    </cfRule>
  </conditionalFormatting>
  <conditionalFormatting sqref="BX365:BY365">
    <cfRule type="cellIs" dxfId="12343" priority="2329" stopIfTrue="1" operator="equal">
      <formula>"Sin iniciar"</formula>
    </cfRule>
  </conditionalFormatting>
  <conditionalFormatting sqref="BX365:BY365">
    <cfRule type="cellIs" dxfId="12342" priority="2330" stopIfTrue="1" operator="equal">
      <formula>"Vencida"</formula>
    </cfRule>
  </conditionalFormatting>
  <conditionalFormatting sqref="BX365:BY365">
    <cfRule type="cellIs" dxfId="12341" priority="2331" stopIfTrue="1" operator="equal">
      <formula>"En avance"</formula>
    </cfRule>
  </conditionalFormatting>
  <conditionalFormatting sqref="BX365:BY365">
    <cfRule type="cellIs" dxfId="12340" priority="2332" stopIfTrue="1" operator="equal">
      <formula>"Cumplida"</formula>
    </cfRule>
  </conditionalFormatting>
  <conditionalFormatting sqref="CA379">
    <cfRule type="cellIs" dxfId="12339" priority="2333" operator="equal">
      <formula>"Sin iniciar"</formula>
    </cfRule>
  </conditionalFormatting>
  <conditionalFormatting sqref="CA379">
    <cfRule type="cellIs" dxfId="12338" priority="2334" operator="equal">
      <formula>"Vencida"</formula>
    </cfRule>
  </conditionalFormatting>
  <conditionalFormatting sqref="CA379">
    <cfRule type="cellIs" dxfId="12337" priority="2335" operator="equal">
      <formula>"En avance"</formula>
    </cfRule>
  </conditionalFormatting>
  <conditionalFormatting sqref="CA379">
    <cfRule type="cellIs" dxfId="12336" priority="2336" operator="equal">
      <formula>"Cumplida"</formula>
    </cfRule>
  </conditionalFormatting>
  <conditionalFormatting sqref="CB39">
    <cfRule type="cellIs" dxfId="12335" priority="2337" stopIfTrue="1" operator="equal">
      <formula>"Sin iniciar"</formula>
    </cfRule>
  </conditionalFormatting>
  <conditionalFormatting sqref="CB39">
    <cfRule type="cellIs" dxfId="12334" priority="2338" stopIfTrue="1" operator="equal">
      <formula>"Vencida"</formula>
    </cfRule>
  </conditionalFormatting>
  <conditionalFormatting sqref="CB39">
    <cfRule type="cellIs" dxfId="12333" priority="2339" stopIfTrue="1" operator="equal">
      <formula>"En avance"</formula>
    </cfRule>
  </conditionalFormatting>
  <conditionalFormatting sqref="CB39">
    <cfRule type="cellIs" dxfId="12332" priority="2340" stopIfTrue="1" operator="equal">
      <formula>"Cumplida"</formula>
    </cfRule>
  </conditionalFormatting>
  <conditionalFormatting sqref="BZ39">
    <cfRule type="cellIs" dxfId="12331" priority="2341" stopIfTrue="1" operator="equal">
      <formula>"Sin iniciar"</formula>
    </cfRule>
  </conditionalFormatting>
  <conditionalFormatting sqref="BZ39">
    <cfRule type="cellIs" dxfId="12330" priority="2342" stopIfTrue="1" operator="equal">
      <formula>"Vencida"</formula>
    </cfRule>
  </conditionalFormatting>
  <conditionalFormatting sqref="BZ39">
    <cfRule type="cellIs" dxfId="12329" priority="2343" stopIfTrue="1" operator="equal">
      <formula>"En avance"</formula>
    </cfRule>
  </conditionalFormatting>
  <conditionalFormatting sqref="BZ39">
    <cfRule type="cellIs" dxfId="12328" priority="2344" stopIfTrue="1" operator="equal">
      <formula>"Cumplida"</formula>
    </cfRule>
  </conditionalFormatting>
  <conditionalFormatting sqref="BZ70">
    <cfRule type="cellIs" dxfId="12327" priority="2345" stopIfTrue="1" operator="equal">
      <formula>"Sin iniciar"</formula>
    </cfRule>
  </conditionalFormatting>
  <conditionalFormatting sqref="BZ70">
    <cfRule type="cellIs" dxfId="12326" priority="2346" stopIfTrue="1" operator="equal">
      <formula>"Vencida"</formula>
    </cfRule>
  </conditionalFormatting>
  <conditionalFormatting sqref="BZ70">
    <cfRule type="cellIs" dxfId="12325" priority="2347" stopIfTrue="1" operator="equal">
      <formula>"En avance"</formula>
    </cfRule>
  </conditionalFormatting>
  <conditionalFormatting sqref="BZ70">
    <cfRule type="cellIs" dxfId="12324" priority="2348" stopIfTrue="1" operator="equal">
      <formula>"Cumplida"</formula>
    </cfRule>
  </conditionalFormatting>
  <conditionalFormatting sqref="CB70">
    <cfRule type="cellIs" dxfId="12323" priority="2349" stopIfTrue="1" operator="equal">
      <formula>"Sin iniciar"</formula>
    </cfRule>
  </conditionalFormatting>
  <conditionalFormatting sqref="CB70">
    <cfRule type="cellIs" dxfId="12322" priority="2350" stopIfTrue="1" operator="equal">
      <formula>"Vencida"</formula>
    </cfRule>
  </conditionalFormatting>
  <conditionalFormatting sqref="CB70">
    <cfRule type="cellIs" dxfId="12321" priority="2351" stopIfTrue="1" operator="equal">
      <formula>"En avance"</formula>
    </cfRule>
  </conditionalFormatting>
  <conditionalFormatting sqref="CB70">
    <cfRule type="cellIs" dxfId="12320" priority="2352" stopIfTrue="1" operator="equal">
      <formula>"Cumplida"</formula>
    </cfRule>
  </conditionalFormatting>
  <conditionalFormatting sqref="CB71">
    <cfRule type="cellIs" dxfId="12319" priority="2353" stopIfTrue="1" operator="equal">
      <formula>"Sin iniciar"</formula>
    </cfRule>
  </conditionalFormatting>
  <conditionalFormatting sqref="CB71">
    <cfRule type="cellIs" dxfId="12318" priority="2354" stopIfTrue="1" operator="equal">
      <formula>"Vencida"</formula>
    </cfRule>
  </conditionalFormatting>
  <conditionalFormatting sqref="CB71">
    <cfRule type="cellIs" dxfId="12317" priority="2355" stopIfTrue="1" operator="equal">
      <formula>"En avance"</formula>
    </cfRule>
  </conditionalFormatting>
  <conditionalFormatting sqref="CB71">
    <cfRule type="cellIs" dxfId="12316" priority="2356" stopIfTrue="1" operator="equal">
      <formula>"Cumplida"</formula>
    </cfRule>
  </conditionalFormatting>
  <conditionalFormatting sqref="BZ71:BZ73 BZ76 BZ78 BZ99 BZ110:BZ113 BZ115 BZ166 BZ229:BZ232 BZ342 BZ345 BZ397">
    <cfRule type="cellIs" dxfId="12315" priority="2357" stopIfTrue="1" operator="equal">
      <formula>"Sin iniciar"</formula>
    </cfRule>
  </conditionalFormatting>
  <conditionalFormatting sqref="BZ71:BZ73 BZ76 BZ78 BZ99 BZ110:BZ113 BZ115 BZ166 BZ229:BZ232 BZ342 BZ345 BZ397">
    <cfRule type="cellIs" dxfId="12314" priority="2358" stopIfTrue="1" operator="equal">
      <formula>"Vencida"</formula>
    </cfRule>
  </conditionalFormatting>
  <conditionalFormatting sqref="BZ71:BZ73 BZ76 BZ78 BZ99 BZ110:BZ113 BZ115 BZ166 BZ229:BZ232 BZ342 BZ345 BZ397">
    <cfRule type="cellIs" dxfId="12313" priority="2359" stopIfTrue="1" operator="equal">
      <formula>"En avance"</formula>
    </cfRule>
  </conditionalFormatting>
  <conditionalFormatting sqref="BZ71:BZ73 BZ76 BZ78 BZ99 BZ110:BZ113 BZ115 BZ166 BZ229:BZ232 BZ342 BZ345 BZ397">
    <cfRule type="cellIs" dxfId="12312" priority="2360" stopIfTrue="1" operator="equal">
      <formula>"Cumplida"</formula>
    </cfRule>
  </conditionalFormatting>
  <conditionalFormatting sqref="CB72">
    <cfRule type="cellIs" dxfId="12311" priority="2361" stopIfTrue="1" operator="equal">
      <formula>"Sin iniciar"</formula>
    </cfRule>
  </conditionalFormatting>
  <conditionalFormatting sqref="CB72">
    <cfRule type="cellIs" dxfId="12310" priority="2362" stopIfTrue="1" operator="equal">
      <formula>"Vencida"</formula>
    </cfRule>
  </conditionalFormatting>
  <conditionalFormatting sqref="CB72">
    <cfRule type="cellIs" dxfId="12309" priority="2363" stopIfTrue="1" operator="equal">
      <formula>"En avance"</formula>
    </cfRule>
  </conditionalFormatting>
  <conditionalFormatting sqref="CB72">
    <cfRule type="cellIs" dxfId="12308" priority="2364" stopIfTrue="1" operator="equal">
      <formula>"Cumplida"</formula>
    </cfRule>
  </conditionalFormatting>
  <conditionalFormatting sqref="CB73">
    <cfRule type="cellIs" dxfId="12307" priority="2365" stopIfTrue="1" operator="equal">
      <formula>"Sin iniciar"</formula>
    </cfRule>
  </conditionalFormatting>
  <conditionalFormatting sqref="CB73">
    <cfRule type="cellIs" dxfId="12306" priority="2366" stopIfTrue="1" operator="equal">
      <formula>"Vencida"</formula>
    </cfRule>
  </conditionalFormatting>
  <conditionalFormatting sqref="CB73">
    <cfRule type="cellIs" dxfId="12305" priority="2367" stopIfTrue="1" operator="equal">
      <formula>"En avance"</formula>
    </cfRule>
  </conditionalFormatting>
  <conditionalFormatting sqref="CB73">
    <cfRule type="cellIs" dxfId="12304" priority="2368" stopIfTrue="1" operator="equal">
      <formula>"Cumplida"</formula>
    </cfRule>
  </conditionalFormatting>
  <conditionalFormatting sqref="BW39:BY39">
    <cfRule type="cellIs" dxfId="12303" priority="2369" operator="equal">
      <formula>"Sin iniciar"</formula>
    </cfRule>
  </conditionalFormatting>
  <conditionalFormatting sqref="BW39:BY39">
    <cfRule type="cellIs" dxfId="12302" priority="2370" operator="equal">
      <formula>"Vencida"</formula>
    </cfRule>
  </conditionalFormatting>
  <conditionalFormatting sqref="BW39:BY39">
    <cfRule type="cellIs" dxfId="12301" priority="2371" operator="equal">
      <formula>"En avance"</formula>
    </cfRule>
  </conditionalFormatting>
  <conditionalFormatting sqref="BW39:BY39">
    <cfRule type="cellIs" dxfId="12300" priority="2372" operator="equal">
      <formula>"Cumplida"</formula>
    </cfRule>
  </conditionalFormatting>
  <conditionalFormatting sqref="BX72:BY72">
    <cfRule type="cellIs" dxfId="12299" priority="2373" operator="equal">
      <formula>"Sin iniciar"</formula>
    </cfRule>
  </conditionalFormatting>
  <conditionalFormatting sqref="BX72:BY72">
    <cfRule type="cellIs" dxfId="12298" priority="2374" operator="equal">
      <formula>"Vencida"</formula>
    </cfRule>
  </conditionalFormatting>
  <conditionalFormatting sqref="BX72:BY72">
    <cfRule type="cellIs" dxfId="12297" priority="2375" operator="equal">
      <formula>"En avance"</formula>
    </cfRule>
  </conditionalFormatting>
  <conditionalFormatting sqref="BX72:BY72">
    <cfRule type="cellIs" dxfId="12296" priority="2376" operator="equal">
      <formula>"Cumplida"</formula>
    </cfRule>
  </conditionalFormatting>
  <conditionalFormatting sqref="BW72">
    <cfRule type="cellIs" dxfId="12295" priority="2377" operator="equal">
      <formula>"Sin iniciar"</formula>
    </cfRule>
  </conditionalFormatting>
  <conditionalFormatting sqref="BW72">
    <cfRule type="cellIs" dxfId="12294" priority="2378" operator="equal">
      <formula>"Vencida"</formula>
    </cfRule>
  </conditionalFormatting>
  <conditionalFormatting sqref="BW72">
    <cfRule type="cellIs" dxfId="12293" priority="2379" operator="equal">
      <formula>"En avance"</formula>
    </cfRule>
  </conditionalFormatting>
  <conditionalFormatting sqref="BW72">
    <cfRule type="cellIs" dxfId="12292" priority="2380" operator="equal">
      <formula>"Cumplida"</formula>
    </cfRule>
  </conditionalFormatting>
  <conditionalFormatting sqref="BW70:BY70">
    <cfRule type="cellIs" dxfId="12291" priority="2381" operator="equal">
      <formula>"Sin iniciar"</formula>
    </cfRule>
  </conditionalFormatting>
  <conditionalFormatting sqref="BW70:BY70">
    <cfRule type="cellIs" dxfId="12290" priority="2382" operator="equal">
      <formula>"Vencida"</formula>
    </cfRule>
  </conditionalFormatting>
  <conditionalFormatting sqref="BW70:BY70">
    <cfRule type="cellIs" dxfId="12289" priority="2383" operator="equal">
      <formula>"En avance"</formula>
    </cfRule>
  </conditionalFormatting>
  <conditionalFormatting sqref="BW70:BY70">
    <cfRule type="cellIs" dxfId="12288" priority="2384" operator="equal">
      <formula>"Cumplida"</formula>
    </cfRule>
  </conditionalFormatting>
  <conditionalFormatting sqref="BW71:BY71">
    <cfRule type="cellIs" dxfId="12287" priority="2385" operator="equal">
      <formula>"Sin iniciar"</formula>
    </cfRule>
  </conditionalFormatting>
  <conditionalFormatting sqref="BW71:BY71">
    <cfRule type="cellIs" dxfId="12286" priority="2386" operator="equal">
      <formula>"Vencida"</formula>
    </cfRule>
  </conditionalFormatting>
  <conditionalFormatting sqref="BW71:BY71">
    <cfRule type="cellIs" dxfId="12285" priority="2387" operator="equal">
      <formula>"En avance"</formula>
    </cfRule>
  </conditionalFormatting>
  <conditionalFormatting sqref="BW71:BY71">
    <cfRule type="cellIs" dxfId="12284" priority="2388" operator="equal">
      <formula>"Cumplida"</formula>
    </cfRule>
  </conditionalFormatting>
  <conditionalFormatting sqref="BW73:BY73">
    <cfRule type="cellIs" dxfId="12283" priority="2389" operator="equal">
      <formula>"Sin iniciar"</formula>
    </cfRule>
  </conditionalFormatting>
  <conditionalFormatting sqref="BW73:BY73">
    <cfRule type="cellIs" dxfId="12282" priority="2390" operator="equal">
      <formula>"Vencida"</formula>
    </cfRule>
  </conditionalFormatting>
  <conditionalFormatting sqref="BW73:BY73">
    <cfRule type="cellIs" dxfId="12281" priority="2391" operator="equal">
      <formula>"En avance"</formula>
    </cfRule>
  </conditionalFormatting>
  <conditionalFormatting sqref="BW73:BY73">
    <cfRule type="cellIs" dxfId="12280" priority="2392" operator="equal">
      <formula>"Cumplida"</formula>
    </cfRule>
  </conditionalFormatting>
  <conditionalFormatting sqref="BW76:BY76">
    <cfRule type="cellIs" dxfId="12279" priority="2393" stopIfTrue="1" operator="equal">
      <formula>"Sin seguimiento"</formula>
    </cfRule>
  </conditionalFormatting>
  <conditionalFormatting sqref="BW76:BY76">
    <cfRule type="cellIs" dxfId="12278" priority="2394" stopIfTrue="1" operator="equal">
      <formula>"Sin iniciar"</formula>
    </cfRule>
  </conditionalFormatting>
  <conditionalFormatting sqref="BW76:BY76">
    <cfRule type="cellIs" dxfId="12277" priority="2395" stopIfTrue="1" operator="equal">
      <formula>"Vencida"</formula>
    </cfRule>
  </conditionalFormatting>
  <conditionalFormatting sqref="BW76:BY76">
    <cfRule type="cellIs" dxfId="12276" priority="2396" stopIfTrue="1" operator="equal">
      <formula>"En avance"</formula>
    </cfRule>
  </conditionalFormatting>
  <conditionalFormatting sqref="BW76:BY76">
    <cfRule type="cellIs" dxfId="12275" priority="2397" stopIfTrue="1" operator="equal">
      <formula>"Cumplida"</formula>
    </cfRule>
  </conditionalFormatting>
  <conditionalFormatting sqref="BW78:BY78">
    <cfRule type="cellIs" dxfId="12274" priority="2398" stopIfTrue="1" operator="equal">
      <formula>"Sin seguimiento"</formula>
    </cfRule>
  </conditionalFormatting>
  <conditionalFormatting sqref="BW78:BY78">
    <cfRule type="cellIs" dxfId="12273" priority="2399" stopIfTrue="1" operator="equal">
      <formula>"Sin iniciar"</formula>
    </cfRule>
  </conditionalFormatting>
  <conditionalFormatting sqref="BW78:BY78">
    <cfRule type="cellIs" dxfId="12272" priority="2400" stopIfTrue="1" operator="equal">
      <formula>"Vencida"</formula>
    </cfRule>
  </conditionalFormatting>
  <conditionalFormatting sqref="BW78:BY78">
    <cfRule type="cellIs" dxfId="12271" priority="2401" stopIfTrue="1" operator="equal">
      <formula>"En avance"</formula>
    </cfRule>
  </conditionalFormatting>
  <conditionalFormatting sqref="BW78:BY78">
    <cfRule type="cellIs" dxfId="12270" priority="2402" stopIfTrue="1" operator="equal">
      <formula>"Cumplida"</formula>
    </cfRule>
  </conditionalFormatting>
  <conditionalFormatting sqref="BW81:BY83">
    <cfRule type="cellIs" dxfId="12269" priority="2403" stopIfTrue="1" operator="equal">
      <formula>"Sin seguimiento"</formula>
    </cfRule>
  </conditionalFormatting>
  <conditionalFormatting sqref="BW81:BY83">
    <cfRule type="cellIs" dxfId="12268" priority="2404" stopIfTrue="1" operator="equal">
      <formula>"Sin iniciar"</formula>
    </cfRule>
  </conditionalFormatting>
  <conditionalFormatting sqref="BW81:BY83">
    <cfRule type="cellIs" dxfId="12267" priority="2405" stopIfTrue="1" operator="equal">
      <formula>"Vencida"</formula>
    </cfRule>
  </conditionalFormatting>
  <conditionalFormatting sqref="BW81:BY83">
    <cfRule type="cellIs" dxfId="12266" priority="2406" stopIfTrue="1" operator="equal">
      <formula>"En avance"</formula>
    </cfRule>
  </conditionalFormatting>
  <conditionalFormatting sqref="BW81:BY83">
    <cfRule type="cellIs" dxfId="12265" priority="2407" stopIfTrue="1" operator="equal">
      <formula>"Cumplida"</formula>
    </cfRule>
  </conditionalFormatting>
  <conditionalFormatting sqref="BW99:BY99">
    <cfRule type="cellIs" dxfId="12264" priority="2408" stopIfTrue="1" operator="equal">
      <formula>"Sin seguimiento"</formula>
    </cfRule>
  </conditionalFormatting>
  <conditionalFormatting sqref="BW99:BY99">
    <cfRule type="cellIs" dxfId="12263" priority="2409" stopIfTrue="1" operator="equal">
      <formula>"Sin iniciar"</formula>
    </cfRule>
  </conditionalFormatting>
  <conditionalFormatting sqref="BW99:BY99">
    <cfRule type="cellIs" dxfId="12262" priority="2410" stopIfTrue="1" operator="equal">
      <formula>"Vencida"</formula>
    </cfRule>
  </conditionalFormatting>
  <conditionalFormatting sqref="BW99:BY99">
    <cfRule type="cellIs" dxfId="12261" priority="2411" stopIfTrue="1" operator="equal">
      <formula>"En avance"</formula>
    </cfRule>
  </conditionalFormatting>
  <conditionalFormatting sqref="BW99:BY99">
    <cfRule type="cellIs" dxfId="12260" priority="2412" stopIfTrue="1" operator="equal">
      <formula>"Cumplida"</formula>
    </cfRule>
  </conditionalFormatting>
  <conditionalFormatting sqref="BW102:BY102">
    <cfRule type="cellIs" dxfId="12259" priority="2413" stopIfTrue="1" operator="equal">
      <formula>"Sin seguimiento"</formula>
    </cfRule>
  </conditionalFormatting>
  <conditionalFormatting sqref="BW102:BY102">
    <cfRule type="cellIs" dxfId="12258" priority="2414" stopIfTrue="1" operator="equal">
      <formula>"Sin iniciar"</formula>
    </cfRule>
  </conditionalFormatting>
  <conditionalFormatting sqref="BW102:BY102">
    <cfRule type="cellIs" dxfId="12257" priority="2415" stopIfTrue="1" operator="equal">
      <formula>"Vencida"</formula>
    </cfRule>
  </conditionalFormatting>
  <conditionalFormatting sqref="BW102:BY102">
    <cfRule type="cellIs" dxfId="12256" priority="2416" stopIfTrue="1" operator="equal">
      <formula>"En avance"</formula>
    </cfRule>
  </conditionalFormatting>
  <conditionalFormatting sqref="BW102:BY102">
    <cfRule type="cellIs" dxfId="12255" priority="2417" stopIfTrue="1" operator="equal">
      <formula>"Cumplida"</formula>
    </cfRule>
  </conditionalFormatting>
  <conditionalFormatting sqref="BW110:BY113">
    <cfRule type="cellIs" dxfId="12254" priority="2418" stopIfTrue="1" operator="equal">
      <formula>"Sin seguimiento"</formula>
    </cfRule>
  </conditionalFormatting>
  <conditionalFormatting sqref="BW110:BY113">
    <cfRule type="cellIs" dxfId="12253" priority="2419" stopIfTrue="1" operator="equal">
      <formula>"Sin iniciar"</formula>
    </cfRule>
  </conditionalFormatting>
  <conditionalFormatting sqref="BW110:BY113">
    <cfRule type="cellIs" dxfId="12252" priority="2420" stopIfTrue="1" operator="equal">
      <formula>"Vencida"</formula>
    </cfRule>
  </conditionalFormatting>
  <conditionalFormatting sqref="BW110:BY113">
    <cfRule type="cellIs" dxfId="12251" priority="2421" stopIfTrue="1" operator="equal">
      <formula>"En avance"</formula>
    </cfRule>
  </conditionalFormatting>
  <conditionalFormatting sqref="BW110:BY113">
    <cfRule type="cellIs" dxfId="12250" priority="2422" stopIfTrue="1" operator="equal">
      <formula>"Cumplida"</formula>
    </cfRule>
  </conditionalFormatting>
  <conditionalFormatting sqref="BW115:BY115">
    <cfRule type="cellIs" dxfId="12249" priority="2423" stopIfTrue="1" operator="equal">
      <formula>"Sin seguimiento"</formula>
    </cfRule>
  </conditionalFormatting>
  <conditionalFormatting sqref="BW115:BY115">
    <cfRule type="cellIs" dxfId="12248" priority="2424" stopIfTrue="1" operator="equal">
      <formula>"Sin iniciar"</formula>
    </cfRule>
  </conditionalFormatting>
  <conditionalFormatting sqref="BW115:BY115">
    <cfRule type="cellIs" dxfId="12247" priority="2425" stopIfTrue="1" operator="equal">
      <formula>"Vencida"</formula>
    </cfRule>
  </conditionalFormatting>
  <conditionalFormatting sqref="BW115:BY115">
    <cfRule type="cellIs" dxfId="12246" priority="2426" stopIfTrue="1" operator="equal">
      <formula>"En avance"</formula>
    </cfRule>
  </conditionalFormatting>
  <conditionalFormatting sqref="BW115:BY115">
    <cfRule type="cellIs" dxfId="12245" priority="2427" stopIfTrue="1" operator="equal">
      <formula>"Cumplida"</formula>
    </cfRule>
  </conditionalFormatting>
  <conditionalFormatting sqref="BW166:BY166">
    <cfRule type="cellIs" dxfId="12244" priority="2428" stopIfTrue="1" operator="equal">
      <formula>"Sin seguimiento"</formula>
    </cfRule>
  </conditionalFormatting>
  <conditionalFormatting sqref="BW166:BY166">
    <cfRule type="cellIs" dxfId="12243" priority="2429" stopIfTrue="1" operator="equal">
      <formula>"Sin iniciar"</formula>
    </cfRule>
  </conditionalFormatting>
  <conditionalFormatting sqref="BW166:BY166">
    <cfRule type="cellIs" dxfId="12242" priority="2430" stopIfTrue="1" operator="equal">
      <formula>"Vencida"</formula>
    </cfRule>
  </conditionalFormatting>
  <conditionalFormatting sqref="BW166:BY166">
    <cfRule type="cellIs" dxfId="12241" priority="2431" stopIfTrue="1" operator="equal">
      <formula>"En avance"</formula>
    </cfRule>
  </conditionalFormatting>
  <conditionalFormatting sqref="BW166:BY166">
    <cfRule type="cellIs" dxfId="12240" priority="2432" stopIfTrue="1" operator="equal">
      <formula>"Cumplida"</formula>
    </cfRule>
  </conditionalFormatting>
  <conditionalFormatting sqref="BW229:BY232">
    <cfRule type="cellIs" dxfId="12239" priority="2433" stopIfTrue="1" operator="equal">
      <formula>"Sin seguimiento"</formula>
    </cfRule>
  </conditionalFormatting>
  <conditionalFormatting sqref="BW229:BY232">
    <cfRule type="cellIs" dxfId="12238" priority="2434" stopIfTrue="1" operator="equal">
      <formula>"Sin iniciar"</formula>
    </cfRule>
  </conditionalFormatting>
  <conditionalFormatting sqref="BW229:BY232">
    <cfRule type="cellIs" dxfId="12237" priority="2435" stopIfTrue="1" operator="equal">
      <formula>"Vencida"</formula>
    </cfRule>
  </conditionalFormatting>
  <conditionalFormatting sqref="BW229:BY232">
    <cfRule type="cellIs" dxfId="12236" priority="2436" stopIfTrue="1" operator="equal">
      <formula>"En avance"</formula>
    </cfRule>
  </conditionalFormatting>
  <conditionalFormatting sqref="BW229:BY232">
    <cfRule type="cellIs" dxfId="12235" priority="2437" stopIfTrue="1" operator="equal">
      <formula>"Cumplida"</formula>
    </cfRule>
  </conditionalFormatting>
  <conditionalFormatting sqref="BW342:BY342">
    <cfRule type="cellIs" dxfId="12234" priority="2438" stopIfTrue="1" operator="equal">
      <formula>"Sin seguimiento"</formula>
    </cfRule>
  </conditionalFormatting>
  <conditionalFormatting sqref="BW342:BY342">
    <cfRule type="cellIs" dxfId="12233" priority="2439" stopIfTrue="1" operator="equal">
      <formula>"Sin iniciar"</formula>
    </cfRule>
  </conditionalFormatting>
  <conditionalFormatting sqref="BW342:BY342">
    <cfRule type="cellIs" dxfId="12232" priority="2440" stopIfTrue="1" operator="equal">
      <formula>"Vencida"</formula>
    </cfRule>
  </conditionalFormatting>
  <conditionalFormatting sqref="BW342:BY342">
    <cfRule type="cellIs" dxfId="12231" priority="2441" stopIfTrue="1" operator="equal">
      <formula>"En avance"</formula>
    </cfRule>
  </conditionalFormatting>
  <conditionalFormatting sqref="BW342:BY342">
    <cfRule type="cellIs" dxfId="12230" priority="2442" stopIfTrue="1" operator="equal">
      <formula>"Cumplida"</formula>
    </cfRule>
  </conditionalFormatting>
  <conditionalFormatting sqref="BW345:BY345">
    <cfRule type="cellIs" dxfId="12229" priority="2443" stopIfTrue="1" operator="equal">
      <formula>"Sin seguimiento"</formula>
    </cfRule>
  </conditionalFormatting>
  <conditionalFormatting sqref="BW345:BY345">
    <cfRule type="cellIs" dxfId="12228" priority="2444" stopIfTrue="1" operator="equal">
      <formula>"Sin iniciar"</formula>
    </cfRule>
  </conditionalFormatting>
  <conditionalFormatting sqref="BW345:BY345">
    <cfRule type="cellIs" dxfId="12227" priority="2445" stopIfTrue="1" operator="equal">
      <formula>"Vencida"</formula>
    </cfRule>
  </conditionalFormatting>
  <conditionalFormatting sqref="BW345:BY345">
    <cfRule type="cellIs" dxfId="12226" priority="2446" stopIfTrue="1" operator="equal">
      <formula>"En avance"</formula>
    </cfRule>
  </conditionalFormatting>
  <conditionalFormatting sqref="BW345:BY345">
    <cfRule type="cellIs" dxfId="12225" priority="2447" stopIfTrue="1" operator="equal">
      <formula>"Cumplida"</formula>
    </cfRule>
  </conditionalFormatting>
  <conditionalFormatting sqref="BW397:BY397">
    <cfRule type="cellIs" dxfId="12224" priority="2448" stopIfTrue="1" operator="equal">
      <formula>"Sin seguimiento"</formula>
    </cfRule>
  </conditionalFormatting>
  <conditionalFormatting sqref="BW397:BY397">
    <cfRule type="cellIs" dxfId="12223" priority="2449" stopIfTrue="1" operator="equal">
      <formula>"Sin iniciar"</formula>
    </cfRule>
  </conditionalFormatting>
  <conditionalFormatting sqref="BW397:BY397">
    <cfRule type="cellIs" dxfId="12222" priority="2450" stopIfTrue="1" operator="equal">
      <formula>"Vencida"</formula>
    </cfRule>
  </conditionalFormatting>
  <conditionalFormatting sqref="BW397:BY397">
    <cfRule type="cellIs" dxfId="12221" priority="2451" stopIfTrue="1" operator="equal">
      <formula>"En avance"</formula>
    </cfRule>
  </conditionalFormatting>
  <conditionalFormatting sqref="BW397:BY397">
    <cfRule type="cellIs" dxfId="12220" priority="2452" stopIfTrue="1" operator="equal">
      <formula>"Cumplida"</formula>
    </cfRule>
  </conditionalFormatting>
  <conditionalFormatting sqref="CB76 CB78 CB99 CB110:CB113 CB115 CB166 CB229:CB232 CB342 CB345 CB397">
    <cfRule type="cellIs" dxfId="12219" priority="2453" stopIfTrue="1" operator="equal">
      <formula>"Sin iniciar"</formula>
    </cfRule>
  </conditionalFormatting>
  <conditionalFormatting sqref="CB76 CB78 CB99 CB110:CB113 CB115 CB166 CB229:CB232 CB342 CB345 CB397">
    <cfRule type="cellIs" dxfId="12218" priority="2454" stopIfTrue="1" operator="equal">
      <formula>"Vencida"</formula>
    </cfRule>
  </conditionalFormatting>
  <conditionalFormatting sqref="CB76 CB78 CB99 CB110:CB113 CB115 CB166 CB229:CB232 CB342 CB345 CB397">
    <cfRule type="cellIs" dxfId="12217" priority="2455" stopIfTrue="1" operator="equal">
      <formula>"En avance"</formula>
    </cfRule>
  </conditionalFormatting>
  <conditionalFormatting sqref="CB76 CB78 CB99 CB110:CB113 CB115 CB166 CB229:CB232 CB342 CB345 CB397">
    <cfRule type="cellIs" dxfId="12216" priority="2456" stopIfTrue="1" operator="equal">
      <formula>"Cumplida"</formula>
    </cfRule>
  </conditionalFormatting>
  <conditionalFormatting sqref="CC78">
    <cfRule type="cellIs" dxfId="12215" priority="2457" operator="equal">
      <formula>"Sin iniciar"</formula>
    </cfRule>
  </conditionalFormatting>
  <conditionalFormatting sqref="CC78">
    <cfRule type="cellIs" dxfId="12214" priority="2458" operator="equal">
      <formula>"Vencida"</formula>
    </cfRule>
  </conditionalFormatting>
  <conditionalFormatting sqref="CC78">
    <cfRule type="cellIs" dxfId="12213" priority="2459" operator="equal">
      <formula>"En avance"</formula>
    </cfRule>
  </conditionalFormatting>
  <conditionalFormatting sqref="CC78">
    <cfRule type="cellIs" dxfId="12212" priority="2460" operator="equal">
      <formula>"Cumplida"</formula>
    </cfRule>
  </conditionalFormatting>
  <conditionalFormatting sqref="CA225">
    <cfRule type="cellIs" dxfId="12211" priority="2461" stopIfTrue="1" operator="equal">
      <formula>"Sin seguimiento"</formula>
    </cfRule>
  </conditionalFormatting>
  <conditionalFormatting sqref="CA225">
    <cfRule type="cellIs" dxfId="12210" priority="2462" stopIfTrue="1" operator="equal">
      <formula>"Sin iniciar"</formula>
    </cfRule>
  </conditionalFormatting>
  <conditionalFormatting sqref="CA225">
    <cfRule type="cellIs" dxfId="12209" priority="2463" stopIfTrue="1" operator="equal">
      <formula>"Vencida"</formula>
    </cfRule>
  </conditionalFormatting>
  <conditionalFormatting sqref="CA225">
    <cfRule type="cellIs" dxfId="12208" priority="2464" stopIfTrue="1" operator="equal">
      <formula>"En avance"</formula>
    </cfRule>
  </conditionalFormatting>
  <conditionalFormatting sqref="CA225">
    <cfRule type="cellIs" dxfId="12207" priority="2465" stopIfTrue="1" operator="equal">
      <formula>"Cumplida"</formula>
    </cfRule>
  </conditionalFormatting>
  <conditionalFormatting sqref="CA244">
    <cfRule type="cellIs" dxfId="12206" priority="2466" operator="equal">
      <formula>"Sin iniciar"</formula>
    </cfRule>
  </conditionalFormatting>
  <conditionalFormatting sqref="CA244">
    <cfRule type="cellIs" dxfId="12205" priority="2467" operator="equal">
      <formula>"Vencida"</formula>
    </cfRule>
  </conditionalFormatting>
  <conditionalFormatting sqref="CA244">
    <cfRule type="cellIs" dxfId="12204" priority="2468" operator="equal">
      <formula>"En avance"</formula>
    </cfRule>
  </conditionalFormatting>
  <conditionalFormatting sqref="CA244">
    <cfRule type="cellIs" dxfId="12203" priority="2469" operator="equal">
      <formula>"Cumplida"</formula>
    </cfRule>
  </conditionalFormatting>
  <conditionalFormatting sqref="BZ296:BZ298">
    <cfRule type="cellIs" dxfId="12202" priority="2470" stopIfTrue="1" operator="equal">
      <formula>"Sin seguimiento"</formula>
    </cfRule>
  </conditionalFormatting>
  <conditionalFormatting sqref="BZ296:BZ298">
    <cfRule type="cellIs" dxfId="12201" priority="2471" stopIfTrue="1" operator="equal">
      <formula>"Sin iniciar"</formula>
    </cfRule>
  </conditionalFormatting>
  <conditionalFormatting sqref="BZ296:BZ298">
    <cfRule type="cellIs" dxfId="12200" priority="2472" stopIfTrue="1" operator="equal">
      <formula>"Vencida"</formula>
    </cfRule>
  </conditionalFormatting>
  <conditionalFormatting sqref="BZ296:BZ298">
    <cfRule type="cellIs" dxfId="12199" priority="2473" stopIfTrue="1" operator="equal">
      <formula>"En avance"</formula>
    </cfRule>
  </conditionalFormatting>
  <conditionalFormatting sqref="BZ296:BZ298">
    <cfRule type="cellIs" dxfId="12198" priority="2474" stopIfTrue="1" operator="equal">
      <formula>"Cumplida"</formula>
    </cfRule>
  </conditionalFormatting>
  <conditionalFormatting sqref="CB62">
    <cfRule type="cellIs" dxfId="12197" priority="2475" operator="equal">
      <formula>"Sin iniciar"</formula>
    </cfRule>
  </conditionalFormatting>
  <conditionalFormatting sqref="CB62">
    <cfRule type="cellIs" dxfId="12196" priority="2476" operator="equal">
      <formula>"Vencida"</formula>
    </cfRule>
  </conditionalFormatting>
  <conditionalFormatting sqref="CB62">
    <cfRule type="cellIs" dxfId="12195" priority="2477" operator="equal">
      <formula>"En avance"</formula>
    </cfRule>
  </conditionalFormatting>
  <conditionalFormatting sqref="CB62">
    <cfRule type="cellIs" dxfId="12194" priority="2478" operator="equal">
      <formula>"Cumplida"</formula>
    </cfRule>
  </conditionalFormatting>
  <conditionalFormatting sqref="CB92">
    <cfRule type="cellIs" dxfId="12193" priority="2479" operator="equal">
      <formula>"Sin iniciar"</formula>
    </cfRule>
  </conditionalFormatting>
  <conditionalFormatting sqref="CB92">
    <cfRule type="cellIs" dxfId="12192" priority="2480" operator="equal">
      <formula>"Vencida"</formula>
    </cfRule>
  </conditionalFormatting>
  <conditionalFormatting sqref="CB92">
    <cfRule type="cellIs" dxfId="12191" priority="2481" operator="equal">
      <formula>"En avance"</formula>
    </cfRule>
  </conditionalFormatting>
  <conditionalFormatting sqref="CB92">
    <cfRule type="cellIs" dxfId="12190" priority="2482" operator="equal">
      <formula>"Cumplida"</formula>
    </cfRule>
  </conditionalFormatting>
  <conditionalFormatting sqref="CB93">
    <cfRule type="cellIs" dxfId="12189" priority="2483" operator="equal">
      <formula>"Sin iniciar"</formula>
    </cfRule>
  </conditionalFormatting>
  <conditionalFormatting sqref="CB93">
    <cfRule type="cellIs" dxfId="12188" priority="2484" operator="equal">
      <formula>"Vencida"</formula>
    </cfRule>
  </conditionalFormatting>
  <conditionalFormatting sqref="CB93">
    <cfRule type="cellIs" dxfId="12187" priority="2485" operator="equal">
      <formula>"En avance"</formula>
    </cfRule>
  </conditionalFormatting>
  <conditionalFormatting sqref="CB93">
    <cfRule type="cellIs" dxfId="12186" priority="2486" operator="equal">
      <formula>"Cumplida"</formula>
    </cfRule>
  </conditionalFormatting>
  <conditionalFormatting sqref="CB94">
    <cfRule type="cellIs" dxfId="12185" priority="2487" operator="equal">
      <formula>"Sin iniciar"</formula>
    </cfRule>
  </conditionalFormatting>
  <conditionalFormatting sqref="CB94">
    <cfRule type="cellIs" dxfId="12184" priority="2488" operator="equal">
      <formula>"Vencida"</formula>
    </cfRule>
  </conditionalFormatting>
  <conditionalFormatting sqref="CB94">
    <cfRule type="cellIs" dxfId="12183" priority="2489" operator="equal">
      <formula>"En avance"</formula>
    </cfRule>
  </conditionalFormatting>
  <conditionalFormatting sqref="CB94">
    <cfRule type="cellIs" dxfId="12182" priority="2490" operator="equal">
      <formula>"Cumplida"</formula>
    </cfRule>
  </conditionalFormatting>
  <conditionalFormatting sqref="CA70:CA73">
    <cfRule type="cellIs" dxfId="12181" priority="2491" operator="equal">
      <formula>"Sin iniciar"</formula>
    </cfRule>
  </conditionalFormatting>
  <conditionalFormatting sqref="CA70:CA73">
    <cfRule type="cellIs" dxfId="12180" priority="2492" operator="equal">
      <formula>"Vencida"</formula>
    </cfRule>
  </conditionalFormatting>
  <conditionalFormatting sqref="CA70:CA73">
    <cfRule type="cellIs" dxfId="12179" priority="2493" operator="equal">
      <formula>"En avance"</formula>
    </cfRule>
  </conditionalFormatting>
  <conditionalFormatting sqref="CA70:CA73">
    <cfRule type="cellIs" dxfId="12178" priority="2494" operator="equal">
      <formula>"Cumplida"</formula>
    </cfRule>
  </conditionalFormatting>
  <conditionalFormatting sqref="BZ29:CA30 CC29:CC30">
    <cfRule type="cellIs" dxfId="12177" priority="2630" stopIfTrue="1" operator="equal">
      <formula>"Sin iniciar"</formula>
    </cfRule>
  </conditionalFormatting>
  <conditionalFormatting sqref="BZ29:CA30 CC29:CC30">
    <cfRule type="cellIs" dxfId="12176" priority="2631" stopIfTrue="1" operator="equal">
      <formula>"Vencida"</formula>
    </cfRule>
  </conditionalFormatting>
  <conditionalFormatting sqref="BZ29:CA30 CC29:CC30">
    <cfRule type="cellIs" dxfId="12175" priority="2632" stopIfTrue="1" operator="equal">
      <formula>"En avance"</formula>
    </cfRule>
  </conditionalFormatting>
  <conditionalFormatting sqref="BZ29:CA30 CC29:CC30">
    <cfRule type="cellIs" dxfId="12174" priority="2633" stopIfTrue="1" operator="equal">
      <formula>"Cumplida"</formula>
    </cfRule>
  </conditionalFormatting>
  <conditionalFormatting sqref="CA51 CC48:CC51">
    <cfRule type="cellIs" dxfId="12173" priority="2634" operator="equal">
      <formula>"Sin iniciar"</formula>
    </cfRule>
  </conditionalFormatting>
  <conditionalFormatting sqref="CA51 CC48:CC51">
    <cfRule type="cellIs" dxfId="12172" priority="2635" operator="equal">
      <formula>"Vencida"</formula>
    </cfRule>
  </conditionalFormatting>
  <conditionalFormatting sqref="CA51 CC48:CC51">
    <cfRule type="cellIs" dxfId="12171" priority="2636" operator="equal">
      <formula>"En avance"</formula>
    </cfRule>
  </conditionalFormatting>
  <conditionalFormatting sqref="CA51 CC48:CC51">
    <cfRule type="cellIs" dxfId="12170" priority="2637" operator="equal">
      <formula>"Cumplida"</formula>
    </cfRule>
  </conditionalFormatting>
  <conditionalFormatting sqref="BZ106 BZ107:CA107 BZ108:BZ109">
    <cfRule type="cellIs" dxfId="12169" priority="2638" stopIfTrue="1" operator="equal">
      <formula>"Sin seguimiento"</formula>
    </cfRule>
  </conditionalFormatting>
  <conditionalFormatting sqref="BZ106 BZ107:CA107 BZ108:BZ109">
    <cfRule type="cellIs" dxfId="12168" priority="2639" stopIfTrue="1" operator="equal">
      <formula>"Sin iniciar"</formula>
    </cfRule>
  </conditionalFormatting>
  <conditionalFormatting sqref="BZ106 BZ107:CA107 BZ108:BZ109">
    <cfRule type="cellIs" dxfId="12167" priority="2640" stopIfTrue="1" operator="equal">
      <formula>"Vencida"</formula>
    </cfRule>
  </conditionalFormatting>
  <conditionalFormatting sqref="BZ106 BZ107:CA107 BZ108:BZ109">
    <cfRule type="cellIs" dxfId="12166" priority="2641" stopIfTrue="1" operator="equal">
      <formula>"En avance"</formula>
    </cfRule>
  </conditionalFormatting>
  <conditionalFormatting sqref="BZ106 BZ107:CA107 BZ108:BZ109">
    <cfRule type="cellIs" dxfId="12165" priority="2642" stopIfTrue="1" operator="equal">
      <formula>"Cumplida"</formula>
    </cfRule>
  </conditionalFormatting>
  <conditionalFormatting sqref="CC106:CC109">
    <cfRule type="cellIs" dxfId="12164" priority="2643" operator="equal">
      <formula>"Sin iniciar"</formula>
    </cfRule>
  </conditionalFormatting>
  <conditionalFormatting sqref="CC106:CC109">
    <cfRule type="cellIs" dxfId="12163" priority="2644" operator="equal">
      <formula>"Vencida"</formula>
    </cfRule>
  </conditionalFormatting>
  <conditionalFormatting sqref="CC106:CC109">
    <cfRule type="cellIs" dxfId="12162" priority="2645" operator="equal">
      <formula>"En avance"</formula>
    </cfRule>
  </conditionalFormatting>
  <conditionalFormatting sqref="CC106:CC109">
    <cfRule type="cellIs" dxfId="12161" priority="2646" operator="equal">
      <formula>"Cumplida"</formula>
    </cfRule>
  </conditionalFormatting>
  <conditionalFormatting sqref="CA106">
    <cfRule type="cellIs" dxfId="12160" priority="2647" operator="equal">
      <formula>"Sin iniciar"</formula>
    </cfRule>
  </conditionalFormatting>
  <conditionalFormatting sqref="CA106">
    <cfRule type="cellIs" dxfId="12159" priority="2648" operator="equal">
      <formula>"Vencida"</formula>
    </cfRule>
  </conditionalFormatting>
  <conditionalFormatting sqref="CA106">
    <cfRule type="cellIs" dxfId="12158" priority="2649" operator="equal">
      <formula>"En avance"</formula>
    </cfRule>
  </conditionalFormatting>
  <conditionalFormatting sqref="CA106">
    <cfRule type="cellIs" dxfId="12157" priority="2650" operator="equal">
      <formula>"Cumplida"</formula>
    </cfRule>
  </conditionalFormatting>
  <conditionalFormatting sqref="CA108">
    <cfRule type="cellIs" dxfId="12156" priority="2651" operator="equal">
      <formula>"Sin iniciar"</formula>
    </cfRule>
  </conditionalFormatting>
  <conditionalFormatting sqref="CA108">
    <cfRule type="cellIs" dxfId="12155" priority="2652" operator="equal">
      <formula>"Vencida"</formula>
    </cfRule>
  </conditionalFormatting>
  <conditionalFormatting sqref="CA108">
    <cfRule type="cellIs" dxfId="12154" priority="2653" operator="equal">
      <formula>"En avance"</formula>
    </cfRule>
  </conditionalFormatting>
  <conditionalFormatting sqref="CA108">
    <cfRule type="cellIs" dxfId="12153" priority="2654" operator="equal">
      <formula>"Cumplida"</formula>
    </cfRule>
  </conditionalFormatting>
  <conditionalFormatting sqref="CA109">
    <cfRule type="cellIs" dxfId="12152" priority="2655" operator="equal">
      <formula>"Sin iniciar"</formula>
    </cfRule>
  </conditionalFormatting>
  <conditionalFormatting sqref="CA109">
    <cfRule type="cellIs" dxfId="12151" priority="2656" operator="equal">
      <formula>"Vencida"</formula>
    </cfRule>
  </conditionalFormatting>
  <conditionalFormatting sqref="CA109">
    <cfRule type="cellIs" dxfId="12150" priority="2657" operator="equal">
      <formula>"En avance"</formula>
    </cfRule>
  </conditionalFormatting>
  <conditionalFormatting sqref="CA109">
    <cfRule type="cellIs" dxfId="12149" priority="2658" operator="equal">
      <formula>"Cumplida"</formula>
    </cfRule>
  </conditionalFormatting>
  <conditionalFormatting sqref="BZ114:CA114">
    <cfRule type="cellIs" dxfId="12148" priority="2659" stopIfTrue="1" operator="equal">
      <formula>"Sin seguimiento"</formula>
    </cfRule>
  </conditionalFormatting>
  <conditionalFormatting sqref="BZ114:CA114">
    <cfRule type="cellIs" dxfId="12147" priority="2660" stopIfTrue="1" operator="equal">
      <formula>"Sin iniciar"</formula>
    </cfRule>
  </conditionalFormatting>
  <conditionalFormatting sqref="BZ114:CA114">
    <cfRule type="cellIs" dxfId="12146" priority="2661" stopIfTrue="1" operator="equal">
      <formula>"Vencida"</formula>
    </cfRule>
  </conditionalFormatting>
  <conditionalFormatting sqref="BZ114:CA114">
    <cfRule type="cellIs" dxfId="12145" priority="2662" stopIfTrue="1" operator="equal">
      <formula>"En avance"</formula>
    </cfRule>
  </conditionalFormatting>
  <conditionalFormatting sqref="BZ114:CA114">
    <cfRule type="cellIs" dxfId="12144" priority="2663" stopIfTrue="1" operator="equal">
      <formula>"Cumplida"</formula>
    </cfRule>
  </conditionalFormatting>
  <conditionalFormatting sqref="CC114">
    <cfRule type="cellIs" dxfId="12143" priority="2664" operator="equal">
      <formula>"Sin iniciar"</formula>
    </cfRule>
  </conditionalFormatting>
  <conditionalFormatting sqref="CC114">
    <cfRule type="cellIs" dxfId="12142" priority="2665" operator="equal">
      <formula>"Vencida"</formula>
    </cfRule>
  </conditionalFormatting>
  <conditionalFormatting sqref="CC114">
    <cfRule type="cellIs" dxfId="12141" priority="2666" operator="equal">
      <formula>"En avance"</formula>
    </cfRule>
  </conditionalFormatting>
  <conditionalFormatting sqref="CC114">
    <cfRule type="cellIs" dxfId="12140" priority="2667" operator="equal">
      <formula>"Cumplida"</formula>
    </cfRule>
  </conditionalFormatting>
  <conditionalFormatting sqref="BZ171:BZ172 BZ173:CA173">
    <cfRule type="cellIs" dxfId="12139" priority="2668" stopIfTrue="1" operator="equal">
      <formula>"Sin seguimiento"</formula>
    </cfRule>
  </conditionalFormatting>
  <conditionalFormatting sqref="BZ171:BZ172 BZ173:CA173">
    <cfRule type="cellIs" dxfId="12138" priority="2669" stopIfTrue="1" operator="equal">
      <formula>"Sin iniciar"</formula>
    </cfRule>
  </conditionalFormatting>
  <conditionalFormatting sqref="BZ171:BZ172 BZ173:CA173">
    <cfRule type="cellIs" dxfId="12137" priority="2670" stopIfTrue="1" operator="equal">
      <formula>"Vencida"</formula>
    </cfRule>
  </conditionalFormatting>
  <conditionalFormatting sqref="BZ171:BZ172 BZ173:CA173">
    <cfRule type="cellIs" dxfId="12136" priority="2671" stopIfTrue="1" operator="equal">
      <formula>"En avance"</formula>
    </cfRule>
  </conditionalFormatting>
  <conditionalFormatting sqref="BZ171:BZ172 BZ173:CA173">
    <cfRule type="cellIs" dxfId="12135" priority="2672" stopIfTrue="1" operator="equal">
      <formula>"Cumplida"</formula>
    </cfRule>
  </conditionalFormatting>
  <conditionalFormatting sqref="BZ253 BZ254:CA254 BZ255">
    <cfRule type="cellIs" dxfId="12134" priority="2673" stopIfTrue="1" operator="equal">
      <formula>"Sin seguimiento"</formula>
    </cfRule>
  </conditionalFormatting>
  <conditionalFormatting sqref="BZ253 BZ254:CA254 BZ255">
    <cfRule type="cellIs" dxfId="12133" priority="2674" stopIfTrue="1" operator="equal">
      <formula>"Sin iniciar"</formula>
    </cfRule>
  </conditionalFormatting>
  <conditionalFormatting sqref="BZ253 BZ254:CA254 BZ255">
    <cfRule type="cellIs" dxfId="12132" priority="2675" stopIfTrue="1" operator="equal">
      <formula>"Vencida"</formula>
    </cfRule>
  </conditionalFormatting>
  <conditionalFormatting sqref="BZ253 BZ254:CA254 BZ255">
    <cfRule type="cellIs" dxfId="12131" priority="2676" stopIfTrue="1" operator="equal">
      <formula>"En avance"</formula>
    </cfRule>
  </conditionalFormatting>
  <conditionalFormatting sqref="BZ253 BZ254:CA254 BZ255">
    <cfRule type="cellIs" dxfId="12130" priority="2677" stopIfTrue="1" operator="equal">
      <formula>"Cumplida"</formula>
    </cfRule>
  </conditionalFormatting>
  <conditionalFormatting sqref="CC253:CC255">
    <cfRule type="cellIs" dxfId="12129" priority="2678" operator="equal">
      <formula>"Sin iniciar"</formula>
    </cfRule>
  </conditionalFormatting>
  <conditionalFormatting sqref="CC253:CC255">
    <cfRule type="cellIs" dxfId="12128" priority="2679" operator="equal">
      <formula>"Vencida"</formula>
    </cfRule>
  </conditionalFormatting>
  <conditionalFormatting sqref="CC253:CC255">
    <cfRule type="cellIs" dxfId="12127" priority="2680" operator="equal">
      <formula>"En avance"</formula>
    </cfRule>
  </conditionalFormatting>
  <conditionalFormatting sqref="CC253:CC255">
    <cfRule type="cellIs" dxfId="12126" priority="2681" operator="equal">
      <formula>"Cumplida"</formula>
    </cfRule>
  </conditionalFormatting>
  <conditionalFormatting sqref="CA253">
    <cfRule type="cellIs" dxfId="12125" priority="2682" operator="equal">
      <formula>"Sin iniciar"</formula>
    </cfRule>
  </conditionalFormatting>
  <conditionalFormatting sqref="CA253">
    <cfRule type="cellIs" dxfId="12124" priority="2683" operator="equal">
      <formula>"Vencida"</formula>
    </cfRule>
  </conditionalFormatting>
  <conditionalFormatting sqref="CA253">
    <cfRule type="cellIs" dxfId="12123" priority="2684" operator="equal">
      <formula>"En avance"</formula>
    </cfRule>
  </conditionalFormatting>
  <conditionalFormatting sqref="CA253">
    <cfRule type="cellIs" dxfId="12122" priority="2685" operator="equal">
      <formula>"Cumplida"</formula>
    </cfRule>
  </conditionalFormatting>
  <conditionalFormatting sqref="CA255">
    <cfRule type="cellIs" dxfId="12121" priority="2686" operator="equal">
      <formula>"Sin iniciar"</formula>
    </cfRule>
  </conditionalFormatting>
  <conditionalFormatting sqref="CA255">
    <cfRule type="cellIs" dxfId="12120" priority="2687" operator="equal">
      <formula>"Vencida"</formula>
    </cfRule>
  </conditionalFormatting>
  <conditionalFormatting sqref="CA255">
    <cfRule type="cellIs" dxfId="12119" priority="2688" operator="equal">
      <formula>"En avance"</formula>
    </cfRule>
  </conditionalFormatting>
  <conditionalFormatting sqref="CA255">
    <cfRule type="cellIs" dxfId="12118" priority="2689" operator="equal">
      <formula>"Cumplida"</formula>
    </cfRule>
  </conditionalFormatting>
  <conditionalFormatting sqref="BZ15">
    <cfRule type="cellIs" dxfId="12117" priority="2690" stopIfTrue="1" operator="equal">
      <formula>"Sin iniciar"</formula>
    </cfRule>
  </conditionalFormatting>
  <conditionalFormatting sqref="BZ15">
    <cfRule type="cellIs" dxfId="12116" priority="2691" stopIfTrue="1" operator="equal">
      <formula>"Vencida"</formula>
    </cfRule>
  </conditionalFormatting>
  <conditionalFormatting sqref="BZ15">
    <cfRule type="cellIs" dxfId="12115" priority="2692" stopIfTrue="1" operator="equal">
      <formula>"En avance"</formula>
    </cfRule>
  </conditionalFormatting>
  <conditionalFormatting sqref="BZ15">
    <cfRule type="cellIs" dxfId="12114" priority="2693" stopIfTrue="1" operator="equal">
      <formula>"Cumplida"</formula>
    </cfRule>
  </conditionalFormatting>
  <conditionalFormatting sqref="CC13">
    <cfRule type="cellIs" dxfId="12113" priority="2694" stopIfTrue="1" operator="equal">
      <formula>"Sin iniciar"</formula>
    </cfRule>
  </conditionalFormatting>
  <conditionalFormatting sqref="CC13">
    <cfRule type="cellIs" dxfId="12112" priority="2695" stopIfTrue="1" operator="equal">
      <formula>"Vencida"</formula>
    </cfRule>
  </conditionalFormatting>
  <conditionalFormatting sqref="CC13">
    <cfRule type="cellIs" dxfId="12111" priority="2696" stopIfTrue="1" operator="equal">
      <formula>"En avance"</formula>
    </cfRule>
  </conditionalFormatting>
  <conditionalFormatting sqref="CC13">
    <cfRule type="cellIs" dxfId="12110" priority="2697" stopIfTrue="1" operator="equal">
      <formula>"Cumplida"</formula>
    </cfRule>
  </conditionalFormatting>
  <conditionalFormatting sqref="BZ40:BZ42 CB40:CB42">
    <cfRule type="cellIs" dxfId="12109" priority="2698" stopIfTrue="1" operator="equal">
      <formula>"Sin iniciar"</formula>
    </cfRule>
  </conditionalFormatting>
  <conditionalFormatting sqref="BZ40:BZ42 CB40:CB42">
    <cfRule type="cellIs" dxfId="12108" priority="2699" stopIfTrue="1" operator="equal">
      <formula>"Vencida"</formula>
    </cfRule>
  </conditionalFormatting>
  <conditionalFormatting sqref="BZ40:BZ42 CB40:CB42">
    <cfRule type="cellIs" dxfId="12107" priority="2700" stopIfTrue="1" operator="equal">
      <formula>"En avance"</formula>
    </cfRule>
  </conditionalFormatting>
  <conditionalFormatting sqref="BZ40:BZ42 CB40:CB42">
    <cfRule type="cellIs" dxfId="12106" priority="2701" stopIfTrue="1" operator="equal">
      <formula>"Cumplida"</formula>
    </cfRule>
  </conditionalFormatting>
  <conditionalFormatting sqref="CA40 CC40:CC45 CC47">
    <cfRule type="cellIs" dxfId="12105" priority="2702" operator="equal">
      <formula>"Sin iniciar"</formula>
    </cfRule>
  </conditionalFormatting>
  <conditionalFormatting sqref="CA40 CC40:CC45 CC47">
    <cfRule type="cellIs" dxfId="12104" priority="2703" operator="equal">
      <formula>"Vencida"</formula>
    </cfRule>
  </conditionalFormatting>
  <conditionalFormatting sqref="CA40 CC40:CC45 CC47">
    <cfRule type="cellIs" dxfId="12103" priority="2704" operator="equal">
      <formula>"En avance"</formula>
    </cfRule>
  </conditionalFormatting>
  <conditionalFormatting sqref="CA40 CC40:CC45 CC47">
    <cfRule type="cellIs" dxfId="12102" priority="2705" operator="equal">
      <formula>"Cumplida"</formula>
    </cfRule>
  </conditionalFormatting>
  <conditionalFormatting sqref="CA41">
    <cfRule type="cellIs" dxfId="12101" priority="2706" operator="equal">
      <formula>"Sin iniciar"</formula>
    </cfRule>
  </conditionalFormatting>
  <conditionalFormatting sqref="CA41">
    <cfRule type="cellIs" dxfId="12100" priority="2707" operator="equal">
      <formula>"Vencida"</formula>
    </cfRule>
  </conditionalFormatting>
  <conditionalFormatting sqref="CA41">
    <cfRule type="cellIs" dxfId="12099" priority="2708" operator="equal">
      <formula>"En avance"</formula>
    </cfRule>
  </conditionalFormatting>
  <conditionalFormatting sqref="CA41">
    <cfRule type="cellIs" dxfId="12098" priority="2709" operator="equal">
      <formula>"Cumplida"</formula>
    </cfRule>
  </conditionalFormatting>
  <conditionalFormatting sqref="CA42">
    <cfRule type="cellIs" dxfId="12097" priority="2710" operator="equal">
      <formula>"Sin iniciar"</formula>
    </cfRule>
  </conditionalFormatting>
  <conditionalFormatting sqref="CA42">
    <cfRule type="cellIs" dxfId="12096" priority="2711" operator="equal">
      <formula>"Vencida"</formula>
    </cfRule>
  </conditionalFormatting>
  <conditionalFormatting sqref="CA42">
    <cfRule type="cellIs" dxfId="12095" priority="2712" operator="equal">
      <formula>"En avance"</formula>
    </cfRule>
  </conditionalFormatting>
  <conditionalFormatting sqref="CA42">
    <cfRule type="cellIs" dxfId="12094" priority="2713" operator="equal">
      <formula>"Cumplida"</formula>
    </cfRule>
  </conditionalFormatting>
  <conditionalFormatting sqref="BZ43 CB43">
    <cfRule type="cellIs" dxfId="12093" priority="2714" stopIfTrue="1" operator="equal">
      <formula>"Sin iniciar"</formula>
    </cfRule>
  </conditionalFormatting>
  <conditionalFormatting sqref="BZ43 CB43">
    <cfRule type="cellIs" dxfId="12092" priority="2715" stopIfTrue="1" operator="equal">
      <formula>"Vencida"</formula>
    </cfRule>
  </conditionalFormatting>
  <conditionalFormatting sqref="BZ43 CB43">
    <cfRule type="cellIs" dxfId="12091" priority="2716" stopIfTrue="1" operator="equal">
      <formula>"En avance"</formula>
    </cfRule>
  </conditionalFormatting>
  <conditionalFormatting sqref="BZ43 CB43">
    <cfRule type="cellIs" dxfId="12090" priority="2717" stopIfTrue="1" operator="equal">
      <formula>"Cumplida"</formula>
    </cfRule>
  </conditionalFormatting>
  <conditionalFormatting sqref="CA43">
    <cfRule type="cellIs" dxfId="12089" priority="2718" operator="equal">
      <formula>"Sin iniciar"</formula>
    </cfRule>
  </conditionalFormatting>
  <conditionalFormatting sqref="CA43">
    <cfRule type="cellIs" dxfId="12088" priority="2719" operator="equal">
      <formula>"Vencida"</formula>
    </cfRule>
  </conditionalFormatting>
  <conditionalFormatting sqref="CA43">
    <cfRule type="cellIs" dxfId="12087" priority="2720" operator="equal">
      <formula>"En avance"</formula>
    </cfRule>
  </conditionalFormatting>
  <conditionalFormatting sqref="CA43">
    <cfRule type="cellIs" dxfId="12086" priority="2721" operator="equal">
      <formula>"Cumplida"</formula>
    </cfRule>
  </conditionalFormatting>
  <conditionalFormatting sqref="BZ44:BZ45 CB44:CB45 CB47 CB68 CB84">
    <cfRule type="cellIs" dxfId="12085" priority="2722" stopIfTrue="1" operator="equal">
      <formula>"Sin iniciar"</formula>
    </cfRule>
  </conditionalFormatting>
  <conditionalFormatting sqref="BZ44:BZ45 CB44:CB45 CB47 CB68 CB84">
    <cfRule type="cellIs" dxfId="12084" priority="2723" stopIfTrue="1" operator="equal">
      <formula>"Vencida"</formula>
    </cfRule>
  </conditionalFormatting>
  <conditionalFormatting sqref="BZ44:BZ45 CB44:CB45 CB47 CB68 CB84">
    <cfRule type="cellIs" dxfId="12083" priority="2724" stopIfTrue="1" operator="equal">
      <formula>"En avance"</formula>
    </cfRule>
  </conditionalFormatting>
  <conditionalFormatting sqref="BZ44:BZ45 CB44:CB45 CB47 CB68 CB84">
    <cfRule type="cellIs" dxfId="12082" priority="2725" stopIfTrue="1" operator="equal">
      <formula>"Cumplida"</formula>
    </cfRule>
  </conditionalFormatting>
  <conditionalFormatting sqref="CA44:CA45">
    <cfRule type="cellIs" dxfId="12081" priority="2726" operator="equal">
      <formula>"Sin iniciar"</formula>
    </cfRule>
  </conditionalFormatting>
  <conditionalFormatting sqref="CA44:CA45">
    <cfRule type="cellIs" dxfId="12080" priority="2727" operator="equal">
      <formula>"Vencida"</formula>
    </cfRule>
  </conditionalFormatting>
  <conditionalFormatting sqref="CA44:CA45">
    <cfRule type="cellIs" dxfId="12079" priority="2728" operator="equal">
      <formula>"En avance"</formula>
    </cfRule>
  </conditionalFormatting>
  <conditionalFormatting sqref="CA44:CA45">
    <cfRule type="cellIs" dxfId="12078" priority="2729" operator="equal">
      <formula>"Cumplida"</formula>
    </cfRule>
  </conditionalFormatting>
  <conditionalFormatting sqref="BZ47 BZ68 BZ84">
    <cfRule type="cellIs" dxfId="12077" priority="2730" stopIfTrue="1" operator="equal">
      <formula>"Sin iniciar"</formula>
    </cfRule>
  </conditionalFormatting>
  <conditionalFormatting sqref="BZ47 BZ68 BZ84">
    <cfRule type="cellIs" dxfId="12076" priority="2731" stopIfTrue="1" operator="equal">
      <formula>"Vencida"</formula>
    </cfRule>
  </conditionalFormatting>
  <conditionalFormatting sqref="BZ47 BZ68 BZ84">
    <cfRule type="cellIs" dxfId="12075" priority="2732" stopIfTrue="1" operator="equal">
      <formula>"En avance"</formula>
    </cfRule>
  </conditionalFormatting>
  <conditionalFormatting sqref="BZ47 BZ68 BZ84">
    <cfRule type="cellIs" dxfId="12074" priority="2733" stopIfTrue="1" operator="equal">
      <formula>"Cumplida"</formula>
    </cfRule>
  </conditionalFormatting>
  <conditionalFormatting sqref="CA47">
    <cfRule type="cellIs" dxfId="12073" priority="2734" operator="equal">
      <formula>"Sin iniciar"</formula>
    </cfRule>
  </conditionalFormatting>
  <conditionalFormatting sqref="CA47">
    <cfRule type="cellIs" dxfId="12072" priority="2735" operator="equal">
      <formula>"Vencida"</formula>
    </cfRule>
  </conditionalFormatting>
  <conditionalFormatting sqref="CA47">
    <cfRule type="cellIs" dxfId="12071" priority="2736" operator="equal">
      <formula>"En avance"</formula>
    </cfRule>
  </conditionalFormatting>
  <conditionalFormatting sqref="CA47">
    <cfRule type="cellIs" dxfId="12070" priority="2737" operator="equal">
      <formula>"Cumplida"</formula>
    </cfRule>
  </conditionalFormatting>
  <conditionalFormatting sqref="CA85:CA86">
    <cfRule type="cellIs" dxfId="12069" priority="2738" stopIfTrue="1" operator="equal">
      <formula>"Sin seguimiento"</formula>
    </cfRule>
  </conditionalFormatting>
  <conditionalFormatting sqref="CA85:CA86">
    <cfRule type="cellIs" dxfId="12068" priority="2739" stopIfTrue="1" operator="equal">
      <formula>"Sin iniciar"</formula>
    </cfRule>
  </conditionalFormatting>
  <conditionalFormatting sqref="CA85:CA86">
    <cfRule type="cellIs" dxfId="12067" priority="2740" stopIfTrue="1" operator="equal">
      <formula>"Vencida"</formula>
    </cfRule>
  </conditionalFormatting>
  <conditionalFormatting sqref="CA85:CA86">
    <cfRule type="cellIs" dxfId="12066" priority="2741" stopIfTrue="1" operator="equal">
      <formula>"En avance"</formula>
    </cfRule>
  </conditionalFormatting>
  <conditionalFormatting sqref="CA85:CA86">
    <cfRule type="cellIs" dxfId="12065" priority="2742" stopIfTrue="1" operator="equal">
      <formula>"Cumplida"</formula>
    </cfRule>
  </conditionalFormatting>
  <conditionalFormatting sqref="BZ85:BZ86">
    <cfRule type="cellIs" dxfId="12064" priority="2743" stopIfTrue="1" operator="equal">
      <formula>"Sin iniciar"</formula>
    </cfRule>
  </conditionalFormatting>
  <conditionalFormatting sqref="BZ85:BZ86">
    <cfRule type="cellIs" dxfId="12063" priority="2744" stopIfTrue="1" operator="equal">
      <formula>"Vencida"</formula>
    </cfRule>
  </conditionalFormatting>
  <conditionalFormatting sqref="BZ85:BZ86">
    <cfRule type="cellIs" dxfId="12062" priority="2745" stopIfTrue="1" operator="equal">
      <formula>"En avance"</formula>
    </cfRule>
  </conditionalFormatting>
  <conditionalFormatting sqref="BZ85:BZ86">
    <cfRule type="cellIs" dxfId="12061" priority="2746" stopIfTrue="1" operator="equal">
      <formula>"Cumplida"</formula>
    </cfRule>
  </conditionalFormatting>
  <conditionalFormatting sqref="CA159:CA160 CC159:CC160">
    <cfRule type="cellIs" dxfId="12060" priority="2747" stopIfTrue="1" operator="equal">
      <formula>"Sin seguimiento"</formula>
    </cfRule>
  </conditionalFormatting>
  <conditionalFormatting sqref="CA159:CA160 CC159:CC160">
    <cfRule type="cellIs" dxfId="12059" priority="2748" stopIfTrue="1" operator="equal">
      <formula>"Sin iniciar"</formula>
    </cfRule>
  </conditionalFormatting>
  <conditionalFormatting sqref="CA159:CA160 CC159:CC160">
    <cfRule type="cellIs" dxfId="12058" priority="2749" stopIfTrue="1" operator="equal">
      <formula>"Vencida"</formula>
    </cfRule>
  </conditionalFormatting>
  <conditionalFormatting sqref="CA159:CA160 CC159:CC160">
    <cfRule type="cellIs" dxfId="12057" priority="2750" stopIfTrue="1" operator="equal">
      <formula>"En avance"</formula>
    </cfRule>
  </conditionalFormatting>
  <conditionalFormatting sqref="CA159:CA160 CC159:CC160">
    <cfRule type="cellIs" dxfId="12056" priority="2751" stopIfTrue="1" operator="equal">
      <formula>"Cumplida"</formula>
    </cfRule>
  </conditionalFormatting>
  <conditionalFormatting sqref="BZ159:BZ160">
    <cfRule type="cellIs" dxfId="12055" priority="2752" stopIfTrue="1" operator="equal">
      <formula>"Sin iniciar"</formula>
    </cfRule>
  </conditionalFormatting>
  <conditionalFormatting sqref="BZ159:BZ160">
    <cfRule type="cellIs" dxfId="12054" priority="2753" stopIfTrue="1" operator="equal">
      <formula>"Vencida"</formula>
    </cfRule>
  </conditionalFormatting>
  <conditionalFormatting sqref="BZ159:BZ160">
    <cfRule type="cellIs" dxfId="12053" priority="2754" stopIfTrue="1" operator="equal">
      <formula>"En avance"</formula>
    </cfRule>
  </conditionalFormatting>
  <conditionalFormatting sqref="BZ159:BZ160">
    <cfRule type="cellIs" dxfId="12052" priority="2755" stopIfTrue="1" operator="equal">
      <formula>"Cumplida"</formula>
    </cfRule>
  </conditionalFormatting>
  <conditionalFormatting sqref="CD159">
    <cfRule type="cellIs" dxfId="12051" priority="2756" operator="equal">
      <formula>"Sin iniciar"</formula>
    </cfRule>
  </conditionalFormatting>
  <conditionalFormatting sqref="CD159">
    <cfRule type="cellIs" dxfId="12050" priority="2757" operator="equal">
      <formula>"Vencida"</formula>
    </cfRule>
  </conditionalFormatting>
  <conditionalFormatting sqref="CD159">
    <cfRule type="cellIs" dxfId="12049" priority="2758" operator="equal">
      <formula>"En avance"</formula>
    </cfRule>
  </conditionalFormatting>
  <conditionalFormatting sqref="CD159">
    <cfRule type="cellIs" dxfId="12048" priority="2759" operator="equal">
      <formula>"Cumplida"</formula>
    </cfRule>
  </conditionalFormatting>
  <conditionalFormatting sqref="CD160">
    <cfRule type="cellIs" dxfId="12047" priority="2760" operator="equal">
      <formula>"Sin iniciar"</formula>
    </cfRule>
  </conditionalFormatting>
  <conditionalFormatting sqref="CD160">
    <cfRule type="cellIs" dxfId="12046" priority="2761" operator="equal">
      <formula>"Vencida"</formula>
    </cfRule>
  </conditionalFormatting>
  <conditionalFormatting sqref="CD160">
    <cfRule type="cellIs" dxfId="12045" priority="2762" operator="equal">
      <formula>"En avance"</formula>
    </cfRule>
  </conditionalFormatting>
  <conditionalFormatting sqref="CD160">
    <cfRule type="cellIs" dxfId="12044" priority="2763" operator="equal">
      <formula>"Cumplida"</formula>
    </cfRule>
  </conditionalFormatting>
  <conditionalFormatting sqref="CB170">
    <cfRule type="cellIs" dxfId="12043" priority="2764" stopIfTrue="1" operator="equal">
      <formula>"Sin iniciar"</formula>
    </cfRule>
  </conditionalFormatting>
  <conditionalFormatting sqref="CB170">
    <cfRule type="cellIs" dxfId="12042" priority="2765" stopIfTrue="1" operator="equal">
      <formula>"Vencida"</formula>
    </cfRule>
  </conditionalFormatting>
  <conditionalFormatting sqref="CB170">
    <cfRule type="cellIs" dxfId="12041" priority="2766" stopIfTrue="1" operator="equal">
      <formula>"En avance"</formula>
    </cfRule>
  </conditionalFormatting>
  <conditionalFormatting sqref="CB170">
    <cfRule type="cellIs" dxfId="12040" priority="2767" stopIfTrue="1" operator="equal">
      <formula>"Cumplida"</formula>
    </cfRule>
  </conditionalFormatting>
  <conditionalFormatting sqref="CA170 CC170 CC174:CC175">
    <cfRule type="cellIs" dxfId="12039" priority="2768" stopIfTrue="1" operator="equal">
      <formula>"Sin seguimiento"</formula>
    </cfRule>
  </conditionalFormatting>
  <conditionalFormatting sqref="CA170 CC170 CC174:CC175">
    <cfRule type="cellIs" dxfId="12038" priority="2769" stopIfTrue="1" operator="equal">
      <formula>"Sin iniciar"</formula>
    </cfRule>
  </conditionalFormatting>
  <conditionalFormatting sqref="CA170 CC170 CC174:CC175">
    <cfRule type="cellIs" dxfId="12037" priority="2770" stopIfTrue="1" operator="equal">
      <formula>"Vencida"</formula>
    </cfRule>
  </conditionalFormatting>
  <conditionalFormatting sqref="CA170 CC170 CC174:CC175">
    <cfRule type="cellIs" dxfId="12036" priority="2771" stopIfTrue="1" operator="equal">
      <formula>"En avance"</formula>
    </cfRule>
  </conditionalFormatting>
  <conditionalFormatting sqref="CA170 CC170 CC174:CC175">
    <cfRule type="cellIs" dxfId="12035" priority="2772" stopIfTrue="1" operator="equal">
      <formula>"Cumplida"</formula>
    </cfRule>
  </conditionalFormatting>
  <conditionalFormatting sqref="BZ170">
    <cfRule type="cellIs" dxfId="12034" priority="2773" stopIfTrue="1" operator="equal">
      <formula>"Sin iniciar"</formula>
    </cfRule>
  </conditionalFormatting>
  <conditionalFormatting sqref="BZ170">
    <cfRule type="cellIs" dxfId="12033" priority="2774" stopIfTrue="1" operator="equal">
      <formula>"Vencida"</formula>
    </cfRule>
  </conditionalFormatting>
  <conditionalFormatting sqref="BZ170">
    <cfRule type="cellIs" dxfId="12032" priority="2775" stopIfTrue="1" operator="equal">
      <formula>"En avance"</formula>
    </cfRule>
  </conditionalFormatting>
  <conditionalFormatting sqref="BZ170">
    <cfRule type="cellIs" dxfId="12031" priority="2776" stopIfTrue="1" operator="equal">
      <formula>"Cumplida"</formula>
    </cfRule>
  </conditionalFormatting>
  <conditionalFormatting sqref="CA175">
    <cfRule type="cellIs" dxfId="12030" priority="2777" stopIfTrue="1" operator="equal">
      <formula>"Sin seguimiento"</formula>
    </cfRule>
  </conditionalFormatting>
  <conditionalFormatting sqref="CA175">
    <cfRule type="cellIs" dxfId="12029" priority="2778" stopIfTrue="1" operator="equal">
      <formula>"Sin iniciar"</formula>
    </cfRule>
  </conditionalFormatting>
  <conditionalFormatting sqref="CA175">
    <cfRule type="cellIs" dxfId="12028" priority="2779" stopIfTrue="1" operator="equal">
      <formula>"Vencida"</formula>
    </cfRule>
  </conditionalFormatting>
  <conditionalFormatting sqref="CA175">
    <cfRule type="cellIs" dxfId="12027" priority="2780" stopIfTrue="1" operator="equal">
      <formula>"En avance"</formula>
    </cfRule>
  </conditionalFormatting>
  <conditionalFormatting sqref="CA175">
    <cfRule type="cellIs" dxfId="12026" priority="2781" stopIfTrue="1" operator="equal">
      <formula>"Cumplida"</formula>
    </cfRule>
  </conditionalFormatting>
  <conditionalFormatting sqref="BZ175 CB175">
    <cfRule type="cellIs" dxfId="12025" priority="2782" stopIfTrue="1" operator="equal">
      <formula>"Sin iniciar"</formula>
    </cfRule>
  </conditionalFormatting>
  <conditionalFormatting sqref="BZ175 CB175">
    <cfRule type="cellIs" dxfId="12024" priority="2783" stopIfTrue="1" operator="equal">
      <formula>"Vencida"</formula>
    </cfRule>
  </conditionalFormatting>
  <conditionalFormatting sqref="BZ175 CB175">
    <cfRule type="cellIs" dxfId="12023" priority="2784" stopIfTrue="1" operator="equal">
      <formula>"En avance"</formula>
    </cfRule>
  </conditionalFormatting>
  <conditionalFormatting sqref="BZ175 CB175">
    <cfRule type="cellIs" dxfId="12022" priority="2785" stopIfTrue="1" operator="equal">
      <formula>"Cumplida"</formula>
    </cfRule>
  </conditionalFormatting>
  <conditionalFormatting sqref="BZ174 CB174">
    <cfRule type="cellIs" dxfId="12021" priority="2786" stopIfTrue="1" operator="equal">
      <formula>"Sin iniciar"</formula>
    </cfRule>
  </conditionalFormatting>
  <conditionalFormatting sqref="BZ174 CB174">
    <cfRule type="cellIs" dxfId="12020" priority="2787" stopIfTrue="1" operator="equal">
      <formula>"Vencida"</formula>
    </cfRule>
  </conditionalFormatting>
  <conditionalFormatting sqref="BZ174 CB174">
    <cfRule type="cellIs" dxfId="12019" priority="2788" stopIfTrue="1" operator="equal">
      <formula>"En avance"</formula>
    </cfRule>
  </conditionalFormatting>
  <conditionalFormatting sqref="BZ174 CB174">
    <cfRule type="cellIs" dxfId="12018" priority="2789" stopIfTrue="1" operator="equal">
      <formula>"Cumplida"</formula>
    </cfRule>
  </conditionalFormatting>
  <conditionalFormatting sqref="CA174">
    <cfRule type="cellIs" dxfId="12017" priority="2790" operator="equal">
      <formula>"Sin iniciar"</formula>
    </cfRule>
  </conditionalFormatting>
  <conditionalFormatting sqref="CA174">
    <cfRule type="cellIs" dxfId="12016" priority="2791" operator="equal">
      <formula>"Vencida"</formula>
    </cfRule>
  </conditionalFormatting>
  <conditionalFormatting sqref="CA174">
    <cfRule type="cellIs" dxfId="12015" priority="2792" operator="equal">
      <formula>"En avance"</formula>
    </cfRule>
  </conditionalFormatting>
  <conditionalFormatting sqref="CA174">
    <cfRule type="cellIs" dxfId="12014" priority="2793" operator="equal">
      <formula>"Cumplida"</formula>
    </cfRule>
  </conditionalFormatting>
  <conditionalFormatting sqref="BZ180:CA180 CC180">
    <cfRule type="cellIs" dxfId="12013" priority="2794" stopIfTrue="1" operator="equal">
      <formula>"Sin seguimiento"</formula>
    </cfRule>
  </conditionalFormatting>
  <conditionalFormatting sqref="BZ180:CA180 CC180">
    <cfRule type="cellIs" dxfId="12012" priority="2795" stopIfTrue="1" operator="equal">
      <formula>"Sin iniciar"</formula>
    </cfRule>
  </conditionalFormatting>
  <conditionalFormatting sqref="BZ180:CA180 CC180">
    <cfRule type="cellIs" dxfId="12011" priority="2796" stopIfTrue="1" operator="equal">
      <formula>"Vencida"</formula>
    </cfRule>
  </conditionalFormatting>
  <conditionalFormatting sqref="BZ180:CA180 CC180">
    <cfRule type="cellIs" dxfId="12010" priority="2797" stopIfTrue="1" operator="equal">
      <formula>"En avance"</formula>
    </cfRule>
  </conditionalFormatting>
  <conditionalFormatting sqref="BZ180:CA180 CC180">
    <cfRule type="cellIs" dxfId="12009" priority="2798" stopIfTrue="1" operator="equal">
      <formula>"Cumplida"</formula>
    </cfRule>
  </conditionalFormatting>
  <conditionalFormatting sqref="CB180">
    <cfRule type="cellIs" dxfId="12008" priority="2799" stopIfTrue="1" operator="equal">
      <formula>"Sin iniciar"</formula>
    </cfRule>
  </conditionalFormatting>
  <conditionalFormatting sqref="CB180">
    <cfRule type="cellIs" dxfId="12007" priority="2800" stopIfTrue="1" operator="equal">
      <formula>"Vencida"</formula>
    </cfRule>
  </conditionalFormatting>
  <conditionalFormatting sqref="CB180">
    <cfRule type="cellIs" dxfId="12006" priority="2801" stopIfTrue="1" operator="equal">
      <formula>"En avance"</formula>
    </cfRule>
  </conditionalFormatting>
  <conditionalFormatting sqref="CB180">
    <cfRule type="cellIs" dxfId="12005" priority="2802" stopIfTrue="1" operator="equal">
      <formula>"Cumplida"</formula>
    </cfRule>
  </conditionalFormatting>
  <conditionalFormatting sqref="BZ182 CC182">
    <cfRule type="cellIs" dxfId="12004" priority="2803" stopIfTrue="1" operator="equal">
      <formula>"Sin seguimiento"</formula>
    </cfRule>
  </conditionalFormatting>
  <conditionalFormatting sqref="BZ182 CC182">
    <cfRule type="cellIs" dxfId="12003" priority="2804" stopIfTrue="1" operator="equal">
      <formula>"Sin iniciar"</formula>
    </cfRule>
  </conditionalFormatting>
  <conditionalFormatting sqref="BZ182 CC182">
    <cfRule type="cellIs" dxfId="12002" priority="2805" stopIfTrue="1" operator="equal">
      <formula>"Vencida"</formula>
    </cfRule>
  </conditionalFormatting>
  <conditionalFormatting sqref="BZ182 CC182">
    <cfRule type="cellIs" dxfId="12001" priority="2806" stopIfTrue="1" operator="equal">
      <formula>"En avance"</formula>
    </cfRule>
  </conditionalFormatting>
  <conditionalFormatting sqref="BZ182 CC182">
    <cfRule type="cellIs" dxfId="12000" priority="2807" stopIfTrue="1" operator="equal">
      <formula>"Cumplida"</formula>
    </cfRule>
  </conditionalFormatting>
  <conditionalFormatting sqref="CB182">
    <cfRule type="cellIs" dxfId="11999" priority="2808" stopIfTrue="1" operator="equal">
      <formula>"Sin iniciar"</formula>
    </cfRule>
  </conditionalFormatting>
  <conditionalFormatting sqref="CB182">
    <cfRule type="cellIs" dxfId="11998" priority="2809" stopIfTrue="1" operator="equal">
      <formula>"Vencida"</formula>
    </cfRule>
  </conditionalFormatting>
  <conditionalFormatting sqref="CB182">
    <cfRule type="cellIs" dxfId="11997" priority="2810" stopIfTrue="1" operator="equal">
      <formula>"En avance"</formula>
    </cfRule>
  </conditionalFormatting>
  <conditionalFormatting sqref="CB182">
    <cfRule type="cellIs" dxfId="11996" priority="2811" stopIfTrue="1" operator="equal">
      <formula>"Cumplida"</formula>
    </cfRule>
  </conditionalFormatting>
  <conditionalFormatting sqref="CA182 CC183:CC184">
    <cfRule type="cellIs" dxfId="11995" priority="2812" stopIfTrue="1" operator="equal">
      <formula>"Sin seguimiento"</formula>
    </cfRule>
  </conditionalFormatting>
  <conditionalFormatting sqref="CA182 CC183:CC184">
    <cfRule type="cellIs" dxfId="11994" priority="2813" stopIfTrue="1" operator="equal">
      <formula>"Sin iniciar"</formula>
    </cfRule>
  </conditionalFormatting>
  <conditionalFormatting sqref="CA182 CC183:CC184">
    <cfRule type="cellIs" dxfId="11993" priority="2814" stopIfTrue="1" operator="equal">
      <formula>"Vencida"</formula>
    </cfRule>
  </conditionalFormatting>
  <conditionalFormatting sqref="CA182 CC183:CC184">
    <cfRule type="cellIs" dxfId="11992" priority="2815" stopIfTrue="1" operator="equal">
      <formula>"En avance"</formula>
    </cfRule>
  </conditionalFormatting>
  <conditionalFormatting sqref="CA182 CC183:CC184">
    <cfRule type="cellIs" dxfId="11991" priority="2816" stopIfTrue="1" operator="equal">
      <formula>"Cumplida"</formula>
    </cfRule>
  </conditionalFormatting>
  <conditionalFormatting sqref="CB183:CB184">
    <cfRule type="cellIs" dxfId="11990" priority="2817" stopIfTrue="1" operator="equal">
      <formula>"Sin iniciar"</formula>
    </cfRule>
  </conditionalFormatting>
  <conditionalFormatting sqref="CB183:CB184">
    <cfRule type="cellIs" dxfId="11989" priority="2818" stopIfTrue="1" operator="equal">
      <formula>"Vencida"</formula>
    </cfRule>
  </conditionalFormatting>
  <conditionalFormatting sqref="CB183:CB184">
    <cfRule type="cellIs" dxfId="11988" priority="2819" stopIfTrue="1" operator="equal">
      <formula>"En avance"</formula>
    </cfRule>
  </conditionalFormatting>
  <conditionalFormatting sqref="CB183:CB184">
    <cfRule type="cellIs" dxfId="11987" priority="2820" stopIfTrue="1" operator="equal">
      <formula>"Cumplida"</formula>
    </cfRule>
  </conditionalFormatting>
  <conditionalFormatting sqref="BZ183:BZ184">
    <cfRule type="cellIs" dxfId="11986" priority="2821" stopIfTrue="1" operator="equal">
      <formula>"Sin iniciar"</formula>
    </cfRule>
  </conditionalFormatting>
  <conditionalFormatting sqref="BZ183:BZ184">
    <cfRule type="cellIs" dxfId="11985" priority="2822" stopIfTrue="1" operator="equal">
      <formula>"Vencida"</formula>
    </cfRule>
  </conditionalFormatting>
  <conditionalFormatting sqref="BZ183:BZ184">
    <cfRule type="cellIs" dxfId="11984" priority="2823" stopIfTrue="1" operator="equal">
      <formula>"En avance"</formula>
    </cfRule>
  </conditionalFormatting>
  <conditionalFormatting sqref="BZ183:BZ184">
    <cfRule type="cellIs" dxfId="11983" priority="2824" stopIfTrue="1" operator="equal">
      <formula>"Cumplida"</formula>
    </cfRule>
  </conditionalFormatting>
  <conditionalFormatting sqref="CA196 CC196">
    <cfRule type="cellIs" dxfId="11982" priority="2825" stopIfTrue="1" operator="equal">
      <formula>"Sin seguimiento"</formula>
    </cfRule>
  </conditionalFormatting>
  <conditionalFormatting sqref="CA196 CC196">
    <cfRule type="cellIs" dxfId="11981" priority="2826" stopIfTrue="1" operator="equal">
      <formula>"Sin iniciar"</formula>
    </cfRule>
  </conditionalFormatting>
  <conditionalFormatting sqref="CA196 CC196">
    <cfRule type="cellIs" dxfId="11980" priority="2827" stopIfTrue="1" operator="equal">
      <formula>"Vencida"</formula>
    </cfRule>
  </conditionalFormatting>
  <conditionalFormatting sqref="CA196 CC196">
    <cfRule type="cellIs" dxfId="11979" priority="2828" stopIfTrue="1" operator="equal">
      <formula>"En avance"</formula>
    </cfRule>
  </conditionalFormatting>
  <conditionalFormatting sqref="CA196 CC196">
    <cfRule type="cellIs" dxfId="11978" priority="2829" stopIfTrue="1" operator="equal">
      <formula>"Cumplida"</formula>
    </cfRule>
  </conditionalFormatting>
  <conditionalFormatting sqref="CB196">
    <cfRule type="cellIs" dxfId="11977" priority="2830" stopIfTrue="1" operator="equal">
      <formula>"Sin iniciar"</formula>
    </cfRule>
  </conditionalFormatting>
  <conditionalFormatting sqref="CB196">
    <cfRule type="cellIs" dxfId="11976" priority="2831" stopIfTrue="1" operator="equal">
      <formula>"Vencida"</formula>
    </cfRule>
  </conditionalFormatting>
  <conditionalFormatting sqref="CB196">
    <cfRule type="cellIs" dxfId="11975" priority="2832" stopIfTrue="1" operator="equal">
      <formula>"En avance"</formula>
    </cfRule>
  </conditionalFormatting>
  <conditionalFormatting sqref="CB196">
    <cfRule type="cellIs" dxfId="11974" priority="2833" stopIfTrue="1" operator="equal">
      <formula>"Cumplida"</formula>
    </cfRule>
  </conditionalFormatting>
  <conditionalFormatting sqref="BZ196">
    <cfRule type="cellIs" dxfId="11973" priority="2834" stopIfTrue="1" operator="equal">
      <formula>"Sin iniciar"</formula>
    </cfRule>
  </conditionalFormatting>
  <conditionalFormatting sqref="BZ196">
    <cfRule type="cellIs" dxfId="11972" priority="2835" stopIfTrue="1" operator="equal">
      <formula>"Vencida"</formula>
    </cfRule>
  </conditionalFormatting>
  <conditionalFormatting sqref="BZ196">
    <cfRule type="cellIs" dxfId="11971" priority="2836" stopIfTrue="1" operator="equal">
      <formula>"En avance"</formula>
    </cfRule>
  </conditionalFormatting>
  <conditionalFormatting sqref="BZ196">
    <cfRule type="cellIs" dxfId="11970" priority="2837" stopIfTrue="1" operator="equal">
      <formula>"Cumplida"</formula>
    </cfRule>
  </conditionalFormatting>
  <conditionalFormatting sqref="CC206">
    <cfRule type="cellIs" dxfId="11969" priority="2838" stopIfTrue="1" operator="equal">
      <formula>"Sin seguimiento"</formula>
    </cfRule>
  </conditionalFormatting>
  <conditionalFormatting sqref="CC206">
    <cfRule type="cellIs" dxfId="11968" priority="2839" stopIfTrue="1" operator="equal">
      <formula>"Sin iniciar"</formula>
    </cfRule>
  </conditionalFormatting>
  <conditionalFormatting sqref="CC206">
    <cfRule type="cellIs" dxfId="11967" priority="2840" stopIfTrue="1" operator="equal">
      <formula>"Vencida"</formula>
    </cfRule>
  </conditionalFormatting>
  <conditionalFormatting sqref="CC206">
    <cfRule type="cellIs" dxfId="11966" priority="2841" stopIfTrue="1" operator="equal">
      <formula>"En avance"</formula>
    </cfRule>
  </conditionalFormatting>
  <conditionalFormatting sqref="CC206">
    <cfRule type="cellIs" dxfId="11965" priority="2842" stopIfTrue="1" operator="equal">
      <formula>"Cumplida"</formula>
    </cfRule>
  </conditionalFormatting>
  <conditionalFormatting sqref="CA206">
    <cfRule type="cellIs" dxfId="11964" priority="2843" stopIfTrue="1" operator="equal">
      <formula>"Sin seguimiento"</formula>
    </cfRule>
  </conditionalFormatting>
  <conditionalFormatting sqref="CA206">
    <cfRule type="cellIs" dxfId="11963" priority="2844" stopIfTrue="1" operator="equal">
      <formula>"Sin iniciar"</formula>
    </cfRule>
  </conditionalFormatting>
  <conditionalFormatting sqref="CA206">
    <cfRule type="cellIs" dxfId="11962" priority="2845" stopIfTrue="1" operator="equal">
      <formula>"Vencida"</formula>
    </cfRule>
  </conditionalFormatting>
  <conditionalFormatting sqref="CA206">
    <cfRule type="cellIs" dxfId="11961" priority="2846" stopIfTrue="1" operator="equal">
      <formula>"En avance"</formula>
    </cfRule>
  </conditionalFormatting>
  <conditionalFormatting sqref="CA206">
    <cfRule type="cellIs" dxfId="11960" priority="2847" stopIfTrue="1" operator="equal">
      <formula>"Cumplida"</formula>
    </cfRule>
  </conditionalFormatting>
  <conditionalFormatting sqref="CB206">
    <cfRule type="cellIs" dxfId="11959" priority="2848" stopIfTrue="1" operator="equal">
      <formula>"Sin iniciar"</formula>
    </cfRule>
  </conditionalFormatting>
  <conditionalFormatting sqref="CB206">
    <cfRule type="cellIs" dxfId="11958" priority="2849" stopIfTrue="1" operator="equal">
      <formula>"Vencida"</formula>
    </cfRule>
  </conditionalFormatting>
  <conditionalFormatting sqref="CB206">
    <cfRule type="cellIs" dxfId="11957" priority="2850" stopIfTrue="1" operator="equal">
      <formula>"En avance"</formula>
    </cfRule>
  </conditionalFormatting>
  <conditionalFormatting sqref="CB206">
    <cfRule type="cellIs" dxfId="11956" priority="2851" stopIfTrue="1" operator="equal">
      <formula>"Cumplida"</formula>
    </cfRule>
  </conditionalFormatting>
  <conditionalFormatting sqref="BZ206">
    <cfRule type="cellIs" dxfId="11955" priority="2852" stopIfTrue="1" operator="equal">
      <formula>"Sin iniciar"</formula>
    </cfRule>
  </conditionalFormatting>
  <conditionalFormatting sqref="BZ206">
    <cfRule type="cellIs" dxfId="11954" priority="2853" stopIfTrue="1" operator="equal">
      <formula>"Vencida"</formula>
    </cfRule>
  </conditionalFormatting>
  <conditionalFormatting sqref="BZ206">
    <cfRule type="cellIs" dxfId="11953" priority="2854" stopIfTrue="1" operator="equal">
      <formula>"En avance"</formula>
    </cfRule>
  </conditionalFormatting>
  <conditionalFormatting sqref="BZ206">
    <cfRule type="cellIs" dxfId="11952" priority="2855" stopIfTrue="1" operator="equal">
      <formula>"Cumplida"</formula>
    </cfRule>
  </conditionalFormatting>
  <conditionalFormatting sqref="CA318:CA319 CA321:CA322 CC318:CC322">
    <cfRule type="cellIs" dxfId="11951" priority="2856" stopIfTrue="1" operator="equal">
      <formula>"Sin seguimiento"</formula>
    </cfRule>
  </conditionalFormatting>
  <conditionalFormatting sqref="CA318:CA319 CA321:CA322 CC318:CC322">
    <cfRule type="cellIs" dxfId="11950" priority="2857" stopIfTrue="1" operator="equal">
      <formula>"Sin iniciar"</formula>
    </cfRule>
  </conditionalFormatting>
  <conditionalFormatting sqref="CA318:CA319 CA321:CA322 CC318:CC322">
    <cfRule type="cellIs" dxfId="11949" priority="2858" stopIfTrue="1" operator="equal">
      <formula>"Vencida"</formula>
    </cfRule>
  </conditionalFormatting>
  <conditionalFormatting sqref="CA318:CA319 CA321:CA322 CC318:CC322">
    <cfRule type="cellIs" dxfId="11948" priority="2859" stopIfTrue="1" operator="equal">
      <formula>"En avance"</formula>
    </cfRule>
  </conditionalFormatting>
  <conditionalFormatting sqref="CA318:CA319 CA321:CA322 CC318:CC322">
    <cfRule type="cellIs" dxfId="11947" priority="2860" stopIfTrue="1" operator="equal">
      <formula>"Cumplida"</formula>
    </cfRule>
  </conditionalFormatting>
  <conditionalFormatting sqref="CB318:CB319">
    <cfRule type="cellIs" dxfId="11946" priority="2861" stopIfTrue="1" operator="equal">
      <formula>"Sin iniciar"</formula>
    </cfRule>
  </conditionalFormatting>
  <conditionalFormatting sqref="CB318:CB319">
    <cfRule type="cellIs" dxfId="11945" priority="2862" stopIfTrue="1" operator="equal">
      <formula>"Vencida"</formula>
    </cfRule>
  </conditionalFormatting>
  <conditionalFormatting sqref="CB318:CB319">
    <cfRule type="cellIs" dxfId="11944" priority="2863" stopIfTrue="1" operator="equal">
      <formula>"En avance"</formula>
    </cfRule>
  </conditionalFormatting>
  <conditionalFormatting sqref="CB318:CB319">
    <cfRule type="cellIs" dxfId="11943" priority="2864" stopIfTrue="1" operator="equal">
      <formula>"Cumplida"</formula>
    </cfRule>
  </conditionalFormatting>
  <conditionalFormatting sqref="BZ318:BZ319">
    <cfRule type="cellIs" dxfId="11942" priority="2865" stopIfTrue="1" operator="equal">
      <formula>"Sin iniciar"</formula>
    </cfRule>
  </conditionalFormatting>
  <conditionalFormatting sqref="BZ318:BZ319">
    <cfRule type="cellIs" dxfId="11941" priority="2866" stopIfTrue="1" operator="equal">
      <formula>"Vencida"</formula>
    </cfRule>
  </conditionalFormatting>
  <conditionalFormatting sqref="BZ318:BZ319">
    <cfRule type="cellIs" dxfId="11940" priority="2867" stopIfTrue="1" operator="equal">
      <formula>"En avance"</formula>
    </cfRule>
  </conditionalFormatting>
  <conditionalFormatting sqref="BZ318:BZ319">
    <cfRule type="cellIs" dxfId="11939" priority="2868" stopIfTrue="1" operator="equal">
      <formula>"Cumplida"</formula>
    </cfRule>
  </conditionalFormatting>
  <conditionalFormatting sqref="BZ320:BZ322 CB320:CB322">
    <cfRule type="cellIs" dxfId="11938" priority="2869" stopIfTrue="1" operator="equal">
      <formula>"Sin iniciar"</formula>
    </cfRule>
  </conditionalFormatting>
  <conditionalFormatting sqref="BZ320:BZ322 CB320:CB322">
    <cfRule type="cellIs" dxfId="11937" priority="2870" stopIfTrue="1" operator="equal">
      <formula>"Vencida"</formula>
    </cfRule>
  </conditionalFormatting>
  <conditionalFormatting sqref="BZ320:BZ322 CB320:CB322">
    <cfRule type="cellIs" dxfId="11936" priority="2871" stopIfTrue="1" operator="equal">
      <formula>"En avance"</formula>
    </cfRule>
  </conditionalFormatting>
  <conditionalFormatting sqref="BZ320:BZ322 CB320:CB322">
    <cfRule type="cellIs" dxfId="11935" priority="2872" stopIfTrue="1" operator="equal">
      <formula>"Cumplida"</formula>
    </cfRule>
  </conditionalFormatting>
  <conditionalFormatting sqref="CA320">
    <cfRule type="cellIs" dxfId="11934" priority="2873" operator="equal">
      <formula>"Sin iniciar"</formula>
    </cfRule>
  </conditionalFormatting>
  <conditionalFormatting sqref="CA320">
    <cfRule type="cellIs" dxfId="11933" priority="2874" operator="equal">
      <formula>"Vencida"</formula>
    </cfRule>
  </conditionalFormatting>
  <conditionalFormatting sqref="CA320">
    <cfRule type="cellIs" dxfId="11932" priority="2875" operator="equal">
      <formula>"En avance"</formula>
    </cfRule>
  </conditionalFormatting>
  <conditionalFormatting sqref="CA320">
    <cfRule type="cellIs" dxfId="11931" priority="2876" operator="equal">
      <formula>"Cumplida"</formula>
    </cfRule>
  </conditionalFormatting>
  <conditionalFormatting sqref="CA326:CA328 CC326:CC328">
    <cfRule type="cellIs" dxfId="11930" priority="2877" stopIfTrue="1" operator="equal">
      <formula>"Sin seguimiento"</formula>
    </cfRule>
  </conditionalFormatting>
  <conditionalFormatting sqref="CA326:CA328 CC326:CC328">
    <cfRule type="cellIs" dxfId="11929" priority="2878" stopIfTrue="1" operator="equal">
      <formula>"Sin iniciar"</formula>
    </cfRule>
  </conditionalFormatting>
  <conditionalFormatting sqref="CA326:CA328 CC326:CC328">
    <cfRule type="cellIs" dxfId="11928" priority="2879" stopIfTrue="1" operator="equal">
      <formula>"Vencida"</formula>
    </cfRule>
  </conditionalFormatting>
  <conditionalFormatting sqref="CA326:CA328 CC326:CC328">
    <cfRule type="cellIs" dxfId="11927" priority="2880" stopIfTrue="1" operator="equal">
      <formula>"En avance"</formula>
    </cfRule>
  </conditionalFormatting>
  <conditionalFormatting sqref="CA326:CA328 CC326:CC328">
    <cfRule type="cellIs" dxfId="11926" priority="2881" stopIfTrue="1" operator="equal">
      <formula>"Cumplida"</formula>
    </cfRule>
  </conditionalFormatting>
  <conditionalFormatting sqref="CB326:CB328">
    <cfRule type="cellIs" dxfId="11925" priority="2882" stopIfTrue="1" operator="equal">
      <formula>"Sin iniciar"</formula>
    </cfRule>
  </conditionalFormatting>
  <conditionalFormatting sqref="CB326:CB328">
    <cfRule type="cellIs" dxfId="11924" priority="2883" stopIfTrue="1" operator="equal">
      <formula>"Vencida"</formula>
    </cfRule>
  </conditionalFormatting>
  <conditionalFormatting sqref="CB326:CB328">
    <cfRule type="cellIs" dxfId="11923" priority="2884" stopIfTrue="1" operator="equal">
      <formula>"En avance"</formula>
    </cfRule>
  </conditionalFormatting>
  <conditionalFormatting sqref="CB326:CB328">
    <cfRule type="cellIs" dxfId="11922" priority="2885" stopIfTrue="1" operator="equal">
      <formula>"Cumplida"</formula>
    </cfRule>
  </conditionalFormatting>
  <conditionalFormatting sqref="BZ326:BZ328">
    <cfRule type="cellIs" dxfId="11921" priority="2886" stopIfTrue="1" operator="equal">
      <formula>"Sin iniciar"</formula>
    </cfRule>
  </conditionalFormatting>
  <conditionalFormatting sqref="BZ326:BZ328">
    <cfRule type="cellIs" dxfId="11920" priority="2887" stopIfTrue="1" operator="equal">
      <formula>"Vencida"</formula>
    </cfRule>
  </conditionalFormatting>
  <conditionalFormatting sqref="BZ326:BZ328">
    <cfRule type="cellIs" dxfId="11919" priority="2888" stopIfTrue="1" operator="equal">
      <formula>"En avance"</formula>
    </cfRule>
  </conditionalFormatting>
  <conditionalFormatting sqref="BZ326:BZ328">
    <cfRule type="cellIs" dxfId="11918" priority="2889" stopIfTrue="1" operator="equal">
      <formula>"Cumplida"</formula>
    </cfRule>
  </conditionalFormatting>
  <conditionalFormatting sqref="CB358 CB364">
    <cfRule type="cellIs" dxfId="11917" priority="2890" stopIfTrue="1" operator="equal">
      <formula>"Sin iniciar"</formula>
    </cfRule>
  </conditionalFormatting>
  <conditionalFormatting sqref="CB358 CB364">
    <cfRule type="cellIs" dxfId="11916" priority="2891" stopIfTrue="1" operator="equal">
      <formula>"Vencida"</formula>
    </cfRule>
  </conditionalFormatting>
  <conditionalFormatting sqref="CB358 CB364">
    <cfRule type="cellIs" dxfId="11915" priority="2892" stopIfTrue="1" operator="equal">
      <formula>"En avance"</formula>
    </cfRule>
  </conditionalFormatting>
  <conditionalFormatting sqref="CB358 CB364">
    <cfRule type="cellIs" dxfId="11914" priority="2893" stopIfTrue="1" operator="equal">
      <formula>"Cumplida"</formula>
    </cfRule>
  </conditionalFormatting>
  <conditionalFormatting sqref="BZ358 BZ364">
    <cfRule type="cellIs" dxfId="11913" priority="2894" stopIfTrue="1" operator="equal">
      <formula>"Sin iniciar"</formula>
    </cfRule>
  </conditionalFormatting>
  <conditionalFormatting sqref="BZ358 BZ364">
    <cfRule type="cellIs" dxfId="11912" priority="2895" stopIfTrue="1" operator="equal">
      <formula>"Vencida"</formula>
    </cfRule>
  </conditionalFormatting>
  <conditionalFormatting sqref="BZ358 BZ364">
    <cfRule type="cellIs" dxfId="11911" priority="2896" stopIfTrue="1" operator="equal">
      <formula>"En avance"</formula>
    </cfRule>
  </conditionalFormatting>
  <conditionalFormatting sqref="BZ358 BZ364">
    <cfRule type="cellIs" dxfId="11910" priority="2897" stopIfTrue="1" operator="equal">
      <formula>"Cumplida"</formula>
    </cfRule>
  </conditionalFormatting>
  <conditionalFormatting sqref="CA408 CC408 CC412">
    <cfRule type="cellIs" dxfId="11909" priority="2898" stopIfTrue="1" operator="equal">
      <formula>"Sin seguimiento"</formula>
    </cfRule>
  </conditionalFormatting>
  <conditionalFormatting sqref="CA408 CC408 CC412">
    <cfRule type="cellIs" dxfId="11908" priority="2899" stopIfTrue="1" operator="equal">
      <formula>"Sin iniciar"</formula>
    </cfRule>
  </conditionalFormatting>
  <conditionalFormatting sqref="CA408 CC408 CC412">
    <cfRule type="cellIs" dxfId="11907" priority="2900" stopIfTrue="1" operator="equal">
      <formula>"Vencida"</formula>
    </cfRule>
  </conditionalFormatting>
  <conditionalFormatting sqref="CA408 CC408 CC412">
    <cfRule type="cellIs" dxfId="11906" priority="2901" stopIfTrue="1" operator="equal">
      <formula>"En avance"</formula>
    </cfRule>
  </conditionalFormatting>
  <conditionalFormatting sqref="CA408 CC408 CC412">
    <cfRule type="cellIs" dxfId="11905" priority="2902" stopIfTrue="1" operator="equal">
      <formula>"Cumplida"</formula>
    </cfRule>
  </conditionalFormatting>
  <conditionalFormatting sqref="CB408 CB412">
    <cfRule type="cellIs" dxfId="11904" priority="2903" stopIfTrue="1" operator="equal">
      <formula>"Sin iniciar"</formula>
    </cfRule>
  </conditionalFormatting>
  <conditionalFormatting sqref="CB408 CB412">
    <cfRule type="cellIs" dxfId="11903" priority="2904" stopIfTrue="1" operator="equal">
      <formula>"Vencida"</formula>
    </cfRule>
  </conditionalFormatting>
  <conditionalFormatting sqref="CB408 CB412">
    <cfRule type="cellIs" dxfId="11902" priority="2905" stopIfTrue="1" operator="equal">
      <formula>"En avance"</formula>
    </cfRule>
  </conditionalFormatting>
  <conditionalFormatting sqref="CB408 CB412">
    <cfRule type="cellIs" dxfId="11901" priority="2906" stopIfTrue="1" operator="equal">
      <formula>"Cumplida"</formula>
    </cfRule>
  </conditionalFormatting>
  <conditionalFormatting sqref="BZ408 BZ412">
    <cfRule type="cellIs" dxfId="11900" priority="2907" stopIfTrue="1" operator="equal">
      <formula>"Sin iniciar"</formula>
    </cfRule>
  </conditionalFormatting>
  <conditionalFormatting sqref="BZ408 BZ412">
    <cfRule type="cellIs" dxfId="11899" priority="2908" stopIfTrue="1" operator="equal">
      <formula>"Vencida"</formula>
    </cfRule>
  </conditionalFormatting>
  <conditionalFormatting sqref="BZ408 BZ412">
    <cfRule type="cellIs" dxfId="11898" priority="2909" stopIfTrue="1" operator="equal">
      <formula>"En avance"</formula>
    </cfRule>
  </conditionalFormatting>
  <conditionalFormatting sqref="BZ408 BZ412">
    <cfRule type="cellIs" dxfId="11897" priority="2910" stopIfTrue="1" operator="equal">
      <formula>"Cumplida"</formula>
    </cfRule>
  </conditionalFormatting>
  <conditionalFormatting sqref="BZ26:CC26">
    <cfRule type="cellIs" dxfId="11896" priority="2911" stopIfTrue="1" operator="equal">
      <formula>"Sin iniciar"</formula>
    </cfRule>
  </conditionalFormatting>
  <conditionalFormatting sqref="BZ26:CC26">
    <cfRule type="cellIs" dxfId="11895" priority="2912" stopIfTrue="1" operator="equal">
      <formula>"Vencida"</formula>
    </cfRule>
  </conditionalFormatting>
  <conditionalFormatting sqref="BZ26:CC26">
    <cfRule type="cellIs" dxfId="11894" priority="2913" stopIfTrue="1" operator="equal">
      <formula>"En avance"</formula>
    </cfRule>
  </conditionalFormatting>
  <conditionalFormatting sqref="BZ26:CC26">
    <cfRule type="cellIs" dxfId="11893" priority="2914" stopIfTrue="1" operator="equal">
      <formula>"Cumplida"</formula>
    </cfRule>
  </conditionalFormatting>
  <conditionalFormatting sqref="CA186">
    <cfRule type="cellIs" dxfId="11892" priority="2915" stopIfTrue="1" operator="equal">
      <formula>"Sin seguimiento"</formula>
    </cfRule>
  </conditionalFormatting>
  <conditionalFormatting sqref="CA186">
    <cfRule type="cellIs" dxfId="11891" priority="2916" stopIfTrue="1" operator="equal">
      <formula>"Sin iniciar"</formula>
    </cfRule>
  </conditionalFormatting>
  <conditionalFormatting sqref="CA186">
    <cfRule type="cellIs" dxfId="11890" priority="2917" stopIfTrue="1" operator="equal">
      <formula>"Vencida"</formula>
    </cfRule>
  </conditionalFormatting>
  <conditionalFormatting sqref="CA186">
    <cfRule type="cellIs" dxfId="11889" priority="2918" stopIfTrue="1" operator="equal">
      <formula>"En avance"</formula>
    </cfRule>
  </conditionalFormatting>
  <conditionalFormatting sqref="CA186">
    <cfRule type="cellIs" dxfId="11888" priority="2919" stopIfTrue="1" operator="equal">
      <formula>"Cumplida"</formula>
    </cfRule>
  </conditionalFormatting>
  <conditionalFormatting sqref="BZ186 CB186:CC186">
    <cfRule type="cellIs" dxfId="11887" priority="2920" stopIfTrue="1" operator="equal">
      <formula>"Sin iniciar"</formula>
    </cfRule>
  </conditionalFormatting>
  <conditionalFormatting sqref="BZ186 CB186:CC186">
    <cfRule type="cellIs" dxfId="11886" priority="2921" stopIfTrue="1" operator="equal">
      <formula>"Vencida"</formula>
    </cfRule>
  </conditionalFormatting>
  <conditionalFormatting sqref="BZ186 CB186:CC186">
    <cfRule type="cellIs" dxfId="11885" priority="2922" stopIfTrue="1" operator="equal">
      <formula>"En avance"</formula>
    </cfRule>
  </conditionalFormatting>
  <conditionalFormatting sqref="BZ186 CB186:CC186">
    <cfRule type="cellIs" dxfId="11884" priority="2923" stopIfTrue="1" operator="equal">
      <formula>"Cumplida"</formula>
    </cfRule>
  </conditionalFormatting>
  <conditionalFormatting sqref="CA192">
    <cfRule type="cellIs" dxfId="11883" priority="2924" stopIfTrue="1" operator="equal">
      <formula>"Sin seguimiento"</formula>
    </cfRule>
  </conditionalFormatting>
  <conditionalFormatting sqref="CA192">
    <cfRule type="cellIs" dxfId="11882" priority="2925" stopIfTrue="1" operator="equal">
      <formula>"Sin iniciar"</formula>
    </cfRule>
  </conditionalFormatting>
  <conditionalFormatting sqref="CA192">
    <cfRule type="cellIs" dxfId="11881" priority="2926" stopIfTrue="1" operator="equal">
      <formula>"Vencida"</formula>
    </cfRule>
  </conditionalFormatting>
  <conditionalFormatting sqref="CA192">
    <cfRule type="cellIs" dxfId="11880" priority="2927" stopIfTrue="1" operator="equal">
      <formula>"En avance"</formula>
    </cfRule>
  </conditionalFormatting>
  <conditionalFormatting sqref="CA192">
    <cfRule type="cellIs" dxfId="11879" priority="2928" stopIfTrue="1" operator="equal">
      <formula>"Cumplida"</formula>
    </cfRule>
  </conditionalFormatting>
  <conditionalFormatting sqref="BZ192 CB192:CC192">
    <cfRule type="cellIs" dxfId="11878" priority="2929" stopIfTrue="1" operator="equal">
      <formula>"Sin iniciar"</formula>
    </cfRule>
  </conditionalFormatting>
  <conditionalFormatting sqref="BZ192 CB192:CC192">
    <cfRule type="cellIs" dxfId="11877" priority="2930" stopIfTrue="1" operator="equal">
      <formula>"Vencida"</formula>
    </cfRule>
  </conditionalFormatting>
  <conditionalFormatting sqref="BZ192 CB192:CC192">
    <cfRule type="cellIs" dxfId="11876" priority="2931" stopIfTrue="1" operator="equal">
      <formula>"En avance"</formula>
    </cfRule>
  </conditionalFormatting>
  <conditionalFormatting sqref="BZ192 CB192:CC192">
    <cfRule type="cellIs" dxfId="11875" priority="2932" stopIfTrue="1" operator="equal">
      <formula>"Cumplida"</formula>
    </cfRule>
  </conditionalFormatting>
  <conditionalFormatting sqref="CA195">
    <cfRule type="cellIs" dxfId="11874" priority="2933" stopIfTrue="1" operator="equal">
      <formula>"Sin seguimiento"</formula>
    </cfRule>
  </conditionalFormatting>
  <conditionalFormatting sqref="CA195">
    <cfRule type="cellIs" dxfId="11873" priority="2934" stopIfTrue="1" operator="equal">
      <formula>"Sin iniciar"</formula>
    </cfRule>
  </conditionalFormatting>
  <conditionalFormatting sqref="CA195">
    <cfRule type="cellIs" dxfId="11872" priority="2935" stopIfTrue="1" operator="equal">
      <formula>"Vencida"</formula>
    </cfRule>
  </conditionalFormatting>
  <conditionalFormatting sqref="CA195">
    <cfRule type="cellIs" dxfId="11871" priority="2936" stopIfTrue="1" operator="equal">
      <formula>"En avance"</formula>
    </cfRule>
  </conditionalFormatting>
  <conditionalFormatting sqref="CA195">
    <cfRule type="cellIs" dxfId="11870" priority="2937" stopIfTrue="1" operator="equal">
      <formula>"Cumplida"</formula>
    </cfRule>
  </conditionalFormatting>
  <conditionalFormatting sqref="BZ195 CB195:CC195">
    <cfRule type="cellIs" dxfId="11869" priority="2938" stopIfTrue="1" operator="equal">
      <formula>"Sin iniciar"</formula>
    </cfRule>
  </conditionalFormatting>
  <conditionalFormatting sqref="BZ195 CB195:CC195">
    <cfRule type="cellIs" dxfId="11868" priority="2939" stopIfTrue="1" operator="equal">
      <formula>"Vencida"</formula>
    </cfRule>
  </conditionalFormatting>
  <conditionalFormatting sqref="BZ195 CB195:CC195">
    <cfRule type="cellIs" dxfId="11867" priority="2940" stopIfTrue="1" operator="equal">
      <formula>"En avance"</formula>
    </cfRule>
  </conditionalFormatting>
  <conditionalFormatting sqref="BZ195 CB195:CC195">
    <cfRule type="cellIs" dxfId="11866" priority="2941" stopIfTrue="1" operator="equal">
      <formula>"Cumplida"</formula>
    </cfRule>
  </conditionalFormatting>
  <conditionalFormatting sqref="CA256">
    <cfRule type="cellIs" dxfId="11865" priority="2942" stopIfTrue="1" operator="equal">
      <formula>"Sin seguimiento"</formula>
    </cfRule>
  </conditionalFormatting>
  <conditionalFormatting sqref="CA256">
    <cfRule type="cellIs" dxfId="11864" priority="2943" stopIfTrue="1" operator="equal">
      <formula>"Sin iniciar"</formula>
    </cfRule>
  </conditionalFormatting>
  <conditionalFormatting sqref="CA256">
    <cfRule type="cellIs" dxfId="11863" priority="2944" stopIfTrue="1" operator="equal">
      <formula>"Vencida"</formula>
    </cfRule>
  </conditionalFormatting>
  <conditionalFormatting sqref="CA256">
    <cfRule type="cellIs" dxfId="11862" priority="2945" stopIfTrue="1" operator="equal">
      <formula>"En avance"</formula>
    </cfRule>
  </conditionalFormatting>
  <conditionalFormatting sqref="CA256">
    <cfRule type="cellIs" dxfId="11861" priority="2946" stopIfTrue="1" operator="equal">
      <formula>"Cumplida"</formula>
    </cfRule>
  </conditionalFormatting>
  <conditionalFormatting sqref="BZ256 CB256:CC256">
    <cfRule type="cellIs" dxfId="11860" priority="2947" stopIfTrue="1" operator="equal">
      <formula>"Sin iniciar"</formula>
    </cfRule>
  </conditionalFormatting>
  <conditionalFormatting sqref="BZ256 CB256:CC256">
    <cfRule type="cellIs" dxfId="11859" priority="2948" stopIfTrue="1" operator="equal">
      <formula>"Vencida"</formula>
    </cfRule>
  </conditionalFormatting>
  <conditionalFormatting sqref="BZ256 CB256:CC256">
    <cfRule type="cellIs" dxfId="11858" priority="2949" stopIfTrue="1" operator="equal">
      <formula>"En avance"</formula>
    </cfRule>
  </conditionalFormatting>
  <conditionalFormatting sqref="BZ256 CB256:CC256">
    <cfRule type="cellIs" dxfId="11857" priority="2950" stopIfTrue="1" operator="equal">
      <formula>"Cumplida"</formula>
    </cfRule>
  </conditionalFormatting>
  <conditionalFormatting sqref="CA289">
    <cfRule type="cellIs" dxfId="11856" priority="2951" stopIfTrue="1" operator="equal">
      <formula>"Sin seguimiento"</formula>
    </cfRule>
  </conditionalFormatting>
  <conditionalFormatting sqref="CA289">
    <cfRule type="cellIs" dxfId="11855" priority="2952" stopIfTrue="1" operator="equal">
      <formula>"Sin iniciar"</formula>
    </cfRule>
  </conditionalFormatting>
  <conditionalFormatting sqref="CA289">
    <cfRule type="cellIs" dxfId="11854" priority="2953" stopIfTrue="1" operator="equal">
      <formula>"Vencida"</formula>
    </cfRule>
  </conditionalFormatting>
  <conditionalFormatting sqref="CA289">
    <cfRule type="cellIs" dxfId="11853" priority="2954" stopIfTrue="1" operator="equal">
      <formula>"En avance"</formula>
    </cfRule>
  </conditionalFormatting>
  <conditionalFormatting sqref="CA289">
    <cfRule type="cellIs" dxfId="11852" priority="2955" stopIfTrue="1" operator="equal">
      <formula>"Cumplida"</formula>
    </cfRule>
  </conditionalFormatting>
  <conditionalFormatting sqref="BZ289 CB289:CC289">
    <cfRule type="cellIs" dxfId="11851" priority="2956" stopIfTrue="1" operator="equal">
      <formula>"Sin iniciar"</formula>
    </cfRule>
  </conditionalFormatting>
  <conditionalFormatting sqref="BZ289 CB289:CC289">
    <cfRule type="cellIs" dxfId="11850" priority="2957" stopIfTrue="1" operator="equal">
      <formula>"Vencida"</formula>
    </cfRule>
  </conditionalFormatting>
  <conditionalFormatting sqref="BZ289 CB289:CC289">
    <cfRule type="cellIs" dxfId="11849" priority="2958" stopIfTrue="1" operator="equal">
      <formula>"En avance"</formula>
    </cfRule>
  </conditionalFormatting>
  <conditionalFormatting sqref="BZ289 CB289:CC289">
    <cfRule type="cellIs" dxfId="11848" priority="2959" stopIfTrue="1" operator="equal">
      <formula>"Cumplida"</formula>
    </cfRule>
  </conditionalFormatting>
  <conditionalFormatting sqref="CA330">
    <cfRule type="cellIs" dxfId="11847" priority="2960" stopIfTrue="1" operator="equal">
      <formula>"Sin seguimiento"</formula>
    </cfRule>
  </conditionalFormatting>
  <conditionalFormatting sqref="CA330">
    <cfRule type="cellIs" dxfId="11846" priority="2961" stopIfTrue="1" operator="equal">
      <formula>"Sin iniciar"</formula>
    </cfRule>
  </conditionalFormatting>
  <conditionalFormatting sqref="CA330">
    <cfRule type="cellIs" dxfId="11845" priority="2962" stopIfTrue="1" operator="equal">
      <formula>"Vencida"</formula>
    </cfRule>
  </conditionalFormatting>
  <conditionalFormatting sqref="CA330">
    <cfRule type="cellIs" dxfId="11844" priority="2963" stopIfTrue="1" operator="equal">
      <formula>"En avance"</formula>
    </cfRule>
  </conditionalFormatting>
  <conditionalFormatting sqref="CA330">
    <cfRule type="cellIs" dxfId="11843" priority="2964" stopIfTrue="1" operator="equal">
      <formula>"Cumplida"</formula>
    </cfRule>
  </conditionalFormatting>
  <conditionalFormatting sqref="BZ330 CB330">
    <cfRule type="cellIs" dxfId="11842" priority="2965" stopIfTrue="1" operator="equal">
      <formula>"Sin iniciar"</formula>
    </cfRule>
  </conditionalFormatting>
  <conditionalFormatting sqref="BZ330 CB330">
    <cfRule type="cellIs" dxfId="11841" priority="2966" stopIfTrue="1" operator="equal">
      <formula>"Vencida"</formula>
    </cfRule>
  </conditionalFormatting>
  <conditionalFormatting sqref="BZ330 CB330">
    <cfRule type="cellIs" dxfId="11840" priority="2967" stopIfTrue="1" operator="equal">
      <formula>"En avance"</formula>
    </cfRule>
  </conditionalFormatting>
  <conditionalFormatting sqref="BZ330 CB330">
    <cfRule type="cellIs" dxfId="11839" priority="2968" stopIfTrue="1" operator="equal">
      <formula>"Cumplida"</formula>
    </cfRule>
  </conditionalFormatting>
  <conditionalFormatting sqref="CA402">
    <cfRule type="cellIs" dxfId="11838" priority="2969" stopIfTrue="1" operator="equal">
      <formula>"Sin seguimiento"</formula>
    </cfRule>
  </conditionalFormatting>
  <conditionalFormatting sqref="CA402">
    <cfRule type="cellIs" dxfId="11837" priority="2970" stopIfTrue="1" operator="equal">
      <formula>"Sin iniciar"</formula>
    </cfRule>
  </conditionalFormatting>
  <conditionalFormatting sqref="CA402">
    <cfRule type="cellIs" dxfId="11836" priority="2971" stopIfTrue="1" operator="equal">
      <formula>"Vencida"</formula>
    </cfRule>
  </conditionalFormatting>
  <conditionalFormatting sqref="CA402">
    <cfRule type="cellIs" dxfId="11835" priority="2972" stopIfTrue="1" operator="equal">
      <formula>"En avance"</formula>
    </cfRule>
  </conditionalFormatting>
  <conditionalFormatting sqref="CA402">
    <cfRule type="cellIs" dxfId="11834" priority="2973" stopIfTrue="1" operator="equal">
      <formula>"Cumplida"</formula>
    </cfRule>
  </conditionalFormatting>
  <conditionalFormatting sqref="BZ402 CB402">
    <cfRule type="cellIs" dxfId="11833" priority="2974" stopIfTrue="1" operator="equal">
      <formula>"Sin iniciar"</formula>
    </cfRule>
  </conditionalFormatting>
  <conditionalFormatting sqref="BZ402 CB402">
    <cfRule type="cellIs" dxfId="11832" priority="2975" stopIfTrue="1" operator="equal">
      <formula>"Vencida"</formula>
    </cfRule>
  </conditionalFormatting>
  <conditionalFormatting sqref="BZ402 CB402">
    <cfRule type="cellIs" dxfId="11831" priority="2976" stopIfTrue="1" operator="equal">
      <formula>"En avance"</formula>
    </cfRule>
  </conditionalFormatting>
  <conditionalFormatting sqref="BZ402 CB402">
    <cfRule type="cellIs" dxfId="11830" priority="2977" stopIfTrue="1" operator="equal">
      <formula>"Cumplida"</formula>
    </cfRule>
  </conditionalFormatting>
  <conditionalFormatting sqref="BZ181:CC181">
    <cfRule type="cellIs" dxfId="11829" priority="2978" stopIfTrue="1" operator="equal">
      <formula>"Sin seguimiento"</formula>
    </cfRule>
  </conditionalFormatting>
  <conditionalFormatting sqref="BZ181:CC181">
    <cfRule type="cellIs" dxfId="11828" priority="2979" stopIfTrue="1" operator="equal">
      <formula>"Sin iniciar"</formula>
    </cfRule>
  </conditionalFormatting>
  <conditionalFormatting sqref="BZ181:CC181">
    <cfRule type="cellIs" dxfId="11827" priority="2980" stopIfTrue="1" operator="equal">
      <formula>"Vencida"</formula>
    </cfRule>
  </conditionalFormatting>
  <conditionalFormatting sqref="BZ181:CC181">
    <cfRule type="cellIs" dxfId="11826" priority="2981" stopIfTrue="1" operator="equal">
      <formula>"En avance"</formula>
    </cfRule>
  </conditionalFormatting>
  <conditionalFormatting sqref="BZ181:CC181">
    <cfRule type="cellIs" dxfId="11825" priority="2982" stopIfTrue="1" operator="equal">
      <formula>"Cumplida"</formula>
    </cfRule>
  </conditionalFormatting>
  <conditionalFormatting sqref="BZ202:CC202">
    <cfRule type="cellIs" dxfId="11824" priority="2983" stopIfTrue="1" operator="equal">
      <formula>"Sin seguimiento"</formula>
    </cfRule>
  </conditionalFormatting>
  <conditionalFormatting sqref="BZ202:CC202">
    <cfRule type="cellIs" dxfId="11823" priority="2984" stopIfTrue="1" operator="equal">
      <formula>"Sin iniciar"</formula>
    </cfRule>
  </conditionalFormatting>
  <conditionalFormatting sqref="BZ202:CC202">
    <cfRule type="cellIs" dxfId="11822" priority="2985" stopIfTrue="1" operator="equal">
      <formula>"Vencida"</formula>
    </cfRule>
  </conditionalFormatting>
  <conditionalFormatting sqref="BZ202:CC202">
    <cfRule type="cellIs" dxfId="11821" priority="2986" stopIfTrue="1" operator="equal">
      <formula>"En avance"</formula>
    </cfRule>
  </conditionalFormatting>
  <conditionalFormatting sqref="BZ202:CC202">
    <cfRule type="cellIs" dxfId="11820" priority="2987" stopIfTrue="1" operator="equal">
      <formula>"Cumplida"</formula>
    </cfRule>
  </conditionalFormatting>
  <conditionalFormatting sqref="BZ354:CC355">
    <cfRule type="cellIs" dxfId="11819" priority="2988" stopIfTrue="1" operator="equal">
      <formula>"Sin seguimiento"</formula>
    </cfRule>
  </conditionalFormatting>
  <conditionalFormatting sqref="BZ354:CC355">
    <cfRule type="cellIs" dxfId="11818" priority="2989" stopIfTrue="1" operator="equal">
      <formula>"Sin iniciar"</formula>
    </cfRule>
  </conditionalFormatting>
  <conditionalFormatting sqref="BZ354:CC355">
    <cfRule type="cellIs" dxfId="11817" priority="2990" stopIfTrue="1" operator="equal">
      <formula>"Vencida"</formula>
    </cfRule>
  </conditionalFormatting>
  <conditionalFormatting sqref="BZ354:CC355">
    <cfRule type="cellIs" dxfId="11816" priority="2991" stopIfTrue="1" operator="equal">
      <formula>"En avance"</formula>
    </cfRule>
  </conditionalFormatting>
  <conditionalFormatting sqref="BZ354:CC355">
    <cfRule type="cellIs" dxfId="11815" priority="2992" stopIfTrue="1" operator="equal">
      <formula>"Cumplida"</formula>
    </cfRule>
  </conditionalFormatting>
  <conditionalFormatting sqref="BZ399:CC399">
    <cfRule type="cellIs" dxfId="11814" priority="2993" stopIfTrue="1" operator="equal">
      <formula>"Sin seguimiento"</formula>
    </cfRule>
  </conditionalFormatting>
  <conditionalFormatting sqref="BZ399:CC399">
    <cfRule type="cellIs" dxfId="11813" priority="2994" stopIfTrue="1" operator="equal">
      <formula>"Sin iniciar"</formula>
    </cfRule>
  </conditionalFormatting>
  <conditionalFormatting sqref="BZ399:CC399">
    <cfRule type="cellIs" dxfId="11812" priority="2995" stopIfTrue="1" operator="equal">
      <formula>"Vencida"</formula>
    </cfRule>
  </conditionalFormatting>
  <conditionalFormatting sqref="BZ399:CC399">
    <cfRule type="cellIs" dxfId="11811" priority="2996" stopIfTrue="1" operator="equal">
      <formula>"En avance"</formula>
    </cfRule>
  </conditionalFormatting>
  <conditionalFormatting sqref="BZ399:CC399">
    <cfRule type="cellIs" dxfId="11810" priority="2997" stopIfTrue="1" operator="equal">
      <formula>"Cumplida"</formula>
    </cfRule>
  </conditionalFormatting>
  <conditionalFormatting sqref="BZ218 CB218:CC218">
    <cfRule type="cellIs" dxfId="11809" priority="2998" stopIfTrue="1" operator="equal">
      <formula>"Sin seguimiento"</formula>
    </cfRule>
  </conditionalFormatting>
  <conditionalFormatting sqref="BZ218 CB218:CC218">
    <cfRule type="cellIs" dxfId="11808" priority="2999" stopIfTrue="1" operator="equal">
      <formula>"Sin iniciar"</formula>
    </cfRule>
  </conditionalFormatting>
  <conditionalFormatting sqref="BZ218 CB218:CC218">
    <cfRule type="cellIs" dxfId="11807" priority="3000" stopIfTrue="1" operator="equal">
      <formula>"Vencida"</formula>
    </cfRule>
  </conditionalFormatting>
  <conditionalFormatting sqref="BZ218 CB218:CC218">
    <cfRule type="cellIs" dxfId="11806" priority="3001" stopIfTrue="1" operator="equal">
      <formula>"En avance"</formula>
    </cfRule>
  </conditionalFormatting>
  <conditionalFormatting sqref="BZ218 CB218:CC218">
    <cfRule type="cellIs" dxfId="11805" priority="3002" stopIfTrue="1" operator="equal">
      <formula>"Cumplida"</formula>
    </cfRule>
  </conditionalFormatting>
  <conditionalFormatting sqref="CB80">
    <cfRule type="cellIs" dxfId="11804" priority="3003" stopIfTrue="1" operator="equal">
      <formula>"Sin seguimiento"</formula>
    </cfRule>
  </conditionalFormatting>
  <conditionalFormatting sqref="CB80">
    <cfRule type="cellIs" dxfId="11803" priority="3004" stopIfTrue="1" operator="equal">
      <formula>"Sin iniciar"</formula>
    </cfRule>
  </conditionalFormatting>
  <conditionalFormatting sqref="CB80">
    <cfRule type="cellIs" dxfId="11802" priority="3005" stopIfTrue="1" operator="equal">
      <formula>"Vencida"</formula>
    </cfRule>
  </conditionalFormatting>
  <conditionalFormatting sqref="CB80">
    <cfRule type="cellIs" dxfId="11801" priority="3006" stopIfTrue="1" operator="equal">
      <formula>"En avance"</formula>
    </cfRule>
  </conditionalFormatting>
  <conditionalFormatting sqref="CB80">
    <cfRule type="cellIs" dxfId="11800" priority="3007" stopIfTrue="1" operator="equal">
      <formula>"Cumplida"</formula>
    </cfRule>
  </conditionalFormatting>
  <conditionalFormatting sqref="CB176:CB179">
    <cfRule type="cellIs" dxfId="11799" priority="3008" stopIfTrue="1" operator="equal">
      <formula>"Sin seguimiento"</formula>
    </cfRule>
  </conditionalFormatting>
  <conditionalFormatting sqref="CB176:CB179">
    <cfRule type="cellIs" dxfId="11798" priority="3009" stopIfTrue="1" operator="equal">
      <formula>"Sin iniciar"</formula>
    </cfRule>
  </conditionalFormatting>
  <conditionalFormatting sqref="CB176:CB179">
    <cfRule type="cellIs" dxfId="11797" priority="3010" stopIfTrue="1" operator="equal">
      <formula>"Vencida"</formula>
    </cfRule>
  </conditionalFormatting>
  <conditionalFormatting sqref="CB176:CB179">
    <cfRule type="cellIs" dxfId="11796" priority="3011" stopIfTrue="1" operator="equal">
      <formula>"En avance"</formula>
    </cfRule>
  </conditionalFormatting>
  <conditionalFormatting sqref="CB176:CB179">
    <cfRule type="cellIs" dxfId="11795" priority="3012" stopIfTrue="1" operator="equal">
      <formula>"Cumplida"</formula>
    </cfRule>
  </conditionalFormatting>
  <conditionalFormatting sqref="CB197:CB199">
    <cfRule type="cellIs" dxfId="11794" priority="3013" stopIfTrue="1" operator="equal">
      <formula>"Sin seguimiento"</formula>
    </cfRule>
  </conditionalFormatting>
  <conditionalFormatting sqref="CB197:CB199">
    <cfRule type="cellIs" dxfId="11793" priority="3014" stopIfTrue="1" operator="equal">
      <formula>"Sin iniciar"</formula>
    </cfRule>
  </conditionalFormatting>
  <conditionalFormatting sqref="CB197:CB199">
    <cfRule type="cellIs" dxfId="11792" priority="3015" stopIfTrue="1" operator="equal">
      <formula>"Vencida"</formula>
    </cfRule>
  </conditionalFormatting>
  <conditionalFormatting sqref="CB197:CB199">
    <cfRule type="cellIs" dxfId="11791" priority="3016" stopIfTrue="1" operator="equal">
      <formula>"En avance"</formula>
    </cfRule>
  </conditionalFormatting>
  <conditionalFormatting sqref="CB197:CB199">
    <cfRule type="cellIs" dxfId="11790" priority="3017" stopIfTrue="1" operator="equal">
      <formula>"Cumplida"</formula>
    </cfRule>
  </conditionalFormatting>
  <conditionalFormatting sqref="CB234:CB235">
    <cfRule type="cellIs" dxfId="11789" priority="3018" stopIfTrue="1" operator="equal">
      <formula>"Sin seguimiento"</formula>
    </cfRule>
  </conditionalFormatting>
  <conditionalFormatting sqref="CB234:CB235">
    <cfRule type="cellIs" dxfId="11788" priority="3019" stopIfTrue="1" operator="equal">
      <formula>"Sin iniciar"</formula>
    </cfRule>
  </conditionalFormatting>
  <conditionalFormatting sqref="CB234:CB235">
    <cfRule type="cellIs" dxfId="11787" priority="3020" stopIfTrue="1" operator="equal">
      <formula>"Vencida"</formula>
    </cfRule>
  </conditionalFormatting>
  <conditionalFormatting sqref="CB234:CB235">
    <cfRule type="cellIs" dxfId="11786" priority="3021" stopIfTrue="1" operator="equal">
      <formula>"En avance"</formula>
    </cfRule>
  </conditionalFormatting>
  <conditionalFormatting sqref="CB234:CB235">
    <cfRule type="cellIs" dxfId="11785" priority="3022" stopIfTrue="1" operator="equal">
      <formula>"Cumplida"</formula>
    </cfRule>
  </conditionalFormatting>
  <conditionalFormatting sqref="CB317">
    <cfRule type="cellIs" dxfId="11784" priority="3023" stopIfTrue="1" operator="equal">
      <formula>"Sin seguimiento"</formula>
    </cfRule>
  </conditionalFormatting>
  <conditionalFormatting sqref="CB317">
    <cfRule type="cellIs" dxfId="11783" priority="3024" stopIfTrue="1" operator="equal">
      <formula>"Sin iniciar"</formula>
    </cfRule>
  </conditionalFormatting>
  <conditionalFormatting sqref="CB317">
    <cfRule type="cellIs" dxfId="11782" priority="3025" stopIfTrue="1" operator="equal">
      <formula>"Vencida"</formula>
    </cfRule>
  </conditionalFormatting>
  <conditionalFormatting sqref="CB317">
    <cfRule type="cellIs" dxfId="11781" priority="3026" stopIfTrue="1" operator="equal">
      <formula>"En avance"</formula>
    </cfRule>
  </conditionalFormatting>
  <conditionalFormatting sqref="CB317">
    <cfRule type="cellIs" dxfId="11780" priority="3027" stopIfTrue="1" operator="equal">
      <formula>"Cumplida"</formula>
    </cfRule>
  </conditionalFormatting>
  <conditionalFormatting sqref="CB323:CB325">
    <cfRule type="cellIs" dxfId="11779" priority="3028" stopIfTrue="1" operator="equal">
      <formula>"Sin seguimiento"</formula>
    </cfRule>
  </conditionalFormatting>
  <conditionalFormatting sqref="CB323:CB325">
    <cfRule type="cellIs" dxfId="11778" priority="3029" stopIfTrue="1" operator="equal">
      <formula>"Sin iniciar"</formula>
    </cfRule>
  </conditionalFormatting>
  <conditionalFormatting sqref="CB323:CB325">
    <cfRule type="cellIs" dxfId="11777" priority="3030" stopIfTrue="1" operator="equal">
      <formula>"Vencida"</formula>
    </cfRule>
  </conditionalFormatting>
  <conditionalFormatting sqref="CB323:CB325">
    <cfRule type="cellIs" dxfId="11776" priority="3031" stopIfTrue="1" operator="equal">
      <formula>"En avance"</formula>
    </cfRule>
  </conditionalFormatting>
  <conditionalFormatting sqref="CB323:CB325">
    <cfRule type="cellIs" dxfId="11775" priority="3032" stopIfTrue="1" operator="equal">
      <formula>"Cumplida"</formula>
    </cfRule>
  </conditionalFormatting>
  <conditionalFormatting sqref="CB356">
    <cfRule type="cellIs" dxfId="11774" priority="3033" stopIfTrue="1" operator="equal">
      <formula>"Sin seguimiento"</formula>
    </cfRule>
  </conditionalFormatting>
  <conditionalFormatting sqref="CB356">
    <cfRule type="cellIs" dxfId="11773" priority="3034" stopIfTrue="1" operator="equal">
      <formula>"Sin iniciar"</formula>
    </cfRule>
  </conditionalFormatting>
  <conditionalFormatting sqref="CB356">
    <cfRule type="cellIs" dxfId="11772" priority="3035" stopIfTrue="1" operator="equal">
      <formula>"Vencida"</formula>
    </cfRule>
  </conditionalFormatting>
  <conditionalFormatting sqref="CB356">
    <cfRule type="cellIs" dxfId="11771" priority="3036" stopIfTrue="1" operator="equal">
      <formula>"En avance"</formula>
    </cfRule>
  </conditionalFormatting>
  <conditionalFormatting sqref="CB356">
    <cfRule type="cellIs" dxfId="11770" priority="3037" stopIfTrue="1" operator="equal">
      <formula>"Cumplida"</formula>
    </cfRule>
  </conditionalFormatting>
  <conditionalFormatting sqref="CB360">
    <cfRule type="cellIs" dxfId="11769" priority="3038" stopIfTrue="1" operator="equal">
      <formula>"Sin seguimiento"</formula>
    </cfRule>
  </conditionalFormatting>
  <conditionalFormatting sqref="CB360">
    <cfRule type="cellIs" dxfId="11768" priority="3039" stopIfTrue="1" operator="equal">
      <formula>"Sin iniciar"</formula>
    </cfRule>
  </conditionalFormatting>
  <conditionalFormatting sqref="CB360">
    <cfRule type="cellIs" dxfId="11767" priority="3040" stopIfTrue="1" operator="equal">
      <formula>"Vencida"</formula>
    </cfRule>
  </conditionalFormatting>
  <conditionalFormatting sqref="CB360">
    <cfRule type="cellIs" dxfId="11766" priority="3041" stopIfTrue="1" operator="equal">
      <formula>"En avance"</formula>
    </cfRule>
  </conditionalFormatting>
  <conditionalFormatting sqref="CB360">
    <cfRule type="cellIs" dxfId="11765" priority="3042" stopIfTrue="1" operator="equal">
      <formula>"Cumplida"</formula>
    </cfRule>
  </conditionalFormatting>
  <conditionalFormatting sqref="CA89:CC89 CA91:CC91 CB88 CB90 CC87">
    <cfRule type="cellIs" dxfId="11764" priority="3043" stopIfTrue="1" operator="equal">
      <formula>"Sin seguimiento"</formula>
    </cfRule>
  </conditionalFormatting>
  <conditionalFormatting sqref="CA89:CC89 CA91:CC91 CB88 CB90 CC87">
    <cfRule type="cellIs" dxfId="11763" priority="3044" stopIfTrue="1" operator="equal">
      <formula>"Sin iniciar"</formula>
    </cfRule>
  </conditionalFormatting>
  <conditionalFormatting sqref="CA89:CC89 CA91:CC91 CB88 CB90 CC87">
    <cfRule type="cellIs" dxfId="11762" priority="3045" stopIfTrue="1" operator="equal">
      <formula>"Vencida"</formula>
    </cfRule>
  </conditionalFormatting>
  <conditionalFormatting sqref="CA89:CC89 CA91:CC91 CB88 CB90 CC87">
    <cfRule type="cellIs" dxfId="11761" priority="3046" stopIfTrue="1" operator="equal">
      <formula>"En avance"</formula>
    </cfRule>
  </conditionalFormatting>
  <conditionalFormatting sqref="CA89:CC89 CA91:CC91 CB88 CB90 CC87">
    <cfRule type="cellIs" dxfId="11760" priority="3047" stopIfTrue="1" operator="equal">
      <formula>"Cumplida"</formula>
    </cfRule>
  </conditionalFormatting>
  <conditionalFormatting sqref="CC88">
    <cfRule type="cellIs" dxfId="11759" priority="3048" stopIfTrue="1" operator="equal">
      <formula>"Sin seguimiento"</formula>
    </cfRule>
  </conditionalFormatting>
  <conditionalFormatting sqref="CC88">
    <cfRule type="cellIs" dxfId="11758" priority="3049" stopIfTrue="1" operator="equal">
      <formula>"Sin iniciar"</formula>
    </cfRule>
  </conditionalFormatting>
  <conditionalFormatting sqref="CC88">
    <cfRule type="cellIs" dxfId="11757" priority="3050" stopIfTrue="1" operator="equal">
      <formula>"Vencida"</formula>
    </cfRule>
  </conditionalFormatting>
  <conditionalFormatting sqref="CC88">
    <cfRule type="cellIs" dxfId="11756" priority="3051" stopIfTrue="1" operator="equal">
      <formula>"En avance"</formula>
    </cfRule>
  </conditionalFormatting>
  <conditionalFormatting sqref="CC88">
    <cfRule type="cellIs" dxfId="11755" priority="3052" stopIfTrue="1" operator="equal">
      <formula>"Cumplida"</formula>
    </cfRule>
  </conditionalFormatting>
  <conditionalFormatting sqref="CC90">
    <cfRule type="cellIs" dxfId="11754" priority="3053" stopIfTrue="1" operator="equal">
      <formula>"Sin seguimiento"</formula>
    </cfRule>
  </conditionalFormatting>
  <conditionalFormatting sqref="CC90">
    <cfRule type="cellIs" dxfId="11753" priority="3054" stopIfTrue="1" operator="equal">
      <formula>"Sin iniciar"</formula>
    </cfRule>
  </conditionalFormatting>
  <conditionalFormatting sqref="CC90">
    <cfRule type="cellIs" dxfId="11752" priority="3055" stopIfTrue="1" operator="equal">
      <formula>"Vencida"</formula>
    </cfRule>
  </conditionalFormatting>
  <conditionalFormatting sqref="CC90">
    <cfRule type="cellIs" dxfId="11751" priority="3056" stopIfTrue="1" operator="equal">
      <formula>"En avance"</formula>
    </cfRule>
  </conditionalFormatting>
  <conditionalFormatting sqref="CC90">
    <cfRule type="cellIs" dxfId="11750" priority="3057" stopIfTrue="1" operator="equal">
      <formula>"Cumplida"</formula>
    </cfRule>
  </conditionalFormatting>
  <conditionalFormatting sqref="CB95:CC95 CB96">
    <cfRule type="cellIs" dxfId="11749" priority="3058" stopIfTrue="1" operator="equal">
      <formula>"Sin seguimiento"</formula>
    </cfRule>
  </conditionalFormatting>
  <conditionalFormatting sqref="CB95:CC95 CB96">
    <cfRule type="cellIs" dxfId="11748" priority="3059" stopIfTrue="1" operator="equal">
      <formula>"Sin iniciar"</formula>
    </cfRule>
  </conditionalFormatting>
  <conditionalFormatting sqref="CB95:CC95 CB96">
    <cfRule type="cellIs" dxfId="11747" priority="3060" stopIfTrue="1" operator="equal">
      <formula>"Vencida"</formula>
    </cfRule>
  </conditionalFormatting>
  <conditionalFormatting sqref="CB95:CC95 CB96">
    <cfRule type="cellIs" dxfId="11746" priority="3061" stopIfTrue="1" operator="equal">
      <formula>"En avance"</formula>
    </cfRule>
  </conditionalFormatting>
  <conditionalFormatting sqref="CB95:CC95 CB96">
    <cfRule type="cellIs" dxfId="11745" priority="3062" stopIfTrue="1" operator="equal">
      <formula>"Cumplida"</formula>
    </cfRule>
  </conditionalFormatting>
  <conditionalFormatting sqref="CA95">
    <cfRule type="cellIs" dxfId="11744" priority="3063" stopIfTrue="1" operator="equal">
      <formula>"Sin seguimiento"</formula>
    </cfRule>
  </conditionalFormatting>
  <conditionalFormatting sqref="CA95">
    <cfRule type="cellIs" dxfId="11743" priority="3064" stopIfTrue="1" operator="equal">
      <formula>"Sin iniciar"</formula>
    </cfRule>
  </conditionalFormatting>
  <conditionalFormatting sqref="CA95">
    <cfRule type="cellIs" dxfId="11742" priority="3065" stopIfTrue="1" operator="equal">
      <formula>"Vencida"</formula>
    </cfRule>
  </conditionalFormatting>
  <conditionalFormatting sqref="CA95">
    <cfRule type="cellIs" dxfId="11741" priority="3066" stopIfTrue="1" operator="equal">
      <formula>"En avance"</formula>
    </cfRule>
  </conditionalFormatting>
  <conditionalFormatting sqref="CA95">
    <cfRule type="cellIs" dxfId="11740" priority="3067" stopIfTrue="1" operator="equal">
      <formula>"Cumplida"</formula>
    </cfRule>
  </conditionalFormatting>
  <conditionalFormatting sqref="CC96">
    <cfRule type="cellIs" dxfId="11739" priority="3068" stopIfTrue="1" operator="equal">
      <formula>"Sin seguimiento"</formula>
    </cfRule>
  </conditionalFormatting>
  <conditionalFormatting sqref="CC96">
    <cfRule type="cellIs" dxfId="11738" priority="3069" stopIfTrue="1" operator="equal">
      <formula>"Sin iniciar"</formula>
    </cfRule>
  </conditionalFormatting>
  <conditionalFormatting sqref="CC96">
    <cfRule type="cellIs" dxfId="11737" priority="3070" stopIfTrue="1" operator="equal">
      <formula>"Vencida"</formula>
    </cfRule>
  </conditionalFormatting>
  <conditionalFormatting sqref="CC96">
    <cfRule type="cellIs" dxfId="11736" priority="3071" stopIfTrue="1" operator="equal">
      <formula>"En avance"</formula>
    </cfRule>
  </conditionalFormatting>
  <conditionalFormatting sqref="CC96">
    <cfRule type="cellIs" dxfId="11735" priority="3072" stopIfTrue="1" operator="equal">
      <formula>"Cumplida"</formula>
    </cfRule>
  </conditionalFormatting>
  <conditionalFormatting sqref="CA98:CB98 CB97">
    <cfRule type="cellIs" dxfId="11734" priority="3073" stopIfTrue="1" operator="equal">
      <formula>"Sin seguimiento"</formula>
    </cfRule>
  </conditionalFormatting>
  <conditionalFormatting sqref="CA98:CB98 CB97">
    <cfRule type="cellIs" dxfId="11733" priority="3074" stopIfTrue="1" operator="equal">
      <formula>"Sin iniciar"</formula>
    </cfRule>
  </conditionalFormatting>
  <conditionalFormatting sqref="CA98:CB98 CB97">
    <cfRule type="cellIs" dxfId="11732" priority="3075" stopIfTrue="1" operator="equal">
      <formula>"Vencida"</formula>
    </cfRule>
  </conditionalFormatting>
  <conditionalFormatting sqref="CA98:CB98 CB97">
    <cfRule type="cellIs" dxfId="11731" priority="3076" stopIfTrue="1" operator="equal">
      <formula>"En avance"</formula>
    </cfRule>
  </conditionalFormatting>
  <conditionalFormatting sqref="CA98:CB98 CB97">
    <cfRule type="cellIs" dxfId="11730" priority="3077" stopIfTrue="1" operator="equal">
      <formula>"Cumplida"</formula>
    </cfRule>
  </conditionalFormatting>
  <conditionalFormatting sqref="CC97">
    <cfRule type="cellIs" dxfId="11729" priority="3078" stopIfTrue="1" operator="equal">
      <formula>"Sin seguimiento"</formula>
    </cfRule>
  </conditionalFormatting>
  <conditionalFormatting sqref="CC97">
    <cfRule type="cellIs" dxfId="11728" priority="3079" stopIfTrue="1" operator="equal">
      <formula>"Sin iniciar"</formula>
    </cfRule>
  </conditionalFormatting>
  <conditionalFormatting sqref="CC97">
    <cfRule type="cellIs" dxfId="11727" priority="3080" stopIfTrue="1" operator="equal">
      <formula>"Vencida"</formula>
    </cfRule>
  </conditionalFormatting>
  <conditionalFormatting sqref="CC97">
    <cfRule type="cellIs" dxfId="11726" priority="3081" stopIfTrue="1" operator="equal">
      <formula>"En avance"</formula>
    </cfRule>
  </conditionalFormatting>
  <conditionalFormatting sqref="CC97">
    <cfRule type="cellIs" dxfId="11725" priority="3082" stopIfTrue="1" operator="equal">
      <formula>"Cumplida"</formula>
    </cfRule>
  </conditionalFormatting>
  <conditionalFormatting sqref="CC98">
    <cfRule type="cellIs" dxfId="11724" priority="3083" stopIfTrue="1" operator="equal">
      <formula>"Sin seguimiento"</formula>
    </cfRule>
  </conditionalFormatting>
  <conditionalFormatting sqref="CC98">
    <cfRule type="cellIs" dxfId="11723" priority="3084" stopIfTrue="1" operator="equal">
      <formula>"Sin iniciar"</formula>
    </cfRule>
  </conditionalFormatting>
  <conditionalFormatting sqref="CC98">
    <cfRule type="cellIs" dxfId="11722" priority="3085" stopIfTrue="1" operator="equal">
      <formula>"Vencida"</formula>
    </cfRule>
  </conditionalFormatting>
  <conditionalFormatting sqref="CC98">
    <cfRule type="cellIs" dxfId="11721" priority="3086" stopIfTrue="1" operator="equal">
      <formula>"En avance"</formula>
    </cfRule>
  </conditionalFormatting>
  <conditionalFormatting sqref="CC98">
    <cfRule type="cellIs" dxfId="11720" priority="3087" stopIfTrue="1" operator="equal">
      <formula>"Cumplida"</formula>
    </cfRule>
  </conditionalFormatting>
  <conditionalFormatting sqref="CB116 CB117:CC117 CB118:CB121">
    <cfRule type="cellIs" dxfId="11719" priority="3088" stopIfTrue="1" operator="equal">
      <formula>"Sin seguimiento"</formula>
    </cfRule>
  </conditionalFormatting>
  <conditionalFormatting sqref="CB116 CB117:CC117 CB118:CB121">
    <cfRule type="cellIs" dxfId="11718" priority="3089" stopIfTrue="1" operator="equal">
      <formula>"Sin iniciar"</formula>
    </cfRule>
  </conditionalFormatting>
  <conditionalFormatting sqref="CB116 CB117:CC117 CB118:CB121">
    <cfRule type="cellIs" dxfId="11717" priority="3090" stopIfTrue="1" operator="equal">
      <formula>"Vencida"</formula>
    </cfRule>
  </conditionalFormatting>
  <conditionalFormatting sqref="CB116 CB117:CC117 CB118:CB121">
    <cfRule type="cellIs" dxfId="11716" priority="3091" stopIfTrue="1" operator="equal">
      <formula>"En avance"</formula>
    </cfRule>
  </conditionalFormatting>
  <conditionalFormatting sqref="CB116 CB117:CC117 CB118:CB121">
    <cfRule type="cellIs" dxfId="11715" priority="3092" stopIfTrue="1" operator="equal">
      <formula>"Cumplida"</formula>
    </cfRule>
  </conditionalFormatting>
  <conditionalFormatting sqref="CC116">
    <cfRule type="cellIs" dxfId="11714" priority="3093" stopIfTrue="1" operator="equal">
      <formula>"Sin seguimiento"</formula>
    </cfRule>
  </conditionalFormatting>
  <conditionalFormatting sqref="CC116">
    <cfRule type="cellIs" dxfId="11713" priority="3094" stopIfTrue="1" operator="equal">
      <formula>"Sin iniciar"</formula>
    </cfRule>
  </conditionalFormatting>
  <conditionalFormatting sqref="CC116">
    <cfRule type="cellIs" dxfId="11712" priority="3095" stopIfTrue="1" operator="equal">
      <formula>"Vencida"</formula>
    </cfRule>
  </conditionalFormatting>
  <conditionalFormatting sqref="CC116">
    <cfRule type="cellIs" dxfId="11711" priority="3096" stopIfTrue="1" operator="equal">
      <formula>"En avance"</formula>
    </cfRule>
  </conditionalFormatting>
  <conditionalFormatting sqref="CC116">
    <cfRule type="cellIs" dxfId="11710" priority="3097" stopIfTrue="1" operator="equal">
      <formula>"Cumplida"</formula>
    </cfRule>
  </conditionalFormatting>
  <conditionalFormatting sqref="CC118">
    <cfRule type="cellIs" dxfId="11709" priority="3098" stopIfTrue="1" operator="equal">
      <formula>"Sin seguimiento"</formula>
    </cfRule>
  </conditionalFormatting>
  <conditionalFormatting sqref="CC118">
    <cfRule type="cellIs" dxfId="11708" priority="3099" stopIfTrue="1" operator="equal">
      <formula>"Sin iniciar"</formula>
    </cfRule>
  </conditionalFormatting>
  <conditionalFormatting sqref="CC118">
    <cfRule type="cellIs" dxfId="11707" priority="3100" stopIfTrue="1" operator="equal">
      <formula>"Vencida"</formula>
    </cfRule>
  </conditionalFormatting>
  <conditionalFormatting sqref="CC118">
    <cfRule type="cellIs" dxfId="11706" priority="3101" stopIfTrue="1" operator="equal">
      <formula>"En avance"</formula>
    </cfRule>
  </conditionalFormatting>
  <conditionalFormatting sqref="CC118">
    <cfRule type="cellIs" dxfId="11705" priority="3102" stopIfTrue="1" operator="equal">
      <formula>"Cumplida"</formula>
    </cfRule>
  </conditionalFormatting>
  <conditionalFormatting sqref="CC119">
    <cfRule type="cellIs" dxfId="11704" priority="3103" stopIfTrue="1" operator="equal">
      <formula>"Sin seguimiento"</formula>
    </cfRule>
  </conditionalFormatting>
  <conditionalFormatting sqref="CC119">
    <cfRule type="cellIs" dxfId="11703" priority="3104" stopIfTrue="1" operator="equal">
      <formula>"Sin iniciar"</formula>
    </cfRule>
  </conditionalFormatting>
  <conditionalFormatting sqref="CC119">
    <cfRule type="cellIs" dxfId="11702" priority="3105" stopIfTrue="1" operator="equal">
      <formula>"Vencida"</formula>
    </cfRule>
  </conditionalFormatting>
  <conditionalFormatting sqref="CC119">
    <cfRule type="cellIs" dxfId="11701" priority="3106" stopIfTrue="1" operator="equal">
      <formula>"En avance"</formula>
    </cfRule>
  </conditionalFormatting>
  <conditionalFormatting sqref="CC119">
    <cfRule type="cellIs" dxfId="11700" priority="3107" stopIfTrue="1" operator="equal">
      <formula>"Cumplida"</formula>
    </cfRule>
  </conditionalFormatting>
  <conditionalFormatting sqref="CC120">
    <cfRule type="cellIs" dxfId="11699" priority="3108" stopIfTrue="1" operator="equal">
      <formula>"Sin seguimiento"</formula>
    </cfRule>
  </conditionalFormatting>
  <conditionalFormatting sqref="CC120">
    <cfRule type="cellIs" dxfId="11698" priority="3109" stopIfTrue="1" operator="equal">
      <formula>"Sin iniciar"</formula>
    </cfRule>
  </conditionalFormatting>
  <conditionalFormatting sqref="CC120">
    <cfRule type="cellIs" dxfId="11697" priority="3110" stopIfTrue="1" operator="equal">
      <formula>"Vencida"</formula>
    </cfRule>
  </conditionalFormatting>
  <conditionalFormatting sqref="CC120">
    <cfRule type="cellIs" dxfId="11696" priority="3111" stopIfTrue="1" operator="equal">
      <formula>"En avance"</formula>
    </cfRule>
  </conditionalFormatting>
  <conditionalFormatting sqref="CC120">
    <cfRule type="cellIs" dxfId="11695" priority="3112" stopIfTrue="1" operator="equal">
      <formula>"Cumplida"</formula>
    </cfRule>
  </conditionalFormatting>
  <conditionalFormatting sqref="CC121">
    <cfRule type="cellIs" dxfId="11694" priority="3113" stopIfTrue="1" operator="equal">
      <formula>"Sin seguimiento"</formula>
    </cfRule>
  </conditionalFormatting>
  <conditionalFormatting sqref="CC121">
    <cfRule type="cellIs" dxfId="11693" priority="3114" stopIfTrue="1" operator="equal">
      <formula>"Sin iniciar"</formula>
    </cfRule>
  </conditionalFormatting>
  <conditionalFormatting sqref="CC121">
    <cfRule type="cellIs" dxfId="11692" priority="3115" stopIfTrue="1" operator="equal">
      <formula>"Vencida"</formula>
    </cfRule>
  </conditionalFormatting>
  <conditionalFormatting sqref="CC121">
    <cfRule type="cellIs" dxfId="11691" priority="3116" stopIfTrue="1" operator="equal">
      <formula>"En avance"</formula>
    </cfRule>
  </conditionalFormatting>
  <conditionalFormatting sqref="CC121">
    <cfRule type="cellIs" dxfId="11690" priority="3117" stopIfTrue="1" operator="equal">
      <formula>"Cumplida"</formula>
    </cfRule>
  </conditionalFormatting>
  <conditionalFormatting sqref="CB122:CB126">
    <cfRule type="cellIs" dxfId="11689" priority="3118" stopIfTrue="1" operator="equal">
      <formula>"Sin seguimiento"</formula>
    </cfRule>
  </conditionalFormatting>
  <conditionalFormatting sqref="CB122:CB126">
    <cfRule type="cellIs" dxfId="11688" priority="3119" stopIfTrue="1" operator="equal">
      <formula>"Sin iniciar"</formula>
    </cfRule>
  </conditionalFormatting>
  <conditionalFormatting sqref="CB122:CB126">
    <cfRule type="cellIs" dxfId="11687" priority="3120" stopIfTrue="1" operator="equal">
      <formula>"Vencida"</formula>
    </cfRule>
  </conditionalFormatting>
  <conditionalFormatting sqref="CB122:CB126">
    <cfRule type="cellIs" dxfId="11686" priority="3121" stopIfTrue="1" operator="equal">
      <formula>"En avance"</formula>
    </cfRule>
  </conditionalFormatting>
  <conditionalFormatting sqref="CB122:CB126">
    <cfRule type="cellIs" dxfId="11685" priority="3122" stopIfTrue="1" operator="equal">
      <formula>"Cumplida"</formula>
    </cfRule>
  </conditionalFormatting>
  <conditionalFormatting sqref="CC122">
    <cfRule type="cellIs" dxfId="11684" priority="3123" stopIfTrue="1" operator="equal">
      <formula>"Sin seguimiento"</formula>
    </cfRule>
  </conditionalFormatting>
  <conditionalFormatting sqref="CC122">
    <cfRule type="cellIs" dxfId="11683" priority="3124" stopIfTrue="1" operator="equal">
      <formula>"Sin iniciar"</formula>
    </cfRule>
  </conditionalFormatting>
  <conditionalFormatting sqref="CC122">
    <cfRule type="cellIs" dxfId="11682" priority="3125" stopIfTrue="1" operator="equal">
      <formula>"Vencida"</formula>
    </cfRule>
  </conditionalFormatting>
  <conditionalFormatting sqref="CC122">
    <cfRule type="cellIs" dxfId="11681" priority="3126" stopIfTrue="1" operator="equal">
      <formula>"En avance"</formula>
    </cfRule>
  </conditionalFormatting>
  <conditionalFormatting sqref="CC122">
    <cfRule type="cellIs" dxfId="11680" priority="3127" stopIfTrue="1" operator="equal">
      <formula>"Cumplida"</formula>
    </cfRule>
  </conditionalFormatting>
  <conditionalFormatting sqref="CC123">
    <cfRule type="cellIs" dxfId="11679" priority="3128" stopIfTrue="1" operator="equal">
      <formula>"Sin seguimiento"</formula>
    </cfRule>
  </conditionalFormatting>
  <conditionalFormatting sqref="CC123">
    <cfRule type="cellIs" dxfId="11678" priority="3129" stopIfTrue="1" operator="equal">
      <formula>"Sin iniciar"</formula>
    </cfRule>
  </conditionalFormatting>
  <conditionalFormatting sqref="CC123">
    <cfRule type="cellIs" dxfId="11677" priority="3130" stopIfTrue="1" operator="equal">
      <formula>"Vencida"</formula>
    </cfRule>
  </conditionalFormatting>
  <conditionalFormatting sqref="CC123">
    <cfRule type="cellIs" dxfId="11676" priority="3131" stopIfTrue="1" operator="equal">
      <formula>"En avance"</formula>
    </cfRule>
  </conditionalFormatting>
  <conditionalFormatting sqref="CC123">
    <cfRule type="cellIs" dxfId="11675" priority="3132" stopIfTrue="1" operator="equal">
      <formula>"Cumplida"</formula>
    </cfRule>
  </conditionalFormatting>
  <conditionalFormatting sqref="CC124">
    <cfRule type="cellIs" dxfId="11674" priority="3133" stopIfTrue="1" operator="equal">
      <formula>"Sin seguimiento"</formula>
    </cfRule>
  </conditionalFormatting>
  <conditionalFormatting sqref="CC124">
    <cfRule type="cellIs" dxfId="11673" priority="3134" stopIfTrue="1" operator="equal">
      <formula>"Sin iniciar"</formula>
    </cfRule>
  </conditionalFormatting>
  <conditionalFormatting sqref="CC124">
    <cfRule type="cellIs" dxfId="11672" priority="3135" stopIfTrue="1" operator="equal">
      <formula>"Vencida"</formula>
    </cfRule>
  </conditionalFormatting>
  <conditionalFormatting sqref="CC124">
    <cfRule type="cellIs" dxfId="11671" priority="3136" stopIfTrue="1" operator="equal">
      <formula>"En avance"</formula>
    </cfRule>
  </conditionalFormatting>
  <conditionalFormatting sqref="CC124">
    <cfRule type="cellIs" dxfId="11670" priority="3137" stopIfTrue="1" operator="equal">
      <formula>"Cumplida"</formula>
    </cfRule>
  </conditionalFormatting>
  <conditionalFormatting sqref="CC125">
    <cfRule type="cellIs" dxfId="11669" priority="3138" stopIfTrue="1" operator="equal">
      <formula>"Sin seguimiento"</formula>
    </cfRule>
  </conditionalFormatting>
  <conditionalFormatting sqref="CC125">
    <cfRule type="cellIs" dxfId="11668" priority="3139" stopIfTrue="1" operator="equal">
      <formula>"Sin iniciar"</formula>
    </cfRule>
  </conditionalFormatting>
  <conditionalFormatting sqref="CC125">
    <cfRule type="cellIs" dxfId="11667" priority="3140" stopIfTrue="1" operator="equal">
      <formula>"Vencida"</formula>
    </cfRule>
  </conditionalFormatting>
  <conditionalFormatting sqref="CC125">
    <cfRule type="cellIs" dxfId="11666" priority="3141" stopIfTrue="1" operator="equal">
      <formula>"En avance"</formula>
    </cfRule>
  </conditionalFormatting>
  <conditionalFormatting sqref="CC125">
    <cfRule type="cellIs" dxfId="11665" priority="3142" stopIfTrue="1" operator="equal">
      <formula>"Cumplida"</formula>
    </cfRule>
  </conditionalFormatting>
  <conditionalFormatting sqref="CC126">
    <cfRule type="cellIs" dxfId="11664" priority="3143" stopIfTrue="1" operator="equal">
      <formula>"Sin seguimiento"</formula>
    </cfRule>
  </conditionalFormatting>
  <conditionalFormatting sqref="CC126">
    <cfRule type="cellIs" dxfId="11663" priority="3144" stopIfTrue="1" operator="equal">
      <formula>"Sin iniciar"</formula>
    </cfRule>
  </conditionalFormatting>
  <conditionalFormatting sqref="CC126">
    <cfRule type="cellIs" dxfId="11662" priority="3145" stopIfTrue="1" operator="equal">
      <formula>"Vencida"</formula>
    </cfRule>
  </conditionalFormatting>
  <conditionalFormatting sqref="CC126">
    <cfRule type="cellIs" dxfId="11661" priority="3146" stopIfTrue="1" operator="equal">
      <formula>"En avance"</formula>
    </cfRule>
  </conditionalFormatting>
  <conditionalFormatting sqref="CC126">
    <cfRule type="cellIs" dxfId="11660" priority="3147" stopIfTrue="1" operator="equal">
      <formula>"Cumplida"</formula>
    </cfRule>
  </conditionalFormatting>
  <conditionalFormatting sqref="CB127:CB130">
    <cfRule type="cellIs" dxfId="11659" priority="3148" stopIfTrue="1" operator="equal">
      <formula>"Sin seguimiento"</formula>
    </cfRule>
  </conditionalFormatting>
  <conditionalFormatting sqref="CB127:CB130">
    <cfRule type="cellIs" dxfId="11658" priority="3149" stopIfTrue="1" operator="equal">
      <formula>"Sin iniciar"</formula>
    </cfRule>
  </conditionalFormatting>
  <conditionalFormatting sqref="CB127:CB130">
    <cfRule type="cellIs" dxfId="11657" priority="3150" stopIfTrue="1" operator="equal">
      <formula>"Vencida"</formula>
    </cfRule>
  </conditionalFormatting>
  <conditionalFormatting sqref="CB127:CB130">
    <cfRule type="cellIs" dxfId="11656" priority="3151" stopIfTrue="1" operator="equal">
      <formula>"En avance"</formula>
    </cfRule>
  </conditionalFormatting>
  <conditionalFormatting sqref="CB127:CB130">
    <cfRule type="cellIs" dxfId="11655" priority="3152" stopIfTrue="1" operator="equal">
      <formula>"Cumplida"</formula>
    </cfRule>
  </conditionalFormatting>
  <conditionalFormatting sqref="CC127">
    <cfRule type="cellIs" dxfId="11654" priority="3153" stopIfTrue="1" operator="equal">
      <formula>"Sin seguimiento"</formula>
    </cfRule>
  </conditionalFormatting>
  <conditionalFormatting sqref="CC127">
    <cfRule type="cellIs" dxfId="11653" priority="3154" stopIfTrue="1" operator="equal">
      <formula>"Sin iniciar"</formula>
    </cfRule>
  </conditionalFormatting>
  <conditionalFormatting sqref="CC127">
    <cfRule type="cellIs" dxfId="11652" priority="3155" stopIfTrue="1" operator="equal">
      <formula>"Vencida"</formula>
    </cfRule>
  </conditionalFormatting>
  <conditionalFormatting sqref="CC127">
    <cfRule type="cellIs" dxfId="11651" priority="3156" stopIfTrue="1" operator="equal">
      <formula>"En avance"</formula>
    </cfRule>
  </conditionalFormatting>
  <conditionalFormatting sqref="CC127">
    <cfRule type="cellIs" dxfId="11650" priority="3157" stopIfTrue="1" operator="equal">
      <formula>"Cumplida"</formula>
    </cfRule>
  </conditionalFormatting>
  <conditionalFormatting sqref="CC128">
    <cfRule type="cellIs" dxfId="11649" priority="3158" stopIfTrue="1" operator="equal">
      <formula>"Sin seguimiento"</formula>
    </cfRule>
  </conditionalFormatting>
  <conditionalFormatting sqref="CC128">
    <cfRule type="cellIs" dxfId="11648" priority="3159" stopIfTrue="1" operator="equal">
      <formula>"Sin iniciar"</formula>
    </cfRule>
  </conditionalFormatting>
  <conditionalFormatting sqref="CC128">
    <cfRule type="cellIs" dxfId="11647" priority="3160" stopIfTrue="1" operator="equal">
      <formula>"Vencida"</formula>
    </cfRule>
  </conditionalFormatting>
  <conditionalFormatting sqref="CC128">
    <cfRule type="cellIs" dxfId="11646" priority="3161" stopIfTrue="1" operator="equal">
      <formula>"En avance"</formula>
    </cfRule>
  </conditionalFormatting>
  <conditionalFormatting sqref="CC128">
    <cfRule type="cellIs" dxfId="11645" priority="3162" stopIfTrue="1" operator="equal">
      <formula>"Cumplida"</formula>
    </cfRule>
  </conditionalFormatting>
  <conditionalFormatting sqref="CC129">
    <cfRule type="cellIs" dxfId="11644" priority="3163" stopIfTrue="1" operator="equal">
      <formula>"Sin seguimiento"</formula>
    </cfRule>
  </conditionalFormatting>
  <conditionalFormatting sqref="CC129">
    <cfRule type="cellIs" dxfId="11643" priority="3164" stopIfTrue="1" operator="equal">
      <formula>"Sin iniciar"</formula>
    </cfRule>
  </conditionalFormatting>
  <conditionalFormatting sqref="CC129">
    <cfRule type="cellIs" dxfId="11642" priority="3165" stopIfTrue="1" operator="equal">
      <formula>"Vencida"</formula>
    </cfRule>
  </conditionalFormatting>
  <conditionalFormatting sqref="CC129">
    <cfRule type="cellIs" dxfId="11641" priority="3166" stopIfTrue="1" operator="equal">
      <formula>"En avance"</formula>
    </cfRule>
  </conditionalFormatting>
  <conditionalFormatting sqref="CC129">
    <cfRule type="cellIs" dxfId="11640" priority="3167" stopIfTrue="1" operator="equal">
      <formula>"Cumplida"</formula>
    </cfRule>
  </conditionalFormatting>
  <conditionalFormatting sqref="CC130">
    <cfRule type="cellIs" dxfId="11639" priority="3168" stopIfTrue="1" operator="equal">
      <formula>"Sin seguimiento"</formula>
    </cfRule>
  </conditionalFormatting>
  <conditionalFormatting sqref="CC130">
    <cfRule type="cellIs" dxfId="11638" priority="3169" stopIfTrue="1" operator="equal">
      <formula>"Sin iniciar"</formula>
    </cfRule>
  </conditionalFormatting>
  <conditionalFormatting sqref="CC130">
    <cfRule type="cellIs" dxfId="11637" priority="3170" stopIfTrue="1" operator="equal">
      <formula>"Vencida"</formula>
    </cfRule>
  </conditionalFormatting>
  <conditionalFormatting sqref="CC130">
    <cfRule type="cellIs" dxfId="11636" priority="3171" stopIfTrue="1" operator="equal">
      <formula>"En avance"</formula>
    </cfRule>
  </conditionalFormatting>
  <conditionalFormatting sqref="CC130">
    <cfRule type="cellIs" dxfId="11635" priority="3172" stopIfTrue="1" operator="equal">
      <formula>"Cumplida"</formula>
    </cfRule>
  </conditionalFormatting>
  <conditionalFormatting sqref="CB136:CB138 CB139:CC139 CB140:CB141 CB142:CC142">
    <cfRule type="cellIs" dxfId="11634" priority="3173" stopIfTrue="1" operator="equal">
      <formula>"Sin seguimiento"</formula>
    </cfRule>
  </conditionalFormatting>
  <conditionalFormatting sqref="CB136:CB138 CB139:CC139 CB140:CB141 CB142:CC142">
    <cfRule type="cellIs" dxfId="11633" priority="3174" stopIfTrue="1" operator="equal">
      <formula>"Sin iniciar"</formula>
    </cfRule>
  </conditionalFormatting>
  <conditionalFormatting sqref="CB136:CB138 CB139:CC139 CB140:CB141 CB142:CC142">
    <cfRule type="cellIs" dxfId="11632" priority="3175" stopIfTrue="1" operator="equal">
      <formula>"Vencida"</formula>
    </cfRule>
  </conditionalFormatting>
  <conditionalFormatting sqref="CB136:CB138 CB139:CC139 CB140:CB141 CB142:CC142">
    <cfRule type="cellIs" dxfId="11631" priority="3176" stopIfTrue="1" operator="equal">
      <formula>"En avance"</formula>
    </cfRule>
  </conditionalFormatting>
  <conditionalFormatting sqref="CB136:CB138 CB139:CC139 CB140:CB141 CB142:CC142">
    <cfRule type="cellIs" dxfId="11630" priority="3177" stopIfTrue="1" operator="equal">
      <formula>"Cumplida"</formula>
    </cfRule>
  </conditionalFormatting>
  <conditionalFormatting sqref="CA142">
    <cfRule type="cellIs" dxfId="11629" priority="3178" stopIfTrue="1" operator="equal">
      <formula>"Sin seguimiento"</formula>
    </cfRule>
  </conditionalFormatting>
  <conditionalFormatting sqref="CA142">
    <cfRule type="cellIs" dxfId="11628" priority="3179" stopIfTrue="1" operator="equal">
      <formula>"Sin iniciar"</formula>
    </cfRule>
  </conditionalFormatting>
  <conditionalFormatting sqref="CA142">
    <cfRule type="cellIs" dxfId="11627" priority="3180" stopIfTrue="1" operator="equal">
      <formula>"Vencida"</formula>
    </cfRule>
  </conditionalFormatting>
  <conditionalFormatting sqref="CA142">
    <cfRule type="cellIs" dxfId="11626" priority="3181" stopIfTrue="1" operator="equal">
      <formula>"En avance"</formula>
    </cfRule>
  </conditionalFormatting>
  <conditionalFormatting sqref="CA142">
    <cfRule type="cellIs" dxfId="11625" priority="3182" stopIfTrue="1" operator="equal">
      <formula>"Cumplida"</formula>
    </cfRule>
  </conditionalFormatting>
  <conditionalFormatting sqref="CC136">
    <cfRule type="cellIs" dxfId="11624" priority="3183" stopIfTrue="1" operator="equal">
      <formula>"Sin seguimiento"</formula>
    </cfRule>
  </conditionalFormatting>
  <conditionalFormatting sqref="CC136">
    <cfRule type="cellIs" dxfId="11623" priority="3184" stopIfTrue="1" operator="equal">
      <formula>"Sin iniciar"</formula>
    </cfRule>
  </conditionalFormatting>
  <conditionalFormatting sqref="CC136">
    <cfRule type="cellIs" dxfId="11622" priority="3185" stopIfTrue="1" operator="equal">
      <formula>"Vencida"</formula>
    </cfRule>
  </conditionalFormatting>
  <conditionalFormatting sqref="CC136">
    <cfRule type="cellIs" dxfId="11621" priority="3186" stopIfTrue="1" operator="equal">
      <formula>"En avance"</formula>
    </cfRule>
  </conditionalFormatting>
  <conditionalFormatting sqref="CC136">
    <cfRule type="cellIs" dxfId="11620" priority="3187" stopIfTrue="1" operator="equal">
      <formula>"Cumplida"</formula>
    </cfRule>
  </conditionalFormatting>
  <conditionalFormatting sqref="CC137">
    <cfRule type="cellIs" dxfId="11619" priority="3188" stopIfTrue="1" operator="equal">
      <formula>"Sin seguimiento"</formula>
    </cfRule>
  </conditionalFormatting>
  <conditionalFormatting sqref="CC137">
    <cfRule type="cellIs" dxfId="11618" priority="3189" stopIfTrue="1" operator="equal">
      <formula>"Sin iniciar"</formula>
    </cfRule>
  </conditionalFormatting>
  <conditionalFormatting sqref="CC137">
    <cfRule type="cellIs" dxfId="11617" priority="3190" stopIfTrue="1" operator="equal">
      <formula>"Vencida"</formula>
    </cfRule>
  </conditionalFormatting>
  <conditionalFormatting sqref="CC137">
    <cfRule type="cellIs" dxfId="11616" priority="3191" stopIfTrue="1" operator="equal">
      <formula>"En avance"</formula>
    </cfRule>
  </conditionalFormatting>
  <conditionalFormatting sqref="CC137">
    <cfRule type="cellIs" dxfId="11615" priority="3192" stopIfTrue="1" operator="equal">
      <formula>"Cumplida"</formula>
    </cfRule>
  </conditionalFormatting>
  <conditionalFormatting sqref="CC138">
    <cfRule type="cellIs" dxfId="11614" priority="3193" stopIfTrue="1" operator="equal">
      <formula>"Sin seguimiento"</formula>
    </cfRule>
  </conditionalFormatting>
  <conditionalFormatting sqref="CC138">
    <cfRule type="cellIs" dxfId="11613" priority="3194" stopIfTrue="1" operator="equal">
      <formula>"Sin iniciar"</formula>
    </cfRule>
  </conditionalFormatting>
  <conditionalFormatting sqref="CC138">
    <cfRule type="cellIs" dxfId="11612" priority="3195" stopIfTrue="1" operator="equal">
      <formula>"Vencida"</formula>
    </cfRule>
  </conditionalFormatting>
  <conditionalFormatting sqref="CC138">
    <cfRule type="cellIs" dxfId="11611" priority="3196" stopIfTrue="1" operator="equal">
      <formula>"En avance"</formula>
    </cfRule>
  </conditionalFormatting>
  <conditionalFormatting sqref="CC138">
    <cfRule type="cellIs" dxfId="11610" priority="3197" stopIfTrue="1" operator="equal">
      <formula>"Cumplida"</formula>
    </cfRule>
  </conditionalFormatting>
  <conditionalFormatting sqref="CC140">
    <cfRule type="cellIs" dxfId="11609" priority="3198" stopIfTrue="1" operator="equal">
      <formula>"Sin seguimiento"</formula>
    </cfRule>
  </conditionalFormatting>
  <conditionalFormatting sqref="CC140">
    <cfRule type="cellIs" dxfId="11608" priority="3199" stopIfTrue="1" operator="equal">
      <formula>"Sin iniciar"</formula>
    </cfRule>
  </conditionalFormatting>
  <conditionalFormatting sqref="CC140">
    <cfRule type="cellIs" dxfId="11607" priority="3200" stopIfTrue="1" operator="equal">
      <formula>"Vencida"</formula>
    </cfRule>
  </conditionalFormatting>
  <conditionalFormatting sqref="CC140">
    <cfRule type="cellIs" dxfId="11606" priority="3201" stopIfTrue="1" operator="equal">
      <formula>"En avance"</formula>
    </cfRule>
  </conditionalFormatting>
  <conditionalFormatting sqref="CC140">
    <cfRule type="cellIs" dxfId="11605" priority="3202" stopIfTrue="1" operator="equal">
      <formula>"Cumplida"</formula>
    </cfRule>
  </conditionalFormatting>
  <conditionalFormatting sqref="CC141">
    <cfRule type="cellIs" dxfId="11604" priority="3203" stopIfTrue="1" operator="equal">
      <formula>"Sin seguimiento"</formula>
    </cfRule>
  </conditionalFormatting>
  <conditionalFormatting sqref="CC141">
    <cfRule type="cellIs" dxfId="11603" priority="3204" stopIfTrue="1" operator="equal">
      <formula>"Sin iniciar"</formula>
    </cfRule>
  </conditionalFormatting>
  <conditionalFormatting sqref="CC141">
    <cfRule type="cellIs" dxfId="11602" priority="3205" stopIfTrue="1" operator="equal">
      <formula>"Vencida"</formula>
    </cfRule>
  </conditionalFormatting>
  <conditionalFormatting sqref="CC141">
    <cfRule type="cellIs" dxfId="11601" priority="3206" stopIfTrue="1" operator="equal">
      <formula>"En avance"</formula>
    </cfRule>
  </conditionalFormatting>
  <conditionalFormatting sqref="CC141">
    <cfRule type="cellIs" dxfId="11600" priority="3207" stopIfTrue="1" operator="equal">
      <formula>"Cumplida"</formula>
    </cfRule>
  </conditionalFormatting>
  <conditionalFormatting sqref="CB143:CB144">
    <cfRule type="cellIs" dxfId="11599" priority="3208" stopIfTrue="1" operator="equal">
      <formula>"Sin seguimiento"</formula>
    </cfRule>
  </conditionalFormatting>
  <conditionalFormatting sqref="CB143:CB144">
    <cfRule type="cellIs" dxfId="11598" priority="3209" stopIfTrue="1" operator="equal">
      <formula>"Sin iniciar"</formula>
    </cfRule>
  </conditionalFormatting>
  <conditionalFormatting sqref="CB143:CB144">
    <cfRule type="cellIs" dxfId="11597" priority="3210" stopIfTrue="1" operator="equal">
      <formula>"Vencida"</formula>
    </cfRule>
  </conditionalFormatting>
  <conditionalFormatting sqref="CB143:CB144">
    <cfRule type="cellIs" dxfId="11596" priority="3211" stopIfTrue="1" operator="equal">
      <formula>"En avance"</formula>
    </cfRule>
  </conditionalFormatting>
  <conditionalFormatting sqref="CB143:CB144">
    <cfRule type="cellIs" dxfId="11595" priority="3212" stopIfTrue="1" operator="equal">
      <formula>"Cumplida"</formula>
    </cfRule>
  </conditionalFormatting>
  <conditionalFormatting sqref="CC143">
    <cfRule type="cellIs" dxfId="11594" priority="3213" stopIfTrue="1" operator="equal">
      <formula>"Sin seguimiento"</formula>
    </cfRule>
  </conditionalFormatting>
  <conditionalFormatting sqref="CC143">
    <cfRule type="cellIs" dxfId="11593" priority="3214" stopIfTrue="1" operator="equal">
      <formula>"Sin iniciar"</formula>
    </cfRule>
  </conditionalFormatting>
  <conditionalFormatting sqref="CC143">
    <cfRule type="cellIs" dxfId="11592" priority="3215" stopIfTrue="1" operator="equal">
      <formula>"Vencida"</formula>
    </cfRule>
  </conditionalFormatting>
  <conditionalFormatting sqref="CC143">
    <cfRule type="cellIs" dxfId="11591" priority="3216" stopIfTrue="1" operator="equal">
      <formula>"En avance"</formula>
    </cfRule>
  </conditionalFormatting>
  <conditionalFormatting sqref="CC143">
    <cfRule type="cellIs" dxfId="11590" priority="3217" stopIfTrue="1" operator="equal">
      <formula>"Cumplida"</formula>
    </cfRule>
  </conditionalFormatting>
  <conditionalFormatting sqref="CC144">
    <cfRule type="cellIs" dxfId="11589" priority="3218" stopIfTrue="1" operator="equal">
      <formula>"Sin seguimiento"</formula>
    </cfRule>
  </conditionalFormatting>
  <conditionalFormatting sqref="CC144">
    <cfRule type="cellIs" dxfId="11588" priority="3219" stopIfTrue="1" operator="equal">
      <formula>"Sin iniciar"</formula>
    </cfRule>
  </conditionalFormatting>
  <conditionalFormatting sqref="CC144">
    <cfRule type="cellIs" dxfId="11587" priority="3220" stopIfTrue="1" operator="equal">
      <formula>"Vencida"</formula>
    </cfRule>
  </conditionalFormatting>
  <conditionalFormatting sqref="CC144">
    <cfRule type="cellIs" dxfId="11586" priority="3221" stopIfTrue="1" operator="equal">
      <formula>"En avance"</formula>
    </cfRule>
  </conditionalFormatting>
  <conditionalFormatting sqref="CC144">
    <cfRule type="cellIs" dxfId="11585" priority="3222" stopIfTrue="1" operator="equal">
      <formula>"Cumplida"</formula>
    </cfRule>
  </conditionalFormatting>
  <conditionalFormatting sqref="CB146:CC147 CB148">
    <cfRule type="cellIs" dxfId="11584" priority="3223" stopIfTrue="1" operator="equal">
      <formula>"Sin seguimiento"</formula>
    </cfRule>
  </conditionalFormatting>
  <conditionalFormatting sqref="CB146:CC147 CB148">
    <cfRule type="cellIs" dxfId="11583" priority="3224" stopIfTrue="1" operator="equal">
      <formula>"Sin iniciar"</formula>
    </cfRule>
  </conditionalFormatting>
  <conditionalFormatting sqref="CB146:CC147 CB148">
    <cfRule type="cellIs" dxfId="11582" priority="3225" stopIfTrue="1" operator="equal">
      <formula>"Vencida"</formula>
    </cfRule>
  </conditionalFormatting>
  <conditionalFormatting sqref="CB146:CC147 CB148">
    <cfRule type="cellIs" dxfId="11581" priority="3226" stopIfTrue="1" operator="equal">
      <formula>"En avance"</formula>
    </cfRule>
  </conditionalFormatting>
  <conditionalFormatting sqref="CB146:CC147 CB148">
    <cfRule type="cellIs" dxfId="11580" priority="3227" stopIfTrue="1" operator="equal">
      <formula>"Cumplida"</formula>
    </cfRule>
  </conditionalFormatting>
  <conditionalFormatting sqref="CC148">
    <cfRule type="cellIs" dxfId="11579" priority="3228" stopIfTrue="1" operator="equal">
      <formula>"Sin seguimiento"</formula>
    </cfRule>
  </conditionalFormatting>
  <conditionalFormatting sqref="CC148">
    <cfRule type="cellIs" dxfId="11578" priority="3229" stopIfTrue="1" operator="equal">
      <formula>"Sin iniciar"</formula>
    </cfRule>
  </conditionalFormatting>
  <conditionalFormatting sqref="CC148">
    <cfRule type="cellIs" dxfId="11577" priority="3230" stopIfTrue="1" operator="equal">
      <formula>"Vencida"</formula>
    </cfRule>
  </conditionalFormatting>
  <conditionalFormatting sqref="CC148">
    <cfRule type="cellIs" dxfId="11576" priority="3231" stopIfTrue="1" operator="equal">
      <formula>"En avance"</formula>
    </cfRule>
  </conditionalFormatting>
  <conditionalFormatting sqref="CC148">
    <cfRule type="cellIs" dxfId="11575" priority="3232" stopIfTrue="1" operator="equal">
      <formula>"Cumplida"</formula>
    </cfRule>
  </conditionalFormatting>
  <conditionalFormatting sqref="CB152:CC153">
    <cfRule type="cellIs" dxfId="11574" priority="3233" stopIfTrue="1" operator="equal">
      <formula>"Sin seguimiento"</formula>
    </cfRule>
  </conditionalFormatting>
  <conditionalFormatting sqref="CB152:CC153">
    <cfRule type="cellIs" dxfId="11573" priority="3234" stopIfTrue="1" operator="equal">
      <formula>"Sin iniciar"</formula>
    </cfRule>
  </conditionalFormatting>
  <conditionalFormatting sqref="CB152:CC153">
    <cfRule type="cellIs" dxfId="11572" priority="3235" stopIfTrue="1" operator="equal">
      <formula>"Vencida"</formula>
    </cfRule>
  </conditionalFormatting>
  <conditionalFormatting sqref="CB152:CC153">
    <cfRule type="cellIs" dxfId="11571" priority="3236" stopIfTrue="1" operator="equal">
      <formula>"En avance"</formula>
    </cfRule>
  </conditionalFormatting>
  <conditionalFormatting sqref="CB152:CC153">
    <cfRule type="cellIs" dxfId="11570" priority="3237" stopIfTrue="1" operator="equal">
      <formula>"Cumplida"</formula>
    </cfRule>
  </conditionalFormatting>
  <conditionalFormatting sqref="CB157 CB158:CC158">
    <cfRule type="cellIs" dxfId="11569" priority="3238" stopIfTrue="1" operator="equal">
      <formula>"Sin seguimiento"</formula>
    </cfRule>
  </conditionalFormatting>
  <conditionalFormatting sqref="CB157 CB158:CC158">
    <cfRule type="cellIs" dxfId="11568" priority="3239" stopIfTrue="1" operator="equal">
      <formula>"Sin iniciar"</formula>
    </cfRule>
  </conditionalFormatting>
  <conditionalFormatting sqref="CB157 CB158:CC158">
    <cfRule type="cellIs" dxfId="11567" priority="3240" stopIfTrue="1" operator="equal">
      <formula>"Vencida"</formula>
    </cfRule>
  </conditionalFormatting>
  <conditionalFormatting sqref="CB157 CB158:CC158">
    <cfRule type="cellIs" dxfId="11566" priority="3241" stopIfTrue="1" operator="equal">
      <formula>"En avance"</formula>
    </cfRule>
  </conditionalFormatting>
  <conditionalFormatting sqref="CB157 CB158:CC158">
    <cfRule type="cellIs" dxfId="11565" priority="3242" stopIfTrue="1" operator="equal">
      <formula>"Cumplida"</formula>
    </cfRule>
  </conditionalFormatting>
  <conditionalFormatting sqref="CC157">
    <cfRule type="cellIs" dxfId="11564" priority="3243" stopIfTrue="1" operator="equal">
      <formula>"Sin seguimiento"</formula>
    </cfRule>
  </conditionalFormatting>
  <conditionalFormatting sqref="CC157">
    <cfRule type="cellIs" dxfId="11563" priority="3244" stopIfTrue="1" operator="equal">
      <formula>"Sin iniciar"</formula>
    </cfRule>
  </conditionalFormatting>
  <conditionalFormatting sqref="CC157">
    <cfRule type="cellIs" dxfId="11562" priority="3245" stopIfTrue="1" operator="equal">
      <formula>"Vencida"</formula>
    </cfRule>
  </conditionalFormatting>
  <conditionalFormatting sqref="CC157">
    <cfRule type="cellIs" dxfId="11561" priority="3246" stopIfTrue="1" operator="equal">
      <formula>"En avance"</formula>
    </cfRule>
  </conditionalFormatting>
  <conditionalFormatting sqref="CC157">
    <cfRule type="cellIs" dxfId="11560" priority="3247" stopIfTrue="1" operator="equal">
      <formula>"Cumplida"</formula>
    </cfRule>
  </conditionalFormatting>
  <conditionalFormatting sqref="CA158">
    <cfRule type="cellIs" dxfId="11559" priority="3248" stopIfTrue="1" operator="equal">
      <formula>"Sin seguimiento"</formula>
    </cfRule>
  </conditionalFormatting>
  <conditionalFormatting sqref="CA158">
    <cfRule type="cellIs" dxfId="11558" priority="3249" stopIfTrue="1" operator="equal">
      <formula>"Sin iniciar"</formula>
    </cfRule>
  </conditionalFormatting>
  <conditionalFormatting sqref="CA158">
    <cfRule type="cellIs" dxfId="11557" priority="3250" stopIfTrue="1" operator="equal">
      <formula>"Vencida"</formula>
    </cfRule>
  </conditionalFormatting>
  <conditionalFormatting sqref="CA158">
    <cfRule type="cellIs" dxfId="11556" priority="3251" stopIfTrue="1" operator="equal">
      <formula>"En avance"</formula>
    </cfRule>
  </conditionalFormatting>
  <conditionalFormatting sqref="CA158">
    <cfRule type="cellIs" dxfId="11555" priority="3252" stopIfTrue="1" operator="equal">
      <formula>"Cumplida"</formula>
    </cfRule>
  </conditionalFormatting>
  <conditionalFormatting sqref="CB162">
    <cfRule type="cellIs" dxfId="11554" priority="3253" stopIfTrue="1" operator="equal">
      <formula>"Sin seguimiento"</formula>
    </cfRule>
  </conditionalFormatting>
  <conditionalFormatting sqref="CB162">
    <cfRule type="cellIs" dxfId="11553" priority="3254" stopIfTrue="1" operator="equal">
      <formula>"Sin iniciar"</formula>
    </cfRule>
  </conditionalFormatting>
  <conditionalFormatting sqref="CB162">
    <cfRule type="cellIs" dxfId="11552" priority="3255" stopIfTrue="1" operator="equal">
      <formula>"Vencida"</formula>
    </cfRule>
  </conditionalFormatting>
  <conditionalFormatting sqref="CB162">
    <cfRule type="cellIs" dxfId="11551" priority="3256" stopIfTrue="1" operator="equal">
      <formula>"En avance"</formula>
    </cfRule>
  </conditionalFormatting>
  <conditionalFormatting sqref="CB162">
    <cfRule type="cellIs" dxfId="11550" priority="3257" stopIfTrue="1" operator="equal">
      <formula>"Cumplida"</formula>
    </cfRule>
  </conditionalFormatting>
  <conditionalFormatting sqref="CC162">
    <cfRule type="cellIs" dxfId="11549" priority="3258" stopIfTrue="1" operator="equal">
      <formula>"Sin seguimiento"</formula>
    </cfRule>
  </conditionalFormatting>
  <conditionalFormatting sqref="CC162">
    <cfRule type="cellIs" dxfId="11548" priority="3259" stopIfTrue="1" operator="equal">
      <formula>"Sin iniciar"</formula>
    </cfRule>
  </conditionalFormatting>
  <conditionalFormatting sqref="CC162">
    <cfRule type="cellIs" dxfId="11547" priority="3260" stopIfTrue="1" operator="equal">
      <formula>"Vencida"</formula>
    </cfRule>
  </conditionalFormatting>
  <conditionalFormatting sqref="CC162">
    <cfRule type="cellIs" dxfId="11546" priority="3261" stopIfTrue="1" operator="equal">
      <formula>"En avance"</formula>
    </cfRule>
  </conditionalFormatting>
  <conditionalFormatting sqref="CC162">
    <cfRule type="cellIs" dxfId="11545" priority="3262" stopIfTrue="1" operator="equal">
      <formula>"Cumplida"</formula>
    </cfRule>
  </conditionalFormatting>
  <conditionalFormatting sqref="CB164">
    <cfRule type="cellIs" dxfId="11544" priority="3263" stopIfTrue="1" operator="equal">
      <formula>"Sin seguimiento"</formula>
    </cfRule>
  </conditionalFormatting>
  <conditionalFormatting sqref="CB164">
    <cfRule type="cellIs" dxfId="11543" priority="3264" stopIfTrue="1" operator="equal">
      <formula>"Sin iniciar"</formula>
    </cfRule>
  </conditionalFormatting>
  <conditionalFormatting sqref="CB164">
    <cfRule type="cellIs" dxfId="11542" priority="3265" stopIfTrue="1" operator="equal">
      <formula>"Vencida"</formula>
    </cfRule>
  </conditionalFormatting>
  <conditionalFormatting sqref="CB164">
    <cfRule type="cellIs" dxfId="11541" priority="3266" stopIfTrue="1" operator="equal">
      <formula>"En avance"</formula>
    </cfRule>
  </conditionalFormatting>
  <conditionalFormatting sqref="CB164">
    <cfRule type="cellIs" dxfId="11540" priority="3267" stopIfTrue="1" operator="equal">
      <formula>"Cumplida"</formula>
    </cfRule>
  </conditionalFormatting>
  <conditionalFormatting sqref="CC164">
    <cfRule type="cellIs" dxfId="11539" priority="3268" stopIfTrue="1" operator="equal">
      <formula>"Sin seguimiento"</formula>
    </cfRule>
  </conditionalFormatting>
  <conditionalFormatting sqref="CC164">
    <cfRule type="cellIs" dxfId="11538" priority="3269" stopIfTrue="1" operator="equal">
      <formula>"Sin iniciar"</formula>
    </cfRule>
  </conditionalFormatting>
  <conditionalFormatting sqref="CC164">
    <cfRule type="cellIs" dxfId="11537" priority="3270" stopIfTrue="1" operator="equal">
      <formula>"Vencida"</formula>
    </cfRule>
  </conditionalFormatting>
  <conditionalFormatting sqref="CC164">
    <cfRule type="cellIs" dxfId="11536" priority="3271" stopIfTrue="1" operator="equal">
      <formula>"En avance"</formula>
    </cfRule>
  </conditionalFormatting>
  <conditionalFormatting sqref="CC164">
    <cfRule type="cellIs" dxfId="11535" priority="3272" stopIfTrue="1" operator="equal">
      <formula>"Cumplida"</formula>
    </cfRule>
  </conditionalFormatting>
  <conditionalFormatting sqref="CB185">
    <cfRule type="cellIs" dxfId="11534" priority="3273" stopIfTrue="1" operator="equal">
      <formula>"Sin seguimiento"</formula>
    </cfRule>
  </conditionalFormatting>
  <conditionalFormatting sqref="CB185">
    <cfRule type="cellIs" dxfId="11533" priority="3274" stopIfTrue="1" operator="equal">
      <formula>"Sin iniciar"</formula>
    </cfRule>
  </conditionalFormatting>
  <conditionalFormatting sqref="CB185">
    <cfRule type="cellIs" dxfId="11532" priority="3275" stopIfTrue="1" operator="equal">
      <formula>"Vencida"</formula>
    </cfRule>
  </conditionalFormatting>
  <conditionalFormatting sqref="CB185">
    <cfRule type="cellIs" dxfId="11531" priority="3276" stopIfTrue="1" operator="equal">
      <formula>"En avance"</formula>
    </cfRule>
  </conditionalFormatting>
  <conditionalFormatting sqref="CB185">
    <cfRule type="cellIs" dxfId="11530" priority="3277" stopIfTrue="1" operator="equal">
      <formula>"Cumplida"</formula>
    </cfRule>
  </conditionalFormatting>
  <conditionalFormatting sqref="CC185">
    <cfRule type="cellIs" dxfId="11529" priority="3278" stopIfTrue="1" operator="equal">
      <formula>"Sin seguimiento"</formula>
    </cfRule>
  </conditionalFormatting>
  <conditionalFormatting sqref="CC185">
    <cfRule type="cellIs" dxfId="11528" priority="3279" stopIfTrue="1" operator="equal">
      <formula>"Sin iniciar"</formula>
    </cfRule>
  </conditionalFormatting>
  <conditionalFormatting sqref="CC185">
    <cfRule type="cellIs" dxfId="11527" priority="3280" stopIfTrue="1" operator="equal">
      <formula>"Vencida"</formula>
    </cfRule>
  </conditionalFormatting>
  <conditionalFormatting sqref="CC185">
    <cfRule type="cellIs" dxfId="11526" priority="3281" stopIfTrue="1" operator="equal">
      <formula>"En avance"</formula>
    </cfRule>
  </conditionalFormatting>
  <conditionalFormatting sqref="CC185">
    <cfRule type="cellIs" dxfId="11525" priority="3282" stopIfTrue="1" operator="equal">
      <formula>"Cumplida"</formula>
    </cfRule>
  </conditionalFormatting>
  <conditionalFormatting sqref="CB187 CB189 CB191">
    <cfRule type="cellIs" dxfId="11524" priority="3283" stopIfTrue="1" operator="equal">
      <formula>"Sin seguimiento"</formula>
    </cfRule>
  </conditionalFormatting>
  <conditionalFormatting sqref="CB187 CB189 CB191">
    <cfRule type="cellIs" dxfId="11523" priority="3284" stopIfTrue="1" operator="equal">
      <formula>"Sin iniciar"</formula>
    </cfRule>
  </conditionalFormatting>
  <conditionalFormatting sqref="CB187 CB189 CB191">
    <cfRule type="cellIs" dxfId="11522" priority="3285" stopIfTrue="1" operator="equal">
      <formula>"Vencida"</formula>
    </cfRule>
  </conditionalFormatting>
  <conditionalFormatting sqref="CB187 CB189 CB191">
    <cfRule type="cellIs" dxfId="11521" priority="3286" stopIfTrue="1" operator="equal">
      <formula>"En avance"</formula>
    </cfRule>
  </conditionalFormatting>
  <conditionalFormatting sqref="CB187 CB189 CB191">
    <cfRule type="cellIs" dxfId="11520" priority="3287" stopIfTrue="1" operator="equal">
      <formula>"Cumplida"</formula>
    </cfRule>
  </conditionalFormatting>
  <conditionalFormatting sqref="CC187">
    <cfRule type="cellIs" dxfId="11519" priority="3288" stopIfTrue="1" operator="equal">
      <formula>"Sin seguimiento"</formula>
    </cfRule>
  </conditionalFormatting>
  <conditionalFormatting sqref="CC187">
    <cfRule type="cellIs" dxfId="11518" priority="3289" stopIfTrue="1" operator="equal">
      <formula>"Sin iniciar"</formula>
    </cfRule>
  </conditionalFormatting>
  <conditionalFormatting sqref="CC187">
    <cfRule type="cellIs" dxfId="11517" priority="3290" stopIfTrue="1" operator="equal">
      <formula>"Vencida"</formula>
    </cfRule>
  </conditionalFormatting>
  <conditionalFormatting sqref="CC187">
    <cfRule type="cellIs" dxfId="11516" priority="3291" stopIfTrue="1" operator="equal">
      <formula>"En avance"</formula>
    </cfRule>
  </conditionalFormatting>
  <conditionalFormatting sqref="CC187">
    <cfRule type="cellIs" dxfId="11515" priority="3292" stopIfTrue="1" operator="equal">
      <formula>"Cumplida"</formula>
    </cfRule>
  </conditionalFormatting>
  <conditionalFormatting sqref="CC189">
    <cfRule type="cellIs" dxfId="11514" priority="3293" stopIfTrue="1" operator="equal">
      <formula>"Sin seguimiento"</formula>
    </cfRule>
  </conditionalFormatting>
  <conditionalFormatting sqref="CC189">
    <cfRule type="cellIs" dxfId="11513" priority="3294" stopIfTrue="1" operator="equal">
      <formula>"Sin iniciar"</formula>
    </cfRule>
  </conditionalFormatting>
  <conditionalFormatting sqref="CC189">
    <cfRule type="cellIs" dxfId="11512" priority="3295" stopIfTrue="1" operator="equal">
      <formula>"Vencida"</formula>
    </cfRule>
  </conditionalFormatting>
  <conditionalFormatting sqref="CC189">
    <cfRule type="cellIs" dxfId="11511" priority="3296" stopIfTrue="1" operator="equal">
      <formula>"En avance"</formula>
    </cfRule>
  </conditionalFormatting>
  <conditionalFormatting sqref="CC189">
    <cfRule type="cellIs" dxfId="11510" priority="3297" stopIfTrue="1" operator="equal">
      <formula>"Cumplida"</formula>
    </cfRule>
  </conditionalFormatting>
  <conditionalFormatting sqref="CC191">
    <cfRule type="cellIs" dxfId="11509" priority="3298" stopIfTrue="1" operator="equal">
      <formula>"Sin seguimiento"</formula>
    </cfRule>
  </conditionalFormatting>
  <conditionalFormatting sqref="CC191">
    <cfRule type="cellIs" dxfId="11508" priority="3299" stopIfTrue="1" operator="equal">
      <formula>"Sin iniciar"</formula>
    </cfRule>
  </conditionalFormatting>
  <conditionalFormatting sqref="CC191">
    <cfRule type="cellIs" dxfId="11507" priority="3300" stopIfTrue="1" operator="equal">
      <formula>"Vencida"</formula>
    </cfRule>
  </conditionalFormatting>
  <conditionalFormatting sqref="CC191">
    <cfRule type="cellIs" dxfId="11506" priority="3301" stopIfTrue="1" operator="equal">
      <formula>"En avance"</formula>
    </cfRule>
  </conditionalFormatting>
  <conditionalFormatting sqref="CC191">
    <cfRule type="cellIs" dxfId="11505" priority="3302" stopIfTrue="1" operator="equal">
      <formula>"Cumplida"</formula>
    </cfRule>
  </conditionalFormatting>
  <conditionalFormatting sqref="CB188:CC188">
    <cfRule type="cellIs" dxfId="11504" priority="3303" stopIfTrue="1" operator="equal">
      <formula>"Sin seguimiento"</formula>
    </cfRule>
  </conditionalFormatting>
  <conditionalFormatting sqref="CB188:CC188">
    <cfRule type="cellIs" dxfId="11503" priority="3304" stopIfTrue="1" operator="equal">
      <formula>"Sin iniciar"</formula>
    </cfRule>
  </conditionalFormatting>
  <conditionalFormatting sqref="CB188:CC188">
    <cfRule type="cellIs" dxfId="11502" priority="3305" stopIfTrue="1" operator="equal">
      <formula>"Vencida"</formula>
    </cfRule>
  </conditionalFormatting>
  <conditionalFormatting sqref="CB188:CC188">
    <cfRule type="cellIs" dxfId="11501" priority="3306" stopIfTrue="1" operator="equal">
      <formula>"En avance"</formula>
    </cfRule>
  </conditionalFormatting>
  <conditionalFormatting sqref="CB188:CC188">
    <cfRule type="cellIs" dxfId="11500" priority="3307" stopIfTrue="1" operator="equal">
      <formula>"Cumplida"</formula>
    </cfRule>
  </conditionalFormatting>
  <conditionalFormatting sqref="CA188">
    <cfRule type="cellIs" dxfId="11499" priority="3308" stopIfTrue="1" operator="equal">
      <formula>"Sin seguimiento"</formula>
    </cfRule>
  </conditionalFormatting>
  <conditionalFormatting sqref="CA188">
    <cfRule type="cellIs" dxfId="11498" priority="3309" stopIfTrue="1" operator="equal">
      <formula>"Sin iniciar"</formula>
    </cfRule>
  </conditionalFormatting>
  <conditionalFormatting sqref="CA188">
    <cfRule type="cellIs" dxfId="11497" priority="3310" stopIfTrue="1" operator="equal">
      <formula>"Vencida"</formula>
    </cfRule>
  </conditionalFormatting>
  <conditionalFormatting sqref="CA188">
    <cfRule type="cellIs" dxfId="11496" priority="3311" stopIfTrue="1" operator="equal">
      <formula>"En avance"</formula>
    </cfRule>
  </conditionalFormatting>
  <conditionalFormatting sqref="CA188">
    <cfRule type="cellIs" dxfId="11495" priority="3312" stopIfTrue="1" operator="equal">
      <formula>"Cumplida"</formula>
    </cfRule>
  </conditionalFormatting>
  <conditionalFormatting sqref="CB190:CC190">
    <cfRule type="cellIs" dxfId="11494" priority="3313" stopIfTrue="1" operator="equal">
      <formula>"Sin seguimiento"</formula>
    </cfRule>
  </conditionalFormatting>
  <conditionalFormatting sqref="CB190:CC190">
    <cfRule type="cellIs" dxfId="11493" priority="3314" stopIfTrue="1" operator="equal">
      <formula>"Sin iniciar"</formula>
    </cfRule>
  </conditionalFormatting>
  <conditionalFormatting sqref="CB190:CC190">
    <cfRule type="cellIs" dxfId="11492" priority="3315" stopIfTrue="1" operator="equal">
      <formula>"Vencida"</formula>
    </cfRule>
  </conditionalFormatting>
  <conditionalFormatting sqref="CB190:CC190">
    <cfRule type="cellIs" dxfId="11491" priority="3316" stopIfTrue="1" operator="equal">
      <formula>"En avance"</formula>
    </cfRule>
  </conditionalFormatting>
  <conditionalFormatting sqref="CB190:CC190">
    <cfRule type="cellIs" dxfId="11490" priority="3317" stopIfTrue="1" operator="equal">
      <formula>"Cumplida"</formula>
    </cfRule>
  </conditionalFormatting>
  <conditionalFormatting sqref="CA190">
    <cfRule type="cellIs" dxfId="11489" priority="3318" stopIfTrue="1" operator="equal">
      <formula>"Sin seguimiento"</formula>
    </cfRule>
  </conditionalFormatting>
  <conditionalFormatting sqref="CA190">
    <cfRule type="cellIs" dxfId="11488" priority="3319" stopIfTrue="1" operator="equal">
      <formula>"Sin iniciar"</formula>
    </cfRule>
  </conditionalFormatting>
  <conditionalFormatting sqref="CA190">
    <cfRule type="cellIs" dxfId="11487" priority="3320" stopIfTrue="1" operator="equal">
      <formula>"Vencida"</formula>
    </cfRule>
  </conditionalFormatting>
  <conditionalFormatting sqref="CA190">
    <cfRule type="cellIs" dxfId="11486" priority="3321" stopIfTrue="1" operator="equal">
      <formula>"En avance"</formula>
    </cfRule>
  </conditionalFormatting>
  <conditionalFormatting sqref="CA190">
    <cfRule type="cellIs" dxfId="11485" priority="3322" stopIfTrue="1" operator="equal">
      <formula>"Cumplida"</formula>
    </cfRule>
  </conditionalFormatting>
  <conditionalFormatting sqref="CB193:CB194">
    <cfRule type="cellIs" dxfId="11484" priority="3323" stopIfTrue="1" operator="equal">
      <formula>"Sin seguimiento"</formula>
    </cfRule>
  </conditionalFormatting>
  <conditionalFormatting sqref="CB193:CB194">
    <cfRule type="cellIs" dxfId="11483" priority="3324" stopIfTrue="1" operator="equal">
      <formula>"Sin iniciar"</formula>
    </cfRule>
  </conditionalFormatting>
  <conditionalFormatting sqref="CB193:CB194">
    <cfRule type="cellIs" dxfId="11482" priority="3325" stopIfTrue="1" operator="equal">
      <formula>"Vencida"</formula>
    </cfRule>
  </conditionalFormatting>
  <conditionalFormatting sqref="CB193:CB194">
    <cfRule type="cellIs" dxfId="11481" priority="3326" stopIfTrue="1" operator="equal">
      <formula>"En avance"</formula>
    </cfRule>
  </conditionalFormatting>
  <conditionalFormatting sqref="CB193:CB194">
    <cfRule type="cellIs" dxfId="11480" priority="3327" stopIfTrue="1" operator="equal">
      <formula>"Cumplida"</formula>
    </cfRule>
  </conditionalFormatting>
  <conditionalFormatting sqref="CC193">
    <cfRule type="cellIs" dxfId="11479" priority="3328" stopIfTrue="1" operator="equal">
      <formula>"Sin seguimiento"</formula>
    </cfRule>
  </conditionalFormatting>
  <conditionalFormatting sqref="CC193">
    <cfRule type="cellIs" dxfId="11478" priority="3329" stopIfTrue="1" operator="equal">
      <formula>"Sin iniciar"</formula>
    </cfRule>
  </conditionalFormatting>
  <conditionalFormatting sqref="CC193">
    <cfRule type="cellIs" dxfId="11477" priority="3330" stopIfTrue="1" operator="equal">
      <formula>"Vencida"</formula>
    </cfRule>
  </conditionalFormatting>
  <conditionalFormatting sqref="CC193">
    <cfRule type="cellIs" dxfId="11476" priority="3331" stopIfTrue="1" operator="equal">
      <formula>"En avance"</formula>
    </cfRule>
  </conditionalFormatting>
  <conditionalFormatting sqref="CC193">
    <cfRule type="cellIs" dxfId="11475" priority="3332" stopIfTrue="1" operator="equal">
      <formula>"Cumplida"</formula>
    </cfRule>
  </conditionalFormatting>
  <conditionalFormatting sqref="CC194">
    <cfRule type="cellIs" dxfId="11474" priority="3333" stopIfTrue="1" operator="equal">
      <formula>"Sin seguimiento"</formula>
    </cfRule>
  </conditionalFormatting>
  <conditionalFormatting sqref="CC194">
    <cfRule type="cellIs" dxfId="11473" priority="3334" stopIfTrue="1" operator="equal">
      <formula>"Sin iniciar"</formula>
    </cfRule>
  </conditionalFormatting>
  <conditionalFormatting sqref="CC194">
    <cfRule type="cellIs" dxfId="11472" priority="3335" stopIfTrue="1" operator="equal">
      <formula>"Vencida"</formula>
    </cfRule>
  </conditionalFormatting>
  <conditionalFormatting sqref="CC194">
    <cfRule type="cellIs" dxfId="11471" priority="3336" stopIfTrue="1" operator="equal">
      <formula>"En avance"</formula>
    </cfRule>
  </conditionalFormatting>
  <conditionalFormatting sqref="CC194">
    <cfRule type="cellIs" dxfId="11470" priority="3337" stopIfTrue="1" operator="equal">
      <formula>"Cumplida"</formula>
    </cfRule>
  </conditionalFormatting>
  <conditionalFormatting sqref="CB286">
    <cfRule type="cellIs" dxfId="11469" priority="3338" stopIfTrue="1" operator="equal">
      <formula>"Sin seguimiento"</formula>
    </cfRule>
  </conditionalFormatting>
  <conditionalFormatting sqref="CB286">
    <cfRule type="cellIs" dxfId="11468" priority="3339" stopIfTrue="1" operator="equal">
      <formula>"Sin iniciar"</formula>
    </cfRule>
  </conditionalFormatting>
  <conditionalFormatting sqref="CB286">
    <cfRule type="cellIs" dxfId="11467" priority="3340" stopIfTrue="1" operator="equal">
      <formula>"Vencida"</formula>
    </cfRule>
  </conditionalFormatting>
  <conditionalFormatting sqref="CB286">
    <cfRule type="cellIs" dxfId="11466" priority="3341" stopIfTrue="1" operator="equal">
      <formula>"En avance"</formula>
    </cfRule>
  </conditionalFormatting>
  <conditionalFormatting sqref="CB286">
    <cfRule type="cellIs" dxfId="11465" priority="3342" stopIfTrue="1" operator="equal">
      <formula>"Cumplida"</formula>
    </cfRule>
  </conditionalFormatting>
  <conditionalFormatting sqref="CC286">
    <cfRule type="cellIs" dxfId="11464" priority="3343" stopIfTrue="1" operator="equal">
      <formula>"Sin seguimiento"</formula>
    </cfRule>
  </conditionalFormatting>
  <conditionalFormatting sqref="CC286">
    <cfRule type="cellIs" dxfId="11463" priority="3344" stopIfTrue="1" operator="equal">
      <formula>"Sin iniciar"</formula>
    </cfRule>
  </conditionalFormatting>
  <conditionalFormatting sqref="CC286">
    <cfRule type="cellIs" dxfId="11462" priority="3345" stopIfTrue="1" operator="equal">
      <formula>"Vencida"</formula>
    </cfRule>
  </conditionalFormatting>
  <conditionalFormatting sqref="CC286">
    <cfRule type="cellIs" dxfId="11461" priority="3346" stopIfTrue="1" operator="equal">
      <formula>"En avance"</formula>
    </cfRule>
  </conditionalFormatting>
  <conditionalFormatting sqref="CC286">
    <cfRule type="cellIs" dxfId="11460" priority="3347" stopIfTrue="1" operator="equal">
      <formula>"Cumplida"</formula>
    </cfRule>
  </conditionalFormatting>
  <conditionalFormatting sqref="CB288">
    <cfRule type="cellIs" dxfId="11459" priority="3348" stopIfTrue="1" operator="equal">
      <formula>"Sin seguimiento"</formula>
    </cfRule>
  </conditionalFormatting>
  <conditionalFormatting sqref="CB288">
    <cfRule type="cellIs" dxfId="11458" priority="3349" stopIfTrue="1" operator="equal">
      <formula>"Sin iniciar"</formula>
    </cfRule>
  </conditionalFormatting>
  <conditionalFormatting sqref="CB288">
    <cfRule type="cellIs" dxfId="11457" priority="3350" stopIfTrue="1" operator="equal">
      <formula>"Vencida"</formula>
    </cfRule>
  </conditionalFormatting>
  <conditionalFormatting sqref="CB288">
    <cfRule type="cellIs" dxfId="11456" priority="3351" stopIfTrue="1" operator="equal">
      <formula>"En avance"</formula>
    </cfRule>
  </conditionalFormatting>
  <conditionalFormatting sqref="CB288">
    <cfRule type="cellIs" dxfId="11455" priority="3352" stopIfTrue="1" operator="equal">
      <formula>"Cumplida"</formula>
    </cfRule>
  </conditionalFormatting>
  <conditionalFormatting sqref="CC288">
    <cfRule type="cellIs" dxfId="11454" priority="3353" stopIfTrue="1" operator="equal">
      <formula>"Sin seguimiento"</formula>
    </cfRule>
  </conditionalFormatting>
  <conditionalFormatting sqref="CC288">
    <cfRule type="cellIs" dxfId="11453" priority="3354" stopIfTrue="1" operator="equal">
      <formula>"Sin iniciar"</formula>
    </cfRule>
  </conditionalFormatting>
  <conditionalFormatting sqref="CC288">
    <cfRule type="cellIs" dxfId="11452" priority="3355" stopIfTrue="1" operator="equal">
      <formula>"Vencida"</formula>
    </cfRule>
  </conditionalFormatting>
  <conditionalFormatting sqref="CC288">
    <cfRule type="cellIs" dxfId="11451" priority="3356" stopIfTrue="1" operator="equal">
      <formula>"En avance"</formula>
    </cfRule>
  </conditionalFormatting>
  <conditionalFormatting sqref="CC288">
    <cfRule type="cellIs" dxfId="11450" priority="3357" stopIfTrue="1" operator="equal">
      <formula>"Cumplida"</formula>
    </cfRule>
  </conditionalFormatting>
  <conditionalFormatting sqref="CB313">
    <cfRule type="cellIs" dxfId="11449" priority="3358" stopIfTrue="1" operator="equal">
      <formula>"Sin seguimiento"</formula>
    </cfRule>
  </conditionalFormatting>
  <conditionalFormatting sqref="CB313">
    <cfRule type="cellIs" dxfId="11448" priority="3359" stopIfTrue="1" operator="equal">
      <formula>"Sin iniciar"</formula>
    </cfRule>
  </conditionalFormatting>
  <conditionalFormatting sqref="CB313">
    <cfRule type="cellIs" dxfId="11447" priority="3360" stopIfTrue="1" operator="equal">
      <formula>"Vencida"</formula>
    </cfRule>
  </conditionalFormatting>
  <conditionalFormatting sqref="CB313">
    <cfRule type="cellIs" dxfId="11446" priority="3361" stopIfTrue="1" operator="equal">
      <formula>"En avance"</formula>
    </cfRule>
  </conditionalFormatting>
  <conditionalFormatting sqref="CB313">
    <cfRule type="cellIs" dxfId="11445" priority="3362" stopIfTrue="1" operator="equal">
      <formula>"Cumplida"</formula>
    </cfRule>
  </conditionalFormatting>
  <conditionalFormatting sqref="CC313">
    <cfRule type="cellIs" dxfId="11444" priority="3363" stopIfTrue="1" operator="equal">
      <formula>"Sin seguimiento"</formula>
    </cfRule>
  </conditionalFormatting>
  <conditionalFormatting sqref="CC313">
    <cfRule type="cellIs" dxfId="11443" priority="3364" stopIfTrue="1" operator="equal">
      <formula>"Sin iniciar"</formula>
    </cfRule>
  </conditionalFormatting>
  <conditionalFormatting sqref="CC313">
    <cfRule type="cellIs" dxfId="11442" priority="3365" stopIfTrue="1" operator="equal">
      <formula>"Vencida"</formula>
    </cfRule>
  </conditionalFormatting>
  <conditionalFormatting sqref="CC313">
    <cfRule type="cellIs" dxfId="11441" priority="3366" stopIfTrue="1" operator="equal">
      <formula>"En avance"</formula>
    </cfRule>
  </conditionalFormatting>
  <conditionalFormatting sqref="CC313">
    <cfRule type="cellIs" dxfId="11440" priority="3367" stopIfTrue="1" operator="equal">
      <formula>"Cumplida"</formula>
    </cfRule>
  </conditionalFormatting>
  <conditionalFormatting sqref="CA313">
    <cfRule type="cellIs" dxfId="11439" priority="3368" stopIfTrue="1" operator="equal">
      <formula>"Sin seguimiento"</formula>
    </cfRule>
  </conditionalFormatting>
  <conditionalFormatting sqref="CA313">
    <cfRule type="cellIs" dxfId="11438" priority="3369" stopIfTrue="1" operator="equal">
      <formula>"Sin iniciar"</formula>
    </cfRule>
  </conditionalFormatting>
  <conditionalFormatting sqref="CA313">
    <cfRule type="cellIs" dxfId="11437" priority="3370" stopIfTrue="1" operator="equal">
      <formula>"Vencida"</formula>
    </cfRule>
  </conditionalFormatting>
  <conditionalFormatting sqref="CA313">
    <cfRule type="cellIs" dxfId="11436" priority="3371" stopIfTrue="1" operator="equal">
      <formula>"En avance"</formula>
    </cfRule>
  </conditionalFormatting>
  <conditionalFormatting sqref="CA313">
    <cfRule type="cellIs" dxfId="11435" priority="3372" stopIfTrue="1" operator="equal">
      <formula>"Cumplida"</formula>
    </cfRule>
  </conditionalFormatting>
  <conditionalFormatting sqref="CB315:CB316">
    <cfRule type="cellIs" dxfId="11434" priority="3373" stopIfTrue="1" operator="equal">
      <formula>"Sin seguimiento"</formula>
    </cfRule>
  </conditionalFormatting>
  <conditionalFormatting sqref="CB315:CB316">
    <cfRule type="cellIs" dxfId="11433" priority="3374" stopIfTrue="1" operator="equal">
      <formula>"Sin iniciar"</formula>
    </cfRule>
  </conditionalFormatting>
  <conditionalFormatting sqref="CB315:CB316">
    <cfRule type="cellIs" dxfId="11432" priority="3375" stopIfTrue="1" operator="equal">
      <formula>"Vencida"</formula>
    </cfRule>
  </conditionalFormatting>
  <conditionalFormatting sqref="CB315:CB316">
    <cfRule type="cellIs" dxfId="11431" priority="3376" stopIfTrue="1" operator="equal">
      <formula>"En avance"</formula>
    </cfRule>
  </conditionalFormatting>
  <conditionalFormatting sqref="CB315:CB316">
    <cfRule type="cellIs" dxfId="11430" priority="3377" stopIfTrue="1" operator="equal">
      <formula>"Cumplida"</formula>
    </cfRule>
  </conditionalFormatting>
  <conditionalFormatting sqref="CC315">
    <cfRule type="cellIs" dxfId="11429" priority="3378" stopIfTrue="1" operator="equal">
      <formula>"Sin seguimiento"</formula>
    </cfRule>
  </conditionalFormatting>
  <conditionalFormatting sqref="CC315">
    <cfRule type="cellIs" dxfId="11428" priority="3379" stopIfTrue="1" operator="equal">
      <formula>"Sin iniciar"</formula>
    </cfRule>
  </conditionalFormatting>
  <conditionalFormatting sqref="CC315">
    <cfRule type="cellIs" dxfId="11427" priority="3380" stopIfTrue="1" operator="equal">
      <formula>"Vencida"</formula>
    </cfRule>
  </conditionalFormatting>
  <conditionalFormatting sqref="CC315">
    <cfRule type="cellIs" dxfId="11426" priority="3381" stopIfTrue="1" operator="equal">
      <formula>"En avance"</formula>
    </cfRule>
  </conditionalFormatting>
  <conditionalFormatting sqref="CC315">
    <cfRule type="cellIs" dxfId="11425" priority="3382" stopIfTrue="1" operator="equal">
      <formula>"Cumplida"</formula>
    </cfRule>
  </conditionalFormatting>
  <conditionalFormatting sqref="CC316">
    <cfRule type="cellIs" dxfId="11424" priority="3383" stopIfTrue="1" operator="equal">
      <formula>"Sin seguimiento"</formula>
    </cfRule>
  </conditionalFormatting>
  <conditionalFormatting sqref="CC316">
    <cfRule type="cellIs" dxfId="11423" priority="3384" stopIfTrue="1" operator="equal">
      <formula>"Sin iniciar"</formula>
    </cfRule>
  </conditionalFormatting>
  <conditionalFormatting sqref="CC316">
    <cfRule type="cellIs" dxfId="11422" priority="3385" stopIfTrue="1" operator="equal">
      <formula>"Vencida"</formula>
    </cfRule>
  </conditionalFormatting>
  <conditionalFormatting sqref="CC316">
    <cfRule type="cellIs" dxfId="11421" priority="3386" stopIfTrue="1" operator="equal">
      <formula>"En avance"</formula>
    </cfRule>
  </conditionalFormatting>
  <conditionalFormatting sqref="CC316">
    <cfRule type="cellIs" dxfId="11420" priority="3387" stopIfTrue="1" operator="equal">
      <formula>"Cumplida"</formula>
    </cfRule>
  </conditionalFormatting>
  <conditionalFormatting sqref="CA316">
    <cfRule type="cellIs" dxfId="11419" priority="3388" stopIfTrue="1" operator="equal">
      <formula>"Sin seguimiento"</formula>
    </cfRule>
  </conditionalFormatting>
  <conditionalFormatting sqref="CA316">
    <cfRule type="cellIs" dxfId="11418" priority="3389" stopIfTrue="1" operator="equal">
      <formula>"Sin iniciar"</formula>
    </cfRule>
  </conditionalFormatting>
  <conditionalFormatting sqref="CA316">
    <cfRule type="cellIs" dxfId="11417" priority="3390" stopIfTrue="1" operator="equal">
      <formula>"Vencida"</formula>
    </cfRule>
  </conditionalFormatting>
  <conditionalFormatting sqref="CA316">
    <cfRule type="cellIs" dxfId="11416" priority="3391" stopIfTrue="1" operator="equal">
      <formula>"En avance"</formula>
    </cfRule>
  </conditionalFormatting>
  <conditionalFormatting sqref="CA316">
    <cfRule type="cellIs" dxfId="11415" priority="3392" stopIfTrue="1" operator="equal">
      <formula>"Cumplida"</formula>
    </cfRule>
  </conditionalFormatting>
  <conditionalFormatting sqref="CB391:CB395">
    <cfRule type="cellIs" dxfId="11414" priority="3393" stopIfTrue="1" operator="equal">
      <formula>"Sin seguimiento"</formula>
    </cfRule>
  </conditionalFormatting>
  <conditionalFormatting sqref="CB391:CB395">
    <cfRule type="cellIs" dxfId="11413" priority="3394" stopIfTrue="1" operator="equal">
      <formula>"Sin iniciar"</formula>
    </cfRule>
  </conditionalFormatting>
  <conditionalFormatting sqref="CB391:CB395">
    <cfRule type="cellIs" dxfId="11412" priority="3395" stopIfTrue="1" operator="equal">
      <formula>"Vencida"</formula>
    </cfRule>
  </conditionalFormatting>
  <conditionalFormatting sqref="CB391:CB395">
    <cfRule type="cellIs" dxfId="11411" priority="3396" stopIfTrue="1" operator="equal">
      <formula>"En avance"</formula>
    </cfRule>
  </conditionalFormatting>
  <conditionalFormatting sqref="CB391:CB395">
    <cfRule type="cellIs" dxfId="11410" priority="3397" stopIfTrue="1" operator="equal">
      <formula>"Cumplida"</formula>
    </cfRule>
  </conditionalFormatting>
  <conditionalFormatting sqref="CC391">
    <cfRule type="cellIs" dxfId="11409" priority="3398" stopIfTrue="1" operator="equal">
      <formula>"Sin seguimiento"</formula>
    </cfRule>
  </conditionalFormatting>
  <conditionalFormatting sqref="CC391">
    <cfRule type="cellIs" dxfId="11408" priority="3399" stopIfTrue="1" operator="equal">
      <formula>"Sin iniciar"</formula>
    </cfRule>
  </conditionalFormatting>
  <conditionalFormatting sqref="CC391">
    <cfRule type="cellIs" dxfId="11407" priority="3400" stopIfTrue="1" operator="equal">
      <formula>"Vencida"</formula>
    </cfRule>
  </conditionalFormatting>
  <conditionalFormatting sqref="CC391">
    <cfRule type="cellIs" dxfId="11406" priority="3401" stopIfTrue="1" operator="equal">
      <formula>"En avance"</formula>
    </cfRule>
  </conditionalFormatting>
  <conditionalFormatting sqref="CC391">
    <cfRule type="cellIs" dxfId="11405" priority="3402" stopIfTrue="1" operator="equal">
      <formula>"Cumplida"</formula>
    </cfRule>
  </conditionalFormatting>
  <conditionalFormatting sqref="CC392">
    <cfRule type="cellIs" dxfId="11404" priority="3403" stopIfTrue="1" operator="equal">
      <formula>"Sin seguimiento"</formula>
    </cfRule>
  </conditionalFormatting>
  <conditionalFormatting sqref="CC392">
    <cfRule type="cellIs" dxfId="11403" priority="3404" stopIfTrue="1" operator="equal">
      <formula>"Sin iniciar"</formula>
    </cfRule>
  </conditionalFormatting>
  <conditionalFormatting sqref="CC392">
    <cfRule type="cellIs" dxfId="11402" priority="3405" stopIfTrue="1" operator="equal">
      <formula>"Vencida"</formula>
    </cfRule>
  </conditionalFormatting>
  <conditionalFormatting sqref="CC392">
    <cfRule type="cellIs" dxfId="11401" priority="3406" stopIfTrue="1" operator="equal">
      <formula>"En avance"</formula>
    </cfRule>
  </conditionalFormatting>
  <conditionalFormatting sqref="CC392">
    <cfRule type="cellIs" dxfId="11400" priority="3407" stopIfTrue="1" operator="equal">
      <formula>"Cumplida"</formula>
    </cfRule>
  </conditionalFormatting>
  <conditionalFormatting sqref="CC394">
    <cfRule type="cellIs" dxfId="11399" priority="3408" stopIfTrue="1" operator="equal">
      <formula>"Sin seguimiento"</formula>
    </cfRule>
  </conditionalFormatting>
  <conditionalFormatting sqref="CC394">
    <cfRule type="cellIs" dxfId="11398" priority="3409" stopIfTrue="1" operator="equal">
      <formula>"Sin iniciar"</formula>
    </cfRule>
  </conditionalFormatting>
  <conditionalFormatting sqref="CC394">
    <cfRule type="cellIs" dxfId="11397" priority="3410" stopIfTrue="1" operator="equal">
      <formula>"Vencida"</formula>
    </cfRule>
  </conditionalFormatting>
  <conditionalFormatting sqref="CC394">
    <cfRule type="cellIs" dxfId="11396" priority="3411" stopIfTrue="1" operator="equal">
      <formula>"En avance"</formula>
    </cfRule>
  </conditionalFormatting>
  <conditionalFormatting sqref="CC394">
    <cfRule type="cellIs" dxfId="11395" priority="3412" stopIfTrue="1" operator="equal">
      <formula>"Cumplida"</formula>
    </cfRule>
  </conditionalFormatting>
  <conditionalFormatting sqref="CC393">
    <cfRule type="cellIs" dxfId="11394" priority="3413" stopIfTrue="1" operator="equal">
      <formula>"Sin seguimiento"</formula>
    </cfRule>
  </conditionalFormatting>
  <conditionalFormatting sqref="CC393">
    <cfRule type="cellIs" dxfId="11393" priority="3414" stopIfTrue="1" operator="equal">
      <formula>"Sin iniciar"</formula>
    </cfRule>
  </conditionalFormatting>
  <conditionalFormatting sqref="CC393">
    <cfRule type="cellIs" dxfId="11392" priority="3415" stopIfTrue="1" operator="equal">
      <formula>"Vencida"</formula>
    </cfRule>
  </conditionalFormatting>
  <conditionalFormatting sqref="CC393">
    <cfRule type="cellIs" dxfId="11391" priority="3416" stopIfTrue="1" operator="equal">
      <formula>"En avance"</formula>
    </cfRule>
  </conditionalFormatting>
  <conditionalFormatting sqref="CC393">
    <cfRule type="cellIs" dxfId="11390" priority="3417" stopIfTrue="1" operator="equal">
      <formula>"Cumplida"</formula>
    </cfRule>
  </conditionalFormatting>
  <conditionalFormatting sqref="CA393">
    <cfRule type="cellIs" dxfId="11389" priority="3418" stopIfTrue="1" operator="equal">
      <formula>"Sin seguimiento"</formula>
    </cfRule>
  </conditionalFormatting>
  <conditionalFormatting sqref="CA393">
    <cfRule type="cellIs" dxfId="11388" priority="3419" stopIfTrue="1" operator="equal">
      <formula>"Sin iniciar"</formula>
    </cfRule>
  </conditionalFormatting>
  <conditionalFormatting sqref="CA393">
    <cfRule type="cellIs" dxfId="11387" priority="3420" stopIfTrue="1" operator="equal">
      <formula>"Vencida"</formula>
    </cfRule>
  </conditionalFormatting>
  <conditionalFormatting sqref="CA393">
    <cfRule type="cellIs" dxfId="11386" priority="3421" stopIfTrue="1" operator="equal">
      <formula>"En avance"</formula>
    </cfRule>
  </conditionalFormatting>
  <conditionalFormatting sqref="CA393">
    <cfRule type="cellIs" dxfId="11385" priority="3422" stopIfTrue="1" operator="equal">
      <formula>"Cumplida"</formula>
    </cfRule>
  </conditionalFormatting>
  <conditionalFormatting sqref="CA395">
    <cfRule type="cellIs" dxfId="11384" priority="3423" stopIfTrue="1" operator="equal">
      <formula>"Sin seguimiento"</formula>
    </cfRule>
  </conditionalFormatting>
  <conditionalFormatting sqref="CA395">
    <cfRule type="cellIs" dxfId="11383" priority="3424" stopIfTrue="1" operator="equal">
      <formula>"Sin iniciar"</formula>
    </cfRule>
  </conditionalFormatting>
  <conditionalFormatting sqref="CA395">
    <cfRule type="cellIs" dxfId="11382" priority="3425" stopIfTrue="1" operator="equal">
      <formula>"Vencida"</formula>
    </cfRule>
  </conditionalFormatting>
  <conditionalFormatting sqref="CA395">
    <cfRule type="cellIs" dxfId="11381" priority="3426" stopIfTrue="1" operator="equal">
      <formula>"En avance"</formula>
    </cfRule>
  </conditionalFormatting>
  <conditionalFormatting sqref="CA395">
    <cfRule type="cellIs" dxfId="11380" priority="3427" stopIfTrue="1" operator="equal">
      <formula>"Cumplida"</formula>
    </cfRule>
  </conditionalFormatting>
  <conditionalFormatting sqref="CC395">
    <cfRule type="cellIs" dxfId="11379" priority="3428" stopIfTrue="1" operator="equal">
      <formula>"Sin seguimiento"</formula>
    </cfRule>
  </conditionalFormatting>
  <conditionalFormatting sqref="CC395">
    <cfRule type="cellIs" dxfId="11378" priority="3429" stopIfTrue="1" operator="equal">
      <formula>"Sin iniciar"</formula>
    </cfRule>
  </conditionalFormatting>
  <conditionalFormatting sqref="CC395">
    <cfRule type="cellIs" dxfId="11377" priority="3430" stopIfTrue="1" operator="equal">
      <formula>"Vencida"</formula>
    </cfRule>
  </conditionalFormatting>
  <conditionalFormatting sqref="CC395">
    <cfRule type="cellIs" dxfId="11376" priority="3431" stopIfTrue="1" operator="equal">
      <formula>"En avance"</formula>
    </cfRule>
  </conditionalFormatting>
  <conditionalFormatting sqref="CC395">
    <cfRule type="cellIs" dxfId="11375" priority="3432" stopIfTrue="1" operator="equal">
      <formula>"Cumplida"</formula>
    </cfRule>
  </conditionalFormatting>
  <conditionalFormatting sqref="CC8">
    <cfRule type="cellIs" dxfId="11374" priority="3433" stopIfTrue="1" operator="equal">
      <formula>"Sin iniciar"</formula>
    </cfRule>
  </conditionalFormatting>
  <conditionalFormatting sqref="CC8">
    <cfRule type="cellIs" dxfId="11373" priority="3434" stopIfTrue="1" operator="equal">
      <formula>"Vencida"</formula>
    </cfRule>
  </conditionalFormatting>
  <conditionalFormatting sqref="CC8">
    <cfRule type="cellIs" dxfId="11372" priority="3435" stopIfTrue="1" operator="equal">
      <formula>"En avance"</formula>
    </cfRule>
  </conditionalFormatting>
  <conditionalFormatting sqref="CC8">
    <cfRule type="cellIs" dxfId="11371" priority="3436" stopIfTrue="1" operator="equal">
      <formula>"Cumplida"</formula>
    </cfRule>
  </conditionalFormatting>
  <conditionalFormatting sqref="CA8">
    <cfRule type="cellIs" dxfId="11370" priority="3437" operator="equal">
      <formula>"Sin iniciar"</formula>
    </cfRule>
  </conditionalFormatting>
  <conditionalFormatting sqref="CA8">
    <cfRule type="cellIs" dxfId="11369" priority="3438" operator="equal">
      <formula>"Vencida"</formula>
    </cfRule>
  </conditionalFormatting>
  <conditionalFormatting sqref="CA8">
    <cfRule type="cellIs" dxfId="11368" priority="3439" stopIfTrue="1" operator="equal">
      <formula>"Cumplida"</formula>
    </cfRule>
  </conditionalFormatting>
  <conditionalFormatting sqref="BZ8">
    <cfRule type="cellIs" dxfId="11367" priority="3440" operator="equal">
      <formula>"Sin iniciar"</formula>
    </cfRule>
  </conditionalFormatting>
  <conditionalFormatting sqref="BZ8">
    <cfRule type="cellIs" dxfId="11366" priority="3441" operator="equal">
      <formula>"Vencida"</formula>
    </cfRule>
  </conditionalFormatting>
  <conditionalFormatting sqref="BZ8">
    <cfRule type="cellIs" dxfId="11365" priority="3442" stopIfTrue="1" operator="equal">
      <formula>"Cumplida"</formula>
    </cfRule>
  </conditionalFormatting>
  <conditionalFormatting sqref="CB8">
    <cfRule type="cellIs" dxfId="11364" priority="3443" operator="equal">
      <formula>"Sin iniciar"</formula>
    </cfRule>
  </conditionalFormatting>
  <conditionalFormatting sqref="CB8">
    <cfRule type="cellIs" dxfId="11363" priority="3444" operator="equal">
      <formula>"Vencida"</formula>
    </cfRule>
  </conditionalFormatting>
  <conditionalFormatting sqref="CB8">
    <cfRule type="cellIs" dxfId="11362" priority="3445" stopIfTrue="1" operator="equal">
      <formula>"Cumplida"</formula>
    </cfRule>
  </conditionalFormatting>
  <conditionalFormatting sqref="BZ9:CB9">
    <cfRule type="cellIs" dxfId="11361" priority="3446" operator="equal">
      <formula>"Sin iniciar"</formula>
    </cfRule>
  </conditionalFormatting>
  <conditionalFormatting sqref="BZ9:CB9">
    <cfRule type="cellIs" dxfId="11360" priority="3447" operator="equal">
      <formula>"Vencida"</formula>
    </cfRule>
  </conditionalFormatting>
  <conditionalFormatting sqref="BZ9:CB9">
    <cfRule type="cellIs" dxfId="11359" priority="3448" stopIfTrue="1" operator="equal">
      <formula>"Cumplida"</formula>
    </cfRule>
  </conditionalFormatting>
  <conditionalFormatting sqref="CC9">
    <cfRule type="cellIs" dxfId="11358" priority="3449" stopIfTrue="1" operator="equal">
      <formula>"Sin iniciar"</formula>
    </cfRule>
  </conditionalFormatting>
  <conditionalFormatting sqref="CC9">
    <cfRule type="cellIs" dxfId="11357" priority="3450" stopIfTrue="1" operator="equal">
      <formula>"Vencida"</formula>
    </cfRule>
  </conditionalFormatting>
  <conditionalFormatting sqref="CC9">
    <cfRule type="cellIs" dxfId="11356" priority="3451" stopIfTrue="1" operator="equal">
      <formula>"En avance"</formula>
    </cfRule>
  </conditionalFormatting>
  <conditionalFormatting sqref="CC9">
    <cfRule type="cellIs" dxfId="11355" priority="3452" stopIfTrue="1" operator="equal">
      <formula>"Cumplida"</formula>
    </cfRule>
  </conditionalFormatting>
  <conditionalFormatting sqref="BZ16">
    <cfRule type="cellIs" dxfId="11354" priority="3453" operator="equal">
      <formula>"Sin iniciar"</formula>
    </cfRule>
  </conditionalFormatting>
  <conditionalFormatting sqref="BZ16">
    <cfRule type="cellIs" dxfId="11353" priority="3454" operator="equal">
      <formula>"Vencida"</formula>
    </cfRule>
  </conditionalFormatting>
  <conditionalFormatting sqref="BZ16">
    <cfRule type="cellIs" dxfId="11352" priority="3455" stopIfTrue="1" operator="equal">
      <formula>"Cumplida"</formula>
    </cfRule>
  </conditionalFormatting>
  <conditionalFormatting sqref="CA16">
    <cfRule type="cellIs" dxfId="11351" priority="3456" operator="equal">
      <formula>"Sin iniciar"</formula>
    </cfRule>
  </conditionalFormatting>
  <conditionalFormatting sqref="CA16">
    <cfRule type="cellIs" dxfId="11350" priority="3457" operator="equal">
      <formula>"Vencida"</formula>
    </cfRule>
  </conditionalFormatting>
  <conditionalFormatting sqref="CA16">
    <cfRule type="cellIs" dxfId="11349" priority="3458" stopIfTrue="1" operator="equal">
      <formula>"Cumplida"</formula>
    </cfRule>
  </conditionalFormatting>
  <conditionalFormatting sqref="CB16">
    <cfRule type="cellIs" dxfId="11348" priority="3459" operator="equal">
      <formula>"Sin iniciar"</formula>
    </cfRule>
  </conditionalFormatting>
  <conditionalFormatting sqref="CB16">
    <cfRule type="cellIs" dxfId="11347" priority="3460" operator="equal">
      <formula>"Vencida"</formula>
    </cfRule>
  </conditionalFormatting>
  <conditionalFormatting sqref="CB16">
    <cfRule type="cellIs" dxfId="11346" priority="3461" stopIfTrue="1" operator="equal">
      <formula>"Cumplida"</formula>
    </cfRule>
  </conditionalFormatting>
  <conditionalFormatting sqref="CC16">
    <cfRule type="cellIs" dxfId="11345" priority="3462" stopIfTrue="1" operator="equal">
      <formula>"Sin iniciar"</formula>
    </cfRule>
  </conditionalFormatting>
  <conditionalFormatting sqref="CC16">
    <cfRule type="cellIs" dxfId="11344" priority="3463" stopIfTrue="1" operator="equal">
      <formula>"Vencida"</formula>
    </cfRule>
  </conditionalFormatting>
  <conditionalFormatting sqref="CC16">
    <cfRule type="cellIs" dxfId="11343" priority="3464" stopIfTrue="1" operator="equal">
      <formula>"En avance"</formula>
    </cfRule>
  </conditionalFormatting>
  <conditionalFormatting sqref="CC16">
    <cfRule type="cellIs" dxfId="11342" priority="3465" stopIfTrue="1" operator="equal">
      <formula>"Cumplida"</formula>
    </cfRule>
  </conditionalFormatting>
  <conditionalFormatting sqref="BZ34:CA34">
    <cfRule type="cellIs" dxfId="11341" priority="3466" operator="equal">
      <formula>"Sin iniciar"</formula>
    </cfRule>
  </conditionalFormatting>
  <conditionalFormatting sqref="BZ34:CA34">
    <cfRule type="cellIs" dxfId="11340" priority="3467" operator="equal">
      <formula>"Vencida"</formula>
    </cfRule>
  </conditionalFormatting>
  <conditionalFormatting sqref="BZ34:CA34">
    <cfRule type="cellIs" dxfId="11339" priority="3468" operator="equal">
      <formula>"En avance"</formula>
    </cfRule>
  </conditionalFormatting>
  <conditionalFormatting sqref="BZ34:CA34">
    <cfRule type="cellIs" dxfId="11338" priority="3469" operator="equal">
      <formula>"Cumplida"</formula>
    </cfRule>
  </conditionalFormatting>
  <conditionalFormatting sqref="CB34">
    <cfRule type="cellIs" dxfId="11337" priority="3470" operator="equal">
      <formula>"Sin iniciar"</formula>
    </cfRule>
  </conditionalFormatting>
  <conditionalFormatting sqref="CB34">
    <cfRule type="cellIs" dxfId="11336" priority="3471" operator="equal">
      <formula>"Vencida"</formula>
    </cfRule>
  </conditionalFormatting>
  <conditionalFormatting sqref="CB34">
    <cfRule type="cellIs" dxfId="11335" priority="3472" stopIfTrue="1" operator="equal">
      <formula>"Cumplida"</formula>
    </cfRule>
  </conditionalFormatting>
  <conditionalFormatting sqref="BZ36:BZ37">
    <cfRule type="cellIs" dxfId="11334" priority="3473" operator="equal">
      <formula>"Sin iniciar"</formula>
    </cfRule>
  </conditionalFormatting>
  <conditionalFormatting sqref="BZ36:BZ37">
    <cfRule type="cellIs" dxfId="11333" priority="3474" operator="equal">
      <formula>"Vencida"</formula>
    </cfRule>
  </conditionalFormatting>
  <conditionalFormatting sqref="BZ36:BZ37">
    <cfRule type="cellIs" dxfId="11332" priority="3475" operator="equal">
      <formula>"En avance"</formula>
    </cfRule>
  </conditionalFormatting>
  <conditionalFormatting sqref="BZ36:BZ37">
    <cfRule type="cellIs" dxfId="11331" priority="3476" operator="equal">
      <formula>"Cumplida"</formula>
    </cfRule>
  </conditionalFormatting>
  <conditionalFormatting sqref="CA36:CA37">
    <cfRule type="cellIs" dxfId="11330" priority="3477" operator="equal">
      <formula>"Sin iniciar"</formula>
    </cfRule>
  </conditionalFormatting>
  <conditionalFormatting sqref="CA36:CA37">
    <cfRule type="cellIs" dxfId="11329" priority="3478" operator="equal">
      <formula>"Vencida"</formula>
    </cfRule>
  </conditionalFormatting>
  <conditionalFormatting sqref="CA36:CA37">
    <cfRule type="cellIs" dxfId="11328" priority="3479" operator="equal">
      <formula>"En avance"</formula>
    </cfRule>
  </conditionalFormatting>
  <conditionalFormatting sqref="CA36:CA37">
    <cfRule type="cellIs" dxfId="11327" priority="3480" operator="equal">
      <formula>"Cumplida"</formula>
    </cfRule>
  </conditionalFormatting>
  <conditionalFormatting sqref="CB36:CB37">
    <cfRule type="cellIs" dxfId="11326" priority="3481" operator="equal">
      <formula>"Sin iniciar"</formula>
    </cfRule>
  </conditionalFormatting>
  <conditionalFormatting sqref="CB36:CB37">
    <cfRule type="cellIs" dxfId="11325" priority="3482" operator="equal">
      <formula>"Vencida"</formula>
    </cfRule>
  </conditionalFormatting>
  <conditionalFormatting sqref="CB36:CB37">
    <cfRule type="cellIs" dxfId="11324" priority="3483" stopIfTrue="1" operator="equal">
      <formula>"Cumplida"</formula>
    </cfRule>
  </conditionalFormatting>
  <conditionalFormatting sqref="BZ35">
    <cfRule type="cellIs" dxfId="11323" priority="3484" operator="equal">
      <formula>"Sin iniciar"</formula>
    </cfRule>
  </conditionalFormatting>
  <conditionalFormatting sqref="BZ35">
    <cfRule type="cellIs" dxfId="11322" priority="3485" operator="equal">
      <formula>"Vencida"</formula>
    </cfRule>
  </conditionalFormatting>
  <conditionalFormatting sqref="BZ35">
    <cfRule type="cellIs" dxfId="11321" priority="3486" stopIfTrue="1" operator="equal">
      <formula>"Cumplida"</formula>
    </cfRule>
  </conditionalFormatting>
  <conditionalFormatting sqref="CA35">
    <cfRule type="cellIs" dxfId="11320" priority="3487" operator="equal">
      <formula>"Sin iniciar"</formula>
    </cfRule>
  </conditionalFormatting>
  <conditionalFormatting sqref="CA35">
    <cfRule type="cellIs" dxfId="11319" priority="3488" operator="equal">
      <formula>"Vencida"</formula>
    </cfRule>
  </conditionalFormatting>
  <conditionalFormatting sqref="CA35">
    <cfRule type="cellIs" dxfId="11318" priority="3489" stopIfTrue="1" operator="equal">
      <formula>"Cumplida"</formula>
    </cfRule>
  </conditionalFormatting>
  <conditionalFormatting sqref="CB35">
    <cfRule type="cellIs" dxfId="11317" priority="3490" operator="equal">
      <formula>"Sin iniciar"</formula>
    </cfRule>
  </conditionalFormatting>
  <conditionalFormatting sqref="CB35">
    <cfRule type="cellIs" dxfId="11316" priority="3491" operator="equal">
      <formula>"Vencida"</formula>
    </cfRule>
  </conditionalFormatting>
  <conditionalFormatting sqref="CB35">
    <cfRule type="cellIs" dxfId="11315" priority="3492" stopIfTrue="1" operator="equal">
      <formula>"Cumplida"</formula>
    </cfRule>
  </conditionalFormatting>
  <conditionalFormatting sqref="CC34:CC37">
    <cfRule type="cellIs" dxfId="11314" priority="3493" stopIfTrue="1" operator="equal">
      <formula>"Sin iniciar"</formula>
    </cfRule>
  </conditionalFormatting>
  <conditionalFormatting sqref="CC34:CC37">
    <cfRule type="cellIs" dxfId="11313" priority="3494" stopIfTrue="1" operator="equal">
      <formula>"Vencida"</formula>
    </cfRule>
  </conditionalFormatting>
  <conditionalFormatting sqref="CC34:CC37">
    <cfRule type="cellIs" dxfId="11312" priority="3495" stopIfTrue="1" operator="equal">
      <formula>"En avance"</formula>
    </cfRule>
  </conditionalFormatting>
  <conditionalFormatting sqref="CC34:CC37">
    <cfRule type="cellIs" dxfId="11311" priority="3496" stopIfTrue="1" operator="equal">
      <formula>"Cumplida"</formula>
    </cfRule>
  </conditionalFormatting>
  <conditionalFormatting sqref="CC32">
    <cfRule type="cellIs" dxfId="11310" priority="3497" stopIfTrue="1" operator="equal">
      <formula>"Sin iniciar"</formula>
    </cfRule>
  </conditionalFormatting>
  <conditionalFormatting sqref="CC32">
    <cfRule type="cellIs" dxfId="11309" priority="3498" stopIfTrue="1" operator="equal">
      <formula>"Vencida"</formula>
    </cfRule>
  </conditionalFormatting>
  <conditionalFormatting sqref="CC32">
    <cfRule type="cellIs" dxfId="11308" priority="3499" stopIfTrue="1" operator="equal">
      <formula>"En avance"</formula>
    </cfRule>
  </conditionalFormatting>
  <conditionalFormatting sqref="CC32">
    <cfRule type="cellIs" dxfId="11307" priority="3500" stopIfTrue="1" operator="equal">
      <formula>"Cumplida"</formula>
    </cfRule>
  </conditionalFormatting>
  <conditionalFormatting sqref="CC33">
    <cfRule type="cellIs" dxfId="11306" priority="3501" stopIfTrue="1" operator="equal">
      <formula>"Sin iniciar"</formula>
    </cfRule>
  </conditionalFormatting>
  <conditionalFormatting sqref="CC33">
    <cfRule type="cellIs" dxfId="11305" priority="3502" stopIfTrue="1" operator="equal">
      <formula>"Vencida"</formula>
    </cfRule>
  </conditionalFormatting>
  <conditionalFormatting sqref="CC33">
    <cfRule type="cellIs" dxfId="11304" priority="3503" stopIfTrue="1" operator="equal">
      <formula>"En avance"</formula>
    </cfRule>
  </conditionalFormatting>
  <conditionalFormatting sqref="CC33">
    <cfRule type="cellIs" dxfId="11303" priority="3504" stopIfTrue="1" operator="equal">
      <formula>"Cumplida"</formula>
    </cfRule>
  </conditionalFormatting>
  <conditionalFormatting sqref="BZ131:BZ135">
    <cfRule type="cellIs" dxfId="11302" priority="3505" operator="equal">
      <formula>"Sin iniciar"</formula>
    </cfRule>
  </conditionalFormatting>
  <conditionalFormatting sqref="BZ131:BZ135">
    <cfRule type="cellIs" dxfId="11301" priority="3506" operator="equal">
      <formula>"Vencida"</formula>
    </cfRule>
  </conditionalFormatting>
  <conditionalFormatting sqref="BZ131:BZ135">
    <cfRule type="cellIs" dxfId="11300" priority="3507" stopIfTrue="1" operator="equal">
      <formula>"Cumplida"</formula>
    </cfRule>
  </conditionalFormatting>
  <conditionalFormatting sqref="CA131:CA135">
    <cfRule type="cellIs" dxfId="11299" priority="3508" operator="equal">
      <formula>"Sin iniciar"</formula>
    </cfRule>
  </conditionalFormatting>
  <conditionalFormatting sqref="CA131:CA135">
    <cfRule type="cellIs" dxfId="11298" priority="3509" operator="equal">
      <formula>"Vencida"</formula>
    </cfRule>
  </conditionalFormatting>
  <conditionalFormatting sqref="CA131:CA135">
    <cfRule type="cellIs" dxfId="11297" priority="3510" stopIfTrue="1" operator="equal">
      <formula>"Cumplida"</formula>
    </cfRule>
  </conditionalFormatting>
  <conditionalFormatting sqref="CB131:CB135">
    <cfRule type="cellIs" dxfId="11296" priority="3511" operator="equal">
      <formula>"Sin iniciar"</formula>
    </cfRule>
  </conditionalFormatting>
  <conditionalFormatting sqref="CB131:CB135">
    <cfRule type="cellIs" dxfId="11295" priority="3512" operator="equal">
      <formula>"Vencida"</formula>
    </cfRule>
  </conditionalFormatting>
  <conditionalFormatting sqref="CB131:CB135">
    <cfRule type="cellIs" dxfId="11294" priority="3513" stopIfTrue="1" operator="equal">
      <formula>"Cumplida"</formula>
    </cfRule>
  </conditionalFormatting>
  <conditionalFormatting sqref="CC131:CC135">
    <cfRule type="cellIs" dxfId="11293" priority="3514" stopIfTrue="1" operator="equal">
      <formula>"Sin iniciar"</formula>
    </cfRule>
  </conditionalFormatting>
  <conditionalFormatting sqref="CC131:CC135">
    <cfRule type="cellIs" dxfId="11292" priority="3515" stopIfTrue="1" operator="equal">
      <formula>"Vencida"</formula>
    </cfRule>
  </conditionalFormatting>
  <conditionalFormatting sqref="CC131:CC135">
    <cfRule type="cellIs" dxfId="11291" priority="3516" stopIfTrue="1" operator="equal">
      <formula>"En avance"</formula>
    </cfRule>
  </conditionalFormatting>
  <conditionalFormatting sqref="CC131:CC135">
    <cfRule type="cellIs" dxfId="11290" priority="3517" stopIfTrue="1" operator="equal">
      <formula>"Cumplida"</formula>
    </cfRule>
  </conditionalFormatting>
  <conditionalFormatting sqref="BZ145">
    <cfRule type="cellIs" dxfId="11289" priority="3518" operator="equal">
      <formula>"Sin iniciar"</formula>
    </cfRule>
  </conditionalFormatting>
  <conditionalFormatting sqref="BZ145">
    <cfRule type="cellIs" dxfId="11288" priority="3519" operator="equal">
      <formula>"Vencida"</formula>
    </cfRule>
  </conditionalFormatting>
  <conditionalFormatting sqref="BZ145">
    <cfRule type="cellIs" dxfId="11287" priority="3520" stopIfTrue="1" operator="equal">
      <formula>"Cumplida"</formula>
    </cfRule>
  </conditionalFormatting>
  <conditionalFormatting sqref="CA145">
    <cfRule type="cellIs" dxfId="11286" priority="3521" operator="equal">
      <formula>"Sin iniciar"</formula>
    </cfRule>
  </conditionalFormatting>
  <conditionalFormatting sqref="CA145">
    <cfRule type="cellIs" dxfId="11285" priority="3522" operator="equal">
      <formula>"Vencida"</formula>
    </cfRule>
  </conditionalFormatting>
  <conditionalFormatting sqref="CA145">
    <cfRule type="cellIs" dxfId="11284" priority="3523" stopIfTrue="1" operator="equal">
      <formula>"Cumplida"</formula>
    </cfRule>
  </conditionalFormatting>
  <conditionalFormatting sqref="CB145">
    <cfRule type="cellIs" dxfId="11283" priority="3524" operator="equal">
      <formula>"Sin iniciar"</formula>
    </cfRule>
  </conditionalFormatting>
  <conditionalFormatting sqref="CB145">
    <cfRule type="cellIs" dxfId="11282" priority="3525" operator="equal">
      <formula>"Vencida"</formula>
    </cfRule>
  </conditionalFormatting>
  <conditionalFormatting sqref="CB145">
    <cfRule type="cellIs" dxfId="11281" priority="3526" stopIfTrue="1" operator="equal">
      <formula>"Cumplida"</formula>
    </cfRule>
  </conditionalFormatting>
  <conditionalFormatting sqref="CC145">
    <cfRule type="cellIs" dxfId="11280" priority="3527" stopIfTrue="1" operator="equal">
      <formula>"Sin iniciar"</formula>
    </cfRule>
  </conditionalFormatting>
  <conditionalFormatting sqref="CC145">
    <cfRule type="cellIs" dxfId="11279" priority="3528" stopIfTrue="1" operator="equal">
      <formula>"Vencida"</formula>
    </cfRule>
  </conditionalFormatting>
  <conditionalFormatting sqref="CC145">
    <cfRule type="cellIs" dxfId="11278" priority="3529" stopIfTrue="1" operator="equal">
      <formula>"En avance"</formula>
    </cfRule>
  </conditionalFormatting>
  <conditionalFormatting sqref="CC145">
    <cfRule type="cellIs" dxfId="11277" priority="3530" stopIfTrue="1" operator="equal">
      <formula>"Cumplida"</formula>
    </cfRule>
  </conditionalFormatting>
  <conditionalFormatting sqref="BZ154">
    <cfRule type="cellIs" dxfId="11276" priority="3531" operator="equal">
      <formula>"Sin iniciar"</formula>
    </cfRule>
  </conditionalFormatting>
  <conditionalFormatting sqref="BZ154">
    <cfRule type="cellIs" dxfId="11275" priority="3532" operator="equal">
      <formula>"Vencida"</formula>
    </cfRule>
  </conditionalFormatting>
  <conditionalFormatting sqref="BZ154">
    <cfRule type="cellIs" dxfId="11274" priority="3533" operator="equal">
      <formula>"En avance"</formula>
    </cfRule>
  </conditionalFormatting>
  <conditionalFormatting sqref="BZ154">
    <cfRule type="cellIs" dxfId="11273" priority="3534" operator="equal">
      <formula>"Cumplida"</formula>
    </cfRule>
  </conditionalFormatting>
  <conditionalFormatting sqref="CA154">
    <cfRule type="cellIs" dxfId="11272" priority="3535" operator="equal">
      <formula>"Sin iniciar"</formula>
    </cfRule>
  </conditionalFormatting>
  <conditionalFormatting sqref="CA154">
    <cfRule type="cellIs" dxfId="11271" priority="3536" operator="equal">
      <formula>"Vencida"</formula>
    </cfRule>
  </conditionalFormatting>
  <conditionalFormatting sqref="CA154">
    <cfRule type="cellIs" dxfId="11270" priority="3537" operator="equal">
      <formula>"En avance"</formula>
    </cfRule>
  </conditionalFormatting>
  <conditionalFormatting sqref="CA154">
    <cfRule type="cellIs" dxfId="11269" priority="3538" operator="equal">
      <formula>"Cumplida"</formula>
    </cfRule>
  </conditionalFormatting>
  <conditionalFormatting sqref="CB154">
    <cfRule type="cellIs" dxfId="11268" priority="3539" operator="equal">
      <formula>"Sin iniciar"</formula>
    </cfRule>
  </conditionalFormatting>
  <conditionalFormatting sqref="CB154">
    <cfRule type="cellIs" dxfId="11267" priority="3540" operator="equal">
      <formula>"Vencida"</formula>
    </cfRule>
  </conditionalFormatting>
  <conditionalFormatting sqref="CB154">
    <cfRule type="cellIs" dxfId="11266" priority="3541" stopIfTrue="1" operator="equal">
      <formula>"Cumplida"</formula>
    </cfRule>
  </conditionalFormatting>
  <conditionalFormatting sqref="BZ155:BZ156">
    <cfRule type="cellIs" dxfId="11265" priority="3542" operator="equal">
      <formula>"Sin iniciar"</formula>
    </cfRule>
  </conditionalFormatting>
  <conditionalFormatting sqref="BZ155:BZ156">
    <cfRule type="cellIs" dxfId="11264" priority="3543" operator="equal">
      <formula>"Vencida"</formula>
    </cfRule>
  </conditionalFormatting>
  <conditionalFormatting sqref="BZ155:BZ156">
    <cfRule type="cellIs" dxfId="11263" priority="3544" stopIfTrue="1" operator="equal">
      <formula>"Cumplida"</formula>
    </cfRule>
  </conditionalFormatting>
  <conditionalFormatting sqref="CA155:CA156">
    <cfRule type="cellIs" dxfId="11262" priority="3545" operator="equal">
      <formula>"Sin iniciar"</formula>
    </cfRule>
  </conditionalFormatting>
  <conditionalFormatting sqref="CA155:CA156">
    <cfRule type="cellIs" dxfId="11261" priority="3546" operator="equal">
      <formula>"Vencida"</formula>
    </cfRule>
  </conditionalFormatting>
  <conditionalFormatting sqref="CA155:CA156">
    <cfRule type="cellIs" dxfId="11260" priority="3547" stopIfTrue="1" operator="equal">
      <formula>"Cumplida"</formula>
    </cfRule>
  </conditionalFormatting>
  <conditionalFormatting sqref="CB155:CB156">
    <cfRule type="cellIs" dxfId="11259" priority="3548" operator="equal">
      <formula>"Sin iniciar"</formula>
    </cfRule>
  </conditionalFormatting>
  <conditionalFormatting sqref="CB155:CB156">
    <cfRule type="cellIs" dxfId="11258" priority="3549" operator="equal">
      <formula>"Vencida"</formula>
    </cfRule>
  </conditionalFormatting>
  <conditionalFormatting sqref="CB155:CB156">
    <cfRule type="cellIs" dxfId="11257" priority="3550" stopIfTrue="1" operator="equal">
      <formula>"Cumplida"</formula>
    </cfRule>
  </conditionalFormatting>
  <conditionalFormatting sqref="CC154:CC156">
    <cfRule type="cellIs" dxfId="11256" priority="3551" stopIfTrue="1" operator="equal">
      <formula>"Sin iniciar"</formula>
    </cfRule>
  </conditionalFormatting>
  <conditionalFormatting sqref="CC154:CC156">
    <cfRule type="cellIs" dxfId="11255" priority="3552" stopIfTrue="1" operator="equal">
      <formula>"Vencida"</formula>
    </cfRule>
  </conditionalFormatting>
  <conditionalFormatting sqref="CC154:CC156">
    <cfRule type="cellIs" dxfId="11254" priority="3553" stopIfTrue="1" operator="equal">
      <formula>"En avance"</formula>
    </cfRule>
  </conditionalFormatting>
  <conditionalFormatting sqref="CC154:CC156">
    <cfRule type="cellIs" dxfId="11253" priority="3554" stopIfTrue="1" operator="equal">
      <formula>"Cumplida"</formula>
    </cfRule>
  </conditionalFormatting>
  <conditionalFormatting sqref="BZ165">
    <cfRule type="cellIs" dxfId="11252" priority="3555" operator="equal">
      <formula>"Sin iniciar"</formula>
    </cfRule>
  </conditionalFormatting>
  <conditionalFormatting sqref="BZ165">
    <cfRule type="cellIs" dxfId="11251" priority="3556" operator="equal">
      <formula>"Vencida"</formula>
    </cfRule>
  </conditionalFormatting>
  <conditionalFormatting sqref="BZ165">
    <cfRule type="cellIs" dxfId="11250" priority="3557" stopIfTrue="1" operator="equal">
      <formula>"Cumplida"</formula>
    </cfRule>
  </conditionalFormatting>
  <conditionalFormatting sqref="CA165">
    <cfRule type="cellIs" dxfId="11249" priority="3558" operator="equal">
      <formula>"Sin iniciar"</formula>
    </cfRule>
  </conditionalFormatting>
  <conditionalFormatting sqref="CA165">
    <cfRule type="cellIs" dxfId="11248" priority="3559" operator="equal">
      <formula>"Vencida"</formula>
    </cfRule>
  </conditionalFormatting>
  <conditionalFormatting sqref="CA165">
    <cfRule type="cellIs" dxfId="11247" priority="3560" stopIfTrue="1" operator="equal">
      <formula>"Cumplida"</formula>
    </cfRule>
  </conditionalFormatting>
  <conditionalFormatting sqref="CB165">
    <cfRule type="cellIs" dxfId="11246" priority="3561" operator="equal">
      <formula>"Sin iniciar"</formula>
    </cfRule>
  </conditionalFormatting>
  <conditionalFormatting sqref="CB165">
    <cfRule type="cellIs" dxfId="11245" priority="3562" operator="equal">
      <formula>"Vencida"</formula>
    </cfRule>
  </conditionalFormatting>
  <conditionalFormatting sqref="CB165">
    <cfRule type="cellIs" dxfId="11244" priority="3563" stopIfTrue="1" operator="equal">
      <formula>"Cumplida"</formula>
    </cfRule>
  </conditionalFormatting>
  <conditionalFormatting sqref="CC165">
    <cfRule type="cellIs" dxfId="11243" priority="3564" stopIfTrue="1" operator="equal">
      <formula>"Sin iniciar"</formula>
    </cfRule>
  </conditionalFormatting>
  <conditionalFormatting sqref="CC165">
    <cfRule type="cellIs" dxfId="11242" priority="3565" stopIfTrue="1" operator="equal">
      <formula>"Vencida"</formula>
    </cfRule>
  </conditionalFormatting>
  <conditionalFormatting sqref="CC165">
    <cfRule type="cellIs" dxfId="11241" priority="3566" stopIfTrue="1" operator="equal">
      <formula>"En avance"</formula>
    </cfRule>
  </conditionalFormatting>
  <conditionalFormatting sqref="CC165">
    <cfRule type="cellIs" dxfId="11240" priority="3567" stopIfTrue="1" operator="equal">
      <formula>"Cumplida"</formula>
    </cfRule>
  </conditionalFormatting>
  <conditionalFormatting sqref="CA168">
    <cfRule type="cellIs" dxfId="11239" priority="3568" operator="equal">
      <formula>"Sin iniciar"</formula>
    </cfRule>
  </conditionalFormatting>
  <conditionalFormatting sqref="CA168">
    <cfRule type="cellIs" dxfId="11238" priority="3569" operator="equal">
      <formula>"Vencida"</formula>
    </cfRule>
  </conditionalFormatting>
  <conditionalFormatting sqref="CA168">
    <cfRule type="cellIs" dxfId="11237" priority="3570" operator="equal">
      <formula>"En avance"</formula>
    </cfRule>
  </conditionalFormatting>
  <conditionalFormatting sqref="CA168">
    <cfRule type="cellIs" dxfId="11236" priority="3571" operator="equal">
      <formula>"Cumplida"</formula>
    </cfRule>
  </conditionalFormatting>
  <conditionalFormatting sqref="BZ168">
    <cfRule type="cellIs" dxfId="11235" priority="3572" operator="equal">
      <formula>"Sin iniciar"</formula>
    </cfRule>
  </conditionalFormatting>
  <conditionalFormatting sqref="BZ168">
    <cfRule type="cellIs" dxfId="11234" priority="3573" operator="equal">
      <formula>"Vencida"</formula>
    </cfRule>
  </conditionalFormatting>
  <conditionalFormatting sqref="BZ168">
    <cfRule type="cellIs" dxfId="11233" priority="3574" operator="equal">
      <formula>"En avance"</formula>
    </cfRule>
  </conditionalFormatting>
  <conditionalFormatting sqref="BZ168">
    <cfRule type="cellIs" dxfId="11232" priority="3575" operator="equal">
      <formula>"Cumplida"</formula>
    </cfRule>
  </conditionalFormatting>
  <conditionalFormatting sqref="CB168">
    <cfRule type="cellIs" dxfId="11231" priority="3576" operator="equal">
      <formula>"Sin iniciar"</formula>
    </cfRule>
  </conditionalFormatting>
  <conditionalFormatting sqref="CB168">
    <cfRule type="cellIs" dxfId="11230" priority="3577" operator="equal">
      <formula>"Vencida"</formula>
    </cfRule>
  </conditionalFormatting>
  <conditionalFormatting sqref="CB168">
    <cfRule type="cellIs" dxfId="11229" priority="3578" stopIfTrue="1" operator="equal">
      <formula>"Cumplida"</formula>
    </cfRule>
  </conditionalFormatting>
  <conditionalFormatting sqref="CC168">
    <cfRule type="cellIs" dxfId="11228" priority="3579" stopIfTrue="1" operator="equal">
      <formula>"Sin iniciar"</formula>
    </cfRule>
  </conditionalFormatting>
  <conditionalFormatting sqref="CC168">
    <cfRule type="cellIs" dxfId="11227" priority="3580" stopIfTrue="1" operator="equal">
      <formula>"Vencida"</formula>
    </cfRule>
  </conditionalFormatting>
  <conditionalFormatting sqref="CC168">
    <cfRule type="cellIs" dxfId="11226" priority="3581" stopIfTrue="1" operator="equal">
      <formula>"En avance"</formula>
    </cfRule>
  </conditionalFormatting>
  <conditionalFormatting sqref="CC168">
    <cfRule type="cellIs" dxfId="11225" priority="3582" stopIfTrue="1" operator="equal">
      <formula>"Cumplida"</formula>
    </cfRule>
  </conditionalFormatting>
  <conditionalFormatting sqref="BZ204:BZ205">
    <cfRule type="cellIs" dxfId="11224" priority="3583" operator="equal">
      <formula>"Sin iniciar"</formula>
    </cfRule>
  </conditionalFormatting>
  <conditionalFormatting sqref="BZ204:BZ205">
    <cfRule type="cellIs" dxfId="11223" priority="3584" operator="equal">
      <formula>"Vencida"</formula>
    </cfRule>
  </conditionalFormatting>
  <conditionalFormatting sqref="BZ204:BZ205">
    <cfRule type="cellIs" dxfId="11222" priority="3585" stopIfTrue="1" operator="equal">
      <formula>"Cumplida"</formula>
    </cfRule>
  </conditionalFormatting>
  <conditionalFormatting sqref="CA204:CA205">
    <cfRule type="cellIs" dxfId="11221" priority="3586" operator="equal">
      <formula>"Sin iniciar"</formula>
    </cfRule>
  </conditionalFormatting>
  <conditionalFormatting sqref="CA204:CA205">
    <cfRule type="cellIs" dxfId="11220" priority="3587" operator="equal">
      <formula>"Vencida"</formula>
    </cfRule>
  </conditionalFormatting>
  <conditionalFormatting sqref="CA204:CA205">
    <cfRule type="cellIs" dxfId="11219" priority="3588" stopIfTrue="1" operator="equal">
      <formula>"Cumplida"</formula>
    </cfRule>
  </conditionalFormatting>
  <conditionalFormatting sqref="CB204:CB205">
    <cfRule type="cellIs" dxfId="11218" priority="3589" operator="equal">
      <formula>"Sin iniciar"</formula>
    </cfRule>
  </conditionalFormatting>
  <conditionalFormatting sqref="CB204:CB205">
    <cfRule type="cellIs" dxfId="11217" priority="3590" operator="equal">
      <formula>"Vencida"</formula>
    </cfRule>
  </conditionalFormatting>
  <conditionalFormatting sqref="CB204:CB205">
    <cfRule type="cellIs" dxfId="11216" priority="3591" stopIfTrue="1" operator="equal">
      <formula>"Cumplida"</formula>
    </cfRule>
  </conditionalFormatting>
  <conditionalFormatting sqref="CC204:CC205">
    <cfRule type="cellIs" dxfId="11215" priority="3592" stopIfTrue="1" operator="equal">
      <formula>"Sin iniciar"</formula>
    </cfRule>
  </conditionalFormatting>
  <conditionalFormatting sqref="CC204:CC205">
    <cfRule type="cellIs" dxfId="11214" priority="3593" stopIfTrue="1" operator="equal">
      <formula>"Vencida"</formula>
    </cfRule>
  </conditionalFormatting>
  <conditionalFormatting sqref="CC204:CC205">
    <cfRule type="cellIs" dxfId="11213" priority="3594" stopIfTrue="1" operator="equal">
      <formula>"En avance"</formula>
    </cfRule>
  </conditionalFormatting>
  <conditionalFormatting sqref="CC204:CC205">
    <cfRule type="cellIs" dxfId="11212" priority="3595" stopIfTrue="1" operator="equal">
      <formula>"Cumplida"</formula>
    </cfRule>
  </conditionalFormatting>
  <conditionalFormatting sqref="BZ211">
    <cfRule type="cellIs" dxfId="11211" priority="3596" operator="equal">
      <formula>"Sin iniciar"</formula>
    </cfRule>
  </conditionalFormatting>
  <conditionalFormatting sqref="BZ211">
    <cfRule type="cellIs" dxfId="11210" priority="3597" operator="equal">
      <formula>"Vencida"</formula>
    </cfRule>
  </conditionalFormatting>
  <conditionalFormatting sqref="BZ211">
    <cfRule type="cellIs" dxfId="11209" priority="3598" operator="equal">
      <formula>"En avance"</formula>
    </cfRule>
  </conditionalFormatting>
  <conditionalFormatting sqref="BZ211">
    <cfRule type="cellIs" dxfId="11208" priority="3599" operator="equal">
      <formula>"Cumplida"</formula>
    </cfRule>
  </conditionalFormatting>
  <conditionalFormatting sqref="CA211:CA212">
    <cfRule type="cellIs" dxfId="11207" priority="3600" operator="equal">
      <formula>"Sin iniciar"</formula>
    </cfRule>
  </conditionalFormatting>
  <conditionalFormatting sqref="CA211:CA212">
    <cfRule type="cellIs" dxfId="11206" priority="3601" operator="equal">
      <formula>"Vencida"</formula>
    </cfRule>
  </conditionalFormatting>
  <conditionalFormatting sqref="CA211:CA212">
    <cfRule type="cellIs" dxfId="11205" priority="3602" operator="equal">
      <formula>"En avance"</formula>
    </cfRule>
  </conditionalFormatting>
  <conditionalFormatting sqref="CA211:CA212">
    <cfRule type="cellIs" dxfId="11204" priority="3603" operator="equal">
      <formula>"Cumplida"</formula>
    </cfRule>
  </conditionalFormatting>
  <conditionalFormatting sqref="CB211:CB212">
    <cfRule type="cellIs" dxfId="11203" priority="3604" operator="equal">
      <formula>"Sin iniciar"</formula>
    </cfRule>
  </conditionalFormatting>
  <conditionalFormatting sqref="CB211:CB212">
    <cfRule type="cellIs" dxfId="11202" priority="3605" operator="equal">
      <formula>"Vencida"</formula>
    </cfRule>
  </conditionalFormatting>
  <conditionalFormatting sqref="CB211:CB212">
    <cfRule type="cellIs" dxfId="11201" priority="3606" stopIfTrue="1" operator="equal">
      <formula>"Cumplida"</formula>
    </cfRule>
  </conditionalFormatting>
  <conditionalFormatting sqref="BZ212">
    <cfRule type="cellIs" dxfId="11200" priority="3607" operator="equal">
      <formula>"Sin iniciar"</formula>
    </cfRule>
  </conditionalFormatting>
  <conditionalFormatting sqref="BZ212">
    <cfRule type="cellIs" dxfId="11199" priority="3608" operator="equal">
      <formula>"Vencida"</formula>
    </cfRule>
  </conditionalFormatting>
  <conditionalFormatting sqref="BZ212">
    <cfRule type="cellIs" dxfId="11198" priority="3609" operator="equal">
      <formula>"En avance"</formula>
    </cfRule>
  </conditionalFormatting>
  <conditionalFormatting sqref="BZ212">
    <cfRule type="cellIs" dxfId="11197" priority="3610" operator="equal">
      <formula>"Cumplida"</formula>
    </cfRule>
  </conditionalFormatting>
  <conditionalFormatting sqref="CA210">
    <cfRule type="cellIs" dxfId="11196" priority="3611" operator="equal">
      <formula>"Sin iniciar"</formula>
    </cfRule>
  </conditionalFormatting>
  <conditionalFormatting sqref="CA210">
    <cfRule type="cellIs" dxfId="11195" priority="3612" operator="equal">
      <formula>"Vencida"</formula>
    </cfRule>
  </conditionalFormatting>
  <conditionalFormatting sqref="CA210">
    <cfRule type="cellIs" dxfId="11194" priority="3613" stopIfTrue="1" operator="equal">
      <formula>"Cumplida"</formula>
    </cfRule>
  </conditionalFormatting>
  <conditionalFormatting sqref="CB210">
    <cfRule type="cellIs" dxfId="11193" priority="3614" operator="equal">
      <formula>"Sin iniciar"</formula>
    </cfRule>
  </conditionalFormatting>
  <conditionalFormatting sqref="CB210">
    <cfRule type="cellIs" dxfId="11192" priority="3615" operator="equal">
      <formula>"Vencida"</formula>
    </cfRule>
  </conditionalFormatting>
  <conditionalFormatting sqref="CB210">
    <cfRule type="cellIs" dxfId="11191" priority="3616" stopIfTrue="1" operator="equal">
      <formula>"Cumplida"</formula>
    </cfRule>
  </conditionalFormatting>
  <conditionalFormatting sqref="BZ210">
    <cfRule type="cellIs" dxfId="11190" priority="3617" operator="equal">
      <formula>"Sin iniciar"</formula>
    </cfRule>
  </conditionalFormatting>
  <conditionalFormatting sqref="BZ210">
    <cfRule type="cellIs" dxfId="11189" priority="3618" operator="equal">
      <formula>"Vencida"</formula>
    </cfRule>
  </conditionalFormatting>
  <conditionalFormatting sqref="BZ210">
    <cfRule type="cellIs" dxfId="11188" priority="3619" operator="equal">
      <formula>"En avance"</formula>
    </cfRule>
  </conditionalFormatting>
  <conditionalFormatting sqref="BZ210">
    <cfRule type="cellIs" dxfId="11187" priority="3620" operator="equal">
      <formula>"Cumplida"</formula>
    </cfRule>
  </conditionalFormatting>
  <conditionalFormatting sqref="CA213:CA214">
    <cfRule type="cellIs" dxfId="11186" priority="3621" operator="equal">
      <formula>"Sin iniciar"</formula>
    </cfRule>
  </conditionalFormatting>
  <conditionalFormatting sqref="CA213:CA214">
    <cfRule type="cellIs" dxfId="11185" priority="3622" operator="equal">
      <formula>"Vencida"</formula>
    </cfRule>
  </conditionalFormatting>
  <conditionalFormatting sqref="CA213:CA214">
    <cfRule type="cellIs" dxfId="11184" priority="3623" stopIfTrue="1" operator="equal">
      <formula>"Cumplida"</formula>
    </cfRule>
  </conditionalFormatting>
  <conditionalFormatting sqref="CB213:CB214">
    <cfRule type="cellIs" dxfId="11183" priority="3624" operator="equal">
      <formula>"Sin iniciar"</formula>
    </cfRule>
  </conditionalFormatting>
  <conditionalFormatting sqref="CB213:CB214">
    <cfRule type="cellIs" dxfId="11182" priority="3625" operator="equal">
      <formula>"Vencida"</formula>
    </cfRule>
  </conditionalFormatting>
  <conditionalFormatting sqref="CB213:CB214">
    <cfRule type="cellIs" dxfId="11181" priority="3626" stopIfTrue="1" operator="equal">
      <formula>"Cumplida"</formula>
    </cfRule>
  </conditionalFormatting>
  <conditionalFormatting sqref="BZ213:BZ214">
    <cfRule type="cellIs" dxfId="11180" priority="3627" operator="equal">
      <formula>"Sin iniciar"</formula>
    </cfRule>
  </conditionalFormatting>
  <conditionalFormatting sqref="BZ213:BZ214">
    <cfRule type="cellIs" dxfId="11179" priority="3628" operator="equal">
      <formula>"Vencida"</formula>
    </cfRule>
  </conditionalFormatting>
  <conditionalFormatting sqref="BZ213:BZ214">
    <cfRule type="cellIs" dxfId="11178" priority="3629" operator="equal">
      <formula>"En avance"</formula>
    </cfRule>
  </conditionalFormatting>
  <conditionalFormatting sqref="BZ213:BZ214">
    <cfRule type="cellIs" dxfId="11177" priority="3630" operator="equal">
      <formula>"Cumplida"</formula>
    </cfRule>
  </conditionalFormatting>
  <conditionalFormatting sqref="CC210:CC214">
    <cfRule type="cellIs" dxfId="11176" priority="3631" stopIfTrue="1" operator="equal">
      <formula>"Sin iniciar"</formula>
    </cfRule>
  </conditionalFormatting>
  <conditionalFormatting sqref="CC210:CC214">
    <cfRule type="cellIs" dxfId="11175" priority="3632" stopIfTrue="1" operator="equal">
      <formula>"Vencida"</formula>
    </cfRule>
  </conditionalFormatting>
  <conditionalFormatting sqref="CC210:CC214">
    <cfRule type="cellIs" dxfId="11174" priority="3633" stopIfTrue="1" operator="equal">
      <formula>"En avance"</formula>
    </cfRule>
  </conditionalFormatting>
  <conditionalFormatting sqref="CC210:CC214">
    <cfRule type="cellIs" dxfId="11173" priority="3634" stopIfTrue="1" operator="equal">
      <formula>"Cumplida"</formula>
    </cfRule>
  </conditionalFormatting>
  <conditionalFormatting sqref="CA265">
    <cfRule type="cellIs" dxfId="11172" priority="3635" stopIfTrue="1" operator="equal">
      <formula>"Sin seguimiento"</formula>
    </cfRule>
  </conditionalFormatting>
  <conditionalFormatting sqref="CA265">
    <cfRule type="cellIs" dxfId="11171" priority="3636" stopIfTrue="1" operator="equal">
      <formula>"Sin iniciar"</formula>
    </cfRule>
  </conditionalFormatting>
  <conditionalFormatting sqref="CA265">
    <cfRule type="cellIs" dxfId="11170" priority="3637" stopIfTrue="1" operator="equal">
      <formula>"Vencida"</formula>
    </cfRule>
  </conditionalFormatting>
  <conditionalFormatting sqref="CA265">
    <cfRule type="cellIs" dxfId="11169" priority="3638" stopIfTrue="1" operator="equal">
      <formula>"En avance"</formula>
    </cfRule>
  </conditionalFormatting>
  <conditionalFormatting sqref="CA265">
    <cfRule type="cellIs" dxfId="11168" priority="3639" stopIfTrue="1" operator="equal">
      <formula>"Cumplida"</formula>
    </cfRule>
  </conditionalFormatting>
  <conditionalFormatting sqref="BZ265">
    <cfRule type="cellIs" dxfId="11167" priority="3640" operator="equal">
      <formula>"Sin iniciar"</formula>
    </cfRule>
  </conditionalFormatting>
  <conditionalFormatting sqref="BZ265">
    <cfRule type="cellIs" dxfId="11166" priority="3641" operator="equal">
      <formula>"Vencida"</formula>
    </cfRule>
  </conditionalFormatting>
  <conditionalFormatting sqref="BZ265">
    <cfRule type="cellIs" dxfId="11165" priority="3642" operator="equal">
      <formula>"En avance"</formula>
    </cfRule>
  </conditionalFormatting>
  <conditionalFormatting sqref="BZ265">
    <cfRule type="cellIs" dxfId="11164" priority="3643" operator="equal">
      <formula>"Cumplida"</formula>
    </cfRule>
  </conditionalFormatting>
  <conditionalFormatting sqref="CB265">
    <cfRule type="cellIs" dxfId="11163" priority="3644" operator="equal">
      <formula>"Sin iniciar"</formula>
    </cfRule>
  </conditionalFormatting>
  <conditionalFormatting sqref="CB265">
    <cfRule type="cellIs" dxfId="11162" priority="3645" operator="equal">
      <formula>"Vencida"</formula>
    </cfRule>
  </conditionalFormatting>
  <conditionalFormatting sqref="CB265">
    <cfRule type="cellIs" dxfId="11161" priority="3646" stopIfTrue="1" operator="equal">
      <formula>"Cumplida"</formula>
    </cfRule>
  </conditionalFormatting>
  <conditionalFormatting sqref="CC265">
    <cfRule type="cellIs" dxfId="11160" priority="3647" stopIfTrue="1" operator="equal">
      <formula>"Sin iniciar"</formula>
    </cfRule>
  </conditionalFormatting>
  <conditionalFormatting sqref="CC265">
    <cfRule type="cellIs" dxfId="11159" priority="3648" stopIfTrue="1" operator="equal">
      <formula>"Vencida"</formula>
    </cfRule>
  </conditionalFormatting>
  <conditionalFormatting sqref="CC265">
    <cfRule type="cellIs" dxfId="11158" priority="3649" stopIfTrue="1" operator="equal">
      <formula>"En avance"</formula>
    </cfRule>
  </conditionalFormatting>
  <conditionalFormatting sqref="CC265">
    <cfRule type="cellIs" dxfId="11157" priority="3650" stopIfTrue="1" operator="equal">
      <formula>"Cumplida"</formula>
    </cfRule>
  </conditionalFormatting>
  <conditionalFormatting sqref="BZ273">
    <cfRule type="cellIs" dxfId="11156" priority="3651" operator="equal">
      <formula>"Sin iniciar"</formula>
    </cfRule>
  </conditionalFormatting>
  <conditionalFormatting sqref="BZ273">
    <cfRule type="cellIs" dxfId="11155" priority="3652" operator="equal">
      <formula>"Vencida"</formula>
    </cfRule>
  </conditionalFormatting>
  <conditionalFormatting sqref="BZ273">
    <cfRule type="cellIs" dxfId="11154" priority="3653" operator="equal">
      <formula>"En avance"</formula>
    </cfRule>
  </conditionalFormatting>
  <conditionalFormatting sqref="BZ273">
    <cfRule type="cellIs" dxfId="11153" priority="3654" operator="equal">
      <formula>"Cumplida"</formula>
    </cfRule>
  </conditionalFormatting>
  <conditionalFormatting sqref="CB273">
    <cfRule type="cellIs" dxfId="11152" priority="3655" operator="equal">
      <formula>"Sin iniciar"</formula>
    </cfRule>
  </conditionalFormatting>
  <conditionalFormatting sqref="CB273">
    <cfRule type="cellIs" dxfId="11151" priority="3656" operator="equal">
      <formula>"Vencida"</formula>
    </cfRule>
  </conditionalFormatting>
  <conditionalFormatting sqref="CB273">
    <cfRule type="cellIs" dxfId="11150" priority="3657" stopIfTrue="1" operator="equal">
      <formula>"Cumplida"</formula>
    </cfRule>
  </conditionalFormatting>
  <conditionalFormatting sqref="CA273">
    <cfRule type="cellIs" dxfId="11149" priority="3658" operator="equal">
      <formula>"Sin iniciar"</formula>
    </cfRule>
  </conditionalFormatting>
  <conditionalFormatting sqref="CA273">
    <cfRule type="cellIs" dxfId="11148" priority="3659" operator="equal">
      <formula>"Vencida"</formula>
    </cfRule>
  </conditionalFormatting>
  <conditionalFormatting sqref="CA273">
    <cfRule type="cellIs" dxfId="11147" priority="3660" operator="equal">
      <formula>"En avance"</formula>
    </cfRule>
  </conditionalFormatting>
  <conditionalFormatting sqref="CA273">
    <cfRule type="cellIs" dxfId="11146" priority="3661" operator="equal">
      <formula>"Cumplida"</formula>
    </cfRule>
  </conditionalFormatting>
  <conditionalFormatting sqref="CC273">
    <cfRule type="cellIs" dxfId="11145" priority="3662" stopIfTrue="1" operator="equal">
      <formula>"Sin iniciar"</formula>
    </cfRule>
  </conditionalFormatting>
  <conditionalFormatting sqref="CC273">
    <cfRule type="cellIs" dxfId="11144" priority="3663" stopIfTrue="1" operator="equal">
      <formula>"Vencida"</formula>
    </cfRule>
  </conditionalFormatting>
  <conditionalFormatting sqref="CC273">
    <cfRule type="cellIs" dxfId="11143" priority="3664" stopIfTrue="1" operator="equal">
      <formula>"En avance"</formula>
    </cfRule>
  </conditionalFormatting>
  <conditionalFormatting sqref="CC273">
    <cfRule type="cellIs" dxfId="11142" priority="3665" stopIfTrue="1" operator="equal">
      <formula>"Cumplida"</formula>
    </cfRule>
  </conditionalFormatting>
  <conditionalFormatting sqref="BZ280">
    <cfRule type="cellIs" dxfId="11141" priority="3666" operator="equal">
      <formula>"Sin iniciar"</formula>
    </cfRule>
  </conditionalFormatting>
  <conditionalFormatting sqref="BZ280">
    <cfRule type="cellIs" dxfId="11140" priority="3667" operator="equal">
      <formula>"Vencida"</formula>
    </cfRule>
  </conditionalFormatting>
  <conditionalFormatting sqref="BZ280">
    <cfRule type="cellIs" dxfId="11139" priority="3668" operator="equal">
      <formula>"En avance"</formula>
    </cfRule>
  </conditionalFormatting>
  <conditionalFormatting sqref="BZ280">
    <cfRule type="cellIs" dxfId="11138" priority="3669" operator="equal">
      <formula>"Cumplida"</formula>
    </cfRule>
  </conditionalFormatting>
  <conditionalFormatting sqref="CB280">
    <cfRule type="cellIs" dxfId="11137" priority="3670" operator="equal">
      <formula>"Sin iniciar"</formula>
    </cfRule>
  </conditionalFormatting>
  <conditionalFormatting sqref="CB280">
    <cfRule type="cellIs" dxfId="11136" priority="3671" operator="equal">
      <formula>"Vencida"</formula>
    </cfRule>
  </conditionalFormatting>
  <conditionalFormatting sqref="CB280">
    <cfRule type="cellIs" dxfId="11135" priority="3672" stopIfTrue="1" operator="equal">
      <formula>"Cumplida"</formula>
    </cfRule>
  </conditionalFormatting>
  <conditionalFormatting sqref="CA279">
    <cfRule type="cellIs" dxfId="11134" priority="3673" stopIfTrue="1" operator="equal">
      <formula>"Sin seguimiento"</formula>
    </cfRule>
  </conditionalFormatting>
  <conditionalFormatting sqref="CA279">
    <cfRule type="cellIs" dxfId="11133" priority="3674" stopIfTrue="1" operator="equal">
      <formula>"Sin iniciar"</formula>
    </cfRule>
  </conditionalFormatting>
  <conditionalFormatting sqref="CA279">
    <cfRule type="cellIs" dxfId="11132" priority="3675" stopIfTrue="1" operator="equal">
      <formula>"Vencida"</formula>
    </cfRule>
  </conditionalFormatting>
  <conditionalFormatting sqref="CA279">
    <cfRule type="cellIs" dxfId="11131" priority="3676" stopIfTrue="1" operator="equal">
      <formula>"En avance"</formula>
    </cfRule>
  </conditionalFormatting>
  <conditionalFormatting sqref="CA279">
    <cfRule type="cellIs" dxfId="11130" priority="3677" stopIfTrue="1" operator="equal">
      <formula>"Cumplida"</formula>
    </cfRule>
  </conditionalFormatting>
  <conditionalFormatting sqref="BZ279">
    <cfRule type="cellIs" dxfId="11129" priority="3678" operator="equal">
      <formula>"Sin iniciar"</formula>
    </cfRule>
  </conditionalFormatting>
  <conditionalFormatting sqref="BZ279">
    <cfRule type="cellIs" dxfId="11128" priority="3679" operator="equal">
      <formula>"Vencida"</formula>
    </cfRule>
  </conditionalFormatting>
  <conditionalFormatting sqref="BZ279">
    <cfRule type="cellIs" dxfId="11127" priority="3680" operator="equal">
      <formula>"En avance"</formula>
    </cfRule>
  </conditionalFormatting>
  <conditionalFormatting sqref="BZ279">
    <cfRule type="cellIs" dxfId="11126" priority="3681" operator="equal">
      <formula>"Cumplida"</formula>
    </cfRule>
  </conditionalFormatting>
  <conditionalFormatting sqref="CB279">
    <cfRule type="cellIs" dxfId="11125" priority="3682" operator="equal">
      <formula>"Sin iniciar"</formula>
    </cfRule>
  </conditionalFormatting>
  <conditionalFormatting sqref="CB279">
    <cfRule type="cellIs" dxfId="11124" priority="3683" operator="equal">
      <formula>"Vencida"</formula>
    </cfRule>
  </conditionalFormatting>
  <conditionalFormatting sqref="CB279">
    <cfRule type="cellIs" dxfId="11123" priority="3684" stopIfTrue="1" operator="equal">
      <formula>"Cumplida"</formula>
    </cfRule>
  </conditionalFormatting>
  <conditionalFormatting sqref="CC279:CC280">
    <cfRule type="cellIs" dxfId="11122" priority="3685" stopIfTrue="1" operator="equal">
      <formula>"Sin iniciar"</formula>
    </cfRule>
  </conditionalFormatting>
  <conditionalFormatting sqref="CC279:CC280">
    <cfRule type="cellIs" dxfId="11121" priority="3686" stopIfTrue="1" operator="equal">
      <formula>"Vencida"</formula>
    </cfRule>
  </conditionalFormatting>
  <conditionalFormatting sqref="CC279:CC280">
    <cfRule type="cellIs" dxfId="11120" priority="3687" stopIfTrue="1" operator="equal">
      <formula>"En avance"</formula>
    </cfRule>
  </conditionalFormatting>
  <conditionalFormatting sqref="CC279:CC280">
    <cfRule type="cellIs" dxfId="11119" priority="3688" stopIfTrue="1" operator="equal">
      <formula>"Cumplida"</formula>
    </cfRule>
  </conditionalFormatting>
  <conditionalFormatting sqref="CA280">
    <cfRule type="cellIs" dxfId="11118" priority="3689" operator="equal">
      <formula>"Sin iniciar"</formula>
    </cfRule>
  </conditionalFormatting>
  <conditionalFormatting sqref="CA280">
    <cfRule type="cellIs" dxfId="11117" priority="3690" operator="equal">
      <formula>"Vencida"</formula>
    </cfRule>
  </conditionalFormatting>
  <conditionalFormatting sqref="CA280">
    <cfRule type="cellIs" dxfId="11116" priority="3691" operator="equal">
      <formula>"En avance"</formula>
    </cfRule>
  </conditionalFormatting>
  <conditionalFormatting sqref="CA280">
    <cfRule type="cellIs" dxfId="11115" priority="3692" operator="equal">
      <formula>"Cumplida"</formula>
    </cfRule>
  </conditionalFormatting>
  <conditionalFormatting sqref="CA299">
    <cfRule type="cellIs" dxfId="11114" priority="3693" operator="equal">
      <formula>"Sin iniciar"</formula>
    </cfRule>
  </conditionalFormatting>
  <conditionalFormatting sqref="CA299">
    <cfRule type="cellIs" dxfId="11113" priority="3694" operator="equal">
      <formula>"Vencida"</formula>
    </cfRule>
  </conditionalFormatting>
  <conditionalFormatting sqref="CA299">
    <cfRule type="cellIs" dxfId="11112" priority="3695" stopIfTrue="1" operator="equal">
      <formula>"Cumplida"</formula>
    </cfRule>
  </conditionalFormatting>
  <conditionalFormatting sqref="CB299">
    <cfRule type="cellIs" dxfId="11111" priority="3696" operator="equal">
      <formula>"Sin iniciar"</formula>
    </cfRule>
  </conditionalFormatting>
  <conditionalFormatting sqref="CB299">
    <cfRule type="cellIs" dxfId="11110" priority="3697" operator="equal">
      <formula>"Vencida"</formula>
    </cfRule>
  </conditionalFormatting>
  <conditionalFormatting sqref="CB299">
    <cfRule type="cellIs" dxfId="11109" priority="3698" stopIfTrue="1" operator="equal">
      <formula>"Cumplida"</formula>
    </cfRule>
  </conditionalFormatting>
  <conditionalFormatting sqref="BZ299">
    <cfRule type="cellIs" dxfId="11108" priority="3699" operator="equal">
      <formula>"Sin iniciar"</formula>
    </cfRule>
  </conditionalFormatting>
  <conditionalFormatting sqref="BZ299">
    <cfRule type="cellIs" dxfId="11107" priority="3700" operator="equal">
      <formula>"Vencida"</formula>
    </cfRule>
  </conditionalFormatting>
  <conditionalFormatting sqref="BZ299">
    <cfRule type="cellIs" dxfId="11106" priority="3701" operator="equal">
      <formula>"En avance"</formula>
    </cfRule>
  </conditionalFormatting>
  <conditionalFormatting sqref="BZ299">
    <cfRule type="cellIs" dxfId="11105" priority="3702" operator="equal">
      <formula>"Cumplida"</formula>
    </cfRule>
  </conditionalFormatting>
  <conditionalFormatting sqref="CC299">
    <cfRule type="cellIs" dxfId="11104" priority="3703" stopIfTrue="1" operator="equal">
      <formula>"Sin iniciar"</formula>
    </cfRule>
  </conditionalFormatting>
  <conditionalFormatting sqref="CC299">
    <cfRule type="cellIs" dxfId="11103" priority="3704" stopIfTrue="1" operator="equal">
      <formula>"Vencida"</formula>
    </cfRule>
  </conditionalFormatting>
  <conditionalFormatting sqref="CC299">
    <cfRule type="cellIs" dxfId="11102" priority="3705" stopIfTrue="1" operator="equal">
      <formula>"En avance"</formula>
    </cfRule>
  </conditionalFormatting>
  <conditionalFormatting sqref="CC299">
    <cfRule type="cellIs" dxfId="11101" priority="3706" stopIfTrue="1" operator="equal">
      <formula>"Cumplida"</formula>
    </cfRule>
  </conditionalFormatting>
  <conditionalFormatting sqref="BZ301:BZ306">
    <cfRule type="cellIs" dxfId="11100" priority="3707" stopIfTrue="1" operator="equal">
      <formula>"Sin seguimiento"</formula>
    </cfRule>
  </conditionalFormatting>
  <conditionalFormatting sqref="BZ301:BZ306">
    <cfRule type="cellIs" dxfId="11099" priority="3708" stopIfTrue="1" operator="equal">
      <formula>"Sin iniciar"</formula>
    </cfRule>
  </conditionalFormatting>
  <conditionalFormatting sqref="BZ301:BZ306">
    <cfRule type="cellIs" dxfId="11098" priority="3709" stopIfTrue="1" operator="equal">
      <formula>"Vencida"</formula>
    </cfRule>
  </conditionalFormatting>
  <conditionalFormatting sqref="BZ301:BZ306">
    <cfRule type="cellIs" dxfId="11097" priority="3710" stopIfTrue="1" operator="equal">
      <formula>"En avance"</formula>
    </cfRule>
  </conditionalFormatting>
  <conditionalFormatting sqref="BZ301:BZ306">
    <cfRule type="cellIs" dxfId="11096" priority="3711" stopIfTrue="1" operator="equal">
      <formula>"Cumplida"</formula>
    </cfRule>
  </conditionalFormatting>
  <conditionalFormatting sqref="CB301:CB306">
    <cfRule type="cellIs" dxfId="11095" priority="3712" operator="equal">
      <formula>"Sin iniciar"</formula>
    </cfRule>
  </conditionalFormatting>
  <conditionalFormatting sqref="CB301:CB306">
    <cfRule type="cellIs" dxfId="11094" priority="3713" operator="equal">
      <formula>"Vencida"</formula>
    </cfRule>
  </conditionalFormatting>
  <conditionalFormatting sqref="CB301:CB306">
    <cfRule type="cellIs" dxfId="11093" priority="3714" stopIfTrue="1" operator="equal">
      <formula>"Cumplida"</formula>
    </cfRule>
  </conditionalFormatting>
  <conditionalFormatting sqref="CA300">
    <cfRule type="cellIs" dxfId="11092" priority="3715" operator="equal">
      <formula>"Sin iniciar"</formula>
    </cfRule>
  </conditionalFormatting>
  <conditionalFormatting sqref="CA300">
    <cfRule type="cellIs" dxfId="11091" priority="3716" operator="equal">
      <formula>"Vencida"</formula>
    </cfRule>
  </conditionalFormatting>
  <conditionalFormatting sqref="CA300">
    <cfRule type="cellIs" dxfId="11090" priority="3717" stopIfTrue="1" operator="equal">
      <formula>"Cumplida"</formula>
    </cfRule>
  </conditionalFormatting>
  <conditionalFormatting sqref="CB300">
    <cfRule type="cellIs" dxfId="11089" priority="3718" operator="equal">
      <formula>"Sin iniciar"</formula>
    </cfRule>
  </conditionalFormatting>
  <conditionalFormatting sqref="CB300">
    <cfRule type="cellIs" dxfId="11088" priority="3719" operator="equal">
      <formula>"Vencida"</formula>
    </cfRule>
  </conditionalFormatting>
  <conditionalFormatting sqref="CB300">
    <cfRule type="cellIs" dxfId="11087" priority="3720" stopIfTrue="1" operator="equal">
      <formula>"Cumplida"</formula>
    </cfRule>
  </conditionalFormatting>
  <conditionalFormatting sqref="BZ300">
    <cfRule type="cellIs" dxfId="11086" priority="3721" operator="equal">
      <formula>"Sin iniciar"</formula>
    </cfRule>
  </conditionalFormatting>
  <conditionalFormatting sqref="BZ300">
    <cfRule type="cellIs" dxfId="11085" priority="3722" operator="equal">
      <formula>"Vencida"</formula>
    </cfRule>
  </conditionalFormatting>
  <conditionalFormatting sqref="BZ300">
    <cfRule type="cellIs" dxfId="11084" priority="3723" operator="equal">
      <formula>"En avance"</formula>
    </cfRule>
  </conditionalFormatting>
  <conditionalFormatting sqref="BZ300">
    <cfRule type="cellIs" dxfId="11083" priority="3724" operator="equal">
      <formula>"Cumplida"</formula>
    </cfRule>
  </conditionalFormatting>
  <conditionalFormatting sqref="CA301:CA306">
    <cfRule type="cellIs" dxfId="11082" priority="3725" operator="equal">
      <formula>"Sin iniciar"</formula>
    </cfRule>
  </conditionalFormatting>
  <conditionalFormatting sqref="CA301:CA306">
    <cfRule type="cellIs" dxfId="11081" priority="3726" operator="equal">
      <formula>"Vencida"</formula>
    </cfRule>
  </conditionalFormatting>
  <conditionalFormatting sqref="CA301:CA306">
    <cfRule type="cellIs" dxfId="11080" priority="3727" operator="equal">
      <formula>"En avance"</formula>
    </cfRule>
  </conditionalFormatting>
  <conditionalFormatting sqref="CA301:CA306">
    <cfRule type="cellIs" dxfId="11079" priority="3728" operator="equal">
      <formula>"Cumplida"</formula>
    </cfRule>
  </conditionalFormatting>
  <conditionalFormatting sqref="BZ307:BZ310">
    <cfRule type="cellIs" dxfId="11078" priority="3729" stopIfTrue="1" operator="equal">
      <formula>"Sin seguimiento"</formula>
    </cfRule>
  </conditionalFormatting>
  <conditionalFormatting sqref="BZ307:BZ310">
    <cfRule type="cellIs" dxfId="11077" priority="3730" stopIfTrue="1" operator="equal">
      <formula>"Sin iniciar"</formula>
    </cfRule>
  </conditionalFormatting>
  <conditionalFormatting sqref="BZ307:BZ310">
    <cfRule type="cellIs" dxfId="11076" priority="3731" stopIfTrue="1" operator="equal">
      <formula>"Vencida"</formula>
    </cfRule>
  </conditionalFormatting>
  <conditionalFormatting sqref="BZ307:BZ310">
    <cfRule type="cellIs" dxfId="11075" priority="3732" stopIfTrue="1" operator="equal">
      <formula>"En avance"</formula>
    </cfRule>
  </conditionalFormatting>
  <conditionalFormatting sqref="BZ307:BZ310">
    <cfRule type="cellIs" dxfId="11074" priority="3733" stopIfTrue="1" operator="equal">
      <formula>"Cumplida"</formula>
    </cfRule>
  </conditionalFormatting>
  <conditionalFormatting sqref="CB307:CB310">
    <cfRule type="cellIs" dxfId="11073" priority="3734" operator="equal">
      <formula>"Sin iniciar"</formula>
    </cfRule>
  </conditionalFormatting>
  <conditionalFormatting sqref="CB307:CB310">
    <cfRule type="cellIs" dxfId="11072" priority="3735" operator="equal">
      <formula>"Vencida"</formula>
    </cfRule>
  </conditionalFormatting>
  <conditionalFormatting sqref="CB307:CB310">
    <cfRule type="cellIs" dxfId="11071" priority="3736" stopIfTrue="1" operator="equal">
      <formula>"Cumplida"</formula>
    </cfRule>
  </conditionalFormatting>
  <conditionalFormatting sqref="CC308:CC310">
    <cfRule type="cellIs" dxfId="11070" priority="3737" operator="equal">
      <formula>"Sin iniciar"</formula>
    </cfRule>
  </conditionalFormatting>
  <conditionalFormatting sqref="CC308:CC310">
    <cfRule type="cellIs" dxfId="11069" priority="3738" operator="equal">
      <formula>"Vencida"</formula>
    </cfRule>
  </conditionalFormatting>
  <conditionalFormatting sqref="CC308:CC310">
    <cfRule type="cellIs" dxfId="11068" priority="3739" operator="equal">
      <formula>"En avance"</formula>
    </cfRule>
  </conditionalFormatting>
  <conditionalFormatting sqref="CC308:CC310">
    <cfRule type="cellIs" dxfId="11067" priority="3740" operator="equal">
      <formula>"Cumplida"</formula>
    </cfRule>
  </conditionalFormatting>
  <conditionalFormatting sqref="CC307">
    <cfRule type="cellIs" dxfId="11066" priority="3741" stopIfTrue="1" operator="equal">
      <formula>"Sin iniciar"</formula>
    </cfRule>
  </conditionalFormatting>
  <conditionalFormatting sqref="CC307">
    <cfRule type="cellIs" dxfId="11065" priority="3742" stopIfTrue="1" operator="equal">
      <formula>"Vencida"</formula>
    </cfRule>
  </conditionalFormatting>
  <conditionalFormatting sqref="CC307">
    <cfRule type="cellIs" dxfId="11064" priority="3743" stopIfTrue="1" operator="equal">
      <formula>"En avance"</formula>
    </cfRule>
  </conditionalFormatting>
  <conditionalFormatting sqref="CC307">
    <cfRule type="cellIs" dxfId="11063" priority="3744" stopIfTrue="1" operator="equal">
      <formula>"Cumplida"</formula>
    </cfRule>
  </conditionalFormatting>
  <conditionalFormatting sqref="CA307:CA309">
    <cfRule type="cellIs" dxfId="11062" priority="3745" operator="equal">
      <formula>"Sin iniciar"</formula>
    </cfRule>
  </conditionalFormatting>
  <conditionalFormatting sqref="CA307:CA309">
    <cfRule type="cellIs" dxfId="11061" priority="3746" operator="equal">
      <formula>"Vencida"</formula>
    </cfRule>
  </conditionalFormatting>
  <conditionalFormatting sqref="CA307:CA309">
    <cfRule type="cellIs" dxfId="11060" priority="3747" operator="equal">
      <formula>"En avance"</formula>
    </cfRule>
  </conditionalFormatting>
  <conditionalFormatting sqref="CA307:CA309">
    <cfRule type="cellIs" dxfId="11059" priority="3748" operator="equal">
      <formula>"Cumplida"</formula>
    </cfRule>
  </conditionalFormatting>
  <conditionalFormatting sqref="CA310">
    <cfRule type="cellIs" dxfId="11058" priority="3749" operator="equal">
      <formula>"Sin iniciar"</formula>
    </cfRule>
  </conditionalFormatting>
  <conditionalFormatting sqref="CA310">
    <cfRule type="cellIs" dxfId="11057" priority="3750" operator="equal">
      <formula>"Vencida"</formula>
    </cfRule>
  </conditionalFormatting>
  <conditionalFormatting sqref="CA310">
    <cfRule type="cellIs" dxfId="11056" priority="3751" operator="equal">
      <formula>"En avance"</formula>
    </cfRule>
  </conditionalFormatting>
  <conditionalFormatting sqref="CA310">
    <cfRule type="cellIs" dxfId="11055" priority="3752" operator="equal">
      <formula>"Cumplida"</formula>
    </cfRule>
  </conditionalFormatting>
  <conditionalFormatting sqref="CC311:CC312">
    <cfRule type="cellIs" dxfId="11054" priority="3753" operator="equal">
      <formula>"Sin iniciar"</formula>
    </cfRule>
  </conditionalFormatting>
  <conditionalFormatting sqref="CC311:CC312">
    <cfRule type="cellIs" dxfId="11053" priority="3754" operator="equal">
      <formula>"Vencida"</formula>
    </cfRule>
  </conditionalFormatting>
  <conditionalFormatting sqref="CC311:CC312">
    <cfRule type="cellIs" dxfId="11052" priority="3755" operator="equal">
      <formula>"En avance"</formula>
    </cfRule>
  </conditionalFormatting>
  <conditionalFormatting sqref="CC311:CC312">
    <cfRule type="cellIs" dxfId="11051" priority="3756" operator="equal">
      <formula>"Cumplida"</formula>
    </cfRule>
  </conditionalFormatting>
  <conditionalFormatting sqref="CA311:CA312">
    <cfRule type="cellIs" dxfId="11050" priority="3757" operator="equal">
      <formula>"Sin iniciar"</formula>
    </cfRule>
  </conditionalFormatting>
  <conditionalFormatting sqref="CA311:CA312">
    <cfRule type="cellIs" dxfId="11049" priority="3758" operator="equal">
      <formula>"Vencida"</formula>
    </cfRule>
  </conditionalFormatting>
  <conditionalFormatting sqref="CA311:CA312">
    <cfRule type="cellIs" dxfId="11048" priority="3759" stopIfTrue="1" operator="equal">
      <formula>"Cumplida"</formula>
    </cfRule>
  </conditionalFormatting>
  <conditionalFormatting sqref="CB311:CB312">
    <cfRule type="cellIs" dxfId="11047" priority="3760" operator="equal">
      <formula>"Sin iniciar"</formula>
    </cfRule>
  </conditionalFormatting>
  <conditionalFormatting sqref="CB311:CB312">
    <cfRule type="cellIs" dxfId="11046" priority="3761" operator="equal">
      <formula>"Vencida"</formula>
    </cfRule>
  </conditionalFormatting>
  <conditionalFormatting sqref="CB311:CB312">
    <cfRule type="cellIs" dxfId="11045" priority="3762" stopIfTrue="1" operator="equal">
      <formula>"Cumplida"</formula>
    </cfRule>
  </conditionalFormatting>
  <conditionalFormatting sqref="BZ311:BZ312">
    <cfRule type="cellIs" dxfId="11044" priority="3763" operator="equal">
      <formula>"Sin iniciar"</formula>
    </cfRule>
  </conditionalFormatting>
  <conditionalFormatting sqref="BZ311:BZ312">
    <cfRule type="cellIs" dxfId="11043" priority="3764" operator="equal">
      <formula>"Vencida"</formula>
    </cfRule>
  </conditionalFormatting>
  <conditionalFormatting sqref="BZ311:BZ312">
    <cfRule type="cellIs" dxfId="11042" priority="3765" operator="equal">
      <formula>"En avance"</formula>
    </cfRule>
  </conditionalFormatting>
  <conditionalFormatting sqref="BZ311:BZ312">
    <cfRule type="cellIs" dxfId="11041" priority="3766" operator="equal">
      <formula>"Cumplida"</formula>
    </cfRule>
  </conditionalFormatting>
  <conditionalFormatting sqref="BZ314">
    <cfRule type="cellIs" dxfId="11040" priority="3767" stopIfTrue="1" operator="equal">
      <formula>"Sin seguimiento"</formula>
    </cfRule>
  </conditionalFormatting>
  <conditionalFormatting sqref="BZ314">
    <cfRule type="cellIs" dxfId="11039" priority="3768" stopIfTrue="1" operator="equal">
      <formula>"Sin iniciar"</formula>
    </cfRule>
  </conditionalFormatting>
  <conditionalFormatting sqref="BZ314">
    <cfRule type="cellIs" dxfId="11038" priority="3769" stopIfTrue="1" operator="equal">
      <formula>"Vencida"</formula>
    </cfRule>
  </conditionalFormatting>
  <conditionalFormatting sqref="BZ314">
    <cfRule type="cellIs" dxfId="11037" priority="3770" stopIfTrue="1" operator="equal">
      <formula>"En avance"</formula>
    </cfRule>
  </conditionalFormatting>
  <conditionalFormatting sqref="BZ314">
    <cfRule type="cellIs" dxfId="11036" priority="3771" stopIfTrue="1" operator="equal">
      <formula>"Cumplida"</formula>
    </cfRule>
  </conditionalFormatting>
  <conditionalFormatting sqref="CB314">
    <cfRule type="cellIs" dxfId="11035" priority="3772" operator="equal">
      <formula>"Sin iniciar"</formula>
    </cfRule>
  </conditionalFormatting>
  <conditionalFormatting sqref="CB314">
    <cfRule type="cellIs" dxfId="11034" priority="3773" operator="equal">
      <formula>"Vencida"</formula>
    </cfRule>
  </conditionalFormatting>
  <conditionalFormatting sqref="CB314">
    <cfRule type="cellIs" dxfId="11033" priority="3774" stopIfTrue="1" operator="equal">
      <formula>"Cumplida"</formula>
    </cfRule>
  </conditionalFormatting>
  <conditionalFormatting sqref="CC314">
    <cfRule type="cellIs" dxfId="11032" priority="3775" operator="equal">
      <formula>"Sin iniciar"</formula>
    </cfRule>
  </conditionalFormatting>
  <conditionalFormatting sqref="CC314">
    <cfRule type="cellIs" dxfId="11031" priority="3776" operator="equal">
      <formula>"Vencida"</formula>
    </cfRule>
  </conditionalFormatting>
  <conditionalFormatting sqref="CC314">
    <cfRule type="cellIs" dxfId="11030" priority="3777" operator="equal">
      <formula>"En avance"</formula>
    </cfRule>
  </conditionalFormatting>
  <conditionalFormatting sqref="CC314">
    <cfRule type="cellIs" dxfId="11029" priority="3778" operator="equal">
      <formula>"Cumplida"</formula>
    </cfRule>
  </conditionalFormatting>
  <conditionalFormatting sqref="CA314">
    <cfRule type="cellIs" dxfId="11028" priority="3779" operator="equal">
      <formula>"Sin iniciar"</formula>
    </cfRule>
  </conditionalFormatting>
  <conditionalFormatting sqref="CA314">
    <cfRule type="cellIs" dxfId="11027" priority="3780" operator="equal">
      <formula>"Vencida"</formula>
    </cfRule>
  </conditionalFormatting>
  <conditionalFormatting sqref="CA314">
    <cfRule type="cellIs" dxfId="11026" priority="3781" operator="equal">
      <formula>"En avance"</formula>
    </cfRule>
  </conditionalFormatting>
  <conditionalFormatting sqref="CA314">
    <cfRule type="cellIs" dxfId="11025" priority="3782" operator="equal">
      <formula>"Cumplida"</formula>
    </cfRule>
  </conditionalFormatting>
  <conditionalFormatting sqref="BZ380:BZ381">
    <cfRule type="cellIs" dxfId="11024" priority="3783" stopIfTrue="1" operator="equal">
      <formula>"Sin seguimiento"</formula>
    </cfRule>
  </conditionalFormatting>
  <conditionalFormatting sqref="BZ380:BZ381">
    <cfRule type="cellIs" dxfId="11023" priority="3784" stopIfTrue="1" operator="equal">
      <formula>"Sin iniciar"</formula>
    </cfRule>
  </conditionalFormatting>
  <conditionalFormatting sqref="BZ380:BZ381">
    <cfRule type="cellIs" dxfId="11022" priority="3785" stopIfTrue="1" operator="equal">
      <formula>"Vencida"</formula>
    </cfRule>
  </conditionalFormatting>
  <conditionalFormatting sqref="BZ380:BZ381">
    <cfRule type="cellIs" dxfId="11021" priority="3786" stopIfTrue="1" operator="equal">
      <formula>"En avance"</formula>
    </cfRule>
  </conditionalFormatting>
  <conditionalFormatting sqref="BZ380:BZ381">
    <cfRule type="cellIs" dxfId="11020" priority="3787" stopIfTrue="1" operator="equal">
      <formula>"Cumplida"</formula>
    </cfRule>
  </conditionalFormatting>
  <conditionalFormatting sqref="CA381">
    <cfRule type="cellIs" dxfId="11019" priority="3788" operator="equal">
      <formula>"Sin iniciar"</formula>
    </cfRule>
  </conditionalFormatting>
  <conditionalFormatting sqref="CA381">
    <cfRule type="cellIs" dxfId="11018" priority="3789" operator="equal">
      <formula>"Vencida"</formula>
    </cfRule>
  </conditionalFormatting>
  <conditionalFormatting sqref="CA381">
    <cfRule type="cellIs" dxfId="11017" priority="3790" operator="equal">
      <formula>"En avance"</formula>
    </cfRule>
  </conditionalFormatting>
  <conditionalFormatting sqref="CA381">
    <cfRule type="cellIs" dxfId="11016" priority="3791" operator="equal">
      <formula>"Cumplida"</formula>
    </cfRule>
  </conditionalFormatting>
  <conditionalFormatting sqref="CB380:CB381">
    <cfRule type="cellIs" dxfId="11015" priority="3792" operator="equal">
      <formula>"Sin iniciar"</formula>
    </cfRule>
  </conditionalFormatting>
  <conditionalFormatting sqref="CB380:CB381">
    <cfRule type="cellIs" dxfId="11014" priority="3793" operator="equal">
      <formula>"Vencida"</formula>
    </cfRule>
  </conditionalFormatting>
  <conditionalFormatting sqref="CB380:CB381">
    <cfRule type="cellIs" dxfId="11013" priority="3794" stopIfTrue="1" operator="equal">
      <formula>"Cumplida"</formula>
    </cfRule>
  </conditionalFormatting>
  <conditionalFormatting sqref="CC380:CC381">
    <cfRule type="cellIs" dxfId="11012" priority="3795" operator="equal">
      <formula>"Sin iniciar"</formula>
    </cfRule>
  </conditionalFormatting>
  <conditionalFormatting sqref="CC380:CC381">
    <cfRule type="cellIs" dxfId="11011" priority="3796" operator="equal">
      <formula>"Vencida"</formula>
    </cfRule>
  </conditionalFormatting>
  <conditionalFormatting sqref="CC380:CC381">
    <cfRule type="cellIs" dxfId="11010" priority="3797" operator="equal">
      <formula>"En avance"</formula>
    </cfRule>
  </conditionalFormatting>
  <conditionalFormatting sqref="CC380:CC381">
    <cfRule type="cellIs" dxfId="11009" priority="3798" operator="equal">
      <formula>"Cumplida"</formula>
    </cfRule>
  </conditionalFormatting>
  <conditionalFormatting sqref="CA382:CA383">
    <cfRule type="cellIs" dxfId="11008" priority="3799" stopIfTrue="1" operator="equal">
      <formula>"Sin seguimiento"</formula>
    </cfRule>
  </conditionalFormatting>
  <conditionalFormatting sqref="CA382:CA383">
    <cfRule type="cellIs" dxfId="11007" priority="3800" stopIfTrue="1" operator="equal">
      <formula>"Sin iniciar"</formula>
    </cfRule>
  </conditionalFormatting>
  <conditionalFormatting sqref="CA382:CA383">
    <cfRule type="cellIs" dxfId="11006" priority="3801" stopIfTrue="1" operator="equal">
      <formula>"Vencida"</formula>
    </cfRule>
  </conditionalFormatting>
  <conditionalFormatting sqref="CA382:CA383">
    <cfRule type="cellIs" dxfId="11005" priority="3802" stopIfTrue="1" operator="equal">
      <formula>"En avance"</formula>
    </cfRule>
  </conditionalFormatting>
  <conditionalFormatting sqref="CA382:CA383">
    <cfRule type="cellIs" dxfId="11004" priority="3803" stopIfTrue="1" operator="equal">
      <formula>"Cumplida"</formula>
    </cfRule>
  </conditionalFormatting>
  <conditionalFormatting sqref="BZ382:BZ383">
    <cfRule type="cellIs" dxfId="11003" priority="3804" operator="equal">
      <formula>"Sin iniciar"</formula>
    </cfRule>
  </conditionalFormatting>
  <conditionalFormatting sqref="BZ382:BZ383">
    <cfRule type="cellIs" dxfId="11002" priority="3805" operator="equal">
      <formula>"Vencida"</formula>
    </cfRule>
  </conditionalFormatting>
  <conditionalFormatting sqref="BZ382:BZ383">
    <cfRule type="cellIs" dxfId="11001" priority="3806" operator="equal">
      <formula>"En avance"</formula>
    </cfRule>
  </conditionalFormatting>
  <conditionalFormatting sqref="BZ382:BZ383">
    <cfRule type="cellIs" dxfId="11000" priority="3807" operator="equal">
      <formula>"Cumplida"</formula>
    </cfRule>
  </conditionalFormatting>
  <conditionalFormatting sqref="CC382:CC383">
    <cfRule type="cellIs" dxfId="10999" priority="3808" operator="equal">
      <formula>"Sin iniciar"</formula>
    </cfRule>
  </conditionalFormatting>
  <conditionalFormatting sqref="CC382:CC383">
    <cfRule type="cellIs" dxfId="10998" priority="3809" operator="equal">
      <formula>"Vencida"</formula>
    </cfRule>
  </conditionalFormatting>
  <conditionalFormatting sqref="CC382:CC383">
    <cfRule type="cellIs" dxfId="10997" priority="3810" operator="equal">
      <formula>"En avance"</formula>
    </cfRule>
  </conditionalFormatting>
  <conditionalFormatting sqref="CC382:CC383">
    <cfRule type="cellIs" dxfId="10996" priority="3811" operator="equal">
      <formula>"Cumplida"</formula>
    </cfRule>
  </conditionalFormatting>
  <conditionalFormatting sqref="CB382:CB383">
    <cfRule type="cellIs" dxfId="10995" priority="3812" operator="equal">
      <formula>"Sin iniciar"</formula>
    </cfRule>
  </conditionalFormatting>
  <conditionalFormatting sqref="CB382:CB383">
    <cfRule type="cellIs" dxfId="10994" priority="3813" operator="equal">
      <formula>"Vencida"</formula>
    </cfRule>
  </conditionalFormatting>
  <conditionalFormatting sqref="CB382:CB383">
    <cfRule type="cellIs" dxfId="10993" priority="3814" stopIfTrue="1" operator="equal">
      <formula>"Cumplida"</formula>
    </cfRule>
  </conditionalFormatting>
  <conditionalFormatting sqref="CC384">
    <cfRule type="cellIs" dxfId="10992" priority="3815" operator="equal">
      <formula>"Sin iniciar"</formula>
    </cfRule>
  </conditionalFormatting>
  <conditionalFormatting sqref="CC384">
    <cfRule type="cellIs" dxfId="10991" priority="3816" operator="equal">
      <formula>"Vencida"</formula>
    </cfRule>
  </conditionalFormatting>
  <conditionalFormatting sqref="CC384">
    <cfRule type="cellIs" dxfId="10990" priority="3817" operator="equal">
      <formula>"En avance"</formula>
    </cfRule>
  </conditionalFormatting>
  <conditionalFormatting sqref="CC384">
    <cfRule type="cellIs" dxfId="10989" priority="3818" operator="equal">
      <formula>"Cumplida"</formula>
    </cfRule>
  </conditionalFormatting>
  <conditionalFormatting sqref="CA384">
    <cfRule type="cellIs" dxfId="10988" priority="3819" operator="equal">
      <formula>"Sin iniciar"</formula>
    </cfRule>
  </conditionalFormatting>
  <conditionalFormatting sqref="CA384">
    <cfRule type="cellIs" dxfId="10987" priority="3820" operator="equal">
      <formula>"Vencida"</formula>
    </cfRule>
  </conditionalFormatting>
  <conditionalFormatting sqref="CA384">
    <cfRule type="cellIs" dxfId="10986" priority="3821" stopIfTrue="1" operator="equal">
      <formula>"Cumplida"</formula>
    </cfRule>
  </conditionalFormatting>
  <conditionalFormatting sqref="CB384">
    <cfRule type="cellIs" dxfId="10985" priority="3822" operator="equal">
      <formula>"Sin iniciar"</formula>
    </cfRule>
  </conditionalFormatting>
  <conditionalFormatting sqref="CB384">
    <cfRule type="cellIs" dxfId="10984" priority="3823" operator="equal">
      <formula>"Vencida"</formula>
    </cfRule>
  </conditionalFormatting>
  <conditionalFormatting sqref="CB384">
    <cfRule type="cellIs" dxfId="10983" priority="3824" stopIfTrue="1" operator="equal">
      <formula>"Cumplida"</formula>
    </cfRule>
  </conditionalFormatting>
  <conditionalFormatting sqref="BZ384">
    <cfRule type="cellIs" dxfId="10982" priority="3825" operator="equal">
      <formula>"Sin iniciar"</formula>
    </cfRule>
  </conditionalFormatting>
  <conditionalFormatting sqref="BZ384">
    <cfRule type="cellIs" dxfId="10981" priority="3826" operator="equal">
      <formula>"Vencida"</formula>
    </cfRule>
  </conditionalFormatting>
  <conditionalFormatting sqref="BZ384">
    <cfRule type="cellIs" dxfId="10980" priority="3827" operator="equal">
      <formula>"En avance"</formula>
    </cfRule>
  </conditionalFormatting>
  <conditionalFormatting sqref="BZ384">
    <cfRule type="cellIs" dxfId="10979" priority="3828" operator="equal">
      <formula>"Cumplida"</formula>
    </cfRule>
  </conditionalFormatting>
  <conditionalFormatting sqref="CA380">
    <cfRule type="cellIs" dxfId="10978" priority="3829" operator="equal">
      <formula>"Sin iniciar"</formula>
    </cfRule>
  </conditionalFormatting>
  <conditionalFormatting sqref="CA380">
    <cfRule type="cellIs" dxfId="10977" priority="3830" operator="equal">
      <formula>"Vencida"</formula>
    </cfRule>
  </conditionalFormatting>
  <conditionalFormatting sqref="CA380">
    <cfRule type="cellIs" dxfId="10976" priority="3831" operator="equal">
      <formula>"En avance"</formula>
    </cfRule>
  </conditionalFormatting>
  <conditionalFormatting sqref="CA380">
    <cfRule type="cellIs" dxfId="10975" priority="3832" operator="equal">
      <formula>"Cumplida"</formula>
    </cfRule>
  </conditionalFormatting>
  <conditionalFormatting sqref="CC404">
    <cfRule type="cellIs" dxfId="10974" priority="3833" stopIfTrue="1" operator="equal">
      <formula>"Sin seguimiento"</formula>
    </cfRule>
  </conditionalFormatting>
  <conditionalFormatting sqref="CC404">
    <cfRule type="cellIs" dxfId="10973" priority="3834" stopIfTrue="1" operator="equal">
      <formula>"Sin iniciar"</formula>
    </cfRule>
  </conditionalFormatting>
  <conditionalFormatting sqref="CC404">
    <cfRule type="cellIs" dxfId="10972" priority="3835" stopIfTrue="1" operator="equal">
      <formula>"Vencida"</formula>
    </cfRule>
  </conditionalFormatting>
  <conditionalFormatting sqref="CC404">
    <cfRule type="cellIs" dxfId="10971" priority="3836" stopIfTrue="1" operator="equal">
      <formula>"En avance"</formula>
    </cfRule>
  </conditionalFormatting>
  <conditionalFormatting sqref="CC404">
    <cfRule type="cellIs" dxfId="10970" priority="3837" stopIfTrue="1" operator="equal">
      <formula>"Cumplida"</formula>
    </cfRule>
  </conditionalFormatting>
  <conditionalFormatting sqref="CA405:CA407">
    <cfRule type="cellIs" dxfId="10969" priority="3838" stopIfTrue="1" operator="equal">
      <formula>"Sin seguimiento"</formula>
    </cfRule>
  </conditionalFormatting>
  <conditionalFormatting sqref="CA405:CA407">
    <cfRule type="cellIs" dxfId="10968" priority="3839" stopIfTrue="1" operator="equal">
      <formula>"Sin iniciar"</formula>
    </cfRule>
  </conditionalFormatting>
  <conditionalFormatting sqref="CA405:CA407">
    <cfRule type="cellIs" dxfId="10967" priority="3840" stopIfTrue="1" operator="equal">
      <formula>"Vencida"</formula>
    </cfRule>
  </conditionalFormatting>
  <conditionalFormatting sqref="CA405:CA407">
    <cfRule type="cellIs" dxfId="10966" priority="3841" stopIfTrue="1" operator="equal">
      <formula>"En avance"</formula>
    </cfRule>
  </conditionalFormatting>
  <conditionalFormatting sqref="CA405:CA407">
    <cfRule type="cellIs" dxfId="10965" priority="3842" stopIfTrue="1" operator="equal">
      <formula>"Cumplida"</formula>
    </cfRule>
  </conditionalFormatting>
  <conditionalFormatting sqref="BZ405:BZ407">
    <cfRule type="cellIs" dxfId="10964" priority="3843" operator="equal">
      <formula>"Sin iniciar"</formula>
    </cfRule>
  </conditionalFormatting>
  <conditionalFormatting sqref="BZ405:BZ407">
    <cfRule type="cellIs" dxfId="10963" priority="3844" operator="equal">
      <formula>"Vencida"</formula>
    </cfRule>
  </conditionalFormatting>
  <conditionalFormatting sqref="BZ405:BZ407">
    <cfRule type="cellIs" dxfId="10962" priority="3845" operator="equal">
      <formula>"En avance"</formula>
    </cfRule>
  </conditionalFormatting>
  <conditionalFormatting sqref="BZ405:BZ407">
    <cfRule type="cellIs" dxfId="10961" priority="3846" operator="equal">
      <formula>"Cumplida"</formula>
    </cfRule>
  </conditionalFormatting>
  <conditionalFormatting sqref="CC405:CC407">
    <cfRule type="cellIs" dxfId="10960" priority="3847" operator="equal">
      <formula>"Sin iniciar"</formula>
    </cfRule>
  </conditionalFormatting>
  <conditionalFormatting sqref="CC405:CC407">
    <cfRule type="cellIs" dxfId="10959" priority="3848" operator="equal">
      <formula>"Vencida"</formula>
    </cfRule>
  </conditionalFormatting>
  <conditionalFormatting sqref="CC405:CC407">
    <cfRule type="cellIs" dxfId="10958" priority="3849" operator="equal">
      <formula>"En avance"</formula>
    </cfRule>
  </conditionalFormatting>
  <conditionalFormatting sqref="CC405:CC407">
    <cfRule type="cellIs" dxfId="10957" priority="3850" operator="equal">
      <formula>"Cumplida"</formula>
    </cfRule>
  </conditionalFormatting>
  <conditionalFormatting sqref="CB405:CB407">
    <cfRule type="cellIs" dxfId="10956" priority="3851" operator="equal">
      <formula>"Sin iniciar"</formula>
    </cfRule>
  </conditionalFormatting>
  <conditionalFormatting sqref="CB405:CB407">
    <cfRule type="cellIs" dxfId="10955" priority="3852" operator="equal">
      <formula>"Vencida"</formula>
    </cfRule>
  </conditionalFormatting>
  <conditionalFormatting sqref="CB405:CB407">
    <cfRule type="cellIs" dxfId="10954" priority="3853" stopIfTrue="1" operator="equal">
      <formula>"Cumplida"</formula>
    </cfRule>
  </conditionalFormatting>
  <conditionalFormatting sqref="CC403">
    <cfRule type="cellIs" dxfId="10953" priority="3854" stopIfTrue="1" operator="equal">
      <formula>"Sin iniciar"</formula>
    </cfRule>
  </conditionalFormatting>
  <conditionalFormatting sqref="CC403">
    <cfRule type="cellIs" dxfId="10952" priority="3855" stopIfTrue="1" operator="equal">
      <formula>"Vencida"</formula>
    </cfRule>
  </conditionalFormatting>
  <conditionalFormatting sqref="CC403">
    <cfRule type="cellIs" dxfId="10951" priority="3856" stopIfTrue="1" operator="equal">
      <formula>"En avance"</formula>
    </cfRule>
  </conditionalFormatting>
  <conditionalFormatting sqref="CC403">
    <cfRule type="cellIs" dxfId="10950" priority="3857" stopIfTrue="1" operator="equal">
      <formula>"Cumplida"</formula>
    </cfRule>
  </conditionalFormatting>
  <conditionalFormatting sqref="BZ409:BZ411">
    <cfRule type="cellIs" dxfId="10949" priority="3858" stopIfTrue="1" operator="equal">
      <formula>"Sin seguimiento"</formula>
    </cfRule>
  </conditionalFormatting>
  <conditionalFormatting sqref="BZ409:BZ411">
    <cfRule type="cellIs" dxfId="10948" priority="3859" stopIfTrue="1" operator="equal">
      <formula>"Sin iniciar"</formula>
    </cfRule>
  </conditionalFormatting>
  <conditionalFormatting sqref="BZ409:BZ411">
    <cfRule type="cellIs" dxfId="10947" priority="3860" stopIfTrue="1" operator="equal">
      <formula>"Vencida"</formula>
    </cfRule>
  </conditionalFormatting>
  <conditionalFormatting sqref="BZ409:BZ411">
    <cfRule type="cellIs" dxfId="10946" priority="3861" stopIfTrue="1" operator="equal">
      <formula>"En avance"</formula>
    </cfRule>
  </conditionalFormatting>
  <conditionalFormatting sqref="BZ409:BZ411">
    <cfRule type="cellIs" dxfId="10945" priority="3862" stopIfTrue="1" operator="equal">
      <formula>"Cumplida"</formula>
    </cfRule>
  </conditionalFormatting>
  <conditionalFormatting sqref="CB409:CB411">
    <cfRule type="cellIs" dxfId="10944" priority="3863" operator="equal">
      <formula>"Sin iniciar"</formula>
    </cfRule>
  </conditionalFormatting>
  <conditionalFormatting sqref="CB409:CB411">
    <cfRule type="cellIs" dxfId="10943" priority="3864" operator="equal">
      <formula>"Vencida"</formula>
    </cfRule>
  </conditionalFormatting>
  <conditionalFormatting sqref="CB409:CB411">
    <cfRule type="cellIs" dxfId="10942" priority="3865" stopIfTrue="1" operator="equal">
      <formula>"Cumplida"</formula>
    </cfRule>
  </conditionalFormatting>
  <conditionalFormatting sqref="CC409:CC411">
    <cfRule type="cellIs" dxfId="10941" priority="3866" operator="equal">
      <formula>"Sin iniciar"</formula>
    </cfRule>
  </conditionalFormatting>
  <conditionalFormatting sqref="CC409:CC411">
    <cfRule type="cellIs" dxfId="10940" priority="3867" operator="equal">
      <formula>"Vencida"</formula>
    </cfRule>
  </conditionalFormatting>
  <conditionalFormatting sqref="CC409:CC411">
    <cfRule type="cellIs" dxfId="10939" priority="3868" operator="equal">
      <formula>"En avance"</formula>
    </cfRule>
  </conditionalFormatting>
  <conditionalFormatting sqref="CC409:CC411">
    <cfRule type="cellIs" dxfId="10938" priority="3869" operator="equal">
      <formula>"Cumplida"</formula>
    </cfRule>
  </conditionalFormatting>
  <conditionalFormatting sqref="CA409:CA411">
    <cfRule type="cellIs" dxfId="10937" priority="3870" operator="equal">
      <formula>"Sin iniciar"</formula>
    </cfRule>
  </conditionalFormatting>
  <conditionalFormatting sqref="CA409:CA411">
    <cfRule type="cellIs" dxfId="10936" priority="3871" operator="equal">
      <formula>"Vencida"</formula>
    </cfRule>
  </conditionalFormatting>
  <conditionalFormatting sqref="CA409:CA411">
    <cfRule type="cellIs" dxfId="10935" priority="3872" operator="equal">
      <formula>"En avance"</formula>
    </cfRule>
  </conditionalFormatting>
  <conditionalFormatting sqref="CA409:CA411">
    <cfRule type="cellIs" dxfId="10934" priority="3873" operator="equal">
      <formula>"Cumplida"</formula>
    </cfRule>
  </conditionalFormatting>
  <conditionalFormatting sqref="BZ413:BZ416">
    <cfRule type="cellIs" dxfId="10933" priority="3874" stopIfTrue="1" operator="equal">
      <formula>"Sin seguimiento"</formula>
    </cfRule>
  </conditionalFormatting>
  <conditionalFormatting sqref="BZ413:BZ416">
    <cfRule type="cellIs" dxfId="10932" priority="3875" stopIfTrue="1" operator="equal">
      <formula>"Sin iniciar"</formula>
    </cfRule>
  </conditionalFormatting>
  <conditionalFormatting sqref="BZ413:BZ416">
    <cfRule type="cellIs" dxfId="10931" priority="3876" stopIfTrue="1" operator="equal">
      <formula>"Vencida"</formula>
    </cfRule>
  </conditionalFormatting>
  <conditionalFormatting sqref="BZ413:BZ416">
    <cfRule type="cellIs" dxfId="10930" priority="3877" stopIfTrue="1" operator="equal">
      <formula>"En avance"</formula>
    </cfRule>
  </conditionalFormatting>
  <conditionalFormatting sqref="BZ413:BZ416">
    <cfRule type="cellIs" dxfId="10929" priority="3878" stopIfTrue="1" operator="equal">
      <formula>"Cumplida"</formula>
    </cfRule>
  </conditionalFormatting>
  <conditionalFormatting sqref="CB413:CB416">
    <cfRule type="cellIs" dxfId="10928" priority="3879" operator="equal">
      <formula>"Sin iniciar"</formula>
    </cfRule>
  </conditionalFormatting>
  <conditionalFormatting sqref="CB413:CB416">
    <cfRule type="cellIs" dxfId="10927" priority="3880" operator="equal">
      <formula>"Vencida"</formula>
    </cfRule>
  </conditionalFormatting>
  <conditionalFormatting sqref="CB413:CB416">
    <cfRule type="cellIs" dxfId="10926" priority="3881" stopIfTrue="1" operator="equal">
      <formula>"Cumplida"</formula>
    </cfRule>
  </conditionalFormatting>
  <conditionalFormatting sqref="CC413:CC416">
    <cfRule type="cellIs" dxfId="10925" priority="3882" operator="equal">
      <formula>"Sin iniciar"</formula>
    </cfRule>
  </conditionalFormatting>
  <conditionalFormatting sqref="CC413:CC416">
    <cfRule type="cellIs" dxfId="10924" priority="3883" operator="equal">
      <formula>"Vencida"</formula>
    </cfRule>
  </conditionalFormatting>
  <conditionalFormatting sqref="CC413:CC416">
    <cfRule type="cellIs" dxfId="10923" priority="3884" operator="equal">
      <formula>"En avance"</formula>
    </cfRule>
  </conditionalFormatting>
  <conditionalFormatting sqref="CC413:CC416">
    <cfRule type="cellIs" dxfId="10922" priority="3885" operator="equal">
      <formula>"Cumplida"</formula>
    </cfRule>
  </conditionalFormatting>
  <conditionalFormatting sqref="CA413:CA416">
    <cfRule type="cellIs" dxfId="10921" priority="3886" operator="equal">
      <formula>"Sin iniciar"</formula>
    </cfRule>
  </conditionalFormatting>
  <conditionalFormatting sqref="CA413:CA416">
    <cfRule type="cellIs" dxfId="10920" priority="3887" operator="equal">
      <formula>"Vencida"</formula>
    </cfRule>
  </conditionalFormatting>
  <conditionalFormatting sqref="CA413:CA416">
    <cfRule type="cellIs" dxfId="10919" priority="3888" operator="equal">
      <formula>"En avance"</formula>
    </cfRule>
  </conditionalFormatting>
  <conditionalFormatting sqref="CA413:CA416">
    <cfRule type="cellIs" dxfId="10918" priority="3889" operator="equal">
      <formula>"Cumplida"</formula>
    </cfRule>
  </conditionalFormatting>
  <conditionalFormatting sqref="BZ17:CC20">
    <cfRule type="cellIs" dxfId="10917" priority="3890" stopIfTrue="1" operator="equal">
      <formula>"Sin iniciar"</formula>
    </cfRule>
  </conditionalFormatting>
  <conditionalFormatting sqref="BZ17:CC20">
    <cfRule type="cellIs" dxfId="10916" priority="3891" stopIfTrue="1" operator="equal">
      <formula>"Vencida"</formula>
    </cfRule>
  </conditionalFormatting>
  <conditionalFormatting sqref="BZ17:CC20">
    <cfRule type="cellIs" dxfId="10915" priority="3892" stopIfTrue="1" operator="equal">
      <formula>"En avance"</formula>
    </cfRule>
  </conditionalFormatting>
  <conditionalFormatting sqref="BZ17:CC20">
    <cfRule type="cellIs" dxfId="10914" priority="3893" stopIfTrue="1" operator="equal">
      <formula>"Cumplida"</formula>
    </cfRule>
  </conditionalFormatting>
  <conditionalFormatting sqref="BZ38">
    <cfRule type="cellIs" dxfId="10913" priority="3894" stopIfTrue="1" operator="equal">
      <formula>"Sin iniciar"</formula>
    </cfRule>
  </conditionalFormatting>
  <conditionalFormatting sqref="BZ38">
    <cfRule type="cellIs" dxfId="10912" priority="3895" stopIfTrue="1" operator="equal">
      <formula>"Vencida"</formula>
    </cfRule>
  </conditionalFormatting>
  <conditionalFormatting sqref="BZ38">
    <cfRule type="cellIs" dxfId="10911" priority="3896" stopIfTrue="1" operator="equal">
      <formula>"En avance"</formula>
    </cfRule>
  </conditionalFormatting>
  <conditionalFormatting sqref="BZ38">
    <cfRule type="cellIs" dxfId="10910" priority="3897" stopIfTrue="1" operator="equal">
      <formula>"Cumplida"</formula>
    </cfRule>
  </conditionalFormatting>
  <conditionalFormatting sqref="CB38">
    <cfRule type="cellIs" dxfId="10909" priority="3898" stopIfTrue="1" operator="equal">
      <formula>"Sin iniciar"</formula>
    </cfRule>
  </conditionalFormatting>
  <conditionalFormatting sqref="CB38">
    <cfRule type="cellIs" dxfId="10908" priority="3899" stopIfTrue="1" operator="equal">
      <formula>"Vencida"</formula>
    </cfRule>
  </conditionalFormatting>
  <conditionalFormatting sqref="CB38">
    <cfRule type="cellIs" dxfId="10907" priority="3900" stopIfTrue="1" operator="equal">
      <formula>"En avance"</formula>
    </cfRule>
  </conditionalFormatting>
  <conditionalFormatting sqref="CB38">
    <cfRule type="cellIs" dxfId="10906" priority="3901" stopIfTrue="1" operator="equal">
      <formula>"Cumplida"</formula>
    </cfRule>
  </conditionalFormatting>
  <conditionalFormatting sqref="CC38">
    <cfRule type="cellIs" dxfId="10905" priority="3902" stopIfTrue="1" operator="equal">
      <formula>"Sin iniciar"</formula>
    </cfRule>
  </conditionalFormatting>
  <conditionalFormatting sqref="CC38">
    <cfRule type="cellIs" dxfId="10904" priority="3903" stopIfTrue="1" operator="equal">
      <formula>"Vencida"</formula>
    </cfRule>
  </conditionalFormatting>
  <conditionalFormatting sqref="CC38">
    <cfRule type="cellIs" dxfId="10903" priority="3904" stopIfTrue="1" operator="equal">
      <formula>"En avance"</formula>
    </cfRule>
  </conditionalFormatting>
  <conditionalFormatting sqref="CC38">
    <cfRule type="cellIs" dxfId="10902" priority="3905" stopIfTrue="1" operator="equal">
      <formula>"Cumplida"</formula>
    </cfRule>
  </conditionalFormatting>
  <conditionalFormatting sqref="CA38">
    <cfRule type="cellIs" dxfId="10901" priority="3906" operator="equal">
      <formula>"Sin iniciar"</formula>
    </cfRule>
  </conditionalFormatting>
  <conditionalFormatting sqref="CA38">
    <cfRule type="cellIs" dxfId="10900" priority="3907" operator="equal">
      <formula>"Vencida"</formula>
    </cfRule>
  </conditionalFormatting>
  <conditionalFormatting sqref="CA38">
    <cfRule type="cellIs" dxfId="10899" priority="3908" operator="equal">
      <formula>"En avance"</formula>
    </cfRule>
  </conditionalFormatting>
  <conditionalFormatting sqref="CA38">
    <cfRule type="cellIs" dxfId="10898" priority="3909" operator="equal">
      <formula>"Cumplida"</formula>
    </cfRule>
  </conditionalFormatting>
  <conditionalFormatting sqref="BZ52">
    <cfRule type="cellIs" dxfId="10897" priority="3910" stopIfTrue="1" operator="equal">
      <formula>"Sin iniciar"</formula>
    </cfRule>
  </conditionalFormatting>
  <conditionalFormatting sqref="BZ52">
    <cfRule type="cellIs" dxfId="10896" priority="3911" stopIfTrue="1" operator="equal">
      <formula>"Vencida"</formula>
    </cfRule>
  </conditionalFormatting>
  <conditionalFormatting sqref="BZ52">
    <cfRule type="cellIs" dxfId="10895" priority="3912" stopIfTrue="1" operator="equal">
      <formula>"En avance"</formula>
    </cfRule>
  </conditionalFormatting>
  <conditionalFormatting sqref="BZ52">
    <cfRule type="cellIs" dxfId="10894" priority="3913" stopIfTrue="1" operator="equal">
      <formula>"Cumplida"</formula>
    </cfRule>
  </conditionalFormatting>
  <conditionalFormatting sqref="BZ53">
    <cfRule type="cellIs" dxfId="10893" priority="3914" stopIfTrue="1" operator="equal">
      <formula>"Sin iniciar"</formula>
    </cfRule>
  </conditionalFormatting>
  <conditionalFormatting sqref="BZ53">
    <cfRule type="cellIs" dxfId="10892" priority="3915" stopIfTrue="1" operator="equal">
      <formula>"Vencida"</formula>
    </cfRule>
  </conditionalFormatting>
  <conditionalFormatting sqref="BZ53">
    <cfRule type="cellIs" dxfId="10891" priority="3916" stopIfTrue="1" operator="equal">
      <formula>"En avance"</formula>
    </cfRule>
  </conditionalFormatting>
  <conditionalFormatting sqref="BZ53">
    <cfRule type="cellIs" dxfId="10890" priority="3917" stopIfTrue="1" operator="equal">
      <formula>"Cumplida"</formula>
    </cfRule>
  </conditionalFormatting>
  <conditionalFormatting sqref="BZ55">
    <cfRule type="cellIs" dxfId="10889" priority="3918" stopIfTrue="1" operator="equal">
      <formula>"Sin iniciar"</formula>
    </cfRule>
  </conditionalFormatting>
  <conditionalFormatting sqref="BZ55">
    <cfRule type="cellIs" dxfId="10888" priority="3919" stopIfTrue="1" operator="equal">
      <formula>"Vencida"</formula>
    </cfRule>
  </conditionalFormatting>
  <conditionalFormatting sqref="BZ55">
    <cfRule type="cellIs" dxfId="10887" priority="3920" stopIfTrue="1" operator="equal">
      <formula>"En avance"</formula>
    </cfRule>
  </conditionalFormatting>
  <conditionalFormatting sqref="BZ55">
    <cfRule type="cellIs" dxfId="10886" priority="3921" stopIfTrue="1" operator="equal">
      <formula>"Cumplida"</formula>
    </cfRule>
  </conditionalFormatting>
  <conditionalFormatting sqref="BZ56">
    <cfRule type="cellIs" dxfId="10885" priority="3922" stopIfTrue="1" operator="equal">
      <formula>"Sin iniciar"</formula>
    </cfRule>
  </conditionalFormatting>
  <conditionalFormatting sqref="BZ56">
    <cfRule type="cellIs" dxfId="10884" priority="3923" stopIfTrue="1" operator="equal">
      <formula>"Vencida"</formula>
    </cfRule>
  </conditionalFormatting>
  <conditionalFormatting sqref="BZ56">
    <cfRule type="cellIs" dxfId="10883" priority="3924" stopIfTrue="1" operator="equal">
      <formula>"En avance"</formula>
    </cfRule>
  </conditionalFormatting>
  <conditionalFormatting sqref="BZ56">
    <cfRule type="cellIs" dxfId="10882" priority="3925" stopIfTrue="1" operator="equal">
      <formula>"Cumplida"</formula>
    </cfRule>
  </conditionalFormatting>
  <conditionalFormatting sqref="BZ59">
    <cfRule type="cellIs" dxfId="10881" priority="3926" stopIfTrue="1" operator="equal">
      <formula>"Sin iniciar"</formula>
    </cfRule>
  </conditionalFormatting>
  <conditionalFormatting sqref="BZ59">
    <cfRule type="cellIs" dxfId="10880" priority="3927" stopIfTrue="1" operator="equal">
      <formula>"Vencida"</formula>
    </cfRule>
  </conditionalFormatting>
  <conditionalFormatting sqref="BZ59">
    <cfRule type="cellIs" dxfId="10879" priority="3928" stopIfTrue="1" operator="equal">
      <formula>"En avance"</formula>
    </cfRule>
  </conditionalFormatting>
  <conditionalFormatting sqref="BZ59">
    <cfRule type="cellIs" dxfId="10878" priority="3929" stopIfTrue="1" operator="equal">
      <formula>"Cumplida"</formula>
    </cfRule>
  </conditionalFormatting>
  <conditionalFormatting sqref="BZ60">
    <cfRule type="cellIs" dxfId="10877" priority="3930" stopIfTrue="1" operator="equal">
      <formula>"Sin iniciar"</formula>
    </cfRule>
  </conditionalFormatting>
  <conditionalFormatting sqref="BZ60">
    <cfRule type="cellIs" dxfId="10876" priority="3931" stopIfTrue="1" operator="equal">
      <formula>"Vencida"</formula>
    </cfRule>
  </conditionalFormatting>
  <conditionalFormatting sqref="BZ60">
    <cfRule type="cellIs" dxfId="10875" priority="3932" stopIfTrue="1" operator="equal">
      <formula>"En avance"</formula>
    </cfRule>
  </conditionalFormatting>
  <conditionalFormatting sqref="BZ60">
    <cfRule type="cellIs" dxfId="10874" priority="3933" stopIfTrue="1" operator="equal">
      <formula>"Cumplida"</formula>
    </cfRule>
  </conditionalFormatting>
  <conditionalFormatting sqref="BZ54">
    <cfRule type="cellIs" dxfId="10873" priority="3934" stopIfTrue="1" operator="equal">
      <formula>"Sin iniciar"</formula>
    </cfRule>
  </conditionalFormatting>
  <conditionalFormatting sqref="BZ54">
    <cfRule type="cellIs" dxfId="10872" priority="3935" stopIfTrue="1" operator="equal">
      <formula>"Vencida"</formula>
    </cfRule>
  </conditionalFormatting>
  <conditionalFormatting sqref="BZ54">
    <cfRule type="cellIs" dxfId="10871" priority="3936" stopIfTrue="1" operator="equal">
      <formula>"En avance"</formula>
    </cfRule>
  </conditionalFormatting>
  <conditionalFormatting sqref="BZ54">
    <cfRule type="cellIs" dxfId="10870" priority="3937" stopIfTrue="1" operator="equal">
      <formula>"Cumplida"</formula>
    </cfRule>
  </conditionalFormatting>
  <conditionalFormatting sqref="BZ57">
    <cfRule type="cellIs" dxfId="10869" priority="3938" stopIfTrue="1" operator="equal">
      <formula>"Sin iniciar"</formula>
    </cfRule>
  </conditionalFormatting>
  <conditionalFormatting sqref="BZ57">
    <cfRule type="cellIs" dxfId="10868" priority="3939" stopIfTrue="1" operator="equal">
      <formula>"Vencida"</formula>
    </cfRule>
  </conditionalFormatting>
  <conditionalFormatting sqref="BZ57">
    <cfRule type="cellIs" dxfId="10867" priority="3940" stopIfTrue="1" operator="equal">
      <formula>"En avance"</formula>
    </cfRule>
  </conditionalFormatting>
  <conditionalFormatting sqref="BZ57">
    <cfRule type="cellIs" dxfId="10866" priority="3941" stopIfTrue="1" operator="equal">
      <formula>"Cumplida"</formula>
    </cfRule>
  </conditionalFormatting>
  <conditionalFormatting sqref="BZ58">
    <cfRule type="cellIs" dxfId="10865" priority="3942" stopIfTrue="1" operator="equal">
      <formula>"Sin iniciar"</formula>
    </cfRule>
  </conditionalFormatting>
  <conditionalFormatting sqref="BZ58">
    <cfRule type="cellIs" dxfId="10864" priority="3943" stopIfTrue="1" operator="equal">
      <formula>"Vencida"</formula>
    </cfRule>
  </conditionalFormatting>
  <conditionalFormatting sqref="BZ58">
    <cfRule type="cellIs" dxfId="10863" priority="3944" stopIfTrue="1" operator="equal">
      <formula>"En avance"</formula>
    </cfRule>
  </conditionalFormatting>
  <conditionalFormatting sqref="BZ58">
    <cfRule type="cellIs" dxfId="10862" priority="3945" stopIfTrue="1" operator="equal">
      <formula>"Cumplida"</formula>
    </cfRule>
  </conditionalFormatting>
  <conditionalFormatting sqref="CA52:CB52">
    <cfRule type="cellIs" dxfId="10861" priority="3946" stopIfTrue="1" operator="equal">
      <formula>"Sin iniciar"</formula>
    </cfRule>
  </conditionalFormatting>
  <conditionalFormatting sqref="CA52:CB52">
    <cfRule type="cellIs" dxfId="10860" priority="3947" stopIfTrue="1" operator="equal">
      <formula>"Vencida"</formula>
    </cfRule>
  </conditionalFormatting>
  <conditionalFormatting sqref="CA52:CB52">
    <cfRule type="cellIs" dxfId="10859" priority="3948" stopIfTrue="1" operator="equal">
      <formula>"En avance"</formula>
    </cfRule>
  </conditionalFormatting>
  <conditionalFormatting sqref="CA52:CB52">
    <cfRule type="cellIs" dxfId="10858" priority="3949" stopIfTrue="1" operator="equal">
      <formula>"Cumplida"</formula>
    </cfRule>
  </conditionalFormatting>
  <conditionalFormatting sqref="CA53:CB53">
    <cfRule type="cellIs" dxfId="10857" priority="3950" stopIfTrue="1" operator="equal">
      <formula>"Sin iniciar"</formula>
    </cfRule>
  </conditionalFormatting>
  <conditionalFormatting sqref="CA53:CB53">
    <cfRule type="cellIs" dxfId="10856" priority="3951" stopIfTrue="1" operator="equal">
      <formula>"Vencida"</formula>
    </cfRule>
  </conditionalFormatting>
  <conditionalFormatting sqref="CA53:CB53">
    <cfRule type="cellIs" dxfId="10855" priority="3952" stopIfTrue="1" operator="equal">
      <formula>"En avance"</formula>
    </cfRule>
  </conditionalFormatting>
  <conditionalFormatting sqref="CA53:CB53">
    <cfRule type="cellIs" dxfId="10854" priority="3953" stopIfTrue="1" operator="equal">
      <formula>"Cumplida"</formula>
    </cfRule>
  </conditionalFormatting>
  <conditionalFormatting sqref="CB54">
    <cfRule type="cellIs" dxfId="10853" priority="3954" stopIfTrue="1" operator="equal">
      <formula>"Sin iniciar"</formula>
    </cfRule>
  </conditionalFormatting>
  <conditionalFormatting sqref="CB54">
    <cfRule type="cellIs" dxfId="10852" priority="3955" stopIfTrue="1" operator="equal">
      <formula>"Vencida"</formula>
    </cfRule>
  </conditionalFormatting>
  <conditionalFormatting sqref="CB54">
    <cfRule type="cellIs" dxfId="10851" priority="3956" stopIfTrue="1" operator="equal">
      <formula>"En avance"</formula>
    </cfRule>
  </conditionalFormatting>
  <conditionalFormatting sqref="CB54">
    <cfRule type="cellIs" dxfId="10850" priority="3957" stopIfTrue="1" operator="equal">
      <formula>"Cumplida"</formula>
    </cfRule>
  </conditionalFormatting>
  <conditionalFormatting sqref="CC52:CC60">
    <cfRule type="cellIs" dxfId="10849" priority="3958" operator="equal">
      <formula>"Sin iniciar"</formula>
    </cfRule>
  </conditionalFormatting>
  <conditionalFormatting sqref="CC52:CC60">
    <cfRule type="cellIs" dxfId="10848" priority="3959" operator="equal">
      <formula>"Vencida"</formula>
    </cfRule>
  </conditionalFormatting>
  <conditionalFormatting sqref="CC52:CC60">
    <cfRule type="cellIs" dxfId="10847" priority="3960" operator="equal">
      <formula>"En avance"</formula>
    </cfRule>
  </conditionalFormatting>
  <conditionalFormatting sqref="CC52:CC60">
    <cfRule type="cellIs" dxfId="10846" priority="3961" operator="equal">
      <formula>"Cumplida"</formula>
    </cfRule>
  </conditionalFormatting>
  <conditionalFormatting sqref="CA55:CB55">
    <cfRule type="cellIs" dxfId="10845" priority="3962" stopIfTrue="1" operator="equal">
      <formula>"Sin iniciar"</formula>
    </cfRule>
  </conditionalFormatting>
  <conditionalFormatting sqref="CA55:CB55">
    <cfRule type="cellIs" dxfId="10844" priority="3963" stopIfTrue="1" operator="equal">
      <formula>"Vencida"</formula>
    </cfRule>
  </conditionalFormatting>
  <conditionalFormatting sqref="CA55:CB55">
    <cfRule type="cellIs" dxfId="10843" priority="3964" stopIfTrue="1" operator="equal">
      <formula>"En avance"</formula>
    </cfRule>
  </conditionalFormatting>
  <conditionalFormatting sqref="CA55:CB55">
    <cfRule type="cellIs" dxfId="10842" priority="3965" stopIfTrue="1" operator="equal">
      <formula>"Cumplida"</formula>
    </cfRule>
  </conditionalFormatting>
  <conditionalFormatting sqref="CA56:CB56">
    <cfRule type="cellIs" dxfId="10841" priority="3966" stopIfTrue="1" operator="equal">
      <formula>"Sin iniciar"</formula>
    </cfRule>
  </conditionalFormatting>
  <conditionalFormatting sqref="CA56:CB56">
    <cfRule type="cellIs" dxfId="10840" priority="3967" stopIfTrue="1" operator="equal">
      <formula>"Vencida"</formula>
    </cfRule>
  </conditionalFormatting>
  <conditionalFormatting sqref="CA56:CB56">
    <cfRule type="cellIs" dxfId="10839" priority="3968" stopIfTrue="1" operator="equal">
      <formula>"En avance"</formula>
    </cfRule>
  </conditionalFormatting>
  <conditionalFormatting sqref="CA56:CB56">
    <cfRule type="cellIs" dxfId="10838" priority="3969" stopIfTrue="1" operator="equal">
      <formula>"Cumplida"</formula>
    </cfRule>
  </conditionalFormatting>
  <conditionalFormatting sqref="CB57:CB58">
    <cfRule type="cellIs" dxfId="10837" priority="3970" stopIfTrue="1" operator="equal">
      <formula>"Sin iniciar"</formula>
    </cfRule>
  </conditionalFormatting>
  <conditionalFormatting sqref="CB57:CB58">
    <cfRule type="cellIs" dxfId="10836" priority="3971" stopIfTrue="1" operator="equal">
      <formula>"Vencida"</formula>
    </cfRule>
  </conditionalFormatting>
  <conditionalFormatting sqref="CB57:CB58">
    <cfRule type="cellIs" dxfId="10835" priority="3972" stopIfTrue="1" operator="equal">
      <formula>"En avance"</formula>
    </cfRule>
  </conditionalFormatting>
  <conditionalFormatting sqref="CB57:CB58">
    <cfRule type="cellIs" dxfId="10834" priority="3973" stopIfTrue="1" operator="equal">
      <formula>"Cumplida"</formula>
    </cfRule>
  </conditionalFormatting>
  <conditionalFormatting sqref="CA59:CB59">
    <cfRule type="cellIs" dxfId="10833" priority="3974" stopIfTrue="1" operator="equal">
      <formula>"Sin iniciar"</formula>
    </cfRule>
  </conditionalFormatting>
  <conditionalFormatting sqref="CA59:CB59">
    <cfRule type="cellIs" dxfId="10832" priority="3975" stopIfTrue="1" operator="equal">
      <formula>"Vencida"</formula>
    </cfRule>
  </conditionalFormatting>
  <conditionalFormatting sqref="CA59:CB59">
    <cfRule type="cellIs" dxfId="10831" priority="3976" stopIfTrue="1" operator="equal">
      <formula>"En avance"</formula>
    </cfRule>
  </conditionalFormatting>
  <conditionalFormatting sqref="CA59:CB59">
    <cfRule type="cellIs" dxfId="10830" priority="3977" stopIfTrue="1" operator="equal">
      <formula>"Cumplida"</formula>
    </cfRule>
  </conditionalFormatting>
  <conditionalFormatting sqref="CB60">
    <cfRule type="cellIs" dxfId="10829" priority="3978" stopIfTrue="1" operator="equal">
      <formula>"Sin iniciar"</formula>
    </cfRule>
  </conditionalFormatting>
  <conditionalFormatting sqref="CB60">
    <cfRule type="cellIs" dxfId="10828" priority="3979" stopIfTrue="1" operator="equal">
      <formula>"Vencida"</formula>
    </cfRule>
  </conditionalFormatting>
  <conditionalFormatting sqref="CB60">
    <cfRule type="cellIs" dxfId="10827" priority="3980" stopIfTrue="1" operator="equal">
      <formula>"En avance"</formula>
    </cfRule>
  </conditionalFormatting>
  <conditionalFormatting sqref="CB60">
    <cfRule type="cellIs" dxfId="10826" priority="3981" stopIfTrue="1" operator="equal">
      <formula>"Cumplida"</formula>
    </cfRule>
  </conditionalFormatting>
  <conditionalFormatting sqref="CA60">
    <cfRule type="cellIs" dxfId="10825" priority="3982" operator="equal">
      <formula>"Sin iniciar"</formula>
    </cfRule>
  </conditionalFormatting>
  <conditionalFormatting sqref="CA60">
    <cfRule type="cellIs" dxfId="10824" priority="3983" operator="equal">
      <formula>"Vencida"</formula>
    </cfRule>
  </conditionalFormatting>
  <conditionalFormatting sqref="CA60">
    <cfRule type="cellIs" dxfId="10823" priority="3984" operator="equal">
      <formula>"En avance"</formula>
    </cfRule>
  </conditionalFormatting>
  <conditionalFormatting sqref="CA60">
    <cfRule type="cellIs" dxfId="10822" priority="3985" operator="equal">
      <formula>"Cumplida"</formula>
    </cfRule>
  </conditionalFormatting>
  <conditionalFormatting sqref="CA54">
    <cfRule type="cellIs" dxfId="10821" priority="3986" stopIfTrue="1" operator="equal">
      <formula>"Sin iniciar"</formula>
    </cfRule>
  </conditionalFormatting>
  <conditionalFormatting sqref="CA54">
    <cfRule type="cellIs" dxfId="10820" priority="3987" stopIfTrue="1" operator="equal">
      <formula>"Vencida"</formula>
    </cfRule>
  </conditionalFormatting>
  <conditionalFormatting sqref="CA54">
    <cfRule type="cellIs" dxfId="10819" priority="3988" stopIfTrue="1" operator="equal">
      <formula>"En avance"</formula>
    </cfRule>
  </conditionalFormatting>
  <conditionalFormatting sqref="CA54">
    <cfRule type="cellIs" dxfId="10818" priority="3989" stopIfTrue="1" operator="equal">
      <formula>"Cumplida"</formula>
    </cfRule>
  </conditionalFormatting>
  <conditionalFormatting sqref="CA57">
    <cfRule type="cellIs" dxfId="10817" priority="3990" stopIfTrue="1" operator="equal">
      <formula>"Sin iniciar"</formula>
    </cfRule>
  </conditionalFormatting>
  <conditionalFormatting sqref="CA57">
    <cfRule type="cellIs" dxfId="10816" priority="3991" stopIfTrue="1" operator="equal">
      <formula>"Vencida"</formula>
    </cfRule>
  </conditionalFormatting>
  <conditionalFormatting sqref="CA57">
    <cfRule type="cellIs" dxfId="10815" priority="3992" stopIfTrue="1" operator="equal">
      <formula>"En avance"</formula>
    </cfRule>
  </conditionalFormatting>
  <conditionalFormatting sqref="CA57">
    <cfRule type="cellIs" dxfId="10814" priority="3993" stopIfTrue="1" operator="equal">
      <formula>"Cumplida"</formula>
    </cfRule>
  </conditionalFormatting>
  <conditionalFormatting sqref="CA58">
    <cfRule type="cellIs" dxfId="10813" priority="3994" stopIfTrue="1" operator="equal">
      <formula>"Sin iniciar"</formula>
    </cfRule>
  </conditionalFormatting>
  <conditionalFormatting sqref="CA58">
    <cfRule type="cellIs" dxfId="10812" priority="3995" stopIfTrue="1" operator="equal">
      <formula>"Vencida"</formula>
    </cfRule>
  </conditionalFormatting>
  <conditionalFormatting sqref="CA58">
    <cfRule type="cellIs" dxfId="10811" priority="3996" stopIfTrue="1" operator="equal">
      <formula>"En avance"</formula>
    </cfRule>
  </conditionalFormatting>
  <conditionalFormatting sqref="CA58">
    <cfRule type="cellIs" dxfId="10810" priority="3997" stopIfTrue="1" operator="equal">
      <formula>"Cumplida"</formula>
    </cfRule>
  </conditionalFormatting>
  <conditionalFormatting sqref="CC61">
    <cfRule type="cellIs" dxfId="10809" priority="3998" operator="equal">
      <formula>"Sin iniciar"</formula>
    </cfRule>
  </conditionalFormatting>
  <conditionalFormatting sqref="CC61">
    <cfRule type="cellIs" dxfId="10808" priority="3999" operator="equal">
      <formula>"Vencida"</formula>
    </cfRule>
  </conditionalFormatting>
  <conditionalFormatting sqref="CC61">
    <cfRule type="cellIs" dxfId="10807" priority="4000" operator="equal">
      <formula>"En avance"</formula>
    </cfRule>
  </conditionalFormatting>
  <conditionalFormatting sqref="CC61">
    <cfRule type="cellIs" dxfId="10806" priority="4001" operator="equal">
      <formula>"Cumplida"</formula>
    </cfRule>
  </conditionalFormatting>
  <conditionalFormatting sqref="CA75 CC74:CC75">
    <cfRule type="cellIs" dxfId="10805" priority="4002" stopIfTrue="1" operator="equal">
      <formula>"Sin seguimiento"</formula>
    </cfRule>
  </conditionalFormatting>
  <conditionalFormatting sqref="CA75 CC74:CC75">
    <cfRule type="cellIs" dxfId="10804" priority="4003" stopIfTrue="1" operator="equal">
      <formula>"Sin iniciar"</formula>
    </cfRule>
  </conditionalFormatting>
  <conditionalFormatting sqref="CA75 CC74:CC75">
    <cfRule type="cellIs" dxfId="10803" priority="4004" stopIfTrue="1" operator="equal">
      <formula>"Vencida"</formula>
    </cfRule>
  </conditionalFormatting>
  <conditionalFormatting sqref="CA75 CC74:CC75">
    <cfRule type="cellIs" dxfId="10802" priority="4005" stopIfTrue="1" operator="equal">
      <formula>"En avance"</formula>
    </cfRule>
  </conditionalFormatting>
  <conditionalFormatting sqref="CA75 CC74:CC75">
    <cfRule type="cellIs" dxfId="10801" priority="4006" stopIfTrue="1" operator="equal">
      <formula>"Cumplida"</formula>
    </cfRule>
  </conditionalFormatting>
  <conditionalFormatting sqref="CA74">
    <cfRule type="cellIs" dxfId="10800" priority="4007" operator="equal">
      <formula>"Sin iniciar"</formula>
    </cfRule>
  </conditionalFormatting>
  <conditionalFormatting sqref="CA74">
    <cfRule type="cellIs" dxfId="10799" priority="4008" operator="equal">
      <formula>"Vencida"</formula>
    </cfRule>
  </conditionalFormatting>
  <conditionalFormatting sqref="CA74">
    <cfRule type="cellIs" dxfId="10798" priority="4009" operator="equal">
      <formula>"En avance"</formula>
    </cfRule>
  </conditionalFormatting>
  <conditionalFormatting sqref="CA74">
    <cfRule type="cellIs" dxfId="10797" priority="4010" operator="equal">
      <formula>"Cumplida"</formula>
    </cfRule>
  </conditionalFormatting>
  <conditionalFormatting sqref="BZ74:BZ75">
    <cfRule type="cellIs" dxfId="10796" priority="4011" stopIfTrue="1" operator="equal">
      <formula>"Sin iniciar"</formula>
    </cfRule>
  </conditionalFormatting>
  <conditionalFormatting sqref="BZ74:BZ75">
    <cfRule type="cellIs" dxfId="10795" priority="4012" stopIfTrue="1" operator="equal">
      <formula>"Vencida"</formula>
    </cfRule>
  </conditionalFormatting>
  <conditionalFormatting sqref="BZ74:BZ75">
    <cfRule type="cellIs" dxfId="10794" priority="4013" stopIfTrue="1" operator="equal">
      <formula>"En avance"</formula>
    </cfRule>
  </conditionalFormatting>
  <conditionalFormatting sqref="BZ74:BZ75">
    <cfRule type="cellIs" dxfId="10793" priority="4014" stopIfTrue="1" operator="equal">
      <formula>"Cumplida"</formula>
    </cfRule>
  </conditionalFormatting>
  <conditionalFormatting sqref="CB74:CB75">
    <cfRule type="cellIs" dxfId="10792" priority="4015" stopIfTrue="1" operator="equal">
      <formula>"Sin iniciar"</formula>
    </cfRule>
  </conditionalFormatting>
  <conditionalFormatting sqref="CB74:CB75">
    <cfRule type="cellIs" dxfId="10791" priority="4016" stopIfTrue="1" operator="equal">
      <formula>"Vencida"</formula>
    </cfRule>
  </conditionalFormatting>
  <conditionalFormatting sqref="CB74:CB75">
    <cfRule type="cellIs" dxfId="10790" priority="4017" stopIfTrue="1" operator="equal">
      <formula>"En avance"</formula>
    </cfRule>
  </conditionalFormatting>
  <conditionalFormatting sqref="CB74:CB75">
    <cfRule type="cellIs" dxfId="10789" priority="4018" stopIfTrue="1" operator="equal">
      <formula>"Cumplida"</formula>
    </cfRule>
  </conditionalFormatting>
  <conditionalFormatting sqref="CC77">
    <cfRule type="cellIs" dxfId="10788" priority="4019" stopIfTrue="1" operator="equal">
      <formula>"Sin seguimiento"</formula>
    </cfRule>
  </conditionalFormatting>
  <conditionalFormatting sqref="CC77">
    <cfRule type="cellIs" dxfId="10787" priority="4020" stopIfTrue="1" operator="equal">
      <formula>"Sin iniciar"</formula>
    </cfRule>
  </conditionalFormatting>
  <conditionalFormatting sqref="CC77">
    <cfRule type="cellIs" dxfId="10786" priority="4021" stopIfTrue="1" operator="equal">
      <formula>"Vencida"</formula>
    </cfRule>
  </conditionalFormatting>
  <conditionalFormatting sqref="CC77">
    <cfRule type="cellIs" dxfId="10785" priority="4022" stopIfTrue="1" operator="equal">
      <formula>"En avance"</formula>
    </cfRule>
  </conditionalFormatting>
  <conditionalFormatting sqref="CC77">
    <cfRule type="cellIs" dxfId="10784" priority="4023" stopIfTrue="1" operator="equal">
      <formula>"Cumplida"</formula>
    </cfRule>
  </conditionalFormatting>
  <conditionalFormatting sqref="CA77">
    <cfRule type="cellIs" dxfId="10783" priority="4024" operator="equal">
      <formula>"Sin iniciar"</formula>
    </cfRule>
  </conditionalFormatting>
  <conditionalFormatting sqref="CA77">
    <cfRule type="cellIs" dxfId="10782" priority="4025" operator="equal">
      <formula>"Vencida"</formula>
    </cfRule>
  </conditionalFormatting>
  <conditionalFormatting sqref="CA77">
    <cfRule type="cellIs" dxfId="10781" priority="4026" operator="equal">
      <formula>"En avance"</formula>
    </cfRule>
  </conditionalFormatting>
  <conditionalFormatting sqref="CA77">
    <cfRule type="cellIs" dxfId="10780" priority="4027" operator="equal">
      <formula>"Cumplida"</formula>
    </cfRule>
  </conditionalFormatting>
  <conditionalFormatting sqref="CB77">
    <cfRule type="cellIs" dxfId="10779" priority="4028" stopIfTrue="1" operator="equal">
      <formula>"Sin iniciar"</formula>
    </cfRule>
  </conditionalFormatting>
  <conditionalFormatting sqref="CB77">
    <cfRule type="cellIs" dxfId="10778" priority="4029" stopIfTrue="1" operator="equal">
      <formula>"Vencida"</formula>
    </cfRule>
  </conditionalFormatting>
  <conditionalFormatting sqref="CB77">
    <cfRule type="cellIs" dxfId="10777" priority="4030" stopIfTrue="1" operator="equal">
      <formula>"En avance"</formula>
    </cfRule>
  </conditionalFormatting>
  <conditionalFormatting sqref="CB77">
    <cfRule type="cellIs" dxfId="10776" priority="4031" stopIfTrue="1" operator="equal">
      <formula>"Cumplida"</formula>
    </cfRule>
  </conditionalFormatting>
  <conditionalFormatting sqref="BZ77">
    <cfRule type="cellIs" dxfId="10775" priority="4032" stopIfTrue="1" operator="equal">
      <formula>"Sin iniciar"</formula>
    </cfRule>
  </conditionalFormatting>
  <conditionalFormatting sqref="BZ77">
    <cfRule type="cellIs" dxfId="10774" priority="4033" stopIfTrue="1" operator="equal">
      <formula>"Vencida"</formula>
    </cfRule>
  </conditionalFormatting>
  <conditionalFormatting sqref="BZ77">
    <cfRule type="cellIs" dxfId="10773" priority="4034" stopIfTrue="1" operator="equal">
      <formula>"En avance"</formula>
    </cfRule>
  </conditionalFormatting>
  <conditionalFormatting sqref="BZ77">
    <cfRule type="cellIs" dxfId="10772" priority="4035" stopIfTrue="1" operator="equal">
      <formula>"Cumplida"</formula>
    </cfRule>
  </conditionalFormatting>
  <conditionalFormatting sqref="CC79">
    <cfRule type="cellIs" dxfId="10771" priority="4036" stopIfTrue="1" operator="equal">
      <formula>"Sin seguimiento"</formula>
    </cfRule>
  </conditionalFormatting>
  <conditionalFormatting sqref="CC79">
    <cfRule type="cellIs" dxfId="10770" priority="4037" stopIfTrue="1" operator="equal">
      <formula>"Sin iniciar"</formula>
    </cfRule>
  </conditionalFormatting>
  <conditionalFormatting sqref="CC79">
    <cfRule type="cellIs" dxfId="10769" priority="4038" stopIfTrue="1" operator="equal">
      <formula>"Vencida"</formula>
    </cfRule>
  </conditionalFormatting>
  <conditionalFormatting sqref="CC79">
    <cfRule type="cellIs" dxfId="10768" priority="4039" stopIfTrue="1" operator="equal">
      <formula>"En avance"</formula>
    </cfRule>
  </conditionalFormatting>
  <conditionalFormatting sqref="CC79">
    <cfRule type="cellIs" dxfId="10767" priority="4040" stopIfTrue="1" operator="equal">
      <formula>"Cumplida"</formula>
    </cfRule>
  </conditionalFormatting>
  <conditionalFormatting sqref="CA79">
    <cfRule type="cellIs" dxfId="10766" priority="4041" operator="equal">
      <formula>"Sin iniciar"</formula>
    </cfRule>
  </conditionalFormatting>
  <conditionalFormatting sqref="CA79">
    <cfRule type="cellIs" dxfId="10765" priority="4042" operator="equal">
      <formula>"Vencida"</formula>
    </cfRule>
  </conditionalFormatting>
  <conditionalFormatting sqref="CA79">
    <cfRule type="cellIs" dxfId="10764" priority="4043" operator="equal">
      <formula>"En avance"</formula>
    </cfRule>
  </conditionalFormatting>
  <conditionalFormatting sqref="CA79">
    <cfRule type="cellIs" dxfId="10763" priority="4044" operator="equal">
      <formula>"Cumplida"</formula>
    </cfRule>
  </conditionalFormatting>
  <conditionalFormatting sqref="BZ79">
    <cfRule type="cellIs" dxfId="10762" priority="4045" stopIfTrue="1" operator="equal">
      <formula>"Sin iniciar"</formula>
    </cfRule>
  </conditionalFormatting>
  <conditionalFormatting sqref="BZ79">
    <cfRule type="cellIs" dxfId="10761" priority="4046" stopIfTrue="1" operator="equal">
      <formula>"Vencida"</formula>
    </cfRule>
  </conditionalFormatting>
  <conditionalFormatting sqref="BZ79">
    <cfRule type="cellIs" dxfId="10760" priority="4047" stopIfTrue="1" operator="equal">
      <formula>"En avance"</formula>
    </cfRule>
  </conditionalFormatting>
  <conditionalFormatting sqref="BZ79">
    <cfRule type="cellIs" dxfId="10759" priority="4048" stopIfTrue="1" operator="equal">
      <formula>"Cumplida"</formula>
    </cfRule>
  </conditionalFormatting>
  <conditionalFormatting sqref="CB79">
    <cfRule type="cellIs" dxfId="10758" priority="4049" stopIfTrue="1" operator="equal">
      <formula>"Sin iniciar"</formula>
    </cfRule>
  </conditionalFormatting>
  <conditionalFormatting sqref="CB79">
    <cfRule type="cellIs" dxfId="10757" priority="4050" stopIfTrue="1" operator="equal">
      <formula>"Vencida"</formula>
    </cfRule>
  </conditionalFormatting>
  <conditionalFormatting sqref="CB79">
    <cfRule type="cellIs" dxfId="10756" priority="4051" stopIfTrue="1" operator="equal">
      <formula>"En avance"</formula>
    </cfRule>
  </conditionalFormatting>
  <conditionalFormatting sqref="CB79">
    <cfRule type="cellIs" dxfId="10755" priority="4052" stopIfTrue="1" operator="equal">
      <formula>"Cumplida"</formula>
    </cfRule>
  </conditionalFormatting>
  <conditionalFormatting sqref="CC100:CC101">
    <cfRule type="cellIs" dxfId="10754" priority="4053" stopIfTrue="1" operator="equal">
      <formula>"Sin seguimiento"</formula>
    </cfRule>
  </conditionalFormatting>
  <conditionalFormatting sqref="CC100:CC101">
    <cfRule type="cellIs" dxfId="10753" priority="4054" stopIfTrue="1" operator="equal">
      <formula>"Sin iniciar"</formula>
    </cfRule>
  </conditionalFormatting>
  <conditionalFormatting sqref="CC100:CC101">
    <cfRule type="cellIs" dxfId="10752" priority="4055" stopIfTrue="1" operator="equal">
      <formula>"Vencida"</formula>
    </cfRule>
  </conditionalFormatting>
  <conditionalFormatting sqref="CC100:CC101">
    <cfRule type="cellIs" dxfId="10751" priority="4056" stopIfTrue="1" operator="equal">
      <formula>"En avance"</formula>
    </cfRule>
  </conditionalFormatting>
  <conditionalFormatting sqref="CC100:CC101">
    <cfRule type="cellIs" dxfId="10750" priority="4057" stopIfTrue="1" operator="equal">
      <formula>"Cumplida"</formula>
    </cfRule>
  </conditionalFormatting>
  <conditionalFormatting sqref="CA100:CA101">
    <cfRule type="cellIs" dxfId="10749" priority="4058" operator="equal">
      <formula>"Sin iniciar"</formula>
    </cfRule>
  </conditionalFormatting>
  <conditionalFormatting sqref="CA100:CA101">
    <cfRule type="cellIs" dxfId="10748" priority="4059" operator="equal">
      <formula>"Vencida"</formula>
    </cfRule>
  </conditionalFormatting>
  <conditionalFormatting sqref="CA100:CA101">
    <cfRule type="cellIs" dxfId="10747" priority="4060" operator="equal">
      <formula>"En avance"</formula>
    </cfRule>
  </conditionalFormatting>
  <conditionalFormatting sqref="CA100:CA101">
    <cfRule type="cellIs" dxfId="10746" priority="4061" operator="equal">
      <formula>"Cumplida"</formula>
    </cfRule>
  </conditionalFormatting>
  <conditionalFormatting sqref="BZ100:BZ101">
    <cfRule type="cellIs" dxfId="10745" priority="4062" stopIfTrue="1" operator="equal">
      <formula>"Sin iniciar"</formula>
    </cfRule>
  </conditionalFormatting>
  <conditionalFormatting sqref="BZ100:BZ101">
    <cfRule type="cellIs" dxfId="10744" priority="4063" stopIfTrue="1" operator="equal">
      <formula>"Vencida"</formula>
    </cfRule>
  </conditionalFormatting>
  <conditionalFormatting sqref="BZ100:BZ101">
    <cfRule type="cellIs" dxfId="10743" priority="4064" stopIfTrue="1" operator="equal">
      <formula>"En avance"</formula>
    </cfRule>
  </conditionalFormatting>
  <conditionalFormatting sqref="BZ100:BZ101">
    <cfRule type="cellIs" dxfId="10742" priority="4065" stopIfTrue="1" operator="equal">
      <formula>"Cumplida"</formula>
    </cfRule>
  </conditionalFormatting>
  <conditionalFormatting sqref="CB100:CB101">
    <cfRule type="cellIs" dxfId="10741" priority="4066" stopIfTrue="1" operator="equal">
      <formula>"Sin iniciar"</formula>
    </cfRule>
  </conditionalFormatting>
  <conditionalFormatting sqref="CB100:CB101">
    <cfRule type="cellIs" dxfId="10740" priority="4067" stopIfTrue="1" operator="equal">
      <formula>"Vencida"</formula>
    </cfRule>
  </conditionalFormatting>
  <conditionalFormatting sqref="CB100:CB101">
    <cfRule type="cellIs" dxfId="10739" priority="4068" stopIfTrue="1" operator="equal">
      <formula>"En avance"</formula>
    </cfRule>
  </conditionalFormatting>
  <conditionalFormatting sqref="CB100:CB101">
    <cfRule type="cellIs" dxfId="10738" priority="4069" stopIfTrue="1" operator="equal">
      <formula>"Cumplida"</formula>
    </cfRule>
  </conditionalFormatting>
  <conditionalFormatting sqref="CC105">
    <cfRule type="cellIs" dxfId="10737" priority="4070" stopIfTrue="1" operator="equal">
      <formula>"Sin seguimiento"</formula>
    </cfRule>
  </conditionalFormatting>
  <conditionalFormatting sqref="CC105">
    <cfRule type="cellIs" dxfId="10736" priority="4071" stopIfTrue="1" operator="equal">
      <formula>"Sin iniciar"</formula>
    </cfRule>
  </conditionalFormatting>
  <conditionalFormatting sqref="CC105">
    <cfRule type="cellIs" dxfId="10735" priority="4072" stopIfTrue="1" operator="equal">
      <formula>"Vencida"</formula>
    </cfRule>
  </conditionalFormatting>
  <conditionalFormatting sqref="CC105">
    <cfRule type="cellIs" dxfId="10734" priority="4073" stopIfTrue="1" operator="equal">
      <formula>"En avance"</formula>
    </cfRule>
  </conditionalFormatting>
  <conditionalFormatting sqref="CC105">
    <cfRule type="cellIs" dxfId="10733" priority="4074" stopIfTrue="1" operator="equal">
      <formula>"Cumplida"</formula>
    </cfRule>
  </conditionalFormatting>
  <conditionalFormatting sqref="CA105">
    <cfRule type="cellIs" dxfId="10732" priority="4075" operator="equal">
      <formula>"Sin iniciar"</formula>
    </cfRule>
  </conditionalFormatting>
  <conditionalFormatting sqref="CA105">
    <cfRule type="cellIs" dxfId="10731" priority="4076" operator="equal">
      <formula>"Vencida"</formula>
    </cfRule>
  </conditionalFormatting>
  <conditionalFormatting sqref="CA105">
    <cfRule type="cellIs" dxfId="10730" priority="4077" operator="equal">
      <formula>"En avance"</formula>
    </cfRule>
  </conditionalFormatting>
  <conditionalFormatting sqref="CA105">
    <cfRule type="cellIs" dxfId="10729" priority="4078" operator="equal">
      <formula>"Cumplida"</formula>
    </cfRule>
  </conditionalFormatting>
  <conditionalFormatting sqref="BZ105">
    <cfRule type="cellIs" dxfId="10728" priority="4079" stopIfTrue="1" operator="equal">
      <formula>"Sin iniciar"</formula>
    </cfRule>
  </conditionalFormatting>
  <conditionalFormatting sqref="BZ105">
    <cfRule type="cellIs" dxfId="10727" priority="4080" stopIfTrue="1" operator="equal">
      <formula>"Vencida"</formula>
    </cfRule>
  </conditionalFormatting>
  <conditionalFormatting sqref="BZ105">
    <cfRule type="cellIs" dxfId="10726" priority="4081" stopIfTrue="1" operator="equal">
      <formula>"En avance"</formula>
    </cfRule>
  </conditionalFormatting>
  <conditionalFormatting sqref="BZ105">
    <cfRule type="cellIs" dxfId="10725" priority="4082" stopIfTrue="1" operator="equal">
      <formula>"Cumplida"</formula>
    </cfRule>
  </conditionalFormatting>
  <conditionalFormatting sqref="CB105">
    <cfRule type="cellIs" dxfId="10724" priority="4083" stopIfTrue="1" operator="equal">
      <formula>"Sin iniciar"</formula>
    </cfRule>
  </conditionalFormatting>
  <conditionalFormatting sqref="CB105">
    <cfRule type="cellIs" dxfId="10723" priority="4084" stopIfTrue="1" operator="equal">
      <formula>"Vencida"</formula>
    </cfRule>
  </conditionalFormatting>
  <conditionalFormatting sqref="CB105">
    <cfRule type="cellIs" dxfId="10722" priority="4085" stopIfTrue="1" operator="equal">
      <formula>"En avance"</formula>
    </cfRule>
  </conditionalFormatting>
  <conditionalFormatting sqref="CB105">
    <cfRule type="cellIs" dxfId="10721" priority="4086" stopIfTrue="1" operator="equal">
      <formula>"Cumplida"</formula>
    </cfRule>
  </conditionalFormatting>
  <conditionalFormatting sqref="CC207:CC209">
    <cfRule type="cellIs" dxfId="10720" priority="4087" stopIfTrue="1" operator="equal">
      <formula>"Sin seguimiento"</formula>
    </cfRule>
  </conditionalFormatting>
  <conditionalFormatting sqref="CC207:CC209">
    <cfRule type="cellIs" dxfId="10719" priority="4088" stopIfTrue="1" operator="equal">
      <formula>"Sin iniciar"</formula>
    </cfRule>
  </conditionalFormatting>
  <conditionalFormatting sqref="CC207:CC209">
    <cfRule type="cellIs" dxfId="10718" priority="4089" stopIfTrue="1" operator="equal">
      <formula>"Vencida"</formula>
    </cfRule>
  </conditionalFormatting>
  <conditionalFormatting sqref="CC207:CC209">
    <cfRule type="cellIs" dxfId="10717" priority="4090" stopIfTrue="1" operator="equal">
      <formula>"En avance"</formula>
    </cfRule>
  </conditionalFormatting>
  <conditionalFormatting sqref="CC207:CC209">
    <cfRule type="cellIs" dxfId="10716" priority="4091" stopIfTrue="1" operator="equal">
      <formula>"Cumplida"</formula>
    </cfRule>
  </conditionalFormatting>
  <conditionalFormatting sqref="BZ207:BZ209">
    <cfRule type="cellIs" dxfId="10715" priority="4092" stopIfTrue="1" operator="equal">
      <formula>"Sin iniciar"</formula>
    </cfRule>
  </conditionalFormatting>
  <conditionalFormatting sqref="BZ207:BZ209">
    <cfRule type="cellIs" dxfId="10714" priority="4093" stopIfTrue="1" operator="equal">
      <formula>"Vencida"</formula>
    </cfRule>
  </conditionalFormatting>
  <conditionalFormatting sqref="BZ207:BZ209">
    <cfRule type="cellIs" dxfId="10713" priority="4094" stopIfTrue="1" operator="equal">
      <formula>"En avance"</formula>
    </cfRule>
  </conditionalFormatting>
  <conditionalFormatting sqref="BZ207:BZ209">
    <cfRule type="cellIs" dxfId="10712" priority="4095" stopIfTrue="1" operator="equal">
      <formula>"Cumplida"</formula>
    </cfRule>
  </conditionalFormatting>
  <conditionalFormatting sqref="CA207:CA209">
    <cfRule type="cellIs" dxfId="10711" priority="4096" operator="equal">
      <formula>"Sin iniciar"</formula>
    </cfRule>
  </conditionalFormatting>
  <conditionalFormatting sqref="CA207:CA209">
    <cfRule type="cellIs" dxfId="10710" priority="4097" operator="equal">
      <formula>"Vencida"</formula>
    </cfRule>
  </conditionalFormatting>
  <conditionalFormatting sqref="CA207:CA209">
    <cfRule type="cellIs" dxfId="10709" priority="4098" operator="equal">
      <formula>"En avance"</formula>
    </cfRule>
  </conditionalFormatting>
  <conditionalFormatting sqref="CA207:CA209">
    <cfRule type="cellIs" dxfId="10708" priority="4099" operator="equal">
      <formula>"Cumplida"</formula>
    </cfRule>
  </conditionalFormatting>
  <conditionalFormatting sqref="CB207:CB209">
    <cfRule type="cellIs" dxfId="10707" priority="4100" stopIfTrue="1" operator="equal">
      <formula>"Sin iniciar"</formula>
    </cfRule>
  </conditionalFormatting>
  <conditionalFormatting sqref="CB207:CB209">
    <cfRule type="cellIs" dxfId="10706" priority="4101" stopIfTrue="1" operator="equal">
      <formula>"Vencida"</formula>
    </cfRule>
  </conditionalFormatting>
  <conditionalFormatting sqref="CB207:CB209">
    <cfRule type="cellIs" dxfId="10705" priority="4102" stopIfTrue="1" operator="equal">
      <formula>"En avance"</formula>
    </cfRule>
  </conditionalFormatting>
  <conditionalFormatting sqref="CB207:CB209">
    <cfRule type="cellIs" dxfId="10704" priority="4103" stopIfTrue="1" operator="equal">
      <formula>"Cumplida"</formula>
    </cfRule>
  </conditionalFormatting>
  <conditionalFormatting sqref="CA215:CA217">
    <cfRule type="cellIs" dxfId="10703" priority="4104" stopIfTrue="1" operator="equal">
      <formula>"Sin seguimiento"</formula>
    </cfRule>
  </conditionalFormatting>
  <conditionalFormatting sqref="CA215:CA217">
    <cfRule type="cellIs" dxfId="10702" priority="4105" stopIfTrue="1" operator="equal">
      <formula>"Sin iniciar"</formula>
    </cfRule>
  </conditionalFormatting>
  <conditionalFormatting sqref="CA215:CA217">
    <cfRule type="cellIs" dxfId="10701" priority="4106" stopIfTrue="1" operator="equal">
      <formula>"Vencida"</formula>
    </cfRule>
  </conditionalFormatting>
  <conditionalFormatting sqref="CA215:CA217">
    <cfRule type="cellIs" dxfId="10700" priority="4107" stopIfTrue="1" operator="equal">
      <formula>"En avance"</formula>
    </cfRule>
  </conditionalFormatting>
  <conditionalFormatting sqref="CA215:CA217">
    <cfRule type="cellIs" dxfId="10699" priority="4108" stopIfTrue="1" operator="equal">
      <formula>"Cumplida"</formula>
    </cfRule>
  </conditionalFormatting>
  <conditionalFormatting sqref="CB216:CB217">
    <cfRule type="cellIs" dxfId="10698" priority="4109" stopIfTrue="1" operator="equal">
      <formula>"Sin iniciar"</formula>
    </cfRule>
  </conditionalFormatting>
  <conditionalFormatting sqref="CB216:CB217">
    <cfRule type="cellIs" dxfId="10697" priority="4110" stopIfTrue="1" operator="equal">
      <formula>"Vencida"</formula>
    </cfRule>
  </conditionalFormatting>
  <conditionalFormatting sqref="CB216:CB217">
    <cfRule type="cellIs" dxfId="10696" priority="4111" stopIfTrue="1" operator="equal">
      <formula>"En avance"</formula>
    </cfRule>
  </conditionalFormatting>
  <conditionalFormatting sqref="CB216:CB217">
    <cfRule type="cellIs" dxfId="10695" priority="4112" stopIfTrue="1" operator="equal">
      <formula>"Cumplida"</formula>
    </cfRule>
  </conditionalFormatting>
  <conditionalFormatting sqref="BZ215:BZ217">
    <cfRule type="cellIs" dxfId="10694" priority="4113" stopIfTrue="1" operator="equal">
      <formula>"Sin iniciar"</formula>
    </cfRule>
  </conditionalFormatting>
  <conditionalFormatting sqref="BZ215:BZ217">
    <cfRule type="cellIs" dxfId="10693" priority="4114" stopIfTrue="1" operator="equal">
      <formula>"Vencida"</formula>
    </cfRule>
  </conditionalFormatting>
  <conditionalFormatting sqref="BZ215:BZ217">
    <cfRule type="cellIs" dxfId="10692" priority="4115" stopIfTrue="1" operator="equal">
      <formula>"En avance"</formula>
    </cfRule>
  </conditionalFormatting>
  <conditionalFormatting sqref="BZ215:BZ217">
    <cfRule type="cellIs" dxfId="10691" priority="4116" stopIfTrue="1" operator="equal">
      <formula>"Cumplida"</formula>
    </cfRule>
  </conditionalFormatting>
  <conditionalFormatting sqref="CB215">
    <cfRule type="cellIs" dxfId="10690" priority="4117" stopIfTrue="1" operator="equal">
      <formula>"Sin iniciar"</formula>
    </cfRule>
  </conditionalFormatting>
  <conditionalFormatting sqref="CB215">
    <cfRule type="cellIs" dxfId="10689" priority="4118" stopIfTrue="1" operator="equal">
      <formula>"Vencida"</formula>
    </cfRule>
  </conditionalFormatting>
  <conditionalFormatting sqref="CB215">
    <cfRule type="cellIs" dxfId="10688" priority="4119" stopIfTrue="1" operator="equal">
      <formula>"En avance"</formula>
    </cfRule>
  </conditionalFormatting>
  <conditionalFormatting sqref="CB215">
    <cfRule type="cellIs" dxfId="10687" priority="4120" stopIfTrue="1" operator="equal">
      <formula>"Cumplida"</formula>
    </cfRule>
  </conditionalFormatting>
  <conditionalFormatting sqref="CA219">
    <cfRule type="cellIs" dxfId="10686" priority="4121" operator="equal">
      <formula>"Sin iniciar"</formula>
    </cfRule>
  </conditionalFormatting>
  <conditionalFormatting sqref="CA219">
    <cfRule type="cellIs" dxfId="10685" priority="4122" operator="equal">
      <formula>"Vencida"</formula>
    </cfRule>
  </conditionalFormatting>
  <conditionalFormatting sqref="CA219">
    <cfRule type="cellIs" dxfId="10684" priority="4123" operator="equal">
      <formula>"En avance"</formula>
    </cfRule>
  </conditionalFormatting>
  <conditionalFormatting sqref="CA219">
    <cfRule type="cellIs" dxfId="10683" priority="4124" operator="equal">
      <formula>"Cumplida"</formula>
    </cfRule>
  </conditionalFormatting>
  <conditionalFormatting sqref="CB219">
    <cfRule type="cellIs" dxfId="10682" priority="4125" stopIfTrue="1" operator="equal">
      <formula>"Sin iniciar"</formula>
    </cfRule>
  </conditionalFormatting>
  <conditionalFormatting sqref="CB219">
    <cfRule type="cellIs" dxfId="10681" priority="4126" stopIfTrue="1" operator="equal">
      <formula>"Vencida"</formula>
    </cfRule>
  </conditionalFormatting>
  <conditionalFormatting sqref="CB219">
    <cfRule type="cellIs" dxfId="10680" priority="4127" stopIfTrue="1" operator="equal">
      <formula>"En avance"</formula>
    </cfRule>
  </conditionalFormatting>
  <conditionalFormatting sqref="CB219">
    <cfRule type="cellIs" dxfId="10679" priority="4128" stopIfTrue="1" operator="equal">
      <formula>"Cumplida"</formula>
    </cfRule>
  </conditionalFormatting>
  <conditionalFormatting sqref="BZ219">
    <cfRule type="cellIs" dxfId="10678" priority="4129" stopIfTrue="1" operator="equal">
      <formula>"Sin iniciar"</formula>
    </cfRule>
  </conditionalFormatting>
  <conditionalFormatting sqref="BZ219">
    <cfRule type="cellIs" dxfId="10677" priority="4130" stopIfTrue="1" operator="equal">
      <formula>"Vencida"</formula>
    </cfRule>
  </conditionalFormatting>
  <conditionalFormatting sqref="BZ219">
    <cfRule type="cellIs" dxfId="10676" priority="4131" stopIfTrue="1" operator="equal">
      <formula>"En avance"</formula>
    </cfRule>
  </conditionalFormatting>
  <conditionalFormatting sqref="BZ219">
    <cfRule type="cellIs" dxfId="10675" priority="4132" stopIfTrue="1" operator="equal">
      <formula>"Cumplida"</formula>
    </cfRule>
  </conditionalFormatting>
  <conditionalFormatting sqref="CC221">
    <cfRule type="cellIs" dxfId="10674" priority="4133" stopIfTrue="1" operator="equal">
      <formula>"Sin seguimiento"</formula>
    </cfRule>
  </conditionalFormatting>
  <conditionalFormatting sqref="CC221">
    <cfRule type="cellIs" dxfId="10673" priority="4134" stopIfTrue="1" operator="equal">
      <formula>"Sin iniciar"</formula>
    </cfRule>
  </conditionalFormatting>
  <conditionalFormatting sqref="CC221">
    <cfRule type="cellIs" dxfId="10672" priority="4135" stopIfTrue="1" operator="equal">
      <formula>"Vencida"</formula>
    </cfRule>
  </conditionalFormatting>
  <conditionalFormatting sqref="CC221">
    <cfRule type="cellIs" dxfId="10671" priority="4136" stopIfTrue="1" operator="equal">
      <formula>"En avance"</formula>
    </cfRule>
  </conditionalFormatting>
  <conditionalFormatting sqref="CC221">
    <cfRule type="cellIs" dxfId="10670" priority="4137" stopIfTrue="1" operator="equal">
      <formula>"Cumplida"</formula>
    </cfRule>
  </conditionalFormatting>
  <conditionalFormatting sqref="CA221">
    <cfRule type="cellIs" dxfId="10669" priority="4138" operator="equal">
      <formula>"Sin iniciar"</formula>
    </cfRule>
  </conditionalFormatting>
  <conditionalFormatting sqref="CA221">
    <cfRule type="cellIs" dxfId="10668" priority="4139" operator="equal">
      <formula>"Vencida"</formula>
    </cfRule>
  </conditionalFormatting>
  <conditionalFormatting sqref="CA221">
    <cfRule type="cellIs" dxfId="10667" priority="4140" operator="equal">
      <formula>"En avance"</formula>
    </cfRule>
  </conditionalFormatting>
  <conditionalFormatting sqref="CA221">
    <cfRule type="cellIs" dxfId="10666" priority="4141" operator="equal">
      <formula>"Cumplida"</formula>
    </cfRule>
  </conditionalFormatting>
  <conditionalFormatting sqref="BZ221">
    <cfRule type="cellIs" dxfId="10665" priority="4142" stopIfTrue="1" operator="equal">
      <formula>"Sin iniciar"</formula>
    </cfRule>
  </conditionalFormatting>
  <conditionalFormatting sqref="BZ221">
    <cfRule type="cellIs" dxfId="10664" priority="4143" stopIfTrue="1" operator="equal">
      <formula>"Vencida"</formula>
    </cfRule>
  </conditionalFormatting>
  <conditionalFormatting sqref="BZ221">
    <cfRule type="cellIs" dxfId="10663" priority="4144" stopIfTrue="1" operator="equal">
      <formula>"En avance"</formula>
    </cfRule>
  </conditionalFormatting>
  <conditionalFormatting sqref="BZ221">
    <cfRule type="cellIs" dxfId="10662" priority="4145" stopIfTrue="1" operator="equal">
      <formula>"Cumplida"</formula>
    </cfRule>
  </conditionalFormatting>
  <conditionalFormatting sqref="CB221">
    <cfRule type="cellIs" dxfId="10661" priority="4146" stopIfTrue="1" operator="equal">
      <formula>"Sin iniciar"</formula>
    </cfRule>
  </conditionalFormatting>
  <conditionalFormatting sqref="CB221">
    <cfRule type="cellIs" dxfId="10660" priority="4147" stopIfTrue="1" operator="equal">
      <formula>"Vencida"</formula>
    </cfRule>
  </conditionalFormatting>
  <conditionalFormatting sqref="CB221">
    <cfRule type="cellIs" dxfId="10659" priority="4148" stopIfTrue="1" operator="equal">
      <formula>"En avance"</formula>
    </cfRule>
  </conditionalFormatting>
  <conditionalFormatting sqref="CB221">
    <cfRule type="cellIs" dxfId="10658" priority="4149" stopIfTrue="1" operator="equal">
      <formula>"Cumplida"</formula>
    </cfRule>
  </conditionalFormatting>
  <conditionalFormatting sqref="CB222">
    <cfRule type="cellIs" dxfId="10657" priority="4150" stopIfTrue="1" operator="equal">
      <formula>"Sin iniciar"</formula>
    </cfRule>
  </conditionalFormatting>
  <conditionalFormatting sqref="CB222">
    <cfRule type="cellIs" dxfId="10656" priority="4151" stopIfTrue="1" operator="equal">
      <formula>"Vencida"</formula>
    </cfRule>
  </conditionalFormatting>
  <conditionalFormatting sqref="CB222">
    <cfRule type="cellIs" dxfId="10655" priority="4152" stopIfTrue="1" operator="equal">
      <formula>"En avance"</formula>
    </cfRule>
  </conditionalFormatting>
  <conditionalFormatting sqref="CB222">
    <cfRule type="cellIs" dxfId="10654" priority="4153" stopIfTrue="1" operator="equal">
      <formula>"Cumplida"</formula>
    </cfRule>
  </conditionalFormatting>
  <conditionalFormatting sqref="BZ222">
    <cfRule type="cellIs" dxfId="10653" priority="4154" stopIfTrue="1" operator="equal">
      <formula>"Sin iniciar"</formula>
    </cfRule>
  </conditionalFormatting>
  <conditionalFormatting sqref="BZ222">
    <cfRule type="cellIs" dxfId="10652" priority="4155" stopIfTrue="1" operator="equal">
      <formula>"Vencida"</formula>
    </cfRule>
  </conditionalFormatting>
  <conditionalFormatting sqref="BZ222">
    <cfRule type="cellIs" dxfId="10651" priority="4156" stopIfTrue="1" operator="equal">
      <formula>"En avance"</formula>
    </cfRule>
  </conditionalFormatting>
  <conditionalFormatting sqref="BZ222">
    <cfRule type="cellIs" dxfId="10650" priority="4157" stopIfTrue="1" operator="equal">
      <formula>"Cumplida"</formula>
    </cfRule>
  </conditionalFormatting>
  <conditionalFormatting sqref="CA222">
    <cfRule type="cellIs" dxfId="10649" priority="4158" operator="equal">
      <formula>"Sin iniciar"</formula>
    </cfRule>
  </conditionalFormatting>
  <conditionalFormatting sqref="CA222">
    <cfRule type="cellIs" dxfId="10648" priority="4159" operator="equal">
      <formula>"Vencida"</formula>
    </cfRule>
  </conditionalFormatting>
  <conditionalFormatting sqref="CA222">
    <cfRule type="cellIs" dxfId="10647" priority="4160" operator="equal">
      <formula>"En avance"</formula>
    </cfRule>
  </conditionalFormatting>
  <conditionalFormatting sqref="CA222">
    <cfRule type="cellIs" dxfId="10646" priority="4161" operator="equal">
      <formula>"Cumplida"</formula>
    </cfRule>
  </conditionalFormatting>
  <conditionalFormatting sqref="CC223">
    <cfRule type="cellIs" dxfId="10645" priority="4162" stopIfTrue="1" operator="equal">
      <formula>"Sin seguimiento"</formula>
    </cfRule>
  </conditionalFormatting>
  <conditionalFormatting sqref="CC223">
    <cfRule type="cellIs" dxfId="10644" priority="4163" stopIfTrue="1" operator="equal">
      <formula>"Sin iniciar"</formula>
    </cfRule>
  </conditionalFormatting>
  <conditionalFormatting sqref="CC223">
    <cfRule type="cellIs" dxfId="10643" priority="4164" stopIfTrue="1" operator="equal">
      <formula>"Vencida"</formula>
    </cfRule>
  </conditionalFormatting>
  <conditionalFormatting sqref="CC223">
    <cfRule type="cellIs" dxfId="10642" priority="4165" stopIfTrue="1" operator="equal">
      <formula>"En avance"</formula>
    </cfRule>
  </conditionalFormatting>
  <conditionalFormatting sqref="CC223">
    <cfRule type="cellIs" dxfId="10641" priority="4166" stopIfTrue="1" operator="equal">
      <formula>"Cumplida"</formula>
    </cfRule>
  </conditionalFormatting>
  <conditionalFormatting sqref="CA223">
    <cfRule type="cellIs" dxfId="10640" priority="4167" operator="equal">
      <formula>"Sin iniciar"</formula>
    </cfRule>
  </conditionalFormatting>
  <conditionalFormatting sqref="CA223">
    <cfRule type="cellIs" dxfId="10639" priority="4168" operator="equal">
      <formula>"Vencida"</formula>
    </cfRule>
  </conditionalFormatting>
  <conditionalFormatting sqref="CA223">
    <cfRule type="cellIs" dxfId="10638" priority="4169" operator="equal">
      <formula>"En avance"</formula>
    </cfRule>
  </conditionalFormatting>
  <conditionalFormatting sqref="CA223">
    <cfRule type="cellIs" dxfId="10637" priority="4170" operator="equal">
      <formula>"Cumplida"</formula>
    </cfRule>
  </conditionalFormatting>
  <conditionalFormatting sqref="BZ223">
    <cfRule type="cellIs" dxfId="10636" priority="4171" stopIfTrue="1" operator="equal">
      <formula>"Sin iniciar"</formula>
    </cfRule>
  </conditionalFormatting>
  <conditionalFormatting sqref="BZ223">
    <cfRule type="cellIs" dxfId="10635" priority="4172" stopIfTrue="1" operator="equal">
      <formula>"Vencida"</formula>
    </cfRule>
  </conditionalFormatting>
  <conditionalFormatting sqref="BZ223">
    <cfRule type="cellIs" dxfId="10634" priority="4173" stopIfTrue="1" operator="equal">
      <formula>"En avance"</formula>
    </cfRule>
  </conditionalFormatting>
  <conditionalFormatting sqref="BZ223">
    <cfRule type="cellIs" dxfId="10633" priority="4174" stopIfTrue="1" operator="equal">
      <formula>"Cumplida"</formula>
    </cfRule>
  </conditionalFormatting>
  <conditionalFormatting sqref="CB223">
    <cfRule type="cellIs" dxfId="10632" priority="4175" stopIfTrue="1" operator="equal">
      <formula>"Sin iniciar"</formula>
    </cfRule>
  </conditionalFormatting>
  <conditionalFormatting sqref="CB223">
    <cfRule type="cellIs" dxfId="10631" priority="4176" stopIfTrue="1" operator="equal">
      <formula>"Vencida"</formula>
    </cfRule>
  </conditionalFormatting>
  <conditionalFormatting sqref="CB223">
    <cfRule type="cellIs" dxfId="10630" priority="4177" stopIfTrue="1" operator="equal">
      <formula>"En avance"</formula>
    </cfRule>
  </conditionalFormatting>
  <conditionalFormatting sqref="CB223">
    <cfRule type="cellIs" dxfId="10629" priority="4178" stopIfTrue="1" operator="equal">
      <formula>"Cumplida"</formula>
    </cfRule>
  </conditionalFormatting>
  <conditionalFormatting sqref="CC240:CC241">
    <cfRule type="cellIs" dxfId="10628" priority="4179" stopIfTrue="1" operator="equal">
      <formula>"Sin seguimiento"</formula>
    </cfRule>
  </conditionalFormatting>
  <conditionalFormatting sqref="CC240:CC241">
    <cfRule type="cellIs" dxfId="10627" priority="4180" stopIfTrue="1" operator="equal">
      <formula>"Sin iniciar"</formula>
    </cfRule>
  </conditionalFormatting>
  <conditionalFormatting sqref="CC240:CC241">
    <cfRule type="cellIs" dxfId="10626" priority="4181" stopIfTrue="1" operator="equal">
      <formula>"Vencida"</formula>
    </cfRule>
  </conditionalFormatting>
  <conditionalFormatting sqref="CC240:CC241">
    <cfRule type="cellIs" dxfId="10625" priority="4182" stopIfTrue="1" operator="equal">
      <formula>"En avance"</formula>
    </cfRule>
  </conditionalFormatting>
  <conditionalFormatting sqref="CC240:CC241">
    <cfRule type="cellIs" dxfId="10624" priority="4183" stopIfTrue="1" operator="equal">
      <formula>"Cumplida"</formula>
    </cfRule>
  </conditionalFormatting>
  <conditionalFormatting sqref="BZ240:BZ241">
    <cfRule type="cellIs" dxfId="10623" priority="4184" stopIfTrue="1" operator="equal">
      <formula>"Sin iniciar"</formula>
    </cfRule>
  </conditionalFormatting>
  <conditionalFormatting sqref="BZ240:BZ241">
    <cfRule type="cellIs" dxfId="10622" priority="4185" stopIfTrue="1" operator="equal">
      <formula>"Vencida"</formula>
    </cfRule>
  </conditionalFormatting>
  <conditionalFormatting sqref="BZ240:BZ241">
    <cfRule type="cellIs" dxfId="10621" priority="4186" stopIfTrue="1" operator="equal">
      <formula>"En avance"</formula>
    </cfRule>
  </conditionalFormatting>
  <conditionalFormatting sqref="BZ240:BZ241">
    <cfRule type="cellIs" dxfId="10620" priority="4187" stopIfTrue="1" operator="equal">
      <formula>"Cumplida"</formula>
    </cfRule>
  </conditionalFormatting>
  <conditionalFormatting sqref="CB240:CB241">
    <cfRule type="cellIs" dxfId="10619" priority="4188" stopIfTrue="1" operator="equal">
      <formula>"Sin iniciar"</formula>
    </cfRule>
  </conditionalFormatting>
  <conditionalFormatting sqref="CB240:CB241">
    <cfRule type="cellIs" dxfId="10618" priority="4189" stopIfTrue="1" operator="equal">
      <formula>"Vencida"</formula>
    </cfRule>
  </conditionalFormatting>
  <conditionalFormatting sqref="CB240:CB241">
    <cfRule type="cellIs" dxfId="10617" priority="4190" stopIfTrue="1" operator="equal">
      <formula>"En avance"</formula>
    </cfRule>
  </conditionalFormatting>
  <conditionalFormatting sqref="CB240:CB241">
    <cfRule type="cellIs" dxfId="10616" priority="4191" stopIfTrue="1" operator="equal">
      <formula>"Cumplida"</formula>
    </cfRule>
  </conditionalFormatting>
  <conditionalFormatting sqref="CA240:CA241">
    <cfRule type="cellIs" dxfId="10615" priority="4192" operator="equal">
      <formula>"Sin iniciar"</formula>
    </cfRule>
  </conditionalFormatting>
  <conditionalFormatting sqref="CA240:CA241">
    <cfRule type="cellIs" dxfId="10614" priority="4193" operator="equal">
      <formula>"Vencida"</formula>
    </cfRule>
  </conditionalFormatting>
  <conditionalFormatting sqref="CA240:CA241">
    <cfRule type="cellIs" dxfId="10613" priority="4194" operator="equal">
      <formula>"En avance"</formula>
    </cfRule>
  </conditionalFormatting>
  <conditionalFormatting sqref="CA240:CA241">
    <cfRule type="cellIs" dxfId="10612" priority="4195" operator="equal">
      <formula>"Cumplida"</formula>
    </cfRule>
  </conditionalFormatting>
  <conditionalFormatting sqref="CA247 CC247">
    <cfRule type="cellIs" dxfId="10611" priority="4196" stopIfTrue="1" operator="equal">
      <formula>"Sin seguimiento"</formula>
    </cfRule>
  </conditionalFormatting>
  <conditionalFormatting sqref="CA247 CC247">
    <cfRule type="cellIs" dxfId="10610" priority="4197" stopIfTrue="1" operator="equal">
      <formula>"Sin iniciar"</formula>
    </cfRule>
  </conditionalFormatting>
  <conditionalFormatting sqref="CA247 CC247">
    <cfRule type="cellIs" dxfId="10609" priority="4198" stopIfTrue="1" operator="equal">
      <formula>"Vencida"</formula>
    </cfRule>
  </conditionalFormatting>
  <conditionalFormatting sqref="CA247 CC247">
    <cfRule type="cellIs" dxfId="10608" priority="4199" stopIfTrue="1" operator="equal">
      <formula>"En avance"</formula>
    </cfRule>
  </conditionalFormatting>
  <conditionalFormatting sqref="CA247 CC247">
    <cfRule type="cellIs" dxfId="10607" priority="4200" stopIfTrue="1" operator="equal">
      <formula>"Cumplida"</formula>
    </cfRule>
  </conditionalFormatting>
  <conditionalFormatting sqref="BZ247">
    <cfRule type="cellIs" dxfId="10606" priority="4201" stopIfTrue="1" operator="equal">
      <formula>"Sin iniciar"</formula>
    </cfRule>
  </conditionalFormatting>
  <conditionalFormatting sqref="BZ247">
    <cfRule type="cellIs" dxfId="10605" priority="4202" stopIfTrue="1" operator="equal">
      <formula>"Vencida"</formula>
    </cfRule>
  </conditionalFormatting>
  <conditionalFormatting sqref="BZ247">
    <cfRule type="cellIs" dxfId="10604" priority="4203" stopIfTrue="1" operator="equal">
      <formula>"En avance"</formula>
    </cfRule>
  </conditionalFormatting>
  <conditionalFormatting sqref="BZ247">
    <cfRule type="cellIs" dxfId="10603" priority="4204" stopIfTrue="1" operator="equal">
      <formula>"Cumplida"</formula>
    </cfRule>
  </conditionalFormatting>
  <conditionalFormatting sqref="CB247">
    <cfRule type="cellIs" dxfId="10602" priority="4205" stopIfTrue="1" operator="equal">
      <formula>"Sin iniciar"</formula>
    </cfRule>
  </conditionalFormatting>
  <conditionalFormatting sqref="CB247">
    <cfRule type="cellIs" dxfId="10601" priority="4206" stopIfTrue="1" operator="equal">
      <formula>"Vencida"</formula>
    </cfRule>
  </conditionalFormatting>
  <conditionalFormatting sqref="CB247">
    <cfRule type="cellIs" dxfId="10600" priority="4207" stopIfTrue="1" operator="equal">
      <formula>"En avance"</formula>
    </cfRule>
  </conditionalFormatting>
  <conditionalFormatting sqref="CB247">
    <cfRule type="cellIs" dxfId="10599" priority="4208" stopIfTrue="1" operator="equal">
      <formula>"Cumplida"</formula>
    </cfRule>
  </conditionalFormatting>
  <conditionalFormatting sqref="CC249">
    <cfRule type="cellIs" dxfId="10598" priority="4209" stopIfTrue="1" operator="equal">
      <formula>"Sin seguimiento"</formula>
    </cfRule>
  </conditionalFormatting>
  <conditionalFormatting sqref="CC249">
    <cfRule type="cellIs" dxfId="10597" priority="4210" stopIfTrue="1" operator="equal">
      <formula>"Sin iniciar"</formula>
    </cfRule>
  </conditionalFormatting>
  <conditionalFormatting sqref="CC249">
    <cfRule type="cellIs" dxfId="10596" priority="4211" stopIfTrue="1" operator="equal">
      <formula>"Vencida"</formula>
    </cfRule>
  </conditionalFormatting>
  <conditionalFormatting sqref="CC249">
    <cfRule type="cellIs" dxfId="10595" priority="4212" stopIfTrue="1" operator="equal">
      <formula>"En avance"</formula>
    </cfRule>
  </conditionalFormatting>
  <conditionalFormatting sqref="CC249">
    <cfRule type="cellIs" dxfId="10594" priority="4213" stopIfTrue="1" operator="equal">
      <formula>"Cumplida"</formula>
    </cfRule>
  </conditionalFormatting>
  <conditionalFormatting sqref="BZ249">
    <cfRule type="cellIs" dxfId="10593" priority="4214" stopIfTrue="1" operator="equal">
      <formula>"Sin iniciar"</formula>
    </cfRule>
  </conditionalFormatting>
  <conditionalFormatting sqref="BZ249">
    <cfRule type="cellIs" dxfId="10592" priority="4215" stopIfTrue="1" operator="equal">
      <formula>"Vencida"</formula>
    </cfRule>
  </conditionalFormatting>
  <conditionalFormatting sqref="BZ249">
    <cfRule type="cellIs" dxfId="10591" priority="4216" stopIfTrue="1" operator="equal">
      <formula>"En avance"</formula>
    </cfRule>
  </conditionalFormatting>
  <conditionalFormatting sqref="BZ249">
    <cfRule type="cellIs" dxfId="10590" priority="4217" stopIfTrue="1" operator="equal">
      <formula>"Cumplida"</formula>
    </cfRule>
  </conditionalFormatting>
  <conditionalFormatting sqref="CA249">
    <cfRule type="cellIs" dxfId="10589" priority="4218" operator="equal">
      <formula>"Sin iniciar"</formula>
    </cfRule>
  </conditionalFormatting>
  <conditionalFormatting sqref="CA249">
    <cfRule type="cellIs" dxfId="10588" priority="4219" operator="equal">
      <formula>"Vencida"</formula>
    </cfRule>
  </conditionalFormatting>
  <conditionalFormatting sqref="CA249">
    <cfRule type="cellIs" dxfId="10587" priority="4220" operator="equal">
      <formula>"En avance"</formula>
    </cfRule>
  </conditionalFormatting>
  <conditionalFormatting sqref="CA249">
    <cfRule type="cellIs" dxfId="10586" priority="4221" operator="equal">
      <formula>"Cumplida"</formula>
    </cfRule>
  </conditionalFormatting>
  <conditionalFormatting sqref="CB249">
    <cfRule type="cellIs" dxfId="10585" priority="4222" stopIfTrue="1" operator="equal">
      <formula>"Sin iniciar"</formula>
    </cfRule>
  </conditionalFormatting>
  <conditionalFormatting sqref="CB249">
    <cfRule type="cellIs" dxfId="10584" priority="4223" stopIfTrue="1" operator="equal">
      <formula>"Vencida"</formula>
    </cfRule>
  </conditionalFormatting>
  <conditionalFormatting sqref="CB249">
    <cfRule type="cellIs" dxfId="10583" priority="4224" stopIfTrue="1" operator="equal">
      <formula>"En avance"</formula>
    </cfRule>
  </conditionalFormatting>
  <conditionalFormatting sqref="CB249">
    <cfRule type="cellIs" dxfId="10582" priority="4225" stopIfTrue="1" operator="equal">
      <formula>"Cumplida"</formula>
    </cfRule>
  </conditionalFormatting>
  <conditionalFormatting sqref="CA252 CC251">
    <cfRule type="cellIs" dxfId="10581" priority="4226" stopIfTrue="1" operator="equal">
      <formula>"Sin seguimiento"</formula>
    </cfRule>
  </conditionalFormatting>
  <conditionalFormatting sqref="CA252 CC251">
    <cfRule type="cellIs" dxfId="10580" priority="4227" stopIfTrue="1" operator="equal">
      <formula>"Sin iniciar"</formula>
    </cfRule>
  </conditionalFormatting>
  <conditionalFormatting sqref="CA252 CC251">
    <cfRule type="cellIs" dxfId="10579" priority="4228" stopIfTrue="1" operator="equal">
      <formula>"Vencida"</formula>
    </cfRule>
  </conditionalFormatting>
  <conditionalFormatting sqref="CA252 CC251">
    <cfRule type="cellIs" dxfId="10578" priority="4229" stopIfTrue="1" operator="equal">
      <formula>"En avance"</formula>
    </cfRule>
  </conditionalFormatting>
  <conditionalFormatting sqref="CA252 CC251">
    <cfRule type="cellIs" dxfId="10577" priority="4230" stopIfTrue="1" operator="equal">
      <formula>"Cumplida"</formula>
    </cfRule>
  </conditionalFormatting>
  <conditionalFormatting sqref="BZ251:BZ252">
    <cfRule type="cellIs" dxfId="10576" priority="4231" stopIfTrue="1" operator="equal">
      <formula>"Sin iniciar"</formula>
    </cfRule>
  </conditionalFormatting>
  <conditionalFormatting sqref="BZ251:BZ252">
    <cfRule type="cellIs" dxfId="10575" priority="4232" stopIfTrue="1" operator="equal">
      <formula>"Vencida"</formula>
    </cfRule>
  </conditionalFormatting>
  <conditionalFormatting sqref="BZ251:BZ252">
    <cfRule type="cellIs" dxfId="10574" priority="4233" stopIfTrue="1" operator="equal">
      <formula>"En avance"</formula>
    </cfRule>
  </conditionalFormatting>
  <conditionalFormatting sqref="BZ251:BZ252">
    <cfRule type="cellIs" dxfId="10573" priority="4234" stopIfTrue="1" operator="equal">
      <formula>"Cumplida"</formula>
    </cfRule>
  </conditionalFormatting>
  <conditionalFormatting sqref="CA251">
    <cfRule type="cellIs" dxfId="10572" priority="4235" operator="equal">
      <formula>"Sin iniciar"</formula>
    </cfRule>
  </conditionalFormatting>
  <conditionalFormatting sqref="CA251">
    <cfRule type="cellIs" dxfId="10571" priority="4236" operator="equal">
      <formula>"Vencida"</formula>
    </cfRule>
  </conditionalFormatting>
  <conditionalFormatting sqref="CA251">
    <cfRule type="cellIs" dxfId="10570" priority="4237" operator="equal">
      <formula>"En avance"</formula>
    </cfRule>
  </conditionalFormatting>
  <conditionalFormatting sqref="CA251">
    <cfRule type="cellIs" dxfId="10569" priority="4238" operator="equal">
      <formula>"Cumplida"</formula>
    </cfRule>
  </conditionalFormatting>
  <conditionalFormatting sqref="CB251">
    <cfRule type="cellIs" dxfId="10568" priority="4239" stopIfTrue="1" operator="equal">
      <formula>"Sin iniciar"</formula>
    </cfRule>
  </conditionalFormatting>
  <conditionalFormatting sqref="CB251">
    <cfRule type="cellIs" dxfId="10567" priority="4240" stopIfTrue="1" operator="equal">
      <formula>"Vencida"</formula>
    </cfRule>
  </conditionalFormatting>
  <conditionalFormatting sqref="CB251">
    <cfRule type="cellIs" dxfId="10566" priority="4241" stopIfTrue="1" operator="equal">
      <formula>"En avance"</formula>
    </cfRule>
  </conditionalFormatting>
  <conditionalFormatting sqref="CB251">
    <cfRule type="cellIs" dxfId="10565" priority="4242" stopIfTrue="1" operator="equal">
      <formula>"Cumplida"</formula>
    </cfRule>
  </conditionalFormatting>
  <conditionalFormatting sqref="CB252">
    <cfRule type="cellIs" dxfId="10564" priority="4243" stopIfTrue="1" operator="equal">
      <formula>"Sin iniciar"</formula>
    </cfRule>
  </conditionalFormatting>
  <conditionalFormatting sqref="CB252">
    <cfRule type="cellIs" dxfId="10563" priority="4244" stopIfTrue="1" operator="equal">
      <formula>"Vencida"</formula>
    </cfRule>
  </conditionalFormatting>
  <conditionalFormatting sqref="CB252">
    <cfRule type="cellIs" dxfId="10562" priority="4245" stopIfTrue="1" operator="equal">
      <formula>"En avance"</formula>
    </cfRule>
  </conditionalFormatting>
  <conditionalFormatting sqref="CB252">
    <cfRule type="cellIs" dxfId="10561" priority="4246" stopIfTrue="1" operator="equal">
      <formula>"Cumplida"</formula>
    </cfRule>
  </conditionalFormatting>
  <conditionalFormatting sqref="BZ269">
    <cfRule type="cellIs" dxfId="10560" priority="4247" stopIfTrue="1" operator="equal">
      <formula>"Sin iniciar"</formula>
    </cfRule>
  </conditionalFormatting>
  <conditionalFormatting sqref="BZ269">
    <cfRule type="cellIs" dxfId="10559" priority="4248" stopIfTrue="1" operator="equal">
      <formula>"Vencida"</formula>
    </cfRule>
  </conditionalFormatting>
  <conditionalFormatting sqref="BZ269">
    <cfRule type="cellIs" dxfId="10558" priority="4249" stopIfTrue="1" operator="equal">
      <formula>"En avance"</formula>
    </cfRule>
  </conditionalFormatting>
  <conditionalFormatting sqref="BZ269">
    <cfRule type="cellIs" dxfId="10557" priority="4250" stopIfTrue="1" operator="equal">
      <formula>"Cumplida"</formula>
    </cfRule>
  </conditionalFormatting>
  <conditionalFormatting sqref="CA269">
    <cfRule type="cellIs" dxfId="10556" priority="4251" operator="equal">
      <formula>"Sin iniciar"</formula>
    </cfRule>
  </conditionalFormatting>
  <conditionalFormatting sqref="CA269">
    <cfRule type="cellIs" dxfId="10555" priority="4252" operator="equal">
      <formula>"Vencida"</formula>
    </cfRule>
  </conditionalFormatting>
  <conditionalFormatting sqref="CA269">
    <cfRule type="cellIs" dxfId="10554" priority="4253" operator="equal">
      <formula>"En avance"</formula>
    </cfRule>
  </conditionalFormatting>
  <conditionalFormatting sqref="CA269">
    <cfRule type="cellIs" dxfId="10553" priority="4254" operator="equal">
      <formula>"Cumplida"</formula>
    </cfRule>
  </conditionalFormatting>
  <conditionalFormatting sqref="CB269">
    <cfRule type="cellIs" dxfId="10552" priority="4255" stopIfTrue="1" operator="equal">
      <formula>"Sin iniciar"</formula>
    </cfRule>
  </conditionalFormatting>
  <conditionalFormatting sqref="CB269">
    <cfRule type="cellIs" dxfId="10551" priority="4256" stopIfTrue="1" operator="equal">
      <formula>"Vencida"</formula>
    </cfRule>
  </conditionalFormatting>
  <conditionalFormatting sqref="CB269">
    <cfRule type="cellIs" dxfId="10550" priority="4257" stopIfTrue="1" operator="equal">
      <formula>"En avance"</formula>
    </cfRule>
  </conditionalFormatting>
  <conditionalFormatting sqref="CB269">
    <cfRule type="cellIs" dxfId="10549" priority="4258" stopIfTrue="1" operator="equal">
      <formula>"Cumplida"</formula>
    </cfRule>
  </conditionalFormatting>
  <conditionalFormatting sqref="N75">
    <cfRule type="cellIs" dxfId="10548" priority="4259" stopIfTrue="1" operator="equal">
      <formula>"Sin seguimiento"</formula>
    </cfRule>
  </conditionalFormatting>
  <conditionalFormatting sqref="N75">
    <cfRule type="cellIs" dxfId="10547" priority="4260" stopIfTrue="1" operator="equal">
      <formula>"Sin iniciar"</formula>
    </cfRule>
  </conditionalFormatting>
  <conditionalFormatting sqref="N75">
    <cfRule type="cellIs" dxfId="10546" priority="4261" stopIfTrue="1" operator="equal">
      <formula>"Vencida"</formula>
    </cfRule>
  </conditionalFormatting>
  <conditionalFormatting sqref="N75">
    <cfRule type="cellIs" dxfId="10545" priority="4262" stopIfTrue="1" operator="equal">
      <formula>"En avance"</formula>
    </cfRule>
  </conditionalFormatting>
  <conditionalFormatting sqref="N75">
    <cfRule type="cellIs" dxfId="10544" priority="4263" stopIfTrue="1" operator="equal">
      <formula>"Cumplida"</formula>
    </cfRule>
  </conditionalFormatting>
  <conditionalFormatting sqref="BZ66:CB66">
    <cfRule type="cellIs" dxfId="10543" priority="4264" operator="equal">
      <formula>"Sin iniciar"</formula>
    </cfRule>
  </conditionalFormatting>
  <conditionalFormatting sqref="BZ66:CB66">
    <cfRule type="cellIs" dxfId="10542" priority="4265" operator="equal">
      <formula>"Vencida"</formula>
    </cfRule>
  </conditionalFormatting>
  <conditionalFormatting sqref="BZ66:CB66">
    <cfRule type="cellIs" dxfId="10541" priority="4266" operator="equal">
      <formula>"En avance"</formula>
    </cfRule>
  </conditionalFormatting>
  <conditionalFormatting sqref="BZ66:CB66">
    <cfRule type="cellIs" dxfId="10540" priority="4267" operator="equal">
      <formula>"Cumplida"</formula>
    </cfRule>
  </conditionalFormatting>
  <conditionalFormatting sqref="CC67">
    <cfRule type="cellIs" dxfId="10539" priority="4268" operator="equal">
      <formula>"Sin iniciar"</formula>
    </cfRule>
  </conditionalFormatting>
  <conditionalFormatting sqref="CC67">
    <cfRule type="cellIs" dxfId="10538" priority="4269" operator="equal">
      <formula>"Vencida"</formula>
    </cfRule>
  </conditionalFormatting>
  <conditionalFormatting sqref="CC67">
    <cfRule type="cellIs" dxfId="10537" priority="4270" operator="equal">
      <formula>"En avance"</formula>
    </cfRule>
  </conditionalFormatting>
  <conditionalFormatting sqref="CC67">
    <cfRule type="cellIs" dxfId="10536" priority="4271" operator="equal">
      <formula>"Cumplida"</formula>
    </cfRule>
  </conditionalFormatting>
  <conditionalFormatting sqref="BZ67">
    <cfRule type="cellIs" dxfId="10535" priority="4272" operator="equal">
      <formula>"Sin iniciar"</formula>
    </cfRule>
  </conditionalFormatting>
  <conditionalFormatting sqref="BZ67">
    <cfRule type="cellIs" dxfId="10534" priority="4273" operator="equal">
      <formula>"Vencida"</formula>
    </cfRule>
  </conditionalFormatting>
  <conditionalFormatting sqref="BZ67">
    <cfRule type="cellIs" dxfId="10533" priority="4274" operator="equal">
      <formula>"En avance"</formula>
    </cfRule>
  </conditionalFormatting>
  <conditionalFormatting sqref="BZ67">
    <cfRule type="cellIs" dxfId="10532" priority="4275" operator="equal">
      <formula>"Cumplida"</formula>
    </cfRule>
  </conditionalFormatting>
  <conditionalFormatting sqref="CA67">
    <cfRule type="cellIs" dxfId="10531" priority="4276" operator="equal">
      <formula>"Sin iniciar"</formula>
    </cfRule>
  </conditionalFormatting>
  <conditionalFormatting sqref="CA67">
    <cfRule type="cellIs" dxfId="10530" priority="4277" operator="equal">
      <formula>"Vencida"</formula>
    </cfRule>
  </conditionalFormatting>
  <conditionalFormatting sqref="CA67">
    <cfRule type="cellIs" dxfId="10529" priority="4278" operator="equal">
      <formula>"En avance"</formula>
    </cfRule>
  </conditionalFormatting>
  <conditionalFormatting sqref="CA67">
    <cfRule type="cellIs" dxfId="10528" priority="4279" operator="equal">
      <formula>"Cumplida"</formula>
    </cfRule>
  </conditionalFormatting>
  <conditionalFormatting sqref="CB67">
    <cfRule type="cellIs" dxfId="10527" priority="4280" operator="equal">
      <formula>"Sin iniciar"</formula>
    </cfRule>
  </conditionalFormatting>
  <conditionalFormatting sqref="CB67">
    <cfRule type="cellIs" dxfId="10526" priority="4281" operator="equal">
      <formula>"Vencida"</formula>
    </cfRule>
  </conditionalFormatting>
  <conditionalFormatting sqref="CB67">
    <cfRule type="cellIs" dxfId="10525" priority="4282" operator="equal">
      <formula>"En avance"</formula>
    </cfRule>
  </conditionalFormatting>
  <conditionalFormatting sqref="CB67">
    <cfRule type="cellIs" dxfId="10524" priority="4283" operator="equal">
      <formula>"Cumplida"</formula>
    </cfRule>
  </conditionalFormatting>
  <conditionalFormatting sqref="CA266:CA268 CC266:CC268">
    <cfRule type="cellIs" dxfId="10523" priority="4284" stopIfTrue="1" operator="equal">
      <formula>"Sin seguimiento"</formula>
    </cfRule>
  </conditionalFormatting>
  <conditionalFormatting sqref="CA266:CA268 CC266:CC268">
    <cfRule type="cellIs" dxfId="10522" priority="4285" stopIfTrue="1" operator="equal">
      <formula>"Sin iniciar"</formula>
    </cfRule>
  </conditionalFormatting>
  <conditionalFormatting sqref="CA266:CA268 CC266:CC268">
    <cfRule type="cellIs" dxfId="10521" priority="4286" stopIfTrue="1" operator="equal">
      <formula>"Vencida"</formula>
    </cfRule>
  </conditionalFormatting>
  <conditionalFormatting sqref="CA266:CA268 CC266:CC268">
    <cfRule type="cellIs" dxfId="10520" priority="4287" stopIfTrue="1" operator="equal">
      <formula>"En avance"</formula>
    </cfRule>
  </conditionalFormatting>
  <conditionalFormatting sqref="CA266:CA268 CC266:CC268">
    <cfRule type="cellIs" dxfId="10519" priority="4288" stopIfTrue="1" operator="equal">
      <formula>"Cumplida"</formula>
    </cfRule>
  </conditionalFormatting>
  <conditionalFormatting sqref="BZ266:BZ268">
    <cfRule type="cellIs" dxfId="10518" priority="4289" operator="equal">
      <formula>"Sin iniciar"</formula>
    </cfRule>
  </conditionalFormatting>
  <conditionalFormatting sqref="BZ266:BZ268">
    <cfRule type="cellIs" dxfId="10517" priority="4290" operator="equal">
      <formula>"Vencida"</formula>
    </cfRule>
  </conditionalFormatting>
  <conditionalFormatting sqref="BZ266:BZ268">
    <cfRule type="cellIs" dxfId="10516" priority="4291" operator="equal">
      <formula>"En avance"</formula>
    </cfRule>
  </conditionalFormatting>
  <conditionalFormatting sqref="BZ266:BZ268">
    <cfRule type="cellIs" dxfId="10515" priority="4292" operator="equal">
      <formula>"Cumplida"</formula>
    </cfRule>
  </conditionalFormatting>
  <conditionalFormatting sqref="CB266:CB268">
    <cfRule type="cellIs" dxfId="10514" priority="4293" operator="equal">
      <formula>"Sin iniciar"</formula>
    </cfRule>
  </conditionalFormatting>
  <conditionalFormatting sqref="CB266:CB268">
    <cfRule type="cellIs" dxfId="10513" priority="4294" operator="equal">
      <formula>"Vencida"</formula>
    </cfRule>
  </conditionalFormatting>
  <conditionalFormatting sqref="CB266:CB268">
    <cfRule type="cellIs" dxfId="10512" priority="4295" operator="equal">
      <formula>"En avance"</formula>
    </cfRule>
  </conditionalFormatting>
  <conditionalFormatting sqref="CB266:CB268">
    <cfRule type="cellIs" dxfId="10511" priority="4296" operator="equal">
      <formula>"Cumplida"</formula>
    </cfRule>
  </conditionalFormatting>
  <conditionalFormatting sqref="CA270:CA272 CC270:CC272">
    <cfRule type="cellIs" dxfId="10510" priority="4297" stopIfTrue="1" operator="equal">
      <formula>"Sin seguimiento"</formula>
    </cfRule>
  </conditionalFormatting>
  <conditionalFormatting sqref="CA270:CA272 CC270:CC272">
    <cfRule type="cellIs" dxfId="10509" priority="4298" stopIfTrue="1" operator="equal">
      <formula>"Sin iniciar"</formula>
    </cfRule>
  </conditionalFormatting>
  <conditionalFormatting sqref="CA270:CA272 CC270:CC272">
    <cfRule type="cellIs" dxfId="10508" priority="4299" stopIfTrue="1" operator="equal">
      <formula>"Vencida"</formula>
    </cfRule>
  </conditionalFormatting>
  <conditionalFormatting sqref="CA270:CA272 CC270:CC272">
    <cfRule type="cellIs" dxfId="10507" priority="4300" stopIfTrue="1" operator="equal">
      <formula>"En avance"</formula>
    </cfRule>
  </conditionalFormatting>
  <conditionalFormatting sqref="CA270:CA272 CC270:CC272">
    <cfRule type="cellIs" dxfId="10506" priority="4301" stopIfTrue="1" operator="equal">
      <formula>"Cumplida"</formula>
    </cfRule>
  </conditionalFormatting>
  <conditionalFormatting sqref="BZ270:BZ272">
    <cfRule type="cellIs" dxfId="10505" priority="4302" operator="equal">
      <formula>"Sin iniciar"</formula>
    </cfRule>
  </conditionalFormatting>
  <conditionalFormatting sqref="BZ270:BZ272">
    <cfRule type="cellIs" dxfId="10504" priority="4303" operator="equal">
      <formula>"Vencida"</formula>
    </cfRule>
  </conditionalFormatting>
  <conditionalFormatting sqref="BZ270:BZ272">
    <cfRule type="cellIs" dxfId="10503" priority="4304" operator="equal">
      <formula>"En avance"</formula>
    </cfRule>
  </conditionalFormatting>
  <conditionalFormatting sqref="BZ270:BZ272">
    <cfRule type="cellIs" dxfId="10502" priority="4305" operator="equal">
      <formula>"Cumplida"</formula>
    </cfRule>
  </conditionalFormatting>
  <conditionalFormatting sqref="CB270">
    <cfRule type="cellIs" dxfId="10501" priority="4306" operator="equal">
      <formula>"Sin iniciar"</formula>
    </cfRule>
  </conditionalFormatting>
  <conditionalFormatting sqref="CB270">
    <cfRule type="cellIs" dxfId="10500" priority="4307" operator="equal">
      <formula>"Vencida"</formula>
    </cfRule>
  </conditionalFormatting>
  <conditionalFormatting sqref="CB270">
    <cfRule type="cellIs" dxfId="10499" priority="4308" operator="equal">
      <formula>"En avance"</formula>
    </cfRule>
  </conditionalFormatting>
  <conditionalFormatting sqref="CB270">
    <cfRule type="cellIs" dxfId="10498" priority="4309" operator="equal">
      <formula>"Cumplida"</formula>
    </cfRule>
  </conditionalFormatting>
  <conditionalFormatting sqref="CB271:CB272">
    <cfRule type="cellIs" dxfId="10497" priority="4310" operator="equal">
      <formula>"Sin iniciar"</formula>
    </cfRule>
  </conditionalFormatting>
  <conditionalFormatting sqref="CB271:CB272">
    <cfRule type="cellIs" dxfId="10496" priority="4311" operator="equal">
      <formula>"Vencida"</formula>
    </cfRule>
  </conditionalFormatting>
  <conditionalFormatting sqref="CB271:CB272">
    <cfRule type="cellIs" dxfId="10495" priority="4312" operator="equal">
      <formula>"En avance"</formula>
    </cfRule>
  </conditionalFormatting>
  <conditionalFormatting sqref="CB271:CB272">
    <cfRule type="cellIs" dxfId="10494" priority="4313" operator="equal">
      <formula>"Cumplida"</formula>
    </cfRule>
  </conditionalFormatting>
  <conditionalFormatting sqref="CA274:CA278 CC274:CC278">
    <cfRule type="cellIs" dxfId="10493" priority="4314" stopIfTrue="1" operator="equal">
      <formula>"Sin seguimiento"</formula>
    </cfRule>
  </conditionalFormatting>
  <conditionalFormatting sqref="CA274:CA278 CC274:CC278">
    <cfRule type="cellIs" dxfId="10492" priority="4315" stopIfTrue="1" operator="equal">
      <formula>"Sin iniciar"</formula>
    </cfRule>
  </conditionalFormatting>
  <conditionalFormatting sqref="CA274:CA278 CC274:CC278">
    <cfRule type="cellIs" dxfId="10491" priority="4316" stopIfTrue="1" operator="equal">
      <formula>"Vencida"</formula>
    </cfRule>
  </conditionalFormatting>
  <conditionalFormatting sqref="CA274:CA278 CC274:CC278">
    <cfRule type="cellIs" dxfId="10490" priority="4317" stopIfTrue="1" operator="equal">
      <formula>"En avance"</formula>
    </cfRule>
  </conditionalFormatting>
  <conditionalFormatting sqref="CA274:CA278 CC274:CC278">
    <cfRule type="cellIs" dxfId="10489" priority="4318" stopIfTrue="1" operator="equal">
      <formula>"Cumplida"</formula>
    </cfRule>
  </conditionalFormatting>
  <conditionalFormatting sqref="BZ274:BZ278">
    <cfRule type="cellIs" dxfId="10488" priority="4319" operator="equal">
      <formula>"Sin iniciar"</formula>
    </cfRule>
  </conditionalFormatting>
  <conditionalFormatting sqref="BZ274:BZ278">
    <cfRule type="cellIs" dxfId="10487" priority="4320" operator="equal">
      <formula>"Vencida"</formula>
    </cfRule>
  </conditionalFormatting>
  <conditionalFormatting sqref="BZ274:BZ278">
    <cfRule type="cellIs" dxfId="10486" priority="4321" operator="equal">
      <formula>"En avance"</formula>
    </cfRule>
  </conditionalFormatting>
  <conditionalFormatting sqref="BZ274:BZ278">
    <cfRule type="cellIs" dxfId="10485" priority="4322" operator="equal">
      <formula>"Cumplida"</formula>
    </cfRule>
  </conditionalFormatting>
  <conditionalFormatting sqref="CB274:CB275">
    <cfRule type="cellIs" dxfId="10484" priority="4323" operator="equal">
      <formula>"Sin iniciar"</formula>
    </cfRule>
  </conditionalFormatting>
  <conditionalFormatting sqref="CB274:CB275">
    <cfRule type="cellIs" dxfId="10483" priority="4324" operator="equal">
      <formula>"Vencida"</formula>
    </cfRule>
  </conditionalFormatting>
  <conditionalFormatting sqref="CB274:CB275">
    <cfRule type="cellIs" dxfId="10482" priority="4325" operator="equal">
      <formula>"En avance"</formula>
    </cfRule>
  </conditionalFormatting>
  <conditionalFormatting sqref="CB274:CB275">
    <cfRule type="cellIs" dxfId="10481" priority="4326" operator="equal">
      <formula>"Cumplida"</formula>
    </cfRule>
  </conditionalFormatting>
  <conditionalFormatting sqref="CB276">
    <cfRule type="cellIs" dxfId="10480" priority="4327" operator="equal">
      <formula>"Sin iniciar"</formula>
    </cfRule>
  </conditionalFormatting>
  <conditionalFormatting sqref="CB276">
    <cfRule type="cellIs" dxfId="10479" priority="4328" operator="equal">
      <formula>"Vencida"</formula>
    </cfRule>
  </conditionalFormatting>
  <conditionalFormatting sqref="CB276">
    <cfRule type="cellIs" dxfId="10478" priority="4329" operator="equal">
      <formula>"En avance"</formula>
    </cfRule>
  </conditionalFormatting>
  <conditionalFormatting sqref="CB276">
    <cfRule type="cellIs" dxfId="10477" priority="4330" operator="equal">
      <formula>"Cumplida"</formula>
    </cfRule>
  </conditionalFormatting>
  <conditionalFormatting sqref="CB277">
    <cfRule type="cellIs" dxfId="10476" priority="4331" operator="equal">
      <formula>"Sin iniciar"</formula>
    </cfRule>
  </conditionalFormatting>
  <conditionalFormatting sqref="CB277">
    <cfRule type="cellIs" dxfId="10475" priority="4332" operator="equal">
      <formula>"Vencida"</formula>
    </cfRule>
  </conditionalFormatting>
  <conditionalFormatting sqref="CB277">
    <cfRule type="cellIs" dxfId="10474" priority="4333" operator="equal">
      <formula>"En avance"</formula>
    </cfRule>
  </conditionalFormatting>
  <conditionalFormatting sqref="CB277">
    <cfRule type="cellIs" dxfId="10473" priority="4334" operator="equal">
      <formula>"Cumplida"</formula>
    </cfRule>
  </conditionalFormatting>
  <conditionalFormatting sqref="CB278">
    <cfRule type="cellIs" dxfId="10472" priority="4335" operator="equal">
      <formula>"Sin iniciar"</formula>
    </cfRule>
  </conditionalFormatting>
  <conditionalFormatting sqref="CB278">
    <cfRule type="cellIs" dxfId="10471" priority="4336" operator="equal">
      <formula>"Vencida"</formula>
    </cfRule>
  </conditionalFormatting>
  <conditionalFormatting sqref="CB278">
    <cfRule type="cellIs" dxfId="10470" priority="4337" operator="equal">
      <formula>"En avance"</formula>
    </cfRule>
  </conditionalFormatting>
  <conditionalFormatting sqref="CB278">
    <cfRule type="cellIs" dxfId="10469" priority="4338" operator="equal">
      <formula>"Cumplida"</formula>
    </cfRule>
  </conditionalFormatting>
  <conditionalFormatting sqref="CA350:CA351 CC350:CC351">
    <cfRule type="cellIs" dxfId="10468" priority="4339" stopIfTrue="1" operator="equal">
      <formula>"Sin seguimiento"</formula>
    </cfRule>
  </conditionalFormatting>
  <conditionalFormatting sqref="CA350:CA351 CC350:CC351">
    <cfRule type="cellIs" dxfId="10467" priority="4340" stopIfTrue="1" operator="equal">
      <formula>"Sin iniciar"</formula>
    </cfRule>
  </conditionalFormatting>
  <conditionalFormatting sqref="CA350:CA351 CC350:CC351">
    <cfRule type="cellIs" dxfId="10466" priority="4341" stopIfTrue="1" operator="equal">
      <formula>"Vencida"</formula>
    </cfRule>
  </conditionalFormatting>
  <conditionalFormatting sqref="CA350:CA351 CC350:CC351">
    <cfRule type="cellIs" dxfId="10465" priority="4342" stopIfTrue="1" operator="equal">
      <formula>"En avance"</formula>
    </cfRule>
  </conditionalFormatting>
  <conditionalFormatting sqref="CA350:CA351 CC350:CC351">
    <cfRule type="cellIs" dxfId="10464" priority="4343" stopIfTrue="1" operator="equal">
      <formula>"Cumplida"</formula>
    </cfRule>
  </conditionalFormatting>
  <conditionalFormatting sqref="BZ350:BZ351">
    <cfRule type="cellIs" dxfId="10463" priority="4344" operator="equal">
      <formula>"Sin iniciar"</formula>
    </cfRule>
  </conditionalFormatting>
  <conditionalFormatting sqref="BZ350:BZ351">
    <cfRule type="cellIs" dxfId="10462" priority="4345" operator="equal">
      <formula>"Vencida"</formula>
    </cfRule>
  </conditionalFormatting>
  <conditionalFormatting sqref="BZ350:BZ351">
    <cfRule type="cellIs" dxfId="10461" priority="4346" operator="equal">
      <formula>"En avance"</formula>
    </cfRule>
  </conditionalFormatting>
  <conditionalFormatting sqref="BZ350:BZ351">
    <cfRule type="cellIs" dxfId="10460" priority="4347" operator="equal">
      <formula>"Cumplida"</formula>
    </cfRule>
  </conditionalFormatting>
  <conditionalFormatting sqref="CB350">
    <cfRule type="cellIs" dxfId="10459" priority="4348" operator="equal">
      <formula>"Sin iniciar"</formula>
    </cfRule>
  </conditionalFormatting>
  <conditionalFormatting sqref="CB350">
    <cfRule type="cellIs" dxfId="10458" priority="4349" operator="equal">
      <formula>"Vencida"</formula>
    </cfRule>
  </conditionalFormatting>
  <conditionalFormatting sqref="CB350">
    <cfRule type="cellIs" dxfId="10457" priority="4350" operator="equal">
      <formula>"En avance"</formula>
    </cfRule>
  </conditionalFormatting>
  <conditionalFormatting sqref="CB350">
    <cfRule type="cellIs" dxfId="10456" priority="4351" operator="equal">
      <formula>"Cumplida"</formula>
    </cfRule>
  </conditionalFormatting>
  <conditionalFormatting sqref="CB351">
    <cfRule type="cellIs" dxfId="10455" priority="4352" operator="equal">
      <formula>"Sin iniciar"</formula>
    </cfRule>
  </conditionalFormatting>
  <conditionalFormatting sqref="CB351">
    <cfRule type="cellIs" dxfId="10454" priority="4353" operator="equal">
      <formula>"Vencida"</formula>
    </cfRule>
  </conditionalFormatting>
  <conditionalFormatting sqref="CB351">
    <cfRule type="cellIs" dxfId="10453" priority="4354" operator="equal">
      <formula>"En avance"</formula>
    </cfRule>
  </conditionalFormatting>
  <conditionalFormatting sqref="CB351">
    <cfRule type="cellIs" dxfId="10452" priority="4355" operator="equal">
      <formula>"Cumplida"</formula>
    </cfRule>
  </conditionalFormatting>
  <conditionalFormatting sqref="CA373 CC373">
    <cfRule type="cellIs" dxfId="10451" priority="4356" stopIfTrue="1" operator="equal">
      <formula>"Sin seguimiento"</formula>
    </cfRule>
  </conditionalFormatting>
  <conditionalFormatting sqref="CA373 CC373">
    <cfRule type="cellIs" dxfId="10450" priority="4357" stopIfTrue="1" operator="equal">
      <formula>"Sin iniciar"</formula>
    </cfRule>
  </conditionalFormatting>
  <conditionalFormatting sqref="CA373 CC373">
    <cfRule type="cellIs" dxfId="10449" priority="4358" stopIfTrue="1" operator="equal">
      <formula>"Vencida"</formula>
    </cfRule>
  </conditionalFormatting>
  <conditionalFormatting sqref="CA373 CC373">
    <cfRule type="cellIs" dxfId="10448" priority="4359" stopIfTrue="1" operator="equal">
      <formula>"En avance"</formula>
    </cfRule>
  </conditionalFormatting>
  <conditionalFormatting sqref="CA373 CC373">
    <cfRule type="cellIs" dxfId="10447" priority="4360" stopIfTrue="1" operator="equal">
      <formula>"Cumplida"</formula>
    </cfRule>
  </conditionalFormatting>
  <conditionalFormatting sqref="BZ373">
    <cfRule type="cellIs" dxfId="10446" priority="4361" operator="equal">
      <formula>"Sin iniciar"</formula>
    </cfRule>
  </conditionalFormatting>
  <conditionalFormatting sqref="BZ373">
    <cfRule type="cellIs" dxfId="10445" priority="4362" operator="equal">
      <formula>"Vencida"</formula>
    </cfRule>
  </conditionalFormatting>
  <conditionalFormatting sqref="BZ373">
    <cfRule type="cellIs" dxfId="10444" priority="4363" operator="equal">
      <formula>"En avance"</formula>
    </cfRule>
  </conditionalFormatting>
  <conditionalFormatting sqref="BZ373">
    <cfRule type="cellIs" dxfId="10443" priority="4364" operator="equal">
      <formula>"Cumplida"</formula>
    </cfRule>
  </conditionalFormatting>
  <conditionalFormatting sqref="CB373">
    <cfRule type="cellIs" dxfId="10442" priority="4365" operator="equal">
      <formula>"Sin iniciar"</formula>
    </cfRule>
  </conditionalFormatting>
  <conditionalFormatting sqref="CB373">
    <cfRule type="cellIs" dxfId="10441" priority="4366" operator="equal">
      <formula>"Vencida"</formula>
    </cfRule>
  </conditionalFormatting>
  <conditionalFormatting sqref="CB373">
    <cfRule type="cellIs" dxfId="10440" priority="4367" operator="equal">
      <formula>"En avance"</formula>
    </cfRule>
  </conditionalFormatting>
  <conditionalFormatting sqref="CB373">
    <cfRule type="cellIs" dxfId="10439" priority="4368" operator="equal">
      <formula>"Cumplida"</formula>
    </cfRule>
  </conditionalFormatting>
  <conditionalFormatting sqref="CA377">
    <cfRule type="cellIs" dxfId="10438" priority="4369" stopIfTrue="1" operator="equal">
      <formula>"Sin seguimiento"</formula>
    </cfRule>
  </conditionalFormatting>
  <conditionalFormatting sqref="CA377">
    <cfRule type="cellIs" dxfId="10437" priority="4370" stopIfTrue="1" operator="equal">
      <formula>"Sin iniciar"</formula>
    </cfRule>
  </conditionalFormatting>
  <conditionalFormatting sqref="CA377">
    <cfRule type="cellIs" dxfId="10436" priority="4371" stopIfTrue="1" operator="equal">
      <formula>"Vencida"</formula>
    </cfRule>
  </conditionalFormatting>
  <conditionalFormatting sqref="CA377">
    <cfRule type="cellIs" dxfId="10435" priority="4372" stopIfTrue="1" operator="equal">
      <formula>"En avance"</formula>
    </cfRule>
  </conditionalFormatting>
  <conditionalFormatting sqref="CA377">
    <cfRule type="cellIs" dxfId="10434" priority="4373" stopIfTrue="1" operator="equal">
      <formula>"Cumplida"</formula>
    </cfRule>
  </conditionalFormatting>
  <conditionalFormatting sqref="CB377">
    <cfRule type="cellIs" dxfId="10433" priority="4374" stopIfTrue="1" operator="equal">
      <formula>"Sin iniciar"</formula>
    </cfRule>
  </conditionalFormatting>
  <conditionalFormatting sqref="CB377">
    <cfRule type="cellIs" dxfId="10432" priority="4375" stopIfTrue="1" operator="equal">
      <formula>"Vencida"</formula>
    </cfRule>
  </conditionalFormatting>
  <conditionalFormatting sqref="CB377">
    <cfRule type="cellIs" dxfId="10431" priority="4376" stopIfTrue="1" operator="equal">
      <formula>"En avance"</formula>
    </cfRule>
  </conditionalFormatting>
  <conditionalFormatting sqref="CB377">
    <cfRule type="cellIs" dxfId="10430" priority="4377" stopIfTrue="1" operator="equal">
      <formula>"Cumplida"</formula>
    </cfRule>
  </conditionalFormatting>
  <conditionalFormatting sqref="BZ377">
    <cfRule type="cellIs" dxfId="10429" priority="4378" stopIfTrue="1" operator="equal">
      <formula>"Sin iniciar"</formula>
    </cfRule>
  </conditionalFormatting>
  <conditionalFormatting sqref="BZ377">
    <cfRule type="cellIs" dxfId="10428" priority="4379" stopIfTrue="1" operator="equal">
      <formula>"Vencida"</formula>
    </cfRule>
  </conditionalFormatting>
  <conditionalFormatting sqref="BZ377">
    <cfRule type="cellIs" dxfId="10427" priority="4380" stopIfTrue="1" operator="equal">
      <formula>"En avance"</formula>
    </cfRule>
  </conditionalFormatting>
  <conditionalFormatting sqref="BZ377">
    <cfRule type="cellIs" dxfId="10426" priority="4381" stopIfTrue="1" operator="equal">
      <formula>"Cumplida"</formula>
    </cfRule>
  </conditionalFormatting>
  <conditionalFormatting sqref="CB159">
    <cfRule type="cellIs" dxfId="10425" priority="4382" stopIfTrue="1" operator="equal">
      <formula>"Sin iniciar"</formula>
    </cfRule>
  </conditionalFormatting>
  <conditionalFormatting sqref="CB159">
    <cfRule type="cellIs" dxfId="10424" priority="4383" stopIfTrue="1" operator="equal">
      <formula>"Vencida"</formula>
    </cfRule>
  </conditionalFormatting>
  <conditionalFormatting sqref="CB159">
    <cfRule type="cellIs" dxfId="10423" priority="4384" stopIfTrue="1" operator="equal">
      <formula>"En avance"</formula>
    </cfRule>
  </conditionalFormatting>
  <conditionalFormatting sqref="CB159">
    <cfRule type="cellIs" dxfId="10422" priority="4385" stopIfTrue="1" operator="equal">
      <formula>"Cumplida"</formula>
    </cfRule>
  </conditionalFormatting>
  <conditionalFormatting sqref="CC343:CC344">
    <cfRule type="cellIs" dxfId="10421" priority="4386" stopIfTrue="1" operator="equal">
      <formula>"Sin iniciar"</formula>
    </cfRule>
  </conditionalFormatting>
  <conditionalFormatting sqref="CC343:CC344">
    <cfRule type="cellIs" dxfId="10420" priority="4387" stopIfTrue="1" operator="equal">
      <formula>"Vencida"</formula>
    </cfRule>
  </conditionalFormatting>
  <conditionalFormatting sqref="CC343:CC344">
    <cfRule type="cellIs" dxfId="10419" priority="4388" stopIfTrue="1" operator="equal">
      <formula>"En avance"</formula>
    </cfRule>
  </conditionalFormatting>
  <conditionalFormatting sqref="CC343:CC344">
    <cfRule type="cellIs" dxfId="10418" priority="4389" stopIfTrue="1" operator="equal">
      <formula>"Cumplida"</formula>
    </cfRule>
  </conditionalFormatting>
  <conditionalFormatting sqref="CC346">
    <cfRule type="cellIs" dxfId="10417" priority="4390" stopIfTrue="1" operator="equal">
      <formula>"Sin iniciar"</formula>
    </cfRule>
  </conditionalFormatting>
  <conditionalFormatting sqref="CC346">
    <cfRule type="cellIs" dxfId="10416" priority="4391" stopIfTrue="1" operator="equal">
      <formula>"Vencida"</formula>
    </cfRule>
  </conditionalFormatting>
  <conditionalFormatting sqref="CC346">
    <cfRule type="cellIs" dxfId="10415" priority="4392" stopIfTrue="1" operator="equal">
      <formula>"En avance"</formula>
    </cfRule>
  </conditionalFormatting>
  <conditionalFormatting sqref="CC346">
    <cfRule type="cellIs" dxfId="10414" priority="4393" stopIfTrue="1" operator="equal">
      <formula>"Cumplida"</formula>
    </cfRule>
  </conditionalFormatting>
  <conditionalFormatting sqref="CC353">
    <cfRule type="cellIs" dxfId="10413" priority="4394" stopIfTrue="1" operator="equal">
      <formula>"Sin iniciar"</formula>
    </cfRule>
  </conditionalFormatting>
  <conditionalFormatting sqref="CC353">
    <cfRule type="cellIs" dxfId="10412" priority="4395" stopIfTrue="1" operator="equal">
      <formula>"Vencida"</formula>
    </cfRule>
  </conditionalFormatting>
  <conditionalFormatting sqref="CC353">
    <cfRule type="cellIs" dxfId="10411" priority="4396" stopIfTrue="1" operator="equal">
      <formula>"En avance"</formula>
    </cfRule>
  </conditionalFormatting>
  <conditionalFormatting sqref="CC353">
    <cfRule type="cellIs" dxfId="10410" priority="4397" stopIfTrue="1" operator="equal">
      <formula>"Cumplida"</formula>
    </cfRule>
  </conditionalFormatting>
  <conditionalFormatting sqref="CC357">
    <cfRule type="cellIs" dxfId="10409" priority="4398" stopIfTrue="1" operator="equal">
      <formula>"Sin iniciar"</formula>
    </cfRule>
  </conditionalFormatting>
  <conditionalFormatting sqref="CC357">
    <cfRule type="cellIs" dxfId="10408" priority="4399" stopIfTrue="1" operator="equal">
      <formula>"Vencida"</formula>
    </cfRule>
  </conditionalFormatting>
  <conditionalFormatting sqref="CC357">
    <cfRule type="cellIs" dxfId="10407" priority="4400" stopIfTrue="1" operator="equal">
      <formula>"En avance"</formula>
    </cfRule>
  </conditionalFormatting>
  <conditionalFormatting sqref="CC357">
    <cfRule type="cellIs" dxfId="10406" priority="4401" stopIfTrue="1" operator="equal">
      <formula>"Cumplida"</formula>
    </cfRule>
  </conditionalFormatting>
  <conditionalFormatting sqref="CC359">
    <cfRule type="cellIs" dxfId="10405" priority="4402" stopIfTrue="1" operator="equal">
      <formula>"Sin iniciar"</formula>
    </cfRule>
  </conditionalFormatting>
  <conditionalFormatting sqref="CC359">
    <cfRule type="cellIs" dxfId="10404" priority="4403" stopIfTrue="1" operator="equal">
      <formula>"Vencida"</formula>
    </cfRule>
  </conditionalFormatting>
  <conditionalFormatting sqref="CC359">
    <cfRule type="cellIs" dxfId="10403" priority="4404" stopIfTrue="1" operator="equal">
      <formula>"En avance"</formula>
    </cfRule>
  </conditionalFormatting>
  <conditionalFormatting sqref="CC359">
    <cfRule type="cellIs" dxfId="10402" priority="4405" stopIfTrue="1" operator="equal">
      <formula>"Cumplida"</formula>
    </cfRule>
  </conditionalFormatting>
  <conditionalFormatting sqref="CC361">
    <cfRule type="cellIs" dxfId="10401" priority="4406" stopIfTrue="1" operator="equal">
      <formula>"Sin iniciar"</formula>
    </cfRule>
  </conditionalFormatting>
  <conditionalFormatting sqref="CC361">
    <cfRule type="cellIs" dxfId="10400" priority="4407" stopIfTrue="1" operator="equal">
      <formula>"Vencida"</formula>
    </cfRule>
  </conditionalFormatting>
  <conditionalFormatting sqref="CC361">
    <cfRule type="cellIs" dxfId="10399" priority="4408" stopIfTrue="1" operator="equal">
      <formula>"En avance"</formula>
    </cfRule>
  </conditionalFormatting>
  <conditionalFormatting sqref="CC361">
    <cfRule type="cellIs" dxfId="10398" priority="4409" stopIfTrue="1" operator="equal">
      <formula>"Cumplida"</formula>
    </cfRule>
  </conditionalFormatting>
  <conditionalFormatting sqref="CA169">
    <cfRule type="cellIs" dxfId="10397" priority="4420" operator="equal">
      <formula>"Sin iniciar"</formula>
    </cfRule>
  </conditionalFormatting>
  <conditionalFormatting sqref="CA169">
    <cfRule type="cellIs" dxfId="10396" priority="4421" operator="equal">
      <formula>"Vencida"</formula>
    </cfRule>
  </conditionalFormatting>
  <conditionalFormatting sqref="CA169">
    <cfRule type="cellIs" dxfId="10395" priority="4422" operator="equal">
      <formula>"En avance"</formula>
    </cfRule>
  </conditionalFormatting>
  <conditionalFormatting sqref="CA169">
    <cfRule type="cellIs" dxfId="10394" priority="4423" operator="equal">
      <formula>"Cumplida"</formula>
    </cfRule>
  </conditionalFormatting>
  <conditionalFormatting sqref="BZ169">
    <cfRule type="cellIs" dxfId="10393" priority="4424" operator="equal">
      <formula>"Sin iniciar"</formula>
    </cfRule>
  </conditionalFormatting>
  <conditionalFormatting sqref="BZ169">
    <cfRule type="cellIs" dxfId="10392" priority="4425" operator="equal">
      <formula>"Vencida"</formula>
    </cfRule>
  </conditionalFormatting>
  <conditionalFormatting sqref="BZ169">
    <cfRule type="cellIs" dxfId="10391" priority="4426" operator="equal">
      <formula>"En avance"</formula>
    </cfRule>
  </conditionalFormatting>
  <conditionalFormatting sqref="BZ169">
    <cfRule type="cellIs" dxfId="10390" priority="4427" operator="equal">
      <formula>"Cumplida"</formula>
    </cfRule>
  </conditionalFormatting>
  <conditionalFormatting sqref="CB169">
    <cfRule type="cellIs" dxfId="10389" priority="4428" operator="equal">
      <formula>"Sin iniciar"</formula>
    </cfRule>
  </conditionalFormatting>
  <conditionalFormatting sqref="CB169">
    <cfRule type="cellIs" dxfId="10388" priority="4429" operator="equal">
      <formula>"Vencida"</formula>
    </cfRule>
  </conditionalFormatting>
  <conditionalFormatting sqref="CB169">
    <cfRule type="cellIs" dxfId="10387" priority="4430" stopIfTrue="1" operator="equal">
      <formula>"Cumplida"</formula>
    </cfRule>
  </conditionalFormatting>
  <conditionalFormatting sqref="CC169">
    <cfRule type="cellIs" dxfId="10386" priority="4431" stopIfTrue="1" operator="equal">
      <formula>"Sin iniciar"</formula>
    </cfRule>
  </conditionalFormatting>
  <conditionalFormatting sqref="CC169">
    <cfRule type="cellIs" dxfId="10385" priority="4432" stopIfTrue="1" operator="equal">
      <formula>"Vencida"</formula>
    </cfRule>
  </conditionalFormatting>
  <conditionalFormatting sqref="CC169">
    <cfRule type="cellIs" dxfId="10384" priority="4433" stopIfTrue="1" operator="equal">
      <formula>"En avance"</formula>
    </cfRule>
  </conditionalFormatting>
  <conditionalFormatting sqref="CC169">
    <cfRule type="cellIs" dxfId="10383" priority="4434" stopIfTrue="1" operator="equal">
      <formula>"Cumplida"</formula>
    </cfRule>
  </conditionalFormatting>
  <conditionalFormatting sqref="CA220">
    <cfRule type="cellIs" dxfId="10382" priority="4435" operator="equal">
      <formula>"Sin iniciar"</formula>
    </cfRule>
  </conditionalFormatting>
  <conditionalFormatting sqref="CA220">
    <cfRule type="cellIs" dxfId="10381" priority="4436" operator="equal">
      <formula>"Vencida"</formula>
    </cfRule>
  </conditionalFormatting>
  <conditionalFormatting sqref="CA220">
    <cfRule type="cellIs" dxfId="10380" priority="4437" operator="equal">
      <formula>"En avance"</formula>
    </cfRule>
  </conditionalFormatting>
  <conditionalFormatting sqref="CA220">
    <cfRule type="cellIs" dxfId="10379" priority="4438" operator="equal">
      <formula>"Cumplida"</formula>
    </cfRule>
  </conditionalFormatting>
  <conditionalFormatting sqref="BZ220">
    <cfRule type="cellIs" dxfId="10378" priority="4439" stopIfTrue="1" operator="equal">
      <formula>"Sin iniciar"</formula>
    </cfRule>
  </conditionalFormatting>
  <conditionalFormatting sqref="BZ220">
    <cfRule type="cellIs" dxfId="10377" priority="4440" stopIfTrue="1" operator="equal">
      <formula>"Vencida"</formula>
    </cfRule>
  </conditionalFormatting>
  <conditionalFormatting sqref="BZ220">
    <cfRule type="cellIs" dxfId="10376" priority="4441" stopIfTrue="1" operator="equal">
      <formula>"En avance"</formula>
    </cfRule>
  </conditionalFormatting>
  <conditionalFormatting sqref="BZ220">
    <cfRule type="cellIs" dxfId="10375" priority="4442" stopIfTrue="1" operator="equal">
      <formula>"Cumplida"</formula>
    </cfRule>
  </conditionalFormatting>
  <conditionalFormatting sqref="CB220">
    <cfRule type="cellIs" dxfId="10374" priority="4443" stopIfTrue="1" operator="equal">
      <formula>"Sin iniciar"</formula>
    </cfRule>
  </conditionalFormatting>
  <conditionalFormatting sqref="CB220">
    <cfRule type="cellIs" dxfId="10373" priority="4444" stopIfTrue="1" operator="equal">
      <formula>"Vencida"</formula>
    </cfRule>
  </conditionalFormatting>
  <conditionalFormatting sqref="CB220">
    <cfRule type="cellIs" dxfId="10372" priority="4445" stopIfTrue="1" operator="equal">
      <formula>"En avance"</formula>
    </cfRule>
  </conditionalFormatting>
  <conditionalFormatting sqref="CB220">
    <cfRule type="cellIs" dxfId="10371" priority="4446" stopIfTrue="1" operator="equal">
      <formula>"Cumplida"</formula>
    </cfRule>
  </conditionalFormatting>
  <conditionalFormatting sqref="BZ348:BZ349">
    <cfRule type="cellIs" dxfId="10370" priority="4447" stopIfTrue="1" operator="equal">
      <formula>"Sin iniciar"</formula>
    </cfRule>
  </conditionalFormatting>
  <conditionalFormatting sqref="BZ348:BZ349">
    <cfRule type="cellIs" dxfId="10369" priority="4448" stopIfTrue="1" operator="equal">
      <formula>"Vencida"</formula>
    </cfRule>
  </conditionalFormatting>
  <conditionalFormatting sqref="BZ348:BZ349">
    <cfRule type="cellIs" dxfId="10368" priority="4449" stopIfTrue="1" operator="equal">
      <formula>"En avance"</formula>
    </cfRule>
  </conditionalFormatting>
  <conditionalFormatting sqref="BZ348:BZ349">
    <cfRule type="cellIs" dxfId="10367" priority="4450" stopIfTrue="1" operator="equal">
      <formula>"Cumplida"</formula>
    </cfRule>
  </conditionalFormatting>
  <conditionalFormatting sqref="CB348:CB349">
    <cfRule type="cellIs" dxfId="10366" priority="4451" stopIfTrue="1" operator="equal">
      <formula>"Sin iniciar"</formula>
    </cfRule>
  </conditionalFormatting>
  <conditionalFormatting sqref="CB348:CB349">
    <cfRule type="cellIs" dxfId="10365" priority="4452" stopIfTrue="1" operator="equal">
      <formula>"Vencida"</formula>
    </cfRule>
  </conditionalFormatting>
  <conditionalFormatting sqref="CB348:CB349">
    <cfRule type="cellIs" dxfId="10364" priority="4453" stopIfTrue="1" operator="equal">
      <formula>"En avance"</formula>
    </cfRule>
  </conditionalFormatting>
  <conditionalFormatting sqref="CB348:CB349">
    <cfRule type="cellIs" dxfId="10363" priority="4454" stopIfTrue="1" operator="equal">
      <formula>"Cumplida"</formula>
    </cfRule>
  </conditionalFormatting>
  <conditionalFormatting sqref="CH8">
    <cfRule type="cellIs" dxfId="10362" priority="4455" stopIfTrue="1" operator="equal">
      <formula>"Sin iniciar"</formula>
    </cfRule>
  </conditionalFormatting>
  <conditionalFormatting sqref="CH8">
    <cfRule type="cellIs" dxfId="10361" priority="4456" stopIfTrue="1" operator="equal">
      <formula>"Vencida"</formula>
    </cfRule>
  </conditionalFormatting>
  <conditionalFormatting sqref="CH8">
    <cfRule type="cellIs" dxfId="10360" priority="4457" stopIfTrue="1" operator="equal">
      <formula>"En avance"</formula>
    </cfRule>
  </conditionalFormatting>
  <conditionalFormatting sqref="CH8">
    <cfRule type="cellIs" dxfId="10359" priority="4458" stopIfTrue="1" operator="equal">
      <formula>"Cumplida"</formula>
    </cfRule>
  </conditionalFormatting>
  <conditionalFormatting sqref="CF8">
    <cfRule type="cellIs" dxfId="10358" priority="4459" operator="equal">
      <formula>"Sin iniciar"</formula>
    </cfRule>
  </conditionalFormatting>
  <conditionalFormatting sqref="CF8">
    <cfRule type="cellIs" dxfId="10357" priority="4460" operator="equal">
      <formula>"Vencida"</formula>
    </cfRule>
  </conditionalFormatting>
  <conditionalFormatting sqref="CF8">
    <cfRule type="cellIs" dxfId="10356" priority="4461" stopIfTrue="1" operator="equal">
      <formula>"Cumplida"</formula>
    </cfRule>
  </conditionalFormatting>
  <conditionalFormatting sqref="CE8">
    <cfRule type="cellIs" dxfId="10355" priority="4462" operator="equal">
      <formula>"Sin iniciar"</formula>
    </cfRule>
  </conditionalFormatting>
  <conditionalFormatting sqref="CE8">
    <cfRule type="cellIs" dxfId="10354" priority="4463" operator="equal">
      <formula>"Vencida"</formula>
    </cfRule>
  </conditionalFormatting>
  <conditionalFormatting sqref="CE8">
    <cfRule type="cellIs" dxfId="10353" priority="4464" stopIfTrue="1" operator="equal">
      <formula>"Cumplida"</formula>
    </cfRule>
  </conditionalFormatting>
  <conditionalFormatting sqref="CG8">
    <cfRule type="cellIs" dxfId="10352" priority="4465" operator="equal">
      <formula>"Sin iniciar"</formula>
    </cfRule>
  </conditionalFormatting>
  <conditionalFormatting sqref="CG8">
    <cfRule type="cellIs" dxfId="10351" priority="4466" operator="equal">
      <formula>"Vencida"</formula>
    </cfRule>
  </conditionalFormatting>
  <conditionalFormatting sqref="CG8">
    <cfRule type="cellIs" dxfId="10350" priority="4467" stopIfTrue="1" operator="equal">
      <formula>"Cumplida"</formula>
    </cfRule>
  </conditionalFormatting>
  <conditionalFormatting sqref="CI9">
    <cfRule type="cellIs" dxfId="10349" priority="4468" operator="equal">
      <formula>"Sin iniciar"</formula>
    </cfRule>
  </conditionalFormatting>
  <conditionalFormatting sqref="CI9">
    <cfRule type="cellIs" dxfId="10348" priority="4469" operator="equal">
      <formula>"Vencida"</formula>
    </cfRule>
  </conditionalFormatting>
  <conditionalFormatting sqref="CI9">
    <cfRule type="cellIs" dxfId="10347" priority="4470" operator="equal">
      <formula>"En avance"</formula>
    </cfRule>
  </conditionalFormatting>
  <conditionalFormatting sqref="CI9">
    <cfRule type="cellIs" dxfId="10346" priority="4471" operator="equal">
      <formula>"Cumplida"</formula>
    </cfRule>
  </conditionalFormatting>
  <conditionalFormatting sqref="CF9:CG9">
    <cfRule type="cellIs" dxfId="10345" priority="4472" operator="equal">
      <formula>"Sin iniciar"</formula>
    </cfRule>
  </conditionalFormatting>
  <conditionalFormatting sqref="CF9:CG9">
    <cfRule type="cellIs" dxfId="10344" priority="4473" operator="equal">
      <formula>"Vencida"</formula>
    </cfRule>
  </conditionalFormatting>
  <conditionalFormatting sqref="CF9:CG9">
    <cfRule type="cellIs" dxfId="10343" priority="4474" stopIfTrue="1" operator="equal">
      <formula>"Cumplida"</formula>
    </cfRule>
  </conditionalFormatting>
  <conditionalFormatting sqref="CH9">
    <cfRule type="cellIs" dxfId="10342" priority="4475" stopIfTrue="1" operator="equal">
      <formula>"Sin iniciar"</formula>
    </cfRule>
  </conditionalFormatting>
  <conditionalFormatting sqref="CH9">
    <cfRule type="cellIs" dxfId="10341" priority="4476" stopIfTrue="1" operator="equal">
      <formula>"Vencida"</formula>
    </cfRule>
  </conditionalFormatting>
  <conditionalFormatting sqref="CH9">
    <cfRule type="cellIs" dxfId="10340" priority="4477" stopIfTrue="1" operator="equal">
      <formula>"En avance"</formula>
    </cfRule>
  </conditionalFormatting>
  <conditionalFormatting sqref="CH9">
    <cfRule type="cellIs" dxfId="10339" priority="4478" stopIfTrue="1" operator="equal">
      <formula>"Cumplida"</formula>
    </cfRule>
  </conditionalFormatting>
  <conditionalFormatting sqref="CE9">
    <cfRule type="cellIs" dxfId="10338" priority="4479" operator="equal">
      <formula>"Sin iniciar"</formula>
    </cfRule>
  </conditionalFormatting>
  <conditionalFormatting sqref="CE9">
    <cfRule type="cellIs" dxfId="10337" priority="4480" operator="equal">
      <formula>"Vencida"</formula>
    </cfRule>
  </conditionalFormatting>
  <conditionalFormatting sqref="CE9">
    <cfRule type="cellIs" dxfId="10336" priority="4481" stopIfTrue="1" operator="equal">
      <formula>"Cumplida"</formula>
    </cfRule>
  </conditionalFormatting>
  <conditionalFormatting sqref="CI16">
    <cfRule type="cellIs" dxfId="10335" priority="4482" operator="equal">
      <formula>"Sin iniciar"</formula>
    </cfRule>
  </conditionalFormatting>
  <conditionalFormatting sqref="CI16">
    <cfRule type="cellIs" dxfId="10334" priority="4483" operator="equal">
      <formula>"Vencida"</formula>
    </cfRule>
  </conditionalFormatting>
  <conditionalFormatting sqref="CI16">
    <cfRule type="cellIs" dxfId="10333" priority="4484" operator="equal">
      <formula>"En avance"</formula>
    </cfRule>
  </conditionalFormatting>
  <conditionalFormatting sqref="CI16">
    <cfRule type="cellIs" dxfId="10332" priority="4485" operator="equal">
      <formula>"Cumplida"</formula>
    </cfRule>
  </conditionalFormatting>
  <conditionalFormatting sqref="CF16">
    <cfRule type="cellIs" dxfId="10331" priority="4486" operator="equal">
      <formula>"Sin iniciar"</formula>
    </cfRule>
  </conditionalFormatting>
  <conditionalFormatting sqref="CF16">
    <cfRule type="cellIs" dxfId="10330" priority="4487" operator="equal">
      <formula>"Vencida"</formula>
    </cfRule>
  </conditionalFormatting>
  <conditionalFormatting sqref="CF16">
    <cfRule type="cellIs" dxfId="10329" priority="4488" stopIfTrue="1" operator="equal">
      <formula>"Cumplida"</formula>
    </cfRule>
  </conditionalFormatting>
  <conditionalFormatting sqref="CH16">
    <cfRule type="cellIs" dxfId="10328" priority="4489" stopIfTrue="1" operator="equal">
      <formula>"Sin iniciar"</formula>
    </cfRule>
  </conditionalFormatting>
  <conditionalFormatting sqref="CH16">
    <cfRule type="cellIs" dxfId="10327" priority="4490" stopIfTrue="1" operator="equal">
      <formula>"Vencida"</formula>
    </cfRule>
  </conditionalFormatting>
  <conditionalFormatting sqref="CH16">
    <cfRule type="cellIs" dxfId="10326" priority="4491" stopIfTrue="1" operator="equal">
      <formula>"En avance"</formula>
    </cfRule>
  </conditionalFormatting>
  <conditionalFormatting sqref="CH16">
    <cfRule type="cellIs" dxfId="10325" priority="4492" stopIfTrue="1" operator="equal">
      <formula>"Cumplida"</formula>
    </cfRule>
  </conditionalFormatting>
  <conditionalFormatting sqref="CG16">
    <cfRule type="cellIs" dxfId="10324" priority="4493" operator="equal">
      <formula>"Sin iniciar"</formula>
    </cfRule>
  </conditionalFormatting>
  <conditionalFormatting sqref="CG16">
    <cfRule type="cellIs" dxfId="10323" priority="4494" operator="equal">
      <formula>"Vencida"</formula>
    </cfRule>
  </conditionalFormatting>
  <conditionalFormatting sqref="CG16">
    <cfRule type="cellIs" dxfId="10322" priority="4495" stopIfTrue="1" operator="equal">
      <formula>"Cumplida"</formula>
    </cfRule>
  </conditionalFormatting>
  <conditionalFormatting sqref="CE16">
    <cfRule type="cellIs" dxfId="10321" priority="4496" operator="equal">
      <formula>"Sin iniciar"</formula>
    </cfRule>
  </conditionalFormatting>
  <conditionalFormatting sqref="CE16">
    <cfRule type="cellIs" dxfId="10320" priority="4497" operator="equal">
      <formula>"Vencida"</formula>
    </cfRule>
  </conditionalFormatting>
  <conditionalFormatting sqref="CE16">
    <cfRule type="cellIs" dxfId="10319" priority="4498" stopIfTrue="1" operator="equal">
      <formula>"Cumplida"</formula>
    </cfRule>
  </conditionalFormatting>
  <conditionalFormatting sqref="CH32">
    <cfRule type="cellIs" dxfId="10318" priority="4499" stopIfTrue="1" operator="equal">
      <formula>"Sin iniciar"</formula>
    </cfRule>
  </conditionalFormatting>
  <conditionalFormatting sqref="CH32">
    <cfRule type="cellIs" dxfId="10317" priority="4500" stopIfTrue="1" operator="equal">
      <formula>"Vencida"</formula>
    </cfRule>
  </conditionalFormatting>
  <conditionalFormatting sqref="CH32">
    <cfRule type="cellIs" dxfId="10316" priority="4501" stopIfTrue="1" operator="equal">
      <formula>"En avance"</formula>
    </cfRule>
  </conditionalFormatting>
  <conditionalFormatting sqref="CH32">
    <cfRule type="cellIs" dxfId="10315" priority="4502" stopIfTrue="1" operator="equal">
      <formula>"Cumplida"</formula>
    </cfRule>
  </conditionalFormatting>
  <conditionalFormatting sqref="CI32">
    <cfRule type="cellIs" dxfId="10314" priority="4503" operator="equal">
      <formula>"Sin iniciar"</formula>
    </cfRule>
  </conditionalFormatting>
  <conditionalFormatting sqref="CI32">
    <cfRule type="cellIs" dxfId="10313" priority="4504" operator="equal">
      <formula>"Vencida"</formula>
    </cfRule>
  </conditionalFormatting>
  <conditionalFormatting sqref="CI32">
    <cfRule type="cellIs" dxfId="10312" priority="4505" operator="equal">
      <formula>"En avance"</formula>
    </cfRule>
  </conditionalFormatting>
  <conditionalFormatting sqref="CI32">
    <cfRule type="cellIs" dxfId="10311" priority="4506" operator="equal">
      <formula>"Cumplida"</formula>
    </cfRule>
  </conditionalFormatting>
  <conditionalFormatting sqref="CE32">
    <cfRule type="cellIs" dxfId="10310" priority="4507" operator="equal">
      <formula>"Sin iniciar"</formula>
    </cfRule>
  </conditionalFormatting>
  <conditionalFormatting sqref="CE32">
    <cfRule type="cellIs" dxfId="10309" priority="4508" operator="equal">
      <formula>"Vencida"</formula>
    </cfRule>
  </conditionalFormatting>
  <conditionalFormatting sqref="CE32">
    <cfRule type="cellIs" dxfId="10308" priority="4509" stopIfTrue="1" operator="equal">
      <formula>"Cumplida"</formula>
    </cfRule>
  </conditionalFormatting>
  <conditionalFormatting sqref="CG32">
    <cfRule type="cellIs" dxfId="10307" priority="4510" operator="equal">
      <formula>"Sin iniciar"</formula>
    </cfRule>
  </conditionalFormatting>
  <conditionalFormatting sqref="CG32">
    <cfRule type="cellIs" dxfId="10306" priority="4511" operator="equal">
      <formula>"Vencida"</formula>
    </cfRule>
  </conditionalFormatting>
  <conditionalFormatting sqref="CG32">
    <cfRule type="cellIs" dxfId="10305" priority="4512" stopIfTrue="1" operator="equal">
      <formula>"Cumplida"</formula>
    </cfRule>
  </conditionalFormatting>
  <conditionalFormatting sqref="CH33">
    <cfRule type="cellIs" dxfId="10304" priority="4513" stopIfTrue="1" operator="equal">
      <formula>"Sin iniciar"</formula>
    </cfRule>
  </conditionalFormatting>
  <conditionalFormatting sqref="CH33">
    <cfRule type="cellIs" dxfId="10303" priority="4514" stopIfTrue="1" operator="equal">
      <formula>"Vencida"</formula>
    </cfRule>
  </conditionalFormatting>
  <conditionalFormatting sqref="CH33">
    <cfRule type="cellIs" dxfId="10302" priority="4515" stopIfTrue="1" operator="equal">
      <formula>"En avance"</formula>
    </cfRule>
  </conditionalFormatting>
  <conditionalFormatting sqref="CH33">
    <cfRule type="cellIs" dxfId="10301" priority="4516" stopIfTrue="1" operator="equal">
      <formula>"Cumplida"</formula>
    </cfRule>
  </conditionalFormatting>
  <conditionalFormatting sqref="CI33">
    <cfRule type="cellIs" dxfId="10300" priority="4517" operator="equal">
      <formula>"Sin iniciar"</formula>
    </cfRule>
  </conditionalFormatting>
  <conditionalFormatting sqref="CI33">
    <cfRule type="cellIs" dxfId="10299" priority="4518" operator="equal">
      <formula>"Vencida"</formula>
    </cfRule>
  </conditionalFormatting>
  <conditionalFormatting sqref="CI33">
    <cfRule type="cellIs" dxfId="10298" priority="4519" operator="equal">
      <formula>"En avance"</formula>
    </cfRule>
  </conditionalFormatting>
  <conditionalFormatting sqref="CI33">
    <cfRule type="cellIs" dxfId="10297" priority="4520" operator="equal">
      <formula>"Cumplida"</formula>
    </cfRule>
  </conditionalFormatting>
  <conditionalFormatting sqref="CE33">
    <cfRule type="cellIs" dxfId="10296" priority="4521" operator="equal">
      <formula>"Sin iniciar"</formula>
    </cfRule>
  </conditionalFormatting>
  <conditionalFormatting sqref="CE33">
    <cfRule type="cellIs" dxfId="10295" priority="4522" operator="equal">
      <formula>"Vencida"</formula>
    </cfRule>
  </conditionalFormatting>
  <conditionalFormatting sqref="CE33">
    <cfRule type="cellIs" dxfId="10294" priority="4523" stopIfTrue="1" operator="equal">
      <formula>"Cumplida"</formula>
    </cfRule>
  </conditionalFormatting>
  <conditionalFormatting sqref="CG33">
    <cfRule type="cellIs" dxfId="10293" priority="4524" operator="equal">
      <formula>"Sin iniciar"</formula>
    </cfRule>
  </conditionalFormatting>
  <conditionalFormatting sqref="CG33">
    <cfRule type="cellIs" dxfId="10292" priority="4525" operator="equal">
      <formula>"Vencida"</formula>
    </cfRule>
  </conditionalFormatting>
  <conditionalFormatting sqref="CG33">
    <cfRule type="cellIs" dxfId="10291" priority="4526" stopIfTrue="1" operator="equal">
      <formula>"Cumplida"</formula>
    </cfRule>
  </conditionalFormatting>
  <conditionalFormatting sqref="CI34">
    <cfRule type="cellIs" dxfId="10290" priority="4527" operator="equal">
      <formula>"Sin iniciar"</formula>
    </cfRule>
  </conditionalFormatting>
  <conditionalFormatting sqref="CI34">
    <cfRule type="cellIs" dxfId="10289" priority="4528" operator="equal">
      <formula>"Vencida"</formula>
    </cfRule>
  </conditionalFormatting>
  <conditionalFormatting sqref="CI34">
    <cfRule type="cellIs" dxfId="10288" priority="4529" operator="equal">
      <formula>"En avance"</formula>
    </cfRule>
  </conditionalFormatting>
  <conditionalFormatting sqref="CI34">
    <cfRule type="cellIs" dxfId="10287" priority="4530" operator="equal">
      <formula>"Cumplida"</formula>
    </cfRule>
  </conditionalFormatting>
  <conditionalFormatting sqref="CF34">
    <cfRule type="cellIs" dxfId="10286" priority="4531" operator="equal">
      <formula>"Sin iniciar"</formula>
    </cfRule>
  </conditionalFormatting>
  <conditionalFormatting sqref="CF34">
    <cfRule type="cellIs" dxfId="10285" priority="4532" operator="equal">
      <formula>"Vencida"</formula>
    </cfRule>
  </conditionalFormatting>
  <conditionalFormatting sqref="CF34">
    <cfRule type="cellIs" dxfId="10284" priority="4533" operator="equal">
      <formula>"En avance"</formula>
    </cfRule>
  </conditionalFormatting>
  <conditionalFormatting sqref="CF34">
    <cfRule type="cellIs" dxfId="10283" priority="4534" operator="equal">
      <formula>"Cumplida"</formula>
    </cfRule>
  </conditionalFormatting>
  <conditionalFormatting sqref="CH34">
    <cfRule type="cellIs" dxfId="10282" priority="4535" stopIfTrue="1" operator="equal">
      <formula>"Sin iniciar"</formula>
    </cfRule>
  </conditionalFormatting>
  <conditionalFormatting sqref="CH34">
    <cfRule type="cellIs" dxfId="10281" priority="4536" stopIfTrue="1" operator="equal">
      <formula>"Vencida"</formula>
    </cfRule>
  </conditionalFormatting>
  <conditionalFormatting sqref="CH34">
    <cfRule type="cellIs" dxfId="10280" priority="4537" stopIfTrue="1" operator="equal">
      <formula>"En avance"</formula>
    </cfRule>
  </conditionalFormatting>
  <conditionalFormatting sqref="CH34">
    <cfRule type="cellIs" dxfId="10279" priority="4538" stopIfTrue="1" operator="equal">
      <formula>"Cumplida"</formula>
    </cfRule>
  </conditionalFormatting>
  <conditionalFormatting sqref="CG34">
    <cfRule type="cellIs" dxfId="10278" priority="4539" operator="equal">
      <formula>"Sin iniciar"</formula>
    </cfRule>
  </conditionalFormatting>
  <conditionalFormatting sqref="CG34">
    <cfRule type="cellIs" dxfId="10277" priority="4540" operator="equal">
      <formula>"Vencida"</formula>
    </cfRule>
  </conditionalFormatting>
  <conditionalFormatting sqref="CG34">
    <cfRule type="cellIs" dxfId="10276" priority="4541" stopIfTrue="1" operator="equal">
      <formula>"Cumplida"</formula>
    </cfRule>
  </conditionalFormatting>
  <conditionalFormatting sqref="CE34">
    <cfRule type="cellIs" dxfId="10275" priority="4542" operator="equal">
      <formula>"Sin iniciar"</formula>
    </cfRule>
  </conditionalFormatting>
  <conditionalFormatting sqref="CE34">
    <cfRule type="cellIs" dxfId="10274" priority="4543" operator="equal">
      <formula>"Vencida"</formula>
    </cfRule>
  </conditionalFormatting>
  <conditionalFormatting sqref="CE34">
    <cfRule type="cellIs" dxfId="10273" priority="4544" stopIfTrue="1" operator="equal">
      <formula>"Cumplida"</formula>
    </cfRule>
  </conditionalFormatting>
  <conditionalFormatting sqref="CI35">
    <cfRule type="cellIs" dxfId="10272" priority="4545" operator="equal">
      <formula>"Sin iniciar"</formula>
    </cfRule>
  </conditionalFormatting>
  <conditionalFormatting sqref="CI35">
    <cfRule type="cellIs" dxfId="10271" priority="4546" operator="equal">
      <formula>"Vencida"</formula>
    </cfRule>
  </conditionalFormatting>
  <conditionalFormatting sqref="CI35">
    <cfRule type="cellIs" dxfId="10270" priority="4547" operator="equal">
      <formula>"En avance"</formula>
    </cfRule>
  </conditionalFormatting>
  <conditionalFormatting sqref="CI35">
    <cfRule type="cellIs" dxfId="10269" priority="4548" operator="equal">
      <formula>"Cumplida"</formula>
    </cfRule>
  </conditionalFormatting>
  <conditionalFormatting sqref="CH35">
    <cfRule type="cellIs" dxfId="10268" priority="4549" stopIfTrue="1" operator="equal">
      <formula>"Sin iniciar"</formula>
    </cfRule>
  </conditionalFormatting>
  <conditionalFormatting sqref="CH35">
    <cfRule type="cellIs" dxfId="10267" priority="4550" stopIfTrue="1" operator="equal">
      <formula>"Vencida"</formula>
    </cfRule>
  </conditionalFormatting>
  <conditionalFormatting sqref="CH35">
    <cfRule type="cellIs" dxfId="10266" priority="4551" stopIfTrue="1" operator="equal">
      <formula>"En avance"</formula>
    </cfRule>
  </conditionalFormatting>
  <conditionalFormatting sqref="CH35">
    <cfRule type="cellIs" dxfId="10265" priority="4552" stopIfTrue="1" operator="equal">
      <formula>"Cumplida"</formula>
    </cfRule>
  </conditionalFormatting>
  <conditionalFormatting sqref="CG35">
    <cfRule type="cellIs" dxfId="10264" priority="4553" operator="equal">
      <formula>"Sin iniciar"</formula>
    </cfRule>
  </conditionalFormatting>
  <conditionalFormatting sqref="CG35">
    <cfRule type="cellIs" dxfId="10263" priority="4554" operator="equal">
      <formula>"Vencida"</formula>
    </cfRule>
  </conditionalFormatting>
  <conditionalFormatting sqref="CG35">
    <cfRule type="cellIs" dxfId="10262" priority="4555" stopIfTrue="1" operator="equal">
      <formula>"Cumplida"</formula>
    </cfRule>
  </conditionalFormatting>
  <conditionalFormatting sqref="CE35">
    <cfRule type="cellIs" dxfId="10261" priority="4556" operator="equal">
      <formula>"Sin iniciar"</formula>
    </cfRule>
  </conditionalFormatting>
  <conditionalFormatting sqref="CE35">
    <cfRule type="cellIs" dxfId="10260" priority="4557" operator="equal">
      <formula>"Vencida"</formula>
    </cfRule>
  </conditionalFormatting>
  <conditionalFormatting sqref="CE35">
    <cfRule type="cellIs" dxfId="10259" priority="4558" stopIfTrue="1" operator="equal">
      <formula>"Cumplida"</formula>
    </cfRule>
  </conditionalFormatting>
  <conditionalFormatting sqref="CF35">
    <cfRule type="cellIs" dxfId="10258" priority="4559" operator="equal">
      <formula>"Sin iniciar"</formula>
    </cfRule>
  </conditionalFormatting>
  <conditionalFormatting sqref="CF35">
    <cfRule type="cellIs" dxfId="10257" priority="4560" operator="equal">
      <formula>"Vencida"</formula>
    </cfRule>
  </conditionalFormatting>
  <conditionalFormatting sqref="CF35">
    <cfRule type="cellIs" dxfId="10256" priority="4561" stopIfTrue="1" operator="equal">
      <formula>"Cumplida"</formula>
    </cfRule>
  </conditionalFormatting>
  <conditionalFormatting sqref="CI36">
    <cfRule type="cellIs" dxfId="10255" priority="4562" operator="equal">
      <formula>"Sin iniciar"</formula>
    </cfRule>
  </conditionalFormatting>
  <conditionalFormatting sqref="CI36">
    <cfRule type="cellIs" dxfId="10254" priority="4563" operator="equal">
      <formula>"Vencida"</formula>
    </cfRule>
  </conditionalFormatting>
  <conditionalFormatting sqref="CI36">
    <cfRule type="cellIs" dxfId="10253" priority="4564" operator="equal">
      <formula>"En avance"</formula>
    </cfRule>
  </conditionalFormatting>
  <conditionalFormatting sqref="CI36">
    <cfRule type="cellIs" dxfId="10252" priority="4565" operator="equal">
      <formula>"Cumplida"</formula>
    </cfRule>
  </conditionalFormatting>
  <conditionalFormatting sqref="CH36">
    <cfRule type="cellIs" dxfId="10251" priority="4566" stopIfTrue="1" operator="equal">
      <formula>"Sin iniciar"</formula>
    </cfRule>
  </conditionalFormatting>
  <conditionalFormatting sqref="CH36">
    <cfRule type="cellIs" dxfId="10250" priority="4567" stopIfTrue="1" operator="equal">
      <formula>"Vencida"</formula>
    </cfRule>
  </conditionalFormatting>
  <conditionalFormatting sqref="CH36">
    <cfRule type="cellIs" dxfId="10249" priority="4568" stopIfTrue="1" operator="equal">
      <formula>"En avance"</formula>
    </cfRule>
  </conditionalFormatting>
  <conditionalFormatting sqref="CH36">
    <cfRule type="cellIs" dxfId="10248" priority="4569" stopIfTrue="1" operator="equal">
      <formula>"Cumplida"</formula>
    </cfRule>
  </conditionalFormatting>
  <conditionalFormatting sqref="CE36">
    <cfRule type="cellIs" dxfId="10247" priority="4570" operator="equal">
      <formula>"Sin iniciar"</formula>
    </cfRule>
  </conditionalFormatting>
  <conditionalFormatting sqref="CE36">
    <cfRule type="cellIs" dxfId="10246" priority="4571" operator="equal">
      <formula>"Vencida"</formula>
    </cfRule>
  </conditionalFormatting>
  <conditionalFormatting sqref="CE36">
    <cfRule type="cellIs" dxfId="10245" priority="4572" stopIfTrue="1" operator="equal">
      <formula>"Cumplida"</formula>
    </cfRule>
  </conditionalFormatting>
  <conditionalFormatting sqref="CG36">
    <cfRule type="cellIs" dxfId="10244" priority="4573" operator="equal">
      <formula>"Sin iniciar"</formula>
    </cfRule>
  </conditionalFormatting>
  <conditionalFormatting sqref="CG36">
    <cfRule type="cellIs" dxfId="10243" priority="4574" operator="equal">
      <formula>"Vencida"</formula>
    </cfRule>
  </conditionalFormatting>
  <conditionalFormatting sqref="CG36">
    <cfRule type="cellIs" dxfId="10242" priority="4575" stopIfTrue="1" operator="equal">
      <formula>"Cumplida"</formula>
    </cfRule>
  </conditionalFormatting>
  <conditionalFormatting sqref="CF36">
    <cfRule type="cellIs" dxfId="10241" priority="4576" operator="equal">
      <formula>"Sin iniciar"</formula>
    </cfRule>
  </conditionalFormatting>
  <conditionalFormatting sqref="CF36">
    <cfRule type="cellIs" dxfId="10240" priority="4577" operator="equal">
      <formula>"Vencida"</formula>
    </cfRule>
  </conditionalFormatting>
  <conditionalFormatting sqref="CF36">
    <cfRule type="cellIs" dxfId="10239" priority="4578" stopIfTrue="1" operator="equal">
      <formula>"Cumplida"</formula>
    </cfRule>
  </conditionalFormatting>
  <conditionalFormatting sqref="CI37">
    <cfRule type="cellIs" dxfId="10238" priority="4579" operator="equal">
      <formula>"Sin iniciar"</formula>
    </cfRule>
  </conditionalFormatting>
  <conditionalFormatting sqref="CI37">
    <cfRule type="cellIs" dxfId="10237" priority="4580" operator="equal">
      <formula>"Vencida"</formula>
    </cfRule>
  </conditionalFormatting>
  <conditionalFormatting sqref="CI37">
    <cfRule type="cellIs" dxfId="10236" priority="4581" operator="equal">
      <formula>"En avance"</formula>
    </cfRule>
  </conditionalFormatting>
  <conditionalFormatting sqref="CI37">
    <cfRule type="cellIs" dxfId="10235" priority="4582" operator="equal">
      <formula>"Cumplida"</formula>
    </cfRule>
  </conditionalFormatting>
  <conditionalFormatting sqref="CH37">
    <cfRule type="cellIs" dxfId="10234" priority="4583" stopIfTrue="1" operator="equal">
      <formula>"Sin iniciar"</formula>
    </cfRule>
  </conditionalFormatting>
  <conditionalFormatting sqref="CH37">
    <cfRule type="cellIs" dxfId="10233" priority="4584" stopIfTrue="1" operator="equal">
      <formula>"Vencida"</formula>
    </cfRule>
  </conditionalFormatting>
  <conditionalFormatting sqref="CH37">
    <cfRule type="cellIs" dxfId="10232" priority="4585" stopIfTrue="1" operator="equal">
      <formula>"En avance"</formula>
    </cfRule>
  </conditionalFormatting>
  <conditionalFormatting sqref="CH37">
    <cfRule type="cellIs" dxfId="10231" priority="4586" stopIfTrue="1" operator="equal">
      <formula>"Cumplida"</formula>
    </cfRule>
  </conditionalFormatting>
  <conditionalFormatting sqref="CE37">
    <cfRule type="cellIs" dxfId="10230" priority="4587" operator="equal">
      <formula>"Sin iniciar"</formula>
    </cfRule>
  </conditionalFormatting>
  <conditionalFormatting sqref="CE37">
    <cfRule type="cellIs" dxfId="10229" priority="4588" operator="equal">
      <formula>"Vencida"</formula>
    </cfRule>
  </conditionalFormatting>
  <conditionalFormatting sqref="CE37">
    <cfRule type="cellIs" dxfId="10228" priority="4589" stopIfTrue="1" operator="equal">
      <formula>"Cumplida"</formula>
    </cfRule>
  </conditionalFormatting>
  <conditionalFormatting sqref="CG37">
    <cfRule type="cellIs" dxfId="10227" priority="4590" operator="equal">
      <formula>"Sin iniciar"</formula>
    </cfRule>
  </conditionalFormatting>
  <conditionalFormatting sqref="CG37">
    <cfRule type="cellIs" dxfId="10226" priority="4591" operator="equal">
      <formula>"Vencida"</formula>
    </cfRule>
  </conditionalFormatting>
  <conditionalFormatting sqref="CG37">
    <cfRule type="cellIs" dxfId="10225" priority="4592" stopIfTrue="1" operator="equal">
      <formula>"Cumplida"</formula>
    </cfRule>
  </conditionalFormatting>
  <conditionalFormatting sqref="CF37">
    <cfRule type="cellIs" dxfId="10224" priority="4593" operator="equal">
      <formula>"Sin iniciar"</formula>
    </cfRule>
  </conditionalFormatting>
  <conditionalFormatting sqref="CF37">
    <cfRule type="cellIs" dxfId="10223" priority="4594" operator="equal">
      <formula>"Vencida"</formula>
    </cfRule>
  </conditionalFormatting>
  <conditionalFormatting sqref="CF37">
    <cfRule type="cellIs" dxfId="10222" priority="4595" stopIfTrue="1" operator="equal">
      <formula>"Cumplida"</formula>
    </cfRule>
  </conditionalFormatting>
  <conditionalFormatting sqref="CI131">
    <cfRule type="cellIs" dxfId="10221" priority="4596" operator="equal">
      <formula>"Sin iniciar"</formula>
    </cfRule>
  </conditionalFormatting>
  <conditionalFormatting sqref="CI131">
    <cfRule type="cellIs" dxfId="10220" priority="4597" operator="equal">
      <formula>"Vencida"</formula>
    </cfRule>
  </conditionalFormatting>
  <conditionalFormatting sqref="CI131">
    <cfRule type="cellIs" dxfId="10219" priority="4598" operator="equal">
      <formula>"En avance"</formula>
    </cfRule>
  </conditionalFormatting>
  <conditionalFormatting sqref="CI131">
    <cfRule type="cellIs" dxfId="10218" priority="4599" operator="equal">
      <formula>"Cumplida"</formula>
    </cfRule>
  </conditionalFormatting>
  <conditionalFormatting sqref="CH131">
    <cfRule type="cellIs" dxfId="10217" priority="4600" stopIfTrue="1" operator="equal">
      <formula>"Sin iniciar"</formula>
    </cfRule>
  </conditionalFormatting>
  <conditionalFormatting sqref="CH131">
    <cfRule type="cellIs" dxfId="10216" priority="4601" stopIfTrue="1" operator="equal">
      <formula>"Vencida"</formula>
    </cfRule>
  </conditionalFormatting>
  <conditionalFormatting sqref="CH131">
    <cfRule type="cellIs" dxfId="10215" priority="4602" stopIfTrue="1" operator="equal">
      <formula>"En avance"</formula>
    </cfRule>
  </conditionalFormatting>
  <conditionalFormatting sqref="CH131">
    <cfRule type="cellIs" dxfId="10214" priority="4603" stopIfTrue="1" operator="equal">
      <formula>"Cumplida"</formula>
    </cfRule>
  </conditionalFormatting>
  <conditionalFormatting sqref="CG131">
    <cfRule type="cellIs" dxfId="10213" priority="4604" operator="equal">
      <formula>"Sin iniciar"</formula>
    </cfRule>
  </conditionalFormatting>
  <conditionalFormatting sqref="CG131">
    <cfRule type="cellIs" dxfId="10212" priority="4605" operator="equal">
      <formula>"Vencida"</formula>
    </cfRule>
  </conditionalFormatting>
  <conditionalFormatting sqref="CG131">
    <cfRule type="cellIs" dxfId="10211" priority="4606" stopIfTrue="1" operator="equal">
      <formula>"Cumplida"</formula>
    </cfRule>
  </conditionalFormatting>
  <conditionalFormatting sqref="CE131">
    <cfRule type="cellIs" dxfId="10210" priority="4607" operator="equal">
      <formula>"Sin iniciar"</formula>
    </cfRule>
  </conditionalFormatting>
  <conditionalFormatting sqref="CE131">
    <cfRule type="cellIs" dxfId="10209" priority="4608" operator="equal">
      <formula>"Vencida"</formula>
    </cfRule>
  </conditionalFormatting>
  <conditionalFormatting sqref="CE131">
    <cfRule type="cellIs" dxfId="10208" priority="4609" stopIfTrue="1" operator="equal">
      <formula>"Cumplida"</formula>
    </cfRule>
  </conditionalFormatting>
  <conditionalFormatting sqref="CF131">
    <cfRule type="cellIs" dxfId="10207" priority="4610" operator="equal">
      <formula>"Sin iniciar"</formula>
    </cfRule>
  </conditionalFormatting>
  <conditionalFormatting sqref="CF131">
    <cfRule type="cellIs" dxfId="10206" priority="4611" operator="equal">
      <formula>"Vencida"</formula>
    </cfRule>
  </conditionalFormatting>
  <conditionalFormatting sqref="CF131">
    <cfRule type="cellIs" dxfId="10205" priority="4612" stopIfTrue="1" operator="equal">
      <formula>"Cumplida"</formula>
    </cfRule>
  </conditionalFormatting>
  <conditionalFormatting sqref="CI132">
    <cfRule type="cellIs" dxfId="10204" priority="4613" operator="equal">
      <formula>"Sin iniciar"</formula>
    </cfRule>
  </conditionalFormatting>
  <conditionalFormatting sqref="CI132">
    <cfRule type="cellIs" dxfId="10203" priority="4614" operator="equal">
      <formula>"Vencida"</formula>
    </cfRule>
  </conditionalFormatting>
  <conditionalFormatting sqref="CI132">
    <cfRule type="cellIs" dxfId="10202" priority="4615" operator="equal">
      <formula>"En avance"</formula>
    </cfRule>
  </conditionalFormatting>
  <conditionalFormatting sqref="CI132">
    <cfRule type="cellIs" dxfId="10201" priority="4616" operator="equal">
      <formula>"Cumplida"</formula>
    </cfRule>
  </conditionalFormatting>
  <conditionalFormatting sqref="CH132">
    <cfRule type="cellIs" dxfId="10200" priority="4617" stopIfTrue="1" operator="equal">
      <formula>"Sin iniciar"</formula>
    </cfRule>
  </conditionalFormatting>
  <conditionalFormatting sqref="CH132">
    <cfRule type="cellIs" dxfId="10199" priority="4618" stopIfTrue="1" operator="equal">
      <formula>"Vencida"</formula>
    </cfRule>
  </conditionalFormatting>
  <conditionalFormatting sqref="CH132">
    <cfRule type="cellIs" dxfId="10198" priority="4619" stopIfTrue="1" operator="equal">
      <formula>"En avance"</formula>
    </cfRule>
  </conditionalFormatting>
  <conditionalFormatting sqref="CH132">
    <cfRule type="cellIs" dxfId="10197" priority="4620" stopIfTrue="1" operator="equal">
      <formula>"Cumplida"</formula>
    </cfRule>
  </conditionalFormatting>
  <conditionalFormatting sqref="CG132">
    <cfRule type="cellIs" dxfId="10196" priority="4621" operator="equal">
      <formula>"Sin iniciar"</formula>
    </cfRule>
  </conditionalFormatting>
  <conditionalFormatting sqref="CG132">
    <cfRule type="cellIs" dxfId="10195" priority="4622" operator="equal">
      <formula>"Vencida"</formula>
    </cfRule>
  </conditionalFormatting>
  <conditionalFormatting sqref="CG132">
    <cfRule type="cellIs" dxfId="10194" priority="4623" stopIfTrue="1" operator="equal">
      <formula>"Cumplida"</formula>
    </cfRule>
  </conditionalFormatting>
  <conditionalFormatting sqref="CE132">
    <cfRule type="cellIs" dxfId="10193" priority="4624" operator="equal">
      <formula>"Sin iniciar"</formula>
    </cfRule>
  </conditionalFormatting>
  <conditionalFormatting sqref="CE132">
    <cfRule type="cellIs" dxfId="10192" priority="4625" operator="equal">
      <formula>"Vencida"</formula>
    </cfRule>
  </conditionalFormatting>
  <conditionalFormatting sqref="CE132">
    <cfRule type="cellIs" dxfId="10191" priority="4626" stopIfTrue="1" operator="equal">
      <formula>"Cumplida"</formula>
    </cfRule>
  </conditionalFormatting>
  <conditionalFormatting sqref="CF132">
    <cfRule type="cellIs" dxfId="10190" priority="4627" operator="equal">
      <formula>"Sin iniciar"</formula>
    </cfRule>
  </conditionalFormatting>
  <conditionalFormatting sqref="CF132">
    <cfRule type="cellIs" dxfId="10189" priority="4628" operator="equal">
      <formula>"Vencida"</formula>
    </cfRule>
  </conditionalFormatting>
  <conditionalFormatting sqref="CF132">
    <cfRule type="cellIs" dxfId="10188" priority="4629" stopIfTrue="1" operator="equal">
      <formula>"Cumplida"</formula>
    </cfRule>
  </conditionalFormatting>
  <conditionalFormatting sqref="CI133">
    <cfRule type="cellIs" dxfId="10187" priority="4630" operator="equal">
      <formula>"Sin iniciar"</formula>
    </cfRule>
  </conditionalFormatting>
  <conditionalFormatting sqref="CI133">
    <cfRule type="cellIs" dxfId="10186" priority="4631" operator="equal">
      <formula>"Vencida"</formula>
    </cfRule>
  </conditionalFormatting>
  <conditionalFormatting sqref="CI133">
    <cfRule type="cellIs" dxfId="10185" priority="4632" operator="equal">
      <formula>"En avance"</formula>
    </cfRule>
  </conditionalFormatting>
  <conditionalFormatting sqref="CI133">
    <cfRule type="cellIs" dxfId="10184" priority="4633" operator="equal">
      <formula>"Cumplida"</formula>
    </cfRule>
  </conditionalFormatting>
  <conditionalFormatting sqref="CF133">
    <cfRule type="cellIs" dxfId="10183" priority="4634" operator="equal">
      <formula>"Sin iniciar"</formula>
    </cfRule>
  </conditionalFormatting>
  <conditionalFormatting sqref="CF133">
    <cfRule type="cellIs" dxfId="10182" priority="4635" operator="equal">
      <formula>"Vencida"</formula>
    </cfRule>
  </conditionalFormatting>
  <conditionalFormatting sqref="CF133">
    <cfRule type="cellIs" dxfId="10181" priority="4636" stopIfTrue="1" operator="equal">
      <formula>"Cumplida"</formula>
    </cfRule>
  </conditionalFormatting>
  <conditionalFormatting sqref="CH133">
    <cfRule type="cellIs" dxfId="10180" priority="4637" stopIfTrue="1" operator="equal">
      <formula>"Sin iniciar"</formula>
    </cfRule>
  </conditionalFormatting>
  <conditionalFormatting sqref="CH133">
    <cfRule type="cellIs" dxfId="10179" priority="4638" stopIfTrue="1" operator="equal">
      <formula>"Vencida"</formula>
    </cfRule>
  </conditionalFormatting>
  <conditionalFormatting sqref="CH133">
    <cfRule type="cellIs" dxfId="10178" priority="4639" stopIfTrue="1" operator="equal">
      <formula>"En avance"</formula>
    </cfRule>
  </conditionalFormatting>
  <conditionalFormatting sqref="CH133">
    <cfRule type="cellIs" dxfId="10177" priority="4640" stopIfTrue="1" operator="equal">
      <formula>"Cumplida"</formula>
    </cfRule>
  </conditionalFormatting>
  <conditionalFormatting sqref="CG133">
    <cfRule type="cellIs" dxfId="10176" priority="4641" operator="equal">
      <formula>"Sin iniciar"</formula>
    </cfRule>
  </conditionalFormatting>
  <conditionalFormatting sqref="CG133">
    <cfRule type="cellIs" dxfId="10175" priority="4642" operator="equal">
      <formula>"Vencida"</formula>
    </cfRule>
  </conditionalFormatting>
  <conditionalFormatting sqref="CG133">
    <cfRule type="cellIs" dxfId="10174" priority="4643" stopIfTrue="1" operator="equal">
      <formula>"Cumplida"</formula>
    </cfRule>
  </conditionalFormatting>
  <conditionalFormatting sqref="CE133">
    <cfRule type="cellIs" dxfId="10173" priority="4644" operator="equal">
      <formula>"Sin iniciar"</formula>
    </cfRule>
  </conditionalFormatting>
  <conditionalFormatting sqref="CE133">
    <cfRule type="cellIs" dxfId="10172" priority="4645" operator="equal">
      <formula>"Vencida"</formula>
    </cfRule>
  </conditionalFormatting>
  <conditionalFormatting sqref="CE133">
    <cfRule type="cellIs" dxfId="10171" priority="4646" stopIfTrue="1" operator="equal">
      <formula>"Cumplida"</formula>
    </cfRule>
  </conditionalFormatting>
  <conditionalFormatting sqref="CI134">
    <cfRule type="cellIs" dxfId="10170" priority="4647" operator="equal">
      <formula>"Sin iniciar"</formula>
    </cfRule>
  </conditionalFormatting>
  <conditionalFormatting sqref="CI134">
    <cfRule type="cellIs" dxfId="10169" priority="4648" operator="equal">
      <formula>"Vencida"</formula>
    </cfRule>
  </conditionalFormatting>
  <conditionalFormatting sqref="CI134">
    <cfRule type="cellIs" dxfId="10168" priority="4649" operator="equal">
      <formula>"En avance"</formula>
    </cfRule>
  </conditionalFormatting>
  <conditionalFormatting sqref="CI134">
    <cfRule type="cellIs" dxfId="10167" priority="4650" operator="equal">
      <formula>"Cumplida"</formula>
    </cfRule>
  </conditionalFormatting>
  <conditionalFormatting sqref="CF134">
    <cfRule type="cellIs" dxfId="10166" priority="4651" operator="equal">
      <formula>"Sin iniciar"</formula>
    </cfRule>
  </conditionalFormatting>
  <conditionalFormatting sqref="CF134">
    <cfRule type="cellIs" dxfId="10165" priority="4652" operator="equal">
      <formula>"Vencida"</formula>
    </cfRule>
  </conditionalFormatting>
  <conditionalFormatting sqref="CF134">
    <cfRule type="cellIs" dxfId="10164" priority="4653" stopIfTrue="1" operator="equal">
      <formula>"Cumplida"</formula>
    </cfRule>
  </conditionalFormatting>
  <conditionalFormatting sqref="CH134">
    <cfRule type="cellIs" dxfId="10163" priority="4654" stopIfTrue="1" operator="equal">
      <formula>"Sin iniciar"</formula>
    </cfRule>
  </conditionalFormatting>
  <conditionalFormatting sqref="CH134">
    <cfRule type="cellIs" dxfId="10162" priority="4655" stopIfTrue="1" operator="equal">
      <formula>"Vencida"</formula>
    </cfRule>
  </conditionalFormatting>
  <conditionalFormatting sqref="CH134">
    <cfRule type="cellIs" dxfId="10161" priority="4656" stopIfTrue="1" operator="equal">
      <formula>"En avance"</formula>
    </cfRule>
  </conditionalFormatting>
  <conditionalFormatting sqref="CH134">
    <cfRule type="cellIs" dxfId="10160" priority="4657" stopIfTrue="1" operator="equal">
      <formula>"Cumplida"</formula>
    </cfRule>
  </conditionalFormatting>
  <conditionalFormatting sqref="CG134">
    <cfRule type="cellIs" dxfId="10159" priority="4658" operator="equal">
      <formula>"Sin iniciar"</formula>
    </cfRule>
  </conditionalFormatting>
  <conditionalFormatting sqref="CG134">
    <cfRule type="cellIs" dxfId="10158" priority="4659" operator="equal">
      <formula>"Vencida"</formula>
    </cfRule>
  </conditionalFormatting>
  <conditionalFormatting sqref="CG134">
    <cfRule type="cellIs" dxfId="10157" priority="4660" stopIfTrue="1" operator="equal">
      <formula>"Cumplida"</formula>
    </cfRule>
  </conditionalFormatting>
  <conditionalFormatting sqref="CE134">
    <cfRule type="cellIs" dxfId="10156" priority="4661" operator="equal">
      <formula>"Sin iniciar"</formula>
    </cfRule>
  </conditionalFormatting>
  <conditionalFormatting sqref="CE134">
    <cfRule type="cellIs" dxfId="10155" priority="4662" operator="equal">
      <formula>"Vencida"</formula>
    </cfRule>
  </conditionalFormatting>
  <conditionalFormatting sqref="CE134">
    <cfRule type="cellIs" dxfId="10154" priority="4663" stopIfTrue="1" operator="equal">
      <formula>"Cumplida"</formula>
    </cfRule>
  </conditionalFormatting>
  <conditionalFormatting sqref="CI135">
    <cfRule type="cellIs" dxfId="10153" priority="4664" operator="equal">
      <formula>"Sin iniciar"</formula>
    </cfRule>
  </conditionalFormatting>
  <conditionalFormatting sqref="CI135">
    <cfRule type="cellIs" dxfId="10152" priority="4665" operator="equal">
      <formula>"Vencida"</formula>
    </cfRule>
  </conditionalFormatting>
  <conditionalFormatting sqref="CI135">
    <cfRule type="cellIs" dxfId="10151" priority="4666" operator="equal">
      <formula>"En avance"</formula>
    </cfRule>
  </conditionalFormatting>
  <conditionalFormatting sqref="CI135">
    <cfRule type="cellIs" dxfId="10150" priority="4667" operator="equal">
      <formula>"Cumplida"</formula>
    </cfRule>
  </conditionalFormatting>
  <conditionalFormatting sqref="CH135">
    <cfRule type="cellIs" dxfId="10149" priority="4668" stopIfTrue="1" operator="equal">
      <formula>"Sin iniciar"</formula>
    </cfRule>
  </conditionalFormatting>
  <conditionalFormatting sqref="CH135">
    <cfRule type="cellIs" dxfId="10148" priority="4669" stopIfTrue="1" operator="equal">
      <formula>"Vencida"</formula>
    </cfRule>
  </conditionalFormatting>
  <conditionalFormatting sqref="CH135">
    <cfRule type="cellIs" dxfId="10147" priority="4670" stopIfTrue="1" operator="equal">
      <formula>"En avance"</formula>
    </cfRule>
  </conditionalFormatting>
  <conditionalFormatting sqref="CH135">
    <cfRule type="cellIs" dxfId="10146" priority="4671" stopIfTrue="1" operator="equal">
      <formula>"Cumplida"</formula>
    </cfRule>
  </conditionalFormatting>
  <conditionalFormatting sqref="CG135">
    <cfRule type="cellIs" dxfId="10145" priority="4672" operator="equal">
      <formula>"Sin iniciar"</formula>
    </cfRule>
  </conditionalFormatting>
  <conditionalFormatting sqref="CG135">
    <cfRule type="cellIs" dxfId="10144" priority="4673" operator="equal">
      <formula>"Vencida"</formula>
    </cfRule>
  </conditionalFormatting>
  <conditionalFormatting sqref="CG135">
    <cfRule type="cellIs" dxfId="10143" priority="4674" stopIfTrue="1" operator="equal">
      <formula>"Cumplida"</formula>
    </cfRule>
  </conditionalFormatting>
  <conditionalFormatting sqref="CE135">
    <cfRule type="cellIs" dxfId="10142" priority="4675" operator="equal">
      <formula>"Sin iniciar"</formula>
    </cfRule>
  </conditionalFormatting>
  <conditionalFormatting sqref="CE135">
    <cfRule type="cellIs" dxfId="10141" priority="4676" operator="equal">
      <formula>"Vencida"</formula>
    </cfRule>
  </conditionalFormatting>
  <conditionalFormatting sqref="CE135">
    <cfRule type="cellIs" dxfId="10140" priority="4677" stopIfTrue="1" operator="equal">
      <formula>"Cumplida"</formula>
    </cfRule>
  </conditionalFormatting>
  <conditionalFormatting sqref="CF135">
    <cfRule type="cellIs" dxfId="10139" priority="4678" operator="equal">
      <formula>"Sin iniciar"</formula>
    </cfRule>
  </conditionalFormatting>
  <conditionalFormatting sqref="CF135">
    <cfRule type="cellIs" dxfId="10138" priority="4679" operator="equal">
      <formula>"Vencida"</formula>
    </cfRule>
  </conditionalFormatting>
  <conditionalFormatting sqref="CF135">
    <cfRule type="cellIs" dxfId="10137" priority="4680" stopIfTrue="1" operator="equal">
      <formula>"Cumplida"</formula>
    </cfRule>
  </conditionalFormatting>
  <conditionalFormatting sqref="CI145">
    <cfRule type="cellIs" dxfId="10136" priority="4681" operator="equal">
      <formula>"Sin iniciar"</formula>
    </cfRule>
  </conditionalFormatting>
  <conditionalFormatting sqref="CI145">
    <cfRule type="cellIs" dxfId="10135" priority="4682" operator="equal">
      <formula>"Vencida"</formula>
    </cfRule>
  </conditionalFormatting>
  <conditionalFormatting sqref="CI145">
    <cfRule type="cellIs" dxfId="10134" priority="4683" operator="equal">
      <formula>"En avance"</formula>
    </cfRule>
  </conditionalFormatting>
  <conditionalFormatting sqref="CI145">
    <cfRule type="cellIs" dxfId="10133" priority="4684" operator="equal">
      <formula>"Cumplida"</formula>
    </cfRule>
  </conditionalFormatting>
  <conditionalFormatting sqref="CF145">
    <cfRule type="cellIs" dxfId="10132" priority="4685" operator="equal">
      <formula>"Sin iniciar"</formula>
    </cfRule>
  </conditionalFormatting>
  <conditionalFormatting sqref="CF145">
    <cfRule type="cellIs" dxfId="10131" priority="4686" operator="equal">
      <formula>"Vencida"</formula>
    </cfRule>
  </conditionalFormatting>
  <conditionalFormatting sqref="CF145">
    <cfRule type="cellIs" dxfId="10130" priority="4687" stopIfTrue="1" operator="equal">
      <formula>"Cumplida"</formula>
    </cfRule>
  </conditionalFormatting>
  <conditionalFormatting sqref="CH145">
    <cfRule type="cellIs" dxfId="10129" priority="4688" stopIfTrue="1" operator="equal">
      <formula>"Sin iniciar"</formula>
    </cfRule>
  </conditionalFormatting>
  <conditionalFormatting sqref="CH145">
    <cfRule type="cellIs" dxfId="10128" priority="4689" stopIfTrue="1" operator="equal">
      <formula>"Vencida"</formula>
    </cfRule>
  </conditionalFormatting>
  <conditionalFormatting sqref="CH145">
    <cfRule type="cellIs" dxfId="10127" priority="4690" stopIfTrue="1" operator="equal">
      <formula>"En avance"</formula>
    </cfRule>
  </conditionalFormatting>
  <conditionalFormatting sqref="CH145">
    <cfRule type="cellIs" dxfId="10126" priority="4691" stopIfTrue="1" operator="equal">
      <formula>"Cumplida"</formula>
    </cfRule>
  </conditionalFormatting>
  <conditionalFormatting sqref="CG145">
    <cfRule type="cellIs" dxfId="10125" priority="4692" operator="equal">
      <formula>"Sin iniciar"</formula>
    </cfRule>
  </conditionalFormatting>
  <conditionalFormatting sqref="CG145">
    <cfRule type="cellIs" dxfId="10124" priority="4693" operator="equal">
      <formula>"Vencida"</formula>
    </cfRule>
  </conditionalFormatting>
  <conditionalFormatting sqref="CG145">
    <cfRule type="cellIs" dxfId="10123" priority="4694" stopIfTrue="1" operator="equal">
      <formula>"Cumplida"</formula>
    </cfRule>
  </conditionalFormatting>
  <conditionalFormatting sqref="CE145">
    <cfRule type="cellIs" dxfId="10122" priority="4695" operator="equal">
      <formula>"Sin iniciar"</formula>
    </cfRule>
  </conditionalFormatting>
  <conditionalFormatting sqref="CE145">
    <cfRule type="cellIs" dxfId="10121" priority="4696" operator="equal">
      <formula>"Vencida"</formula>
    </cfRule>
  </conditionalFormatting>
  <conditionalFormatting sqref="CE145">
    <cfRule type="cellIs" dxfId="10120" priority="4697" stopIfTrue="1" operator="equal">
      <formula>"Cumplida"</formula>
    </cfRule>
  </conditionalFormatting>
  <conditionalFormatting sqref="CI154">
    <cfRule type="cellIs" dxfId="10119" priority="4698" operator="equal">
      <formula>"Sin iniciar"</formula>
    </cfRule>
  </conditionalFormatting>
  <conditionalFormatting sqref="CI154">
    <cfRule type="cellIs" dxfId="10118" priority="4699" operator="equal">
      <formula>"Vencida"</formula>
    </cfRule>
  </conditionalFormatting>
  <conditionalFormatting sqref="CI154">
    <cfRule type="cellIs" dxfId="10117" priority="4700" operator="equal">
      <formula>"En avance"</formula>
    </cfRule>
  </conditionalFormatting>
  <conditionalFormatting sqref="CI154">
    <cfRule type="cellIs" dxfId="10116" priority="4701" operator="equal">
      <formula>"Cumplida"</formula>
    </cfRule>
  </conditionalFormatting>
  <conditionalFormatting sqref="CH154">
    <cfRule type="cellIs" dxfId="10115" priority="4702" stopIfTrue="1" operator="equal">
      <formula>"Sin iniciar"</formula>
    </cfRule>
  </conditionalFormatting>
  <conditionalFormatting sqref="CH154">
    <cfRule type="cellIs" dxfId="10114" priority="4703" stopIfTrue="1" operator="equal">
      <formula>"Vencida"</formula>
    </cfRule>
  </conditionalFormatting>
  <conditionalFormatting sqref="CH154">
    <cfRule type="cellIs" dxfId="10113" priority="4704" stopIfTrue="1" operator="equal">
      <formula>"En avance"</formula>
    </cfRule>
  </conditionalFormatting>
  <conditionalFormatting sqref="CH154">
    <cfRule type="cellIs" dxfId="10112" priority="4705" stopIfTrue="1" operator="equal">
      <formula>"Cumplida"</formula>
    </cfRule>
  </conditionalFormatting>
  <conditionalFormatting sqref="CE154">
    <cfRule type="cellIs" dxfId="10111" priority="4706" operator="equal">
      <formula>"Sin iniciar"</formula>
    </cfRule>
  </conditionalFormatting>
  <conditionalFormatting sqref="CE154">
    <cfRule type="cellIs" dxfId="10110" priority="4707" operator="equal">
      <formula>"Vencida"</formula>
    </cfRule>
  </conditionalFormatting>
  <conditionalFormatting sqref="CE154">
    <cfRule type="cellIs" dxfId="10109" priority="4708" stopIfTrue="1" operator="equal">
      <formula>"Cumplida"</formula>
    </cfRule>
  </conditionalFormatting>
  <conditionalFormatting sqref="CG154">
    <cfRule type="cellIs" dxfId="10108" priority="4709" operator="equal">
      <formula>"Sin iniciar"</formula>
    </cfRule>
  </conditionalFormatting>
  <conditionalFormatting sqref="CG154">
    <cfRule type="cellIs" dxfId="10107" priority="4710" operator="equal">
      <formula>"Vencida"</formula>
    </cfRule>
  </conditionalFormatting>
  <conditionalFormatting sqref="CG154">
    <cfRule type="cellIs" dxfId="10106" priority="4711" stopIfTrue="1" operator="equal">
      <formula>"Cumplida"</formula>
    </cfRule>
  </conditionalFormatting>
  <conditionalFormatting sqref="CF154">
    <cfRule type="cellIs" dxfId="10105" priority="4712" operator="equal">
      <formula>"Sin iniciar"</formula>
    </cfRule>
  </conditionalFormatting>
  <conditionalFormatting sqref="CF154">
    <cfRule type="cellIs" dxfId="10104" priority="4713" operator="equal">
      <formula>"Vencida"</formula>
    </cfRule>
  </conditionalFormatting>
  <conditionalFormatting sqref="CF154">
    <cfRule type="cellIs" dxfId="10103" priority="4714" stopIfTrue="1" operator="equal">
      <formula>"Cumplida"</formula>
    </cfRule>
  </conditionalFormatting>
  <conditionalFormatting sqref="CI155">
    <cfRule type="cellIs" dxfId="10102" priority="4715" operator="equal">
      <formula>"Sin iniciar"</formula>
    </cfRule>
  </conditionalFormatting>
  <conditionalFormatting sqref="CI155">
    <cfRule type="cellIs" dxfId="10101" priority="4716" operator="equal">
      <formula>"Vencida"</formula>
    </cfRule>
  </conditionalFormatting>
  <conditionalFormatting sqref="CI155">
    <cfRule type="cellIs" dxfId="10100" priority="4717" operator="equal">
      <formula>"En avance"</formula>
    </cfRule>
  </conditionalFormatting>
  <conditionalFormatting sqref="CI155">
    <cfRule type="cellIs" dxfId="10099" priority="4718" operator="equal">
      <formula>"Cumplida"</formula>
    </cfRule>
  </conditionalFormatting>
  <conditionalFormatting sqref="CF155">
    <cfRule type="cellIs" dxfId="10098" priority="4719" operator="equal">
      <formula>"Sin iniciar"</formula>
    </cfRule>
  </conditionalFormatting>
  <conditionalFormatting sqref="CF155">
    <cfRule type="cellIs" dxfId="10097" priority="4720" operator="equal">
      <formula>"Vencida"</formula>
    </cfRule>
  </conditionalFormatting>
  <conditionalFormatting sqref="CF155">
    <cfRule type="cellIs" dxfId="10096" priority="4721" stopIfTrue="1" operator="equal">
      <formula>"Cumplida"</formula>
    </cfRule>
  </conditionalFormatting>
  <conditionalFormatting sqref="CH155">
    <cfRule type="cellIs" dxfId="10095" priority="4722" stopIfTrue="1" operator="equal">
      <formula>"Sin iniciar"</formula>
    </cfRule>
  </conditionalFormatting>
  <conditionalFormatting sqref="CH155">
    <cfRule type="cellIs" dxfId="10094" priority="4723" stopIfTrue="1" operator="equal">
      <formula>"Vencida"</formula>
    </cfRule>
  </conditionalFormatting>
  <conditionalFormatting sqref="CH155">
    <cfRule type="cellIs" dxfId="10093" priority="4724" stopIfTrue="1" operator="equal">
      <formula>"En avance"</formula>
    </cfRule>
  </conditionalFormatting>
  <conditionalFormatting sqref="CH155">
    <cfRule type="cellIs" dxfId="10092" priority="4725" stopIfTrue="1" operator="equal">
      <formula>"Cumplida"</formula>
    </cfRule>
  </conditionalFormatting>
  <conditionalFormatting sqref="CG155">
    <cfRule type="cellIs" dxfId="10091" priority="4726" operator="equal">
      <formula>"Sin iniciar"</formula>
    </cfRule>
  </conditionalFormatting>
  <conditionalFormatting sqref="CG155">
    <cfRule type="cellIs" dxfId="10090" priority="4727" operator="equal">
      <formula>"Vencida"</formula>
    </cfRule>
  </conditionalFormatting>
  <conditionalFormatting sqref="CG155">
    <cfRule type="cellIs" dxfId="10089" priority="4728" stopIfTrue="1" operator="equal">
      <formula>"Cumplida"</formula>
    </cfRule>
  </conditionalFormatting>
  <conditionalFormatting sqref="CE155">
    <cfRule type="cellIs" dxfId="10088" priority="4729" operator="equal">
      <formula>"Sin iniciar"</formula>
    </cfRule>
  </conditionalFormatting>
  <conditionalFormatting sqref="CE155">
    <cfRule type="cellIs" dxfId="10087" priority="4730" operator="equal">
      <formula>"Vencida"</formula>
    </cfRule>
  </conditionalFormatting>
  <conditionalFormatting sqref="CE155">
    <cfRule type="cellIs" dxfId="10086" priority="4731" stopIfTrue="1" operator="equal">
      <formula>"Cumplida"</formula>
    </cfRule>
  </conditionalFormatting>
  <conditionalFormatting sqref="CI156">
    <cfRule type="cellIs" dxfId="10085" priority="4732" operator="equal">
      <formula>"Sin iniciar"</formula>
    </cfRule>
  </conditionalFormatting>
  <conditionalFormatting sqref="CI156">
    <cfRule type="cellIs" dxfId="10084" priority="4733" operator="equal">
      <formula>"Vencida"</formula>
    </cfRule>
  </conditionalFormatting>
  <conditionalFormatting sqref="CI156">
    <cfRule type="cellIs" dxfId="10083" priority="4734" operator="equal">
      <formula>"En avance"</formula>
    </cfRule>
  </conditionalFormatting>
  <conditionalFormatting sqref="CI156">
    <cfRule type="cellIs" dxfId="10082" priority="4735" operator="equal">
      <formula>"Cumplida"</formula>
    </cfRule>
  </conditionalFormatting>
  <conditionalFormatting sqref="CF156">
    <cfRule type="cellIs" dxfId="10081" priority="4736" operator="equal">
      <formula>"Sin iniciar"</formula>
    </cfRule>
  </conditionalFormatting>
  <conditionalFormatting sqref="CF156">
    <cfRule type="cellIs" dxfId="10080" priority="4737" operator="equal">
      <formula>"Vencida"</formula>
    </cfRule>
  </conditionalFormatting>
  <conditionalFormatting sqref="CF156">
    <cfRule type="cellIs" dxfId="10079" priority="4738" stopIfTrue="1" operator="equal">
      <formula>"Cumplida"</formula>
    </cfRule>
  </conditionalFormatting>
  <conditionalFormatting sqref="CH156">
    <cfRule type="cellIs" dxfId="10078" priority="4739" stopIfTrue="1" operator="equal">
      <formula>"Sin iniciar"</formula>
    </cfRule>
  </conditionalFormatting>
  <conditionalFormatting sqref="CH156">
    <cfRule type="cellIs" dxfId="10077" priority="4740" stopIfTrue="1" operator="equal">
      <formula>"Vencida"</formula>
    </cfRule>
  </conditionalFormatting>
  <conditionalFormatting sqref="CH156">
    <cfRule type="cellIs" dxfId="10076" priority="4741" stopIfTrue="1" operator="equal">
      <formula>"En avance"</formula>
    </cfRule>
  </conditionalFormatting>
  <conditionalFormatting sqref="CH156">
    <cfRule type="cellIs" dxfId="10075" priority="4742" stopIfTrue="1" operator="equal">
      <formula>"Cumplida"</formula>
    </cfRule>
  </conditionalFormatting>
  <conditionalFormatting sqref="CG156">
    <cfRule type="cellIs" dxfId="10074" priority="4743" operator="equal">
      <formula>"Sin iniciar"</formula>
    </cfRule>
  </conditionalFormatting>
  <conditionalFormatting sqref="CG156">
    <cfRule type="cellIs" dxfId="10073" priority="4744" operator="equal">
      <formula>"Vencida"</formula>
    </cfRule>
  </conditionalFormatting>
  <conditionalFormatting sqref="CG156">
    <cfRule type="cellIs" dxfId="10072" priority="4745" stopIfTrue="1" operator="equal">
      <formula>"Cumplida"</formula>
    </cfRule>
  </conditionalFormatting>
  <conditionalFormatting sqref="CE156">
    <cfRule type="cellIs" dxfId="10071" priority="4746" operator="equal">
      <formula>"Sin iniciar"</formula>
    </cfRule>
  </conditionalFormatting>
  <conditionalFormatting sqref="CE156">
    <cfRule type="cellIs" dxfId="10070" priority="4747" operator="equal">
      <formula>"Vencida"</formula>
    </cfRule>
  </conditionalFormatting>
  <conditionalFormatting sqref="CE156">
    <cfRule type="cellIs" dxfId="10069" priority="4748" stopIfTrue="1" operator="equal">
      <formula>"Cumplida"</formula>
    </cfRule>
  </conditionalFormatting>
  <conditionalFormatting sqref="CI165">
    <cfRule type="cellIs" dxfId="10068" priority="4749" operator="equal">
      <formula>"Sin iniciar"</formula>
    </cfRule>
  </conditionalFormatting>
  <conditionalFormatting sqref="CI165">
    <cfRule type="cellIs" dxfId="10067" priority="4750" operator="equal">
      <formula>"Vencida"</formula>
    </cfRule>
  </conditionalFormatting>
  <conditionalFormatting sqref="CI165">
    <cfRule type="cellIs" dxfId="10066" priority="4751" operator="equal">
      <formula>"En avance"</formula>
    </cfRule>
  </conditionalFormatting>
  <conditionalFormatting sqref="CI165">
    <cfRule type="cellIs" dxfId="10065" priority="4752" operator="equal">
      <formula>"Cumplida"</formula>
    </cfRule>
  </conditionalFormatting>
  <conditionalFormatting sqref="CF165">
    <cfRule type="cellIs" dxfId="10064" priority="4753" operator="equal">
      <formula>"Sin iniciar"</formula>
    </cfRule>
  </conditionalFormatting>
  <conditionalFormatting sqref="CF165">
    <cfRule type="cellIs" dxfId="10063" priority="4754" operator="equal">
      <formula>"Vencida"</formula>
    </cfRule>
  </conditionalFormatting>
  <conditionalFormatting sqref="CF165">
    <cfRule type="cellIs" dxfId="10062" priority="4755" stopIfTrue="1" operator="equal">
      <formula>"Cumplida"</formula>
    </cfRule>
  </conditionalFormatting>
  <conditionalFormatting sqref="CH165">
    <cfRule type="cellIs" dxfId="10061" priority="4756" stopIfTrue="1" operator="equal">
      <formula>"Sin iniciar"</formula>
    </cfRule>
  </conditionalFormatting>
  <conditionalFormatting sqref="CH165">
    <cfRule type="cellIs" dxfId="10060" priority="4757" stopIfTrue="1" operator="equal">
      <formula>"Vencida"</formula>
    </cfRule>
  </conditionalFormatting>
  <conditionalFormatting sqref="CH165">
    <cfRule type="cellIs" dxfId="10059" priority="4758" stopIfTrue="1" operator="equal">
      <formula>"En avance"</formula>
    </cfRule>
  </conditionalFormatting>
  <conditionalFormatting sqref="CH165">
    <cfRule type="cellIs" dxfId="10058" priority="4759" stopIfTrue="1" operator="equal">
      <formula>"Cumplida"</formula>
    </cfRule>
  </conditionalFormatting>
  <conditionalFormatting sqref="CG165">
    <cfRule type="cellIs" dxfId="10057" priority="4760" operator="equal">
      <formula>"Sin iniciar"</formula>
    </cfRule>
  </conditionalFormatting>
  <conditionalFormatting sqref="CG165">
    <cfRule type="cellIs" dxfId="10056" priority="4761" operator="equal">
      <formula>"Vencida"</formula>
    </cfRule>
  </conditionalFormatting>
  <conditionalFormatting sqref="CG165">
    <cfRule type="cellIs" dxfId="10055" priority="4762" stopIfTrue="1" operator="equal">
      <formula>"Cumplida"</formula>
    </cfRule>
  </conditionalFormatting>
  <conditionalFormatting sqref="CE165">
    <cfRule type="cellIs" dxfId="10054" priority="4763" operator="equal">
      <formula>"Sin iniciar"</formula>
    </cfRule>
  </conditionalFormatting>
  <conditionalFormatting sqref="CE165">
    <cfRule type="cellIs" dxfId="10053" priority="4764" operator="equal">
      <formula>"Vencida"</formula>
    </cfRule>
  </conditionalFormatting>
  <conditionalFormatting sqref="CE165">
    <cfRule type="cellIs" dxfId="10052" priority="4765" stopIfTrue="1" operator="equal">
      <formula>"Cumplida"</formula>
    </cfRule>
  </conditionalFormatting>
  <conditionalFormatting sqref="CI168">
    <cfRule type="cellIs" dxfId="10051" priority="4766" operator="equal">
      <formula>"Sin iniciar"</formula>
    </cfRule>
  </conditionalFormatting>
  <conditionalFormatting sqref="CI168">
    <cfRule type="cellIs" dxfId="10050" priority="4767" operator="equal">
      <formula>"Vencida"</formula>
    </cfRule>
  </conditionalFormatting>
  <conditionalFormatting sqref="CI168">
    <cfRule type="cellIs" dxfId="10049" priority="4768" operator="equal">
      <formula>"En avance"</formula>
    </cfRule>
  </conditionalFormatting>
  <conditionalFormatting sqref="CI168">
    <cfRule type="cellIs" dxfId="10048" priority="4769" operator="equal">
      <formula>"Cumplida"</formula>
    </cfRule>
  </conditionalFormatting>
  <conditionalFormatting sqref="CH168">
    <cfRule type="cellIs" dxfId="10047" priority="4770" stopIfTrue="1" operator="equal">
      <formula>"Sin iniciar"</formula>
    </cfRule>
  </conditionalFormatting>
  <conditionalFormatting sqref="CH168">
    <cfRule type="cellIs" dxfId="10046" priority="4771" stopIfTrue="1" operator="equal">
      <formula>"Vencida"</formula>
    </cfRule>
  </conditionalFormatting>
  <conditionalFormatting sqref="CH168">
    <cfRule type="cellIs" dxfId="10045" priority="4772" stopIfTrue="1" operator="equal">
      <formula>"En avance"</formula>
    </cfRule>
  </conditionalFormatting>
  <conditionalFormatting sqref="CH168">
    <cfRule type="cellIs" dxfId="10044" priority="4773" stopIfTrue="1" operator="equal">
      <formula>"Cumplida"</formula>
    </cfRule>
  </conditionalFormatting>
  <conditionalFormatting sqref="CE168">
    <cfRule type="cellIs" dxfId="10043" priority="4774" operator="equal">
      <formula>"Sin iniciar"</formula>
    </cfRule>
  </conditionalFormatting>
  <conditionalFormatting sqref="CE168">
    <cfRule type="cellIs" dxfId="10042" priority="4775" operator="equal">
      <formula>"Vencida"</formula>
    </cfRule>
  </conditionalFormatting>
  <conditionalFormatting sqref="CE168">
    <cfRule type="cellIs" dxfId="10041" priority="4776" stopIfTrue="1" operator="equal">
      <formula>"Cumplida"</formula>
    </cfRule>
  </conditionalFormatting>
  <conditionalFormatting sqref="CG168">
    <cfRule type="cellIs" dxfId="10040" priority="4777" operator="equal">
      <formula>"Sin iniciar"</formula>
    </cfRule>
  </conditionalFormatting>
  <conditionalFormatting sqref="CG168">
    <cfRule type="cellIs" dxfId="10039" priority="4778" operator="equal">
      <formula>"Vencida"</formula>
    </cfRule>
  </conditionalFormatting>
  <conditionalFormatting sqref="CG168">
    <cfRule type="cellIs" dxfId="10038" priority="4779" stopIfTrue="1" operator="equal">
      <formula>"Cumplida"</formula>
    </cfRule>
  </conditionalFormatting>
  <conditionalFormatting sqref="CF168">
    <cfRule type="cellIs" dxfId="10037" priority="4780" operator="equal">
      <formula>"Sin iniciar"</formula>
    </cfRule>
  </conditionalFormatting>
  <conditionalFormatting sqref="CF168">
    <cfRule type="cellIs" dxfId="10036" priority="4781" operator="equal">
      <formula>"Vencida"</formula>
    </cfRule>
  </conditionalFormatting>
  <conditionalFormatting sqref="CF168">
    <cfRule type="cellIs" dxfId="10035" priority="4782" stopIfTrue="1" operator="equal">
      <formula>"Cumplida"</formula>
    </cfRule>
  </conditionalFormatting>
  <conditionalFormatting sqref="CI169">
    <cfRule type="cellIs" dxfId="10034" priority="4783" operator="equal">
      <formula>"Sin iniciar"</formula>
    </cfRule>
  </conditionalFormatting>
  <conditionalFormatting sqref="CI169">
    <cfRule type="cellIs" dxfId="10033" priority="4784" operator="equal">
      <formula>"Vencida"</formula>
    </cfRule>
  </conditionalFormatting>
  <conditionalFormatting sqref="CI169">
    <cfRule type="cellIs" dxfId="10032" priority="4785" operator="equal">
      <formula>"En avance"</formula>
    </cfRule>
  </conditionalFormatting>
  <conditionalFormatting sqref="CI169">
    <cfRule type="cellIs" dxfId="10031" priority="4786" operator="equal">
      <formula>"Cumplida"</formula>
    </cfRule>
  </conditionalFormatting>
  <conditionalFormatting sqref="CF169">
    <cfRule type="cellIs" dxfId="10030" priority="4787" operator="equal">
      <formula>"Sin iniciar"</formula>
    </cfRule>
  </conditionalFormatting>
  <conditionalFormatting sqref="CF169">
    <cfRule type="cellIs" dxfId="10029" priority="4788" operator="equal">
      <formula>"Vencida"</formula>
    </cfRule>
  </conditionalFormatting>
  <conditionalFormatting sqref="CF169">
    <cfRule type="cellIs" dxfId="10028" priority="4789" operator="equal">
      <formula>"En avance"</formula>
    </cfRule>
  </conditionalFormatting>
  <conditionalFormatting sqref="CF169">
    <cfRule type="cellIs" dxfId="10027" priority="4790" operator="equal">
      <formula>"Cumplida"</formula>
    </cfRule>
  </conditionalFormatting>
  <conditionalFormatting sqref="CH169">
    <cfRule type="cellIs" dxfId="10026" priority="4791" stopIfTrue="1" operator="equal">
      <formula>"Sin iniciar"</formula>
    </cfRule>
  </conditionalFormatting>
  <conditionalFormatting sqref="CH169">
    <cfRule type="cellIs" dxfId="10025" priority="4792" stopIfTrue="1" operator="equal">
      <formula>"Vencida"</formula>
    </cfRule>
  </conditionalFormatting>
  <conditionalFormatting sqref="CH169">
    <cfRule type="cellIs" dxfId="10024" priority="4793" stopIfTrue="1" operator="equal">
      <formula>"En avance"</formula>
    </cfRule>
  </conditionalFormatting>
  <conditionalFormatting sqref="CH169">
    <cfRule type="cellIs" dxfId="10023" priority="4794" stopIfTrue="1" operator="equal">
      <formula>"Cumplida"</formula>
    </cfRule>
  </conditionalFormatting>
  <conditionalFormatting sqref="CE169">
    <cfRule type="cellIs" dxfId="10022" priority="4795" operator="equal">
      <formula>"Sin iniciar"</formula>
    </cfRule>
  </conditionalFormatting>
  <conditionalFormatting sqref="CE169">
    <cfRule type="cellIs" dxfId="10021" priority="4796" operator="equal">
      <formula>"Vencida"</formula>
    </cfRule>
  </conditionalFormatting>
  <conditionalFormatting sqref="CE169">
    <cfRule type="cellIs" dxfId="10020" priority="4797" stopIfTrue="1" operator="equal">
      <formula>"Cumplida"</formula>
    </cfRule>
  </conditionalFormatting>
  <conditionalFormatting sqref="CG169">
    <cfRule type="cellIs" dxfId="10019" priority="4798" operator="equal">
      <formula>"Sin iniciar"</formula>
    </cfRule>
  </conditionalFormatting>
  <conditionalFormatting sqref="CG169">
    <cfRule type="cellIs" dxfId="10018" priority="4799" operator="equal">
      <formula>"Vencida"</formula>
    </cfRule>
  </conditionalFormatting>
  <conditionalFormatting sqref="CG169">
    <cfRule type="cellIs" dxfId="10017" priority="4800" stopIfTrue="1" operator="equal">
      <formula>"Cumplida"</formula>
    </cfRule>
  </conditionalFormatting>
  <conditionalFormatting sqref="CI204">
    <cfRule type="cellIs" dxfId="10016" priority="4801" operator="equal">
      <formula>"Sin iniciar"</formula>
    </cfRule>
  </conditionalFormatting>
  <conditionalFormatting sqref="CI204">
    <cfRule type="cellIs" dxfId="10015" priority="4802" operator="equal">
      <formula>"Vencida"</formula>
    </cfRule>
  </conditionalFormatting>
  <conditionalFormatting sqref="CI204">
    <cfRule type="cellIs" dxfId="10014" priority="4803" operator="equal">
      <formula>"En avance"</formula>
    </cfRule>
  </conditionalFormatting>
  <conditionalFormatting sqref="CI204">
    <cfRule type="cellIs" dxfId="10013" priority="4804" operator="equal">
      <formula>"Cumplida"</formula>
    </cfRule>
  </conditionalFormatting>
  <conditionalFormatting sqref="CH204">
    <cfRule type="cellIs" dxfId="10012" priority="4805" stopIfTrue="1" operator="equal">
      <formula>"Sin iniciar"</formula>
    </cfRule>
  </conditionalFormatting>
  <conditionalFormatting sqref="CH204">
    <cfRule type="cellIs" dxfId="10011" priority="4806" stopIfTrue="1" operator="equal">
      <formula>"Vencida"</formula>
    </cfRule>
  </conditionalFormatting>
  <conditionalFormatting sqref="CH204">
    <cfRule type="cellIs" dxfId="10010" priority="4807" stopIfTrue="1" operator="equal">
      <formula>"En avance"</formula>
    </cfRule>
  </conditionalFormatting>
  <conditionalFormatting sqref="CH204">
    <cfRule type="cellIs" dxfId="10009" priority="4808" stopIfTrue="1" operator="equal">
      <formula>"Cumplida"</formula>
    </cfRule>
  </conditionalFormatting>
  <conditionalFormatting sqref="CG204">
    <cfRule type="cellIs" dxfId="10008" priority="4809" operator="equal">
      <formula>"Sin iniciar"</formula>
    </cfRule>
  </conditionalFormatting>
  <conditionalFormatting sqref="CG204">
    <cfRule type="cellIs" dxfId="10007" priority="4810" operator="equal">
      <formula>"Vencida"</formula>
    </cfRule>
  </conditionalFormatting>
  <conditionalFormatting sqref="CG204">
    <cfRule type="cellIs" dxfId="10006" priority="4811" stopIfTrue="1" operator="equal">
      <formula>"Cumplida"</formula>
    </cfRule>
  </conditionalFormatting>
  <conditionalFormatting sqref="CE204">
    <cfRule type="cellIs" dxfId="10005" priority="4812" operator="equal">
      <formula>"Sin iniciar"</formula>
    </cfRule>
  </conditionalFormatting>
  <conditionalFormatting sqref="CE204">
    <cfRule type="cellIs" dxfId="10004" priority="4813" operator="equal">
      <formula>"Vencida"</formula>
    </cfRule>
  </conditionalFormatting>
  <conditionalFormatting sqref="CE204">
    <cfRule type="cellIs" dxfId="10003" priority="4814" stopIfTrue="1" operator="equal">
      <formula>"Cumplida"</formula>
    </cfRule>
  </conditionalFormatting>
  <conditionalFormatting sqref="CF204">
    <cfRule type="cellIs" dxfId="10002" priority="4815" operator="equal">
      <formula>"Sin iniciar"</formula>
    </cfRule>
  </conditionalFormatting>
  <conditionalFormatting sqref="CF204">
    <cfRule type="cellIs" dxfId="10001" priority="4816" operator="equal">
      <formula>"Vencida"</formula>
    </cfRule>
  </conditionalFormatting>
  <conditionalFormatting sqref="CF204">
    <cfRule type="cellIs" dxfId="10000" priority="4817" stopIfTrue="1" operator="equal">
      <formula>"Cumplida"</formula>
    </cfRule>
  </conditionalFormatting>
  <conditionalFormatting sqref="CI205">
    <cfRule type="cellIs" dxfId="9999" priority="4818" operator="equal">
      <formula>"Sin iniciar"</formula>
    </cfRule>
  </conditionalFormatting>
  <conditionalFormatting sqref="CI205">
    <cfRule type="cellIs" dxfId="9998" priority="4819" operator="equal">
      <formula>"Vencida"</formula>
    </cfRule>
  </conditionalFormatting>
  <conditionalFormatting sqref="CI205">
    <cfRule type="cellIs" dxfId="9997" priority="4820" operator="equal">
      <formula>"En avance"</formula>
    </cfRule>
  </conditionalFormatting>
  <conditionalFormatting sqref="CI205">
    <cfRule type="cellIs" dxfId="9996" priority="4821" operator="equal">
      <formula>"Cumplida"</formula>
    </cfRule>
  </conditionalFormatting>
  <conditionalFormatting sqref="CF205">
    <cfRule type="cellIs" dxfId="9995" priority="4822" operator="equal">
      <formula>"Sin iniciar"</formula>
    </cfRule>
  </conditionalFormatting>
  <conditionalFormatting sqref="CF205">
    <cfRule type="cellIs" dxfId="9994" priority="4823" operator="equal">
      <formula>"Vencida"</formula>
    </cfRule>
  </conditionalFormatting>
  <conditionalFormatting sqref="CF205">
    <cfRule type="cellIs" dxfId="9993" priority="4824" stopIfTrue="1" operator="equal">
      <formula>"Cumplida"</formula>
    </cfRule>
  </conditionalFormatting>
  <conditionalFormatting sqref="CH205">
    <cfRule type="cellIs" dxfId="9992" priority="4825" stopIfTrue="1" operator="equal">
      <formula>"Sin iniciar"</formula>
    </cfRule>
  </conditionalFormatting>
  <conditionalFormatting sqref="CH205">
    <cfRule type="cellIs" dxfId="9991" priority="4826" stopIfTrue="1" operator="equal">
      <formula>"Vencida"</formula>
    </cfRule>
  </conditionalFormatting>
  <conditionalFormatting sqref="CH205">
    <cfRule type="cellIs" dxfId="9990" priority="4827" stopIfTrue="1" operator="equal">
      <formula>"En avance"</formula>
    </cfRule>
  </conditionalFormatting>
  <conditionalFormatting sqref="CH205">
    <cfRule type="cellIs" dxfId="9989" priority="4828" stopIfTrue="1" operator="equal">
      <formula>"Cumplida"</formula>
    </cfRule>
  </conditionalFormatting>
  <conditionalFormatting sqref="CG205">
    <cfRule type="cellIs" dxfId="9988" priority="4829" operator="equal">
      <formula>"Sin iniciar"</formula>
    </cfRule>
  </conditionalFormatting>
  <conditionalFormatting sqref="CG205">
    <cfRule type="cellIs" dxfId="9987" priority="4830" operator="equal">
      <formula>"Vencida"</formula>
    </cfRule>
  </conditionalFormatting>
  <conditionalFormatting sqref="CG205">
    <cfRule type="cellIs" dxfId="9986" priority="4831" stopIfTrue="1" operator="equal">
      <formula>"Cumplida"</formula>
    </cfRule>
  </conditionalFormatting>
  <conditionalFormatting sqref="CE205">
    <cfRule type="cellIs" dxfId="9985" priority="4832" operator="equal">
      <formula>"Sin iniciar"</formula>
    </cfRule>
  </conditionalFormatting>
  <conditionalFormatting sqref="CE205">
    <cfRule type="cellIs" dxfId="9984" priority="4833" operator="equal">
      <formula>"Vencida"</formula>
    </cfRule>
  </conditionalFormatting>
  <conditionalFormatting sqref="CE205">
    <cfRule type="cellIs" dxfId="9983" priority="4834" stopIfTrue="1" operator="equal">
      <formula>"Cumplida"</formula>
    </cfRule>
  </conditionalFormatting>
  <conditionalFormatting sqref="CI210">
    <cfRule type="cellIs" dxfId="9982" priority="4835" operator="equal">
      <formula>"Sin iniciar"</formula>
    </cfRule>
  </conditionalFormatting>
  <conditionalFormatting sqref="CI210">
    <cfRule type="cellIs" dxfId="9981" priority="4836" operator="equal">
      <formula>"Vencida"</formula>
    </cfRule>
  </conditionalFormatting>
  <conditionalFormatting sqref="CI210">
    <cfRule type="cellIs" dxfId="9980" priority="4837" operator="equal">
      <formula>"En avance"</formula>
    </cfRule>
  </conditionalFormatting>
  <conditionalFormatting sqref="CI210">
    <cfRule type="cellIs" dxfId="9979" priority="4838" operator="equal">
      <formula>"Cumplida"</formula>
    </cfRule>
  </conditionalFormatting>
  <conditionalFormatting sqref="CF210">
    <cfRule type="cellIs" dxfId="9978" priority="4839" operator="equal">
      <formula>"Sin iniciar"</formula>
    </cfRule>
  </conditionalFormatting>
  <conditionalFormatting sqref="CF210">
    <cfRule type="cellIs" dxfId="9977" priority="4840" operator="equal">
      <formula>"Vencida"</formula>
    </cfRule>
  </conditionalFormatting>
  <conditionalFormatting sqref="CF210">
    <cfRule type="cellIs" dxfId="9976" priority="4841" stopIfTrue="1" operator="equal">
      <formula>"Cumplida"</formula>
    </cfRule>
  </conditionalFormatting>
  <conditionalFormatting sqref="CH210">
    <cfRule type="cellIs" dxfId="9975" priority="4842" stopIfTrue="1" operator="equal">
      <formula>"Sin iniciar"</formula>
    </cfRule>
  </conditionalFormatting>
  <conditionalFormatting sqref="CH210">
    <cfRule type="cellIs" dxfId="9974" priority="4843" stopIfTrue="1" operator="equal">
      <formula>"Vencida"</formula>
    </cfRule>
  </conditionalFormatting>
  <conditionalFormatting sqref="CH210">
    <cfRule type="cellIs" dxfId="9973" priority="4844" stopIfTrue="1" operator="equal">
      <formula>"En avance"</formula>
    </cfRule>
  </conditionalFormatting>
  <conditionalFormatting sqref="CH210">
    <cfRule type="cellIs" dxfId="9972" priority="4845" stopIfTrue="1" operator="equal">
      <formula>"Cumplida"</formula>
    </cfRule>
  </conditionalFormatting>
  <conditionalFormatting sqref="CG210">
    <cfRule type="cellIs" dxfId="9971" priority="4846" operator="equal">
      <formula>"Sin iniciar"</formula>
    </cfRule>
  </conditionalFormatting>
  <conditionalFormatting sqref="CG210">
    <cfRule type="cellIs" dxfId="9970" priority="4847" operator="equal">
      <formula>"Vencida"</formula>
    </cfRule>
  </conditionalFormatting>
  <conditionalFormatting sqref="CG210">
    <cfRule type="cellIs" dxfId="9969" priority="4848" stopIfTrue="1" operator="equal">
      <formula>"Cumplida"</formula>
    </cfRule>
  </conditionalFormatting>
  <conditionalFormatting sqref="CE210">
    <cfRule type="cellIs" dxfId="9968" priority="4849" operator="equal">
      <formula>"Sin iniciar"</formula>
    </cfRule>
  </conditionalFormatting>
  <conditionalFormatting sqref="CE210">
    <cfRule type="cellIs" dxfId="9967" priority="4850" operator="equal">
      <formula>"Vencida"</formula>
    </cfRule>
  </conditionalFormatting>
  <conditionalFormatting sqref="CE210">
    <cfRule type="cellIs" dxfId="9966" priority="4851" stopIfTrue="1" operator="equal">
      <formula>"Cumplida"</formula>
    </cfRule>
  </conditionalFormatting>
  <conditionalFormatting sqref="CI211">
    <cfRule type="cellIs" dxfId="9965" priority="4852" operator="equal">
      <formula>"Sin iniciar"</formula>
    </cfRule>
  </conditionalFormatting>
  <conditionalFormatting sqref="CI211">
    <cfRule type="cellIs" dxfId="9964" priority="4853" operator="equal">
      <formula>"Vencida"</formula>
    </cfRule>
  </conditionalFormatting>
  <conditionalFormatting sqref="CI211">
    <cfRule type="cellIs" dxfId="9963" priority="4854" operator="equal">
      <formula>"En avance"</formula>
    </cfRule>
  </conditionalFormatting>
  <conditionalFormatting sqref="CI211">
    <cfRule type="cellIs" dxfId="9962" priority="4855" operator="equal">
      <formula>"Cumplida"</formula>
    </cfRule>
  </conditionalFormatting>
  <conditionalFormatting sqref="CH211">
    <cfRule type="cellIs" dxfId="9961" priority="4856" stopIfTrue="1" operator="equal">
      <formula>"Sin iniciar"</formula>
    </cfRule>
  </conditionalFormatting>
  <conditionalFormatting sqref="CH211">
    <cfRule type="cellIs" dxfId="9960" priority="4857" stopIfTrue="1" operator="equal">
      <formula>"Vencida"</formula>
    </cfRule>
  </conditionalFormatting>
  <conditionalFormatting sqref="CH211">
    <cfRule type="cellIs" dxfId="9959" priority="4858" stopIfTrue="1" operator="equal">
      <formula>"En avance"</formula>
    </cfRule>
  </conditionalFormatting>
  <conditionalFormatting sqref="CH211">
    <cfRule type="cellIs" dxfId="9958" priority="4859" stopIfTrue="1" operator="equal">
      <formula>"Cumplida"</formula>
    </cfRule>
  </conditionalFormatting>
  <conditionalFormatting sqref="CE211">
    <cfRule type="cellIs" dxfId="9957" priority="4860" operator="equal">
      <formula>"Sin iniciar"</formula>
    </cfRule>
  </conditionalFormatting>
  <conditionalFormatting sqref="CE211">
    <cfRule type="cellIs" dxfId="9956" priority="4861" operator="equal">
      <formula>"Vencida"</formula>
    </cfRule>
  </conditionalFormatting>
  <conditionalFormatting sqref="CE211">
    <cfRule type="cellIs" dxfId="9955" priority="4862" stopIfTrue="1" operator="equal">
      <formula>"Cumplida"</formula>
    </cfRule>
  </conditionalFormatting>
  <conditionalFormatting sqref="CG211">
    <cfRule type="cellIs" dxfId="9954" priority="4863" operator="equal">
      <formula>"Sin iniciar"</formula>
    </cfRule>
  </conditionalFormatting>
  <conditionalFormatting sqref="CG211">
    <cfRule type="cellIs" dxfId="9953" priority="4864" operator="equal">
      <formula>"Vencida"</formula>
    </cfRule>
  </conditionalFormatting>
  <conditionalFormatting sqref="CG211">
    <cfRule type="cellIs" dxfId="9952" priority="4865" stopIfTrue="1" operator="equal">
      <formula>"Cumplida"</formula>
    </cfRule>
  </conditionalFormatting>
  <conditionalFormatting sqref="CF211">
    <cfRule type="cellIs" dxfId="9951" priority="4866" operator="equal">
      <formula>"Sin iniciar"</formula>
    </cfRule>
  </conditionalFormatting>
  <conditionalFormatting sqref="CF211">
    <cfRule type="cellIs" dxfId="9950" priority="4867" operator="equal">
      <formula>"Vencida"</formula>
    </cfRule>
  </conditionalFormatting>
  <conditionalFormatting sqref="CF211">
    <cfRule type="cellIs" dxfId="9949" priority="4868" stopIfTrue="1" operator="equal">
      <formula>"Cumplida"</formula>
    </cfRule>
  </conditionalFormatting>
  <conditionalFormatting sqref="CI212">
    <cfRule type="cellIs" dxfId="9948" priority="4869" operator="equal">
      <formula>"Sin iniciar"</formula>
    </cfRule>
  </conditionalFormatting>
  <conditionalFormatting sqref="CI212">
    <cfRule type="cellIs" dxfId="9947" priority="4870" operator="equal">
      <formula>"Vencida"</formula>
    </cfRule>
  </conditionalFormatting>
  <conditionalFormatting sqref="CI212">
    <cfRule type="cellIs" dxfId="9946" priority="4871" operator="equal">
      <formula>"En avance"</formula>
    </cfRule>
  </conditionalFormatting>
  <conditionalFormatting sqref="CI212">
    <cfRule type="cellIs" dxfId="9945" priority="4872" operator="equal">
      <formula>"Cumplida"</formula>
    </cfRule>
  </conditionalFormatting>
  <conditionalFormatting sqref="CF212">
    <cfRule type="cellIs" dxfId="9944" priority="4873" operator="equal">
      <formula>"Sin iniciar"</formula>
    </cfRule>
  </conditionalFormatting>
  <conditionalFormatting sqref="CF212">
    <cfRule type="cellIs" dxfId="9943" priority="4874" operator="equal">
      <formula>"Vencida"</formula>
    </cfRule>
  </conditionalFormatting>
  <conditionalFormatting sqref="CF212">
    <cfRule type="cellIs" dxfId="9942" priority="4875" operator="equal">
      <formula>"En avance"</formula>
    </cfRule>
  </conditionalFormatting>
  <conditionalFormatting sqref="CF212">
    <cfRule type="cellIs" dxfId="9941" priority="4876" operator="equal">
      <formula>"Cumplida"</formula>
    </cfRule>
  </conditionalFormatting>
  <conditionalFormatting sqref="CH212">
    <cfRule type="cellIs" dxfId="9940" priority="4877" stopIfTrue="1" operator="equal">
      <formula>"Sin iniciar"</formula>
    </cfRule>
  </conditionalFormatting>
  <conditionalFormatting sqref="CH212">
    <cfRule type="cellIs" dxfId="9939" priority="4878" stopIfTrue="1" operator="equal">
      <formula>"Vencida"</formula>
    </cfRule>
  </conditionalFormatting>
  <conditionalFormatting sqref="CH212">
    <cfRule type="cellIs" dxfId="9938" priority="4879" stopIfTrue="1" operator="equal">
      <formula>"En avance"</formula>
    </cfRule>
  </conditionalFormatting>
  <conditionalFormatting sqref="CH212">
    <cfRule type="cellIs" dxfId="9937" priority="4880" stopIfTrue="1" operator="equal">
      <formula>"Cumplida"</formula>
    </cfRule>
  </conditionalFormatting>
  <conditionalFormatting sqref="CE212">
    <cfRule type="cellIs" dxfId="9936" priority="4881" operator="equal">
      <formula>"Sin iniciar"</formula>
    </cfRule>
  </conditionalFormatting>
  <conditionalFormatting sqref="CE212">
    <cfRule type="cellIs" dxfId="9935" priority="4882" operator="equal">
      <formula>"Vencida"</formula>
    </cfRule>
  </conditionalFormatting>
  <conditionalFormatting sqref="CE212">
    <cfRule type="cellIs" dxfId="9934" priority="4883" stopIfTrue="1" operator="equal">
      <formula>"Cumplida"</formula>
    </cfRule>
  </conditionalFormatting>
  <conditionalFormatting sqref="CG212">
    <cfRule type="cellIs" dxfId="9933" priority="4884" operator="equal">
      <formula>"Sin iniciar"</formula>
    </cfRule>
  </conditionalFormatting>
  <conditionalFormatting sqref="CG212">
    <cfRule type="cellIs" dxfId="9932" priority="4885" operator="equal">
      <formula>"Vencida"</formula>
    </cfRule>
  </conditionalFormatting>
  <conditionalFormatting sqref="CG212">
    <cfRule type="cellIs" dxfId="9931" priority="4886" stopIfTrue="1" operator="equal">
      <formula>"Cumplida"</formula>
    </cfRule>
  </conditionalFormatting>
  <conditionalFormatting sqref="CI213">
    <cfRule type="cellIs" dxfId="9930" priority="4887" operator="equal">
      <formula>"Sin iniciar"</formula>
    </cfRule>
  </conditionalFormatting>
  <conditionalFormatting sqref="CI213">
    <cfRule type="cellIs" dxfId="9929" priority="4888" operator="equal">
      <formula>"Vencida"</formula>
    </cfRule>
  </conditionalFormatting>
  <conditionalFormatting sqref="CI213">
    <cfRule type="cellIs" dxfId="9928" priority="4889" operator="equal">
      <formula>"En avance"</formula>
    </cfRule>
  </conditionalFormatting>
  <conditionalFormatting sqref="CI213">
    <cfRule type="cellIs" dxfId="9927" priority="4890" operator="equal">
      <formula>"Cumplida"</formula>
    </cfRule>
  </conditionalFormatting>
  <conditionalFormatting sqref="CF213">
    <cfRule type="cellIs" dxfId="9926" priority="4891" operator="equal">
      <formula>"Sin iniciar"</formula>
    </cfRule>
  </conditionalFormatting>
  <conditionalFormatting sqref="CF213">
    <cfRule type="cellIs" dxfId="9925" priority="4892" operator="equal">
      <formula>"Vencida"</formula>
    </cfRule>
  </conditionalFormatting>
  <conditionalFormatting sqref="CF213">
    <cfRule type="cellIs" dxfId="9924" priority="4893" stopIfTrue="1" operator="equal">
      <formula>"Cumplida"</formula>
    </cfRule>
  </conditionalFormatting>
  <conditionalFormatting sqref="CH213">
    <cfRule type="cellIs" dxfId="9923" priority="4894" stopIfTrue="1" operator="equal">
      <formula>"Sin iniciar"</formula>
    </cfRule>
  </conditionalFormatting>
  <conditionalFormatting sqref="CH213">
    <cfRule type="cellIs" dxfId="9922" priority="4895" stopIfTrue="1" operator="equal">
      <formula>"Vencida"</formula>
    </cfRule>
  </conditionalFormatting>
  <conditionalFormatting sqref="CH213">
    <cfRule type="cellIs" dxfId="9921" priority="4896" stopIfTrue="1" operator="equal">
      <formula>"En avance"</formula>
    </cfRule>
  </conditionalFormatting>
  <conditionalFormatting sqref="CH213">
    <cfRule type="cellIs" dxfId="9920" priority="4897" stopIfTrue="1" operator="equal">
      <formula>"Cumplida"</formula>
    </cfRule>
  </conditionalFormatting>
  <conditionalFormatting sqref="CG213">
    <cfRule type="cellIs" dxfId="9919" priority="4898" operator="equal">
      <formula>"Sin iniciar"</formula>
    </cfRule>
  </conditionalFormatting>
  <conditionalFormatting sqref="CG213">
    <cfRule type="cellIs" dxfId="9918" priority="4899" operator="equal">
      <formula>"Vencida"</formula>
    </cfRule>
  </conditionalFormatting>
  <conditionalFormatting sqref="CG213">
    <cfRule type="cellIs" dxfId="9917" priority="4900" stopIfTrue="1" operator="equal">
      <formula>"Cumplida"</formula>
    </cfRule>
  </conditionalFormatting>
  <conditionalFormatting sqref="CE213">
    <cfRule type="cellIs" dxfId="9916" priority="4901" operator="equal">
      <formula>"Sin iniciar"</formula>
    </cfRule>
  </conditionalFormatting>
  <conditionalFormatting sqref="CE213">
    <cfRule type="cellIs" dxfId="9915" priority="4902" operator="equal">
      <formula>"Vencida"</formula>
    </cfRule>
  </conditionalFormatting>
  <conditionalFormatting sqref="CE213">
    <cfRule type="cellIs" dxfId="9914" priority="4903" stopIfTrue="1" operator="equal">
      <formula>"Cumplida"</formula>
    </cfRule>
  </conditionalFormatting>
  <conditionalFormatting sqref="CI214">
    <cfRule type="cellIs" dxfId="9913" priority="4904" operator="equal">
      <formula>"Sin iniciar"</formula>
    </cfRule>
  </conditionalFormatting>
  <conditionalFormatting sqref="CI214">
    <cfRule type="cellIs" dxfId="9912" priority="4905" operator="equal">
      <formula>"Vencida"</formula>
    </cfRule>
  </conditionalFormatting>
  <conditionalFormatting sqref="CI214">
    <cfRule type="cellIs" dxfId="9911" priority="4906" operator="equal">
      <formula>"En avance"</formula>
    </cfRule>
  </conditionalFormatting>
  <conditionalFormatting sqref="CI214">
    <cfRule type="cellIs" dxfId="9910" priority="4907" operator="equal">
      <formula>"Cumplida"</formula>
    </cfRule>
  </conditionalFormatting>
  <conditionalFormatting sqref="CF214">
    <cfRule type="cellIs" dxfId="9909" priority="4908" operator="equal">
      <formula>"Sin iniciar"</formula>
    </cfRule>
  </conditionalFormatting>
  <conditionalFormatting sqref="CF214">
    <cfRule type="cellIs" dxfId="9908" priority="4909" operator="equal">
      <formula>"Vencida"</formula>
    </cfRule>
  </conditionalFormatting>
  <conditionalFormatting sqref="CF214">
    <cfRule type="cellIs" dxfId="9907" priority="4910" stopIfTrue="1" operator="equal">
      <formula>"Cumplida"</formula>
    </cfRule>
  </conditionalFormatting>
  <conditionalFormatting sqref="CH214">
    <cfRule type="cellIs" dxfId="9906" priority="4911" stopIfTrue="1" operator="equal">
      <formula>"Sin iniciar"</formula>
    </cfRule>
  </conditionalFormatting>
  <conditionalFormatting sqref="CH214">
    <cfRule type="cellIs" dxfId="9905" priority="4912" stopIfTrue="1" operator="equal">
      <formula>"Vencida"</formula>
    </cfRule>
  </conditionalFormatting>
  <conditionalFormatting sqref="CH214">
    <cfRule type="cellIs" dxfId="9904" priority="4913" stopIfTrue="1" operator="equal">
      <formula>"En avance"</formula>
    </cfRule>
  </conditionalFormatting>
  <conditionalFormatting sqref="CH214">
    <cfRule type="cellIs" dxfId="9903" priority="4914" stopIfTrue="1" operator="equal">
      <formula>"Cumplida"</formula>
    </cfRule>
  </conditionalFormatting>
  <conditionalFormatting sqref="CG214">
    <cfRule type="cellIs" dxfId="9902" priority="4915" operator="equal">
      <formula>"Sin iniciar"</formula>
    </cfRule>
  </conditionalFormatting>
  <conditionalFormatting sqref="CG214">
    <cfRule type="cellIs" dxfId="9901" priority="4916" operator="equal">
      <formula>"Vencida"</formula>
    </cfRule>
  </conditionalFormatting>
  <conditionalFormatting sqref="CG214">
    <cfRule type="cellIs" dxfId="9900" priority="4917" stopIfTrue="1" operator="equal">
      <formula>"Cumplida"</formula>
    </cfRule>
  </conditionalFormatting>
  <conditionalFormatting sqref="CE214">
    <cfRule type="cellIs" dxfId="9899" priority="4918" operator="equal">
      <formula>"Sin iniciar"</formula>
    </cfRule>
  </conditionalFormatting>
  <conditionalFormatting sqref="CE214">
    <cfRule type="cellIs" dxfId="9898" priority="4919" operator="equal">
      <formula>"Vencida"</formula>
    </cfRule>
  </conditionalFormatting>
  <conditionalFormatting sqref="CE214">
    <cfRule type="cellIs" dxfId="9897" priority="4920" stopIfTrue="1" operator="equal">
      <formula>"Cumplida"</formula>
    </cfRule>
  </conditionalFormatting>
  <conditionalFormatting sqref="CI265">
    <cfRule type="cellIs" dxfId="9896" priority="4921" operator="equal">
      <formula>"Sin iniciar"</formula>
    </cfRule>
  </conditionalFormatting>
  <conditionalFormatting sqref="CI265">
    <cfRule type="cellIs" dxfId="9895" priority="4922" operator="equal">
      <formula>"Vencida"</formula>
    </cfRule>
  </conditionalFormatting>
  <conditionalFormatting sqref="CI265">
    <cfRule type="cellIs" dxfId="9894" priority="4923" operator="equal">
      <formula>"En avance"</formula>
    </cfRule>
  </conditionalFormatting>
  <conditionalFormatting sqref="CI265">
    <cfRule type="cellIs" dxfId="9893" priority="4924" operator="equal">
      <formula>"Cumplida"</formula>
    </cfRule>
  </conditionalFormatting>
  <conditionalFormatting sqref="CH265">
    <cfRule type="cellIs" dxfId="9892" priority="4925" stopIfTrue="1" operator="equal">
      <formula>"Sin iniciar"</formula>
    </cfRule>
  </conditionalFormatting>
  <conditionalFormatting sqref="CH265">
    <cfRule type="cellIs" dxfId="9891" priority="4926" stopIfTrue="1" operator="equal">
      <formula>"Vencida"</formula>
    </cfRule>
  </conditionalFormatting>
  <conditionalFormatting sqref="CH265">
    <cfRule type="cellIs" dxfId="9890" priority="4927" stopIfTrue="1" operator="equal">
      <formula>"En avance"</formula>
    </cfRule>
  </conditionalFormatting>
  <conditionalFormatting sqref="CH265">
    <cfRule type="cellIs" dxfId="9889" priority="4928" stopIfTrue="1" operator="equal">
      <formula>"Cumplida"</formula>
    </cfRule>
  </conditionalFormatting>
  <conditionalFormatting sqref="CE265">
    <cfRule type="cellIs" dxfId="9888" priority="4929" operator="equal">
      <formula>"Sin iniciar"</formula>
    </cfRule>
  </conditionalFormatting>
  <conditionalFormatting sqref="CE265">
    <cfRule type="cellIs" dxfId="9887" priority="4930" operator="equal">
      <formula>"Vencida"</formula>
    </cfRule>
  </conditionalFormatting>
  <conditionalFormatting sqref="CE265">
    <cfRule type="cellIs" dxfId="9886" priority="4931" stopIfTrue="1" operator="equal">
      <formula>"Cumplida"</formula>
    </cfRule>
  </conditionalFormatting>
  <conditionalFormatting sqref="CG265">
    <cfRule type="cellIs" dxfId="9885" priority="4932" operator="equal">
      <formula>"Sin iniciar"</formula>
    </cfRule>
  </conditionalFormatting>
  <conditionalFormatting sqref="CG265">
    <cfRule type="cellIs" dxfId="9884" priority="4933" operator="equal">
      <formula>"Vencida"</formula>
    </cfRule>
  </conditionalFormatting>
  <conditionalFormatting sqref="CG265">
    <cfRule type="cellIs" dxfId="9883" priority="4934" stopIfTrue="1" operator="equal">
      <formula>"Cumplida"</formula>
    </cfRule>
  </conditionalFormatting>
  <conditionalFormatting sqref="CF265">
    <cfRule type="cellIs" dxfId="9882" priority="4935" operator="equal">
      <formula>"Sin iniciar"</formula>
    </cfRule>
  </conditionalFormatting>
  <conditionalFormatting sqref="CF265">
    <cfRule type="cellIs" dxfId="9881" priority="4936" operator="equal">
      <formula>"Vencida"</formula>
    </cfRule>
  </conditionalFormatting>
  <conditionalFormatting sqref="CF265">
    <cfRule type="cellIs" dxfId="9880" priority="4937" operator="equal">
      <formula>"En avance"</formula>
    </cfRule>
  </conditionalFormatting>
  <conditionalFormatting sqref="CF265">
    <cfRule type="cellIs" dxfId="9879" priority="4938" operator="equal">
      <formula>"Cumplida"</formula>
    </cfRule>
  </conditionalFormatting>
  <conditionalFormatting sqref="CI273">
    <cfRule type="cellIs" dxfId="9878" priority="4939" operator="equal">
      <formula>"Sin iniciar"</formula>
    </cfRule>
  </conditionalFormatting>
  <conditionalFormatting sqref="CI273">
    <cfRule type="cellIs" dxfId="9877" priority="4940" operator="equal">
      <formula>"Vencida"</formula>
    </cfRule>
  </conditionalFormatting>
  <conditionalFormatting sqref="CI273">
    <cfRule type="cellIs" dxfId="9876" priority="4941" operator="equal">
      <formula>"En avance"</formula>
    </cfRule>
  </conditionalFormatting>
  <conditionalFormatting sqref="CI273">
    <cfRule type="cellIs" dxfId="9875" priority="4942" operator="equal">
      <formula>"Cumplida"</formula>
    </cfRule>
  </conditionalFormatting>
  <conditionalFormatting sqref="CH273">
    <cfRule type="cellIs" dxfId="9874" priority="4943" stopIfTrue="1" operator="equal">
      <formula>"Sin iniciar"</formula>
    </cfRule>
  </conditionalFormatting>
  <conditionalFormatting sqref="CH273">
    <cfRule type="cellIs" dxfId="9873" priority="4944" stopIfTrue="1" operator="equal">
      <formula>"Vencida"</formula>
    </cfRule>
  </conditionalFormatting>
  <conditionalFormatting sqref="CH273">
    <cfRule type="cellIs" dxfId="9872" priority="4945" stopIfTrue="1" operator="equal">
      <formula>"En avance"</formula>
    </cfRule>
  </conditionalFormatting>
  <conditionalFormatting sqref="CH273">
    <cfRule type="cellIs" dxfId="9871" priority="4946" stopIfTrue="1" operator="equal">
      <formula>"Cumplida"</formula>
    </cfRule>
  </conditionalFormatting>
  <conditionalFormatting sqref="CG273">
    <cfRule type="cellIs" dxfId="9870" priority="4947" operator="equal">
      <formula>"Sin iniciar"</formula>
    </cfRule>
  </conditionalFormatting>
  <conditionalFormatting sqref="CG273">
    <cfRule type="cellIs" dxfId="9869" priority="4948" operator="equal">
      <formula>"Vencida"</formula>
    </cfRule>
  </conditionalFormatting>
  <conditionalFormatting sqref="CG273">
    <cfRule type="cellIs" dxfId="9868" priority="4949" stopIfTrue="1" operator="equal">
      <formula>"Cumplida"</formula>
    </cfRule>
  </conditionalFormatting>
  <conditionalFormatting sqref="CE273">
    <cfRule type="cellIs" dxfId="9867" priority="4950" operator="equal">
      <formula>"Sin iniciar"</formula>
    </cfRule>
  </conditionalFormatting>
  <conditionalFormatting sqref="CE273">
    <cfRule type="cellIs" dxfId="9866" priority="4951" operator="equal">
      <formula>"Vencida"</formula>
    </cfRule>
  </conditionalFormatting>
  <conditionalFormatting sqref="CE273">
    <cfRule type="cellIs" dxfId="9865" priority="4952" stopIfTrue="1" operator="equal">
      <formula>"Cumplida"</formula>
    </cfRule>
  </conditionalFormatting>
  <conditionalFormatting sqref="CF273">
    <cfRule type="cellIs" dxfId="9864" priority="4953" operator="equal">
      <formula>"Sin iniciar"</formula>
    </cfRule>
  </conditionalFormatting>
  <conditionalFormatting sqref="CF273">
    <cfRule type="cellIs" dxfId="9863" priority="4954" operator="equal">
      <formula>"Vencida"</formula>
    </cfRule>
  </conditionalFormatting>
  <conditionalFormatting sqref="CF273">
    <cfRule type="cellIs" dxfId="9862" priority="4955" stopIfTrue="1" operator="equal">
      <formula>"Cumplida"</formula>
    </cfRule>
  </conditionalFormatting>
  <conditionalFormatting sqref="CI279">
    <cfRule type="cellIs" dxfId="9861" priority="4956" operator="equal">
      <formula>"Sin iniciar"</formula>
    </cfRule>
  </conditionalFormatting>
  <conditionalFormatting sqref="CI279">
    <cfRule type="cellIs" dxfId="9860" priority="4957" operator="equal">
      <formula>"Vencida"</formula>
    </cfRule>
  </conditionalFormatting>
  <conditionalFormatting sqref="CI279">
    <cfRule type="cellIs" dxfId="9859" priority="4958" operator="equal">
      <formula>"En avance"</formula>
    </cfRule>
  </conditionalFormatting>
  <conditionalFormatting sqref="CI279">
    <cfRule type="cellIs" dxfId="9858" priority="4959" operator="equal">
      <formula>"Cumplida"</formula>
    </cfRule>
  </conditionalFormatting>
  <conditionalFormatting sqref="CH279">
    <cfRule type="cellIs" dxfId="9857" priority="4960" stopIfTrue="1" operator="equal">
      <formula>"Sin iniciar"</formula>
    </cfRule>
  </conditionalFormatting>
  <conditionalFormatting sqref="CH279">
    <cfRule type="cellIs" dxfId="9856" priority="4961" stopIfTrue="1" operator="equal">
      <formula>"Vencida"</formula>
    </cfRule>
  </conditionalFormatting>
  <conditionalFormatting sqref="CH279">
    <cfRule type="cellIs" dxfId="9855" priority="4962" stopIfTrue="1" operator="equal">
      <formula>"En avance"</formula>
    </cfRule>
  </conditionalFormatting>
  <conditionalFormatting sqref="CH279">
    <cfRule type="cellIs" dxfId="9854" priority="4963" stopIfTrue="1" operator="equal">
      <formula>"Cumplida"</formula>
    </cfRule>
  </conditionalFormatting>
  <conditionalFormatting sqref="CE279">
    <cfRule type="cellIs" dxfId="9853" priority="4964" operator="equal">
      <formula>"Sin iniciar"</formula>
    </cfRule>
  </conditionalFormatting>
  <conditionalFormatting sqref="CE279">
    <cfRule type="cellIs" dxfId="9852" priority="4965" operator="equal">
      <formula>"Vencida"</formula>
    </cfRule>
  </conditionalFormatting>
  <conditionalFormatting sqref="CE279">
    <cfRule type="cellIs" dxfId="9851" priority="4966" stopIfTrue="1" operator="equal">
      <formula>"Cumplida"</formula>
    </cfRule>
  </conditionalFormatting>
  <conditionalFormatting sqref="CG279">
    <cfRule type="cellIs" dxfId="9850" priority="4967" operator="equal">
      <formula>"Sin iniciar"</formula>
    </cfRule>
  </conditionalFormatting>
  <conditionalFormatting sqref="CG279">
    <cfRule type="cellIs" dxfId="9849" priority="4968" operator="equal">
      <formula>"Vencida"</formula>
    </cfRule>
  </conditionalFormatting>
  <conditionalFormatting sqref="CG279">
    <cfRule type="cellIs" dxfId="9848" priority="4969" stopIfTrue="1" operator="equal">
      <formula>"Cumplida"</formula>
    </cfRule>
  </conditionalFormatting>
  <conditionalFormatting sqref="CF279">
    <cfRule type="cellIs" dxfId="9847" priority="4970" operator="equal">
      <formula>"Sin iniciar"</formula>
    </cfRule>
  </conditionalFormatting>
  <conditionalFormatting sqref="CF279">
    <cfRule type="cellIs" dxfId="9846" priority="4971" operator="equal">
      <formula>"Vencida"</formula>
    </cfRule>
  </conditionalFormatting>
  <conditionalFormatting sqref="CF279">
    <cfRule type="cellIs" dxfId="9845" priority="4972" stopIfTrue="1" operator="equal">
      <formula>"Cumplida"</formula>
    </cfRule>
  </conditionalFormatting>
  <conditionalFormatting sqref="CI280">
    <cfRule type="cellIs" dxfId="9844" priority="4973" operator="equal">
      <formula>"Sin iniciar"</formula>
    </cfRule>
  </conditionalFormatting>
  <conditionalFormatting sqref="CI280">
    <cfRule type="cellIs" dxfId="9843" priority="4974" operator="equal">
      <formula>"Vencida"</formula>
    </cfRule>
  </conditionalFormatting>
  <conditionalFormatting sqref="CI280">
    <cfRule type="cellIs" dxfId="9842" priority="4975" operator="equal">
      <formula>"En avance"</formula>
    </cfRule>
  </conditionalFormatting>
  <conditionalFormatting sqref="CI280">
    <cfRule type="cellIs" dxfId="9841" priority="4976" operator="equal">
      <formula>"Cumplida"</formula>
    </cfRule>
  </conditionalFormatting>
  <conditionalFormatting sqref="CH280">
    <cfRule type="cellIs" dxfId="9840" priority="4977" stopIfTrue="1" operator="equal">
      <formula>"Sin iniciar"</formula>
    </cfRule>
  </conditionalFormatting>
  <conditionalFormatting sqref="CH280">
    <cfRule type="cellIs" dxfId="9839" priority="4978" stopIfTrue="1" operator="equal">
      <formula>"Vencida"</formula>
    </cfRule>
  </conditionalFormatting>
  <conditionalFormatting sqref="CH280">
    <cfRule type="cellIs" dxfId="9838" priority="4979" stopIfTrue="1" operator="equal">
      <formula>"En avance"</formula>
    </cfRule>
  </conditionalFormatting>
  <conditionalFormatting sqref="CH280">
    <cfRule type="cellIs" dxfId="9837" priority="4980" stopIfTrue="1" operator="equal">
      <formula>"Cumplida"</formula>
    </cfRule>
  </conditionalFormatting>
  <conditionalFormatting sqref="CF280">
    <cfRule type="cellIs" dxfId="9836" priority="4981" operator="equal">
      <formula>"Sin iniciar"</formula>
    </cfRule>
  </conditionalFormatting>
  <conditionalFormatting sqref="CF280">
    <cfRule type="cellIs" dxfId="9835" priority="4982" operator="equal">
      <formula>"Vencida"</formula>
    </cfRule>
  </conditionalFormatting>
  <conditionalFormatting sqref="CF280">
    <cfRule type="cellIs" dxfId="9834" priority="4983" operator="equal">
      <formula>"En avance"</formula>
    </cfRule>
  </conditionalFormatting>
  <conditionalFormatting sqref="CF280">
    <cfRule type="cellIs" dxfId="9833" priority="4984" operator="equal">
      <formula>"Cumplida"</formula>
    </cfRule>
  </conditionalFormatting>
  <conditionalFormatting sqref="CG280">
    <cfRule type="cellIs" dxfId="9832" priority="4985" operator="equal">
      <formula>"Sin iniciar"</formula>
    </cfRule>
  </conditionalFormatting>
  <conditionalFormatting sqref="CG280">
    <cfRule type="cellIs" dxfId="9831" priority="4986" operator="equal">
      <formula>"Vencida"</formula>
    </cfRule>
  </conditionalFormatting>
  <conditionalFormatting sqref="CG280">
    <cfRule type="cellIs" dxfId="9830" priority="4987" stopIfTrue="1" operator="equal">
      <formula>"Cumplida"</formula>
    </cfRule>
  </conditionalFormatting>
  <conditionalFormatting sqref="CE280">
    <cfRule type="cellIs" dxfId="9829" priority="4988" operator="equal">
      <formula>"Sin iniciar"</formula>
    </cfRule>
  </conditionalFormatting>
  <conditionalFormatting sqref="CE280">
    <cfRule type="cellIs" dxfId="9828" priority="4989" operator="equal">
      <formula>"Vencida"</formula>
    </cfRule>
  </conditionalFormatting>
  <conditionalFormatting sqref="CE280">
    <cfRule type="cellIs" dxfId="9827" priority="4990" stopIfTrue="1" operator="equal">
      <formula>"Cumplida"</formula>
    </cfRule>
  </conditionalFormatting>
  <conditionalFormatting sqref="CI299">
    <cfRule type="cellIs" dxfId="9826" priority="4991" operator="equal">
      <formula>"Sin iniciar"</formula>
    </cfRule>
  </conditionalFormatting>
  <conditionalFormatting sqref="CI299">
    <cfRule type="cellIs" dxfId="9825" priority="4992" operator="equal">
      <formula>"Vencida"</formula>
    </cfRule>
  </conditionalFormatting>
  <conditionalFormatting sqref="CI299">
    <cfRule type="cellIs" dxfId="9824" priority="4993" operator="equal">
      <formula>"En avance"</formula>
    </cfRule>
  </conditionalFormatting>
  <conditionalFormatting sqref="CI299">
    <cfRule type="cellIs" dxfId="9823" priority="4994" operator="equal">
      <formula>"Cumplida"</formula>
    </cfRule>
  </conditionalFormatting>
  <conditionalFormatting sqref="CF299">
    <cfRule type="cellIs" dxfId="9822" priority="4995" operator="equal">
      <formula>"Sin iniciar"</formula>
    </cfRule>
  </conditionalFormatting>
  <conditionalFormatting sqref="CF299">
    <cfRule type="cellIs" dxfId="9821" priority="4996" operator="equal">
      <formula>"Vencida"</formula>
    </cfRule>
  </conditionalFormatting>
  <conditionalFormatting sqref="CF299">
    <cfRule type="cellIs" dxfId="9820" priority="4997" stopIfTrue="1" operator="equal">
      <formula>"Cumplida"</formula>
    </cfRule>
  </conditionalFormatting>
  <conditionalFormatting sqref="CH299">
    <cfRule type="cellIs" dxfId="9819" priority="4998" stopIfTrue="1" operator="equal">
      <formula>"Sin iniciar"</formula>
    </cfRule>
  </conditionalFormatting>
  <conditionalFormatting sqref="CH299">
    <cfRule type="cellIs" dxfId="9818" priority="4999" stopIfTrue="1" operator="equal">
      <formula>"Vencida"</formula>
    </cfRule>
  </conditionalFormatting>
  <conditionalFormatting sqref="CH299">
    <cfRule type="cellIs" dxfId="9817" priority="5000" stopIfTrue="1" operator="equal">
      <formula>"En avance"</formula>
    </cfRule>
  </conditionalFormatting>
  <conditionalFormatting sqref="CH299">
    <cfRule type="cellIs" dxfId="9816" priority="5001" stopIfTrue="1" operator="equal">
      <formula>"Cumplida"</formula>
    </cfRule>
  </conditionalFormatting>
  <conditionalFormatting sqref="CG299">
    <cfRule type="cellIs" dxfId="9815" priority="5002" operator="equal">
      <formula>"Sin iniciar"</formula>
    </cfRule>
  </conditionalFormatting>
  <conditionalFormatting sqref="CG299">
    <cfRule type="cellIs" dxfId="9814" priority="5003" operator="equal">
      <formula>"Vencida"</formula>
    </cfRule>
  </conditionalFormatting>
  <conditionalFormatting sqref="CG299">
    <cfRule type="cellIs" dxfId="9813" priority="5004" stopIfTrue="1" operator="equal">
      <formula>"Cumplida"</formula>
    </cfRule>
  </conditionalFormatting>
  <conditionalFormatting sqref="CE299">
    <cfRule type="cellIs" dxfId="9812" priority="5005" operator="equal">
      <formula>"Sin iniciar"</formula>
    </cfRule>
  </conditionalFormatting>
  <conditionalFormatting sqref="CE299">
    <cfRule type="cellIs" dxfId="9811" priority="5006" operator="equal">
      <formula>"Vencida"</formula>
    </cfRule>
  </conditionalFormatting>
  <conditionalFormatting sqref="CE299">
    <cfRule type="cellIs" dxfId="9810" priority="5007" stopIfTrue="1" operator="equal">
      <formula>"Cumplida"</formula>
    </cfRule>
  </conditionalFormatting>
  <conditionalFormatting sqref="CI300">
    <cfRule type="cellIs" dxfId="9809" priority="5008" operator="equal">
      <formula>"Sin iniciar"</formula>
    </cfRule>
  </conditionalFormatting>
  <conditionalFormatting sqref="CI300">
    <cfRule type="cellIs" dxfId="9808" priority="5009" operator="equal">
      <formula>"Vencida"</formula>
    </cfRule>
  </conditionalFormatting>
  <conditionalFormatting sqref="CI300">
    <cfRule type="cellIs" dxfId="9807" priority="5010" operator="equal">
      <formula>"En avance"</formula>
    </cfRule>
  </conditionalFormatting>
  <conditionalFormatting sqref="CI300">
    <cfRule type="cellIs" dxfId="9806" priority="5011" operator="equal">
      <formula>"Cumplida"</formula>
    </cfRule>
  </conditionalFormatting>
  <conditionalFormatting sqref="CH300">
    <cfRule type="cellIs" dxfId="9805" priority="5012" stopIfTrue="1" operator="equal">
      <formula>"Sin iniciar"</formula>
    </cfRule>
  </conditionalFormatting>
  <conditionalFormatting sqref="CH300">
    <cfRule type="cellIs" dxfId="9804" priority="5013" stopIfTrue="1" operator="equal">
      <formula>"Vencida"</formula>
    </cfRule>
  </conditionalFormatting>
  <conditionalFormatting sqref="CH300">
    <cfRule type="cellIs" dxfId="9803" priority="5014" stopIfTrue="1" operator="equal">
      <formula>"En avance"</formula>
    </cfRule>
  </conditionalFormatting>
  <conditionalFormatting sqref="CH300">
    <cfRule type="cellIs" dxfId="9802" priority="5015" stopIfTrue="1" operator="equal">
      <formula>"Cumplida"</formula>
    </cfRule>
  </conditionalFormatting>
  <conditionalFormatting sqref="CF300">
    <cfRule type="cellIs" dxfId="9801" priority="5016" operator="equal">
      <formula>"Sin iniciar"</formula>
    </cfRule>
  </conditionalFormatting>
  <conditionalFormatting sqref="CF300">
    <cfRule type="cellIs" dxfId="9800" priority="5017" operator="equal">
      <formula>"Vencida"</formula>
    </cfRule>
  </conditionalFormatting>
  <conditionalFormatting sqref="CF300">
    <cfRule type="cellIs" dxfId="9799" priority="5018" stopIfTrue="1" operator="equal">
      <formula>"Cumplida"</formula>
    </cfRule>
  </conditionalFormatting>
  <conditionalFormatting sqref="CG300">
    <cfRule type="cellIs" dxfId="9798" priority="5019" operator="equal">
      <formula>"Sin iniciar"</formula>
    </cfRule>
  </conditionalFormatting>
  <conditionalFormatting sqref="CG300">
    <cfRule type="cellIs" dxfId="9797" priority="5020" operator="equal">
      <formula>"Vencida"</formula>
    </cfRule>
  </conditionalFormatting>
  <conditionalFormatting sqref="CG300">
    <cfRule type="cellIs" dxfId="9796" priority="5021" stopIfTrue="1" operator="equal">
      <formula>"Cumplida"</formula>
    </cfRule>
  </conditionalFormatting>
  <conditionalFormatting sqref="CE300">
    <cfRule type="cellIs" dxfId="9795" priority="5022" operator="equal">
      <formula>"Sin iniciar"</formula>
    </cfRule>
  </conditionalFormatting>
  <conditionalFormatting sqref="CE300">
    <cfRule type="cellIs" dxfId="9794" priority="5023" operator="equal">
      <formula>"Vencida"</formula>
    </cfRule>
  </conditionalFormatting>
  <conditionalFormatting sqref="CE300">
    <cfRule type="cellIs" dxfId="9793" priority="5024" stopIfTrue="1" operator="equal">
      <formula>"Cumplida"</formula>
    </cfRule>
  </conditionalFormatting>
  <conditionalFormatting sqref="CI301:CI306">
    <cfRule type="cellIs" dxfId="9792" priority="5025" operator="equal">
      <formula>"Sin iniciar"</formula>
    </cfRule>
  </conditionalFormatting>
  <conditionalFormatting sqref="CI301:CI306">
    <cfRule type="cellIs" dxfId="9791" priority="5026" operator="equal">
      <formula>"Vencida"</formula>
    </cfRule>
  </conditionalFormatting>
  <conditionalFormatting sqref="CI301:CI306">
    <cfRule type="cellIs" dxfId="9790" priority="5027" operator="equal">
      <formula>"En avance"</formula>
    </cfRule>
  </conditionalFormatting>
  <conditionalFormatting sqref="CI301:CI306">
    <cfRule type="cellIs" dxfId="9789" priority="5028" operator="equal">
      <formula>"Cumplida"</formula>
    </cfRule>
  </conditionalFormatting>
  <conditionalFormatting sqref="CH301:CH306">
    <cfRule type="cellIs" dxfId="9788" priority="5029" stopIfTrue="1" operator="equal">
      <formula>"Sin iniciar"</formula>
    </cfRule>
  </conditionalFormatting>
  <conditionalFormatting sqref="CH301:CH306">
    <cfRule type="cellIs" dxfId="9787" priority="5030" stopIfTrue="1" operator="equal">
      <formula>"Vencida"</formula>
    </cfRule>
  </conditionalFormatting>
  <conditionalFormatting sqref="CH301:CH306">
    <cfRule type="cellIs" dxfId="9786" priority="5031" stopIfTrue="1" operator="equal">
      <formula>"En avance"</formula>
    </cfRule>
  </conditionalFormatting>
  <conditionalFormatting sqref="CH301:CH306">
    <cfRule type="cellIs" dxfId="9785" priority="5032" stopIfTrue="1" operator="equal">
      <formula>"Cumplida"</formula>
    </cfRule>
  </conditionalFormatting>
  <conditionalFormatting sqref="CF301">
    <cfRule type="cellIs" dxfId="9784" priority="5033" operator="equal">
      <formula>"Sin iniciar"</formula>
    </cfRule>
  </conditionalFormatting>
  <conditionalFormatting sqref="CF301">
    <cfRule type="cellIs" dxfId="9783" priority="5034" operator="equal">
      <formula>"Vencida"</formula>
    </cfRule>
  </conditionalFormatting>
  <conditionalFormatting sqref="CF301">
    <cfRule type="cellIs" dxfId="9782" priority="5035" operator="equal">
      <formula>"En avance"</formula>
    </cfRule>
  </conditionalFormatting>
  <conditionalFormatting sqref="CF301">
    <cfRule type="cellIs" dxfId="9781" priority="5036" operator="equal">
      <formula>"Cumplida"</formula>
    </cfRule>
  </conditionalFormatting>
  <conditionalFormatting sqref="CF302">
    <cfRule type="cellIs" dxfId="9780" priority="5037" operator="equal">
      <formula>"Sin iniciar"</formula>
    </cfRule>
  </conditionalFormatting>
  <conditionalFormatting sqref="CF302">
    <cfRule type="cellIs" dxfId="9779" priority="5038" operator="equal">
      <formula>"Vencida"</formula>
    </cfRule>
  </conditionalFormatting>
  <conditionalFormatting sqref="CF302">
    <cfRule type="cellIs" dxfId="9778" priority="5039" operator="equal">
      <formula>"En avance"</formula>
    </cfRule>
  </conditionalFormatting>
  <conditionalFormatting sqref="CF302">
    <cfRule type="cellIs" dxfId="9777" priority="5040" operator="equal">
      <formula>"Cumplida"</formula>
    </cfRule>
  </conditionalFormatting>
  <conditionalFormatting sqref="CF303">
    <cfRule type="cellIs" dxfId="9776" priority="5041" operator="equal">
      <formula>"Sin iniciar"</formula>
    </cfRule>
  </conditionalFormatting>
  <conditionalFormatting sqref="CF303">
    <cfRule type="cellIs" dxfId="9775" priority="5042" operator="equal">
      <formula>"Vencida"</formula>
    </cfRule>
  </conditionalFormatting>
  <conditionalFormatting sqref="CF303">
    <cfRule type="cellIs" dxfId="9774" priority="5043" operator="equal">
      <formula>"En avance"</formula>
    </cfRule>
  </conditionalFormatting>
  <conditionalFormatting sqref="CF303">
    <cfRule type="cellIs" dxfId="9773" priority="5044" operator="equal">
      <formula>"Cumplida"</formula>
    </cfRule>
  </conditionalFormatting>
  <conditionalFormatting sqref="CF304">
    <cfRule type="cellIs" dxfId="9772" priority="5045" operator="equal">
      <formula>"Sin iniciar"</formula>
    </cfRule>
  </conditionalFormatting>
  <conditionalFormatting sqref="CF304">
    <cfRule type="cellIs" dxfId="9771" priority="5046" operator="equal">
      <formula>"Vencida"</formula>
    </cfRule>
  </conditionalFormatting>
  <conditionalFormatting sqref="CF304">
    <cfRule type="cellIs" dxfId="9770" priority="5047" operator="equal">
      <formula>"En avance"</formula>
    </cfRule>
  </conditionalFormatting>
  <conditionalFormatting sqref="CF304">
    <cfRule type="cellIs" dxfId="9769" priority="5048" operator="equal">
      <formula>"Cumplida"</formula>
    </cfRule>
  </conditionalFormatting>
  <conditionalFormatting sqref="CF305">
    <cfRule type="cellIs" dxfId="9768" priority="5049" operator="equal">
      <formula>"Sin iniciar"</formula>
    </cfRule>
  </conditionalFormatting>
  <conditionalFormatting sqref="CF305">
    <cfRule type="cellIs" dxfId="9767" priority="5050" operator="equal">
      <formula>"Vencida"</formula>
    </cfRule>
  </conditionalFormatting>
  <conditionalFormatting sqref="CF305">
    <cfRule type="cellIs" dxfId="9766" priority="5051" operator="equal">
      <formula>"En avance"</formula>
    </cfRule>
  </conditionalFormatting>
  <conditionalFormatting sqref="CF305">
    <cfRule type="cellIs" dxfId="9765" priority="5052" operator="equal">
      <formula>"Cumplida"</formula>
    </cfRule>
  </conditionalFormatting>
  <conditionalFormatting sqref="CF306">
    <cfRule type="cellIs" dxfId="9764" priority="5053" operator="equal">
      <formula>"Sin iniciar"</formula>
    </cfRule>
  </conditionalFormatting>
  <conditionalFormatting sqref="CF306">
    <cfRule type="cellIs" dxfId="9763" priority="5054" operator="equal">
      <formula>"Vencida"</formula>
    </cfRule>
  </conditionalFormatting>
  <conditionalFormatting sqref="CF306">
    <cfRule type="cellIs" dxfId="9762" priority="5055" operator="equal">
      <formula>"En avance"</formula>
    </cfRule>
  </conditionalFormatting>
  <conditionalFormatting sqref="CF306">
    <cfRule type="cellIs" dxfId="9761" priority="5056" operator="equal">
      <formula>"Cumplida"</formula>
    </cfRule>
  </conditionalFormatting>
  <conditionalFormatting sqref="CG301:CG306">
    <cfRule type="cellIs" dxfId="9760" priority="5057" operator="equal">
      <formula>"Sin iniciar"</formula>
    </cfRule>
  </conditionalFormatting>
  <conditionalFormatting sqref="CG301:CG306">
    <cfRule type="cellIs" dxfId="9759" priority="5058" operator="equal">
      <formula>"Vencida"</formula>
    </cfRule>
  </conditionalFormatting>
  <conditionalFormatting sqref="CG301:CG306">
    <cfRule type="cellIs" dxfId="9758" priority="5059" stopIfTrue="1" operator="equal">
      <formula>"Cumplida"</formula>
    </cfRule>
  </conditionalFormatting>
  <conditionalFormatting sqref="CE301">
    <cfRule type="cellIs" dxfId="9757" priority="5060" operator="equal">
      <formula>"Sin iniciar"</formula>
    </cfRule>
  </conditionalFormatting>
  <conditionalFormatting sqref="CE301">
    <cfRule type="cellIs" dxfId="9756" priority="5061" operator="equal">
      <formula>"Vencida"</formula>
    </cfRule>
  </conditionalFormatting>
  <conditionalFormatting sqref="CE301">
    <cfRule type="cellIs" dxfId="9755" priority="5062" stopIfTrue="1" operator="equal">
      <formula>"Cumplida"</formula>
    </cfRule>
  </conditionalFormatting>
  <conditionalFormatting sqref="CE302">
    <cfRule type="cellIs" dxfId="9754" priority="5063" operator="equal">
      <formula>"Sin iniciar"</formula>
    </cfRule>
  </conditionalFormatting>
  <conditionalFormatting sqref="CE302">
    <cfRule type="cellIs" dxfId="9753" priority="5064" operator="equal">
      <formula>"Vencida"</formula>
    </cfRule>
  </conditionalFormatting>
  <conditionalFormatting sqref="CE302">
    <cfRule type="cellIs" dxfId="9752" priority="5065" stopIfTrue="1" operator="equal">
      <formula>"Cumplida"</formula>
    </cfRule>
  </conditionalFormatting>
  <conditionalFormatting sqref="CE303">
    <cfRule type="cellIs" dxfId="9751" priority="5066" operator="equal">
      <formula>"Sin iniciar"</formula>
    </cfRule>
  </conditionalFormatting>
  <conditionalFormatting sqref="CE303">
    <cfRule type="cellIs" dxfId="9750" priority="5067" operator="equal">
      <formula>"Vencida"</formula>
    </cfRule>
  </conditionalFormatting>
  <conditionalFormatting sqref="CE303">
    <cfRule type="cellIs" dxfId="9749" priority="5068" stopIfTrue="1" operator="equal">
      <formula>"Cumplida"</formula>
    </cfRule>
  </conditionalFormatting>
  <conditionalFormatting sqref="CE304">
    <cfRule type="cellIs" dxfId="9748" priority="5069" operator="equal">
      <formula>"Sin iniciar"</formula>
    </cfRule>
  </conditionalFormatting>
  <conditionalFormatting sqref="CE304">
    <cfRule type="cellIs" dxfId="9747" priority="5070" operator="equal">
      <formula>"Vencida"</formula>
    </cfRule>
  </conditionalFormatting>
  <conditionalFormatting sqref="CE304">
    <cfRule type="cellIs" dxfId="9746" priority="5071" stopIfTrue="1" operator="equal">
      <formula>"Cumplida"</formula>
    </cfRule>
  </conditionalFormatting>
  <conditionalFormatting sqref="CE305">
    <cfRule type="cellIs" dxfId="9745" priority="5072" operator="equal">
      <formula>"Sin iniciar"</formula>
    </cfRule>
  </conditionalFormatting>
  <conditionalFormatting sqref="CE305">
    <cfRule type="cellIs" dxfId="9744" priority="5073" operator="equal">
      <formula>"Vencida"</formula>
    </cfRule>
  </conditionalFormatting>
  <conditionalFormatting sqref="CE305">
    <cfRule type="cellIs" dxfId="9743" priority="5074" stopIfTrue="1" operator="equal">
      <formula>"Cumplida"</formula>
    </cfRule>
  </conditionalFormatting>
  <conditionalFormatting sqref="CE306">
    <cfRule type="cellIs" dxfId="9742" priority="5075" operator="equal">
      <formula>"Sin iniciar"</formula>
    </cfRule>
  </conditionalFormatting>
  <conditionalFormatting sqref="CE306">
    <cfRule type="cellIs" dxfId="9741" priority="5076" operator="equal">
      <formula>"Vencida"</formula>
    </cfRule>
  </conditionalFormatting>
  <conditionalFormatting sqref="CE306">
    <cfRule type="cellIs" dxfId="9740" priority="5077" stopIfTrue="1" operator="equal">
      <formula>"Cumplida"</formula>
    </cfRule>
  </conditionalFormatting>
  <conditionalFormatting sqref="CI307">
    <cfRule type="cellIs" dxfId="9739" priority="5078" operator="equal">
      <formula>"Sin iniciar"</formula>
    </cfRule>
  </conditionalFormatting>
  <conditionalFormatting sqref="CI307">
    <cfRule type="cellIs" dxfId="9738" priority="5079" operator="equal">
      <formula>"Vencida"</formula>
    </cfRule>
  </conditionalFormatting>
  <conditionalFormatting sqref="CI307">
    <cfRule type="cellIs" dxfId="9737" priority="5080" operator="equal">
      <formula>"En avance"</formula>
    </cfRule>
  </conditionalFormatting>
  <conditionalFormatting sqref="CI307">
    <cfRule type="cellIs" dxfId="9736" priority="5081" operator="equal">
      <formula>"Cumplida"</formula>
    </cfRule>
  </conditionalFormatting>
  <conditionalFormatting sqref="CH307">
    <cfRule type="cellIs" dxfId="9735" priority="5082" stopIfTrue="1" operator="equal">
      <formula>"Sin iniciar"</formula>
    </cfRule>
  </conditionalFormatting>
  <conditionalFormatting sqref="CH307">
    <cfRule type="cellIs" dxfId="9734" priority="5083" stopIfTrue="1" operator="equal">
      <formula>"Vencida"</formula>
    </cfRule>
  </conditionalFormatting>
  <conditionalFormatting sqref="CH307">
    <cfRule type="cellIs" dxfId="9733" priority="5084" stopIfTrue="1" operator="equal">
      <formula>"En avance"</formula>
    </cfRule>
  </conditionalFormatting>
  <conditionalFormatting sqref="CH307">
    <cfRule type="cellIs" dxfId="9732" priority="5085" stopIfTrue="1" operator="equal">
      <formula>"Cumplida"</formula>
    </cfRule>
  </conditionalFormatting>
  <conditionalFormatting sqref="CF307">
    <cfRule type="cellIs" dxfId="9731" priority="5086" operator="equal">
      <formula>"Sin iniciar"</formula>
    </cfRule>
  </conditionalFormatting>
  <conditionalFormatting sqref="CF307">
    <cfRule type="cellIs" dxfId="9730" priority="5087" operator="equal">
      <formula>"Vencida"</formula>
    </cfRule>
  </conditionalFormatting>
  <conditionalFormatting sqref="CF307">
    <cfRule type="cellIs" dxfId="9729" priority="5088" operator="equal">
      <formula>"En avance"</formula>
    </cfRule>
  </conditionalFormatting>
  <conditionalFormatting sqref="CF307">
    <cfRule type="cellIs" dxfId="9728" priority="5089" operator="equal">
      <formula>"Cumplida"</formula>
    </cfRule>
  </conditionalFormatting>
  <conditionalFormatting sqref="CG307">
    <cfRule type="cellIs" dxfId="9727" priority="5090" operator="equal">
      <formula>"Sin iniciar"</formula>
    </cfRule>
  </conditionalFormatting>
  <conditionalFormatting sqref="CG307">
    <cfRule type="cellIs" dxfId="9726" priority="5091" operator="equal">
      <formula>"Vencida"</formula>
    </cfRule>
  </conditionalFormatting>
  <conditionalFormatting sqref="CG307">
    <cfRule type="cellIs" dxfId="9725" priority="5092" stopIfTrue="1" operator="equal">
      <formula>"Cumplida"</formula>
    </cfRule>
  </conditionalFormatting>
  <conditionalFormatting sqref="CE307">
    <cfRule type="cellIs" dxfId="9724" priority="5093" operator="equal">
      <formula>"Sin iniciar"</formula>
    </cfRule>
  </conditionalFormatting>
  <conditionalFormatting sqref="CE307">
    <cfRule type="cellIs" dxfId="9723" priority="5094" operator="equal">
      <formula>"Vencida"</formula>
    </cfRule>
  </conditionalFormatting>
  <conditionalFormatting sqref="CE307">
    <cfRule type="cellIs" dxfId="9722" priority="5095" stopIfTrue="1" operator="equal">
      <formula>"Cumplida"</formula>
    </cfRule>
  </conditionalFormatting>
  <conditionalFormatting sqref="CI308">
    <cfRule type="cellIs" dxfId="9721" priority="5096" operator="equal">
      <formula>"Sin iniciar"</formula>
    </cfRule>
  </conditionalFormatting>
  <conditionalFormatting sqref="CI308">
    <cfRule type="cellIs" dxfId="9720" priority="5097" operator="equal">
      <formula>"Vencida"</formula>
    </cfRule>
  </conditionalFormatting>
  <conditionalFormatting sqref="CI308">
    <cfRule type="cellIs" dxfId="9719" priority="5098" operator="equal">
      <formula>"En avance"</formula>
    </cfRule>
  </conditionalFormatting>
  <conditionalFormatting sqref="CI308">
    <cfRule type="cellIs" dxfId="9718" priority="5099" operator="equal">
      <formula>"Cumplida"</formula>
    </cfRule>
  </conditionalFormatting>
  <conditionalFormatting sqref="CH308">
    <cfRule type="cellIs" dxfId="9717" priority="5100" operator="equal">
      <formula>"Sin iniciar"</formula>
    </cfRule>
  </conditionalFormatting>
  <conditionalFormatting sqref="CH308">
    <cfRule type="cellIs" dxfId="9716" priority="5101" operator="equal">
      <formula>"Vencida"</formula>
    </cfRule>
  </conditionalFormatting>
  <conditionalFormatting sqref="CH308">
    <cfRule type="cellIs" dxfId="9715" priority="5102" operator="equal">
      <formula>"En avance"</formula>
    </cfRule>
  </conditionalFormatting>
  <conditionalFormatting sqref="CH308">
    <cfRule type="cellIs" dxfId="9714" priority="5103" operator="equal">
      <formula>"Cumplida"</formula>
    </cfRule>
  </conditionalFormatting>
  <conditionalFormatting sqref="CF308">
    <cfRule type="cellIs" dxfId="9713" priority="5104" operator="equal">
      <formula>"Sin iniciar"</formula>
    </cfRule>
  </conditionalFormatting>
  <conditionalFormatting sqref="CF308">
    <cfRule type="cellIs" dxfId="9712" priority="5105" operator="equal">
      <formula>"Vencida"</formula>
    </cfRule>
  </conditionalFormatting>
  <conditionalFormatting sqref="CF308">
    <cfRule type="cellIs" dxfId="9711" priority="5106" operator="equal">
      <formula>"En avance"</formula>
    </cfRule>
  </conditionalFormatting>
  <conditionalFormatting sqref="CF308">
    <cfRule type="cellIs" dxfId="9710" priority="5107" operator="equal">
      <formula>"Cumplida"</formula>
    </cfRule>
  </conditionalFormatting>
  <conditionalFormatting sqref="CG308">
    <cfRule type="cellIs" dxfId="9709" priority="5108" operator="equal">
      <formula>"Sin iniciar"</formula>
    </cfRule>
  </conditionalFormatting>
  <conditionalFormatting sqref="CG308">
    <cfRule type="cellIs" dxfId="9708" priority="5109" operator="equal">
      <formula>"Vencida"</formula>
    </cfRule>
  </conditionalFormatting>
  <conditionalFormatting sqref="CG308">
    <cfRule type="cellIs" dxfId="9707" priority="5110" stopIfTrue="1" operator="equal">
      <formula>"Cumplida"</formula>
    </cfRule>
  </conditionalFormatting>
  <conditionalFormatting sqref="CE308">
    <cfRule type="cellIs" dxfId="9706" priority="5111" operator="equal">
      <formula>"Sin iniciar"</formula>
    </cfRule>
  </conditionalFormatting>
  <conditionalFormatting sqref="CE308">
    <cfRule type="cellIs" dxfId="9705" priority="5112" operator="equal">
      <formula>"Vencida"</formula>
    </cfRule>
  </conditionalFormatting>
  <conditionalFormatting sqref="CE308">
    <cfRule type="cellIs" dxfId="9704" priority="5113" stopIfTrue="1" operator="equal">
      <formula>"Cumplida"</formula>
    </cfRule>
  </conditionalFormatting>
  <conditionalFormatting sqref="CI309">
    <cfRule type="cellIs" dxfId="9703" priority="5114" operator="equal">
      <formula>"Sin iniciar"</formula>
    </cfRule>
  </conditionalFormatting>
  <conditionalFormatting sqref="CI309">
    <cfRule type="cellIs" dxfId="9702" priority="5115" operator="equal">
      <formula>"Vencida"</formula>
    </cfRule>
  </conditionalFormatting>
  <conditionalFormatting sqref="CI309">
    <cfRule type="cellIs" dxfId="9701" priority="5116" operator="equal">
      <formula>"En avance"</formula>
    </cfRule>
  </conditionalFormatting>
  <conditionalFormatting sqref="CI309">
    <cfRule type="cellIs" dxfId="9700" priority="5117" operator="equal">
      <formula>"Cumplida"</formula>
    </cfRule>
  </conditionalFormatting>
  <conditionalFormatting sqref="CH309">
    <cfRule type="cellIs" dxfId="9699" priority="5118" operator="equal">
      <formula>"Sin iniciar"</formula>
    </cfRule>
  </conditionalFormatting>
  <conditionalFormatting sqref="CH309">
    <cfRule type="cellIs" dxfId="9698" priority="5119" operator="equal">
      <formula>"Vencida"</formula>
    </cfRule>
  </conditionalFormatting>
  <conditionalFormatting sqref="CH309">
    <cfRule type="cellIs" dxfId="9697" priority="5120" operator="equal">
      <formula>"En avance"</formula>
    </cfRule>
  </conditionalFormatting>
  <conditionalFormatting sqref="CH309">
    <cfRule type="cellIs" dxfId="9696" priority="5121" operator="equal">
      <formula>"Cumplida"</formula>
    </cfRule>
  </conditionalFormatting>
  <conditionalFormatting sqref="CF309">
    <cfRule type="cellIs" dxfId="9695" priority="5122" operator="equal">
      <formula>"Sin iniciar"</formula>
    </cfRule>
  </conditionalFormatting>
  <conditionalFormatting sqref="CF309">
    <cfRule type="cellIs" dxfId="9694" priority="5123" operator="equal">
      <formula>"Vencida"</formula>
    </cfRule>
  </conditionalFormatting>
  <conditionalFormatting sqref="CF309">
    <cfRule type="cellIs" dxfId="9693" priority="5124" operator="equal">
      <formula>"En avance"</formula>
    </cfRule>
  </conditionalFormatting>
  <conditionalFormatting sqref="CF309">
    <cfRule type="cellIs" dxfId="9692" priority="5125" operator="equal">
      <formula>"Cumplida"</formula>
    </cfRule>
  </conditionalFormatting>
  <conditionalFormatting sqref="CG309">
    <cfRule type="cellIs" dxfId="9691" priority="5126" operator="equal">
      <formula>"Sin iniciar"</formula>
    </cfRule>
  </conditionalFormatting>
  <conditionalFormatting sqref="CG309">
    <cfRule type="cellIs" dxfId="9690" priority="5127" operator="equal">
      <formula>"Vencida"</formula>
    </cfRule>
  </conditionalFormatting>
  <conditionalFormatting sqref="CG309">
    <cfRule type="cellIs" dxfId="9689" priority="5128" stopIfTrue="1" operator="equal">
      <formula>"Cumplida"</formula>
    </cfRule>
  </conditionalFormatting>
  <conditionalFormatting sqref="CE309">
    <cfRule type="cellIs" dxfId="9688" priority="5129" operator="equal">
      <formula>"Sin iniciar"</formula>
    </cfRule>
  </conditionalFormatting>
  <conditionalFormatting sqref="CE309">
    <cfRule type="cellIs" dxfId="9687" priority="5130" operator="equal">
      <formula>"Vencida"</formula>
    </cfRule>
  </conditionalFormatting>
  <conditionalFormatting sqref="CE309">
    <cfRule type="cellIs" dxfId="9686" priority="5131" stopIfTrue="1" operator="equal">
      <formula>"Cumplida"</formula>
    </cfRule>
  </conditionalFormatting>
  <conditionalFormatting sqref="CI310">
    <cfRule type="cellIs" dxfId="9685" priority="5132" operator="equal">
      <formula>"Sin iniciar"</formula>
    </cfRule>
  </conditionalFormatting>
  <conditionalFormatting sqref="CI310">
    <cfRule type="cellIs" dxfId="9684" priority="5133" operator="equal">
      <formula>"Vencida"</formula>
    </cfRule>
  </conditionalFormatting>
  <conditionalFormatting sqref="CI310">
    <cfRule type="cellIs" dxfId="9683" priority="5134" operator="equal">
      <formula>"En avance"</formula>
    </cfRule>
  </conditionalFormatting>
  <conditionalFormatting sqref="CI310">
    <cfRule type="cellIs" dxfId="9682" priority="5135" operator="equal">
      <formula>"Cumplida"</formula>
    </cfRule>
  </conditionalFormatting>
  <conditionalFormatting sqref="CH310">
    <cfRule type="cellIs" dxfId="9681" priority="5136" operator="equal">
      <formula>"Sin iniciar"</formula>
    </cfRule>
  </conditionalFormatting>
  <conditionalFormatting sqref="CH310">
    <cfRule type="cellIs" dxfId="9680" priority="5137" operator="equal">
      <formula>"Vencida"</formula>
    </cfRule>
  </conditionalFormatting>
  <conditionalFormatting sqref="CH310">
    <cfRule type="cellIs" dxfId="9679" priority="5138" operator="equal">
      <formula>"En avance"</formula>
    </cfRule>
  </conditionalFormatting>
  <conditionalFormatting sqref="CH310">
    <cfRule type="cellIs" dxfId="9678" priority="5139" operator="equal">
      <formula>"Cumplida"</formula>
    </cfRule>
  </conditionalFormatting>
  <conditionalFormatting sqref="CE310">
    <cfRule type="cellIs" dxfId="9677" priority="5140" operator="equal">
      <formula>"Sin iniciar"</formula>
    </cfRule>
  </conditionalFormatting>
  <conditionalFormatting sqref="CE310">
    <cfRule type="cellIs" dxfId="9676" priority="5141" operator="equal">
      <formula>"Vencida"</formula>
    </cfRule>
  </conditionalFormatting>
  <conditionalFormatting sqref="CE310">
    <cfRule type="cellIs" dxfId="9675" priority="5142" stopIfTrue="1" operator="equal">
      <formula>"Cumplida"</formula>
    </cfRule>
  </conditionalFormatting>
  <conditionalFormatting sqref="CG310">
    <cfRule type="cellIs" dxfId="9674" priority="5143" operator="equal">
      <formula>"Sin iniciar"</formula>
    </cfRule>
  </conditionalFormatting>
  <conditionalFormatting sqref="CG310">
    <cfRule type="cellIs" dxfId="9673" priority="5144" operator="equal">
      <formula>"Vencida"</formula>
    </cfRule>
  </conditionalFormatting>
  <conditionalFormatting sqref="CG310">
    <cfRule type="cellIs" dxfId="9672" priority="5145" stopIfTrue="1" operator="equal">
      <formula>"Cumplida"</formula>
    </cfRule>
  </conditionalFormatting>
  <conditionalFormatting sqref="CF310">
    <cfRule type="cellIs" dxfId="9671" priority="5146" operator="equal">
      <formula>"Sin iniciar"</formula>
    </cfRule>
  </conditionalFormatting>
  <conditionalFormatting sqref="CF310">
    <cfRule type="cellIs" dxfId="9670" priority="5147" operator="equal">
      <formula>"Vencida"</formula>
    </cfRule>
  </conditionalFormatting>
  <conditionalFormatting sqref="CF310">
    <cfRule type="cellIs" dxfId="9669" priority="5148" stopIfTrue="1" operator="equal">
      <formula>"Cumplida"</formula>
    </cfRule>
  </conditionalFormatting>
  <conditionalFormatting sqref="CI311">
    <cfRule type="cellIs" dxfId="9668" priority="5149" operator="equal">
      <formula>"Sin iniciar"</formula>
    </cfRule>
  </conditionalFormatting>
  <conditionalFormatting sqref="CI311">
    <cfRule type="cellIs" dxfId="9667" priority="5150" operator="equal">
      <formula>"Vencida"</formula>
    </cfRule>
  </conditionalFormatting>
  <conditionalFormatting sqref="CI311">
    <cfRule type="cellIs" dxfId="9666" priority="5151" operator="equal">
      <formula>"En avance"</formula>
    </cfRule>
  </conditionalFormatting>
  <conditionalFormatting sqref="CI311">
    <cfRule type="cellIs" dxfId="9665" priority="5152" operator="equal">
      <formula>"Cumplida"</formula>
    </cfRule>
  </conditionalFormatting>
  <conditionalFormatting sqref="CH311">
    <cfRule type="cellIs" dxfId="9664" priority="5153" operator="equal">
      <formula>"Sin iniciar"</formula>
    </cfRule>
  </conditionalFormatting>
  <conditionalFormatting sqref="CH311">
    <cfRule type="cellIs" dxfId="9663" priority="5154" operator="equal">
      <formula>"Vencida"</formula>
    </cfRule>
  </conditionalFormatting>
  <conditionalFormatting sqref="CH311">
    <cfRule type="cellIs" dxfId="9662" priority="5155" operator="equal">
      <formula>"En avance"</formula>
    </cfRule>
  </conditionalFormatting>
  <conditionalFormatting sqref="CH311">
    <cfRule type="cellIs" dxfId="9661" priority="5156" operator="equal">
      <formula>"Cumplida"</formula>
    </cfRule>
  </conditionalFormatting>
  <conditionalFormatting sqref="CF311">
    <cfRule type="cellIs" dxfId="9660" priority="5157" operator="equal">
      <formula>"Sin iniciar"</formula>
    </cfRule>
  </conditionalFormatting>
  <conditionalFormatting sqref="CF311">
    <cfRule type="cellIs" dxfId="9659" priority="5158" operator="equal">
      <formula>"Vencida"</formula>
    </cfRule>
  </conditionalFormatting>
  <conditionalFormatting sqref="CF311">
    <cfRule type="cellIs" dxfId="9658" priority="5159" stopIfTrue="1" operator="equal">
      <formula>"Cumplida"</formula>
    </cfRule>
  </conditionalFormatting>
  <conditionalFormatting sqref="CG311">
    <cfRule type="cellIs" dxfId="9657" priority="5160" operator="equal">
      <formula>"Sin iniciar"</formula>
    </cfRule>
  </conditionalFormatting>
  <conditionalFormatting sqref="CG311">
    <cfRule type="cellIs" dxfId="9656" priority="5161" operator="equal">
      <formula>"Vencida"</formula>
    </cfRule>
  </conditionalFormatting>
  <conditionalFormatting sqref="CG311">
    <cfRule type="cellIs" dxfId="9655" priority="5162" stopIfTrue="1" operator="equal">
      <formula>"Cumplida"</formula>
    </cfRule>
  </conditionalFormatting>
  <conditionalFormatting sqref="CE311">
    <cfRule type="cellIs" dxfId="9654" priority="5163" operator="equal">
      <formula>"Sin iniciar"</formula>
    </cfRule>
  </conditionalFormatting>
  <conditionalFormatting sqref="CE311">
    <cfRule type="cellIs" dxfId="9653" priority="5164" operator="equal">
      <formula>"Vencida"</formula>
    </cfRule>
  </conditionalFormatting>
  <conditionalFormatting sqref="CE311">
    <cfRule type="cellIs" dxfId="9652" priority="5165" stopIfTrue="1" operator="equal">
      <formula>"Cumplida"</formula>
    </cfRule>
  </conditionalFormatting>
  <conditionalFormatting sqref="CI312">
    <cfRule type="cellIs" dxfId="9651" priority="5166" operator="equal">
      <formula>"Sin iniciar"</formula>
    </cfRule>
  </conditionalFormatting>
  <conditionalFormatting sqref="CI312">
    <cfRule type="cellIs" dxfId="9650" priority="5167" operator="equal">
      <formula>"Vencida"</formula>
    </cfRule>
  </conditionalFormatting>
  <conditionalFormatting sqref="CI312">
    <cfRule type="cellIs" dxfId="9649" priority="5168" operator="equal">
      <formula>"En avance"</formula>
    </cfRule>
  </conditionalFormatting>
  <conditionalFormatting sqref="CI312">
    <cfRule type="cellIs" dxfId="9648" priority="5169" operator="equal">
      <formula>"Cumplida"</formula>
    </cfRule>
  </conditionalFormatting>
  <conditionalFormatting sqref="CH312">
    <cfRule type="cellIs" dxfId="9647" priority="5170" operator="equal">
      <formula>"Sin iniciar"</formula>
    </cfRule>
  </conditionalFormatting>
  <conditionalFormatting sqref="CH312">
    <cfRule type="cellIs" dxfId="9646" priority="5171" operator="equal">
      <formula>"Vencida"</formula>
    </cfRule>
  </conditionalFormatting>
  <conditionalFormatting sqref="CH312">
    <cfRule type="cellIs" dxfId="9645" priority="5172" operator="equal">
      <formula>"En avance"</formula>
    </cfRule>
  </conditionalFormatting>
  <conditionalFormatting sqref="CH312">
    <cfRule type="cellIs" dxfId="9644" priority="5173" operator="equal">
      <formula>"Cumplida"</formula>
    </cfRule>
  </conditionalFormatting>
  <conditionalFormatting sqref="CF312">
    <cfRule type="cellIs" dxfId="9643" priority="5174" operator="equal">
      <formula>"Sin iniciar"</formula>
    </cfRule>
  </conditionalFormatting>
  <conditionalFormatting sqref="CF312">
    <cfRule type="cellIs" dxfId="9642" priority="5175" operator="equal">
      <formula>"Vencida"</formula>
    </cfRule>
  </conditionalFormatting>
  <conditionalFormatting sqref="CF312">
    <cfRule type="cellIs" dxfId="9641" priority="5176" stopIfTrue="1" operator="equal">
      <formula>"Cumplida"</formula>
    </cfRule>
  </conditionalFormatting>
  <conditionalFormatting sqref="CG312">
    <cfRule type="cellIs" dxfId="9640" priority="5177" operator="equal">
      <formula>"Sin iniciar"</formula>
    </cfRule>
  </conditionalFormatting>
  <conditionalFormatting sqref="CG312">
    <cfRule type="cellIs" dxfId="9639" priority="5178" operator="equal">
      <formula>"Vencida"</formula>
    </cfRule>
  </conditionalFormatting>
  <conditionalFormatting sqref="CG312">
    <cfRule type="cellIs" dxfId="9638" priority="5179" stopIfTrue="1" operator="equal">
      <formula>"Cumplida"</formula>
    </cfRule>
  </conditionalFormatting>
  <conditionalFormatting sqref="CE312">
    <cfRule type="cellIs" dxfId="9637" priority="5180" operator="equal">
      <formula>"Sin iniciar"</formula>
    </cfRule>
  </conditionalFormatting>
  <conditionalFormatting sqref="CE312">
    <cfRule type="cellIs" dxfId="9636" priority="5181" operator="equal">
      <formula>"Vencida"</formula>
    </cfRule>
  </conditionalFormatting>
  <conditionalFormatting sqref="CE312">
    <cfRule type="cellIs" dxfId="9635" priority="5182" stopIfTrue="1" operator="equal">
      <formula>"Cumplida"</formula>
    </cfRule>
  </conditionalFormatting>
  <conditionalFormatting sqref="CI314">
    <cfRule type="cellIs" dxfId="9634" priority="5183" operator="equal">
      <formula>"Sin iniciar"</formula>
    </cfRule>
  </conditionalFormatting>
  <conditionalFormatting sqref="CI314">
    <cfRule type="cellIs" dxfId="9633" priority="5184" operator="equal">
      <formula>"Vencida"</formula>
    </cfRule>
  </conditionalFormatting>
  <conditionalFormatting sqref="CI314">
    <cfRule type="cellIs" dxfId="9632" priority="5185" operator="equal">
      <formula>"En avance"</formula>
    </cfRule>
  </conditionalFormatting>
  <conditionalFormatting sqref="CI314">
    <cfRule type="cellIs" dxfId="9631" priority="5186" operator="equal">
      <formula>"Cumplida"</formula>
    </cfRule>
  </conditionalFormatting>
  <conditionalFormatting sqref="CH314">
    <cfRule type="cellIs" dxfId="9630" priority="5187" operator="equal">
      <formula>"Sin iniciar"</formula>
    </cfRule>
  </conditionalFormatting>
  <conditionalFormatting sqref="CH314">
    <cfRule type="cellIs" dxfId="9629" priority="5188" operator="equal">
      <formula>"Vencida"</formula>
    </cfRule>
  </conditionalFormatting>
  <conditionalFormatting sqref="CH314">
    <cfRule type="cellIs" dxfId="9628" priority="5189" operator="equal">
      <formula>"En avance"</formula>
    </cfRule>
  </conditionalFormatting>
  <conditionalFormatting sqref="CH314">
    <cfRule type="cellIs" dxfId="9627" priority="5190" operator="equal">
      <formula>"Cumplida"</formula>
    </cfRule>
  </conditionalFormatting>
  <conditionalFormatting sqref="CE314">
    <cfRule type="cellIs" dxfId="9626" priority="5191" operator="equal">
      <formula>"Sin iniciar"</formula>
    </cfRule>
  </conditionalFormatting>
  <conditionalFormatting sqref="CE314">
    <cfRule type="cellIs" dxfId="9625" priority="5192" operator="equal">
      <formula>"Vencida"</formula>
    </cfRule>
  </conditionalFormatting>
  <conditionalFormatting sqref="CE314">
    <cfRule type="cellIs" dxfId="9624" priority="5193" stopIfTrue="1" operator="equal">
      <formula>"Cumplida"</formula>
    </cfRule>
  </conditionalFormatting>
  <conditionalFormatting sqref="CG314">
    <cfRule type="cellIs" dxfId="9623" priority="5194" operator="equal">
      <formula>"Sin iniciar"</formula>
    </cfRule>
  </conditionalFormatting>
  <conditionalFormatting sqref="CG314">
    <cfRule type="cellIs" dxfId="9622" priority="5195" operator="equal">
      <formula>"Vencida"</formula>
    </cfRule>
  </conditionalFormatting>
  <conditionalFormatting sqref="CG314">
    <cfRule type="cellIs" dxfId="9621" priority="5196" stopIfTrue="1" operator="equal">
      <formula>"Cumplida"</formula>
    </cfRule>
  </conditionalFormatting>
  <conditionalFormatting sqref="CF314">
    <cfRule type="cellIs" dxfId="9620" priority="5197" operator="equal">
      <formula>"Sin iniciar"</formula>
    </cfRule>
  </conditionalFormatting>
  <conditionalFormatting sqref="CF314">
    <cfRule type="cellIs" dxfId="9619" priority="5198" operator="equal">
      <formula>"Vencida"</formula>
    </cfRule>
  </conditionalFormatting>
  <conditionalFormatting sqref="CF314">
    <cfRule type="cellIs" dxfId="9618" priority="5199" stopIfTrue="1" operator="equal">
      <formula>"Cumplida"</formula>
    </cfRule>
  </conditionalFormatting>
  <conditionalFormatting sqref="CI380">
    <cfRule type="cellIs" dxfId="9617" priority="5200" operator="equal">
      <formula>"Sin iniciar"</formula>
    </cfRule>
  </conditionalFormatting>
  <conditionalFormatting sqref="CI380">
    <cfRule type="cellIs" dxfId="9616" priority="5201" operator="equal">
      <formula>"Vencida"</formula>
    </cfRule>
  </conditionalFormatting>
  <conditionalFormatting sqref="CI380">
    <cfRule type="cellIs" dxfId="9615" priority="5202" operator="equal">
      <formula>"En avance"</formula>
    </cfRule>
  </conditionalFormatting>
  <conditionalFormatting sqref="CI380">
    <cfRule type="cellIs" dxfId="9614" priority="5203" operator="equal">
      <formula>"Cumplida"</formula>
    </cfRule>
  </conditionalFormatting>
  <conditionalFormatting sqref="CH380">
    <cfRule type="cellIs" dxfId="9613" priority="5204" operator="equal">
      <formula>"Sin iniciar"</formula>
    </cfRule>
  </conditionalFormatting>
  <conditionalFormatting sqref="CH380">
    <cfRule type="cellIs" dxfId="9612" priority="5205" operator="equal">
      <formula>"Vencida"</formula>
    </cfRule>
  </conditionalFormatting>
  <conditionalFormatting sqref="CH380">
    <cfRule type="cellIs" dxfId="9611" priority="5206" operator="equal">
      <formula>"En avance"</formula>
    </cfRule>
  </conditionalFormatting>
  <conditionalFormatting sqref="CH380">
    <cfRule type="cellIs" dxfId="9610" priority="5207" operator="equal">
      <formula>"Cumplida"</formula>
    </cfRule>
  </conditionalFormatting>
  <conditionalFormatting sqref="CE380">
    <cfRule type="cellIs" dxfId="9609" priority="5208" operator="equal">
      <formula>"Sin iniciar"</formula>
    </cfRule>
  </conditionalFormatting>
  <conditionalFormatting sqref="CE380">
    <cfRule type="cellIs" dxfId="9608" priority="5209" operator="equal">
      <formula>"Vencida"</formula>
    </cfRule>
  </conditionalFormatting>
  <conditionalFormatting sqref="CE380">
    <cfRule type="cellIs" dxfId="9607" priority="5210" stopIfTrue="1" operator="equal">
      <formula>"Cumplida"</formula>
    </cfRule>
  </conditionalFormatting>
  <conditionalFormatting sqref="CG380">
    <cfRule type="cellIs" dxfId="9606" priority="5211" operator="equal">
      <formula>"Sin iniciar"</formula>
    </cfRule>
  </conditionalFormatting>
  <conditionalFormatting sqref="CG380">
    <cfRule type="cellIs" dxfId="9605" priority="5212" operator="equal">
      <formula>"Vencida"</formula>
    </cfRule>
  </conditionalFormatting>
  <conditionalFormatting sqref="CG380">
    <cfRule type="cellIs" dxfId="9604" priority="5213" stopIfTrue="1" operator="equal">
      <formula>"Cumplida"</formula>
    </cfRule>
  </conditionalFormatting>
  <conditionalFormatting sqref="CF380">
    <cfRule type="cellIs" dxfId="9603" priority="5214" operator="equal">
      <formula>"Sin iniciar"</formula>
    </cfRule>
  </conditionalFormatting>
  <conditionalFormatting sqref="CF380">
    <cfRule type="cellIs" dxfId="9602" priority="5215" operator="equal">
      <formula>"Vencida"</formula>
    </cfRule>
  </conditionalFormatting>
  <conditionalFormatting sqref="CF380">
    <cfRule type="cellIs" dxfId="9601" priority="5216" stopIfTrue="1" operator="equal">
      <formula>"Cumplida"</formula>
    </cfRule>
  </conditionalFormatting>
  <conditionalFormatting sqref="CI381">
    <cfRule type="cellIs" dxfId="9600" priority="5217" operator="equal">
      <formula>"Sin iniciar"</formula>
    </cfRule>
  </conditionalFormatting>
  <conditionalFormatting sqref="CI381">
    <cfRule type="cellIs" dxfId="9599" priority="5218" operator="equal">
      <formula>"Vencida"</formula>
    </cfRule>
  </conditionalFormatting>
  <conditionalFormatting sqref="CI381">
    <cfRule type="cellIs" dxfId="9598" priority="5219" operator="equal">
      <formula>"En avance"</formula>
    </cfRule>
  </conditionalFormatting>
  <conditionalFormatting sqref="CI381">
    <cfRule type="cellIs" dxfId="9597" priority="5220" operator="equal">
      <formula>"Cumplida"</formula>
    </cfRule>
  </conditionalFormatting>
  <conditionalFormatting sqref="CF381">
    <cfRule type="cellIs" dxfId="9596" priority="5221" operator="equal">
      <formula>"Sin iniciar"</formula>
    </cfRule>
  </conditionalFormatting>
  <conditionalFormatting sqref="CF381">
    <cfRule type="cellIs" dxfId="9595" priority="5222" operator="equal">
      <formula>"Vencida"</formula>
    </cfRule>
  </conditionalFormatting>
  <conditionalFormatting sqref="CF381">
    <cfRule type="cellIs" dxfId="9594" priority="5223" operator="equal">
      <formula>"En avance"</formula>
    </cfRule>
  </conditionalFormatting>
  <conditionalFormatting sqref="CF381">
    <cfRule type="cellIs" dxfId="9593" priority="5224" operator="equal">
      <formula>"Cumplida"</formula>
    </cfRule>
  </conditionalFormatting>
  <conditionalFormatting sqref="CH381">
    <cfRule type="cellIs" dxfId="9592" priority="5225" operator="equal">
      <formula>"Sin iniciar"</formula>
    </cfRule>
  </conditionalFormatting>
  <conditionalFormatting sqref="CH381">
    <cfRule type="cellIs" dxfId="9591" priority="5226" operator="equal">
      <formula>"Vencida"</formula>
    </cfRule>
  </conditionalFormatting>
  <conditionalFormatting sqref="CH381">
    <cfRule type="cellIs" dxfId="9590" priority="5227" operator="equal">
      <formula>"En avance"</formula>
    </cfRule>
  </conditionalFormatting>
  <conditionalFormatting sqref="CH381">
    <cfRule type="cellIs" dxfId="9589" priority="5228" operator="equal">
      <formula>"Cumplida"</formula>
    </cfRule>
  </conditionalFormatting>
  <conditionalFormatting sqref="CG381">
    <cfRule type="cellIs" dxfId="9588" priority="5229" operator="equal">
      <formula>"Sin iniciar"</formula>
    </cfRule>
  </conditionalFormatting>
  <conditionalFormatting sqref="CG381">
    <cfRule type="cellIs" dxfId="9587" priority="5230" operator="equal">
      <formula>"Vencida"</formula>
    </cfRule>
  </conditionalFormatting>
  <conditionalFormatting sqref="CG381">
    <cfRule type="cellIs" dxfId="9586" priority="5231" stopIfTrue="1" operator="equal">
      <formula>"Cumplida"</formula>
    </cfRule>
  </conditionalFormatting>
  <conditionalFormatting sqref="CE381">
    <cfRule type="cellIs" dxfId="9585" priority="5232" operator="equal">
      <formula>"Sin iniciar"</formula>
    </cfRule>
  </conditionalFormatting>
  <conditionalFormatting sqref="CE381">
    <cfRule type="cellIs" dxfId="9584" priority="5233" operator="equal">
      <formula>"Vencida"</formula>
    </cfRule>
  </conditionalFormatting>
  <conditionalFormatting sqref="CE381">
    <cfRule type="cellIs" dxfId="9583" priority="5234" stopIfTrue="1" operator="equal">
      <formula>"Cumplida"</formula>
    </cfRule>
  </conditionalFormatting>
  <conditionalFormatting sqref="CI382">
    <cfRule type="cellIs" dxfId="9582" priority="5235" operator="equal">
      <formula>"Sin iniciar"</formula>
    </cfRule>
  </conditionalFormatting>
  <conditionalFormatting sqref="CI382">
    <cfRule type="cellIs" dxfId="9581" priority="5236" operator="equal">
      <formula>"Vencida"</formula>
    </cfRule>
  </conditionalFormatting>
  <conditionalFormatting sqref="CI382">
    <cfRule type="cellIs" dxfId="9580" priority="5237" operator="equal">
      <formula>"En avance"</formula>
    </cfRule>
  </conditionalFormatting>
  <conditionalFormatting sqref="CI382">
    <cfRule type="cellIs" dxfId="9579" priority="5238" operator="equal">
      <formula>"Cumplida"</formula>
    </cfRule>
  </conditionalFormatting>
  <conditionalFormatting sqref="CF382">
    <cfRule type="cellIs" dxfId="9578" priority="5239" stopIfTrue="1" operator="equal">
      <formula>"Sin seguimiento"</formula>
    </cfRule>
  </conditionalFormatting>
  <conditionalFormatting sqref="CF382">
    <cfRule type="cellIs" dxfId="9577" priority="5240" stopIfTrue="1" operator="equal">
      <formula>"Sin iniciar"</formula>
    </cfRule>
  </conditionalFormatting>
  <conditionalFormatting sqref="CF382">
    <cfRule type="cellIs" dxfId="9576" priority="5241" stopIfTrue="1" operator="equal">
      <formula>"Vencida"</formula>
    </cfRule>
  </conditionalFormatting>
  <conditionalFormatting sqref="CF382">
    <cfRule type="cellIs" dxfId="9575" priority="5242" stopIfTrue="1" operator="equal">
      <formula>"En avance"</formula>
    </cfRule>
  </conditionalFormatting>
  <conditionalFormatting sqref="CF382">
    <cfRule type="cellIs" dxfId="9574" priority="5243" stopIfTrue="1" operator="equal">
      <formula>"Cumplida"</formula>
    </cfRule>
  </conditionalFormatting>
  <conditionalFormatting sqref="CH382">
    <cfRule type="cellIs" dxfId="9573" priority="5244" operator="equal">
      <formula>"Sin iniciar"</formula>
    </cfRule>
  </conditionalFormatting>
  <conditionalFormatting sqref="CH382">
    <cfRule type="cellIs" dxfId="9572" priority="5245" operator="equal">
      <formula>"Vencida"</formula>
    </cfRule>
  </conditionalFormatting>
  <conditionalFormatting sqref="CH382">
    <cfRule type="cellIs" dxfId="9571" priority="5246" operator="equal">
      <formula>"En avance"</formula>
    </cfRule>
  </conditionalFormatting>
  <conditionalFormatting sqref="CH382">
    <cfRule type="cellIs" dxfId="9570" priority="5247" operator="equal">
      <formula>"Cumplida"</formula>
    </cfRule>
  </conditionalFormatting>
  <conditionalFormatting sqref="CE382">
    <cfRule type="cellIs" dxfId="9569" priority="5248" operator="equal">
      <formula>"Sin iniciar"</formula>
    </cfRule>
  </conditionalFormatting>
  <conditionalFormatting sqref="CE382">
    <cfRule type="cellIs" dxfId="9568" priority="5249" operator="equal">
      <formula>"Vencida"</formula>
    </cfRule>
  </conditionalFormatting>
  <conditionalFormatting sqref="CE382">
    <cfRule type="cellIs" dxfId="9567" priority="5250" stopIfTrue="1" operator="equal">
      <formula>"Cumplida"</formula>
    </cfRule>
  </conditionalFormatting>
  <conditionalFormatting sqref="CG382">
    <cfRule type="cellIs" dxfId="9566" priority="5251" operator="equal">
      <formula>"Sin iniciar"</formula>
    </cfRule>
  </conditionalFormatting>
  <conditionalFormatting sqref="CG382">
    <cfRule type="cellIs" dxfId="9565" priority="5252" operator="equal">
      <formula>"Vencida"</formula>
    </cfRule>
  </conditionalFormatting>
  <conditionalFormatting sqref="CG382">
    <cfRule type="cellIs" dxfId="9564" priority="5253" stopIfTrue="1" operator="equal">
      <formula>"Cumplida"</formula>
    </cfRule>
  </conditionalFormatting>
  <conditionalFormatting sqref="CI383">
    <cfRule type="cellIs" dxfId="9563" priority="5254" operator="equal">
      <formula>"Sin iniciar"</formula>
    </cfRule>
  </conditionalFormatting>
  <conditionalFormatting sqref="CI383">
    <cfRule type="cellIs" dxfId="9562" priority="5255" operator="equal">
      <formula>"Vencida"</formula>
    </cfRule>
  </conditionalFormatting>
  <conditionalFormatting sqref="CI383">
    <cfRule type="cellIs" dxfId="9561" priority="5256" operator="equal">
      <formula>"En avance"</formula>
    </cfRule>
  </conditionalFormatting>
  <conditionalFormatting sqref="CI383">
    <cfRule type="cellIs" dxfId="9560" priority="5257" operator="equal">
      <formula>"Cumplida"</formula>
    </cfRule>
  </conditionalFormatting>
  <conditionalFormatting sqref="CF383">
    <cfRule type="cellIs" dxfId="9559" priority="5258" stopIfTrue="1" operator="equal">
      <formula>"Sin seguimiento"</formula>
    </cfRule>
  </conditionalFormatting>
  <conditionalFormatting sqref="CF383">
    <cfRule type="cellIs" dxfId="9558" priority="5259" stopIfTrue="1" operator="equal">
      <formula>"Sin iniciar"</formula>
    </cfRule>
  </conditionalFormatting>
  <conditionalFormatting sqref="CF383">
    <cfRule type="cellIs" dxfId="9557" priority="5260" stopIfTrue="1" operator="equal">
      <formula>"Vencida"</formula>
    </cfRule>
  </conditionalFormatting>
  <conditionalFormatting sqref="CF383">
    <cfRule type="cellIs" dxfId="9556" priority="5261" stopIfTrue="1" operator="equal">
      <formula>"En avance"</formula>
    </cfRule>
  </conditionalFormatting>
  <conditionalFormatting sqref="CF383">
    <cfRule type="cellIs" dxfId="9555" priority="5262" stopIfTrue="1" operator="equal">
      <formula>"Cumplida"</formula>
    </cfRule>
  </conditionalFormatting>
  <conditionalFormatting sqref="CH383">
    <cfRule type="cellIs" dxfId="9554" priority="5263" operator="equal">
      <formula>"Sin iniciar"</formula>
    </cfRule>
  </conditionalFormatting>
  <conditionalFormatting sqref="CH383">
    <cfRule type="cellIs" dxfId="9553" priority="5264" operator="equal">
      <formula>"Vencida"</formula>
    </cfRule>
  </conditionalFormatting>
  <conditionalFormatting sqref="CH383">
    <cfRule type="cellIs" dxfId="9552" priority="5265" operator="equal">
      <formula>"En avance"</formula>
    </cfRule>
  </conditionalFormatting>
  <conditionalFormatting sqref="CH383">
    <cfRule type="cellIs" dxfId="9551" priority="5266" operator="equal">
      <formula>"Cumplida"</formula>
    </cfRule>
  </conditionalFormatting>
  <conditionalFormatting sqref="CE383">
    <cfRule type="cellIs" dxfId="9550" priority="5267" operator="equal">
      <formula>"Sin iniciar"</formula>
    </cfRule>
  </conditionalFormatting>
  <conditionalFormatting sqref="CE383">
    <cfRule type="cellIs" dxfId="9549" priority="5268" operator="equal">
      <formula>"Vencida"</formula>
    </cfRule>
  </conditionalFormatting>
  <conditionalFormatting sqref="CE383">
    <cfRule type="cellIs" dxfId="9548" priority="5269" stopIfTrue="1" operator="equal">
      <formula>"Cumplida"</formula>
    </cfRule>
  </conditionalFormatting>
  <conditionalFormatting sqref="CG383">
    <cfRule type="cellIs" dxfId="9547" priority="5270" operator="equal">
      <formula>"Sin iniciar"</formula>
    </cfRule>
  </conditionalFormatting>
  <conditionalFormatting sqref="CG383">
    <cfRule type="cellIs" dxfId="9546" priority="5271" operator="equal">
      <formula>"Vencida"</formula>
    </cfRule>
  </conditionalFormatting>
  <conditionalFormatting sqref="CG383">
    <cfRule type="cellIs" dxfId="9545" priority="5272" stopIfTrue="1" operator="equal">
      <formula>"Cumplida"</formula>
    </cfRule>
  </conditionalFormatting>
  <conditionalFormatting sqref="CI384">
    <cfRule type="cellIs" dxfId="9544" priority="5273" operator="equal">
      <formula>"Sin iniciar"</formula>
    </cfRule>
  </conditionalFormatting>
  <conditionalFormatting sqref="CI384">
    <cfRule type="cellIs" dxfId="9543" priority="5274" operator="equal">
      <formula>"Vencida"</formula>
    </cfRule>
  </conditionalFormatting>
  <conditionalFormatting sqref="CI384">
    <cfRule type="cellIs" dxfId="9542" priority="5275" operator="equal">
      <formula>"En avance"</formula>
    </cfRule>
  </conditionalFormatting>
  <conditionalFormatting sqref="CI384">
    <cfRule type="cellIs" dxfId="9541" priority="5276" operator="equal">
      <formula>"Cumplida"</formula>
    </cfRule>
  </conditionalFormatting>
  <conditionalFormatting sqref="CH384">
    <cfRule type="cellIs" dxfId="9540" priority="5277" operator="equal">
      <formula>"Sin iniciar"</formula>
    </cfRule>
  </conditionalFormatting>
  <conditionalFormatting sqref="CH384">
    <cfRule type="cellIs" dxfId="9539" priority="5278" operator="equal">
      <formula>"Vencida"</formula>
    </cfRule>
  </conditionalFormatting>
  <conditionalFormatting sqref="CH384">
    <cfRule type="cellIs" dxfId="9538" priority="5279" operator="equal">
      <formula>"En avance"</formula>
    </cfRule>
  </conditionalFormatting>
  <conditionalFormatting sqref="CH384">
    <cfRule type="cellIs" dxfId="9537" priority="5280" operator="equal">
      <formula>"Cumplida"</formula>
    </cfRule>
  </conditionalFormatting>
  <conditionalFormatting sqref="CF384">
    <cfRule type="cellIs" dxfId="9536" priority="5281" operator="equal">
      <formula>"Sin iniciar"</formula>
    </cfRule>
  </conditionalFormatting>
  <conditionalFormatting sqref="CF384">
    <cfRule type="cellIs" dxfId="9535" priority="5282" operator="equal">
      <formula>"Vencida"</formula>
    </cfRule>
  </conditionalFormatting>
  <conditionalFormatting sqref="CF384">
    <cfRule type="cellIs" dxfId="9534" priority="5283" stopIfTrue="1" operator="equal">
      <formula>"Cumplida"</formula>
    </cfRule>
  </conditionalFormatting>
  <conditionalFormatting sqref="CG384">
    <cfRule type="cellIs" dxfId="9533" priority="5284" operator="equal">
      <formula>"Sin iniciar"</formula>
    </cfRule>
  </conditionalFormatting>
  <conditionalFormatting sqref="CG384">
    <cfRule type="cellIs" dxfId="9532" priority="5285" operator="equal">
      <formula>"Vencida"</formula>
    </cfRule>
  </conditionalFormatting>
  <conditionalFormatting sqref="CG384">
    <cfRule type="cellIs" dxfId="9531" priority="5286" stopIfTrue="1" operator="equal">
      <formula>"Cumplida"</formula>
    </cfRule>
  </conditionalFormatting>
  <conditionalFormatting sqref="CE384">
    <cfRule type="cellIs" dxfId="9530" priority="5287" operator="equal">
      <formula>"Sin iniciar"</formula>
    </cfRule>
  </conditionalFormatting>
  <conditionalFormatting sqref="CE384">
    <cfRule type="cellIs" dxfId="9529" priority="5288" operator="equal">
      <formula>"Vencida"</formula>
    </cfRule>
  </conditionalFormatting>
  <conditionalFormatting sqref="CE384">
    <cfRule type="cellIs" dxfId="9528" priority="5289" stopIfTrue="1" operator="equal">
      <formula>"Cumplida"</formula>
    </cfRule>
  </conditionalFormatting>
  <conditionalFormatting sqref="CI403">
    <cfRule type="cellIs" dxfId="9527" priority="5290" operator="equal">
      <formula>"Sin iniciar"</formula>
    </cfRule>
  </conditionalFormatting>
  <conditionalFormatting sqref="CI403">
    <cfRule type="cellIs" dxfId="9526" priority="5291" operator="equal">
      <formula>"Vencida"</formula>
    </cfRule>
  </conditionalFormatting>
  <conditionalFormatting sqref="CI403">
    <cfRule type="cellIs" dxfId="9525" priority="5292" operator="equal">
      <formula>"En avance"</formula>
    </cfRule>
  </conditionalFormatting>
  <conditionalFormatting sqref="CI403">
    <cfRule type="cellIs" dxfId="9524" priority="5293" operator="equal">
      <formula>"Cumplida"</formula>
    </cfRule>
  </conditionalFormatting>
  <conditionalFormatting sqref="CH403">
    <cfRule type="cellIs" dxfId="9523" priority="5294" stopIfTrue="1" operator="equal">
      <formula>"Sin iniciar"</formula>
    </cfRule>
  </conditionalFormatting>
  <conditionalFormatting sqref="CH403">
    <cfRule type="cellIs" dxfId="9522" priority="5295" stopIfTrue="1" operator="equal">
      <formula>"Vencida"</formula>
    </cfRule>
  </conditionalFormatting>
  <conditionalFormatting sqref="CH403">
    <cfRule type="cellIs" dxfId="9521" priority="5296" stopIfTrue="1" operator="equal">
      <formula>"En avance"</formula>
    </cfRule>
  </conditionalFormatting>
  <conditionalFormatting sqref="CH403">
    <cfRule type="cellIs" dxfId="9520" priority="5297" stopIfTrue="1" operator="equal">
      <formula>"Cumplida"</formula>
    </cfRule>
  </conditionalFormatting>
  <conditionalFormatting sqref="CE403">
    <cfRule type="cellIs" dxfId="9519" priority="5298" operator="equal">
      <formula>"Sin iniciar"</formula>
    </cfRule>
  </conditionalFormatting>
  <conditionalFormatting sqref="CE403">
    <cfRule type="cellIs" dxfId="9518" priority="5299" operator="equal">
      <formula>"Vencida"</formula>
    </cfRule>
  </conditionalFormatting>
  <conditionalFormatting sqref="CE403">
    <cfRule type="cellIs" dxfId="9517" priority="5300" stopIfTrue="1" operator="equal">
      <formula>"Cumplida"</formula>
    </cfRule>
  </conditionalFormatting>
  <conditionalFormatting sqref="CG403">
    <cfRule type="cellIs" dxfId="9516" priority="5301" operator="equal">
      <formula>"Sin iniciar"</formula>
    </cfRule>
  </conditionalFormatting>
  <conditionalFormatting sqref="CG403">
    <cfRule type="cellIs" dxfId="9515" priority="5302" operator="equal">
      <formula>"Vencida"</formula>
    </cfRule>
  </conditionalFormatting>
  <conditionalFormatting sqref="CG403">
    <cfRule type="cellIs" dxfId="9514" priority="5303" stopIfTrue="1" operator="equal">
      <formula>"Cumplida"</formula>
    </cfRule>
  </conditionalFormatting>
  <conditionalFormatting sqref="CI404">
    <cfRule type="cellIs" dxfId="9513" priority="5304" operator="equal">
      <formula>"Sin iniciar"</formula>
    </cfRule>
  </conditionalFormatting>
  <conditionalFormatting sqref="CI404">
    <cfRule type="cellIs" dxfId="9512" priority="5305" operator="equal">
      <formula>"Vencida"</formula>
    </cfRule>
  </conditionalFormatting>
  <conditionalFormatting sqref="CI404">
    <cfRule type="cellIs" dxfId="9511" priority="5306" operator="equal">
      <formula>"En avance"</formula>
    </cfRule>
  </conditionalFormatting>
  <conditionalFormatting sqref="CI404">
    <cfRule type="cellIs" dxfId="9510" priority="5307" operator="equal">
      <formula>"Cumplida"</formula>
    </cfRule>
  </conditionalFormatting>
  <conditionalFormatting sqref="CH404">
    <cfRule type="cellIs" dxfId="9509" priority="5308" stopIfTrue="1" operator="equal">
      <formula>"Sin seguimiento"</formula>
    </cfRule>
  </conditionalFormatting>
  <conditionalFormatting sqref="CH404">
    <cfRule type="cellIs" dxfId="9508" priority="5309" stopIfTrue="1" operator="equal">
      <formula>"Sin iniciar"</formula>
    </cfRule>
  </conditionalFormatting>
  <conditionalFormatting sqref="CH404">
    <cfRule type="cellIs" dxfId="9507" priority="5310" stopIfTrue="1" operator="equal">
      <formula>"Vencida"</formula>
    </cfRule>
  </conditionalFormatting>
  <conditionalFormatting sqref="CH404">
    <cfRule type="cellIs" dxfId="9506" priority="5311" stopIfTrue="1" operator="equal">
      <formula>"En avance"</formula>
    </cfRule>
  </conditionalFormatting>
  <conditionalFormatting sqref="CH404">
    <cfRule type="cellIs" dxfId="9505" priority="5312" stopIfTrue="1" operator="equal">
      <formula>"Cumplida"</formula>
    </cfRule>
  </conditionalFormatting>
  <conditionalFormatting sqref="CE404">
    <cfRule type="cellIs" dxfId="9504" priority="5313" operator="equal">
      <formula>"Sin iniciar"</formula>
    </cfRule>
  </conditionalFormatting>
  <conditionalFormatting sqref="CE404">
    <cfRule type="cellIs" dxfId="9503" priority="5314" operator="equal">
      <formula>"Vencida"</formula>
    </cfRule>
  </conditionalFormatting>
  <conditionalFormatting sqref="CE404">
    <cfRule type="cellIs" dxfId="9502" priority="5315" stopIfTrue="1" operator="equal">
      <formula>"Cumplida"</formula>
    </cfRule>
  </conditionalFormatting>
  <conditionalFormatting sqref="CG404">
    <cfRule type="cellIs" dxfId="9501" priority="5316" operator="equal">
      <formula>"Sin iniciar"</formula>
    </cfRule>
  </conditionalFormatting>
  <conditionalFormatting sqref="CG404">
    <cfRule type="cellIs" dxfId="9500" priority="5317" operator="equal">
      <formula>"Vencida"</formula>
    </cfRule>
  </conditionalFormatting>
  <conditionalFormatting sqref="CG404">
    <cfRule type="cellIs" dxfId="9499" priority="5318" stopIfTrue="1" operator="equal">
      <formula>"Cumplida"</formula>
    </cfRule>
  </conditionalFormatting>
  <conditionalFormatting sqref="CI405">
    <cfRule type="cellIs" dxfId="9498" priority="5319" operator="equal">
      <formula>"Sin iniciar"</formula>
    </cfRule>
  </conditionalFormatting>
  <conditionalFormatting sqref="CI405">
    <cfRule type="cellIs" dxfId="9497" priority="5320" operator="equal">
      <formula>"Vencida"</formula>
    </cfRule>
  </conditionalFormatting>
  <conditionalFormatting sqref="CI405">
    <cfRule type="cellIs" dxfId="9496" priority="5321" operator="equal">
      <formula>"En avance"</formula>
    </cfRule>
  </conditionalFormatting>
  <conditionalFormatting sqref="CI405">
    <cfRule type="cellIs" dxfId="9495" priority="5322" operator="equal">
      <formula>"Cumplida"</formula>
    </cfRule>
  </conditionalFormatting>
  <conditionalFormatting sqref="CH405">
    <cfRule type="cellIs" dxfId="9494" priority="5323" operator="equal">
      <formula>"Sin iniciar"</formula>
    </cfRule>
  </conditionalFormatting>
  <conditionalFormatting sqref="CH405">
    <cfRule type="cellIs" dxfId="9493" priority="5324" operator="equal">
      <formula>"Vencida"</formula>
    </cfRule>
  </conditionalFormatting>
  <conditionalFormatting sqref="CH405">
    <cfRule type="cellIs" dxfId="9492" priority="5325" operator="equal">
      <formula>"En avance"</formula>
    </cfRule>
  </conditionalFormatting>
  <conditionalFormatting sqref="CH405">
    <cfRule type="cellIs" dxfId="9491" priority="5326" operator="equal">
      <formula>"Cumplida"</formula>
    </cfRule>
  </conditionalFormatting>
  <conditionalFormatting sqref="CE405">
    <cfRule type="cellIs" dxfId="9490" priority="5327" operator="equal">
      <formula>"Sin iniciar"</formula>
    </cfRule>
  </conditionalFormatting>
  <conditionalFormatting sqref="CE405">
    <cfRule type="cellIs" dxfId="9489" priority="5328" operator="equal">
      <formula>"Vencida"</formula>
    </cfRule>
  </conditionalFormatting>
  <conditionalFormatting sqref="CE405">
    <cfRule type="cellIs" dxfId="9488" priority="5329" stopIfTrue="1" operator="equal">
      <formula>"Cumplida"</formula>
    </cfRule>
  </conditionalFormatting>
  <conditionalFormatting sqref="CG405">
    <cfRule type="cellIs" dxfId="9487" priority="5330" operator="equal">
      <formula>"Sin iniciar"</formula>
    </cfRule>
  </conditionalFormatting>
  <conditionalFormatting sqref="CG405">
    <cfRule type="cellIs" dxfId="9486" priority="5331" operator="equal">
      <formula>"Vencida"</formula>
    </cfRule>
  </conditionalFormatting>
  <conditionalFormatting sqref="CG405">
    <cfRule type="cellIs" dxfId="9485" priority="5332" stopIfTrue="1" operator="equal">
      <formula>"Cumplida"</formula>
    </cfRule>
  </conditionalFormatting>
  <conditionalFormatting sqref="CF405">
    <cfRule type="cellIs" dxfId="9484" priority="5333" operator="equal">
      <formula>"Sin iniciar"</formula>
    </cfRule>
  </conditionalFormatting>
  <conditionalFormatting sqref="CF405">
    <cfRule type="cellIs" dxfId="9483" priority="5334" operator="equal">
      <formula>"Vencida"</formula>
    </cfRule>
  </conditionalFormatting>
  <conditionalFormatting sqref="CF405">
    <cfRule type="cellIs" dxfId="9482" priority="5335" stopIfTrue="1" operator="equal">
      <formula>"Cumplida"</formula>
    </cfRule>
  </conditionalFormatting>
  <conditionalFormatting sqref="CI406">
    <cfRule type="cellIs" dxfId="9481" priority="5336" operator="equal">
      <formula>"Sin iniciar"</formula>
    </cfRule>
  </conditionalFormatting>
  <conditionalFormatting sqref="CI406">
    <cfRule type="cellIs" dxfId="9480" priority="5337" operator="equal">
      <formula>"Vencida"</formula>
    </cfRule>
  </conditionalFormatting>
  <conditionalFormatting sqref="CI406">
    <cfRule type="cellIs" dxfId="9479" priority="5338" operator="equal">
      <formula>"En avance"</formula>
    </cfRule>
  </conditionalFormatting>
  <conditionalFormatting sqref="CI406">
    <cfRule type="cellIs" dxfId="9478" priority="5339" operator="equal">
      <formula>"Cumplida"</formula>
    </cfRule>
  </conditionalFormatting>
  <conditionalFormatting sqref="CH406">
    <cfRule type="cellIs" dxfId="9477" priority="5340" operator="equal">
      <formula>"Sin iniciar"</formula>
    </cfRule>
  </conditionalFormatting>
  <conditionalFormatting sqref="CH406">
    <cfRule type="cellIs" dxfId="9476" priority="5341" operator="equal">
      <formula>"Vencida"</formula>
    </cfRule>
  </conditionalFormatting>
  <conditionalFormatting sqref="CH406">
    <cfRule type="cellIs" dxfId="9475" priority="5342" operator="equal">
      <formula>"En avance"</formula>
    </cfRule>
  </conditionalFormatting>
  <conditionalFormatting sqref="CH406">
    <cfRule type="cellIs" dxfId="9474" priority="5343" operator="equal">
      <formula>"Cumplida"</formula>
    </cfRule>
  </conditionalFormatting>
  <conditionalFormatting sqref="CE406">
    <cfRule type="cellIs" dxfId="9473" priority="5344" operator="equal">
      <formula>"Sin iniciar"</formula>
    </cfRule>
  </conditionalFormatting>
  <conditionalFormatting sqref="CE406">
    <cfRule type="cellIs" dxfId="9472" priority="5345" operator="equal">
      <formula>"Vencida"</formula>
    </cfRule>
  </conditionalFormatting>
  <conditionalFormatting sqref="CE406">
    <cfRule type="cellIs" dxfId="9471" priority="5346" stopIfTrue="1" operator="equal">
      <formula>"Cumplida"</formula>
    </cfRule>
  </conditionalFormatting>
  <conditionalFormatting sqref="CG406">
    <cfRule type="cellIs" dxfId="9470" priority="5347" operator="equal">
      <formula>"Sin iniciar"</formula>
    </cfRule>
  </conditionalFormatting>
  <conditionalFormatting sqref="CG406">
    <cfRule type="cellIs" dxfId="9469" priority="5348" operator="equal">
      <formula>"Vencida"</formula>
    </cfRule>
  </conditionalFormatting>
  <conditionalFormatting sqref="CG406">
    <cfRule type="cellIs" dxfId="9468" priority="5349" stopIfTrue="1" operator="equal">
      <formula>"Cumplida"</formula>
    </cfRule>
  </conditionalFormatting>
  <conditionalFormatting sqref="CF406">
    <cfRule type="cellIs" dxfId="9467" priority="5350" operator="equal">
      <formula>"Sin iniciar"</formula>
    </cfRule>
  </conditionalFormatting>
  <conditionalFormatting sqref="CF406">
    <cfRule type="cellIs" dxfId="9466" priority="5351" operator="equal">
      <formula>"Vencida"</formula>
    </cfRule>
  </conditionalFormatting>
  <conditionalFormatting sqref="CF406">
    <cfRule type="cellIs" dxfId="9465" priority="5352" stopIfTrue="1" operator="equal">
      <formula>"Cumplida"</formula>
    </cfRule>
  </conditionalFormatting>
  <conditionalFormatting sqref="CI407">
    <cfRule type="cellIs" dxfId="9464" priority="5353" operator="equal">
      <formula>"Sin iniciar"</formula>
    </cfRule>
  </conditionalFormatting>
  <conditionalFormatting sqref="CI407">
    <cfRule type="cellIs" dxfId="9463" priority="5354" operator="equal">
      <formula>"Vencida"</formula>
    </cfRule>
  </conditionalFormatting>
  <conditionalFormatting sqref="CI407">
    <cfRule type="cellIs" dxfId="9462" priority="5355" operator="equal">
      <formula>"En avance"</formula>
    </cfRule>
  </conditionalFormatting>
  <conditionalFormatting sqref="CI407">
    <cfRule type="cellIs" dxfId="9461" priority="5356" operator="equal">
      <formula>"Cumplida"</formula>
    </cfRule>
  </conditionalFormatting>
  <conditionalFormatting sqref="CH407">
    <cfRule type="cellIs" dxfId="9460" priority="5357" operator="equal">
      <formula>"Sin iniciar"</formula>
    </cfRule>
  </conditionalFormatting>
  <conditionalFormatting sqref="CH407">
    <cfRule type="cellIs" dxfId="9459" priority="5358" operator="equal">
      <formula>"Vencida"</formula>
    </cfRule>
  </conditionalFormatting>
  <conditionalFormatting sqref="CH407">
    <cfRule type="cellIs" dxfId="9458" priority="5359" operator="equal">
      <formula>"En avance"</formula>
    </cfRule>
  </conditionalFormatting>
  <conditionalFormatting sqref="CH407">
    <cfRule type="cellIs" dxfId="9457" priority="5360" operator="equal">
      <formula>"Cumplida"</formula>
    </cfRule>
  </conditionalFormatting>
  <conditionalFormatting sqref="CE407">
    <cfRule type="cellIs" dxfId="9456" priority="5361" operator="equal">
      <formula>"Sin iniciar"</formula>
    </cfRule>
  </conditionalFormatting>
  <conditionalFormatting sqref="CE407">
    <cfRule type="cellIs" dxfId="9455" priority="5362" operator="equal">
      <formula>"Vencida"</formula>
    </cfRule>
  </conditionalFormatting>
  <conditionalFormatting sqref="CE407">
    <cfRule type="cellIs" dxfId="9454" priority="5363" stopIfTrue="1" operator="equal">
      <formula>"Cumplida"</formula>
    </cfRule>
  </conditionalFormatting>
  <conditionalFormatting sqref="CG407">
    <cfRule type="cellIs" dxfId="9453" priority="5364" operator="equal">
      <formula>"Sin iniciar"</formula>
    </cfRule>
  </conditionalFormatting>
  <conditionalFormatting sqref="CG407">
    <cfRule type="cellIs" dxfId="9452" priority="5365" operator="equal">
      <formula>"Vencida"</formula>
    </cfRule>
  </conditionalFormatting>
  <conditionalFormatting sqref="CG407">
    <cfRule type="cellIs" dxfId="9451" priority="5366" stopIfTrue="1" operator="equal">
      <formula>"Cumplida"</formula>
    </cfRule>
  </conditionalFormatting>
  <conditionalFormatting sqref="CF407">
    <cfRule type="cellIs" dxfId="9450" priority="5367" operator="equal">
      <formula>"Sin iniciar"</formula>
    </cfRule>
  </conditionalFormatting>
  <conditionalFormatting sqref="CF407">
    <cfRule type="cellIs" dxfId="9449" priority="5368" operator="equal">
      <formula>"Vencida"</formula>
    </cfRule>
  </conditionalFormatting>
  <conditionalFormatting sqref="CF407">
    <cfRule type="cellIs" dxfId="9448" priority="5369" stopIfTrue="1" operator="equal">
      <formula>"Cumplida"</formula>
    </cfRule>
  </conditionalFormatting>
  <conditionalFormatting sqref="CI409">
    <cfRule type="cellIs" dxfId="9447" priority="5370" operator="equal">
      <formula>"Sin iniciar"</formula>
    </cfRule>
  </conditionalFormatting>
  <conditionalFormatting sqref="CI409">
    <cfRule type="cellIs" dxfId="9446" priority="5371" operator="equal">
      <formula>"Vencida"</formula>
    </cfRule>
  </conditionalFormatting>
  <conditionalFormatting sqref="CI409">
    <cfRule type="cellIs" dxfId="9445" priority="5372" operator="equal">
      <formula>"En avance"</formula>
    </cfRule>
  </conditionalFormatting>
  <conditionalFormatting sqref="CI409">
    <cfRule type="cellIs" dxfId="9444" priority="5373" operator="equal">
      <formula>"Cumplida"</formula>
    </cfRule>
  </conditionalFormatting>
  <conditionalFormatting sqref="CH409">
    <cfRule type="cellIs" dxfId="9443" priority="5374" operator="equal">
      <formula>"Sin iniciar"</formula>
    </cfRule>
  </conditionalFormatting>
  <conditionalFormatting sqref="CH409">
    <cfRule type="cellIs" dxfId="9442" priority="5375" operator="equal">
      <formula>"Vencida"</formula>
    </cfRule>
  </conditionalFormatting>
  <conditionalFormatting sqref="CH409">
    <cfRule type="cellIs" dxfId="9441" priority="5376" operator="equal">
      <formula>"En avance"</formula>
    </cfRule>
  </conditionalFormatting>
  <conditionalFormatting sqref="CH409">
    <cfRule type="cellIs" dxfId="9440" priority="5377" operator="equal">
      <formula>"Cumplida"</formula>
    </cfRule>
  </conditionalFormatting>
  <conditionalFormatting sqref="CF409">
    <cfRule type="cellIs" dxfId="9439" priority="5378" operator="equal">
      <formula>"Sin iniciar"</formula>
    </cfRule>
  </conditionalFormatting>
  <conditionalFormatting sqref="CF409">
    <cfRule type="cellIs" dxfId="9438" priority="5379" operator="equal">
      <formula>"Vencida"</formula>
    </cfRule>
  </conditionalFormatting>
  <conditionalFormatting sqref="CF409">
    <cfRule type="cellIs" dxfId="9437" priority="5380" operator="equal">
      <formula>"En avance"</formula>
    </cfRule>
  </conditionalFormatting>
  <conditionalFormatting sqref="CF409">
    <cfRule type="cellIs" dxfId="9436" priority="5381" operator="equal">
      <formula>"Cumplida"</formula>
    </cfRule>
  </conditionalFormatting>
  <conditionalFormatting sqref="CE409">
    <cfRule type="cellIs" dxfId="9435" priority="5382" operator="equal">
      <formula>"Sin iniciar"</formula>
    </cfRule>
  </conditionalFormatting>
  <conditionalFormatting sqref="CE409">
    <cfRule type="cellIs" dxfId="9434" priority="5383" operator="equal">
      <formula>"Vencida"</formula>
    </cfRule>
  </conditionalFormatting>
  <conditionalFormatting sqref="CE409">
    <cfRule type="cellIs" dxfId="9433" priority="5384" stopIfTrue="1" operator="equal">
      <formula>"Cumplida"</formula>
    </cfRule>
  </conditionalFormatting>
  <conditionalFormatting sqref="CG409">
    <cfRule type="cellIs" dxfId="9432" priority="5385" operator="equal">
      <formula>"Sin iniciar"</formula>
    </cfRule>
  </conditionalFormatting>
  <conditionalFormatting sqref="CG409">
    <cfRule type="cellIs" dxfId="9431" priority="5386" operator="equal">
      <formula>"Vencida"</formula>
    </cfRule>
  </conditionalFormatting>
  <conditionalFormatting sqref="CG409">
    <cfRule type="cellIs" dxfId="9430" priority="5387" stopIfTrue="1" operator="equal">
      <formula>"Cumplida"</formula>
    </cfRule>
  </conditionalFormatting>
  <conditionalFormatting sqref="CI410">
    <cfRule type="cellIs" dxfId="9429" priority="5388" operator="equal">
      <formula>"Sin iniciar"</formula>
    </cfRule>
  </conditionalFormatting>
  <conditionalFormatting sqref="CI410">
    <cfRule type="cellIs" dxfId="9428" priority="5389" operator="equal">
      <formula>"Vencida"</formula>
    </cfRule>
  </conditionalFormatting>
  <conditionalFormatting sqref="CI410">
    <cfRule type="cellIs" dxfId="9427" priority="5390" operator="equal">
      <formula>"En avance"</formula>
    </cfRule>
  </conditionalFormatting>
  <conditionalFormatting sqref="CI410">
    <cfRule type="cellIs" dxfId="9426" priority="5391" operator="equal">
      <formula>"Cumplida"</formula>
    </cfRule>
  </conditionalFormatting>
  <conditionalFormatting sqref="CH410">
    <cfRule type="cellIs" dxfId="9425" priority="5392" operator="equal">
      <formula>"Sin iniciar"</formula>
    </cfRule>
  </conditionalFormatting>
  <conditionalFormatting sqref="CH410">
    <cfRule type="cellIs" dxfId="9424" priority="5393" operator="equal">
      <formula>"Vencida"</formula>
    </cfRule>
  </conditionalFormatting>
  <conditionalFormatting sqref="CH410">
    <cfRule type="cellIs" dxfId="9423" priority="5394" operator="equal">
      <formula>"En avance"</formula>
    </cfRule>
  </conditionalFormatting>
  <conditionalFormatting sqref="CH410">
    <cfRule type="cellIs" dxfId="9422" priority="5395" operator="equal">
      <formula>"Cumplida"</formula>
    </cfRule>
  </conditionalFormatting>
  <conditionalFormatting sqref="CF410">
    <cfRule type="cellIs" dxfId="9421" priority="5396" operator="equal">
      <formula>"Sin iniciar"</formula>
    </cfRule>
  </conditionalFormatting>
  <conditionalFormatting sqref="CF410">
    <cfRule type="cellIs" dxfId="9420" priority="5397" operator="equal">
      <formula>"Vencida"</formula>
    </cfRule>
  </conditionalFormatting>
  <conditionalFormatting sqref="CF410">
    <cfRule type="cellIs" dxfId="9419" priority="5398" operator="equal">
      <formula>"En avance"</formula>
    </cfRule>
  </conditionalFormatting>
  <conditionalFormatting sqref="CF410">
    <cfRule type="cellIs" dxfId="9418" priority="5399" operator="equal">
      <formula>"Cumplida"</formula>
    </cfRule>
  </conditionalFormatting>
  <conditionalFormatting sqref="CE410">
    <cfRule type="cellIs" dxfId="9417" priority="5400" operator="equal">
      <formula>"Sin iniciar"</formula>
    </cfRule>
  </conditionalFormatting>
  <conditionalFormatting sqref="CE410">
    <cfRule type="cellIs" dxfId="9416" priority="5401" operator="equal">
      <formula>"Vencida"</formula>
    </cfRule>
  </conditionalFormatting>
  <conditionalFormatting sqref="CE410">
    <cfRule type="cellIs" dxfId="9415" priority="5402" stopIfTrue="1" operator="equal">
      <formula>"Cumplida"</formula>
    </cfRule>
  </conditionalFormatting>
  <conditionalFormatting sqref="CG410">
    <cfRule type="cellIs" dxfId="9414" priority="5403" operator="equal">
      <formula>"Sin iniciar"</formula>
    </cfRule>
  </conditionalFormatting>
  <conditionalFormatting sqref="CG410">
    <cfRule type="cellIs" dxfId="9413" priority="5404" operator="equal">
      <formula>"Vencida"</formula>
    </cfRule>
  </conditionalFormatting>
  <conditionalFormatting sqref="CG410">
    <cfRule type="cellIs" dxfId="9412" priority="5405" stopIfTrue="1" operator="equal">
      <formula>"Cumplida"</formula>
    </cfRule>
  </conditionalFormatting>
  <conditionalFormatting sqref="CI411">
    <cfRule type="cellIs" dxfId="9411" priority="5406" operator="equal">
      <formula>"Sin iniciar"</formula>
    </cfRule>
  </conditionalFormatting>
  <conditionalFormatting sqref="CI411">
    <cfRule type="cellIs" dxfId="9410" priority="5407" operator="equal">
      <formula>"Vencida"</formula>
    </cfRule>
  </conditionalFormatting>
  <conditionalFormatting sqref="CI411">
    <cfRule type="cellIs" dxfId="9409" priority="5408" operator="equal">
      <formula>"En avance"</formula>
    </cfRule>
  </conditionalFormatting>
  <conditionalFormatting sqref="CI411">
    <cfRule type="cellIs" dxfId="9408" priority="5409" operator="equal">
      <formula>"Cumplida"</formula>
    </cfRule>
  </conditionalFormatting>
  <conditionalFormatting sqref="CH411">
    <cfRule type="cellIs" dxfId="9407" priority="5410" operator="equal">
      <formula>"Sin iniciar"</formula>
    </cfRule>
  </conditionalFormatting>
  <conditionalFormatting sqref="CH411">
    <cfRule type="cellIs" dxfId="9406" priority="5411" operator="equal">
      <formula>"Vencida"</formula>
    </cfRule>
  </conditionalFormatting>
  <conditionalFormatting sqref="CH411">
    <cfRule type="cellIs" dxfId="9405" priority="5412" operator="equal">
      <formula>"En avance"</formula>
    </cfRule>
  </conditionalFormatting>
  <conditionalFormatting sqref="CH411">
    <cfRule type="cellIs" dxfId="9404" priority="5413" operator="equal">
      <formula>"Cumplida"</formula>
    </cfRule>
  </conditionalFormatting>
  <conditionalFormatting sqref="CF411">
    <cfRule type="cellIs" dxfId="9403" priority="5414" operator="equal">
      <formula>"Sin iniciar"</formula>
    </cfRule>
  </conditionalFormatting>
  <conditionalFormatting sqref="CF411">
    <cfRule type="cellIs" dxfId="9402" priority="5415" operator="equal">
      <formula>"Vencida"</formula>
    </cfRule>
  </conditionalFormatting>
  <conditionalFormatting sqref="CF411">
    <cfRule type="cellIs" dxfId="9401" priority="5416" operator="equal">
      <formula>"En avance"</formula>
    </cfRule>
  </conditionalFormatting>
  <conditionalFormatting sqref="CF411">
    <cfRule type="cellIs" dxfId="9400" priority="5417" operator="equal">
      <formula>"Cumplida"</formula>
    </cfRule>
  </conditionalFormatting>
  <conditionalFormatting sqref="CE411:CE412">
    <cfRule type="cellIs" dxfId="9399" priority="5418" operator="equal">
      <formula>"Sin iniciar"</formula>
    </cfRule>
  </conditionalFormatting>
  <conditionalFormatting sqref="CE411:CE412">
    <cfRule type="cellIs" dxfId="9398" priority="5419" operator="equal">
      <formula>"Vencida"</formula>
    </cfRule>
  </conditionalFormatting>
  <conditionalFormatting sqref="CE411:CE412">
    <cfRule type="cellIs" dxfId="9397" priority="5420" stopIfTrue="1" operator="equal">
      <formula>"Cumplida"</formula>
    </cfRule>
  </conditionalFormatting>
  <conditionalFormatting sqref="CG411">
    <cfRule type="cellIs" dxfId="9396" priority="5421" operator="equal">
      <formula>"Sin iniciar"</formula>
    </cfRule>
  </conditionalFormatting>
  <conditionalFormatting sqref="CG411">
    <cfRule type="cellIs" dxfId="9395" priority="5422" operator="equal">
      <formula>"Vencida"</formula>
    </cfRule>
  </conditionalFormatting>
  <conditionalFormatting sqref="CG411">
    <cfRule type="cellIs" dxfId="9394" priority="5423" stopIfTrue="1" operator="equal">
      <formula>"Cumplida"</formula>
    </cfRule>
  </conditionalFormatting>
  <conditionalFormatting sqref="CI413">
    <cfRule type="cellIs" dxfId="9393" priority="5424" operator="equal">
      <formula>"Sin iniciar"</formula>
    </cfRule>
  </conditionalFormatting>
  <conditionalFormatting sqref="CI413">
    <cfRule type="cellIs" dxfId="9392" priority="5425" operator="equal">
      <formula>"Vencida"</formula>
    </cfRule>
  </conditionalFormatting>
  <conditionalFormatting sqref="CI413">
    <cfRule type="cellIs" dxfId="9391" priority="5426" operator="equal">
      <formula>"En avance"</formula>
    </cfRule>
  </conditionalFormatting>
  <conditionalFormatting sqref="CI413">
    <cfRule type="cellIs" dxfId="9390" priority="5427" operator="equal">
      <formula>"Cumplida"</formula>
    </cfRule>
  </conditionalFormatting>
  <conditionalFormatting sqref="CH413">
    <cfRule type="cellIs" dxfId="9389" priority="5428" operator="equal">
      <formula>"Sin iniciar"</formula>
    </cfRule>
  </conditionalFormatting>
  <conditionalFormatting sqref="CH413">
    <cfRule type="cellIs" dxfId="9388" priority="5429" operator="equal">
      <formula>"Vencida"</formula>
    </cfRule>
  </conditionalFormatting>
  <conditionalFormatting sqref="CH413">
    <cfRule type="cellIs" dxfId="9387" priority="5430" operator="equal">
      <formula>"En avance"</formula>
    </cfRule>
  </conditionalFormatting>
  <conditionalFormatting sqref="CH413">
    <cfRule type="cellIs" dxfId="9386" priority="5431" operator="equal">
      <formula>"Cumplida"</formula>
    </cfRule>
  </conditionalFormatting>
  <conditionalFormatting sqref="CG413">
    <cfRule type="cellIs" dxfId="9385" priority="5432" operator="equal">
      <formula>"Sin iniciar"</formula>
    </cfRule>
  </conditionalFormatting>
  <conditionalFormatting sqref="CG413">
    <cfRule type="cellIs" dxfId="9384" priority="5433" operator="equal">
      <formula>"Vencida"</formula>
    </cfRule>
  </conditionalFormatting>
  <conditionalFormatting sqref="CG413">
    <cfRule type="cellIs" dxfId="9383" priority="5434" stopIfTrue="1" operator="equal">
      <formula>"Cumplida"</formula>
    </cfRule>
  </conditionalFormatting>
  <conditionalFormatting sqref="CF413">
    <cfRule type="cellIs" dxfId="9382" priority="5435" operator="equal">
      <formula>"Sin iniciar"</formula>
    </cfRule>
  </conditionalFormatting>
  <conditionalFormatting sqref="CF413">
    <cfRule type="cellIs" dxfId="9381" priority="5436" operator="equal">
      <formula>"Vencida"</formula>
    </cfRule>
  </conditionalFormatting>
  <conditionalFormatting sqref="CF413">
    <cfRule type="cellIs" dxfId="9380" priority="5437" operator="equal">
      <formula>"En avance"</formula>
    </cfRule>
  </conditionalFormatting>
  <conditionalFormatting sqref="CF413">
    <cfRule type="cellIs" dxfId="9379" priority="5438" operator="equal">
      <formula>"Cumplida"</formula>
    </cfRule>
  </conditionalFormatting>
  <conditionalFormatting sqref="CE413">
    <cfRule type="cellIs" dxfId="9378" priority="5439" operator="equal">
      <formula>"Sin iniciar"</formula>
    </cfRule>
  </conditionalFormatting>
  <conditionalFormatting sqref="CE413">
    <cfRule type="cellIs" dxfId="9377" priority="5440" operator="equal">
      <formula>"Vencida"</formula>
    </cfRule>
  </conditionalFormatting>
  <conditionalFormatting sqref="CE413">
    <cfRule type="cellIs" dxfId="9376" priority="5441" stopIfTrue="1" operator="equal">
      <formula>"Cumplida"</formula>
    </cfRule>
  </conditionalFormatting>
  <conditionalFormatting sqref="CI414:CI416">
    <cfRule type="cellIs" dxfId="9375" priority="5442" operator="equal">
      <formula>"Sin iniciar"</formula>
    </cfRule>
  </conditionalFormatting>
  <conditionalFormatting sqref="CI414:CI416">
    <cfRule type="cellIs" dxfId="9374" priority="5443" operator="equal">
      <formula>"Vencida"</formula>
    </cfRule>
  </conditionalFormatting>
  <conditionalFormatting sqref="CI414:CI416">
    <cfRule type="cellIs" dxfId="9373" priority="5444" operator="equal">
      <formula>"En avance"</formula>
    </cfRule>
  </conditionalFormatting>
  <conditionalFormatting sqref="CI414:CI416">
    <cfRule type="cellIs" dxfId="9372" priority="5445" operator="equal">
      <formula>"Cumplida"</formula>
    </cfRule>
  </conditionalFormatting>
  <conditionalFormatting sqref="CH414:CH416">
    <cfRule type="cellIs" dxfId="9371" priority="5446" operator="equal">
      <formula>"Sin iniciar"</formula>
    </cfRule>
  </conditionalFormatting>
  <conditionalFormatting sqref="CH414:CH416">
    <cfRule type="cellIs" dxfId="9370" priority="5447" operator="equal">
      <formula>"Vencida"</formula>
    </cfRule>
  </conditionalFormatting>
  <conditionalFormatting sqref="CH414:CH416">
    <cfRule type="cellIs" dxfId="9369" priority="5448" operator="equal">
      <formula>"En avance"</formula>
    </cfRule>
  </conditionalFormatting>
  <conditionalFormatting sqref="CH414:CH416">
    <cfRule type="cellIs" dxfId="9368" priority="5449" operator="equal">
      <formula>"Cumplida"</formula>
    </cfRule>
  </conditionalFormatting>
  <conditionalFormatting sqref="CG414">
    <cfRule type="cellIs" dxfId="9367" priority="5450" operator="equal">
      <formula>"Sin iniciar"</formula>
    </cfRule>
  </conditionalFormatting>
  <conditionalFormatting sqref="CG414">
    <cfRule type="cellIs" dxfId="9366" priority="5451" operator="equal">
      <formula>"Vencida"</formula>
    </cfRule>
  </conditionalFormatting>
  <conditionalFormatting sqref="CG414">
    <cfRule type="cellIs" dxfId="9365" priority="5452" stopIfTrue="1" operator="equal">
      <formula>"Cumplida"</formula>
    </cfRule>
  </conditionalFormatting>
  <conditionalFormatting sqref="CG415">
    <cfRule type="cellIs" dxfId="9364" priority="5453" operator="equal">
      <formula>"Sin iniciar"</formula>
    </cfRule>
  </conditionalFormatting>
  <conditionalFormatting sqref="CG415">
    <cfRule type="cellIs" dxfId="9363" priority="5454" operator="equal">
      <formula>"Vencida"</formula>
    </cfRule>
  </conditionalFormatting>
  <conditionalFormatting sqref="CG415">
    <cfRule type="cellIs" dxfId="9362" priority="5455" stopIfTrue="1" operator="equal">
      <formula>"Cumplida"</formula>
    </cfRule>
  </conditionalFormatting>
  <conditionalFormatting sqref="CG416">
    <cfRule type="cellIs" dxfId="9361" priority="5456" operator="equal">
      <formula>"Sin iniciar"</formula>
    </cfRule>
  </conditionalFormatting>
  <conditionalFormatting sqref="CG416">
    <cfRule type="cellIs" dxfId="9360" priority="5457" operator="equal">
      <formula>"Vencida"</formula>
    </cfRule>
  </conditionalFormatting>
  <conditionalFormatting sqref="CG416">
    <cfRule type="cellIs" dxfId="9359" priority="5458" stopIfTrue="1" operator="equal">
      <formula>"Cumplida"</formula>
    </cfRule>
  </conditionalFormatting>
  <conditionalFormatting sqref="CF414:CF415">
    <cfRule type="cellIs" dxfId="9358" priority="5459" operator="equal">
      <formula>"Sin iniciar"</formula>
    </cfRule>
  </conditionalFormatting>
  <conditionalFormatting sqref="CF414:CF415">
    <cfRule type="cellIs" dxfId="9357" priority="5460" operator="equal">
      <formula>"Vencida"</formula>
    </cfRule>
  </conditionalFormatting>
  <conditionalFormatting sqref="CF414:CF415">
    <cfRule type="cellIs" dxfId="9356" priority="5461" operator="equal">
      <formula>"En avance"</formula>
    </cfRule>
  </conditionalFormatting>
  <conditionalFormatting sqref="CF414:CF415">
    <cfRule type="cellIs" dxfId="9355" priority="5462" operator="equal">
      <formula>"Cumplida"</formula>
    </cfRule>
  </conditionalFormatting>
  <conditionalFormatting sqref="CF416">
    <cfRule type="cellIs" dxfId="9354" priority="5463" operator="equal">
      <formula>"Sin iniciar"</formula>
    </cfRule>
  </conditionalFormatting>
  <conditionalFormatting sqref="CF416">
    <cfRule type="cellIs" dxfId="9353" priority="5464" operator="equal">
      <formula>"Vencida"</formula>
    </cfRule>
  </conditionalFormatting>
  <conditionalFormatting sqref="CF416">
    <cfRule type="cellIs" dxfId="9352" priority="5465" operator="equal">
      <formula>"En avance"</formula>
    </cfRule>
  </conditionalFormatting>
  <conditionalFormatting sqref="CF416">
    <cfRule type="cellIs" dxfId="9351" priority="5466" operator="equal">
      <formula>"Cumplida"</formula>
    </cfRule>
  </conditionalFormatting>
  <conditionalFormatting sqref="CE414">
    <cfRule type="cellIs" dxfId="9350" priority="5467" operator="equal">
      <formula>"Sin iniciar"</formula>
    </cfRule>
  </conditionalFormatting>
  <conditionalFormatting sqref="CE414">
    <cfRule type="cellIs" dxfId="9349" priority="5468" operator="equal">
      <formula>"Vencida"</formula>
    </cfRule>
  </conditionalFormatting>
  <conditionalFormatting sqref="CE414">
    <cfRule type="cellIs" dxfId="9348" priority="5469" stopIfTrue="1" operator="equal">
      <formula>"Cumplida"</formula>
    </cfRule>
  </conditionalFormatting>
  <conditionalFormatting sqref="CE415">
    <cfRule type="cellIs" dxfId="9347" priority="5470" operator="equal">
      <formula>"Sin iniciar"</formula>
    </cfRule>
  </conditionalFormatting>
  <conditionalFormatting sqref="CE415">
    <cfRule type="cellIs" dxfId="9346" priority="5471" operator="equal">
      <formula>"Vencida"</formula>
    </cfRule>
  </conditionalFormatting>
  <conditionalFormatting sqref="CE415">
    <cfRule type="cellIs" dxfId="9345" priority="5472" stopIfTrue="1" operator="equal">
      <formula>"Cumplida"</formula>
    </cfRule>
  </conditionalFormatting>
  <conditionalFormatting sqref="CE416">
    <cfRule type="cellIs" dxfId="9344" priority="5473" operator="equal">
      <formula>"Sin iniciar"</formula>
    </cfRule>
  </conditionalFormatting>
  <conditionalFormatting sqref="CE416">
    <cfRule type="cellIs" dxfId="9343" priority="5474" operator="equal">
      <formula>"Vencida"</formula>
    </cfRule>
  </conditionalFormatting>
  <conditionalFormatting sqref="CE416">
    <cfRule type="cellIs" dxfId="9342" priority="5475" stopIfTrue="1" operator="equal">
      <formula>"Cumplida"</formula>
    </cfRule>
  </conditionalFormatting>
  <conditionalFormatting sqref="CF412">
    <cfRule type="cellIs" dxfId="9341" priority="5476" stopIfTrue="1" operator="equal">
      <formula>"Sin seguimiento"</formula>
    </cfRule>
  </conditionalFormatting>
  <conditionalFormatting sqref="CF412">
    <cfRule type="cellIs" dxfId="9340" priority="5477" stopIfTrue="1" operator="equal">
      <formula>"Sin iniciar"</formula>
    </cfRule>
  </conditionalFormatting>
  <conditionalFormatting sqref="CF412">
    <cfRule type="cellIs" dxfId="9339" priority="5478" stopIfTrue="1" operator="equal">
      <formula>"Vencida"</formula>
    </cfRule>
  </conditionalFormatting>
  <conditionalFormatting sqref="CF412">
    <cfRule type="cellIs" dxfId="9338" priority="5479" stopIfTrue="1" operator="equal">
      <formula>"En avance"</formula>
    </cfRule>
  </conditionalFormatting>
  <conditionalFormatting sqref="CF412">
    <cfRule type="cellIs" dxfId="9337" priority="5480" stopIfTrue="1" operator="equal">
      <formula>"Cumplida"</formula>
    </cfRule>
  </conditionalFormatting>
  <conditionalFormatting sqref="CH412">
    <cfRule type="cellIs" dxfId="9336" priority="5481" stopIfTrue="1" operator="equal">
      <formula>"Sin seguimiento"</formula>
    </cfRule>
  </conditionalFormatting>
  <conditionalFormatting sqref="CH412">
    <cfRule type="cellIs" dxfId="9335" priority="5482" stopIfTrue="1" operator="equal">
      <formula>"Sin iniciar"</formula>
    </cfRule>
  </conditionalFormatting>
  <conditionalFormatting sqref="CH412">
    <cfRule type="cellIs" dxfId="9334" priority="5483" stopIfTrue="1" operator="equal">
      <formula>"Vencida"</formula>
    </cfRule>
  </conditionalFormatting>
  <conditionalFormatting sqref="CH412">
    <cfRule type="cellIs" dxfId="9333" priority="5484" stopIfTrue="1" operator="equal">
      <formula>"En avance"</formula>
    </cfRule>
  </conditionalFormatting>
  <conditionalFormatting sqref="CH412">
    <cfRule type="cellIs" dxfId="9332" priority="5485" stopIfTrue="1" operator="equal">
      <formula>"Cumplida"</formula>
    </cfRule>
  </conditionalFormatting>
  <conditionalFormatting sqref="CG412">
    <cfRule type="cellIs" dxfId="9331" priority="5486" stopIfTrue="1" operator="equal">
      <formula>"Sin iniciar"</formula>
    </cfRule>
  </conditionalFormatting>
  <conditionalFormatting sqref="CG412">
    <cfRule type="cellIs" dxfId="9330" priority="5487" stopIfTrue="1" operator="equal">
      <formula>"Vencida"</formula>
    </cfRule>
  </conditionalFormatting>
  <conditionalFormatting sqref="CG412">
    <cfRule type="cellIs" dxfId="9329" priority="5488" stopIfTrue="1" operator="equal">
      <formula>"En avance"</formula>
    </cfRule>
  </conditionalFormatting>
  <conditionalFormatting sqref="CG412">
    <cfRule type="cellIs" dxfId="9328" priority="5489" stopIfTrue="1" operator="equal">
      <formula>"Cumplida"</formula>
    </cfRule>
  </conditionalFormatting>
  <conditionalFormatting sqref="CH39">
    <cfRule type="cellIs" dxfId="9327" priority="5490" operator="equal">
      <formula>"Sin iniciar"</formula>
    </cfRule>
  </conditionalFormatting>
  <conditionalFormatting sqref="CH39">
    <cfRule type="cellIs" dxfId="9326" priority="5491" operator="equal">
      <formula>"Vencida"</formula>
    </cfRule>
  </conditionalFormatting>
  <conditionalFormatting sqref="CH39">
    <cfRule type="cellIs" dxfId="9325" priority="5492" operator="equal">
      <formula>"En avance"</formula>
    </cfRule>
  </conditionalFormatting>
  <conditionalFormatting sqref="CH39">
    <cfRule type="cellIs" dxfId="9324" priority="5493" operator="equal">
      <formula>"Cumplida"</formula>
    </cfRule>
  </conditionalFormatting>
  <conditionalFormatting sqref="CI39">
    <cfRule type="cellIs" dxfId="9323" priority="5494" operator="equal">
      <formula>"Sin iniciar"</formula>
    </cfRule>
  </conditionalFormatting>
  <conditionalFormatting sqref="CI39">
    <cfRule type="cellIs" dxfId="9322" priority="5495" operator="equal">
      <formula>"Vencida"</formula>
    </cfRule>
  </conditionalFormatting>
  <conditionalFormatting sqref="CI39">
    <cfRule type="cellIs" dxfId="9321" priority="5496" operator="equal">
      <formula>"En avance"</formula>
    </cfRule>
  </conditionalFormatting>
  <conditionalFormatting sqref="CI39">
    <cfRule type="cellIs" dxfId="9320" priority="5497" operator="equal">
      <formula>"Cumplida"</formula>
    </cfRule>
  </conditionalFormatting>
  <conditionalFormatting sqref="CG39">
    <cfRule type="cellIs" dxfId="9319" priority="5498" stopIfTrue="1" operator="equal">
      <formula>"Sin iniciar"</formula>
    </cfRule>
  </conditionalFormatting>
  <conditionalFormatting sqref="CG39">
    <cfRule type="cellIs" dxfId="9318" priority="5499" stopIfTrue="1" operator="equal">
      <formula>"Vencida"</formula>
    </cfRule>
  </conditionalFormatting>
  <conditionalFormatting sqref="CG39">
    <cfRule type="cellIs" dxfId="9317" priority="5500" stopIfTrue="1" operator="equal">
      <formula>"En avance"</formula>
    </cfRule>
  </conditionalFormatting>
  <conditionalFormatting sqref="CG39">
    <cfRule type="cellIs" dxfId="9316" priority="5501" stopIfTrue="1" operator="equal">
      <formula>"Cumplida"</formula>
    </cfRule>
  </conditionalFormatting>
  <conditionalFormatting sqref="CE39">
    <cfRule type="cellIs" dxfId="9315" priority="5502" stopIfTrue="1" operator="equal">
      <formula>"Sin iniciar"</formula>
    </cfRule>
  </conditionalFormatting>
  <conditionalFormatting sqref="CE39">
    <cfRule type="cellIs" dxfId="9314" priority="5503" stopIfTrue="1" operator="equal">
      <formula>"Vencida"</formula>
    </cfRule>
  </conditionalFormatting>
  <conditionalFormatting sqref="CE39">
    <cfRule type="cellIs" dxfId="9313" priority="5504" stopIfTrue="1" operator="equal">
      <formula>"En avance"</formula>
    </cfRule>
  </conditionalFormatting>
  <conditionalFormatting sqref="CE39">
    <cfRule type="cellIs" dxfId="9312" priority="5505" stopIfTrue="1" operator="equal">
      <formula>"Cumplida"</formula>
    </cfRule>
  </conditionalFormatting>
  <conditionalFormatting sqref="CF39">
    <cfRule type="cellIs" dxfId="9311" priority="5506" operator="equal">
      <formula>"Sin iniciar"</formula>
    </cfRule>
  </conditionalFormatting>
  <conditionalFormatting sqref="CF39">
    <cfRule type="cellIs" dxfId="9310" priority="5507" operator="equal">
      <formula>"Vencida"</formula>
    </cfRule>
  </conditionalFormatting>
  <conditionalFormatting sqref="CF39">
    <cfRule type="cellIs" dxfId="9309" priority="5508" operator="equal">
      <formula>"En avance"</formula>
    </cfRule>
  </conditionalFormatting>
  <conditionalFormatting sqref="CF39">
    <cfRule type="cellIs" dxfId="9308" priority="5509" operator="equal">
      <formula>"Cumplida"</formula>
    </cfRule>
  </conditionalFormatting>
  <conditionalFormatting sqref="CI70">
    <cfRule type="cellIs" dxfId="9307" priority="5510" operator="equal">
      <formula>"Sin iniciar"</formula>
    </cfRule>
  </conditionalFormatting>
  <conditionalFormatting sqref="CI70">
    <cfRule type="cellIs" dxfId="9306" priority="5511" operator="equal">
      <formula>"Vencida"</formula>
    </cfRule>
  </conditionalFormatting>
  <conditionalFormatting sqref="CI70">
    <cfRule type="cellIs" dxfId="9305" priority="5512" operator="equal">
      <formula>"En avance"</formula>
    </cfRule>
  </conditionalFormatting>
  <conditionalFormatting sqref="CI70">
    <cfRule type="cellIs" dxfId="9304" priority="5513" operator="equal">
      <formula>"Cumplida"</formula>
    </cfRule>
  </conditionalFormatting>
  <conditionalFormatting sqref="CE70">
    <cfRule type="cellIs" dxfId="9303" priority="5514" stopIfTrue="1" operator="equal">
      <formula>"Sin iniciar"</formula>
    </cfRule>
  </conditionalFormatting>
  <conditionalFormatting sqref="CE70">
    <cfRule type="cellIs" dxfId="9302" priority="5515" stopIfTrue="1" operator="equal">
      <formula>"Vencida"</formula>
    </cfRule>
  </conditionalFormatting>
  <conditionalFormatting sqref="CE70">
    <cfRule type="cellIs" dxfId="9301" priority="5516" stopIfTrue="1" operator="equal">
      <formula>"En avance"</formula>
    </cfRule>
  </conditionalFormatting>
  <conditionalFormatting sqref="CE70">
    <cfRule type="cellIs" dxfId="9300" priority="5517" stopIfTrue="1" operator="equal">
      <formula>"Cumplida"</formula>
    </cfRule>
  </conditionalFormatting>
  <conditionalFormatting sqref="CF70">
    <cfRule type="cellIs" dxfId="9299" priority="5518" operator="equal">
      <formula>"Sin iniciar"</formula>
    </cfRule>
  </conditionalFormatting>
  <conditionalFormatting sqref="CF70">
    <cfRule type="cellIs" dxfId="9298" priority="5519" operator="equal">
      <formula>"Vencida"</formula>
    </cfRule>
  </conditionalFormatting>
  <conditionalFormatting sqref="CF70">
    <cfRule type="cellIs" dxfId="9297" priority="5520" operator="equal">
      <formula>"En avance"</formula>
    </cfRule>
  </conditionalFormatting>
  <conditionalFormatting sqref="CF70">
    <cfRule type="cellIs" dxfId="9296" priority="5521" operator="equal">
      <formula>"Cumplida"</formula>
    </cfRule>
  </conditionalFormatting>
  <conditionalFormatting sqref="CG70">
    <cfRule type="cellIs" dxfId="9295" priority="5522" stopIfTrue="1" operator="equal">
      <formula>"Sin iniciar"</formula>
    </cfRule>
  </conditionalFormatting>
  <conditionalFormatting sqref="CG70">
    <cfRule type="cellIs" dxfId="9294" priority="5523" stopIfTrue="1" operator="equal">
      <formula>"Vencida"</formula>
    </cfRule>
  </conditionalFormatting>
  <conditionalFormatting sqref="CG70">
    <cfRule type="cellIs" dxfId="9293" priority="5524" stopIfTrue="1" operator="equal">
      <formula>"En avance"</formula>
    </cfRule>
  </conditionalFormatting>
  <conditionalFormatting sqref="CG70">
    <cfRule type="cellIs" dxfId="9292" priority="5525" stopIfTrue="1" operator="equal">
      <formula>"Cumplida"</formula>
    </cfRule>
  </conditionalFormatting>
  <conditionalFormatting sqref="CH70">
    <cfRule type="cellIs" dxfId="9291" priority="5526" operator="equal">
      <formula>"Sin iniciar"</formula>
    </cfRule>
  </conditionalFormatting>
  <conditionalFormatting sqref="CH70">
    <cfRule type="cellIs" dxfId="9290" priority="5527" operator="equal">
      <formula>"Vencida"</formula>
    </cfRule>
  </conditionalFormatting>
  <conditionalFormatting sqref="CH70">
    <cfRule type="cellIs" dxfId="9289" priority="5528" operator="equal">
      <formula>"En avance"</formula>
    </cfRule>
  </conditionalFormatting>
  <conditionalFormatting sqref="CH70">
    <cfRule type="cellIs" dxfId="9288" priority="5529" operator="equal">
      <formula>"Cumplida"</formula>
    </cfRule>
  </conditionalFormatting>
  <conditionalFormatting sqref="CI71">
    <cfRule type="cellIs" dxfId="9287" priority="5530" operator="equal">
      <formula>"Sin iniciar"</formula>
    </cfRule>
  </conditionalFormatting>
  <conditionalFormatting sqref="CI71">
    <cfRule type="cellIs" dxfId="9286" priority="5531" operator="equal">
      <formula>"Vencida"</formula>
    </cfRule>
  </conditionalFormatting>
  <conditionalFormatting sqref="CI71">
    <cfRule type="cellIs" dxfId="9285" priority="5532" operator="equal">
      <formula>"En avance"</formula>
    </cfRule>
  </conditionalFormatting>
  <conditionalFormatting sqref="CI71">
    <cfRule type="cellIs" dxfId="9284" priority="5533" operator="equal">
      <formula>"Cumplida"</formula>
    </cfRule>
  </conditionalFormatting>
  <conditionalFormatting sqref="CE71">
    <cfRule type="cellIs" dxfId="9283" priority="5534" stopIfTrue="1" operator="equal">
      <formula>"Sin iniciar"</formula>
    </cfRule>
  </conditionalFormatting>
  <conditionalFormatting sqref="CE71">
    <cfRule type="cellIs" dxfId="9282" priority="5535" stopIfTrue="1" operator="equal">
      <formula>"Vencida"</formula>
    </cfRule>
  </conditionalFormatting>
  <conditionalFormatting sqref="CE71">
    <cfRule type="cellIs" dxfId="9281" priority="5536" stopIfTrue="1" operator="equal">
      <formula>"En avance"</formula>
    </cfRule>
  </conditionalFormatting>
  <conditionalFormatting sqref="CE71">
    <cfRule type="cellIs" dxfId="9280" priority="5537" stopIfTrue="1" operator="equal">
      <formula>"Cumplida"</formula>
    </cfRule>
  </conditionalFormatting>
  <conditionalFormatting sqref="CF71">
    <cfRule type="cellIs" dxfId="9279" priority="5538" operator="equal">
      <formula>"Sin iniciar"</formula>
    </cfRule>
  </conditionalFormatting>
  <conditionalFormatting sqref="CF71">
    <cfRule type="cellIs" dxfId="9278" priority="5539" operator="equal">
      <formula>"Vencida"</formula>
    </cfRule>
  </conditionalFormatting>
  <conditionalFormatting sqref="CF71">
    <cfRule type="cellIs" dxfId="9277" priority="5540" operator="equal">
      <formula>"En avance"</formula>
    </cfRule>
  </conditionalFormatting>
  <conditionalFormatting sqref="CF71">
    <cfRule type="cellIs" dxfId="9276" priority="5541" operator="equal">
      <formula>"Cumplida"</formula>
    </cfRule>
  </conditionalFormatting>
  <conditionalFormatting sqref="CG71">
    <cfRule type="cellIs" dxfId="9275" priority="5542" stopIfTrue="1" operator="equal">
      <formula>"Sin iniciar"</formula>
    </cfRule>
  </conditionalFormatting>
  <conditionalFormatting sqref="CG71">
    <cfRule type="cellIs" dxfId="9274" priority="5543" stopIfTrue="1" operator="equal">
      <formula>"Vencida"</formula>
    </cfRule>
  </conditionalFormatting>
  <conditionalFormatting sqref="CG71">
    <cfRule type="cellIs" dxfId="9273" priority="5544" stopIfTrue="1" operator="equal">
      <formula>"En avance"</formula>
    </cfRule>
  </conditionalFormatting>
  <conditionalFormatting sqref="CG71">
    <cfRule type="cellIs" dxfId="9272" priority="5545" stopIfTrue="1" operator="equal">
      <formula>"Cumplida"</formula>
    </cfRule>
  </conditionalFormatting>
  <conditionalFormatting sqref="CH71">
    <cfRule type="cellIs" dxfId="9271" priority="5546" operator="equal">
      <formula>"Sin iniciar"</formula>
    </cfRule>
  </conditionalFormatting>
  <conditionalFormatting sqref="CH71">
    <cfRule type="cellIs" dxfId="9270" priority="5547" operator="equal">
      <formula>"Vencida"</formula>
    </cfRule>
  </conditionalFormatting>
  <conditionalFormatting sqref="CH71">
    <cfRule type="cellIs" dxfId="9269" priority="5548" operator="equal">
      <formula>"En avance"</formula>
    </cfRule>
  </conditionalFormatting>
  <conditionalFormatting sqref="CH71">
    <cfRule type="cellIs" dxfId="9268" priority="5549" operator="equal">
      <formula>"Cumplida"</formula>
    </cfRule>
  </conditionalFormatting>
  <conditionalFormatting sqref="CI72">
    <cfRule type="cellIs" dxfId="9267" priority="5550" operator="equal">
      <formula>"Sin iniciar"</formula>
    </cfRule>
  </conditionalFormatting>
  <conditionalFormatting sqref="CI72">
    <cfRule type="cellIs" dxfId="9266" priority="5551" operator="equal">
      <formula>"Vencida"</formula>
    </cfRule>
  </conditionalFormatting>
  <conditionalFormatting sqref="CI72">
    <cfRule type="cellIs" dxfId="9265" priority="5552" operator="equal">
      <formula>"En avance"</formula>
    </cfRule>
  </conditionalFormatting>
  <conditionalFormatting sqref="CI72">
    <cfRule type="cellIs" dxfId="9264" priority="5553" operator="equal">
      <formula>"Cumplida"</formula>
    </cfRule>
  </conditionalFormatting>
  <conditionalFormatting sqref="CE72">
    <cfRule type="cellIs" dxfId="9263" priority="5554" stopIfTrue="1" operator="equal">
      <formula>"Sin iniciar"</formula>
    </cfRule>
  </conditionalFormatting>
  <conditionalFormatting sqref="CE72">
    <cfRule type="cellIs" dxfId="9262" priority="5555" stopIfTrue="1" operator="equal">
      <formula>"Vencida"</formula>
    </cfRule>
  </conditionalFormatting>
  <conditionalFormatting sqref="CE72">
    <cfRule type="cellIs" dxfId="9261" priority="5556" stopIfTrue="1" operator="equal">
      <formula>"En avance"</formula>
    </cfRule>
  </conditionalFormatting>
  <conditionalFormatting sqref="CE72">
    <cfRule type="cellIs" dxfId="9260" priority="5557" stopIfTrue="1" operator="equal">
      <formula>"Cumplida"</formula>
    </cfRule>
  </conditionalFormatting>
  <conditionalFormatting sqref="CF72">
    <cfRule type="cellIs" dxfId="9259" priority="5558" operator="equal">
      <formula>"Sin iniciar"</formula>
    </cfRule>
  </conditionalFormatting>
  <conditionalFormatting sqref="CF72">
    <cfRule type="cellIs" dxfId="9258" priority="5559" operator="equal">
      <formula>"Vencida"</formula>
    </cfRule>
  </conditionalFormatting>
  <conditionalFormatting sqref="CF72">
    <cfRule type="cellIs" dxfId="9257" priority="5560" operator="equal">
      <formula>"En avance"</formula>
    </cfRule>
  </conditionalFormatting>
  <conditionalFormatting sqref="CF72">
    <cfRule type="cellIs" dxfId="9256" priority="5561" operator="equal">
      <formula>"Cumplida"</formula>
    </cfRule>
  </conditionalFormatting>
  <conditionalFormatting sqref="CG72">
    <cfRule type="cellIs" dxfId="9255" priority="5562" stopIfTrue="1" operator="equal">
      <formula>"Sin iniciar"</formula>
    </cfRule>
  </conditionalFormatting>
  <conditionalFormatting sqref="CG72">
    <cfRule type="cellIs" dxfId="9254" priority="5563" stopIfTrue="1" operator="equal">
      <formula>"Vencida"</formula>
    </cfRule>
  </conditionalFormatting>
  <conditionalFormatting sqref="CG72">
    <cfRule type="cellIs" dxfId="9253" priority="5564" stopIfTrue="1" operator="equal">
      <formula>"En avance"</formula>
    </cfRule>
  </conditionalFormatting>
  <conditionalFormatting sqref="CG72">
    <cfRule type="cellIs" dxfId="9252" priority="5565" stopIfTrue="1" operator="equal">
      <formula>"Cumplida"</formula>
    </cfRule>
  </conditionalFormatting>
  <conditionalFormatting sqref="CH72">
    <cfRule type="cellIs" dxfId="9251" priority="5566" operator="equal">
      <formula>"Sin iniciar"</formula>
    </cfRule>
  </conditionalFormatting>
  <conditionalFormatting sqref="CH72">
    <cfRule type="cellIs" dxfId="9250" priority="5567" operator="equal">
      <formula>"Vencida"</formula>
    </cfRule>
  </conditionalFormatting>
  <conditionalFormatting sqref="CH72">
    <cfRule type="cellIs" dxfId="9249" priority="5568" operator="equal">
      <formula>"En avance"</formula>
    </cfRule>
  </conditionalFormatting>
  <conditionalFormatting sqref="CH72">
    <cfRule type="cellIs" dxfId="9248" priority="5569" operator="equal">
      <formula>"Cumplida"</formula>
    </cfRule>
  </conditionalFormatting>
  <conditionalFormatting sqref="CI73">
    <cfRule type="cellIs" dxfId="9247" priority="5570" operator="equal">
      <formula>"Sin iniciar"</formula>
    </cfRule>
  </conditionalFormatting>
  <conditionalFormatting sqref="CI73">
    <cfRule type="cellIs" dxfId="9246" priority="5571" operator="equal">
      <formula>"Vencida"</formula>
    </cfRule>
  </conditionalFormatting>
  <conditionalFormatting sqref="CI73">
    <cfRule type="cellIs" dxfId="9245" priority="5572" operator="equal">
      <formula>"En avance"</formula>
    </cfRule>
  </conditionalFormatting>
  <conditionalFormatting sqref="CI73">
    <cfRule type="cellIs" dxfId="9244" priority="5573" operator="equal">
      <formula>"Cumplida"</formula>
    </cfRule>
  </conditionalFormatting>
  <conditionalFormatting sqref="CE73">
    <cfRule type="cellIs" dxfId="9243" priority="5574" stopIfTrue="1" operator="equal">
      <formula>"Sin iniciar"</formula>
    </cfRule>
  </conditionalFormatting>
  <conditionalFormatting sqref="CE73">
    <cfRule type="cellIs" dxfId="9242" priority="5575" stopIfTrue="1" operator="equal">
      <formula>"Vencida"</formula>
    </cfRule>
  </conditionalFormatting>
  <conditionalFormatting sqref="CE73">
    <cfRule type="cellIs" dxfId="9241" priority="5576" stopIfTrue="1" operator="equal">
      <formula>"En avance"</formula>
    </cfRule>
  </conditionalFormatting>
  <conditionalFormatting sqref="CE73">
    <cfRule type="cellIs" dxfId="9240" priority="5577" stopIfTrue="1" operator="equal">
      <formula>"Cumplida"</formula>
    </cfRule>
  </conditionalFormatting>
  <conditionalFormatting sqref="CF73">
    <cfRule type="cellIs" dxfId="9239" priority="5578" operator="equal">
      <formula>"Sin iniciar"</formula>
    </cfRule>
  </conditionalFormatting>
  <conditionalFormatting sqref="CF73">
    <cfRule type="cellIs" dxfId="9238" priority="5579" operator="equal">
      <formula>"Vencida"</formula>
    </cfRule>
  </conditionalFormatting>
  <conditionalFormatting sqref="CF73">
    <cfRule type="cellIs" dxfId="9237" priority="5580" operator="equal">
      <formula>"En avance"</formula>
    </cfRule>
  </conditionalFormatting>
  <conditionalFormatting sqref="CF73">
    <cfRule type="cellIs" dxfId="9236" priority="5581" operator="equal">
      <formula>"Cumplida"</formula>
    </cfRule>
  </conditionalFormatting>
  <conditionalFormatting sqref="CG73">
    <cfRule type="cellIs" dxfId="9235" priority="5582" stopIfTrue="1" operator="equal">
      <formula>"Sin iniciar"</formula>
    </cfRule>
  </conditionalFormatting>
  <conditionalFormatting sqref="CG73">
    <cfRule type="cellIs" dxfId="9234" priority="5583" stopIfTrue="1" operator="equal">
      <formula>"Vencida"</formula>
    </cfRule>
  </conditionalFormatting>
  <conditionalFormatting sqref="CG73">
    <cfRule type="cellIs" dxfId="9233" priority="5584" stopIfTrue="1" operator="equal">
      <formula>"En avance"</formula>
    </cfRule>
  </conditionalFormatting>
  <conditionalFormatting sqref="CG73">
    <cfRule type="cellIs" dxfId="9232" priority="5585" stopIfTrue="1" operator="equal">
      <formula>"Cumplida"</formula>
    </cfRule>
  </conditionalFormatting>
  <conditionalFormatting sqref="CH73">
    <cfRule type="cellIs" dxfId="9231" priority="5586" operator="equal">
      <formula>"Sin iniciar"</formula>
    </cfRule>
  </conditionalFormatting>
  <conditionalFormatting sqref="CH73">
    <cfRule type="cellIs" dxfId="9230" priority="5587" operator="equal">
      <formula>"Vencida"</formula>
    </cfRule>
  </conditionalFormatting>
  <conditionalFormatting sqref="CH73">
    <cfRule type="cellIs" dxfId="9229" priority="5588" operator="equal">
      <formula>"En avance"</formula>
    </cfRule>
  </conditionalFormatting>
  <conditionalFormatting sqref="CH73">
    <cfRule type="cellIs" dxfId="9228" priority="5589" operator="equal">
      <formula>"Cumplida"</formula>
    </cfRule>
  </conditionalFormatting>
  <conditionalFormatting sqref="CF76 CH76">
    <cfRule type="cellIs" dxfId="9227" priority="5590" stopIfTrue="1" operator="equal">
      <formula>"Sin seguimiento"</formula>
    </cfRule>
  </conditionalFormatting>
  <conditionalFormatting sqref="CF76 CH76">
    <cfRule type="cellIs" dxfId="9226" priority="5591" stopIfTrue="1" operator="equal">
      <formula>"Sin iniciar"</formula>
    </cfRule>
  </conditionalFormatting>
  <conditionalFormatting sqref="CF76 CH76">
    <cfRule type="cellIs" dxfId="9225" priority="5592" stopIfTrue="1" operator="equal">
      <formula>"Vencida"</formula>
    </cfRule>
  </conditionalFormatting>
  <conditionalFormatting sqref="CF76 CH76">
    <cfRule type="cellIs" dxfId="9224" priority="5593" stopIfTrue="1" operator="equal">
      <formula>"En avance"</formula>
    </cfRule>
  </conditionalFormatting>
  <conditionalFormatting sqref="CF76 CH76">
    <cfRule type="cellIs" dxfId="9223" priority="5594" stopIfTrue="1" operator="equal">
      <formula>"Cumplida"</formula>
    </cfRule>
  </conditionalFormatting>
  <conditionalFormatting sqref="CI76">
    <cfRule type="cellIs" dxfId="9222" priority="5595" operator="equal">
      <formula>"Sin iniciar"</formula>
    </cfRule>
  </conditionalFormatting>
  <conditionalFormatting sqref="CI76">
    <cfRule type="cellIs" dxfId="9221" priority="5596" operator="equal">
      <formula>"Vencida"</formula>
    </cfRule>
  </conditionalFormatting>
  <conditionalFormatting sqref="CI76">
    <cfRule type="cellIs" dxfId="9220" priority="5597" operator="equal">
      <formula>"En avance"</formula>
    </cfRule>
  </conditionalFormatting>
  <conditionalFormatting sqref="CI76">
    <cfRule type="cellIs" dxfId="9219" priority="5598" operator="equal">
      <formula>"Cumplida"</formula>
    </cfRule>
  </conditionalFormatting>
  <conditionalFormatting sqref="CE76">
    <cfRule type="cellIs" dxfId="9218" priority="5599" stopIfTrue="1" operator="equal">
      <formula>"Sin iniciar"</formula>
    </cfRule>
  </conditionalFormatting>
  <conditionalFormatting sqref="CE76">
    <cfRule type="cellIs" dxfId="9217" priority="5600" stopIfTrue="1" operator="equal">
      <formula>"Vencida"</formula>
    </cfRule>
  </conditionalFormatting>
  <conditionalFormatting sqref="CE76">
    <cfRule type="cellIs" dxfId="9216" priority="5601" stopIfTrue="1" operator="equal">
      <formula>"En avance"</formula>
    </cfRule>
  </conditionalFormatting>
  <conditionalFormatting sqref="CE76">
    <cfRule type="cellIs" dxfId="9215" priority="5602" stopIfTrue="1" operator="equal">
      <formula>"Cumplida"</formula>
    </cfRule>
  </conditionalFormatting>
  <conditionalFormatting sqref="CG76">
    <cfRule type="cellIs" dxfId="9214" priority="5603" stopIfTrue="1" operator="equal">
      <formula>"Sin iniciar"</formula>
    </cfRule>
  </conditionalFormatting>
  <conditionalFormatting sqref="CG76">
    <cfRule type="cellIs" dxfId="9213" priority="5604" stopIfTrue="1" operator="equal">
      <formula>"Vencida"</formula>
    </cfRule>
  </conditionalFormatting>
  <conditionalFormatting sqref="CG76">
    <cfRule type="cellIs" dxfId="9212" priority="5605" stopIfTrue="1" operator="equal">
      <formula>"En avance"</formula>
    </cfRule>
  </conditionalFormatting>
  <conditionalFormatting sqref="CG76">
    <cfRule type="cellIs" dxfId="9211" priority="5606" stopIfTrue="1" operator="equal">
      <formula>"Cumplida"</formula>
    </cfRule>
  </conditionalFormatting>
  <conditionalFormatting sqref="CI78">
    <cfRule type="cellIs" dxfId="9210" priority="5607" operator="equal">
      <formula>"Sin iniciar"</formula>
    </cfRule>
  </conditionalFormatting>
  <conditionalFormatting sqref="CI78">
    <cfRule type="cellIs" dxfId="9209" priority="5608" operator="equal">
      <formula>"Vencida"</formula>
    </cfRule>
  </conditionalFormatting>
  <conditionalFormatting sqref="CI78">
    <cfRule type="cellIs" dxfId="9208" priority="5609" operator="equal">
      <formula>"En avance"</formula>
    </cfRule>
  </conditionalFormatting>
  <conditionalFormatting sqref="CI78">
    <cfRule type="cellIs" dxfId="9207" priority="5610" operator="equal">
      <formula>"Cumplida"</formula>
    </cfRule>
  </conditionalFormatting>
  <conditionalFormatting sqref="CE78">
    <cfRule type="cellIs" dxfId="9206" priority="5611" stopIfTrue="1" operator="equal">
      <formula>"Sin iniciar"</formula>
    </cfRule>
  </conditionalFormatting>
  <conditionalFormatting sqref="CE78">
    <cfRule type="cellIs" dxfId="9205" priority="5612" stopIfTrue="1" operator="equal">
      <formula>"Vencida"</formula>
    </cfRule>
  </conditionalFormatting>
  <conditionalFormatting sqref="CE78">
    <cfRule type="cellIs" dxfId="9204" priority="5613" stopIfTrue="1" operator="equal">
      <formula>"En avance"</formula>
    </cfRule>
  </conditionalFormatting>
  <conditionalFormatting sqref="CE78">
    <cfRule type="cellIs" dxfId="9203" priority="5614" stopIfTrue="1" operator="equal">
      <formula>"Cumplida"</formula>
    </cfRule>
  </conditionalFormatting>
  <conditionalFormatting sqref="CF78">
    <cfRule type="cellIs" dxfId="9202" priority="5615" stopIfTrue="1" operator="equal">
      <formula>"Sin seguimiento"</formula>
    </cfRule>
  </conditionalFormatting>
  <conditionalFormatting sqref="CF78">
    <cfRule type="cellIs" dxfId="9201" priority="5616" stopIfTrue="1" operator="equal">
      <formula>"Sin iniciar"</formula>
    </cfRule>
  </conditionalFormatting>
  <conditionalFormatting sqref="CF78">
    <cfRule type="cellIs" dxfId="9200" priority="5617" stopIfTrue="1" operator="equal">
      <formula>"Vencida"</formula>
    </cfRule>
  </conditionalFormatting>
  <conditionalFormatting sqref="CF78">
    <cfRule type="cellIs" dxfId="9199" priority="5618" stopIfTrue="1" operator="equal">
      <formula>"En avance"</formula>
    </cfRule>
  </conditionalFormatting>
  <conditionalFormatting sqref="CF78">
    <cfRule type="cellIs" dxfId="9198" priority="5619" stopIfTrue="1" operator="equal">
      <formula>"Cumplida"</formula>
    </cfRule>
  </conditionalFormatting>
  <conditionalFormatting sqref="CG78">
    <cfRule type="cellIs" dxfId="9197" priority="5620" stopIfTrue="1" operator="equal">
      <formula>"Sin iniciar"</formula>
    </cfRule>
  </conditionalFormatting>
  <conditionalFormatting sqref="CG78">
    <cfRule type="cellIs" dxfId="9196" priority="5621" stopIfTrue="1" operator="equal">
      <formula>"Vencida"</formula>
    </cfRule>
  </conditionalFormatting>
  <conditionalFormatting sqref="CG78">
    <cfRule type="cellIs" dxfId="9195" priority="5622" stopIfTrue="1" operator="equal">
      <formula>"En avance"</formula>
    </cfRule>
  </conditionalFormatting>
  <conditionalFormatting sqref="CG78">
    <cfRule type="cellIs" dxfId="9194" priority="5623" stopIfTrue="1" operator="equal">
      <formula>"Cumplida"</formula>
    </cfRule>
  </conditionalFormatting>
  <conditionalFormatting sqref="CH78">
    <cfRule type="cellIs" dxfId="9193" priority="5624" operator="equal">
      <formula>"Sin iniciar"</formula>
    </cfRule>
  </conditionalFormatting>
  <conditionalFormatting sqref="CH78">
    <cfRule type="cellIs" dxfId="9192" priority="5625" operator="equal">
      <formula>"Vencida"</formula>
    </cfRule>
  </conditionalFormatting>
  <conditionalFormatting sqref="CH78">
    <cfRule type="cellIs" dxfId="9191" priority="5626" operator="equal">
      <formula>"En avance"</formula>
    </cfRule>
  </conditionalFormatting>
  <conditionalFormatting sqref="CH78">
    <cfRule type="cellIs" dxfId="9190" priority="5627" operator="equal">
      <formula>"Cumplida"</formula>
    </cfRule>
  </conditionalFormatting>
  <conditionalFormatting sqref="CF81 CH81">
    <cfRule type="cellIs" dxfId="9189" priority="5628" stopIfTrue="1" operator="equal">
      <formula>"Sin seguimiento"</formula>
    </cfRule>
  </conditionalFormatting>
  <conditionalFormatting sqref="CF81 CH81">
    <cfRule type="cellIs" dxfId="9188" priority="5629" stopIfTrue="1" operator="equal">
      <formula>"Sin iniciar"</formula>
    </cfRule>
  </conditionalFormatting>
  <conditionalFormatting sqref="CF81 CH81">
    <cfRule type="cellIs" dxfId="9187" priority="5630" stopIfTrue="1" operator="equal">
      <formula>"Vencida"</formula>
    </cfRule>
  </conditionalFormatting>
  <conditionalFormatting sqref="CF81 CH81">
    <cfRule type="cellIs" dxfId="9186" priority="5631" stopIfTrue="1" operator="equal">
      <formula>"En avance"</formula>
    </cfRule>
  </conditionalFormatting>
  <conditionalFormatting sqref="CF81 CH81">
    <cfRule type="cellIs" dxfId="9185" priority="5632" stopIfTrue="1" operator="equal">
      <formula>"Cumplida"</formula>
    </cfRule>
  </conditionalFormatting>
  <conditionalFormatting sqref="CI81">
    <cfRule type="cellIs" dxfId="9184" priority="5633" operator="equal">
      <formula>"Sin iniciar"</formula>
    </cfRule>
  </conditionalFormatting>
  <conditionalFormatting sqref="CI81">
    <cfRule type="cellIs" dxfId="9183" priority="5634" operator="equal">
      <formula>"Vencida"</formula>
    </cfRule>
  </conditionalFormatting>
  <conditionalFormatting sqref="CI81">
    <cfRule type="cellIs" dxfId="9182" priority="5635" operator="equal">
      <formula>"En avance"</formula>
    </cfRule>
  </conditionalFormatting>
  <conditionalFormatting sqref="CI81">
    <cfRule type="cellIs" dxfId="9181" priority="5636" operator="equal">
      <formula>"Cumplida"</formula>
    </cfRule>
  </conditionalFormatting>
  <conditionalFormatting sqref="CE81">
    <cfRule type="cellIs" dxfId="9180" priority="5637" stopIfTrue="1" operator="equal">
      <formula>"Sin iniciar"</formula>
    </cfRule>
  </conditionalFormatting>
  <conditionalFormatting sqref="CE81">
    <cfRule type="cellIs" dxfId="9179" priority="5638" stopIfTrue="1" operator="equal">
      <formula>"Vencida"</formula>
    </cfRule>
  </conditionalFormatting>
  <conditionalFormatting sqref="CE81">
    <cfRule type="cellIs" dxfId="9178" priority="5639" stopIfTrue="1" operator="equal">
      <formula>"En avance"</formula>
    </cfRule>
  </conditionalFormatting>
  <conditionalFormatting sqref="CE81">
    <cfRule type="cellIs" dxfId="9177" priority="5640" stopIfTrue="1" operator="equal">
      <formula>"Cumplida"</formula>
    </cfRule>
  </conditionalFormatting>
  <conditionalFormatting sqref="CG81">
    <cfRule type="cellIs" dxfId="9176" priority="5641" stopIfTrue="1" operator="equal">
      <formula>"Sin iniciar"</formula>
    </cfRule>
  </conditionalFormatting>
  <conditionalFormatting sqref="CG81">
    <cfRule type="cellIs" dxfId="9175" priority="5642" stopIfTrue="1" operator="equal">
      <formula>"Vencida"</formula>
    </cfRule>
  </conditionalFormatting>
  <conditionalFormatting sqref="CG81">
    <cfRule type="cellIs" dxfId="9174" priority="5643" stopIfTrue="1" operator="equal">
      <formula>"En avance"</formula>
    </cfRule>
  </conditionalFormatting>
  <conditionalFormatting sqref="CG81">
    <cfRule type="cellIs" dxfId="9173" priority="5644" stopIfTrue="1" operator="equal">
      <formula>"Cumplida"</formula>
    </cfRule>
  </conditionalFormatting>
  <conditionalFormatting sqref="CF82 CH82">
    <cfRule type="cellIs" dxfId="9172" priority="5645" stopIfTrue="1" operator="equal">
      <formula>"Sin seguimiento"</formula>
    </cfRule>
  </conditionalFormatting>
  <conditionalFormatting sqref="CF82 CH82">
    <cfRule type="cellIs" dxfId="9171" priority="5646" stopIfTrue="1" operator="equal">
      <formula>"Sin iniciar"</formula>
    </cfRule>
  </conditionalFormatting>
  <conditionalFormatting sqref="CF82 CH82">
    <cfRule type="cellIs" dxfId="9170" priority="5647" stopIfTrue="1" operator="equal">
      <formula>"Vencida"</formula>
    </cfRule>
  </conditionalFormatting>
  <conditionalFormatting sqref="CF82 CH82">
    <cfRule type="cellIs" dxfId="9169" priority="5648" stopIfTrue="1" operator="equal">
      <formula>"En avance"</formula>
    </cfRule>
  </conditionalFormatting>
  <conditionalFormatting sqref="CF82 CH82">
    <cfRule type="cellIs" dxfId="9168" priority="5649" stopIfTrue="1" operator="equal">
      <formula>"Cumplida"</formula>
    </cfRule>
  </conditionalFormatting>
  <conditionalFormatting sqref="CI82">
    <cfRule type="cellIs" dxfId="9167" priority="5650" operator="equal">
      <formula>"Sin iniciar"</formula>
    </cfRule>
  </conditionalFormatting>
  <conditionalFormatting sqref="CI82">
    <cfRule type="cellIs" dxfId="9166" priority="5651" operator="equal">
      <formula>"Vencida"</formula>
    </cfRule>
  </conditionalFormatting>
  <conditionalFormatting sqref="CI82">
    <cfRule type="cellIs" dxfId="9165" priority="5652" operator="equal">
      <formula>"En avance"</formula>
    </cfRule>
  </conditionalFormatting>
  <conditionalFormatting sqref="CI82">
    <cfRule type="cellIs" dxfId="9164" priority="5653" operator="equal">
      <formula>"Cumplida"</formula>
    </cfRule>
  </conditionalFormatting>
  <conditionalFormatting sqref="CE82">
    <cfRule type="cellIs" dxfId="9163" priority="5654" stopIfTrue="1" operator="equal">
      <formula>"Sin iniciar"</formula>
    </cfRule>
  </conditionalFormatting>
  <conditionalFormatting sqref="CE82">
    <cfRule type="cellIs" dxfId="9162" priority="5655" stopIfTrue="1" operator="equal">
      <formula>"Vencida"</formula>
    </cfRule>
  </conditionalFormatting>
  <conditionalFormatting sqref="CE82">
    <cfRule type="cellIs" dxfId="9161" priority="5656" stopIfTrue="1" operator="equal">
      <formula>"En avance"</formula>
    </cfRule>
  </conditionalFormatting>
  <conditionalFormatting sqref="CE82">
    <cfRule type="cellIs" dxfId="9160" priority="5657" stopIfTrue="1" operator="equal">
      <formula>"Cumplida"</formula>
    </cfRule>
  </conditionalFormatting>
  <conditionalFormatting sqref="CG82">
    <cfRule type="cellIs" dxfId="9159" priority="5658" stopIfTrue="1" operator="equal">
      <formula>"Sin iniciar"</formula>
    </cfRule>
  </conditionalFormatting>
  <conditionalFormatting sqref="CG82">
    <cfRule type="cellIs" dxfId="9158" priority="5659" stopIfTrue="1" operator="equal">
      <formula>"Vencida"</formula>
    </cfRule>
  </conditionalFormatting>
  <conditionalFormatting sqref="CG82">
    <cfRule type="cellIs" dxfId="9157" priority="5660" stopIfTrue="1" operator="equal">
      <formula>"En avance"</formula>
    </cfRule>
  </conditionalFormatting>
  <conditionalFormatting sqref="CG82">
    <cfRule type="cellIs" dxfId="9156" priority="5661" stopIfTrue="1" operator="equal">
      <formula>"Cumplida"</formula>
    </cfRule>
  </conditionalFormatting>
  <conditionalFormatting sqref="CF83 CH83">
    <cfRule type="cellIs" dxfId="9155" priority="5662" stopIfTrue="1" operator="equal">
      <formula>"Sin seguimiento"</formula>
    </cfRule>
  </conditionalFormatting>
  <conditionalFormatting sqref="CF83 CH83">
    <cfRule type="cellIs" dxfId="9154" priority="5663" stopIfTrue="1" operator="equal">
      <formula>"Sin iniciar"</formula>
    </cfRule>
  </conditionalFormatting>
  <conditionalFormatting sqref="CF83 CH83">
    <cfRule type="cellIs" dxfId="9153" priority="5664" stopIfTrue="1" operator="equal">
      <formula>"Vencida"</formula>
    </cfRule>
  </conditionalFormatting>
  <conditionalFormatting sqref="CF83 CH83">
    <cfRule type="cellIs" dxfId="9152" priority="5665" stopIfTrue="1" operator="equal">
      <formula>"En avance"</formula>
    </cfRule>
  </conditionalFormatting>
  <conditionalFormatting sqref="CF83 CH83">
    <cfRule type="cellIs" dxfId="9151" priority="5666" stopIfTrue="1" operator="equal">
      <formula>"Cumplida"</formula>
    </cfRule>
  </conditionalFormatting>
  <conditionalFormatting sqref="CI83">
    <cfRule type="cellIs" dxfId="9150" priority="5667" operator="equal">
      <formula>"Sin iniciar"</formula>
    </cfRule>
  </conditionalFormatting>
  <conditionalFormatting sqref="CI83">
    <cfRule type="cellIs" dxfId="9149" priority="5668" operator="equal">
      <formula>"Vencida"</formula>
    </cfRule>
  </conditionalFormatting>
  <conditionalFormatting sqref="CI83">
    <cfRule type="cellIs" dxfId="9148" priority="5669" operator="equal">
      <formula>"En avance"</formula>
    </cfRule>
  </conditionalFormatting>
  <conditionalFormatting sqref="CI83">
    <cfRule type="cellIs" dxfId="9147" priority="5670" operator="equal">
      <formula>"Cumplida"</formula>
    </cfRule>
  </conditionalFormatting>
  <conditionalFormatting sqref="CE83">
    <cfRule type="cellIs" dxfId="9146" priority="5671" stopIfTrue="1" operator="equal">
      <formula>"Sin iniciar"</formula>
    </cfRule>
  </conditionalFormatting>
  <conditionalFormatting sqref="CE83">
    <cfRule type="cellIs" dxfId="9145" priority="5672" stopIfTrue="1" operator="equal">
      <formula>"Vencida"</formula>
    </cfRule>
  </conditionalFormatting>
  <conditionalFormatting sqref="CE83">
    <cfRule type="cellIs" dxfId="9144" priority="5673" stopIfTrue="1" operator="equal">
      <formula>"En avance"</formula>
    </cfRule>
  </conditionalFormatting>
  <conditionalFormatting sqref="CE83">
    <cfRule type="cellIs" dxfId="9143" priority="5674" stopIfTrue="1" operator="equal">
      <formula>"Cumplida"</formula>
    </cfRule>
  </conditionalFormatting>
  <conditionalFormatting sqref="CG83">
    <cfRule type="cellIs" dxfId="9142" priority="5675" stopIfTrue="1" operator="equal">
      <formula>"Sin iniciar"</formula>
    </cfRule>
  </conditionalFormatting>
  <conditionalFormatting sqref="CG83">
    <cfRule type="cellIs" dxfId="9141" priority="5676" stopIfTrue="1" operator="equal">
      <formula>"Vencida"</formula>
    </cfRule>
  </conditionalFormatting>
  <conditionalFormatting sqref="CG83">
    <cfRule type="cellIs" dxfId="9140" priority="5677" stopIfTrue="1" operator="equal">
      <formula>"En avance"</formula>
    </cfRule>
  </conditionalFormatting>
  <conditionalFormatting sqref="CG83">
    <cfRule type="cellIs" dxfId="9139" priority="5678" stopIfTrue="1" operator="equal">
      <formula>"Cumplida"</formula>
    </cfRule>
  </conditionalFormatting>
  <conditionalFormatting sqref="CF99 CH99">
    <cfRule type="cellIs" dxfId="9138" priority="5679" stopIfTrue="1" operator="equal">
      <formula>"Sin seguimiento"</formula>
    </cfRule>
  </conditionalFormatting>
  <conditionalFormatting sqref="CF99 CH99">
    <cfRule type="cellIs" dxfId="9137" priority="5680" stopIfTrue="1" operator="equal">
      <formula>"Sin iniciar"</formula>
    </cfRule>
  </conditionalFormatting>
  <conditionalFormatting sqref="CF99 CH99">
    <cfRule type="cellIs" dxfId="9136" priority="5681" stopIfTrue="1" operator="equal">
      <formula>"Vencida"</formula>
    </cfRule>
  </conditionalFormatting>
  <conditionalFormatting sqref="CF99 CH99">
    <cfRule type="cellIs" dxfId="9135" priority="5682" stopIfTrue="1" operator="equal">
      <formula>"En avance"</formula>
    </cfRule>
  </conditionalFormatting>
  <conditionalFormatting sqref="CF99 CH99">
    <cfRule type="cellIs" dxfId="9134" priority="5683" stopIfTrue="1" operator="equal">
      <formula>"Cumplida"</formula>
    </cfRule>
  </conditionalFormatting>
  <conditionalFormatting sqref="CI99">
    <cfRule type="cellIs" dxfId="9133" priority="5684" operator="equal">
      <formula>"Sin iniciar"</formula>
    </cfRule>
  </conditionalFormatting>
  <conditionalFormatting sqref="CI99">
    <cfRule type="cellIs" dxfId="9132" priority="5685" operator="equal">
      <formula>"Vencida"</formula>
    </cfRule>
  </conditionalFormatting>
  <conditionalFormatting sqref="CI99">
    <cfRule type="cellIs" dxfId="9131" priority="5686" operator="equal">
      <formula>"En avance"</formula>
    </cfRule>
  </conditionalFormatting>
  <conditionalFormatting sqref="CI99">
    <cfRule type="cellIs" dxfId="9130" priority="5687" operator="equal">
      <formula>"Cumplida"</formula>
    </cfRule>
  </conditionalFormatting>
  <conditionalFormatting sqref="CE99">
    <cfRule type="cellIs" dxfId="9129" priority="5688" stopIfTrue="1" operator="equal">
      <formula>"Sin iniciar"</formula>
    </cfRule>
  </conditionalFormatting>
  <conditionalFormatting sqref="CE99">
    <cfRule type="cellIs" dxfId="9128" priority="5689" stopIfTrue="1" operator="equal">
      <formula>"Vencida"</formula>
    </cfRule>
  </conditionalFormatting>
  <conditionalFormatting sqref="CE99">
    <cfRule type="cellIs" dxfId="9127" priority="5690" stopIfTrue="1" operator="equal">
      <formula>"En avance"</formula>
    </cfRule>
  </conditionalFormatting>
  <conditionalFormatting sqref="CE99">
    <cfRule type="cellIs" dxfId="9126" priority="5691" stopIfTrue="1" operator="equal">
      <formula>"Cumplida"</formula>
    </cfRule>
  </conditionalFormatting>
  <conditionalFormatting sqref="CG99">
    <cfRule type="cellIs" dxfId="9125" priority="5692" stopIfTrue="1" operator="equal">
      <formula>"Sin iniciar"</formula>
    </cfRule>
  </conditionalFormatting>
  <conditionalFormatting sqref="CG99">
    <cfRule type="cellIs" dxfId="9124" priority="5693" stopIfTrue="1" operator="equal">
      <formula>"Vencida"</formula>
    </cfRule>
  </conditionalFormatting>
  <conditionalFormatting sqref="CG99">
    <cfRule type="cellIs" dxfId="9123" priority="5694" stopIfTrue="1" operator="equal">
      <formula>"En avance"</formula>
    </cfRule>
  </conditionalFormatting>
  <conditionalFormatting sqref="CG99">
    <cfRule type="cellIs" dxfId="9122" priority="5695" stopIfTrue="1" operator="equal">
      <formula>"Cumplida"</formula>
    </cfRule>
  </conditionalFormatting>
  <conditionalFormatting sqref="CH102">
    <cfRule type="cellIs" dxfId="9121" priority="5696" stopIfTrue="1" operator="equal">
      <formula>"Sin seguimiento"</formula>
    </cfRule>
  </conditionalFormatting>
  <conditionalFormatting sqref="CH102">
    <cfRule type="cellIs" dxfId="9120" priority="5697" stopIfTrue="1" operator="equal">
      <formula>"Sin iniciar"</formula>
    </cfRule>
  </conditionalFormatting>
  <conditionalFormatting sqref="CH102">
    <cfRule type="cellIs" dxfId="9119" priority="5698" stopIfTrue="1" operator="equal">
      <formula>"Vencida"</formula>
    </cfRule>
  </conditionalFormatting>
  <conditionalFormatting sqref="CH102">
    <cfRule type="cellIs" dxfId="9118" priority="5699" stopIfTrue="1" operator="equal">
      <formula>"En avance"</formula>
    </cfRule>
  </conditionalFormatting>
  <conditionalFormatting sqref="CH102">
    <cfRule type="cellIs" dxfId="9117" priority="5700" stopIfTrue="1" operator="equal">
      <formula>"Cumplida"</formula>
    </cfRule>
  </conditionalFormatting>
  <conditionalFormatting sqref="CI102">
    <cfRule type="cellIs" dxfId="9116" priority="5701" operator="equal">
      <formula>"Sin iniciar"</formula>
    </cfRule>
  </conditionalFormatting>
  <conditionalFormatting sqref="CI102">
    <cfRule type="cellIs" dxfId="9115" priority="5702" operator="equal">
      <formula>"Vencida"</formula>
    </cfRule>
  </conditionalFormatting>
  <conditionalFormatting sqref="CI102">
    <cfRule type="cellIs" dxfId="9114" priority="5703" operator="equal">
      <formula>"En avance"</formula>
    </cfRule>
  </conditionalFormatting>
  <conditionalFormatting sqref="CI102">
    <cfRule type="cellIs" dxfId="9113" priority="5704" operator="equal">
      <formula>"Cumplida"</formula>
    </cfRule>
  </conditionalFormatting>
  <conditionalFormatting sqref="CE102">
    <cfRule type="cellIs" dxfId="9112" priority="5705" stopIfTrue="1" operator="equal">
      <formula>"Sin iniciar"</formula>
    </cfRule>
  </conditionalFormatting>
  <conditionalFormatting sqref="CE102">
    <cfRule type="cellIs" dxfId="9111" priority="5706" stopIfTrue="1" operator="equal">
      <formula>"Vencida"</formula>
    </cfRule>
  </conditionalFormatting>
  <conditionalFormatting sqref="CE102">
    <cfRule type="cellIs" dxfId="9110" priority="5707" stopIfTrue="1" operator="equal">
      <formula>"En avance"</formula>
    </cfRule>
  </conditionalFormatting>
  <conditionalFormatting sqref="CE102">
    <cfRule type="cellIs" dxfId="9109" priority="5708" stopIfTrue="1" operator="equal">
      <formula>"Cumplida"</formula>
    </cfRule>
  </conditionalFormatting>
  <conditionalFormatting sqref="CF102">
    <cfRule type="cellIs" dxfId="9108" priority="5709" stopIfTrue="1" operator="equal">
      <formula>"Sin seguimiento"</formula>
    </cfRule>
  </conditionalFormatting>
  <conditionalFormatting sqref="CF102">
    <cfRule type="cellIs" dxfId="9107" priority="5710" stopIfTrue="1" operator="equal">
      <formula>"Sin iniciar"</formula>
    </cfRule>
  </conditionalFormatting>
  <conditionalFormatting sqref="CF102">
    <cfRule type="cellIs" dxfId="9106" priority="5711" stopIfTrue="1" operator="equal">
      <formula>"Vencida"</formula>
    </cfRule>
  </conditionalFormatting>
  <conditionalFormatting sqref="CF102">
    <cfRule type="cellIs" dxfId="9105" priority="5712" stopIfTrue="1" operator="equal">
      <formula>"En avance"</formula>
    </cfRule>
  </conditionalFormatting>
  <conditionalFormatting sqref="CF102">
    <cfRule type="cellIs" dxfId="9104" priority="5713" stopIfTrue="1" operator="equal">
      <formula>"Cumplida"</formula>
    </cfRule>
  </conditionalFormatting>
  <conditionalFormatting sqref="CG102">
    <cfRule type="cellIs" dxfId="9103" priority="5714" stopIfTrue="1" operator="equal">
      <formula>"Sin iniciar"</formula>
    </cfRule>
  </conditionalFormatting>
  <conditionalFormatting sqref="CG102">
    <cfRule type="cellIs" dxfId="9102" priority="5715" stopIfTrue="1" operator="equal">
      <formula>"Vencida"</formula>
    </cfRule>
  </conditionalFormatting>
  <conditionalFormatting sqref="CG102">
    <cfRule type="cellIs" dxfId="9101" priority="5716" stopIfTrue="1" operator="equal">
      <formula>"En avance"</formula>
    </cfRule>
  </conditionalFormatting>
  <conditionalFormatting sqref="CG102">
    <cfRule type="cellIs" dxfId="9100" priority="5717" stopIfTrue="1" operator="equal">
      <formula>"Cumplida"</formula>
    </cfRule>
  </conditionalFormatting>
  <conditionalFormatting sqref="CI104">
    <cfRule type="cellIs" dxfId="9099" priority="5718" operator="equal">
      <formula>"Sin iniciar"</formula>
    </cfRule>
  </conditionalFormatting>
  <conditionalFormatting sqref="CI104">
    <cfRule type="cellIs" dxfId="9098" priority="5719" operator="equal">
      <formula>"Vencida"</formula>
    </cfRule>
  </conditionalFormatting>
  <conditionalFormatting sqref="CI104">
    <cfRule type="cellIs" dxfId="9097" priority="5720" operator="equal">
      <formula>"En avance"</formula>
    </cfRule>
  </conditionalFormatting>
  <conditionalFormatting sqref="CI104">
    <cfRule type="cellIs" dxfId="9096" priority="5721" operator="equal">
      <formula>"Cumplida"</formula>
    </cfRule>
  </conditionalFormatting>
  <conditionalFormatting sqref="CE104">
    <cfRule type="cellIs" dxfId="9095" priority="5722" stopIfTrue="1" operator="equal">
      <formula>"Sin iniciar"</formula>
    </cfRule>
  </conditionalFormatting>
  <conditionalFormatting sqref="CE104">
    <cfRule type="cellIs" dxfId="9094" priority="5723" stopIfTrue="1" operator="equal">
      <formula>"Vencida"</formula>
    </cfRule>
  </conditionalFormatting>
  <conditionalFormatting sqref="CE104">
    <cfRule type="cellIs" dxfId="9093" priority="5724" stopIfTrue="1" operator="equal">
      <formula>"En avance"</formula>
    </cfRule>
  </conditionalFormatting>
  <conditionalFormatting sqref="CE104">
    <cfRule type="cellIs" dxfId="9092" priority="5725" stopIfTrue="1" operator="equal">
      <formula>"Cumplida"</formula>
    </cfRule>
  </conditionalFormatting>
  <conditionalFormatting sqref="CF104">
    <cfRule type="cellIs" dxfId="9091" priority="5726" stopIfTrue="1" operator="equal">
      <formula>"Sin seguimiento"</formula>
    </cfRule>
  </conditionalFormatting>
  <conditionalFormatting sqref="CF104">
    <cfRule type="cellIs" dxfId="9090" priority="5727" stopIfTrue="1" operator="equal">
      <formula>"Sin iniciar"</formula>
    </cfRule>
  </conditionalFormatting>
  <conditionalFormatting sqref="CF104">
    <cfRule type="cellIs" dxfId="9089" priority="5728" stopIfTrue="1" operator="equal">
      <formula>"Vencida"</formula>
    </cfRule>
  </conditionalFormatting>
  <conditionalFormatting sqref="CF104">
    <cfRule type="cellIs" dxfId="9088" priority="5729" stopIfTrue="1" operator="equal">
      <formula>"En avance"</formula>
    </cfRule>
  </conditionalFormatting>
  <conditionalFormatting sqref="CF104">
    <cfRule type="cellIs" dxfId="9087" priority="5730" stopIfTrue="1" operator="equal">
      <formula>"Cumplida"</formula>
    </cfRule>
  </conditionalFormatting>
  <conditionalFormatting sqref="CG104">
    <cfRule type="cellIs" dxfId="9086" priority="5731" stopIfTrue="1" operator="equal">
      <formula>"Sin iniciar"</formula>
    </cfRule>
  </conditionalFormatting>
  <conditionalFormatting sqref="CG104">
    <cfRule type="cellIs" dxfId="9085" priority="5732" stopIfTrue="1" operator="equal">
      <formula>"Vencida"</formula>
    </cfRule>
  </conditionalFormatting>
  <conditionalFormatting sqref="CG104">
    <cfRule type="cellIs" dxfId="9084" priority="5733" stopIfTrue="1" operator="equal">
      <formula>"En avance"</formula>
    </cfRule>
  </conditionalFormatting>
  <conditionalFormatting sqref="CG104">
    <cfRule type="cellIs" dxfId="9083" priority="5734" stopIfTrue="1" operator="equal">
      <formula>"Cumplida"</formula>
    </cfRule>
  </conditionalFormatting>
  <conditionalFormatting sqref="CH104">
    <cfRule type="cellIs" dxfId="9082" priority="5735" operator="equal">
      <formula>"Sin iniciar"</formula>
    </cfRule>
  </conditionalFormatting>
  <conditionalFormatting sqref="CH104">
    <cfRule type="cellIs" dxfId="9081" priority="5736" operator="equal">
      <formula>"Vencida"</formula>
    </cfRule>
  </conditionalFormatting>
  <conditionalFormatting sqref="CH104">
    <cfRule type="cellIs" dxfId="9080" priority="5737" operator="equal">
      <formula>"En avance"</formula>
    </cfRule>
  </conditionalFormatting>
  <conditionalFormatting sqref="CH104">
    <cfRule type="cellIs" dxfId="9079" priority="5738" operator="equal">
      <formula>"Cumplida"</formula>
    </cfRule>
  </conditionalFormatting>
  <conditionalFormatting sqref="CF111 CH110:CH113">
    <cfRule type="cellIs" dxfId="9078" priority="5739" stopIfTrue="1" operator="equal">
      <formula>"Sin seguimiento"</formula>
    </cfRule>
  </conditionalFormatting>
  <conditionalFormatting sqref="CF111 CH110:CH113">
    <cfRule type="cellIs" dxfId="9077" priority="5740" stopIfTrue="1" operator="equal">
      <formula>"Sin iniciar"</formula>
    </cfRule>
  </conditionalFormatting>
  <conditionalFormatting sqref="CF111 CH110:CH113">
    <cfRule type="cellIs" dxfId="9076" priority="5741" stopIfTrue="1" operator="equal">
      <formula>"Vencida"</formula>
    </cfRule>
  </conditionalFormatting>
  <conditionalFormatting sqref="CF111 CH110:CH113">
    <cfRule type="cellIs" dxfId="9075" priority="5742" stopIfTrue="1" operator="equal">
      <formula>"En avance"</formula>
    </cfRule>
  </conditionalFormatting>
  <conditionalFormatting sqref="CF111 CH110:CH113">
    <cfRule type="cellIs" dxfId="9074" priority="5743" stopIfTrue="1" operator="equal">
      <formula>"Cumplida"</formula>
    </cfRule>
  </conditionalFormatting>
  <conditionalFormatting sqref="CI110:CI113">
    <cfRule type="cellIs" dxfId="9073" priority="5744" operator="equal">
      <formula>"Sin iniciar"</formula>
    </cfRule>
  </conditionalFormatting>
  <conditionalFormatting sqref="CI110:CI113">
    <cfRule type="cellIs" dxfId="9072" priority="5745" operator="equal">
      <formula>"Vencida"</formula>
    </cfRule>
  </conditionalFormatting>
  <conditionalFormatting sqref="CI110:CI113">
    <cfRule type="cellIs" dxfId="9071" priority="5746" operator="equal">
      <formula>"En avance"</formula>
    </cfRule>
  </conditionalFormatting>
  <conditionalFormatting sqref="CI110:CI113">
    <cfRule type="cellIs" dxfId="9070" priority="5747" operator="equal">
      <formula>"Cumplida"</formula>
    </cfRule>
  </conditionalFormatting>
  <conditionalFormatting sqref="CE110:CE113">
    <cfRule type="cellIs" dxfId="9069" priority="5748" stopIfTrue="1" operator="equal">
      <formula>"Sin iniciar"</formula>
    </cfRule>
  </conditionalFormatting>
  <conditionalFormatting sqref="CE110:CE113">
    <cfRule type="cellIs" dxfId="9068" priority="5749" stopIfTrue="1" operator="equal">
      <formula>"Vencida"</formula>
    </cfRule>
  </conditionalFormatting>
  <conditionalFormatting sqref="CE110:CE113">
    <cfRule type="cellIs" dxfId="9067" priority="5750" stopIfTrue="1" operator="equal">
      <formula>"En avance"</formula>
    </cfRule>
  </conditionalFormatting>
  <conditionalFormatting sqref="CE110:CE113">
    <cfRule type="cellIs" dxfId="9066" priority="5751" stopIfTrue="1" operator="equal">
      <formula>"Cumplida"</formula>
    </cfRule>
  </conditionalFormatting>
  <conditionalFormatting sqref="CF110">
    <cfRule type="cellIs" dxfId="9065" priority="5752" stopIfTrue="1" operator="equal">
      <formula>"Sin seguimiento"</formula>
    </cfRule>
  </conditionalFormatting>
  <conditionalFormatting sqref="CF110">
    <cfRule type="cellIs" dxfId="9064" priority="5753" stopIfTrue="1" operator="equal">
      <formula>"Sin iniciar"</formula>
    </cfRule>
  </conditionalFormatting>
  <conditionalFormatting sqref="CF110">
    <cfRule type="cellIs" dxfId="9063" priority="5754" stopIfTrue="1" operator="equal">
      <formula>"Vencida"</formula>
    </cfRule>
  </conditionalFormatting>
  <conditionalFormatting sqref="CF110">
    <cfRule type="cellIs" dxfId="9062" priority="5755" stopIfTrue="1" operator="equal">
      <formula>"En avance"</formula>
    </cfRule>
  </conditionalFormatting>
  <conditionalFormatting sqref="CF110">
    <cfRule type="cellIs" dxfId="9061" priority="5756" stopIfTrue="1" operator="equal">
      <formula>"Cumplida"</formula>
    </cfRule>
  </conditionalFormatting>
  <conditionalFormatting sqref="CF112">
    <cfRule type="cellIs" dxfId="9060" priority="5757" stopIfTrue="1" operator="equal">
      <formula>"Sin seguimiento"</formula>
    </cfRule>
  </conditionalFormatting>
  <conditionalFormatting sqref="CF112">
    <cfRule type="cellIs" dxfId="9059" priority="5758" stopIfTrue="1" operator="equal">
      <formula>"Sin iniciar"</formula>
    </cfRule>
  </conditionalFormatting>
  <conditionalFormatting sqref="CF112">
    <cfRule type="cellIs" dxfId="9058" priority="5759" stopIfTrue="1" operator="equal">
      <formula>"Vencida"</formula>
    </cfRule>
  </conditionalFormatting>
  <conditionalFormatting sqref="CF112">
    <cfRule type="cellIs" dxfId="9057" priority="5760" stopIfTrue="1" operator="equal">
      <formula>"En avance"</formula>
    </cfRule>
  </conditionalFormatting>
  <conditionalFormatting sqref="CF112">
    <cfRule type="cellIs" dxfId="9056" priority="5761" stopIfTrue="1" operator="equal">
      <formula>"Cumplida"</formula>
    </cfRule>
  </conditionalFormatting>
  <conditionalFormatting sqref="CF113">
    <cfRule type="cellIs" dxfId="9055" priority="5762" stopIfTrue="1" operator="equal">
      <formula>"Sin seguimiento"</formula>
    </cfRule>
  </conditionalFormatting>
  <conditionalFormatting sqref="CF113">
    <cfRule type="cellIs" dxfId="9054" priority="5763" stopIfTrue="1" operator="equal">
      <formula>"Sin iniciar"</formula>
    </cfRule>
  </conditionalFormatting>
  <conditionalFormatting sqref="CF113">
    <cfRule type="cellIs" dxfId="9053" priority="5764" stopIfTrue="1" operator="equal">
      <formula>"Vencida"</formula>
    </cfRule>
  </conditionalFormatting>
  <conditionalFormatting sqref="CF113">
    <cfRule type="cellIs" dxfId="9052" priority="5765" stopIfTrue="1" operator="equal">
      <formula>"En avance"</formula>
    </cfRule>
  </conditionalFormatting>
  <conditionalFormatting sqref="CF113">
    <cfRule type="cellIs" dxfId="9051" priority="5766" stopIfTrue="1" operator="equal">
      <formula>"Cumplida"</formula>
    </cfRule>
  </conditionalFormatting>
  <conditionalFormatting sqref="CG110:CG112">
    <cfRule type="cellIs" dxfId="9050" priority="5767" stopIfTrue="1" operator="equal">
      <formula>"Sin iniciar"</formula>
    </cfRule>
  </conditionalFormatting>
  <conditionalFormatting sqref="CG110:CG112">
    <cfRule type="cellIs" dxfId="9049" priority="5768" stopIfTrue="1" operator="equal">
      <formula>"Vencida"</formula>
    </cfRule>
  </conditionalFormatting>
  <conditionalFormatting sqref="CG110:CG112">
    <cfRule type="cellIs" dxfId="9048" priority="5769" stopIfTrue="1" operator="equal">
      <formula>"En avance"</formula>
    </cfRule>
  </conditionalFormatting>
  <conditionalFormatting sqref="CG110:CG112">
    <cfRule type="cellIs" dxfId="9047" priority="5770" stopIfTrue="1" operator="equal">
      <formula>"Cumplida"</formula>
    </cfRule>
  </conditionalFormatting>
  <conditionalFormatting sqref="CG113">
    <cfRule type="cellIs" dxfId="9046" priority="5771" stopIfTrue="1" operator="equal">
      <formula>"Sin iniciar"</formula>
    </cfRule>
  </conditionalFormatting>
  <conditionalFormatting sqref="CG113">
    <cfRule type="cellIs" dxfId="9045" priority="5772" stopIfTrue="1" operator="equal">
      <formula>"Vencida"</formula>
    </cfRule>
  </conditionalFormatting>
  <conditionalFormatting sqref="CG113">
    <cfRule type="cellIs" dxfId="9044" priority="5773" stopIfTrue="1" operator="equal">
      <formula>"En avance"</formula>
    </cfRule>
  </conditionalFormatting>
  <conditionalFormatting sqref="CG113">
    <cfRule type="cellIs" dxfId="9043" priority="5774" stopIfTrue="1" operator="equal">
      <formula>"Cumplida"</formula>
    </cfRule>
  </conditionalFormatting>
  <conditionalFormatting sqref="CH115">
    <cfRule type="cellIs" dxfId="9042" priority="5775" stopIfTrue="1" operator="equal">
      <formula>"Sin seguimiento"</formula>
    </cfRule>
  </conditionalFormatting>
  <conditionalFormatting sqref="CH115">
    <cfRule type="cellIs" dxfId="9041" priority="5776" stopIfTrue="1" operator="equal">
      <formula>"Sin iniciar"</formula>
    </cfRule>
  </conditionalFormatting>
  <conditionalFormatting sqref="CH115">
    <cfRule type="cellIs" dxfId="9040" priority="5777" stopIfTrue="1" operator="equal">
      <formula>"Vencida"</formula>
    </cfRule>
  </conditionalFormatting>
  <conditionalFormatting sqref="CH115">
    <cfRule type="cellIs" dxfId="9039" priority="5778" stopIfTrue="1" operator="equal">
      <formula>"En avance"</formula>
    </cfRule>
  </conditionalFormatting>
  <conditionalFormatting sqref="CH115">
    <cfRule type="cellIs" dxfId="9038" priority="5779" stopIfTrue="1" operator="equal">
      <formula>"Cumplida"</formula>
    </cfRule>
  </conditionalFormatting>
  <conditionalFormatting sqref="CI115">
    <cfRule type="cellIs" dxfId="9037" priority="5780" operator="equal">
      <formula>"Sin iniciar"</formula>
    </cfRule>
  </conditionalFormatting>
  <conditionalFormatting sqref="CI115">
    <cfRule type="cellIs" dxfId="9036" priority="5781" operator="equal">
      <formula>"Vencida"</formula>
    </cfRule>
  </conditionalFormatting>
  <conditionalFormatting sqref="CI115">
    <cfRule type="cellIs" dxfId="9035" priority="5782" operator="equal">
      <formula>"En avance"</formula>
    </cfRule>
  </conditionalFormatting>
  <conditionalFormatting sqref="CI115">
    <cfRule type="cellIs" dxfId="9034" priority="5783" operator="equal">
      <formula>"Cumplida"</formula>
    </cfRule>
  </conditionalFormatting>
  <conditionalFormatting sqref="CE115">
    <cfRule type="cellIs" dxfId="9033" priority="5784" stopIfTrue="1" operator="equal">
      <formula>"Sin iniciar"</formula>
    </cfRule>
  </conditionalFormatting>
  <conditionalFormatting sqref="CE115">
    <cfRule type="cellIs" dxfId="9032" priority="5785" stopIfTrue="1" operator="equal">
      <formula>"Vencida"</formula>
    </cfRule>
  </conditionalFormatting>
  <conditionalFormatting sqref="CE115">
    <cfRule type="cellIs" dxfId="9031" priority="5786" stopIfTrue="1" operator="equal">
      <formula>"En avance"</formula>
    </cfRule>
  </conditionalFormatting>
  <conditionalFormatting sqref="CE115">
    <cfRule type="cellIs" dxfId="9030" priority="5787" stopIfTrue="1" operator="equal">
      <formula>"Cumplida"</formula>
    </cfRule>
  </conditionalFormatting>
  <conditionalFormatting sqref="CF115">
    <cfRule type="cellIs" dxfId="9029" priority="5788" stopIfTrue="1" operator="equal">
      <formula>"Sin seguimiento"</formula>
    </cfRule>
  </conditionalFormatting>
  <conditionalFormatting sqref="CF115">
    <cfRule type="cellIs" dxfId="9028" priority="5789" stopIfTrue="1" operator="equal">
      <formula>"Sin iniciar"</formula>
    </cfRule>
  </conditionalFormatting>
  <conditionalFormatting sqref="CF115">
    <cfRule type="cellIs" dxfId="9027" priority="5790" stopIfTrue="1" operator="equal">
      <formula>"Vencida"</formula>
    </cfRule>
  </conditionalFormatting>
  <conditionalFormatting sqref="CF115">
    <cfRule type="cellIs" dxfId="9026" priority="5791" stopIfTrue="1" operator="equal">
      <formula>"En avance"</formula>
    </cfRule>
  </conditionalFormatting>
  <conditionalFormatting sqref="CF115">
    <cfRule type="cellIs" dxfId="9025" priority="5792" stopIfTrue="1" operator="equal">
      <formula>"Cumplida"</formula>
    </cfRule>
  </conditionalFormatting>
  <conditionalFormatting sqref="CG115">
    <cfRule type="cellIs" dxfId="9024" priority="5793" stopIfTrue="1" operator="equal">
      <formula>"Sin iniciar"</formula>
    </cfRule>
  </conditionalFormatting>
  <conditionalFormatting sqref="CG115">
    <cfRule type="cellIs" dxfId="9023" priority="5794" stopIfTrue="1" operator="equal">
      <formula>"Vencida"</formula>
    </cfRule>
  </conditionalFormatting>
  <conditionalFormatting sqref="CG115">
    <cfRule type="cellIs" dxfId="9022" priority="5795" stopIfTrue="1" operator="equal">
      <formula>"En avance"</formula>
    </cfRule>
  </conditionalFormatting>
  <conditionalFormatting sqref="CG115">
    <cfRule type="cellIs" dxfId="9021" priority="5796" stopIfTrue="1" operator="equal">
      <formula>"Cumplida"</formula>
    </cfRule>
  </conditionalFormatting>
  <conditionalFormatting sqref="CH166">
    <cfRule type="cellIs" dxfId="9020" priority="5797" stopIfTrue="1" operator="equal">
      <formula>"Sin seguimiento"</formula>
    </cfRule>
  </conditionalFormatting>
  <conditionalFormatting sqref="CH166">
    <cfRule type="cellIs" dxfId="9019" priority="5798" stopIfTrue="1" operator="equal">
      <formula>"Sin iniciar"</formula>
    </cfRule>
  </conditionalFormatting>
  <conditionalFormatting sqref="CH166">
    <cfRule type="cellIs" dxfId="9018" priority="5799" stopIfTrue="1" operator="equal">
      <formula>"Vencida"</formula>
    </cfRule>
  </conditionalFormatting>
  <conditionalFormatting sqref="CH166">
    <cfRule type="cellIs" dxfId="9017" priority="5800" stopIfTrue="1" operator="equal">
      <formula>"En avance"</formula>
    </cfRule>
  </conditionalFormatting>
  <conditionalFormatting sqref="CH166">
    <cfRule type="cellIs" dxfId="9016" priority="5801" stopIfTrue="1" operator="equal">
      <formula>"Cumplida"</formula>
    </cfRule>
  </conditionalFormatting>
  <conditionalFormatting sqref="CI166">
    <cfRule type="cellIs" dxfId="9015" priority="5802" operator="equal">
      <formula>"Sin iniciar"</formula>
    </cfRule>
  </conditionalFormatting>
  <conditionalFormatting sqref="CI166">
    <cfRule type="cellIs" dxfId="9014" priority="5803" operator="equal">
      <formula>"Vencida"</formula>
    </cfRule>
  </conditionalFormatting>
  <conditionalFormatting sqref="CI166">
    <cfRule type="cellIs" dxfId="9013" priority="5804" operator="equal">
      <formula>"En avance"</formula>
    </cfRule>
  </conditionalFormatting>
  <conditionalFormatting sqref="CI166">
    <cfRule type="cellIs" dxfId="9012" priority="5805" operator="equal">
      <formula>"Cumplida"</formula>
    </cfRule>
  </conditionalFormatting>
  <conditionalFormatting sqref="CE166">
    <cfRule type="cellIs" dxfId="9011" priority="5806" stopIfTrue="1" operator="equal">
      <formula>"Sin iniciar"</formula>
    </cfRule>
  </conditionalFormatting>
  <conditionalFormatting sqref="CE166">
    <cfRule type="cellIs" dxfId="9010" priority="5807" stopIfTrue="1" operator="equal">
      <formula>"Vencida"</formula>
    </cfRule>
  </conditionalFormatting>
  <conditionalFormatting sqref="CE166">
    <cfRule type="cellIs" dxfId="9009" priority="5808" stopIfTrue="1" operator="equal">
      <formula>"En avance"</formula>
    </cfRule>
  </conditionalFormatting>
  <conditionalFormatting sqref="CE166">
    <cfRule type="cellIs" dxfId="9008" priority="5809" stopIfTrue="1" operator="equal">
      <formula>"Cumplida"</formula>
    </cfRule>
  </conditionalFormatting>
  <conditionalFormatting sqref="CF166">
    <cfRule type="cellIs" dxfId="9007" priority="5810" stopIfTrue="1" operator="equal">
      <formula>"Sin seguimiento"</formula>
    </cfRule>
  </conditionalFormatting>
  <conditionalFormatting sqref="CF166">
    <cfRule type="cellIs" dxfId="9006" priority="5811" stopIfTrue="1" operator="equal">
      <formula>"Sin iniciar"</formula>
    </cfRule>
  </conditionalFormatting>
  <conditionalFormatting sqref="CF166">
    <cfRule type="cellIs" dxfId="9005" priority="5812" stopIfTrue="1" operator="equal">
      <formula>"Vencida"</formula>
    </cfRule>
  </conditionalFormatting>
  <conditionalFormatting sqref="CF166">
    <cfRule type="cellIs" dxfId="9004" priority="5813" stopIfTrue="1" operator="equal">
      <formula>"En avance"</formula>
    </cfRule>
  </conditionalFormatting>
  <conditionalFormatting sqref="CF166">
    <cfRule type="cellIs" dxfId="9003" priority="5814" stopIfTrue="1" operator="equal">
      <formula>"Cumplida"</formula>
    </cfRule>
  </conditionalFormatting>
  <conditionalFormatting sqref="CG166">
    <cfRule type="cellIs" dxfId="9002" priority="5815" stopIfTrue="1" operator="equal">
      <formula>"Sin iniciar"</formula>
    </cfRule>
  </conditionalFormatting>
  <conditionalFormatting sqref="CG166">
    <cfRule type="cellIs" dxfId="9001" priority="5816" stopIfTrue="1" operator="equal">
      <formula>"Vencida"</formula>
    </cfRule>
  </conditionalFormatting>
  <conditionalFormatting sqref="CG166">
    <cfRule type="cellIs" dxfId="9000" priority="5817" stopIfTrue="1" operator="equal">
      <formula>"En avance"</formula>
    </cfRule>
  </conditionalFormatting>
  <conditionalFormatting sqref="CG166">
    <cfRule type="cellIs" dxfId="8999" priority="5818" stopIfTrue="1" operator="equal">
      <formula>"Cumplida"</formula>
    </cfRule>
  </conditionalFormatting>
  <conditionalFormatting sqref="CI225">
    <cfRule type="cellIs" dxfId="8998" priority="5819" operator="equal">
      <formula>"Sin iniciar"</formula>
    </cfRule>
  </conditionalFormatting>
  <conditionalFormatting sqref="CI225">
    <cfRule type="cellIs" dxfId="8997" priority="5820" operator="equal">
      <formula>"Vencida"</formula>
    </cfRule>
  </conditionalFormatting>
  <conditionalFormatting sqref="CI225">
    <cfRule type="cellIs" dxfId="8996" priority="5821" operator="equal">
      <formula>"En avance"</formula>
    </cfRule>
  </conditionalFormatting>
  <conditionalFormatting sqref="CI225">
    <cfRule type="cellIs" dxfId="8995" priority="5822" operator="equal">
      <formula>"Cumplida"</formula>
    </cfRule>
  </conditionalFormatting>
  <conditionalFormatting sqref="CE225">
    <cfRule type="cellIs" dxfId="8994" priority="5823" stopIfTrue="1" operator="equal">
      <formula>"Sin iniciar"</formula>
    </cfRule>
  </conditionalFormatting>
  <conditionalFormatting sqref="CE225">
    <cfRule type="cellIs" dxfId="8993" priority="5824" stopIfTrue="1" operator="equal">
      <formula>"Vencida"</formula>
    </cfRule>
  </conditionalFormatting>
  <conditionalFormatting sqref="CE225">
    <cfRule type="cellIs" dxfId="8992" priority="5825" stopIfTrue="1" operator="equal">
      <formula>"En avance"</formula>
    </cfRule>
  </conditionalFormatting>
  <conditionalFormatting sqref="CE225">
    <cfRule type="cellIs" dxfId="8991" priority="5826" stopIfTrue="1" operator="equal">
      <formula>"Cumplida"</formula>
    </cfRule>
  </conditionalFormatting>
  <conditionalFormatting sqref="CF225">
    <cfRule type="cellIs" dxfId="8990" priority="5827" stopIfTrue="1" operator="equal">
      <formula>"Sin seguimiento"</formula>
    </cfRule>
  </conditionalFormatting>
  <conditionalFormatting sqref="CF225">
    <cfRule type="cellIs" dxfId="8989" priority="5828" stopIfTrue="1" operator="equal">
      <formula>"Sin iniciar"</formula>
    </cfRule>
  </conditionalFormatting>
  <conditionalFormatting sqref="CF225">
    <cfRule type="cellIs" dxfId="8988" priority="5829" stopIfTrue="1" operator="equal">
      <formula>"Vencida"</formula>
    </cfRule>
  </conditionalFormatting>
  <conditionalFormatting sqref="CF225">
    <cfRule type="cellIs" dxfId="8987" priority="5830" stopIfTrue="1" operator="equal">
      <formula>"En avance"</formula>
    </cfRule>
  </conditionalFormatting>
  <conditionalFormatting sqref="CF225">
    <cfRule type="cellIs" dxfId="8986" priority="5831" stopIfTrue="1" operator="equal">
      <formula>"Cumplida"</formula>
    </cfRule>
  </conditionalFormatting>
  <conditionalFormatting sqref="CG225">
    <cfRule type="cellIs" dxfId="8985" priority="5832" stopIfTrue="1" operator="equal">
      <formula>"Sin iniciar"</formula>
    </cfRule>
  </conditionalFormatting>
  <conditionalFormatting sqref="CG225">
    <cfRule type="cellIs" dxfId="8984" priority="5833" stopIfTrue="1" operator="equal">
      <formula>"Vencida"</formula>
    </cfRule>
  </conditionalFormatting>
  <conditionalFormatting sqref="CG225">
    <cfRule type="cellIs" dxfId="8983" priority="5834" stopIfTrue="1" operator="equal">
      <formula>"En avance"</formula>
    </cfRule>
  </conditionalFormatting>
  <conditionalFormatting sqref="CG225">
    <cfRule type="cellIs" dxfId="8982" priority="5835" stopIfTrue="1" operator="equal">
      <formula>"Cumplida"</formula>
    </cfRule>
  </conditionalFormatting>
  <conditionalFormatting sqref="CH225">
    <cfRule type="cellIs" dxfId="8981" priority="5836" operator="equal">
      <formula>"Sin iniciar"</formula>
    </cfRule>
  </conditionalFormatting>
  <conditionalFormatting sqref="CH225">
    <cfRule type="cellIs" dxfId="8980" priority="5837" operator="equal">
      <formula>"Vencida"</formula>
    </cfRule>
  </conditionalFormatting>
  <conditionalFormatting sqref="CH225">
    <cfRule type="cellIs" dxfId="8979" priority="5838" operator="equal">
      <formula>"En avance"</formula>
    </cfRule>
  </conditionalFormatting>
  <conditionalFormatting sqref="CH225">
    <cfRule type="cellIs" dxfId="8978" priority="5839" operator="equal">
      <formula>"Cumplida"</formula>
    </cfRule>
  </conditionalFormatting>
  <conditionalFormatting sqref="CH226">
    <cfRule type="cellIs" dxfId="8977" priority="5840" stopIfTrue="1" operator="equal">
      <formula>"Sin seguimiento"</formula>
    </cfRule>
  </conditionalFormatting>
  <conditionalFormatting sqref="CH226">
    <cfRule type="cellIs" dxfId="8976" priority="5841" stopIfTrue="1" operator="equal">
      <formula>"Sin iniciar"</formula>
    </cfRule>
  </conditionalFormatting>
  <conditionalFormatting sqref="CH226">
    <cfRule type="cellIs" dxfId="8975" priority="5842" stopIfTrue="1" operator="equal">
      <formula>"Vencida"</formula>
    </cfRule>
  </conditionalFormatting>
  <conditionalFormatting sqref="CH226">
    <cfRule type="cellIs" dxfId="8974" priority="5843" stopIfTrue="1" operator="equal">
      <formula>"En avance"</formula>
    </cfRule>
  </conditionalFormatting>
  <conditionalFormatting sqref="CH226">
    <cfRule type="cellIs" dxfId="8973" priority="5844" stopIfTrue="1" operator="equal">
      <formula>"Cumplida"</formula>
    </cfRule>
  </conditionalFormatting>
  <conditionalFormatting sqref="CI226">
    <cfRule type="cellIs" dxfId="8972" priority="5845" operator="equal">
      <formula>"Sin iniciar"</formula>
    </cfRule>
  </conditionalFormatting>
  <conditionalFormatting sqref="CI226">
    <cfRule type="cellIs" dxfId="8971" priority="5846" operator="equal">
      <formula>"Vencida"</formula>
    </cfRule>
  </conditionalFormatting>
  <conditionalFormatting sqref="CI226">
    <cfRule type="cellIs" dxfId="8970" priority="5847" operator="equal">
      <formula>"En avance"</formula>
    </cfRule>
  </conditionalFormatting>
  <conditionalFormatting sqref="CI226">
    <cfRule type="cellIs" dxfId="8969" priority="5848" operator="equal">
      <formula>"Cumplida"</formula>
    </cfRule>
  </conditionalFormatting>
  <conditionalFormatting sqref="CE226">
    <cfRule type="cellIs" dxfId="8968" priority="5849" stopIfTrue="1" operator="equal">
      <formula>"Sin iniciar"</formula>
    </cfRule>
  </conditionalFormatting>
  <conditionalFormatting sqref="CE226">
    <cfRule type="cellIs" dxfId="8967" priority="5850" stopIfTrue="1" operator="equal">
      <formula>"Vencida"</formula>
    </cfRule>
  </conditionalFormatting>
  <conditionalFormatting sqref="CE226">
    <cfRule type="cellIs" dxfId="8966" priority="5851" stopIfTrue="1" operator="equal">
      <formula>"En avance"</formula>
    </cfRule>
  </conditionalFormatting>
  <conditionalFormatting sqref="CE226">
    <cfRule type="cellIs" dxfId="8965" priority="5852" stopIfTrue="1" operator="equal">
      <formula>"Cumplida"</formula>
    </cfRule>
  </conditionalFormatting>
  <conditionalFormatting sqref="CF226">
    <cfRule type="cellIs" dxfId="8964" priority="5853" stopIfTrue="1" operator="equal">
      <formula>"Sin seguimiento"</formula>
    </cfRule>
  </conditionalFormatting>
  <conditionalFormatting sqref="CF226">
    <cfRule type="cellIs" dxfId="8963" priority="5854" stopIfTrue="1" operator="equal">
      <formula>"Sin iniciar"</formula>
    </cfRule>
  </conditionalFormatting>
  <conditionalFormatting sqref="CF226">
    <cfRule type="cellIs" dxfId="8962" priority="5855" stopIfTrue="1" operator="equal">
      <formula>"Vencida"</formula>
    </cfRule>
  </conditionalFormatting>
  <conditionalFormatting sqref="CF226">
    <cfRule type="cellIs" dxfId="8961" priority="5856" stopIfTrue="1" operator="equal">
      <formula>"En avance"</formula>
    </cfRule>
  </conditionalFormatting>
  <conditionalFormatting sqref="CF226">
    <cfRule type="cellIs" dxfId="8960" priority="5857" stopIfTrue="1" operator="equal">
      <formula>"Cumplida"</formula>
    </cfRule>
  </conditionalFormatting>
  <conditionalFormatting sqref="CG226">
    <cfRule type="cellIs" dxfId="8959" priority="5858" stopIfTrue="1" operator="equal">
      <formula>"Sin iniciar"</formula>
    </cfRule>
  </conditionalFormatting>
  <conditionalFormatting sqref="CG226">
    <cfRule type="cellIs" dxfId="8958" priority="5859" stopIfTrue="1" operator="equal">
      <formula>"Vencida"</formula>
    </cfRule>
  </conditionalFormatting>
  <conditionalFormatting sqref="CG226">
    <cfRule type="cellIs" dxfId="8957" priority="5860" stopIfTrue="1" operator="equal">
      <formula>"En avance"</formula>
    </cfRule>
  </conditionalFormatting>
  <conditionalFormatting sqref="CG226">
    <cfRule type="cellIs" dxfId="8956" priority="5861" stopIfTrue="1" operator="equal">
      <formula>"Cumplida"</formula>
    </cfRule>
  </conditionalFormatting>
  <conditionalFormatting sqref="CI227:CI228">
    <cfRule type="cellIs" dxfId="8955" priority="5862" operator="equal">
      <formula>"Sin iniciar"</formula>
    </cfRule>
  </conditionalFormatting>
  <conditionalFormatting sqref="CI227:CI228">
    <cfRule type="cellIs" dxfId="8954" priority="5863" operator="equal">
      <formula>"Vencida"</formula>
    </cfRule>
  </conditionalFormatting>
  <conditionalFormatting sqref="CI227:CI228">
    <cfRule type="cellIs" dxfId="8953" priority="5864" operator="equal">
      <formula>"En avance"</formula>
    </cfRule>
  </conditionalFormatting>
  <conditionalFormatting sqref="CI227:CI228">
    <cfRule type="cellIs" dxfId="8952" priority="5865" operator="equal">
      <formula>"Cumplida"</formula>
    </cfRule>
  </conditionalFormatting>
  <conditionalFormatting sqref="CE227">
    <cfRule type="cellIs" dxfId="8951" priority="5866" stopIfTrue="1" operator="equal">
      <formula>"Sin iniciar"</formula>
    </cfRule>
  </conditionalFormatting>
  <conditionalFormatting sqref="CE227">
    <cfRule type="cellIs" dxfId="8950" priority="5867" stopIfTrue="1" operator="equal">
      <formula>"Vencida"</formula>
    </cfRule>
  </conditionalFormatting>
  <conditionalFormatting sqref="CE227">
    <cfRule type="cellIs" dxfId="8949" priority="5868" stopIfTrue="1" operator="equal">
      <formula>"En avance"</formula>
    </cfRule>
  </conditionalFormatting>
  <conditionalFormatting sqref="CE227">
    <cfRule type="cellIs" dxfId="8948" priority="5869" stopIfTrue="1" operator="equal">
      <formula>"Cumplida"</formula>
    </cfRule>
  </conditionalFormatting>
  <conditionalFormatting sqref="CE228">
    <cfRule type="cellIs" dxfId="8947" priority="5870" stopIfTrue="1" operator="equal">
      <formula>"Sin iniciar"</formula>
    </cfRule>
  </conditionalFormatting>
  <conditionalFormatting sqref="CE228">
    <cfRule type="cellIs" dxfId="8946" priority="5871" stopIfTrue="1" operator="equal">
      <formula>"Vencida"</formula>
    </cfRule>
  </conditionalFormatting>
  <conditionalFormatting sqref="CE228">
    <cfRule type="cellIs" dxfId="8945" priority="5872" stopIfTrue="1" operator="equal">
      <formula>"En avance"</formula>
    </cfRule>
  </conditionalFormatting>
  <conditionalFormatting sqref="CE228">
    <cfRule type="cellIs" dxfId="8944" priority="5873" stopIfTrue="1" operator="equal">
      <formula>"Cumplida"</formula>
    </cfRule>
  </conditionalFormatting>
  <conditionalFormatting sqref="CF227:CF228">
    <cfRule type="cellIs" dxfId="8943" priority="5874" stopIfTrue="1" operator="equal">
      <formula>"Sin seguimiento"</formula>
    </cfRule>
  </conditionalFormatting>
  <conditionalFormatting sqref="CF227:CF228">
    <cfRule type="cellIs" dxfId="8942" priority="5875" stopIfTrue="1" operator="equal">
      <formula>"Sin iniciar"</formula>
    </cfRule>
  </conditionalFormatting>
  <conditionalFormatting sqref="CF227:CF228">
    <cfRule type="cellIs" dxfId="8941" priority="5876" stopIfTrue="1" operator="equal">
      <formula>"Vencida"</formula>
    </cfRule>
  </conditionalFormatting>
  <conditionalFormatting sqref="CF227:CF228">
    <cfRule type="cellIs" dxfId="8940" priority="5877" stopIfTrue="1" operator="equal">
      <formula>"En avance"</formula>
    </cfRule>
  </conditionalFormatting>
  <conditionalFormatting sqref="CF227:CF228">
    <cfRule type="cellIs" dxfId="8939" priority="5878" stopIfTrue="1" operator="equal">
      <formula>"Cumplida"</formula>
    </cfRule>
  </conditionalFormatting>
  <conditionalFormatting sqref="CG227">
    <cfRule type="cellIs" dxfId="8938" priority="5879" stopIfTrue="1" operator="equal">
      <formula>"Sin iniciar"</formula>
    </cfRule>
  </conditionalFormatting>
  <conditionalFormatting sqref="CG227">
    <cfRule type="cellIs" dxfId="8937" priority="5880" stopIfTrue="1" operator="equal">
      <formula>"Vencida"</formula>
    </cfRule>
  </conditionalFormatting>
  <conditionalFormatting sqref="CG227">
    <cfRule type="cellIs" dxfId="8936" priority="5881" stopIfTrue="1" operator="equal">
      <formula>"En avance"</formula>
    </cfRule>
  </conditionalFormatting>
  <conditionalFormatting sqref="CG227">
    <cfRule type="cellIs" dxfId="8935" priority="5882" stopIfTrue="1" operator="equal">
      <formula>"Cumplida"</formula>
    </cfRule>
  </conditionalFormatting>
  <conditionalFormatting sqref="CG228">
    <cfRule type="cellIs" dxfId="8934" priority="5883" stopIfTrue="1" operator="equal">
      <formula>"Sin iniciar"</formula>
    </cfRule>
  </conditionalFormatting>
  <conditionalFormatting sqref="CG228">
    <cfRule type="cellIs" dxfId="8933" priority="5884" stopIfTrue="1" operator="equal">
      <formula>"Vencida"</formula>
    </cfRule>
  </conditionalFormatting>
  <conditionalFormatting sqref="CG228">
    <cfRule type="cellIs" dxfId="8932" priority="5885" stopIfTrue="1" operator="equal">
      <formula>"En avance"</formula>
    </cfRule>
  </conditionalFormatting>
  <conditionalFormatting sqref="CG228">
    <cfRule type="cellIs" dxfId="8931" priority="5886" stopIfTrue="1" operator="equal">
      <formula>"Cumplida"</formula>
    </cfRule>
  </conditionalFormatting>
  <conditionalFormatting sqref="CH227">
    <cfRule type="cellIs" dxfId="8930" priority="5887" operator="equal">
      <formula>"Sin iniciar"</formula>
    </cfRule>
  </conditionalFormatting>
  <conditionalFormatting sqref="CH227">
    <cfRule type="cellIs" dxfId="8929" priority="5888" operator="equal">
      <formula>"Vencida"</formula>
    </cfRule>
  </conditionalFormatting>
  <conditionalFormatting sqref="CH227">
    <cfRule type="cellIs" dxfId="8928" priority="5889" operator="equal">
      <formula>"En avance"</formula>
    </cfRule>
  </conditionalFormatting>
  <conditionalFormatting sqref="CH227">
    <cfRule type="cellIs" dxfId="8927" priority="5890" operator="equal">
      <formula>"Cumplida"</formula>
    </cfRule>
  </conditionalFormatting>
  <conditionalFormatting sqref="CH228">
    <cfRule type="cellIs" dxfId="8926" priority="5891" operator="equal">
      <formula>"Sin iniciar"</formula>
    </cfRule>
  </conditionalFormatting>
  <conditionalFormatting sqref="CH228">
    <cfRule type="cellIs" dxfId="8925" priority="5892" operator="equal">
      <formula>"Vencida"</formula>
    </cfRule>
  </conditionalFormatting>
  <conditionalFormatting sqref="CH228">
    <cfRule type="cellIs" dxfId="8924" priority="5893" operator="equal">
      <formula>"En avance"</formula>
    </cfRule>
  </conditionalFormatting>
  <conditionalFormatting sqref="CH228">
    <cfRule type="cellIs" dxfId="8923" priority="5894" operator="equal">
      <formula>"Cumplida"</formula>
    </cfRule>
  </conditionalFormatting>
  <conditionalFormatting sqref="CI229:CI232">
    <cfRule type="cellIs" dxfId="8922" priority="5895" operator="equal">
      <formula>"Sin iniciar"</formula>
    </cfRule>
  </conditionalFormatting>
  <conditionalFormatting sqref="CI229:CI232">
    <cfRule type="cellIs" dxfId="8921" priority="5896" operator="equal">
      <formula>"Vencida"</formula>
    </cfRule>
  </conditionalFormatting>
  <conditionalFormatting sqref="CI229:CI232">
    <cfRule type="cellIs" dxfId="8920" priority="5897" operator="equal">
      <formula>"En avance"</formula>
    </cfRule>
  </conditionalFormatting>
  <conditionalFormatting sqref="CI229:CI232">
    <cfRule type="cellIs" dxfId="8919" priority="5898" operator="equal">
      <formula>"Cumplida"</formula>
    </cfRule>
  </conditionalFormatting>
  <conditionalFormatting sqref="CE229">
    <cfRule type="cellIs" dxfId="8918" priority="5899" stopIfTrue="1" operator="equal">
      <formula>"Sin iniciar"</formula>
    </cfRule>
  </conditionalFormatting>
  <conditionalFormatting sqref="CE229">
    <cfRule type="cellIs" dxfId="8917" priority="5900" stopIfTrue="1" operator="equal">
      <formula>"Vencida"</formula>
    </cfRule>
  </conditionalFormatting>
  <conditionalFormatting sqref="CE229">
    <cfRule type="cellIs" dxfId="8916" priority="5901" stopIfTrue="1" operator="equal">
      <formula>"En avance"</formula>
    </cfRule>
  </conditionalFormatting>
  <conditionalFormatting sqref="CE229">
    <cfRule type="cellIs" dxfId="8915" priority="5902" stopIfTrue="1" operator="equal">
      <formula>"Cumplida"</formula>
    </cfRule>
  </conditionalFormatting>
  <conditionalFormatting sqref="CE230">
    <cfRule type="cellIs" dxfId="8914" priority="5903" stopIfTrue="1" operator="equal">
      <formula>"Sin iniciar"</formula>
    </cfRule>
  </conditionalFormatting>
  <conditionalFormatting sqref="CE230">
    <cfRule type="cellIs" dxfId="8913" priority="5904" stopIfTrue="1" operator="equal">
      <formula>"Vencida"</formula>
    </cfRule>
  </conditionalFormatting>
  <conditionalFormatting sqref="CE230">
    <cfRule type="cellIs" dxfId="8912" priority="5905" stopIfTrue="1" operator="equal">
      <formula>"En avance"</formula>
    </cfRule>
  </conditionalFormatting>
  <conditionalFormatting sqref="CE230">
    <cfRule type="cellIs" dxfId="8911" priority="5906" stopIfTrue="1" operator="equal">
      <formula>"Cumplida"</formula>
    </cfRule>
  </conditionalFormatting>
  <conditionalFormatting sqref="CE231">
    <cfRule type="cellIs" dxfId="8910" priority="5907" stopIfTrue="1" operator="equal">
      <formula>"Sin iniciar"</formula>
    </cfRule>
  </conditionalFormatting>
  <conditionalFormatting sqref="CE231">
    <cfRule type="cellIs" dxfId="8909" priority="5908" stopIfTrue="1" operator="equal">
      <formula>"Vencida"</formula>
    </cfRule>
  </conditionalFormatting>
  <conditionalFormatting sqref="CE231">
    <cfRule type="cellIs" dxfId="8908" priority="5909" stopIfTrue="1" operator="equal">
      <formula>"En avance"</formula>
    </cfRule>
  </conditionalFormatting>
  <conditionalFormatting sqref="CE231">
    <cfRule type="cellIs" dxfId="8907" priority="5910" stopIfTrue="1" operator="equal">
      <formula>"Cumplida"</formula>
    </cfRule>
  </conditionalFormatting>
  <conditionalFormatting sqref="CE232">
    <cfRule type="cellIs" dxfId="8906" priority="5911" stopIfTrue="1" operator="equal">
      <formula>"Sin iniciar"</formula>
    </cfRule>
  </conditionalFormatting>
  <conditionalFormatting sqref="CE232">
    <cfRule type="cellIs" dxfId="8905" priority="5912" stopIfTrue="1" operator="equal">
      <formula>"Vencida"</formula>
    </cfRule>
  </conditionalFormatting>
  <conditionalFormatting sqref="CE232">
    <cfRule type="cellIs" dxfId="8904" priority="5913" stopIfTrue="1" operator="equal">
      <formula>"En avance"</formula>
    </cfRule>
  </conditionalFormatting>
  <conditionalFormatting sqref="CE232">
    <cfRule type="cellIs" dxfId="8903" priority="5914" stopIfTrue="1" operator="equal">
      <formula>"Cumplida"</formula>
    </cfRule>
  </conditionalFormatting>
  <conditionalFormatting sqref="CF229:CF232">
    <cfRule type="cellIs" dxfId="8902" priority="5915" stopIfTrue="1" operator="equal">
      <formula>"Sin seguimiento"</formula>
    </cfRule>
  </conditionalFormatting>
  <conditionalFormatting sqref="CF229:CF232">
    <cfRule type="cellIs" dxfId="8901" priority="5916" stopIfTrue="1" operator="equal">
      <formula>"Sin iniciar"</formula>
    </cfRule>
  </conditionalFormatting>
  <conditionalFormatting sqref="CF229:CF232">
    <cfRule type="cellIs" dxfId="8900" priority="5917" stopIfTrue="1" operator="equal">
      <formula>"Vencida"</formula>
    </cfRule>
  </conditionalFormatting>
  <conditionalFormatting sqref="CF229:CF232">
    <cfRule type="cellIs" dxfId="8899" priority="5918" stopIfTrue="1" operator="equal">
      <formula>"En avance"</formula>
    </cfRule>
  </conditionalFormatting>
  <conditionalFormatting sqref="CF229:CF232">
    <cfRule type="cellIs" dxfId="8898" priority="5919" stopIfTrue="1" operator="equal">
      <formula>"Cumplida"</formula>
    </cfRule>
  </conditionalFormatting>
  <conditionalFormatting sqref="CG229">
    <cfRule type="cellIs" dxfId="8897" priority="5920" stopIfTrue="1" operator="equal">
      <formula>"Sin iniciar"</formula>
    </cfRule>
  </conditionalFormatting>
  <conditionalFormatting sqref="CG229">
    <cfRule type="cellIs" dxfId="8896" priority="5921" stopIfTrue="1" operator="equal">
      <formula>"Vencida"</formula>
    </cfRule>
  </conditionalFormatting>
  <conditionalFormatting sqref="CG229">
    <cfRule type="cellIs" dxfId="8895" priority="5922" stopIfTrue="1" operator="equal">
      <formula>"En avance"</formula>
    </cfRule>
  </conditionalFormatting>
  <conditionalFormatting sqref="CG229">
    <cfRule type="cellIs" dxfId="8894" priority="5923" stopIfTrue="1" operator="equal">
      <formula>"Cumplida"</formula>
    </cfRule>
  </conditionalFormatting>
  <conditionalFormatting sqref="CG230">
    <cfRule type="cellIs" dxfId="8893" priority="5924" stopIfTrue="1" operator="equal">
      <formula>"Sin iniciar"</formula>
    </cfRule>
  </conditionalFormatting>
  <conditionalFormatting sqref="CG230">
    <cfRule type="cellIs" dxfId="8892" priority="5925" stopIfTrue="1" operator="equal">
      <formula>"Vencida"</formula>
    </cfRule>
  </conditionalFormatting>
  <conditionalFormatting sqref="CG230">
    <cfRule type="cellIs" dxfId="8891" priority="5926" stopIfTrue="1" operator="equal">
      <formula>"En avance"</formula>
    </cfRule>
  </conditionalFormatting>
  <conditionalFormatting sqref="CG230">
    <cfRule type="cellIs" dxfId="8890" priority="5927" stopIfTrue="1" operator="equal">
      <formula>"Cumplida"</formula>
    </cfRule>
  </conditionalFormatting>
  <conditionalFormatting sqref="CG231">
    <cfRule type="cellIs" dxfId="8889" priority="5928" stopIfTrue="1" operator="equal">
      <formula>"Sin iniciar"</formula>
    </cfRule>
  </conditionalFormatting>
  <conditionalFormatting sqref="CG231">
    <cfRule type="cellIs" dxfId="8888" priority="5929" stopIfTrue="1" operator="equal">
      <formula>"Vencida"</formula>
    </cfRule>
  </conditionalFormatting>
  <conditionalFormatting sqref="CG231">
    <cfRule type="cellIs" dxfId="8887" priority="5930" stopIfTrue="1" operator="equal">
      <formula>"En avance"</formula>
    </cfRule>
  </conditionalFormatting>
  <conditionalFormatting sqref="CG231">
    <cfRule type="cellIs" dxfId="8886" priority="5931" stopIfTrue="1" operator="equal">
      <formula>"Cumplida"</formula>
    </cfRule>
  </conditionalFormatting>
  <conditionalFormatting sqref="CG232">
    <cfRule type="cellIs" dxfId="8885" priority="5932" stopIfTrue="1" operator="equal">
      <formula>"Sin iniciar"</formula>
    </cfRule>
  </conditionalFormatting>
  <conditionalFormatting sqref="CG232">
    <cfRule type="cellIs" dxfId="8884" priority="5933" stopIfTrue="1" operator="equal">
      <formula>"Vencida"</formula>
    </cfRule>
  </conditionalFormatting>
  <conditionalFormatting sqref="CG232">
    <cfRule type="cellIs" dxfId="8883" priority="5934" stopIfTrue="1" operator="equal">
      <formula>"En avance"</formula>
    </cfRule>
  </conditionalFormatting>
  <conditionalFormatting sqref="CG232">
    <cfRule type="cellIs" dxfId="8882" priority="5935" stopIfTrue="1" operator="equal">
      <formula>"Cumplida"</formula>
    </cfRule>
  </conditionalFormatting>
  <conditionalFormatting sqref="CH229">
    <cfRule type="cellIs" dxfId="8881" priority="5936" operator="equal">
      <formula>"Sin iniciar"</formula>
    </cfRule>
  </conditionalFormatting>
  <conditionalFormatting sqref="CH229">
    <cfRule type="cellIs" dxfId="8880" priority="5937" operator="equal">
      <formula>"Vencida"</formula>
    </cfRule>
  </conditionalFormatting>
  <conditionalFormatting sqref="CH229">
    <cfRule type="cellIs" dxfId="8879" priority="5938" operator="equal">
      <formula>"En avance"</formula>
    </cfRule>
  </conditionalFormatting>
  <conditionalFormatting sqref="CH229">
    <cfRule type="cellIs" dxfId="8878" priority="5939" operator="equal">
      <formula>"Cumplida"</formula>
    </cfRule>
  </conditionalFormatting>
  <conditionalFormatting sqref="CH230">
    <cfRule type="cellIs" dxfId="8877" priority="5940" operator="equal">
      <formula>"Sin iniciar"</formula>
    </cfRule>
  </conditionalFormatting>
  <conditionalFormatting sqref="CH230">
    <cfRule type="cellIs" dxfId="8876" priority="5941" operator="equal">
      <formula>"Vencida"</formula>
    </cfRule>
  </conditionalFormatting>
  <conditionalFormatting sqref="CH230">
    <cfRule type="cellIs" dxfId="8875" priority="5942" operator="equal">
      <formula>"En avance"</formula>
    </cfRule>
  </conditionalFormatting>
  <conditionalFormatting sqref="CH230">
    <cfRule type="cellIs" dxfId="8874" priority="5943" operator="equal">
      <formula>"Cumplida"</formula>
    </cfRule>
  </conditionalFormatting>
  <conditionalFormatting sqref="CH231">
    <cfRule type="cellIs" dxfId="8873" priority="5944" operator="equal">
      <formula>"Sin iniciar"</formula>
    </cfRule>
  </conditionalFormatting>
  <conditionalFormatting sqref="CH231">
    <cfRule type="cellIs" dxfId="8872" priority="5945" operator="equal">
      <formula>"Vencida"</formula>
    </cfRule>
  </conditionalFormatting>
  <conditionalFormatting sqref="CH231">
    <cfRule type="cellIs" dxfId="8871" priority="5946" operator="equal">
      <formula>"En avance"</formula>
    </cfRule>
  </conditionalFormatting>
  <conditionalFormatting sqref="CH231">
    <cfRule type="cellIs" dxfId="8870" priority="5947" operator="equal">
      <formula>"Cumplida"</formula>
    </cfRule>
  </conditionalFormatting>
  <conditionalFormatting sqref="CH232">
    <cfRule type="cellIs" dxfId="8869" priority="5948" operator="equal">
      <formula>"Sin iniciar"</formula>
    </cfRule>
  </conditionalFormatting>
  <conditionalFormatting sqref="CH232">
    <cfRule type="cellIs" dxfId="8868" priority="5949" operator="equal">
      <formula>"Vencida"</formula>
    </cfRule>
  </conditionalFormatting>
  <conditionalFormatting sqref="CH232">
    <cfRule type="cellIs" dxfId="8867" priority="5950" operator="equal">
      <formula>"En avance"</formula>
    </cfRule>
  </conditionalFormatting>
  <conditionalFormatting sqref="CH232">
    <cfRule type="cellIs" dxfId="8866" priority="5951" operator="equal">
      <formula>"Cumplida"</formula>
    </cfRule>
  </conditionalFormatting>
  <conditionalFormatting sqref="CI242">
    <cfRule type="cellIs" dxfId="8865" priority="5952" operator="equal">
      <formula>"Sin iniciar"</formula>
    </cfRule>
  </conditionalFormatting>
  <conditionalFormatting sqref="CI242">
    <cfRule type="cellIs" dxfId="8864" priority="5953" operator="equal">
      <formula>"Vencida"</formula>
    </cfRule>
  </conditionalFormatting>
  <conditionalFormatting sqref="CI242">
    <cfRule type="cellIs" dxfId="8863" priority="5954" operator="equal">
      <formula>"En avance"</formula>
    </cfRule>
  </conditionalFormatting>
  <conditionalFormatting sqref="CI242">
    <cfRule type="cellIs" dxfId="8862" priority="5955" operator="equal">
      <formula>"Cumplida"</formula>
    </cfRule>
  </conditionalFormatting>
  <conditionalFormatting sqref="CE242">
    <cfRule type="cellIs" dxfId="8861" priority="5956" stopIfTrue="1" operator="equal">
      <formula>"Sin iniciar"</formula>
    </cfRule>
  </conditionalFormatting>
  <conditionalFormatting sqref="CE242">
    <cfRule type="cellIs" dxfId="8860" priority="5957" stopIfTrue="1" operator="equal">
      <formula>"Vencida"</formula>
    </cfRule>
  </conditionalFormatting>
  <conditionalFormatting sqref="CE242">
    <cfRule type="cellIs" dxfId="8859" priority="5958" stopIfTrue="1" operator="equal">
      <formula>"En avance"</formula>
    </cfRule>
  </conditionalFormatting>
  <conditionalFormatting sqref="CE242">
    <cfRule type="cellIs" dxfId="8858" priority="5959" stopIfTrue="1" operator="equal">
      <formula>"Cumplida"</formula>
    </cfRule>
  </conditionalFormatting>
  <conditionalFormatting sqref="CF242">
    <cfRule type="cellIs" dxfId="8857" priority="5960" stopIfTrue="1" operator="equal">
      <formula>"Sin seguimiento"</formula>
    </cfRule>
  </conditionalFormatting>
  <conditionalFormatting sqref="CF242">
    <cfRule type="cellIs" dxfId="8856" priority="5961" stopIfTrue="1" operator="equal">
      <formula>"Sin iniciar"</formula>
    </cfRule>
  </conditionalFormatting>
  <conditionalFormatting sqref="CF242">
    <cfRule type="cellIs" dxfId="8855" priority="5962" stopIfTrue="1" operator="equal">
      <formula>"Vencida"</formula>
    </cfRule>
  </conditionalFormatting>
  <conditionalFormatting sqref="CF242">
    <cfRule type="cellIs" dxfId="8854" priority="5963" stopIfTrue="1" operator="equal">
      <formula>"En avance"</formula>
    </cfRule>
  </conditionalFormatting>
  <conditionalFormatting sqref="CF242">
    <cfRule type="cellIs" dxfId="8853" priority="5964" stopIfTrue="1" operator="equal">
      <formula>"Cumplida"</formula>
    </cfRule>
  </conditionalFormatting>
  <conditionalFormatting sqref="CG242">
    <cfRule type="cellIs" dxfId="8852" priority="5965" stopIfTrue="1" operator="equal">
      <formula>"Sin iniciar"</formula>
    </cfRule>
  </conditionalFormatting>
  <conditionalFormatting sqref="CG242">
    <cfRule type="cellIs" dxfId="8851" priority="5966" stopIfTrue="1" operator="equal">
      <formula>"Vencida"</formula>
    </cfRule>
  </conditionalFormatting>
  <conditionalFormatting sqref="CG242">
    <cfRule type="cellIs" dxfId="8850" priority="5967" stopIfTrue="1" operator="equal">
      <formula>"En avance"</formula>
    </cfRule>
  </conditionalFormatting>
  <conditionalFormatting sqref="CG242">
    <cfRule type="cellIs" dxfId="8849" priority="5968" stopIfTrue="1" operator="equal">
      <formula>"Cumplida"</formula>
    </cfRule>
  </conditionalFormatting>
  <conditionalFormatting sqref="CH242">
    <cfRule type="cellIs" dxfId="8848" priority="5969" operator="equal">
      <formula>"Sin iniciar"</formula>
    </cfRule>
  </conditionalFormatting>
  <conditionalFormatting sqref="CH242">
    <cfRule type="cellIs" dxfId="8847" priority="5970" operator="equal">
      <formula>"Vencida"</formula>
    </cfRule>
  </conditionalFormatting>
  <conditionalFormatting sqref="CH242">
    <cfRule type="cellIs" dxfId="8846" priority="5971" operator="equal">
      <formula>"En avance"</formula>
    </cfRule>
  </conditionalFormatting>
  <conditionalFormatting sqref="CH242">
    <cfRule type="cellIs" dxfId="8845" priority="5972" operator="equal">
      <formula>"Cumplida"</formula>
    </cfRule>
  </conditionalFormatting>
  <conditionalFormatting sqref="CI243">
    <cfRule type="cellIs" dxfId="8844" priority="5973" operator="equal">
      <formula>"Sin iniciar"</formula>
    </cfRule>
  </conditionalFormatting>
  <conditionalFormatting sqref="CI243">
    <cfRule type="cellIs" dxfId="8843" priority="5974" operator="equal">
      <formula>"Vencida"</formula>
    </cfRule>
  </conditionalFormatting>
  <conditionalFormatting sqref="CI243">
    <cfRule type="cellIs" dxfId="8842" priority="5975" operator="equal">
      <formula>"En avance"</formula>
    </cfRule>
  </conditionalFormatting>
  <conditionalFormatting sqref="CI243">
    <cfRule type="cellIs" dxfId="8841" priority="5976" operator="equal">
      <formula>"Cumplida"</formula>
    </cfRule>
  </conditionalFormatting>
  <conditionalFormatting sqref="CE243">
    <cfRule type="cellIs" dxfId="8840" priority="5977" stopIfTrue="1" operator="equal">
      <formula>"Sin iniciar"</formula>
    </cfRule>
  </conditionalFormatting>
  <conditionalFormatting sqref="CE243">
    <cfRule type="cellIs" dxfId="8839" priority="5978" stopIfTrue="1" operator="equal">
      <formula>"Vencida"</formula>
    </cfRule>
  </conditionalFormatting>
  <conditionalFormatting sqref="CE243">
    <cfRule type="cellIs" dxfId="8838" priority="5979" stopIfTrue="1" operator="equal">
      <formula>"En avance"</formula>
    </cfRule>
  </conditionalFormatting>
  <conditionalFormatting sqref="CE243">
    <cfRule type="cellIs" dxfId="8837" priority="5980" stopIfTrue="1" operator="equal">
      <formula>"Cumplida"</formula>
    </cfRule>
  </conditionalFormatting>
  <conditionalFormatting sqref="CF243">
    <cfRule type="cellIs" dxfId="8836" priority="5981" stopIfTrue="1" operator="equal">
      <formula>"Sin seguimiento"</formula>
    </cfRule>
  </conditionalFormatting>
  <conditionalFormatting sqref="CF243">
    <cfRule type="cellIs" dxfId="8835" priority="5982" stopIfTrue="1" operator="equal">
      <formula>"Sin iniciar"</formula>
    </cfRule>
  </conditionalFormatting>
  <conditionalFormatting sqref="CF243">
    <cfRule type="cellIs" dxfId="8834" priority="5983" stopIfTrue="1" operator="equal">
      <formula>"Vencida"</formula>
    </cfRule>
  </conditionalFormatting>
  <conditionalFormatting sqref="CF243">
    <cfRule type="cellIs" dxfId="8833" priority="5984" stopIfTrue="1" operator="equal">
      <formula>"En avance"</formula>
    </cfRule>
  </conditionalFormatting>
  <conditionalFormatting sqref="CF243">
    <cfRule type="cellIs" dxfId="8832" priority="5985" stopIfTrue="1" operator="equal">
      <formula>"Cumplida"</formula>
    </cfRule>
  </conditionalFormatting>
  <conditionalFormatting sqref="CG243">
    <cfRule type="cellIs" dxfId="8831" priority="5986" stopIfTrue="1" operator="equal">
      <formula>"Sin iniciar"</formula>
    </cfRule>
  </conditionalFormatting>
  <conditionalFormatting sqref="CG243">
    <cfRule type="cellIs" dxfId="8830" priority="5987" stopIfTrue="1" operator="equal">
      <formula>"Vencida"</formula>
    </cfRule>
  </conditionalFormatting>
  <conditionalFormatting sqref="CG243">
    <cfRule type="cellIs" dxfId="8829" priority="5988" stopIfTrue="1" operator="equal">
      <formula>"En avance"</formula>
    </cfRule>
  </conditionalFormatting>
  <conditionalFormatting sqref="CG243">
    <cfRule type="cellIs" dxfId="8828" priority="5989" stopIfTrue="1" operator="equal">
      <formula>"Cumplida"</formula>
    </cfRule>
  </conditionalFormatting>
  <conditionalFormatting sqref="CH243">
    <cfRule type="cellIs" dxfId="8827" priority="5990" operator="equal">
      <formula>"Sin iniciar"</formula>
    </cfRule>
  </conditionalFormatting>
  <conditionalFormatting sqref="CH243">
    <cfRule type="cellIs" dxfId="8826" priority="5991" operator="equal">
      <formula>"Vencida"</formula>
    </cfRule>
  </conditionalFormatting>
  <conditionalFormatting sqref="CH243">
    <cfRule type="cellIs" dxfId="8825" priority="5992" operator="equal">
      <formula>"En avance"</formula>
    </cfRule>
  </conditionalFormatting>
  <conditionalFormatting sqref="CH243">
    <cfRule type="cellIs" dxfId="8824" priority="5993" operator="equal">
      <formula>"Cumplida"</formula>
    </cfRule>
  </conditionalFormatting>
  <conditionalFormatting sqref="CI244">
    <cfRule type="cellIs" dxfId="8823" priority="5994" operator="equal">
      <formula>"Sin iniciar"</formula>
    </cfRule>
  </conditionalFormatting>
  <conditionalFormatting sqref="CI244">
    <cfRule type="cellIs" dxfId="8822" priority="5995" operator="equal">
      <formula>"Vencida"</formula>
    </cfRule>
  </conditionalFormatting>
  <conditionalFormatting sqref="CI244">
    <cfRule type="cellIs" dxfId="8821" priority="5996" operator="equal">
      <formula>"En avance"</formula>
    </cfRule>
  </conditionalFormatting>
  <conditionalFormatting sqref="CI244">
    <cfRule type="cellIs" dxfId="8820" priority="5997" operator="equal">
      <formula>"Cumplida"</formula>
    </cfRule>
  </conditionalFormatting>
  <conditionalFormatting sqref="CE244">
    <cfRule type="cellIs" dxfId="8819" priority="5998" stopIfTrue="1" operator="equal">
      <formula>"Sin iniciar"</formula>
    </cfRule>
  </conditionalFormatting>
  <conditionalFormatting sqref="CE244">
    <cfRule type="cellIs" dxfId="8818" priority="5999" stopIfTrue="1" operator="equal">
      <formula>"Vencida"</formula>
    </cfRule>
  </conditionalFormatting>
  <conditionalFormatting sqref="CE244">
    <cfRule type="cellIs" dxfId="8817" priority="6000" stopIfTrue="1" operator="equal">
      <formula>"En avance"</formula>
    </cfRule>
  </conditionalFormatting>
  <conditionalFormatting sqref="CE244">
    <cfRule type="cellIs" dxfId="8816" priority="6001" stopIfTrue="1" operator="equal">
      <formula>"Cumplida"</formula>
    </cfRule>
  </conditionalFormatting>
  <conditionalFormatting sqref="CF244">
    <cfRule type="cellIs" dxfId="8815" priority="6002" operator="equal">
      <formula>"Sin iniciar"</formula>
    </cfRule>
  </conditionalFormatting>
  <conditionalFormatting sqref="CF244">
    <cfRule type="cellIs" dxfId="8814" priority="6003" operator="equal">
      <formula>"Vencida"</formula>
    </cfRule>
  </conditionalFormatting>
  <conditionalFormatting sqref="CF244">
    <cfRule type="cellIs" dxfId="8813" priority="6004" operator="equal">
      <formula>"En avance"</formula>
    </cfRule>
  </conditionalFormatting>
  <conditionalFormatting sqref="CF244">
    <cfRule type="cellIs" dxfId="8812" priority="6005" operator="equal">
      <formula>"Cumplida"</formula>
    </cfRule>
  </conditionalFormatting>
  <conditionalFormatting sqref="CG244">
    <cfRule type="cellIs" dxfId="8811" priority="6006" stopIfTrue="1" operator="equal">
      <formula>"Sin iniciar"</formula>
    </cfRule>
  </conditionalFormatting>
  <conditionalFormatting sqref="CG244">
    <cfRule type="cellIs" dxfId="8810" priority="6007" stopIfTrue="1" operator="equal">
      <formula>"Vencida"</formula>
    </cfRule>
  </conditionalFormatting>
  <conditionalFormatting sqref="CG244">
    <cfRule type="cellIs" dxfId="8809" priority="6008" stopIfTrue="1" operator="equal">
      <formula>"En avance"</formula>
    </cfRule>
  </conditionalFormatting>
  <conditionalFormatting sqref="CG244">
    <cfRule type="cellIs" dxfId="8808" priority="6009" stopIfTrue="1" operator="equal">
      <formula>"Cumplida"</formula>
    </cfRule>
  </conditionalFormatting>
  <conditionalFormatting sqref="CH244">
    <cfRule type="cellIs" dxfId="8807" priority="6010" operator="equal">
      <formula>"Sin iniciar"</formula>
    </cfRule>
  </conditionalFormatting>
  <conditionalFormatting sqref="CH244">
    <cfRule type="cellIs" dxfId="8806" priority="6011" operator="equal">
      <formula>"Vencida"</formula>
    </cfRule>
  </conditionalFormatting>
  <conditionalFormatting sqref="CH244">
    <cfRule type="cellIs" dxfId="8805" priority="6012" operator="equal">
      <formula>"En avance"</formula>
    </cfRule>
  </conditionalFormatting>
  <conditionalFormatting sqref="CH244">
    <cfRule type="cellIs" dxfId="8804" priority="6013" operator="equal">
      <formula>"Cumplida"</formula>
    </cfRule>
  </conditionalFormatting>
  <conditionalFormatting sqref="CF245 CH245">
    <cfRule type="cellIs" dxfId="8803" priority="6014" stopIfTrue="1" operator="equal">
      <formula>"Sin seguimiento"</formula>
    </cfRule>
  </conditionalFormatting>
  <conditionalFormatting sqref="CF245 CH245">
    <cfRule type="cellIs" dxfId="8802" priority="6015" stopIfTrue="1" operator="equal">
      <formula>"Sin iniciar"</formula>
    </cfRule>
  </conditionalFormatting>
  <conditionalFormatting sqref="CF245 CH245">
    <cfRule type="cellIs" dxfId="8801" priority="6016" stopIfTrue="1" operator="equal">
      <formula>"Vencida"</formula>
    </cfRule>
  </conditionalFormatting>
  <conditionalFormatting sqref="CF245 CH245">
    <cfRule type="cellIs" dxfId="8800" priority="6017" stopIfTrue="1" operator="equal">
      <formula>"En avance"</formula>
    </cfRule>
  </conditionalFormatting>
  <conditionalFormatting sqref="CF245 CH245">
    <cfRule type="cellIs" dxfId="8799" priority="6018" stopIfTrue="1" operator="equal">
      <formula>"Cumplida"</formula>
    </cfRule>
  </conditionalFormatting>
  <conditionalFormatting sqref="CI245">
    <cfRule type="cellIs" dxfId="8798" priority="6019" operator="equal">
      <formula>"Sin iniciar"</formula>
    </cfRule>
  </conditionalFormatting>
  <conditionalFormatting sqref="CI245">
    <cfRule type="cellIs" dxfId="8797" priority="6020" operator="equal">
      <formula>"Vencida"</formula>
    </cfRule>
  </conditionalFormatting>
  <conditionalFormatting sqref="CI245">
    <cfRule type="cellIs" dxfId="8796" priority="6021" operator="equal">
      <formula>"En avance"</formula>
    </cfRule>
  </conditionalFormatting>
  <conditionalFormatting sqref="CI245">
    <cfRule type="cellIs" dxfId="8795" priority="6022" operator="equal">
      <formula>"Cumplida"</formula>
    </cfRule>
  </conditionalFormatting>
  <conditionalFormatting sqref="CE245">
    <cfRule type="cellIs" dxfId="8794" priority="6023" stopIfTrue="1" operator="equal">
      <formula>"Sin iniciar"</formula>
    </cfRule>
  </conditionalFormatting>
  <conditionalFormatting sqref="CE245">
    <cfRule type="cellIs" dxfId="8793" priority="6024" stopIfTrue="1" operator="equal">
      <formula>"Vencida"</formula>
    </cfRule>
  </conditionalFormatting>
  <conditionalFormatting sqref="CE245">
    <cfRule type="cellIs" dxfId="8792" priority="6025" stopIfTrue="1" operator="equal">
      <formula>"En avance"</formula>
    </cfRule>
  </conditionalFormatting>
  <conditionalFormatting sqref="CE245">
    <cfRule type="cellIs" dxfId="8791" priority="6026" stopIfTrue="1" operator="equal">
      <formula>"Cumplida"</formula>
    </cfRule>
  </conditionalFormatting>
  <conditionalFormatting sqref="CG245">
    <cfRule type="cellIs" dxfId="8790" priority="6027" stopIfTrue="1" operator="equal">
      <formula>"Sin iniciar"</formula>
    </cfRule>
  </conditionalFormatting>
  <conditionalFormatting sqref="CG245">
    <cfRule type="cellIs" dxfId="8789" priority="6028" stopIfTrue="1" operator="equal">
      <formula>"Vencida"</formula>
    </cfRule>
  </conditionalFormatting>
  <conditionalFormatting sqref="CG245">
    <cfRule type="cellIs" dxfId="8788" priority="6029" stopIfTrue="1" operator="equal">
      <formula>"En avance"</formula>
    </cfRule>
  </conditionalFormatting>
  <conditionalFormatting sqref="CG245">
    <cfRule type="cellIs" dxfId="8787" priority="6030" stopIfTrue="1" operator="equal">
      <formula>"Cumplida"</formula>
    </cfRule>
  </conditionalFormatting>
  <conditionalFormatting sqref="CH246">
    <cfRule type="cellIs" dxfId="8786" priority="6031" stopIfTrue="1" operator="equal">
      <formula>"Sin seguimiento"</formula>
    </cfRule>
  </conditionalFormatting>
  <conditionalFormatting sqref="CH246">
    <cfRule type="cellIs" dxfId="8785" priority="6032" stopIfTrue="1" operator="equal">
      <formula>"Sin iniciar"</formula>
    </cfRule>
  </conditionalFormatting>
  <conditionalFormatting sqref="CH246">
    <cfRule type="cellIs" dxfId="8784" priority="6033" stopIfTrue="1" operator="equal">
      <formula>"Vencida"</formula>
    </cfRule>
  </conditionalFormatting>
  <conditionalFormatting sqref="CH246">
    <cfRule type="cellIs" dxfId="8783" priority="6034" stopIfTrue="1" operator="equal">
      <formula>"En avance"</formula>
    </cfRule>
  </conditionalFormatting>
  <conditionalFormatting sqref="CH246">
    <cfRule type="cellIs" dxfId="8782" priority="6035" stopIfTrue="1" operator="equal">
      <formula>"Cumplida"</formula>
    </cfRule>
  </conditionalFormatting>
  <conditionalFormatting sqref="CI246">
    <cfRule type="cellIs" dxfId="8781" priority="6036" operator="equal">
      <formula>"Sin iniciar"</formula>
    </cfRule>
  </conditionalFormatting>
  <conditionalFormatting sqref="CI246">
    <cfRule type="cellIs" dxfId="8780" priority="6037" operator="equal">
      <formula>"Vencida"</formula>
    </cfRule>
  </conditionalFormatting>
  <conditionalFormatting sqref="CI246">
    <cfRule type="cellIs" dxfId="8779" priority="6038" operator="equal">
      <formula>"En avance"</formula>
    </cfRule>
  </conditionalFormatting>
  <conditionalFormatting sqref="CI246">
    <cfRule type="cellIs" dxfId="8778" priority="6039" operator="equal">
      <formula>"Cumplida"</formula>
    </cfRule>
  </conditionalFormatting>
  <conditionalFormatting sqref="CE246">
    <cfRule type="cellIs" dxfId="8777" priority="6040" stopIfTrue="1" operator="equal">
      <formula>"Sin iniciar"</formula>
    </cfRule>
  </conditionalFormatting>
  <conditionalFormatting sqref="CE246">
    <cfRule type="cellIs" dxfId="8776" priority="6041" stopIfTrue="1" operator="equal">
      <formula>"Vencida"</formula>
    </cfRule>
  </conditionalFormatting>
  <conditionalFormatting sqref="CE246">
    <cfRule type="cellIs" dxfId="8775" priority="6042" stopIfTrue="1" operator="equal">
      <formula>"En avance"</formula>
    </cfRule>
  </conditionalFormatting>
  <conditionalFormatting sqref="CE246">
    <cfRule type="cellIs" dxfId="8774" priority="6043" stopIfTrue="1" operator="equal">
      <formula>"Cumplida"</formula>
    </cfRule>
  </conditionalFormatting>
  <conditionalFormatting sqref="CF246">
    <cfRule type="cellIs" dxfId="8773" priority="6044" stopIfTrue="1" operator="equal">
      <formula>"Sin seguimiento"</formula>
    </cfRule>
  </conditionalFormatting>
  <conditionalFormatting sqref="CF246">
    <cfRule type="cellIs" dxfId="8772" priority="6045" stopIfTrue="1" operator="equal">
      <formula>"Sin iniciar"</formula>
    </cfRule>
  </conditionalFormatting>
  <conditionalFormatting sqref="CF246">
    <cfRule type="cellIs" dxfId="8771" priority="6046" stopIfTrue="1" operator="equal">
      <formula>"Vencida"</formula>
    </cfRule>
  </conditionalFormatting>
  <conditionalFormatting sqref="CF246">
    <cfRule type="cellIs" dxfId="8770" priority="6047" stopIfTrue="1" operator="equal">
      <formula>"En avance"</formula>
    </cfRule>
  </conditionalFormatting>
  <conditionalFormatting sqref="CF246">
    <cfRule type="cellIs" dxfId="8769" priority="6048" stopIfTrue="1" operator="equal">
      <formula>"Cumplida"</formula>
    </cfRule>
  </conditionalFormatting>
  <conditionalFormatting sqref="CG246">
    <cfRule type="cellIs" dxfId="8768" priority="6049" stopIfTrue="1" operator="equal">
      <formula>"Sin iniciar"</formula>
    </cfRule>
  </conditionalFormatting>
  <conditionalFormatting sqref="CG246">
    <cfRule type="cellIs" dxfId="8767" priority="6050" stopIfTrue="1" operator="equal">
      <formula>"Vencida"</formula>
    </cfRule>
  </conditionalFormatting>
  <conditionalFormatting sqref="CG246">
    <cfRule type="cellIs" dxfId="8766" priority="6051" stopIfTrue="1" operator="equal">
      <formula>"En avance"</formula>
    </cfRule>
  </conditionalFormatting>
  <conditionalFormatting sqref="CG246">
    <cfRule type="cellIs" dxfId="8765" priority="6052" stopIfTrue="1" operator="equal">
      <formula>"Cumplida"</formula>
    </cfRule>
  </conditionalFormatting>
  <conditionalFormatting sqref="CH257">
    <cfRule type="cellIs" dxfId="8764" priority="6053" stopIfTrue="1" operator="equal">
      <formula>"Sin seguimiento"</formula>
    </cfRule>
  </conditionalFormatting>
  <conditionalFormatting sqref="CH257">
    <cfRule type="cellIs" dxfId="8763" priority="6054" stopIfTrue="1" operator="equal">
      <formula>"Sin iniciar"</formula>
    </cfRule>
  </conditionalFormatting>
  <conditionalFormatting sqref="CH257">
    <cfRule type="cellIs" dxfId="8762" priority="6055" stopIfTrue="1" operator="equal">
      <formula>"Vencida"</formula>
    </cfRule>
  </conditionalFormatting>
  <conditionalFormatting sqref="CH257">
    <cfRule type="cellIs" dxfId="8761" priority="6056" stopIfTrue="1" operator="equal">
      <formula>"En avance"</formula>
    </cfRule>
  </conditionalFormatting>
  <conditionalFormatting sqref="CH257">
    <cfRule type="cellIs" dxfId="8760" priority="6057" stopIfTrue="1" operator="equal">
      <formula>"Cumplida"</formula>
    </cfRule>
  </conditionalFormatting>
  <conditionalFormatting sqref="CI257">
    <cfRule type="cellIs" dxfId="8759" priority="6058" operator="equal">
      <formula>"Sin iniciar"</formula>
    </cfRule>
  </conditionalFormatting>
  <conditionalFormatting sqref="CI257">
    <cfRule type="cellIs" dxfId="8758" priority="6059" operator="equal">
      <formula>"Vencida"</formula>
    </cfRule>
  </conditionalFormatting>
  <conditionalFormatting sqref="CI257">
    <cfRule type="cellIs" dxfId="8757" priority="6060" operator="equal">
      <formula>"En avance"</formula>
    </cfRule>
  </conditionalFormatting>
  <conditionalFormatting sqref="CI257">
    <cfRule type="cellIs" dxfId="8756" priority="6061" operator="equal">
      <formula>"Cumplida"</formula>
    </cfRule>
  </conditionalFormatting>
  <conditionalFormatting sqref="CE257">
    <cfRule type="cellIs" dxfId="8755" priority="6062" stopIfTrue="1" operator="equal">
      <formula>"Sin iniciar"</formula>
    </cfRule>
  </conditionalFormatting>
  <conditionalFormatting sqref="CE257">
    <cfRule type="cellIs" dxfId="8754" priority="6063" stopIfTrue="1" operator="equal">
      <formula>"Vencida"</formula>
    </cfRule>
  </conditionalFormatting>
  <conditionalFormatting sqref="CE257">
    <cfRule type="cellIs" dxfId="8753" priority="6064" stopIfTrue="1" operator="equal">
      <formula>"En avance"</formula>
    </cfRule>
  </conditionalFormatting>
  <conditionalFormatting sqref="CE257">
    <cfRule type="cellIs" dxfId="8752" priority="6065" stopIfTrue="1" operator="equal">
      <formula>"Cumplida"</formula>
    </cfRule>
  </conditionalFormatting>
  <conditionalFormatting sqref="CF257">
    <cfRule type="cellIs" dxfId="8751" priority="6066" stopIfTrue="1" operator="equal">
      <formula>"Sin seguimiento"</formula>
    </cfRule>
  </conditionalFormatting>
  <conditionalFormatting sqref="CF257">
    <cfRule type="cellIs" dxfId="8750" priority="6067" stopIfTrue="1" operator="equal">
      <formula>"Sin iniciar"</formula>
    </cfRule>
  </conditionalFormatting>
  <conditionalFormatting sqref="CF257">
    <cfRule type="cellIs" dxfId="8749" priority="6068" stopIfTrue="1" operator="equal">
      <formula>"Vencida"</formula>
    </cfRule>
  </conditionalFormatting>
  <conditionalFormatting sqref="CF257">
    <cfRule type="cellIs" dxfId="8748" priority="6069" stopIfTrue="1" operator="equal">
      <formula>"En avance"</formula>
    </cfRule>
  </conditionalFormatting>
  <conditionalFormatting sqref="CF257">
    <cfRule type="cellIs" dxfId="8747" priority="6070" stopIfTrue="1" operator="equal">
      <formula>"Cumplida"</formula>
    </cfRule>
  </conditionalFormatting>
  <conditionalFormatting sqref="CG257">
    <cfRule type="cellIs" dxfId="8746" priority="6071" stopIfTrue="1" operator="equal">
      <formula>"Sin iniciar"</formula>
    </cfRule>
  </conditionalFormatting>
  <conditionalFormatting sqref="CG257">
    <cfRule type="cellIs" dxfId="8745" priority="6072" stopIfTrue="1" operator="equal">
      <formula>"Vencida"</formula>
    </cfRule>
  </conditionalFormatting>
  <conditionalFormatting sqref="CG257">
    <cfRule type="cellIs" dxfId="8744" priority="6073" stopIfTrue="1" operator="equal">
      <formula>"En avance"</formula>
    </cfRule>
  </conditionalFormatting>
  <conditionalFormatting sqref="CG257">
    <cfRule type="cellIs" dxfId="8743" priority="6074" stopIfTrue="1" operator="equal">
      <formula>"Cumplida"</formula>
    </cfRule>
  </conditionalFormatting>
  <conditionalFormatting sqref="CH258">
    <cfRule type="cellIs" dxfId="8742" priority="6075" stopIfTrue="1" operator="equal">
      <formula>"Sin seguimiento"</formula>
    </cfRule>
  </conditionalFormatting>
  <conditionalFormatting sqref="CH258">
    <cfRule type="cellIs" dxfId="8741" priority="6076" stopIfTrue="1" operator="equal">
      <formula>"Sin iniciar"</formula>
    </cfRule>
  </conditionalFormatting>
  <conditionalFormatting sqref="CH258">
    <cfRule type="cellIs" dxfId="8740" priority="6077" stopIfTrue="1" operator="equal">
      <formula>"Vencida"</formula>
    </cfRule>
  </conditionalFormatting>
  <conditionalFormatting sqref="CH258">
    <cfRule type="cellIs" dxfId="8739" priority="6078" stopIfTrue="1" operator="equal">
      <formula>"En avance"</formula>
    </cfRule>
  </conditionalFormatting>
  <conditionalFormatting sqref="CH258">
    <cfRule type="cellIs" dxfId="8738" priority="6079" stopIfTrue="1" operator="equal">
      <formula>"Cumplida"</formula>
    </cfRule>
  </conditionalFormatting>
  <conditionalFormatting sqref="CI258">
    <cfRule type="cellIs" dxfId="8737" priority="6080" operator="equal">
      <formula>"Sin iniciar"</formula>
    </cfRule>
  </conditionalFormatting>
  <conditionalFormatting sqref="CI258">
    <cfRule type="cellIs" dxfId="8736" priority="6081" operator="equal">
      <formula>"Vencida"</formula>
    </cfRule>
  </conditionalFormatting>
  <conditionalFormatting sqref="CI258">
    <cfRule type="cellIs" dxfId="8735" priority="6082" operator="equal">
      <formula>"En avance"</formula>
    </cfRule>
  </conditionalFormatting>
  <conditionalFormatting sqref="CI258">
    <cfRule type="cellIs" dxfId="8734" priority="6083" operator="equal">
      <formula>"Cumplida"</formula>
    </cfRule>
  </conditionalFormatting>
  <conditionalFormatting sqref="CE258">
    <cfRule type="cellIs" dxfId="8733" priority="6084" stopIfTrue="1" operator="equal">
      <formula>"Sin iniciar"</formula>
    </cfRule>
  </conditionalFormatting>
  <conditionalFormatting sqref="CE258">
    <cfRule type="cellIs" dxfId="8732" priority="6085" stopIfTrue="1" operator="equal">
      <formula>"Vencida"</formula>
    </cfRule>
  </conditionalFormatting>
  <conditionalFormatting sqref="CE258">
    <cfRule type="cellIs" dxfId="8731" priority="6086" stopIfTrue="1" operator="equal">
      <formula>"En avance"</formula>
    </cfRule>
  </conditionalFormatting>
  <conditionalFormatting sqref="CE258">
    <cfRule type="cellIs" dxfId="8730" priority="6087" stopIfTrue="1" operator="equal">
      <formula>"Cumplida"</formula>
    </cfRule>
  </conditionalFormatting>
  <conditionalFormatting sqref="CF258">
    <cfRule type="cellIs" dxfId="8729" priority="6088" stopIfTrue="1" operator="equal">
      <formula>"Sin seguimiento"</formula>
    </cfRule>
  </conditionalFormatting>
  <conditionalFormatting sqref="CF258">
    <cfRule type="cellIs" dxfId="8728" priority="6089" stopIfTrue="1" operator="equal">
      <formula>"Sin iniciar"</formula>
    </cfRule>
  </conditionalFormatting>
  <conditionalFormatting sqref="CF258">
    <cfRule type="cellIs" dxfId="8727" priority="6090" stopIfTrue="1" operator="equal">
      <formula>"Vencida"</formula>
    </cfRule>
  </conditionalFormatting>
  <conditionalFormatting sqref="CF258">
    <cfRule type="cellIs" dxfId="8726" priority="6091" stopIfTrue="1" operator="equal">
      <formula>"En avance"</formula>
    </cfRule>
  </conditionalFormatting>
  <conditionalFormatting sqref="CF258">
    <cfRule type="cellIs" dxfId="8725" priority="6092" stopIfTrue="1" operator="equal">
      <formula>"Cumplida"</formula>
    </cfRule>
  </conditionalFormatting>
  <conditionalFormatting sqref="CG258">
    <cfRule type="cellIs" dxfId="8724" priority="6093" stopIfTrue="1" operator="equal">
      <formula>"Sin iniciar"</formula>
    </cfRule>
  </conditionalFormatting>
  <conditionalFormatting sqref="CG258">
    <cfRule type="cellIs" dxfId="8723" priority="6094" stopIfTrue="1" operator="equal">
      <formula>"Vencida"</formula>
    </cfRule>
  </conditionalFormatting>
  <conditionalFormatting sqref="CG258">
    <cfRule type="cellIs" dxfId="8722" priority="6095" stopIfTrue="1" operator="equal">
      <formula>"En avance"</formula>
    </cfRule>
  </conditionalFormatting>
  <conditionalFormatting sqref="CG258">
    <cfRule type="cellIs" dxfId="8721" priority="6096" stopIfTrue="1" operator="equal">
      <formula>"Cumplida"</formula>
    </cfRule>
  </conditionalFormatting>
  <conditionalFormatting sqref="CF259 CH259">
    <cfRule type="cellIs" dxfId="8720" priority="6097" stopIfTrue="1" operator="equal">
      <formula>"Sin seguimiento"</formula>
    </cfRule>
  </conditionalFormatting>
  <conditionalFormatting sqref="CF259 CH259">
    <cfRule type="cellIs" dxfId="8719" priority="6098" stopIfTrue="1" operator="equal">
      <formula>"Sin iniciar"</formula>
    </cfRule>
  </conditionalFormatting>
  <conditionalFormatting sqref="CF259 CH259">
    <cfRule type="cellIs" dxfId="8718" priority="6099" stopIfTrue="1" operator="equal">
      <formula>"Vencida"</formula>
    </cfRule>
  </conditionalFormatting>
  <conditionalFormatting sqref="CF259 CH259">
    <cfRule type="cellIs" dxfId="8717" priority="6100" stopIfTrue="1" operator="equal">
      <formula>"En avance"</formula>
    </cfRule>
  </conditionalFormatting>
  <conditionalFormatting sqref="CF259 CH259">
    <cfRule type="cellIs" dxfId="8716" priority="6101" stopIfTrue="1" operator="equal">
      <formula>"Cumplida"</formula>
    </cfRule>
  </conditionalFormatting>
  <conditionalFormatting sqref="CI259">
    <cfRule type="cellIs" dxfId="8715" priority="6102" operator="equal">
      <formula>"Sin iniciar"</formula>
    </cfRule>
  </conditionalFormatting>
  <conditionalFormatting sqref="CI259">
    <cfRule type="cellIs" dxfId="8714" priority="6103" operator="equal">
      <formula>"Vencida"</formula>
    </cfRule>
  </conditionalFormatting>
  <conditionalFormatting sqref="CI259">
    <cfRule type="cellIs" dxfId="8713" priority="6104" operator="equal">
      <formula>"En avance"</formula>
    </cfRule>
  </conditionalFormatting>
  <conditionalFormatting sqref="CI259">
    <cfRule type="cellIs" dxfId="8712" priority="6105" operator="equal">
      <formula>"Cumplida"</formula>
    </cfRule>
  </conditionalFormatting>
  <conditionalFormatting sqref="CE259">
    <cfRule type="cellIs" dxfId="8711" priority="6106" stopIfTrue="1" operator="equal">
      <formula>"Sin iniciar"</formula>
    </cfRule>
  </conditionalFormatting>
  <conditionalFormatting sqref="CE259">
    <cfRule type="cellIs" dxfId="8710" priority="6107" stopIfTrue="1" operator="equal">
      <formula>"Vencida"</formula>
    </cfRule>
  </conditionalFormatting>
  <conditionalFormatting sqref="CE259">
    <cfRule type="cellIs" dxfId="8709" priority="6108" stopIfTrue="1" operator="equal">
      <formula>"En avance"</formula>
    </cfRule>
  </conditionalFormatting>
  <conditionalFormatting sqref="CE259">
    <cfRule type="cellIs" dxfId="8708" priority="6109" stopIfTrue="1" operator="equal">
      <formula>"Cumplida"</formula>
    </cfRule>
  </conditionalFormatting>
  <conditionalFormatting sqref="CG259">
    <cfRule type="cellIs" dxfId="8707" priority="6110" stopIfTrue="1" operator="equal">
      <formula>"Sin iniciar"</formula>
    </cfRule>
  </conditionalFormatting>
  <conditionalFormatting sqref="CG259">
    <cfRule type="cellIs" dxfId="8706" priority="6111" stopIfTrue="1" operator="equal">
      <formula>"Vencida"</formula>
    </cfRule>
  </conditionalFormatting>
  <conditionalFormatting sqref="CG259">
    <cfRule type="cellIs" dxfId="8705" priority="6112" stopIfTrue="1" operator="equal">
      <formula>"En avance"</formula>
    </cfRule>
  </conditionalFormatting>
  <conditionalFormatting sqref="CG259">
    <cfRule type="cellIs" dxfId="8704" priority="6113" stopIfTrue="1" operator="equal">
      <formula>"Cumplida"</formula>
    </cfRule>
  </conditionalFormatting>
  <conditionalFormatting sqref="CH260">
    <cfRule type="cellIs" dxfId="8703" priority="6114" stopIfTrue="1" operator="equal">
      <formula>"Sin seguimiento"</formula>
    </cfRule>
  </conditionalFormatting>
  <conditionalFormatting sqref="CH260">
    <cfRule type="cellIs" dxfId="8702" priority="6115" stopIfTrue="1" operator="equal">
      <formula>"Sin iniciar"</formula>
    </cfRule>
  </conditionalFormatting>
  <conditionalFormatting sqref="CH260">
    <cfRule type="cellIs" dxfId="8701" priority="6116" stopIfTrue="1" operator="equal">
      <formula>"Vencida"</formula>
    </cfRule>
  </conditionalFormatting>
  <conditionalFormatting sqref="CH260">
    <cfRule type="cellIs" dxfId="8700" priority="6117" stopIfTrue="1" operator="equal">
      <formula>"En avance"</formula>
    </cfRule>
  </conditionalFormatting>
  <conditionalFormatting sqref="CH260">
    <cfRule type="cellIs" dxfId="8699" priority="6118" stopIfTrue="1" operator="equal">
      <formula>"Cumplida"</formula>
    </cfRule>
  </conditionalFormatting>
  <conditionalFormatting sqref="CI260">
    <cfRule type="cellIs" dxfId="8698" priority="6119" operator="equal">
      <formula>"Sin iniciar"</formula>
    </cfRule>
  </conditionalFormatting>
  <conditionalFormatting sqref="CI260">
    <cfRule type="cellIs" dxfId="8697" priority="6120" operator="equal">
      <formula>"Vencida"</formula>
    </cfRule>
  </conditionalFormatting>
  <conditionalFormatting sqref="CI260">
    <cfRule type="cellIs" dxfId="8696" priority="6121" operator="equal">
      <formula>"En avance"</formula>
    </cfRule>
  </conditionalFormatting>
  <conditionalFormatting sqref="CI260">
    <cfRule type="cellIs" dxfId="8695" priority="6122" operator="equal">
      <formula>"Cumplida"</formula>
    </cfRule>
  </conditionalFormatting>
  <conditionalFormatting sqref="CE260">
    <cfRule type="cellIs" dxfId="8694" priority="6123" stopIfTrue="1" operator="equal">
      <formula>"Sin iniciar"</formula>
    </cfRule>
  </conditionalFormatting>
  <conditionalFormatting sqref="CE260">
    <cfRule type="cellIs" dxfId="8693" priority="6124" stopIfTrue="1" operator="equal">
      <formula>"Vencida"</formula>
    </cfRule>
  </conditionalFormatting>
  <conditionalFormatting sqref="CE260">
    <cfRule type="cellIs" dxfId="8692" priority="6125" stopIfTrue="1" operator="equal">
      <formula>"En avance"</formula>
    </cfRule>
  </conditionalFormatting>
  <conditionalFormatting sqref="CE260">
    <cfRule type="cellIs" dxfId="8691" priority="6126" stopIfTrue="1" operator="equal">
      <formula>"Cumplida"</formula>
    </cfRule>
  </conditionalFormatting>
  <conditionalFormatting sqref="CF260">
    <cfRule type="cellIs" dxfId="8690" priority="6127" stopIfTrue="1" operator="equal">
      <formula>"Sin seguimiento"</formula>
    </cfRule>
  </conditionalFormatting>
  <conditionalFormatting sqref="CF260">
    <cfRule type="cellIs" dxfId="8689" priority="6128" stopIfTrue="1" operator="equal">
      <formula>"Sin iniciar"</formula>
    </cfRule>
  </conditionalFormatting>
  <conditionalFormatting sqref="CF260">
    <cfRule type="cellIs" dxfId="8688" priority="6129" stopIfTrue="1" operator="equal">
      <formula>"Vencida"</formula>
    </cfRule>
  </conditionalFormatting>
  <conditionalFormatting sqref="CF260">
    <cfRule type="cellIs" dxfId="8687" priority="6130" stopIfTrue="1" operator="equal">
      <formula>"En avance"</formula>
    </cfRule>
  </conditionalFormatting>
  <conditionalFormatting sqref="CF260">
    <cfRule type="cellIs" dxfId="8686" priority="6131" stopIfTrue="1" operator="equal">
      <formula>"Cumplida"</formula>
    </cfRule>
  </conditionalFormatting>
  <conditionalFormatting sqref="CG260">
    <cfRule type="cellIs" dxfId="8685" priority="6132" stopIfTrue="1" operator="equal">
      <formula>"Sin iniciar"</formula>
    </cfRule>
  </conditionalFormatting>
  <conditionalFormatting sqref="CG260">
    <cfRule type="cellIs" dxfId="8684" priority="6133" stopIfTrue="1" operator="equal">
      <formula>"Vencida"</formula>
    </cfRule>
  </conditionalFormatting>
  <conditionalFormatting sqref="CG260">
    <cfRule type="cellIs" dxfId="8683" priority="6134" stopIfTrue="1" operator="equal">
      <formula>"En avance"</formula>
    </cfRule>
  </conditionalFormatting>
  <conditionalFormatting sqref="CG260">
    <cfRule type="cellIs" dxfId="8682" priority="6135" stopIfTrue="1" operator="equal">
      <formula>"Cumplida"</formula>
    </cfRule>
  </conditionalFormatting>
  <conditionalFormatting sqref="CH261">
    <cfRule type="cellIs" dxfId="8681" priority="6136" stopIfTrue="1" operator="equal">
      <formula>"Sin seguimiento"</formula>
    </cfRule>
  </conditionalFormatting>
  <conditionalFormatting sqref="CH261">
    <cfRule type="cellIs" dxfId="8680" priority="6137" stopIfTrue="1" operator="equal">
      <formula>"Sin iniciar"</formula>
    </cfRule>
  </conditionalFormatting>
  <conditionalFormatting sqref="CH261">
    <cfRule type="cellIs" dxfId="8679" priority="6138" stopIfTrue="1" operator="equal">
      <formula>"Vencida"</formula>
    </cfRule>
  </conditionalFormatting>
  <conditionalFormatting sqref="CH261">
    <cfRule type="cellIs" dxfId="8678" priority="6139" stopIfTrue="1" operator="equal">
      <formula>"En avance"</formula>
    </cfRule>
  </conditionalFormatting>
  <conditionalFormatting sqref="CH261">
    <cfRule type="cellIs" dxfId="8677" priority="6140" stopIfTrue="1" operator="equal">
      <formula>"Cumplida"</formula>
    </cfRule>
  </conditionalFormatting>
  <conditionalFormatting sqref="CI261">
    <cfRule type="cellIs" dxfId="8676" priority="6141" operator="equal">
      <formula>"Sin iniciar"</formula>
    </cfRule>
  </conditionalFormatting>
  <conditionalFormatting sqref="CI261">
    <cfRule type="cellIs" dxfId="8675" priority="6142" operator="equal">
      <formula>"Vencida"</formula>
    </cfRule>
  </conditionalFormatting>
  <conditionalFormatting sqref="CI261">
    <cfRule type="cellIs" dxfId="8674" priority="6143" operator="equal">
      <formula>"En avance"</formula>
    </cfRule>
  </conditionalFormatting>
  <conditionalFormatting sqref="CI261">
    <cfRule type="cellIs" dxfId="8673" priority="6144" operator="equal">
      <formula>"Cumplida"</formula>
    </cfRule>
  </conditionalFormatting>
  <conditionalFormatting sqref="CE261">
    <cfRule type="cellIs" dxfId="8672" priority="6145" stopIfTrue="1" operator="equal">
      <formula>"Sin iniciar"</formula>
    </cfRule>
  </conditionalFormatting>
  <conditionalFormatting sqref="CE261">
    <cfRule type="cellIs" dxfId="8671" priority="6146" stopIfTrue="1" operator="equal">
      <formula>"Vencida"</formula>
    </cfRule>
  </conditionalFormatting>
  <conditionalFormatting sqref="CE261">
    <cfRule type="cellIs" dxfId="8670" priority="6147" stopIfTrue="1" operator="equal">
      <formula>"En avance"</formula>
    </cfRule>
  </conditionalFormatting>
  <conditionalFormatting sqref="CE261">
    <cfRule type="cellIs" dxfId="8669" priority="6148" stopIfTrue="1" operator="equal">
      <formula>"Cumplida"</formula>
    </cfRule>
  </conditionalFormatting>
  <conditionalFormatting sqref="CF261">
    <cfRule type="cellIs" dxfId="8668" priority="6149" stopIfTrue="1" operator="equal">
      <formula>"Sin seguimiento"</formula>
    </cfRule>
  </conditionalFormatting>
  <conditionalFormatting sqref="CF261">
    <cfRule type="cellIs" dxfId="8667" priority="6150" stopIfTrue="1" operator="equal">
      <formula>"Sin iniciar"</formula>
    </cfRule>
  </conditionalFormatting>
  <conditionalFormatting sqref="CF261">
    <cfRule type="cellIs" dxfId="8666" priority="6151" stopIfTrue="1" operator="equal">
      <formula>"Vencida"</formula>
    </cfRule>
  </conditionalFormatting>
  <conditionalFormatting sqref="CF261">
    <cfRule type="cellIs" dxfId="8665" priority="6152" stopIfTrue="1" operator="equal">
      <formula>"En avance"</formula>
    </cfRule>
  </conditionalFormatting>
  <conditionalFormatting sqref="CF261">
    <cfRule type="cellIs" dxfId="8664" priority="6153" stopIfTrue="1" operator="equal">
      <formula>"Cumplida"</formula>
    </cfRule>
  </conditionalFormatting>
  <conditionalFormatting sqref="CG261">
    <cfRule type="cellIs" dxfId="8663" priority="6154" stopIfTrue="1" operator="equal">
      <formula>"Sin iniciar"</formula>
    </cfRule>
  </conditionalFormatting>
  <conditionalFormatting sqref="CG261">
    <cfRule type="cellIs" dxfId="8662" priority="6155" stopIfTrue="1" operator="equal">
      <formula>"Vencida"</formula>
    </cfRule>
  </conditionalFormatting>
  <conditionalFormatting sqref="CG261">
    <cfRule type="cellIs" dxfId="8661" priority="6156" stopIfTrue="1" operator="equal">
      <formula>"En avance"</formula>
    </cfRule>
  </conditionalFormatting>
  <conditionalFormatting sqref="CG261">
    <cfRule type="cellIs" dxfId="8660" priority="6157" stopIfTrue="1" operator="equal">
      <formula>"Cumplida"</formula>
    </cfRule>
  </conditionalFormatting>
  <conditionalFormatting sqref="CH342">
    <cfRule type="cellIs" dxfId="8659" priority="6158" stopIfTrue="1" operator="equal">
      <formula>"Sin seguimiento"</formula>
    </cfRule>
  </conditionalFormatting>
  <conditionalFormatting sqref="CH342">
    <cfRule type="cellIs" dxfId="8658" priority="6159" stopIfTrue="1" operator="equal">
      <formula>"Sin iniciar"</formula>
    </cfRule>
  </conditionalFormatting>
  <conditionalFormatting sqref="CH342">
    <cfRule type="cellIs" dxfId="8657" priority="6160" stopIfTrue="1" operator="equal">
      <formula>"Vencida"</formula>
    </cfRule>
  </conditionalFormatting>
  <conditionalFormatting sqref="CH342">
    <cfRule type="cellIs" dxfId="8656" priority="6161" stopIfTrue="1" operator="equal">
      <formula>"En avance"</formula>
    </cfRule>
  </conditionalFormatting>
  <conditionalFormatting sqref="CH342">
    <cfRule type="cellIs" dxfId="8655" priority="6162" stopIfTrue="1" operator="equal">
      <formula>"Cumplida"</formula>
    </cfRule>
  </conditionalFormatting>
  <conditionalFormatting sqref="CI342">
    <cfRule type="cellIs" dxfId="8654" priority="6163" operator="equal">
      <formula>"Sin iniciar"</formula>
    </cfRule>
  </conditionalFormatting>
  <conditionalFormatting sqref="CI342">
    <cfRule type="cellIs" dxfId="8653" priority="6164" operator="equal">
      <formula>"Vencida"</formula>
    </cfRule>
  </conditionalFormatting>
  <conditionalFormatting sqref="CI342">
    <cfRule type="cellIs" dxfId="8652" priority="6165" operator="equal">
      <formula>"En avance"</formula>
    </cfRule>
  </conditionalFormatting>
  <conditionalFormatting sqref="CI342">
    <cfRule type="cellIs" dxfId="8651" priority="6166" operator="equal">
      <formula>"Cumplida"</formula>
    </cfRule>
  </conditionalFormatting>
  <conditionalFormatting sqref="CE342">
    <cfRule type="cellIs" dxfId="8650" priority="6167" stopIfTrue="1" operator="equal">
      <formula>"Sin iniciar"</formula>
    </cfRule>
  </conditionalFormatting>
  <conditionalFormatting sqref="CE342">
    <cfRule type="cellIs" dxfId="8649" priority="6168" stopIfTrue="1" operator="equal">
      <formula>"Vencida"</formula>
    </cfRule>
  </conditionalFormatting>
  <conditionalFormatting sqref="CE342">
    <cfRule type="cellIs" dxfId="8648" priority="6169" stopIfTrue="1" operator="equal">
      <formula>"En avance"</formula>
    </cfRule>
  </conditionalFormatting>
  <conditionalFormatting sqref="CE342">
    <cfRule type="cellIs" dxfId="8647" priority="6170" stopIfTrue="1" operator="equal">
      <formula>"Cumplida"</formula>
    </cfRule>
  </conditionalFormatting>
  <conditionalFormatting sqref="CG342">
    <cfRule type="cellIs" dxfId="8646" priority="6171" stopIfTrue="1" operator="equal">
      <formula>"Sin iniciar"</formula>
    </cfRule>
  </conditionalFormatting>
  <conditionalFormatting sqref="CG342">
    <cfRule type="cellIs" dxfId="8645" priority="6172" stopIfTrue="1" operator="equal">
      <formula>"Vencida"</formula>
    </cfRule>
  </conditionalFormatting>
  <conditionalFormatting sqref="CG342">
    <cfRule type="cellIs" dxfId="8644" priority="6173" stopIfTrue="1" operator="equal">
      <formula>"En avance"</formula>
    </cfRule>
  </conditionalFormatting>
  <conditionalFormatting sqref="CG342">
    <cfRule type="cellIs" dxfId="8643" priority="6174" stopIfTrue="1" operator="equal">
      <formula>"Cumplida"</formula>
    </cfRule>
  </conditionalFormatting>
  <conditionalFormatting sqref="CF342">
    <cfRule type="cellIs" dxfId="8642" priority="6175" stopIfTrue="1" operator="equal">
      <formula>"Sin seguimiento"</formula>
    </cfRule>
  </conditionalFormatting>
  <conditionalFormatting sqref="CF342">
    <cfRule type="cellIs" dxfId="8641" priority="6176" stopIfTrue="1" operator="equal">
      <formula>"Sin iniciar"</formula>
    </cfRule>
  </conditionalFormatting>
  <conditionalFormatting sqref="CF342">
    <cfRule type="cellIs" dxfId="8640" priority="6177" stopIfTrue="1" operator="equal">
      <formula>"Vencida"</formula>
    </cfRule>
  </conditionalFormatting>
  <conditionalFormatting sqref="CF342">
    <cfRule type="cellIs" dxfId="8639" priority="6178" stopIfTrue="1" operator="equal">
      <formula>"En avance"</formula>
    </cfRule>
  </conditionalFormatting>
  <conditionalFormatting sqref="CF342">
    <cfRule type="cellIs" dxfId="8638" priority="6179" stopIfTrue="1" operator="equal">
      <formula>"Cumplida"</formula>
    </cfRule>
  </conditionalFormatting>
  <conditionalFormatting sqref="CH345">
    <cfRule type="cellIs" dxfId="8637" priority="6180" stopIfTrue="1" operator="equal">
      <formula>"Sin seguimiento"</formula>
    </cfRule>
  </conditionalFormatting>
  <conditionalFormatting sqref="CH345">
    <cfRule type="cellIs" dxfId="8636" priority="6181" stopIfTrue="1" operator="equal">
      <formula>"Sin iniciar"</formula>
    </cfRule>
  </conditionalFormatting>
  <conditionalFormatting sqref="CH345">
    <cfRule type="cellIs" dxfId="8635" priority="6182" stopIfTrue="1" operator="equal">
      <formula>"Vencida"</formula>
    </cfRule>
  </conditionalFormatting>
  <conditionalFormatting sqref="CH345">
    <cfRule type="cellIs" dxfId="8634" priority="6183" stopIfTrue="1" operator="equal">
      <formula>"En avance"</formula>
    </cfRule>
  </conditionalFormatting>
  <conditionalFormatting sqref="CH345">
    <cfRule type="cellIs" dxfId="8633" priority="6184" stopIfTrue="1" operator="equal">
      <formula>"Cumplida"</formula>
    </cfRule>
  </conditionalFormatting>
  <conditionalFormatting sqref="CI345">
    <cfRule type="cellIs" dxfId="8632" priority="6185" operator="equal">
      <formula>"Sin iniciar"</formula>
    </cfRule>
  </conditionalFormatting>
  <conditionalFormatting sqref="CI345">
    <cfRule type="cellIs" dxfId="8631" priority="6186" operator="equal">
      <formula>"Vencida"</formula>
    </cfRule>
  </conditionalFormatting>
  <conditionalFormatting sqref="CI345">
    <cfRule type="cellIs" dxfId="8630" priority="6187" operator="equal">
      <formula>"En avance"</formula>
    </cfRule>
  </conditionalFormatting>
  <conditionalFormatting sqref="CI345">
    <cfRule type="cellIs" dxfId="8629" priority="6188" operator="equal">
      <formula>"Cumplida"</formula>
    </cfRule>
  </conditionalFormatting>
  <conditionalFormatting sqref="CE345">
    <cfRule type="cellIs" dxfId="8628" priority="6189" stopIfTrue="1" operator="equal">
      <formula>"Sin iniciar"</formula>
    </cfRule>
  </conditionalFormatting>
  <conditionalFormatting sqref="CE345">
    <cfRule type="cellIs" dxfId="8627" priority="6190" stopIfTrue="1" operator="equal">
      <formula>"Vencida"</formula>
    </cfRule>
  </conditionalFormatting>
  <conditionalFormatting sqref="CE345">
    <cfRule type="cellIs" dxfId="8626" priority="6191" stopIfTrue="1" operator="equal">
      <formula>"En avance"</formula>
    </cfRule>
  </conditionalFormatting>
  <conditionalFormatting sqref="CE345">
    <cfRule type="cellIs" dxfId="8625" priority="6192" stopIfTrue="1" operator="equal">
      <formula>"Cumplida"</formula>
    </cfRule>
  </conditionalFormatting>
  <conditionalFormatting sqref="CG345">
    <cfRule type="cellIs" dxfId="8624" priority="6193" stopIfTrue="1" operator="equal">
      <formula>"Sin iniciar"</formula>
    </cfRule>
  </conditionalFormatting>
  <conditionalFormatting sqref="CG345">
    <cfRule type="cellIs" dxfId="8623" priority="6194" stopIfTrue="1" operator="equal">
      <formula>"Vencida"</formula>
    </cfRule>
  </conditionalFormatting>
  <conditionalFormatting sqref="CG345">
    <cfRule type="cellIs" dxfId="8622" priority="6195" stopIfTrue="1" operator="equal">
      <formula>"En avance"</formula>
    </cfRule>
  </conditionalFormatting>
  <conditionalFormatting sqref="CG345">
    <cfRule type="cellIs" dxfId="8621" priority="6196" stopIfTrue="1" operator="equal">
      <formula>"Cumplida"</formula>
    </cfRule>
  </conditionalFormatting>
  <conditionalFormatting sqref="CF345">
    <cfRule type="cellIs" dxfId="8620" priority="6197" stopIfTrue="1" operator="equal">
      <formula>"Sin seguimiento"</formula>
    </cfRule>
  </conditionalFormatting>
  <conditionalFormatting sqref="CF345">
    <cfRule type="cellIs" dxfId="8619" priority="6198" stopIfTrue="1" operator="equal">
      <formula>"Sin iniciar"</formula>
    </cfRule>
  </conditionalFormatting>
  <conditionalFormatting sqref="CF345">
    <cfRule type="cellIs" dxfId="8618" priority="6199" stopIfTrue="1" operator="equal">
      <formula>"Vencida"</formula>
    </cfRule>
  </conditionalFormatting>
  <conditionalFormatting sqref="CF345">
    <cfRule type="cellIs" dxfId="8617" priority="6200" stopIfTrue="1" operator="equal">
      <formula>"En avance"</formula>
    </cfRule>
  </conditionalFormatting>
  <conditionalFormatting sqref="CF345">
    <cfRule type="cellIs" dxfId="8616" priority="6201" stopIfTrue="1" operator="equal">
      <formula>"Cumplida"</formula>
    </cfRule>
  </conditionalFormatting>
  <conditionalFormatting sqref="CH397">
    <cfRule type="cellIs" dxfId="8615" priority="6202" stopIfTrue="1" operator="equal">
      <formula>"Sin seguimiento"</formula>
    </cfRule>
  </conditionalFormatting>
  <conditionalFormatting sqref="CH397">
    <cfRule type="cellIs" dxfId="8614" priority="6203" stopIfTrue="1" operator="equal">
      <formula>"Sin iniciar"</formula>
    </cfRule>
  </conditionalFormatting>
  <conditionalFormatting sqref="CH397">
    <cfRule type="cellIs" dxfId="8613" priority="6204" stopIfTrue="1" operator="equal">
      <formula>"Vencida"</formula>
    </cfRule>
  </conditionalFormatting>
  <conditionalFormatting sqref="CH397">
    <cfRule type="cellIs" dxfId="8612" priority="6205" stopIfTrue="1" operator="equal">
      <formula>"En avance"</formula>
    </cfRule>
  </conditionalFormatting>
  <conditionalFormatting sqref="CH397">
    <cfRule type="cellIs" dxfId="8611" priority="6206" stopIfTrue="1" operator="equal">
      <formula>"Cumplida"</formula>
    </cfRule>
  </conditionalFormatting>
  <conditionalFormatting sqref="CI397">
    <cfRule type="cellIs" dxfId="8610" priority="6207" operator="equal">
      <formula>"Sin iniciar"</formula>
    </cfRule>
  </conditionalFormatting>
  <conditionalFormatting sqref="CI397">
    <cfRule type="cellIs" dxfId="8609" priority="6208" operator="equal">
      <formula>"Vencida"</formula>
    </cfRule>
  </conditionalFormatting>
  <conditionalFormatting sqref="CI397">
    <cfRule type="cellIs" dxfId="8608" priority="6209" operator="equal">
      <formula>"En avance"</formula>
    </cfRule>
  </conditionalFormatting>
  <conditionalFormatting sqref="CI397">
    <cfRule type="cellIs" dxfId="8607" priority="6210" operator="equal">
      <formula>"Cumplida"</formula>
    </cfRule>
  </conditionalFormatting>
  <conditionalFormatting sqref="CE397">
    <cfRule type="cellIs" dxfId="8606" priority="6211" stopIfTrue="1" operator="equal">
      <formula>"Sin iniciar"</formula>
    </cfRule>
  </conditionalFormatting>
  <conditionalFormatting sqref="CE397">
    <cfRule type="cellIs" dxfId="8605" priority="6212" stopIfTrue="1" operator="equal">
      <formula>"Vencida"</formula>
    </cfRule>
  </conditionalFormatting>
  <conditionalFormatting sqref="CE397">
    <cfRule type="cellIs" dxfId="8604" priority="6213" stopIfTrue="1" operator="equal">
      <formula>"En avance"</formula>
    </cfRule>
  </conditionalFormatting>
  <conditionalFormatting sqref="CE397">
    <cfRule type="cellIs" dxfId="8603" priority="6214" stopIfTrue="1" operator="equal">
      <formula>"Cumplida"</formula>
    </cfRule>
  </conditionalFormatting>
  <conditionalFormatting sqref="CF397">
    <cfRule type="cellIs" dxfId="8602" priority="6215" stopIfTrue="1" operator="equal">
      <formula>"Sin seguimiento"</formula>
    </cfRule>
  </conditionalFormatting>
  <conditionalFormatting sqref="CF397">
    <cfRule type="cellIs" dxfId="8601" priority="6216" stopIfTrue="1" operator="equal">
      <formula>"Sin iniciar"</formula>
    </cfRule>
  </conditionalFormatting>
  <conditionalFormatting sqref="CF397">
    <cfRule type="cellIs" dxfId="8600" priority="6217" stopIfTrue="1" operator="equal">
      <formula>"Vencida"</formula>
    </cfRule>
  </conditionalFormatting>
  <conditionalFormatting sqref="CF397">
    <cfRule type="cellIs" dxfId="8599" priority="6218" stopIfTrue="1" operator="equal">
      <formula>"En avance"</formula>
    </cfRule>
  </conditionalFormatting>
  <conditionalFormatting sqref="CF397">
    <cfRule type="cellIs" dxfId="8598" priority="6219" stopIfTrue="1" operator="equal">
      <formula>"Cumplida"</formula>
    </cfRule>
  </conditionalFormatting>
  <conditionalFormatting sqref="CG397">
    <cfRule type="cellIs" dxfId="8597" priority="6220" stopIfTrue="1" operator="equal">
      <formula>"Sin iniciar"</formula>
    </cfRule>
  </conditionalFormatting>
  <conditionalFormatting sqref="CG397">
    <cfRule type="cellIs" dxfId="8596" priority="6221" stopIfTrue="1" operator="equal">
      <formula>"Vencida"</formula>
    </cfRule>
  </conditionalFormatting>
  <conditionalFormatting sqref="CG397">
    <cfRule type="cellIs" dxfId="8595" priority="6222" stopIfTrue="1" operator="equal">
      <formula>"En avance"</formula>
    </cfRule>
  </conditionalFormatting>
  <conditionalFormatting sqref="CG397">
    <cfRule type="cellIs" dxfId="8594" priority="6223" stopIfTrue="1" operator="equal">
      <formula>"Cumplida"</formula>
    </cfRule>
  </conditionalFormatting>
  <conditionalFormatting sqref="CI29:CI30">
    <cfRule type="cellIs" dxfId="8593" priority="6224" operator="equal">
      <formula>"Sin iniciar"</formula>
    </cfRule>
  </conditionalFormatting>
  <conditionalFormatting sqref="CI29:CI30">
    <cfRule type="cellIs" dxfId="8592" priority="6225" operator="equal">
      <formula>"Vencida"</formula>
    </cfRule>
  </conditionalFormatting>
  <conditionalFormatting sqref="CI29:CI30">
    <cfRule type="cellIs" dxfId="8591" priority="6226" operator="equal">
      <formula>"En avance"</formula>
    </cfRule>
  </conditionalFormatting>
  <conditionalFormatting sqref="CI29:CI30">
    <cfRule type="cellIs" dxfId="8590" priority="6227" operator="equal">
      <formula>"Cumplida"</formula>
    </cfRule>
  </conditionalFormatting>
  <conditionalFormatting sqref="CE29:CF30 CH29:CH30">
    <cfRule type="cellIs" dxfId="8589" priority="6228" stopIfTrue="1" operator="equal">
      <formula>"Sin iniciar"</formula>
    </cfRule>
  </conditionalFormatting>
  <conditionalFormatting sqref="CE29:CF30 CH29:CH30">
    <cfRule type="cellIs" dxfId="8588" priority="6229" stopIfTrue="1" operator="equal">
      <formula>"Vencida"</formula>
    </cfRule>
  </conditionalFormatting>
  <conditionalFormatting sqref="CE29:CF30 CH29:CH30">
    <cfRule type="cellIs" dxfId="8587" priority="6230" stopIfTrue="1" operator="equal">
      <formula>"En avance"</formula>
    </cfRule>
  </conditionalFormatting>
  <conditionalFormatting sqref="CE29:CF30 CH29:CH30">
    <cfRule type="cellIs" dxfId="8586" priority="6231" stopIfTrue="1" operator="equal">
      <formula>"Cumplida"</formula>
    </cfRule>
  </conditionalFormatting>
  <conditionalFormatting sqref="CI48">
    <cfRule type="cellIs" dxfId="8585" priority="6232" operator="equal">
      <formula>"Sin iniciar"</formula>
    </cfRule>
  </conditionalFormatting>
  <conditionalFormatting sqref="CI48">
    <cfRule type="cellIs" dxfId="8584" priority="6233" operator="equal">
      <formula>"Vencida"</formula>
    </cfRule>
  </conditionalFormatting>
  <conditionalFormatting sqref="CI48">
    <cfRule type="cellIs" dxfId="8583" priority="6234" operator="equal">
      <formula>"En avance"</formula>
    </cfRule>
  </conditionalFormatting>
  <conditionalFormatting sqref="CI48">
    <cfRule type="cellIs" dxfId="8582" priority="6235" operator="equal">
      <formula>"Cumplida"</formula>
    </cfRule>
  </conditionalFormatting>
  <conditionalFormatting sqref="CF48 CH48">
    <cfRule type="cellIs" dxfId="8581" priority="6236" operator="equal">
      <formula>"Sin iniciar"</formula>
    </cfRule>
  </conditionalFormatting>
  <conditionalFormatting sqref="CF48 CH48">
    <cfRule type="cellIs" dxfId="8580" priority="6237" operator="equal">
      <formula>"Vencida"</formula>
    </cfRule>
  </conditionalFormatting>
  <conditionalFormatting sqref="CF48 CH48">
    <cfRule type="cellIs" dxfId="8579" priority="6238" operator="equal">
      <formula>"En avance"</formula>
    </cfRule>
  </conditionalFormatting>
  <conditionalFormatting sqref="CF48 CH48">
    <cfRule type="cellIs" dxfId="8578" priority="6239" operator="equal">
      <formula>"Cumplida"</formula>
    </cfRule>
  </conditionalFormatting>
  <conditionalFormatting sqref="CE48">
    <cfRule type="cellIs" dxfId="8577" priority="6240" stopIfTrue="1" operator="equal">
      <formula>"Sin iniciar"</formula>
    </cfRule>
  </conditionalFormatting>
  <conditionalFormatting sqref="CE48">
    <cfRule type="cellIs" dxfId="8576" priority="6241" stopIfTrue="1" operator="equal">
      <formula>"Vencida"</formula>
    </cfRule>
  </conditionalFormatting>
  <conditionalFormatting sqref="CE48">
    <cfRule type="cellIs" dxfId="8575" priority="6242" stopIfTrue="1" operator="equal">
      <formula>"En avance"</formula>
    </cfRule>
  </conditionalFormatting>
  <conditionalFormatting sqref="CE48">
    <cfRule type="cellIs" dxfId="8574" priority="6243" stopIfTrue="1" operator="equal">
      <formula>"Cumplida"</formula>
    </cfRule>
  </conditionalFormatting>
  <conditionalFormatting sqref="CI49">
    <cfRule type="cellIs" dxfId="8573" priority="6244" operator="equal">
      <formula>"Sin iniciar"</formula>
    </cfRule>
  </conditionalFormatting>
  <conditionalFormatting sqref="CI49">
    <cfRule type="cellIs" dxfId="8572" priority="6245" operator="equal">
      <formula>"Vencida"</formula>
    </cfRule>
  </conditionalFormatting>
  <conditionalFormatting sqref="CI49">
    <cfRule type="cellIs" dxfId="8571" priority="6246" operator="equal">
      <formula>"En avance"</formula>
    </cfRule>
  </conditionalFormatting>
  <conditionalFormatting sqref="CI49">
    <cfRule type="cellIs" dxfId="8570" priority="6247" operator="equal">
      <formula>"Cumplida"</formula>
    </cfRule>
  </conditionalFormatting>
  <conditionalFormatting sqref="CH49">
    <cfRule type="cellIs" dxfId="8569" priority="6248" operator="equal">
      <formula>"Sin iniciar"</formula>
    </cfRule>
  </conditionalFormatting>
  <conditionalFormatting sqref="CH49">
    <cfRule type="cellIs" dxfId="8568" priority="6249" operator="equal">
      <formula>"Vencida"</formula>
    </cfRule>
  </conditionalFormatting>
  <conditionalFormatting sqref="CH49">
    <cfRule type="cellIs" dxfId="8567" priority="6250" operator="equal">
      <formula>"En avance"</formula>
    </cfRule>
  </conditionalFormatting>
  <conditionalFormatting sqref="CH49">
    <cfRule type="cellIs" dxfId="8566" priority="6251" operator="equal">
      <formula>"Cumplida"</formula>
    </cfRule>
  </conditionalFormatting>
  <conditionalFormatting sqref="CE49">
    <cfRule type="cellIs" dxfId="8565" priority="6252" stopIfTrue="1" operator="equal">
      <formula>"Sin iniciar"</formula>
    </cfRule>
  </conditionalFormatting>
  <conditionalFormatting sqref="CE49">
    <cfRule type="cellIs" dxfId="8564" priority="6253" stopIfTrue="1" operator="equal">
      <formula>"Vencida"</formula>
    </cfRule>
  </conditionalFormatting>
  <conditionalFormatting sqref="CE49">
    <cfRule type="cellIs" dxfId="8563" priority="6254" stopIfTrue="1" operator="equal">
      <formula>"En avance"</formula>
    </cfRule>
  </conditionalFormatting>
  <conditionalFormatting sqref="CE49">
    <cfRule type="cellIs" dxfId="8562" priority="6255" stopIfTrue="1" operator="equal">
      <formula>"Cumplida"</formula>
    </cfRule>
  </conditionalFormatting>
  <conditionalFormatting sqref="CF49">
    <cfRule type="cellIs" dxfId="8561" priority="6256" stopIfTrue="1" operator="equal">
      <formula>"Sin iniciar"</formula>
    </cfRule>
  </conditionalFormatting>
  <conditionalFormatting sqref="CF49">
    <cfRule type="cellIs" dxfId="8560" priority="6257" stopIfTrue="1" operator="equal">
      <formula>"Vencida"</formula>
    </cfRule>
  </conditionalFormatting>
  <conditionalFormatting sqref="CF49">
    <cfRule type="cellIs" dxfId="8559" priority="6258" stopIfTrue="1" operator="equal">
      <formula>"En avance"</formula>
    </cfRule>
  </conditionalFormatting>
  <conditionalFormatting sqref="CF49">
    <cfRule type="cellIs" dxfId="8558" priority="6259" stopIfTrue="1" operator="equal">
      <formula>"Cumplida"</formula>
    </cfRule>
  </conditionalFormatting>
  <conditionalFormatting sqref="CI50">
    <cfRule type="cellIs" dxfId="8557" priority="6260" operator="equal">
      <formula>"Sin iniciar"</formula>
    </cfRule>
  </conditionalFormatting>
  <conditionalFormatting sqref="CI50">
    <cfRule type="cellIs" dxfId="8556" priority="6261" operator="equal">
      <formula>"Vencida"</formula>
    </cfRule>
  </conditionalFormatting>
  <conditionalFormatting sqref="CI50">
    <cfRule type="cellIs" dxfId="8555" priority="6262" operator="equal">
      <formula>"En avance"</formula>
    </cfRule>
  </conditionalFormatting>
  <conditionalFormatting sqref="CI50">
    <cfRule type="cellIs" dxfId="8554" priority="6263" operator="equal">
      <formula>"Cumplida"</formula>
    </cfRule>
  </conditionalFormatting>
  <conditionalFormatting sqref="CH50">
    <cfRule type="cellIs" dxfId="8553" priority="6264" operator="equal">
      <formula>"Sin iniciar"</formula>
    </cfRule>
  </conditionalFormatting>
  <conditionalFormatting sqref="CH50">
    <cfRule type="cellIs" dxfId="8552" priority="6265" operator="equal">
      <formula>"Vencida"</formula>
    </cfRule>
  </conditionalFormatting>
  <conditionalFormatting sqref="CH50">
    <cfRule type="cellIs" dxfId="8551" priority="6266" operator="equal">
      <formula>"En avance"</formula>
    </cfRule>
  </conditionalFormatting>
  <conditionalFormatting sqref="CH50">
    <cfRule type="cellIs" dxfId="8550" priority="6267" operator="equal">
      <formula>"Cumplida"</formula>
    </cfRule>
  </conditionalFormatting>
  <conditionalFormatting sqref="CE50">
    <cfRule type="cellIs" dxfId="8549" priority="6268" stopIfTrue="1" operator="equal">
      <formula>"Sin iniciar"</formula>
    </cfRule>
  </conditionalFormatting>
  <conditionalFormatting sqref="CE50">
    <cfRule type="cellIs" dxfId="8548" priority="6269" stopIfTrue="1" operator="equal">
      <formula>"Vencida"</formula>
    </cfRule>
  </conditionalFormatting>
  <conditionalFormatting sqref="CE50">
    <cfRule type="cellIs" dxfId="8547" priority="6270" stopIfTrue="1" operator="equal">
      <formula>"En avance"</formula>
    </cfRule>
  </conditionalFormatting>
  <conditionalFormatting sqref="CE50">
    <cfRule type="cellIs" dxfId="8546" priority="6271" stopIfTrue="1" operator="equal">
      <formula>"Cumplida"</formula>
    </cfRule>
  </conditionalFormatting>
  <conditionalFormatting sqref="CF50">
    <cfRule type="cellIs" dxfId="8545" priority="6272" stopIfTrue="1" operator="equal">
      <formula>"Sin iniciar"</formula>
    </cfRule>
  </conditionalFormatting>
  <conditionalFormatting sqref="CF50">
    <cfRule type="cellIs" dxfId="8544" priority="6273" stopIfTrue="1" operator="equal">
      <formula>"Vencida"</formula>
    </cfRule>
  </conditionalFormatting>
  <conditionalFormatting sqref="CF50">
    <cfRule type="cellIs" dxfId="8543" priority="6274" stopIfTrue="1" operator="equal">
      <formula>"En avance"</formula>
    </cfRule>
  </conditionalFormatting>
  <conditionalFormatting sqref="CF50">
    <cfRule type="cellIs" dxfId="8542" priority="6275" stopIfTrue="1" operator="equal">
      <formula>"Cumplida"</formula>
    </cfRule>
  </conditionalFormatting>
  <conditionalFormatting sqref="CI51">
    <cfRule type="cellIs" dxfId="8541" priority="6276" operator="equal">
      <formula>"Sin iniciar"</formula>
    </cfRule>
  </conditionalFormatting>
  <conditionalFormatting sqref="CI51">
    <cfRule type="cellIs" dxfId="8540" priority="6277" operator="equal">
      <formula>"Vencida"</formula>
    </cfRule>
  </conditionalFormatting>
  <conditionalFormatting sqref="CI51">
    <cfRule type="cellIs" dxfId="8539" priority="6278" operator="equal">
      <formula>"En avance"</formula>
    </cfRule>
  </conditionalFormatting>
  <conditionalFormatting sqref="CI51">
    <cfRule type="cellIs" dxfId="8538" priority="6279" operator="equal">
      <formula>"Cumplida"</formula>
    </cfRule>
  </conditionalFormatting>
  <conditionalFormatting sqref="CH51">
    <cfRule type="cellIs" dxfId="8537" priority="6280" operator="equal">
      <formula>"Sin iniciar"</formula>
    </cfRule>
  </conditionalFormatting>
  <conditionalFormatting sqref="CH51">
    <cfRule type="cellIs" dxfId="8536" priority="6281" operator="equal">
      <formula>"Vencida"</formula>
    </cfRule>
  </conditionalFormatting>
  <conditionalFormatting sqref="CH51">
    <cfRule type="cellIs" dxfId="8535" priority="6282" operator="equal">
      <formula>"En avance"</formula>
    </cfRule>
  </conditionalFormatting>
  <conditionalFormatting sqref="CH51">
    <cfRule type="cellIs" dxfId="8534" priority="6283" operator="equal">
      <formula>"Cumplida"</formula>
    </cfRule>
  </conditionalFormatting>
  <conditionalFormatting sqref="CE51">
    <cfRule type="cellIs" dxfId="8533" priority="6284" stopIfTrue="1" operator="equal">
      <formula>"Sin iniciar"</formula>
    </cfRule>
  </conditionalFormatting>
  <conditionalFormatting sqref="CE51">
    <cfRule type="cellIs" dxfId="8532" priority="6285" stopIfTrue="1" operator="equal">
      <formula>"Vencida"</formula>
    </cfRule>
  </conditionalFormatting>
  <conditionalFormatting sqref="CE51">
    <cfRule type="cellIs" dxfId="8531" priority="6286" stopIfTrue="1" operator="equal">
      <formula>"En avance"</formula>
    </cfRule>
  </conditionalFormatting>
  <conditionalFormatting sqref="CE51">
    <cfRule type="cellIs" dxfId="8530" priority="6287" stopIfTrue="1" operator="equal">
      <formula>"Cumplida"</formula>
    </cfRule>
  </conditionalFormatting>
  <conditionalFormatting sqref="CF51">
    <cfRule type="cellIs" dxfId="8529" priority="6288" stopIfTrue="1" operator="equal">
      <formula>"Sin iniciar"</formula>
    </cfRule>
  </conditionalFormatting>
  <conditionalFormatting sqref="CF51">
    <cfRule type="cellIs" dxfId="8528" priority="6289" stopIfTrue="1" operator="equal">
      <formula>"Vencida"</formula>
    </cfRule>
  </conditionalFormatting>
  <conditionalFormatting sqref="CF51">
    <cfRule type="cellIs" dxfId="8527" priority="6290" stopIfTrue="1" operator="equal">
      <formula>"En avance"</formula>
    </cfRule>
  </conditionalFormatting>
  <conditionalFormatting sqref="CF51">
    <cfRule type="cellIs" dxfId="8526" priority="6291" stopIfTrue="1" operator="equal">
      <formula>"Cumplida"</formula>
    </cfRule>
  </conditionalFormatting>
  <conditionalFormatting sqref="CI106">
    <cfRule type="cellIs" dxfId="8525" priority="6292" operator="equal">
      <formula>"Sin iniciar"</formula>
    </cfRule>
  </conditionalFormatting>
  <conditionalFormatting sqref="CI106">
    <cfRule type="cellIs" dxfId="8524" priority="6293" operator="equal">
      <formula>"Vencida"</formula>
    </cfRule>
  </conditionalFormatting>
  <conditionalFormatting sqref="CI106">
    <cfRule type="cellIs" dxfId="8523" priority="6294" operator="equal">
      <formula>"En avance"</formula>
    </cfRule>
  </conditionalFormatting>
  <conditionalFormatting sqref="CI106">
    <cfRule type="cellIs" dxfId="8522" priority="6295" operator="equal">
      <formula>"Cumplida"</formula>
    </cfRule>
  </conditionalFormatting>
  <conditionalFormatting sqref="CH106">
    <cfRule type="cellIs" dxfId="8521" priority="6296" operator="equal">
      <formula>"Sin iniciar"</formula>
    </cfRule>
  </conditionalFormatting>
  <conditionalFormatting sqref="CH106">
    <cfRule type="cellIs" dxfId="8520" priority="6297" operator="equal">
      <formula>"Vencida"</formula>
    </cfRule>
  </conditionalFormatting>
  <conditionalFormatting sqref="CH106">
    <cfRule type="cellIs" dxfId="8519" priority="6298" operator="equal">
      <formula>"En avance"</formula>
    </cfRule>
  </conditionalFormatting>
  <conditionalFormatting sqref="CH106">
    <cfRule type="cellIs" dxfId="8518" priority="6299" operator="equal">
      <formula>"Cumplida"</formula>
    </cfRule>
  </conditionalFormatting>
  <conditionalFormatting sqref="CE106">
    <cfRule type="cellIs" dxfId="8517" priority="6300" stopIfTrue="1" operator="equal">
      <formula>"Sin iniciar"</formula>
    </cfRule>
  </conditionalFormatting>
  <conditionalFormatting sqref="CE106">
    <cfRule type="cellIs" dxfId="8516" priority="6301" stopIfTrue="1" operator="equal">
      <formula>"Vencida"</formula>
    </cfRule>
  </conditionalFormatting>
  <conditionalFormatting sqref="CE106">
    <cfRule type="cellIs" dxfId="8515" priority="6302" stopIfTrue="1" operator="equal">
      <formula>"En avance"</formula>
    </cfRule>
  </conditionalFormatting>
  <conditionalFormatting sqref="CE106">
    <cfRule type="cellIs" dxfId="8514" priority="6303" stopIfTrue="1" operator="equal">
      <formula>"Cumplida"</formula>
    </cfRule>
  </conditionalFormatting>
  <conditionalFormatting sqref="CF106">
    <cfRule type="cellIs" dxfId="8513" priority="6304" stopIfTrue="1" operator="equal">
      <formula>"Sin iniciar"</formula>
    </cfRule>
  </conditionalFormatting>
  <conditionalFormatting sqref="CF106">
    <cfRule type="cellIs" dxfId="8512" priority="6305" stopIfTrue="1" operator="equal">
      <formula>"Vencida"</formula>
    </cfRule>
  </conditionalFormatting>
  <conditionalFormatting sqref="CF106">
    <cfRule type="cellIs" dxfId="8511" priority="6306" stopIfTrue="1" operator="equal">
      <formula>"En avance"</formula>
    </cfRule>
  </conditionalFormatting>
  <conditionalFormatting sqref="CF106">
    <cfRule type="cellIs" dxfId="8510" priority="6307" stopIfTrue="1" operator="equal">
      <formula>"Cumplida"</formula>
    </cfRule>
  </conditionalFormatting>
  <conditionalFormatting sqref="CI107">
    <cfRule type="cellIs" dxfId="8509" priority="6308" operator="equal">
      <formula>"Sin iniciar"</formula>
    </cfRule>
  </conditionalFormatting>
  <conditionalFormatting sqref="CI107">
    <cfRule type="cellIs" dxfId="8508" priority="6309" operator="equal">
      <formula>"Vencida"</formula>
    </cfRule>
  </conditionalFormatting>
  <conditionalFormatting sqref="CI107">
    <cfRule type="cellIs" dxfId="8507" priority="6310" operator="equal">
      <formula>"En avance"</formula>
    </cfRule>
  </conditionalFormatting>
  <conditionalFormatting sqref="CI107">
    <cfRule type="cellIs" dxfId="8506" priority="6311" operator="equal">
      <formula>"Cumplida"</formula>
    </cfRule>
  </conditionalFormatting>
  <conditionalFormatting sqref="CH107">
    <cfRule type="cellIs" dxfId="8505" priority="6312" operator="equal">
      <formula>"Sin iniciar"</formula>
    </cfRule>
  </conditionalFormatting>
  <conditionalFormatting sqref="CH107">
    <cfRule type="cellIs" dxfId="8504" priority="6313" operator="equal">
      <formula>"Vencida"</formula>
    </cfRule>
  </conditionalFormatting>
  <conditionalFormatting sqref="CH107">
    <cfRule type="cellIs" dxfId="8503" priority="6314" operator="equal">
      <formula>"En avance"</formula>
    </cfRule>
  </conditionalFormatting>
  <conditionalFormatting sqref="CH107">
    <cfRule type="cellIs" dxfId="8502" priority="6315" operator="equal">
      <formula>"Cumplida"</formula>
    </cfRule>
  </conditionalFormatting>
  <conditionalFormatting sqref="CE107">
    <cfRule type="cellIs" dxfId="8501" priority="6316" stopIfTrue="1" operator="equal">
      <formula>"Sin iniciar"</formula>
    </cfRule>
  </conditionalFormatting>
  <conditionalFormatting sqref="CE107">
    <cfRule type="cellIs" dxfId="8500" priority="6317" stopIfTrue="1" operator="equal">
      <formula>"Vencida"</formula>
    </cfRule>
  </conditionalFormatting>
  <conditionalFormatting sqref="CE107">
    <cfRule type="cellIs" dxfId="8499" priority="6318" stopIfTrue="1" operator="equal">
      <formula>"En avance"</formula>
    </cfRule>
  </conditionalFormatting>
  <conditionalFormatting sqref="CE107">
    <cfRule type="cellIs" dxfId="8498" priority="6319" stopIfTrue="1" operator="equal">
      <formula>"Cumplida"</formula>
    </cfRule>
  </conditionalFormatting>
  <conditionalFormatting sqref="CF107">
    <cfRule type="cellIs" dxfId="8497" priority="6320" stopIfTrue="1" operator="equal">
      <formula>"Sin iniciar"</formula>
    </cfRule>
  </conditionalFormatting>
  <conditionalFormatting sqref="CF107">
    <cfRule type="cellIs" dxfId="8496" priority="6321" stopIfTrue="1" operator="equal">
      <formula>"Vencida"</formula>
    </cfRule>
  </conditionalFormatting>
  <conditionalFormatting sqref="CF107">
    <cfRule type="cellIs" dxfId="8495" priority="6322" stopIfTrue="1" operator="equal">
      <formula>"En avance"</formula>
    </cfRule>
  </conditionalFormatting>
  <conditionalFormatting sqref="CF107">
    <cfRule type="cellIs" dxfId="8494" priority="6323" stopIfTrue="1" operator="equal">
      <formula>"Cumplida"</formula>
    </cfRule>
  </conditionalFormatting>
  <conditionalFormatting sqref="CI108">
    <cfRule type="cellIs" dxfId="8493" priority="6324" operator="equal">
      <formula>"Sin iniciar"</formula>
    </cfRule>
  </conditionalFormatting>
  <conditionalFormatting sqref="CI108">
    <cfRule type="cellIs" dxfId="8492" priority="6325" operator="equal">
      <formula>"Vencida"</formula>
    </cfRule>
  </conditionalFormatting>
  <conditionalFormatting sqref="CI108">
    <cfRule type="cellIs" dxfId="8491" priority="6326" operator="equal">
      <formula>"En avance"</formula>
    </cfRule>
  </conditionalFormatting>
  <conditionalFormatting sqref="CI108">
    <cfRule type="cellIs" dxfId="8490" priority="6327" operator="equal">
      <formula>"Cumplida"</formula>
    </cfRule>
  </conditionalFormatting>
  <conditionalFormatting sqref="CH108">
    <cfRule type="cellIs" dxfId="8489" priority="6328" operator="equal">
      <formula>"Sin iniciar"</formula>
    </cfRule>
  </conditionalFormatting>
  <conditionalFormatting sqref="CH108">
    <cfRule type="cellIs" dxfId="8488" priority="6329" operator="equal">
      <formula>"Vencida"</formula>
    </cfRule>
  </conditionalFormatting>
  <conditionalFormatting sqref="CH108">
    <cfRule type="cellIs" dxfId="8487" priority="6330" operator="equal">
      <formula>"En avance"</formula>
    </cfRule>
  </conditionalFormatting>
  <conditionalFormatting sqref="CH108">
    <cfRule type="cellIs" dxfId="8486" priority="6331" operator="equal">
      <formula>"Cumplida"</formula>
    </cfRule>
  </conditionalFormatting>
  <conditionalFormatting sqref="CE108:CE109">
    <cfRule type="cellIs" dxfId="8485" priority="6332" stopIfTrue="1" operator="equal">
      <formula>"Sin iniciar"</formula>
    </cfRule>
  </conditionalFormatting>
  <conditionalFormatting sqref="CE108:CE109">
    <cfRule type="cellIs" dxfId="8484" priority="6333" stopIfTrue="1" operator="equal">
      <formula>"Vencida"</formula>
    </cfRule>
  </conditionalFormatting>
  <conditionalFormatting sqref="CE108:CE109">
    <cfRule type="cellIs" dxfId="8483" priority="6334" stopIfTrue="1" operator="equal">
      <formula>"En avance"</formula>
    </cfRule>
  </conditionalFormatting>
  <conditionalFormatting sqref="CE108:CE109">
    <cfRule type="cellIs" dxfId="8482" priority="6335" stopIfTrue="1" operator="equal">
      <formula>"Cumplida"</formula>
    </cfRule>
  </conditionalFormatting>
  <conditionalFormatting sqref="CF108">
    <cfRule type="cellIs" dxfId="8481" priority="6336" stopIfTrue="1" operator="equal">
      <formula>"Sin iniciar"</formula>
    </cfRule>
  </conditionalFormatting>
  <conditionalFormatting sqref="CF108">
    <cfRule type="cellIs" dxfId="8480" priority="6337" stopIfTrue="1" operator="equal">
      <formula>"Vencida"</formula>
    </cfRule>
  </conditionalFormatting>
  <conditionalFormatting sqref="CF108">
    <cfRule type="cellIs" dxfId="8479" priority="6338" stopIfTrue="1" operator="equal">
      <formula>"En avance"</formula>
    </cfRule>
  </conditionalFormatting>
  <conditionalFormatting sqref="CF108">
    <cfRule type="cellIs" dxfId="8478" priority="6339" stopIfTrue="1" operator="equal">
      <formula>"Cumplida"</formula>
    </cfRule>
  </conditionalFormatting>
  <conditionalFormatting sqref="CI114">
    <cfRule type="cellIs" dxfId="8477" priority="6340" operator="equal">
      <formula>"Sin iniciar"</formula>
    </cfRule>
  </conditionalFormatting>
  <conditionalFormatting sqref="CI114">
    <cfRule type="cellIs" dxfId="8476" priority="6341" operator="equal">
      <formula>"Vencida"</formula>
    </cfRule>
  </conditionalFormatting>
  <conditionalFormatting sqref="CI114">
    <cfRule type="cellIs" dxfId="8475" priority="6342" operator="equal">
      <formula>"En avance"</formula>
    </cfRule>
  </conditionalFormatting>
  <conditionalFormatting sqref="CI114">
    <cfRule type="cellIs" dxfId="8474" priority="6343" operator="equal">
      <formula>"Cumplida"</formula>
    </cfRule>
  </conditionalFormatting>
  <conditionalFormatting sqref="CF114">
    <cfRule type="cellIs" dxfId="8473" priority="6344" stopIfTrue="1" operator="equal">
      <formula>"Sin seguimiento"</formula>
    </cfRule>
  </conditionalFormatting>
  <conditionalFormatting sqref="CF114">
    <cfRule type="cellIs" dxfId="8472" priority="6345" stopIfTrue="1" operator="equal">
      <formula>"Sin iniciar"</formula>
    </cfRule>
  </conditionalFormatting>
  <conditionalFormatting sqref="CF114">
    <cfRule type="cellIs" dxfId="8471" priority="6346" stopIfTrue="1" operator="equal">
      <formula>"Vencida"</formula>
    </cfRule>
  </conditionalFormatting>
  <conditionalFormatting sqref="CF114">
    <cfRule type="cellIs" dxfId="8470" priority="6347" stopIfTrue="1" operator="equal">
      <formula>"En avance"</formula>
    </cfRule>
  </conditionalFormatting>
  <conditionalFormatting sqref="CF114">
    <cfRule type="cellIs" dxfId="8469" priority="6348" stopIfTrue="1" operator="equal">
      <formula>"Cumplida"</formula>
    </cfRule>
  </conditionalFormatting>
  <conditionalFormatting sqref="CH114">
    <cfRule type="cellIs" dxfId="8468" priority="6349" operator="equal">
      <formula>"Sin iniciar"</formula>
    </cfRule>
  </conditionalFormatting>
  <conditionalFormatting sqref="CH114">
    <cfRule type="cellIs" dxfId="8467" priority="6350" operator="equal">
      <formula>"Vencida"</formula>
    </cfRule>
  </conditionalFormatting>
  <conditionalFormatting sqref="CH114">
    <cfRule type="cellIs" dxfId="8466" priority="6351" operator="equal">
      <formula>"En avance"</formula>
    </cfRule>
  </conditionalFormatting>
  <conditionalFormatting sqref="CH114">
    <cfRule type="cellIs" dxfId="8465" priority="6352" operator="equal">
      <formula>"Cumplida"</formula>
    </cfRule>
  </conditionalFormatting>
  <conditionalFormatting sqref="CE114">
    <cfRule type="cellIs" dxfId="8464" priority="6353" stopIfTrue="1" operator="equal">
      <formula>"Sin iniciar"</formula>
    </cfRule>
  </conditionalFormatting>
  <conditionalFormatting sqref="CE114">
    <cfRule type="cellIs" dxfId="8463" priority="6354" stopIfTrue="1" operator="equal">
      <formula>"Vencida"</formula>
    </cfRule>
  </conditionalFormatting>
  <conditionalFormatting sqref="CE114">
    <cfRule type="cellIs" dxfId="8462" priority="6355" stopIfTrue="1" operator="equal">
      <formula>"En avance"</formula>
    </cfRule>
  </conditionalFormatting>
  <conditionalFormatting sqref="CE114">
    <cfRule type="cellIs" dxfId="8461" priority="6356" stopIfTrue="1" operator="equal">
      <formula>"Cumplida"</formula>
    </cfRule>
  </conditionalFormatting>
  <conditionalFormatting sqref="CI171">
    <cfRule type="cellIs" dxfId="8460" priority="6357" operator="equal">
      <formula>"Sin iniciar"</formula>
    </cfRule>
  </conditionalFormatting>
  <conditionalFormatting sqref="CI171">
    <cfRule type="cellIs" dxfId="8459" priority="6358" operator="equal">
      <formula>"Vencida"</formula>
    </cfRule>
  </conditionalFormatting>
  <conditionalFormatting sqref="CI171">
    <cfRule type="cellIs" dxfId="8458" priority="6359" operator="equal">
      <formula>"En avance"</formula>
    </cfRule>
  </conditionalFormatting>
  <conditionalFormatting sqref="CI171">
    <cfRule type="cellIs" dxfId="8457" priority="6360" operator="equal">
      <formula>"Cumplida"</formula>
    </cfRule>
  </conditionalFormatting>
  <conditionalFormatting sqref="CH171">
    <cfRule type="cellIs" dxfId="8456" priority="6361" operator="equal">
      <formula>"Sin iniciar"</formula>
    </cfRule>
  </conditionalFormatting>
  <conditionalFormatting sqref="CH171">
    <cfRule type="cellIs" dxfId="8455" priority="6362" operator="equal">
      <formula>"Vencida"</formula>
    </cfRule>
  </conditionalFormatting>
  <conditionalFormatting sqref="CH171">
    <cfRule type="cellIs" dxfId="8454" priority="6363" operator="equal">
      <formula>"En avance"</formula>
    </cfRule>
  </conditionalFormatting>
  <conditionalFormatting sqref="CH171">
    <cfRule type="cellIs" dxfId="8453" priority="6364" operator="equal">
      <formula>"Cumplida"</formula>
    </cfRule>
  </conditionalFormatting>
  <conditionalFormatting sqref="CE171">
    <cfRule type="cellIs" dxfId="8452" priority="6365" stopIfTrue="1" operator="equal">
      <formula>"Sin iniciar"</formula>
    </cfRule>
  </conditionalFormatting>
  <conditionalFormatting sqref="CE171">
    <cfRule type="cellIs" dxfId="8451" priority="6366" stopIfTrue="1" operator="equal">
      <formula>"Vencida"</formula>
    </cfRule>
  </conditionalFormatting>
  <conditionalFormatting sqref="CE171">
    <cfRule type="cellIs" dxfId="8450" priority="6367" stopIfTrue="1" operator="equal">
      <formula>"En avance"</formula>
    </cfRule>
  </conditionalFormatting>
  <conditionalFormatting sqref="CE171">
    <cfRule type="cellIs" dxfId="8449" priority="6368" stopIfTrue="1" operator="equal">
      <formula>"Cumplida"</formula>
    </cfRule>
  </conditionalFormatting>
  <conditionalFormatting sqref="CI172">
    <cfRule type="cellIs" dxfId="8448" priority="6369" operator="equal">
      <formula>"Sin iniciar"</formula>
    </cfRule>
  </conditionalFormatting>
  <conditionalFormatting sqref="CI172">
    <cfRule type="cellIs" dxfId="8447" priority="6370" operator="equal">
      <formula>"Vencida"</formula>
    </cfRule>
  </conditionalFormatting>
  <conditionalFormatting sqref="CI172">
    <cfRule type="cellIs" dxfId="8446" priority="6371" operator="equal">
      <formula>"En avance"</formula>
    </cfRule>
  </conditionalFormatting>
  <conditionalFormatting sqref="CI172">
    <cfRule type="cellIs" dxfId="8445" priority="6372" operator="equal">
      <formula>"Cumplida"</formula>
    </cfRule>
  </conditionalFormatting>
  <conditionalFormatting sqref="CH172">
    <cfRule type="cellIs" dxfId="8444" priority="6373" operator="equal">
      <formula>"Sin iniciar"</formula>
    </cfRule>
  </conditionalFormatting>
  <conditionalFormatting sqref="CH172">
    <cfRule type="cellIs" dxfId="8443" priority="6374" operator="equal">
      <formula>"Vencida"</formula>
    </cfRule>
  </conditionalFormatting>
  <conditionalFormatting sqref="CH172">
    <cfRule type="cellIs" dxfId="8442" priority="6375" operator="equal">
      <formula>"En avance"</formula>
    </cfRule>
  </conditionalFormatting>
  <conditionalFormatting sqref="CH172">
    <cfRule type="cellIs" dxfId="8441" priority="6376" operator="equal">
      <formula>"Cumplida"</formula>
    </cfRule>
  </conditionalFormatting>
  <conditionalFormatting sqref="CE172">
    <cfRule type="cellIs" dxfId="8440" priority="6377" stopIfTrue="1" operator="equal">
      <formula>"Sin iniciar"</formula>
    </cfRule>
  </conditionalFormatting>
  <conditionalFormatting sqref="CE172">
    <cfRule type="cellIs" dxfId="8439" priority="6378" stopIfTrue="1" operator="equal">
      <formula>"Vencida"</formula>
    </cfRule>
  </conditionalFormatting>
  <conditionalFormatting sqref="CE172">
    <cfRule type="cellIs" dxfId="8438" priority="6379" stopIfTrue="1" operator="equal">
      <formula>"En avance"</formula>
    </cfRule>
  </conditionalFormatting>
  <conditionalFormatting sqref="CE172">
    <cfRule type="cellIs" dxfId="8437" priority="6380" stopIfTrue="1" operator="equal">
      <formula>"Cumplida"</formula>
    </cfRule>
  </conditionalFormatting>
  <conditionalFormatting sqref="CI173">
    <cfRule type="cellIs" dxfId="8436" priority="6381" operator="equal">
      <formula>"Sin iniciar"</formula>
    </cfRule>
  </conditionalFormatting>
  <conditionalFormatting sqref="CI173">
    <cfRule type="cellIs" dxfId="8435" priority="6382" operator="equal">
      <formula>"Vencida"</formula>
    </cfRule>
  </conditionalFormatting>
  <conditionalFormatting sqref="CI173">
    <cfRule type="cellIs" dxfId="8434" priority="6383" operator="equal">
      <formula>"En avance"</formula>
    </cfRule>
  </conditionalFormatting>
  <conditionalFormatting sqref="CI173">
    <cfRule type="cellIs" dxfId="8433" priority="6384" operator="equal">
      <formula>"Cumplida"</formula>
    </cfRule>
  </conditionalFormatting>
  <conditionalFormatting sqref="CF173">
    <cfRule type="cellIs" dxfId="8432" priority="6385" stopIfTrue="1" operator="equal">
      <formula>"Sin seguimiento"</formula>
    </cfRule>
  </conditionalFormatting>
  <conditionalFormatting sqref="CF173">
    <cfRule type="cellIs" dxfId="8431" priority="6386" stopIfTrue="1" operator="equal">
      <formula>"Sin iniciar"</formula>
    </cfRule>
  </conditionalFormatting>
  <conditionalFormatting sqref="CF173">
    <cfRule type="cellIs" dxfId="8430" priority="6387" stopIfTrue="1" operator="equal">
      <formula>"Vencida"</formula>
    </cfRule>
  </conditionalFormatting>
  <conditionalFormatting sqref="CF173">
    <cfRule type="cellIs" dxfId="8429" priority="6388" stopIfTrue="1" operator="equal">
      <formula>"En avance"</formula>
    </cfRule>
  </conditionalFormatting>
  <conditionalFormatting sqref="CF173">
    <cfRule type="cellIs" dxfId="8428" priority="6389" stopIfTrue="1" operator="equal">
      <formula>"Cumplida"</formula>
    </cfRule>
  </conditionalFormatting>
  <conditionalFormatting sqref="CH173">
    <cfRule type="cellIs" dxfId="8427" priority="6390" operator="equal">
      <formula>"Sin iniciar"</formula>
    </cfRule>
  </conditionalFormatting>
  <conditionalFormatting sqref="CH173">
    <cfRule type="cellIs" dxfId="8426" priority="6391" operator="equal">
      <formula>"Vencida"</formula>
    </cfRule>
  </conditionalFormatting>
  <conditionalFormatting sqref="CH173">
    <cfRule type="cellIs" dxfId="8425" priority="6392" operator="equal">
      <formula>"En avance"</formula>
    </cfRule>
  </conditionalFormatting>
  <conditionalFormatting sqref="CH173">
    <cfRule type="cellIs" dxfId="8424" priority="6393" operator="equal">
      <formula>"Cumplida"</formula>
    </cfRule>
  </conditionalFormatting>
  <conditionalFormatting sqref="CE173">
    <cfRule type="cellIs" dxfId="8423" priority="6394" stopIfTrue="1" operator="equal">
      <formula>"Sin iniciar"</formula>
    </cfRule>
  </conditionalFormatting>
  <conditionalFormatting sqref="CE173">
    <cfRule type="cellIs" dxfId="8422" priority="6395" stopIfTrue="1" operator="equal">
      <formula>"Vencida"</formula>
    </cfRule>
  </conditionalFormatting>
  <conditionalFormatting sqref="CE173">
    <cfRule type="cellIs" dxfId="8421" priority="6396" stopIfTrue="1" operator="equal">
      <formula>"En avance"</formula>
    </cfRule>
  </conditionalFormatting>
  <conditionalFormatting sqref="CE173">
    <cfRule type="cellIs" dxfId="8420" priority="6397" stopIfTrue="1" operator="equal">
      <formula>"Cumplida"</formula>
    </cfRule>
  </conditionalFormatting>
  <conditionalFormatting sqref="CI253">
    <cfRule type="cellIs" dxfId="8419" priority="6398" operator="equal">
      <formula>"Sin iniciar"</formula>
    </cfRule>
  </conditionalFormatting>
  <conditionalFormatting sqref="CI253">
    <cfRule type="cellIs" dxfId="8418" priority="6399" operator="equal">
      <formula>"Vencida"</formula>
    </cfRule>
  </conditionalFormatting>
  <conditionalFormatting sqref="CI253">
    <cfRule type="cellIs" dxfId="8417" priority="6400" operator="equal">
      <formula>"En avance"</formula>
    </cfRule>
  </conditionalFormatting>
  <conditionalFormatting sqref="CI253">
    <cfRule type="cellIs" dxfId="8416" priority="6401" operator="equal">
      <formula>"Cumplida"</formula>
    </cfRule>
  </conditionalFormatting>
  <conditionalFormatting sqref="CH253">
    <cfRule type="cellIs" dxfId="8415" priority="6402" operator="equal">
      <formula>"Sin iniciar"</formula>
    </cfRule>
  </conditionalFormatting>
  <conditionalFormatting sqref="CH253">
    <cfRule type="cellIs" dxfId="8414" priority="6403" operator="equal">
      <formula>"Vencida"</formula>
    </cfRule>
  </conditionalFormatting>
  <conditionalFormatting sqref="CH253">
    <cfRule type="cellIs" dxfId="8413" priority="6404" operator="equal">
      <formula>"En avance"</formula>
    </cfRule>
  </conditionalFormatting>
  <conditionalFormatting sqref="CH253">
    <cfRule type="cellIs" dxfId="8412" priority="6405" operator="equal">
      <formula>"Cumplida"</formula>
    </cfRule>
  </conditionalFormatting>
  <conditionalFormatting sqref="CE253">
    <cfRule type="cellIs" dxfId="8411" priority="6406" stopIfTrue="1" operator="equal">
      <formula>"Sin iniciar"</formula>
    </cfRule>
  </conditionalFormatting>
  <conditionalFormatting sqref="CE253">
    <cfRule type="cellIs" dxfId="8410" priority="6407" stopIfTrue="1" operator="equal">
      <formula>"Vencida"</formula>
    </cfRule>
  </conditionalFormatting>
  <conditionalFormatting sqref="CE253">
    <cfRule type="cellIs" dxfId="8409" priority="6408" stopIfTrue="1" operator="equal">
      <formula>"En avance"</formula>
    </cfRule>
  </conditionalFormatting>
  <conditionalFormatting sqref="CE253">
    <cfRule type="cellIs" dxfId="8408" priority="6409" stopIfTrue="1" operator="equal">
      <formula>"Cumplida"</formula>
    </cfRule>
  </conditionalFormatting>
  <conditionalFormatting sqref="CF253">
    <cfRule type="cellIs" dxfId="8407" priority="6410" stopIfTrue="1" operator="equal">
      <formula>"Sin iniciar"</formula>
    </cfRule>
  </conditionalFormatting>
  <conditionalFormatting sqref="CF253">
    <cfRule type="cellIs" dxfId="8406" priority="6411" stopIfTrue="1" operator="equal">
      <formula>"Vencida"</formula>
    </cfRule>
  </conditionalFormatting>
  <conditionalFormatting sqref="CF253">
    <cfRule type="cellIs" dxfId="8405" priority="6412" stopIfTrue="1" operator="equal">
      <formula>"En avance"</formula>
    </cfRule>
  </conditionalFormatting>
  <conditionalFormatting sqref="CF253">
    <cfRule type="cellIs" dxfId="8404" priority="6413" stopIfTrue="1" operator="equal">
      <formula>"Cumplida"</formula>
    </cfRule>
  </conditionalFormatting>
  <conditionalFormatting sqref="CI254">
    <cfRule type="cellIs" dxfId="8403" priority="6414" operator="equal">
      <formula>"Sin iniciar"</formula>
    </cfRule>
  </conditionalFormatting>
  <conditionalFormatting sqref="CI254">
    <cfRule type="cellIs" dxfId="8402" priority="6415" operator="equal">
      <formula>"Vencida"</formula>
    </cfRule>
  </conditionalFormatting>
  <conditionalFormatting sqref="CI254">
    <cfRule type="cellIs" dxfId="8401" priority="6416" operator="equal">
      <formula>"En avance"</formula>
    </cfRule>
  </conditionalFormatting>
  <conditionalFormatting sqref="CI254">
    <cfRule type="cellIs" dxfId="8400" priority="6417" operator="equal">
      <formula>"Cumplida"</formula>
    </cfRule>
  </conditionalFormatting>
  <conditionalFormatting sqref="CH254">
    <cfRule type="cellIs" dxfId="8399" priority="6418" operator="equal">
      <formula>"Sin iniciar"</formula>
    </cfRule>
  </conditionalFormatting>
  <conditionalFormatting sqref="CH254">
    <cfRule type="cellIs" dxfId="8398" priority="6419" operator="equal">
      <formula>"Vencida"</formula>
    </cfRule>
  </conditionalFormatting>
  <conditionalFormatting sqref="CH254">
    <cfRule type="cellIs" dxfId="8397" priority="6420" operator="equal">
      <formula>"En avance"</formula>
    </cfRule>
  </conditionalFormatting>
  <conditionalFormatting sqref="CH254">
    <cfRule type="cellIs" dxfId="8396" priority="6421" operator="equal">
      <formula>"Cumplida"</formula>
    </cfRule>
  </conditionalFormatting>
  <conditionalFormatting sqref="CE254">
    <cfRule type="cellIs" dxfId="8395" priority="6422" stopIfTrue="1" operator="equal">
      <formula>"Sin iniciar"</formula>
    </cfRule>
  </conditionalFormatting>
  <conditionalFormatting sqref="CE254">
    <cfRule type="cellIs" dxfId="8394" priority="6423" stopIfTrue="1" operator="equal">
      <formula>"Vencida"</formula>
    </cfRule>
  </conditionalFormatting>
  <conditionalFormatting sqref="CE254">
    <cfRule type="cellIs" dxfId="8393" priority="6424" stopIfTrue="1" operator="equal">
      <formula>"En avance"</formula>
    </cfRule>
  </conditionalFormatting>
  <conditionalFormatting sqref="CE254">
    <cfRule type="cellIs" dxfId="8392" priority="6425" stopIfTrue="1" operator="equal">
      <formula>"Cumplida"</formula>
    </cfRule>
  </conditionalFormatting>
  <conditionalFormatting sqref="CF254">
    <cfRule type="cellIs" dxfId="8391" priority="6426" stopIfTrue="1" operator="equal">
      <formula>"Sin iniciar"</formula>
    </cfRule>
  </conditionalFormatting>
  <conditionalFormatting sqref="CF254">
    <cfRule type="cellIs" dxfId="8390" priority="6427" stopIfTrue="1" operator="equal">
      <formula>"Vencida"</formula>
    </cfRule>
  </conditionalFormatting>
  <conditionalFormatting sqref="CF254">
    <cfRule type="cellIs" dxfId="8389" priority="6428" stopIfTrue="1" operator="equal">
      <formula>"En avance"</formula>
    </cfRule>
  </conditionalFormatting>
  <conditionalFormatting sqref="CF254">
    <cfRule type="cellIs" dxfId="8388" priority="6429" stopIfTrue="1" operator="equal">
      <formula>"Cumplida"</formula>
    </cfRule>
  </conditionalFormatting>
  <conditionalFormatting sqref="CI255">
    <cfRule type="cellIs" dxfId="8387" priority="6430" operator="equal">
      <formula>"Sin iniciar"</formula>
    </cfRule>
  </conditionalFormatting>
  <conditionalFormatting sqref="CI255">
    <cfRule type="cellIs" dxfId="8386" priority="6431" operator="equal">
      <formula>"Vencida"</formula>
    </cfRule>
  </conditionalFormatting>
  <conditionalFormatting sqref="CI255">
    <cfRule type="cellIs" dxfId="8385" priority="6432" operator="equal">
      <formula>"En avance"</formula>
    </cfRule>
  </conditionalFormatting>
  <conditionalFormatting sqref="CI255">
    <cfRule type="cellIs" dxfId="8384" priority="6433" operator="equal">
      <formula>"Cumplida"</formula>
    </cfRule>
  </conditionalFormatting>
  <conditionalFormatting sqref="CH255">
    <cfRule type="cellIs" dxfId="8383" priority="6434" operator="equal">
      <formula>"Sin iniciar"</formula>
    </cfRule>
  </conditionalFormatting>
  <conditionalFormatting sqref="CH255">
    <cfRule type="cellIs" dxfId="8382" priority="6435" operator="equal">
      <formula>"Vencida"</formula>
    </cfRule>
  </conditionalFormatting>
  <conditionalFormatting sqref="CH255">
    <cfRule type="cellIs" dxfId="8381" priority="6436" operator="equal">
      <formula>"En avance"</formula>
    </cfRule>
  </conditionalFormatting>
  <conditionalFormatting sqref="CH255">
    <cfRule type="cellIs" dxfId="8380" priority="6437" operator="equal">
      <formula>"Cumplida"</formula>
    </cfRule>
  </conditionalFormatting>
  <conditionalFormatting sqref="CE255">
    <cfRule type="cellIs" dxfId="8379" priority="6438" stopIfTrue="1" operator="equal">
      <formula>"Sin iniciar"</formula>
    </cfRule>
  </conditionalFormatting>
  <conditionalFormatting sqref="CE255">
    <cfRule type="cellIs" dxfId="8378" priority="6439" stopIfTrue="1" operator="equal">
      <formula>"Vencida"</formula>
    </cfRule>
  </conditionalFormatting>
  <conditionalFormatting sqref="CE255">
    <cfRule type="cellIs" dxfId="8377" priority="6440" stopIfTrue="1" operator="equal">
      <formula>"En avance"</formula>
    </cfRule>
  </conditionalFormatting>
  <conditionalFormatting sqref="CE255">
    <cfRule type="cellIs" dxfId="8376" priority="6441" stopIfTrue="1" operator="equal">
      <formula>"Cumplida"</formula>
    </cfRule>
  </conditionalFormatting>
  <conditionalFormatting sqref="CF255">
    <cfRule type="cellIs" dxfId="8375" priority="6442" stopIfTrue="1" operator="equal">
      <formula>"Sin iniciar"</formula>
    </cfRule>
  </conditionalFormatting>
  <conditionalFormatting sqref="CF255">
    <cfRule type="cellIs" dxfId="8374" priority="6443" stopIfTrue="1" operator="equal">
      <formula>"Vencida"</formula>
    </cfRule>
  </conditionalFormatting>
  <conditionalFormatting sqref="CF255">
    <cfRule type="cellIs" dxfId="8373" priority="6444" stopIfTrue="1" operator="equal">
      <formula>"En avance"</formula>
    </cfRule>
  </conditionalFormatting>
  <conditionalFormatting sqref="CF255">
    <cfRule type="cellIs" dxfId="8372" priority="6445" stopIfTrue="1" operator="equal">
      <formula>"Cumplida"</formula>
    </cfRule>
  </conditionalFormatting>
  <conditionalFormatting sqref="CI262">
    <cfRule type="cellIs" dxfId="8371" priority="6446" operator="equal">
      <formula>"Sin iniciar"</formula>
    </cfRule>
  </conditionalFormatting>
  <conditionalFormatting sqref="CI262">
    <cfRule type="cellIs" dxfId="8370" priority="6447" operator="equal">
      <formula>"Vencida"</formula>
    </cfRule>
  </conditionalFormatting>
  <conditionalFormatting sqref="CI262">
    <cfRule type="cellIs" dxfId="8369" priority="6448" operator="equal">
      <formula>"En avance"</formula>
    </cfRule>
  </conditionalFormatting>
  <conditionalFormatting sqref="CI262">
    <cfRule type="cellIs" dxfId="8368" priority="6449" operator="equal">
      <formula>"Cumplida"</formula>
    </cfRule>
  </conditionalFormatting>
  <conditionalFormatting sqref="CF262">
    <cfRule type="cellIs" dxfId="8367" priority="6450" stopIfTrue="1" operator="equal">
      <formula>"Sin seguimiento"</formula>
    </cfRule>
  </conditionalFormatting>
  <conditionalFormatting sqref="CF262">
    <cfRule type="cellIs" dxfId="8366" priority="6451" stopIfTrue="1" operator="equal">
      <formula>"Sin iniciar"</formula>
    </cfRule>
  </conditionalFormatting>
  <conditionalFormatting sqref="CF262">
    <cfRule type="cellIs" dxfId="8365" priority="6452" stopIfTrue="1" operator="equal">
      <formula>"Vencida"</formula>
    </cfRule>
  </conditionalFormatting>
  <conditionalFormatting sqref="CF262">
    <cfRule type="cellIs" dxfId="8364" priority="6453" stopIfTrue="1" operator="equal">
      <formula>"En avance"</formula>
    </cfRule>
  </conditionalFormatting>
  <conditionalFormatting sqref="CF262">
    <cfRule type="cellIs" dxfId="8363" priority="6454" stopIfTrue="1" operator="equal">
      <formula>"Cumplida"</formula>
    </cfRule>
  </conditionalFormatting>
  <conditionalFormatting sqref="CH262">
    <cfRule type="cellIs" dxfId="8362" priority="6455" operator="equal">
      <formula>"Sin iniciar"</formula>
    </cfRule>
  </conditionalFormatting>
  <conditionalFormatting sqref="CH262">
    <cfRule type="cellIs" dxfId="8361" priority="6456" operator="equal">
      <formula>"Vencida"</formula>
    </cfRule>
  </conditionalFormatting>
  <conditionalFormatting sqref="CH262">
    <cfRule type="cellIs" dxfId="8360" priority="6457" operator="equal">
      <formula>"En avance"</formula>
    </cfRule>
  </conditionalFormatting>
  <conditionalFormatting sqref="CH262">
    <cfRule type="cellIs" dxfId="8359" priority="6458" operator="equal">
      <formula>"Cumplida"</formula>
    </cfRule>
  </conditionalFormatting>
  <conditionalFormatting sqref="CE262">
    <cfRule type="cellIs" dxfId="8358" priority="6459" stopIfTrue="1" operator="equal">
      <formula>"Sin iniciar"</formula>
    </cfRule>
  </conditionalFormatting>
  <conditionalFormatting sqref="CE262">
    <cfRule type="cellIs" dxfId="8357" priority="6460" stopIfTrue="1" operator="equal">
      <formula>"Vencida"</formula>
    </cfRule>
  </conditionalFormatting>
  <conditionalFormatting sqref="CE262">
    <cfRule type="cellIs" dxfId="8356" priority="6461" stopIfTrue="1" operator="equal">
      <formula>"En avance"</formula>
    </cfRule>
  </conditionalFormatting>
  <conditionalFormatting sqref="CE262">
    <cfRule type="cellIs" dxfId="8355" priority="6462" stopIfTrue="1" operator="equal">
      <formula>"Cumplida"</formula>
    </cfRule>
  </conditionalFormatting>
  <conditionalFormatting sqref="CI263">
    <cfRule type="cellIs" dxfId="8354" priority="6463" operator="equal">
      <formula>"Sin iniciar"</formula>
    </cfRule>
  </conditionalFormatting>
  <conditionalFormatting sqref="CI263">
    <cfRule type="cellIs" dxfId="8353" priority="6464" operator="equal">
      <formula>"Vencida"</formula>
    </cfRule>
  </conditionalFormatting>
  <conditionalFormatting sqref="CI263">
    <cfRule type="cellIs" dxfId="8352" priority="6465" operator="equal">
      <formula>"En avance"</formula>
    </cfRule>
  </conditionalFormatting>
  <conditionalFormatting sqref="CI263">
    <cfRule type="cellIs" dxfId="8351" priority="6466" operator="equal">
      <formula>"Cumplida"</formula>
    </cfRule>
  </conditionalFormatting>
  <conditionalFormatting sqref="CH263">
    <cfRule type="cellIs" dxfId="8350" priority="6467" operator="equal">
      <formula>"Sin iniciar"</formula>
    </cfRule>
  </conditionalFormatting>
  <conditionalFormatting sqref="CH263">
    <cfRule type="cellIs" dxfId="8349" priority="6468" operator="equal">
      <formula>"Vencida"</formula>
    </cfRule>
  </conditionalFormatting>
  <conditionalFormatting sqref="CH263">
    <cfRule type="cellIs" dxfId="8348" priority="6469" operator="equal">
      <formula>"En avance"</formula>
    </cfRule>
  </conditionalFormatting>
  <conditionalFormatting sqref="CH263">
    <cfRule type="cellIs" dxfId="8347" priority="6470" operator="equal">
      <formula>"Cumplida"</formula>
    </cfRule>
  </conditionalFormatting>
  <conditionalFormatting sqref="CE263">
    <cfRule type="cellIs" dxfId="8346" priority="6471" stopIfTrue="1" operator="equal">
      <formula>"Sin iniciar"</formula>
    </cfRule>
  </conditionalFormatting>
  <conditionalFormatting sqref="CE263">
    <cfRule type="cellIs" dxfId="8345" priority="6472" stopIfTrue="1" operator="equal">
      <formula>"Vencida"</formula>
    </cfRule>
  </conditionalFormatting>
  <conditionalFormatting sqref="CE263">
    <cfRule type="cellIs" dxfId="8344" priority="6473" stopIfTrue="1" operator="equal">
      <formula>"En avance"</formula>
    </cfRule>
  </conditionalFormatting>
  <conditionalFormatting sqref="CE263">
    <cfRule type="cellIs" dxfId="8343" priority="6474" stopIfTrue="1" operator="equal">
      <formula>"Cumplida"</formula>
    </cfRule>
  </conditionalFormatting>
  <conditionalFormatting sqref="CF263">
    <cfRule type="cellIs" dxfId="8342" priority="6475" stopIfTrue="1" operator="equal">
      <formula>"Sin iniciar"</formula>
    </cfRule>
  </conditionalFormatting>
  <conditionalFormatting sqref="CF263">
    <cfRule type="cellIs" dxfId="8341" priority="6476" stopIfTrue="1" operator="equal">
      <formula>"Vencida"</formula>
    </cfRule>
  </conditionalFormatting>
  <conditionalFormatting sqref="CF263">
    <cfRule type="cellIs" dxfId="8340" priority="6477" stopIfTrue="1" operator="equal">
      <formula>"En avance"</formula>
    </cfRule>
  </conditionalFormatting>
  <conditionalFormatting sqref="CF263">
    <cfRule type="cellIs" dxfId="8339" priority="6478" stopIfTrue="1" operator="equal">
      <formula>"Cumplida"</formula>
    </cfRule>
  </conditionalFormatting>
  <conditionalFormatting sqref="CI264">
    <cfRule type="cellIs" dxfId="8338" priority="6479" operator="equal">
      <formula>"Sin iniciar"</formula>
    </cfRule>
  </conditionalFormatting>
  <conditionalFormatting sqref="CI264">
    <cfRule type="cellIs" dxfId="8337" priority="6480" operator="equal">
      <formula>"Vencida"</formula>
    </cfRule>
  </conditionalFormatting>
  <conditionalFormatting sqref="CI264">
    <cfRule type="cellIs" dxfId="8336" priority="6481" operator="equal">
      <formula>"En avance"</formula>
    </cfRule>
  </conditionalFormatting>
  <conditionalFormatting sqref="CI264">
    <cfRule type="cellIs" dxfId="8335" priority="6482" operator="equal">
      <formula>"Cumplida"</formula>
    </cfRule>
  </conditionalFormatting>
  <conditionalFormatting sqref="CH264">
    <cfRule type="cellIs" dxfId="8334" priority="6483" operator="equal">
      <formula>"Sin iniciar"</formula>
    </cfRule>
  </conditionalFormatting>
  <conditionalFormatting sqref="CH264">
    <cfRule type="cellIs" dxfId="8333" priority="6484" operator="equal">
      <formula>"Vencida"</formula>
    </cfRule>
  </conditionalFormatting>
  <conditionalFormatting sqref="CH264">
    <cfRule type="cellIs" dxfId="8332" priority="6485" operator="equal">
      <formula>"En avance"</formula>
    </cfRule>
  </conditionalFormatting>
  <conditionalFormatting sqref="CH264">
    <cfRule type="cellIs" dxfId="8331" priority="6486" operator="equal">
      <formula>"Cumplida"</formula>
    </cfRule>
  </conditionalFormatting>
  <conditionalFormatting sqref="CE264">
    <cfRule type="cellIs" dxfId="8330" priority="6487" stopIfTrue="1" operator="equal">
      <formula>"Sin iniciar"</formula>
    </cfRule>
  </conditionalFormatting>
  <conditionalFormatting sqref="CE264">
    <cfRule type="cellIs" dxfId="8329" priority="6488" stopIfTrue="1" operator="equal">
      <formula>"Vencida"</formula>
    </cfRule>
  </conditionalFormatting>
  <conditionalFormatting sqref="CE264">
    <cfRule type="cellIs" dxfId="8328" priority="6489" stopIfTrue="1" operator="equal">
      <formula>"En avance"</formula>
    </cfRule>
  </conditionalFormatting>
  <conditionalFormatting sqref="CE264">
    <cfRule type="cellIs" dxfId="8327" priority="6490" stopIfTrue="1" operator="equal">
      <formula>"Cumplida"</formula>
    </cfRule>
  </conditionalFormatting>
  <conditionalFormatting sqref="CF264">
    <cfRule type="cellIs" dxfId="8326" priority="6491" operator="equal">
      <formula>"Sin iniciar"</formula>
    </cfRule>
  </conditionalFormatting>
  <conditionalFormatting sqref="CF264">
    <cfRule type="cellIs" dxfId="8325" priority="6492" operator="equal">
      <formula>"Vencida"</formula>
    </cfRule>
  </conditionalFormatting>
  <conditionalFormatting sqref="CF264">
    <cfRule type="cellIs" dxfId="8324" priority="6493" operator="equal">
      <formula>"En avance"</formula>
    </cfRule>
  </conditionalFormatting>
  <conditionalFormatting sqref="CF264">
    <cfRule type="cellIs" dxfId="8323" priority="6494" operator="equal">
      <formula>"Cumplida"</formula>
    </cfRule>
  </conditionalFormatting>
  <conditionalFormatting sqref="CI343">
    <cfRule type="cellIs" dxfId="8322" priority="6495" operator="equal">
      <formula>"Sin iniciar"</formula>
    </cfRule>
  </conditionalFormatting>
  <conditionalFormatting sqref="CI343">
    <cfRule type="cellIs" dxfId="8321" priority="6496" operator="equal">
      <formula>"Vencida"</formula>
    </cfRule>
  </conditionalFormatting>
  <conditionalFormatting sqref="CI343">
    <cfRule type="cellIs" dxfId="8320" priority="6497" operator="equal">
      <formula>"En avance"</formula>
    </cfRule>
  </conditionalFormatting>
  <conditionalFormatting sqref="CI343">
    <cfRule type="cellIs" dxfId="8319" priority="6498" operator="equal">
      <formula>"Cumplida"</formula>
    </cfRule>
  </conditionalFormatting>
  <conditionalFormatting sqref="CH343">
    <cfRule type="cellIs" dxfId="8318" priority="6499" stopIfTrue="1" operator="equal">
      <formula>"Sin iniciar"</formula>
    </cfRule>
  </conditionalFormatting>
  <conditionalFormatting sqref="CH343">
    <cfRule type="cellIs" dxfId="8317" priority="6500" stopIfTrue="1" operator="equal">
      <formula>"Vencida"</formula>
    </cfRule>
  </conditionalFormatting>
  <conditionalFormatting sqref="CH343">
    <cfRule type="cellIs" dxfId="8316" priority="6501" stopIfTrue="1" operator="equal">
      <formula>"En avance"</formula>
    </cfRule>
  </conditionalFormatting>
  <conditionalFormatting sqref="CH343">
    <cfRule type="cellIs" dxfId="8315" priority="6502" stopIfTrue="1" operator="equal">
      <formula>"Cumplida"</formula>
    </cfRule>
  </conditionalFormatting>
  <conditionalFormatting sqref="CI344">
    <cfRule type="cellIs" dxfId="8314" priority="6503" operator="equal">
      <formula>"Sin iniciar"</formula>
    </cfRule>
  </conditionalFormatting>
  <conditionalFormatting sqref="CI344">
    <cfRule type="cellIs" dxfId="8313" priority="6504" operator="equal">
      <formula>"Vencida"</formula>
    </cfRule>
  </conditionalFormatting>
  <conditionalFormatting sqref="CI344">
    <cfRule type="cellIs" dxfId="8312" priority="6505" operator="equal">
      <formula>"En avance"</formula>
    </cfRule>
  </conditionalFormatting>
  <conditionalFormatting sqref="CI344">
    <cfRule type="cellIs" dxfId="8311" priority="6506" operator="equal">
      <formula>"Cumplida"</formula>
    </cfRule>
  </conditionalFormatting>
  <conditionalFormatting sqref="CH344">
    <cfRule type="cellIs" dxfId="8310" priority="6507" stopIfTrue="1" operator="equal">
      <formula>"Sin iniciar"</formula>
    </cfRule>
  </conditionalFormatting>
  <conditionalFormatting sqref="CH344">
    <cfRule type="cellIs" dxfId="8309" priority="6508" stopIfTrue="1" operator="equal">
      <formula>"Vencida"</formula>
    </cfRule>
  </conditionalFormatting>
  <conditionalFormatting sqref="CH344">
    <cfRule type="cellIs" dxfId="8308" priority="6509" stopIfTrue="1" operator="equal">
      <formula>"En avance"</formula>
    </cfRule>
  </conditionalFormatting>
  <conditionalFormatting sqref="CH344">
    <cfRule type="cellIs" dxfId="8307" priority="6510" stopIfTrue="1" operator="equal">
      <formula>"Cumplida"</formula>
    </cfRule>
  </conditionalFormatting>
  <conditionalFormatting sqref="CI346">
    <cfRule type="cellIs" dxfId="8306" priority="6511" operator="equal">
      <formula>"Sin iniciar"</formula>
    </cfRule>
  </conditionalFormatting>
  <conditionalFormatting sqref="CI346">
    <cfRule type="cellIs" dxfId="8305" priority="6512" operator="equal">
      <formula>"Vencida"</formula>
    </cfRule>
  </conditionalFormatting>
  <conditionalFormatting sqref="CI346">
    <cfRule type="cellIs" dxfId="8304" priority="6513" operator="equal">
      <formula>"En avance"</formula>
    </cfRule>
  </conditionalFormatting>
  <conditionalFormatting sqref="CI346">
    <cfRule type="cellIs" dxfId="8303" priority="6514" operator="equal">
      <formula>"Cumplida"</formula>
    </cfRule>
  </conditionalFormatting>
  <conditionalFormatting sqref="CH346">
    <cfRule type="cellIs" dxfId="8302" priority="6515" stopIfTrue="1" operator="equal">
      <formula>"Sin iniciar"</formula>
    </cfRule>
  </conditionalFormatting>
  <conditionalFormatting sqref="CH346">
    <cfRule type="cellIs" dxfId="8301" priority="6516" stopIfTrue="1" operator="equal">
      <formula>"Vencida"</formula>
    </cfRule>
  </conditionalFormatting>
  <conditionalFormatting sqref="CH346">
    <cfRule type="cellIs" dxfId="8300" priority="6517" stopIfTrue="1" operator="equal">
      <formula>"En avance"</formula>
    </cfRule>
  </conditionalFormatting>
  <conditionalFormatting sqref="CH346">
    <cfRule type="cellIs" dxfId="8299" priority="6518" stopIfTrue="1" operator="equal">
      <formula>"Cumplida"</formula>
    </cfRule>
  </conditionalFormatting>
  <conditionalFormatting sqref="CF352 CH352">
    <cfRule type="cellIs" dxfId="8298" priority="6519" stopIfTrue="1" operator="equal">
      <formula>"Sin seguimiento"</formula>
    </cfRule>
  </conditionalFormatting>
  <conditionalFormatting sqref="CF352 CH352">
    <cfRule type="cellIs" dxfId="8297" priority="6520" stopIfTrue="1" operator="equal">
      <formula>"Sin iniciar"</formula>
    </cfRule>
  </conditionalFormatting>
  <conditionalFormatting sqref="CF352 CH352">
    <cfRule type="cellIs" dxfId="8296" priority="6521" stopIfTrue="1" operator="equal">
      <formula>"Vencida"</formula>
    </cfRule>
  </conditionalFormatting>
  <conditionalFormatting sqref="CF352 CH352">
    <cfRule type="cellIs" dxfId="8295" priority="6522" stopIfTrue="1" operator="equal">
      <formula>"En avance"</formula>
    </cfRule>
  </conditionalFormatting>
  <conditionalFormatting sqref="CF352 CH352">
    <cfRule type="cellIs" dxfId="8294" priority="6523" stopIfTrue="1" operator="equal">
      <formula>"Cumplida"</formula>
    </cfRule>
  </conditionalFormatting>
  <conditionalFormatting sqref="CI352">
    <cfRule type="cellIs" dxfId="8293" priority="6524" operator="equal">
      <formula>"Sin iniciar"</formula>
    </cfRule>
  </conditionalFormatting>
  <conditionalFormatting sqref="CI352">
    <cfRule type="cellIs" dxfId="8292" priority="6525" operator="equal">
      <formula>"Vencida"</formula>
    </cfRule>
  </conditionalFormatting>
  <conditionalFormatting sqref="CI352">
    <cfRule type="cellIs" dxfId="8291" priority="6526" operator="equal">
      <formula>"En avance"</formula>
    </cfRule>
  </conditionalFormatting>
  <conditionalFormatting sqref="CI352">
    <cfRule type="cellIs" dxfId="8290" priority="6527" operator="equal">
      <formula>"Cumplida"</formula>
    </cfRule>
  </conditionalFormatting>
  <conditionalFormatting sqref="CI353">
    <cfRule type="cellIs" dxfId="8289" priority="6528" operator="equal">
      <formula>"Sin iniciar"</formula>
    </cfRule>
  </conditionalFormatting>
  <conditionalFormatting sqref="CI353">
    <cfRule type="cellIs" dxfId="8288" priority="6529" operator="equal">
      <formula>"Vencida"</formula>
    </cfRule>
  </conditionalFormatting>
  <conditionalFormatting sqref="CI353">
    <cfRule type="cellIs" dxfId="8287" priority="6530" operator="equal">
      <formula>"En avance"</formula>
    </cfRule>
  </conditionalFormatting>
  <conditionalFormatting sqref="CI353">
    <cfRule type="cellIs" dxfId="8286" priority="6531" operator="equal">
      <formula>"Cumplida"</formula>
    </cfRule>
  </conditionalFormatting>
  <conditionalFormatting sqref="CH353">
    <cfRule type="cellIs" dxfId="8285" priority="6532" stopIfTrue="1" operator="equal">
      <formula>"Sin iniciar"</formula>
    </cfRule>
  </conditionalFormatting>
  <conditionalFormatting sqref="CH353">
    <cfRule type="cellIs" dxfId="8284" priority="6533" stopIfTrue="1" operator="equal">
      <formula>"Vencida"</formula>
    </cfRule>
  </conditionalFormatting>
  <conditionalFormatting sqref="CH353">
    <cfRule type="cellIs" dxfId="8283" priority="6534" stopIfTrue="1" operator="equal">
      <formula>"En avance"</formula>
    </cfRule>
  </conditionalFormatting>
  <conditionalFormatting sqref="CH353">
    <cfRule type="cellIs" dxfId="8282" priority="6535" stopIfTrue="1" operator="equal">
      <formula>"Cumplida"</formula>
    </cfRule>
  </conditionalFormatting>
  <conditionalFormatting sqref="CI357">
    <cfRule type="cellIs" dxfId="8281" priority="6536" operator="equal">
      <formula>"Sin iniciar"</formula>
    </cfRule>
  </conditionalFormatting>
  <conditionalFormatting sqref="CI357">
    <cfRule type="cellIs" dxfId="8280" priority="6537" operator="equal">
      <formula>"Vencida"</formula>
    </cfRule>
  </conditionalFormatting>
  <conditionalFormatting sqref="CI357">
    <cfRule type="cellIs" dxfId="8279" priority="6538" operator="equal">
      <formula>"En avance"</formula>
    </cfRule>
  </conditionalFormatting>
  <conditionalFormatting sqref="CI357">
    <cfRule type="cellIs" dxfId="8278" priority="6539" operator="equal">
      <formula>"Cumplida"</formula>
    </cfRule>
  </conditionalFormatting>
  <conditionalFormatting sqref="CH357">
    <cfRule type="cellIs" dxfId="8277" priority="6540" stopIfTrue="1" operator="equal">
      <formula>"Sin iniciar"</formula>
    </cfRule>
  </conditionalFormatting>
  <conditionalFormatting sqref="CH357">
    <cfRule type="cellIs" dxfId="8276" priority="6541" stopIfTrue="1" operator="equal">
      <formula>"Vencida"</formula>
    </cfRule>
  </conditionalFormatting>
  <conditionalFormatting sqref="CH357">
    <cfRule type="cellIs" dxfId="8275" priority="6542" stopIfTrue="1" operator="equal">
      <formula>"En avance"</formula>
    </cfRule>
  </conditionalFormatting>
  <conditionalFormatting sqref="CH357">
    <cfRule type="cellIs" dxfId="8274" priority="6543" stopIfTrue="1" operator="equal">
      <formula>"Cumplida"</formula>
    </cfRule>
  </conditionalFormatting>
  <conditionalFormatting sqref="CI359">
    <cfRule type="cellIs" dxfId="8273" priority="6544" operator="equal">
      <formula>"Sin iniciar"</formula>
    </cfRule>
  </conditionalFormatting>
  <conditionalFormatting sqref="CI359">
    <cfRule type="cellIs" dxfId="8272" priority="6545" operator="equal">
      <formula>"Vencida"</formula>
    </cfRule>
  </conditionalFormatting>
  <conditionalFormatting sqref="CI359">
    <cfRule type="cellIs" dxfId="8271" priority="6546" operator="equal">
      <formula>"En avance"</formula>
    </cfRule>
  </conditionalFormatting>
  <conditionalFormatting sqref="CI359">
    <cfRule type="cellIs" dxfId="8270" priority="6547" operator="equal">
      <formula>"Cumplida"</formula>
    </cfRule>
  </conditionalFormatting>
  <conditionalFormatting sqref="CH359">
    <cfRule type="cellIs" dxfId="8269" priority="6548" stopIfTrue="1" operator="equal">
      <formula>"Sin iniciar"</formula>
    </cfRule>
  </conditionalFormatting>
  <conditionalFormatting sqref="CH359">
    <cfRule type="cellIs" dxfId="8268" priority="6549" stopIfTrue="1" operator="equal">
      <formula>"Vencida"</formula>
    </cfRule>
  </conditionalFormatting>
  <conditionalFormatting sqref="CH359">
    <cfRule type="cellIs" dxfId="8267" priority="6550" stopIfTrue="1" operator="equal">
      <formula>"En avance"</formula>
    </cfRule>
  </conditionalFormatting>
  <conditionalFormatting sqref="CH359">
    <cfRule type="cellIs" dxfId="8266" priority="6551" stopIfTrue="1" operator="equal">
      <formula>"Cumplida"</formula>
    </cfRule>
  </conditionalFormatting>
  <conditionalFormatting sqref="CI361">
    <cfRule type="cellIs" dxfId="8265" priority="6552" operator="equal">
      <formula>"Sin iniciar"</formula>
    </cfRule>
  </conditionalFormatting>
  <conditionalFormatting sqref="CI361">
    <cfRule type="cellIs" dxfId="8264" priority="6553" operator="equal">
      <formula>"Vencida"</formula>
    </cfRule>
  </conditionalFormatting>
  <conditionalFormatting sqref="CI361">
    <cfRule type="cellIs" dxfId="8263" priority="6554" operator="equal">
      <formula>"En avance"</formula>
    </cfRule>
  </conditionalFormatting>
  <conditionalFormatting sqref="CI361">
    <cfRule type="cellIs" dxfId="8262" priority="6555" operator="equal">
      <formula>"Cumplida"</formula>
    </cfRule>
  </conditionalFormatting>
  <conditionalFormatting sqref="CH361">
    <cfRule type="cellIs" dxfId="8261" priority="6556" stopIfTrue="1" operator="equal">
      <formula>"Sin iniciar"</formula>
    </cfRule>
  </conditionalFormatting>
  <conditionalFormatting sqref="CH361">
    <cfRule type="cellIs" dxfId="8260" priority="6557" stopIfTrue="1" operator="equal">
      <formula>"Vencida"</formula>
    </cfRule>
  </conditionalFormatting>
  <conditionalFormatting sqref="CH361">
    <cfRule type="cellIs" dxfId="8259" priority="6558" stopIfTrue="1" operator="equal">
      <formula>"En avance"</formula>
    </cfRule>
  </conditionalFormatting>
  <conditionalFormatting sqref="CH361">
    <cfRule type="cellIs" dxfId="8258" priority="6559" stopIfTrue="1" operator="equal">
      <formula>"Cumplida"</formula>
    </cfRule>
  </conditionalFormatting>
  <conditionalFormatting sqref="CI21">
    <cfRule type="cellIs" dxfId="8257" priority="6560" operator="equal">
      <formula>"Sin iniciar"</formula>
    </cfRule>
  </conditionalFormatting>
  <conditionalFormatting sqref="CI21">
    <cfRule type="cellIs" dxfId="8256" priority="6561" operator="equal">
      <formula>"Vencida"</formula>
    </cfRule>
  </conditionalFormatting>
  <conditionalFormatting sqref="CI21">
    <cfRule type="cellIs" dxfId="8255" priority="6562" operator="equal">
      <formula>"En avance"</formula>
    </cfRule>
  </conditionalFormatting>
  <conditionalFormatting sqref="CI21">
    <cfRule type="cellIs" dxfId="8254" priority="6563" operator="equal">
      <formula>"Cumplida"</formula>
    </cfRule>
  </conditionalFormatting>
  <conditionalFormatting sqref="CI22">
    <cfRule type="cellIs" dxfId="8253" priority="6564" operator="equal">
      <formula>"Sin iniciar"</formula>
    </cfRule>
  </conditionalFormatting>
  <conditionalFormatting sqref="CI22">
    <cfRule type="cellIs" dxfId="8252" priority="6565" operator="equal">
      <formula>"Vencida"</formula>
    </cfRule>
  </conditionalFormatting>
  <conditionalFormatting sqref="CI22">
    <cfRule type="cellIs" dxfId="8251" priority="6566" operator="equal">
      <formula>"En avance"</formula>
    </cfRule>
  </conditionalFormatting>
  <conditionalFormatting sqref="CI22">
    <cfRule type="cellIs" dxfId="8250" priority="6567" operator="equal">
      <formula>"Cumplida"</formula>
    </cfRule>
  </conditionalFormatting>
  <conditionalFormatting sqref="CI23">
    <cfRule type="cellIs" dxfId="8249" priority="6568" operator="equal">
      <formula>"Sin iniciar"</formula>
    </cfRule>
  </conditionalFormatting>
  <conditionalFormatting sqref="CI23">
    <cfRule type="cellIs" dxfId="8248" priority="6569" operator="equal">
      <formula>"Vencida"</formula>
    </cfRule>
  </conditionalFormatting>
  <conditionalFormatting sqref="CI23">
    <cfRule type="cellIs" dxfId="8247" priority="6570" operator="equal">
      <formula>"En avance"</formula>
    </cfRule>
  </conditionalFormatting>
  <conditionalFormatting sqref="CI23">
    <cfRule type="cellIs" dxfId="8246" priority="6571" operator="equal">
      <formula>"Cumplida"</formula>
    </cfRule>
  </conditionalFormatting>
  <conditionalFormatting sqref="CI46">
    <cfRule type="cellIs" dxfId="8245" priority="6572" operator="equal">
      <formula>"Sin iniciar"</formula>
    </cfRule>
  </conditionalFormatting>
  <conditionalFormatting sqref="CI46">
    <cfRule type="cellIs" dxfId="8244" priority="6573" operator="equal">
      <formula>"Vencida"</formula>
    </cfRule>
  </conditionalFormatting>
  <conditionalFormatting sqref="CI46">
    <cfRule type="cellIs" dxfId="8243" priority="6574" operator="equal">
      <formula>"En avance"</formula>
    </cfRule>
  </conditionalFormatting>
  <conditionalFormatting sqref="CI46">
    <cfRule type="cellIs" dxfId="8242" priority="6575" operator="equal">
      <formula>"Cumplida"</formula>
    </cfRule>
  </conditionalFormatting>
  <conditionalFormatting sqref="CH64">
    <cfRule type="cellIs" dxfId="8241" priority="6576" operator="equal">
      <formula>"Sin iniciar"</formula>
    </cfRule>
  </conditionalFormatting>
  <conditionalFormatting sqref="CH64">
    <cfRule type="cellIs" dxfId="8240" priority="6577" operator="equal">
      <formula>"Vencida"</formula>
    </cfRule>
  </conditionalFormatting>
  <conditionalFormatting sqref="CH64">
    <cfRule type="cellIs" dxfId="8239" priority="6578" operator="equal">
      <formula>"En avance"</formula>
    </cfRule>
  </conditionalFormatting>
  <conditionalFormatting sqref="CH64">
    <cfRule type="cellIs" dxfId="8238" priority="6579" operator="equal">
      <formula>"Cumplida"</formula>
    </cfRule>
  </conditionalFormatting>
  <conditionalFormatting sqref="CI64">
    <cfRule type="cellIs" dxfId="8237" priority="6580" operator="equal">
      <formula>"Sin iniciar"</formula>
    </cfRule>
  </conditionalFormatting>
  <conditionalFormatting sqref="CI64">
    <cfRule type="cellIs" dxfId="8236" priority="6581" operator="equal">
      <formula>"Vencida"</formula>
    </cfRule>
  </conditionalFormatting>
  <conditionalFormatting sqref="CI64">
    <cfRule type="cellIs" dxfId="8235" priority="6582" operator="equal">
      <formula>"En avance"</formula>
    </cfRule>
  </conditionalFormatting>
  <conditionalFormatting sqref="CI64">
    <cfRule type="cellIs" dxfId="8234" priority="6583" operator="equal">
      <formula>"Cumplida"</formula>
    </cfRule>
  </conditionalFormatting>
  <conditionalFormatting sqref="CH65">
    <cfRule type="cellIs" dxfId="8233" priority="6584" operator="equal">
      <formula>"Sin iniciar"</formula>
    </cfRule>
  </conditionalFormatting>
  <conditionalFormatting sqref="CH65">
    <cfRule type="cellIs" dxfId="8232" priority="6585" operator="equal">
      <formula>"Vencida"</formula>
    </cfRule>
  </conditionalFormatting>
  <conditionalFormatting sqref="CH65">
    <cfRule type="cellIs" dxfId="8231" priority="6586" operator="equal">
      <formula>"En avance"</formula>
    </cfRule>
  </conditionalFormatting>
  <conditionalFormatting sqref="CH65">
    <cfRule type="cellIs" dxfId="8230" priority="6587" operator="equal">
      <formula>"Cumplida"</formula>
    </cfRule>
  </conditionalFormatting>
  <conditionalFormatting sqref="CI65">
    <cfRule type="cellIs" dxfId="8229" priority="6588" operator="equal">
      <formula>"Sin iniciar"</formula>
    </cfRule>
  </conditionalFormatting>
  <conditionalFormatting sqref="CI65">
    <cfRule type="cellIs" dxfId="8228" priority="6589" operator="equal">
      <formula>"Vencida"</formula>
    </cfRule>
  </conditionalFormatting>
  <conditionalFormatting sqref="CI65">
    <cfRule type="cellIs" dxfId="8227" priority="6590" operator="equal">
      <formula>"En avance"</formula>
    </cfRule>
  </conditionalFormatting>
  <conditionalFormatting sqref="CI65">
    <cfRule type="cellIs" dxfId="8226" priority="6591" operator="equal">
      <formula>"Cumplida"</formula>
    </cfRule>
  </conditionalFormatting>
  <conditionalFormatting sqref="CH167">
    <cfRule type="cellIs" dxfId="8225" priority="6592" stopIfTrue="1" operator="equal">
      <formula>"Sin seguimiento"</formula>
    </cfRule>
  </conditionalFormatting>
  <conditionalFormatting sqref="CH167">
    <cfRule type="cellIs" dxfId="8224" priority="6593" stopIfTrue="1" operator="equal">
      <formula>"Sin iniciar"</formula>
    </cfRule>
  </conditionalFormatting>
  <conditionalFormatting sqref="CH167">
    <cfRule type="cellIs" dxfId="8223" priority="6594" stopIfTrue="1" operator="equal">
      <formula>"Vencida"</formula>
    </cfRule>
  </conditionalFormatting>
  <conditionalFormatting sqref="CH167">
    <cfRule type="cellIs" dxfId="8222" priority="6595" stopIfTrue="1" operator="equal">
      <formula>"En avance"</formula>
    </cfRule>
  </conditionalFormatting>
  <conditionalFormatting sqref="CH167">
    <cfRule type="cellIs" dxfId="8221" priority="6596" stopIfTrue="1" operator="equal">
      <formula>"Cumplida"</formula>
    </cfRule>
  </conditionalFormatting>
  <conditionalFormatting sqref="CI167">
    <cfRule type="cellIs" dxfId="8220" priority="6597" operator="equal">
      <formula>"Sin iniciar"</formula>
    </cfRule>
  </conditionalFormatting>
  <conditionalFormatting sqref="CI167">
    <cfRule type="cellIs" dxfId="8219" priority="6598" operator="equal">
      <formula>"Vencida"</formula>
    </cfRule>
  </conditionalFormatting>
  <conditionalFormatting sqref="CI167">
    <cfRule type="cellIs" dxfId="8218" priority="6599" operator="equal">
      <formula>"En avance"</formula>
    </cfRule>
  </conditionalFormatting>
  <conditionalFormatting sqref="CI167">
    <cfRule type="cellIs" dxfId="8217" priority="6600" operator="equal">
      <formula>"Cumplida"</formula>
    </cfRule>
  </conditionalFormatting>
  <conditionalFormatting sqref="CF167">
    <cfRule type="cellIs" dxfId="8216" priority="6601" operator="equal">
      <formula>"Sin iniciar"</formula>
    </cfRule>
  </conditionalFormatting>
  <conditionalFormatting sqref="CF167">
    <cfRule type="cellIs" dxfId="8215" priority="6602" operator="equal">
      <formula>"Vencida"</formula>
    </cfRule>
  </conditionalFormatting>
  <conditionalFormatting sqref="CF167">
    <cfRule type="cellIs" dxfId="8214" priority="6603" operator="equal">
      <formula>"En avance"</formula>
    </cfRule>
  </conditionalFormatting>
  <conditionalFormatting sqref="CF167">
    <cfRule type="cellIs" dxfId="8213" priority="6604" operator="equal">
      <formula>"Cumplida"</formula>
    </cfRule>
  </conditionalFormatting>
  <conditionalFormatting sqref="CH236">
    <cfRule type="cellIs" dxfId="8212" priority="6605" stopIfTrue="1" operator="equal">
      <formula>"Sin seguimiento"</formula>
    </cfRule>
  </conditionalFormatting>
  <conditionalFormatting sqref="CH236">
    <cfRule type="cellIs" dxfId="8211" priority="6606" stopIfTrue="1" operator="equal">
      <formula>"Sin iniciar"</formula>
    </cfRule>
  </conditionalFormatting>
  <conditionalFormatting sqref="CH236">
    <cfRule type="cellIs" dxfId="8210" priority="6607" stopIfTrue="1" operator="equal">
      <formula>"Vencida"</formula>
    </cfRule>
  </conditionalFormatting>
  <conditionalFormatting sqref="CH236">
    <cfRule type="cellIs" dxfId="8209" priority="6608" stopIfTrue="1" operator="equal">
      <formula>"En avance"</formula>
    </cfRule>
  </conditionalFormatting>
  <conditionalFormatting sqref="CH236">
    <cfRule type="cellIs" dxfId="8208" priority="6609" stopIfTrue="1" operator="equal">
      <formula>"Cumplida"</formula>
    </cfRule>
  </conditionalFormatting>
  <conditionalFormatting sqref="CI236">
    <cfRule type="cellIs" dxfId="8207" priority="6610" operator="equal">
      <formula>"Sin iniciar"</formula>
    </cfRule>
  </conditionalFormatting>
  <conditionalFormatting sqref="CI236">
    <cfRule type="cellIs" dxfId="8206" priority="6611" operator="equal">
      <formula>"Vencida"</formula>
    </cfRule>
  </conditionalFormatting>
  <conditionalFormatting sqref="CI236">
    <cfRule type="cellIs" dxfId="8205" priority="6612" operator="equal">
      <formula>"En avance"</formula>
    </cfRule>
  </conditionalFormatting>
  <conditionalFormatting sqref="CI236">
    <cfRule type="cellIs" dxfId="8204" priority="6613" operator="equal">
      <formula>"Cumplida"</formula>
    </cfRule>
  </conditionalFormatting>
  <conditionalFormatting sqref="CH237">
    <cfRule type="cellIs" dxfId="8203" priority="6614" stopIfTrue="1" operator="equal">
      <formula>"Sin seguimiento"</formula>
    </cfRule>
  </conditionalFormatting>
  <conditionalFormatting sqref="CH237">
    <cfRule type="cellIs" dxfId="8202" priority="6615" stopIfTrue="1" operator="equal">
      <formula>"Sin iniciar"</formula>
    </cfRule>
  </conditionalFormatting>
  <conditionalFormatting sqref="CH237">
    <cfRule type="cellIs" dxfId="8201" priority="6616" stopIfTrue="1" operator="equal">
      <formula>"Vencida"</formula>
    </cfRule>
  </conditionalFormatting>
  <conditionalFormatting sqref="CH237">
    <cfRule type="cellIs" dxfId="8200" priority="6617" stopIfTrue="1" operator="equal">
      <formula>"En avance"</formula>
    </cfRule>
  </conditionalFormatting>
  <conditionalFormatting sqref="CH237">
    <cfRule type="cellIs" dxfId="8199" priority="6618" stopIfTrue="1" operator="equal">
      <formula>"Cumplida"</formula>
    </cfRule>
  </conditionalFormatting>
  <conditionalFormatting sqref="CI237">
    <cfRule type="cellIs" dxfId="8198" priority="6619" operator="equal">
      <formula>"Sin iniciar"</formula>
    </cfRule>
  </conditionalFormatting>
  <conditionalFormatting sqref="CI237">
    <cfRule type="cellIs" dxfId="8197" priority="6620" operator="equal">
      <formula>"Vencida"</formula>
    </cfRule>
  </conditionalFormatting>
  <conditionalFormatting sqref="CI237">
    <cfRule type="cellIs" dxfId="8196" priority="6621" operator="equal">
      <formula>"En avance"</formula>
    </cfRule>
  </conditionalFormatting>
  <conditionalFormatting sqref="CI237">
    <cfRule type="cellIs" dxfId="8195" priority="6622" operator="equal">
      <formula>"Cumplida"</formula>
    </cfRule>
  </conditionalFormatting>
  <conditionalFormatting sqref="CH238">
    <cfRule type="cellIs" dxfId="8194" priority="6623" stopIfTrue="1" operator="equal">
      <formula>"Sin seguimiento"</formula>
    </cfRule>
  </conditionalFormatting>
  <conditionalFormatting sqref="CH238">
    <cfRule type="cellIs" dxfId="8193" priority="6624" stopIfTrue="1" operator="equal">
      <formula>"Sin iniciar"</formula>
    </cfRule>
  </conditionalFormatting>
  <conditionalFormatting sqref="CH238">
    <cfRule type="cellIs" dxfId="8192" priority="6625" stopIfTrue="1" operator="equal">
      <formula>"Vencida"</formula>
    </cfRule>
  </conditionalFormatting>
  <conditionalFormatting sqref="CH238">
    <cfRule type="cellIs" dxfId="8191" priority="6626" stopIfTrue="1" operator="equal">
      <formula>"En avance"</formula>
    </cfRule>
  </conditionalFormatting>
  <conditionalFormatting sqref="CH238">
    <cfRule type="cellIs" dxfId="8190" priority="6627" stopIfTrue="1" operator="equal">
      <formula>"Cumplida"</formula>
    </cfRule>
  </conditionalFormatting>
  <conditionalFormatting sqref="CI238">
    <cfRule type="cellIs" dxfId="8189" priority="6628" operator="equal">
      <formula>"Sin iniciar"</formula>
    </cfRule>
  </conditionalFormatting>
  <conditionalFormatting sqref="CI238">
    <cfRule type="cellIs" dxfId="8188" priority="6629" operator="equal">
      <formula>"Vencida"</formula>
    </cfRule>
  </conditionalFormatting>
  <conditionalFormatting sqref="CI238">
    <cfRule type="cellIs" dxfId="8187" priority="6630" operator="equal">
      <formula>"En avance"</formula>
    </cfRule>
  </conditionalFormatting>
  <conditionalFormatting sqref="CI238">
    <cfRule type="cellIs" dxfId="8186" priority="6631" operator="equal">
      <formula>"Cumplida"</formula>
    </cfRule>
  </conditionalFormatting>
  <conditionalFormatting sqref="CH239">
    <cfRule type="cellIs" dxfId="8185" priority="6632" stopIfTrue="1" operator="equal">
      <formula>"Sin seguimiento"</formula>
    </cfRule>
  </conditionalFormatting>
  <conditionalFormatting sqref="CH239">
    <cfRule type="cellIs" dxfId="8184" priority="6633" stopIfTrue="1" operator="equal">
      <formula>"Sin iniciar"</formula>
    </cfRule>
  </conditionalFormatting>
  <conditionalFormatting sqref="CH239">
    <cfRule type="cellIs" dxfId="8183" priority="6634" stopIfTrue="1" operator="equal">
      <formula>"Vencida"</formula>
    </cfRule>
  </conditionalFormatting>
  <conditionalFormatting sqref="CH239">
    <cfRule type="cellIs" dxfId="8182" priority="6635" stopIfTrue="1" operator="equal">
      <formula>"En avance"</formula>
    </cfRule>
  </conditionalFormatting>
  <conditionalFormatting sqref="CH239">
    <cfRule type="cellIs" dxfId="8181" priority="6636" stopIfTrue="1" operator="equal">
      <formula>"Cumplida"</formula>
    </cfRule>
  </conditionalFormatting>
  <conditionalFormatting sqref="CI239">
    <cfRule type="cellIs" dxfId="8180" priority="6637" operator="equal">
      <formula>"Sin iniciar"</formula>
    </cfRule>
  </conditionalFormatting>
  <conditionalFormatting sqref="CI239">
    <cfRule type="cellIs" dxfId="8179" priority="6638" operator="equal">
      <formula>"Vencida"</formula>
    </cfRule>
  </conditionalFormatting>
  <conditionalFormatting sqref="CI239">
    <cfRule type="cellIs" dxfId="8178" priority="6639" operator="equal">
      <formula>"En avance"</formula>
    </cfRule>
  </conditionalFormatting>
  <conditionalFormatting sqref="CI239">
    <cfRule type="cellIs" dxfId="8177" priority="6640" operator="equal">
      <formula>"Cumplida"</formula>
    </cfRule>
  </conditionalFormatting>
  <conditionalFormatting sqref="CF362 CH362">
    <cfRule type="cellIs" dxfId="8176" priority="6641" stopIfTrue="1" operator="equal">
      <formula>"Sin seguimiento"</formula>
    </cfRule>
  </conditionalFormatting>
  <conditionalFormatting sqref="CF362 CH362">
    <cfRule type="cellIs" dxfId="8175" priority="6642" stopIfTrue="1" operator="equal">
      <formula>"Sin iniciar"</formula>
    </cfRule>
  </conditionalFormatting>
  <conditionalFormatting sqref="CF362 CH362">
    <cfRule type="cellIs" dxfId="8174" priority="6643" stopIfTrue="1" operator="equal">
      <formula>"Vencida"</formula>
    </cfRule>
  </conditionalFormatting>
  <conditionalFormatting sqref="CF362 CH362">
    <cfRule type="cellIs" dxfId="8173" priority="6644" stopIfTrue="1" operator="equal">
      <formula>"En avance"</formula>
    </cfRule>
  </conditionalFormatting>
  <conditionalFormatting sqref="CF362 CH362">
    <cfRule type="cellIs" dxfId="8172" priority="6645" stopIfTrue="1" operator="equal">
      <formula>"Cumplida"</formula>
    </cfRule>
  </conditionalFormatting>
  <conditionalFormatting sqref="CI362">
    <cfRule type="cellIs" dxfId="8171" priority="6646" operator="equal">
      <formula>"Sin iniciar"</formula>
    </cfRule>
  </conditionalFormatting>
  <conditionalFormatting sqref="CI362">
    <cfRule type="cellIs" dxfId="8170" priority="6647" operator="equal">
      <formula>"Vencida"</formula>
    </cfRule>
  </conditionalFormatting>
  <conditionalFormatting sqref="CI362">
    <cfRule type="cellIs" dxfId="8169" priority="6648" operator="equal">
      <formula>"En avance"</formula>
    </cfRule>
  </conditionalFormatting>
  <conditionalFormatting sqref="CI362">
    <cfRule type="cellIs" dxfId="8168" priority="6649" operator="equal">
      <formula>"Cumplida"</formula>
    </cfRule>
  </conditionalFormatting>
  <conditionalFormatting sqref="CF363 CH363">
    <cfRule type="cellIs" dxfId="8167" priority="6650" stopIfTrue="1" operator="equal">
      <formula>"Sin seguimiento"</formula>
    </cfRule>
  </conditionalFormatting>
  <conditionalFormatting sqref="CF363 CH363">
    <cfRule type="cellIs" dxfId="8166" priority="6651" stopIfTrue="1" operator="equal">
      <formula>"Sin iniciar"</formula>
    </cfRule>
  </conditionalFormatting>
  <conditionalFormatting sqref="CF363 CH363">
    <cfRule type="cellIs" dxfId="8165" priority="6652" stopIfTrue="1" operator="equal">
      <formula>"Vencida"</formula>
    </cfRule>
  </conditionalFormatting>
  <conditionalFormatting sqref="CF363 CH363">
    <cfRule type="cellIs" dxfId="8164" priority="6653" stopIfTrue="1" operator="equal">
      <formula>"En avance"</formula>
    </cfRule>
  </conditionalFormatting>
  <conditionalFormatting sqref="CF363 CH363">
    <cfRule type="cellIs" dxfId="8163" priority="6654" stopIfTrue="1" operator="equal">
      <formula>"Cumplida"</formula>
    </cfRule>
  </conditionalFormatting>
  <conditionalFormatting sqref="CI363">
    <cfRule type="cellIs" dxfId="8162" priority="6655" operator="equal">
      <formula>"Sin iniciar"</formula>
    </cfRule>
  </conditionalFormatting>
  <conditionalFormatting sqref="CI363">
    <cfRule type="cellIs" dxfId="8161" priority="6656" operator="equal">
      <formula>"Vencida"</formula>
    </cfRule>
  </conditionalFormatting>
  <conditionalFormatting sqref="CI363">
    <cfRule type="cellIs" dxfId="8160" priority="6657" operator="equal">
      <formula>"En avance"</formula>
    </cfRule>
  </conditionalFormatting>
  <conditionalFormatting sqref="CI363">
    <cfRule type="cellIs" dxfId="8159" priority="6658" operator="equal">
      <formula>"Cumplida"</formula>
    </cfRule>
  </conditionalFormatting>
  <conditionalFormatting sqref="CF365 CH365">
    <cfRule type="cellIs" dxfId="8158" priority="6659" stopIfTrue="1" operator="equal">
      <formula>"Sin seguimiento"</formula>
    </cfRule>
  </conditionalFormatting>
  <conditionalFormatting sqref="CF365 CH365">
    <cfRule type="cellIs" dxfId="8157" priority="6660" stopIfTrue="1" operator="equal">
      <formula>"Sin iniciar"</formula>
    </cfRule>
  </conditionalFormatting>
  <conditionalFormatting sqref="CF365 CH365">
    <cfRule type="cellIs" dxfId="8156" priority="6661" stopIfTrue="1" operator="equal">
      <formula>"Vencida"</formula>
    </cfRule>
  </conditionalFormatting>
  <conditionalFormatting sqref="CF365 CH365">
    <cfRule type="cellIs" dxfId="8155" priority="6662" stopIfTrue="1" operator="equal">
      <formula>"En avance"</formula>
    </cfRule>
  </conditionalFormatting>
  <conditionalFormatting sqref="CF365 CH365">
    <cfRule type="cellIs" dxfId="8154" priority="6663" stopIfTrue="1" operator="equal">
      <formula>"Cumplida"</formula>
    </cfRule>
  </conditionalFormatting>
  <conditionalFormatting sqref="CI365">
    <cfRule type="cellIs" dxfId="8153" priority="6664" operator="equal">
      <formula>"Sin iniciar"</formula>
    </cfRule>
  </conditionalFormatting>
  <conditionalFormatting sqref="CI365">
    <cfRule type="cellIs" dxfId="8152" priority="6665" operator="equal">
      <formula>"Vencida"</formula>
    </cfRule>
  </conditionalFormatting>
  <conditionalFormatting sqref="CI365">
    <cfRule type="cellIs" dxfId="8151" priority="6666" operator="equal">
      <formula>"En avance"</formula>
    </cfRule>
  </conditionalFormatting>
  <conditionalFormatting sqref="CI365">
    <cfRule type="cellIs" dxfId="8150" priority="6667" operator="equal">
      <formula>"Cumplida"</formula>
    </cfRule>
  </conditionalFormatting>
  <conditionalFormatting sqref="CF366 CH366">
    <cfRule type="cellIs" dxfId="8149" priority="6668" stopIfTrue="1" operator="equal">
      <formula>"Sin seguimiento"</formula>
    </cfRule>
  </conditionalFormatting>
  <conditionalFormatting sqref="CF366 CH366">
    <cfRule type="cellIs" dxfId="8148" priority="6669" stopIfTrue="1" operator="equal">
      <formula>"Sin iniciar"</formula>
    </cfRule>
  </conditionalFormatting>
  <conditionalFormatting sqref="CF366 CH366">
    <cfRule type="cellIs" dxfId="8147" priority="6670" stopIfTrue="1" operator="equal">
      <formula>"Vencida"</formula>
    </cfRule>
  </conditionalFormatting>
  <conditionalFormatting sqref="CF366 CH366">
    <cfRule type="cellIs" dxfId="8146" priority="6671" stopIfTrue="1" operator="equal">
      <formula>"En avance"</formula>
    </cfRule>
  </conditionalFormatting>
  <conditionalFormatting sqref="CF366 CH366">
    <cfRule type="cellIs" dxfId="8145" priority="6672" stopIfTrue="1" operator="equal">
      <formula>"Cumplida"</formula>
    </cfRule>
  </conditionalFormatting>
  <conditionalFormatting sqref="CI366">
    <cfRule type="cellIs" dxfId="8144" priority="6673" operator="equal">
      <formula>"Sin iniciar"</formula>
    </cfRule>
  </conditionalFormatting>
  <conditionalFormatting sqref="CI366">
    <cfRule type="cellIs" dxfId="8143" priority="6674" operator="equal">
      <formula>"Vencida"</formula>
    </cfRule>
  </conditionalFormatting>
  <conditionalFormatting sqref="CI366">
    <cfRule type="cellIs" dxfId="8142" priority="6675" operator="equal">
      <formula>"En avance"</formula>
    </cfRule>
  </conditionalFormatting>
  <conditionalFormatting sqref="CI366">
    <cfRule type="cellIs" dxfId="8141" priority="6676" operator="equal">
      <formula>"Cumplida"</formula>
    </cfRule>
  </conditionalFormatting>
  <conditionalFormatting sqref="CH367">
    <cfRule type="cellIs" dxfId="8140" priority="6677" stopIfTrue="1" operator="equal">
      <formula>"Sin seguimiento"</formula>
    </cfRule>
  </conditionalFormatting>
  <conditionalFormatting sqref="CH367">
    <cfRule type="cellIs" dxfId="8139" priority="6678" stopIfTrue="1" operator="equal">
      <formula>"Sin iniciar"</formula>
    </cfRule>
  </conditionalFormatting>
  <conditionalFormatting sqref="CH367">
    <cfRule type="cellIs" dxfId="8138" priority="6679" stopIfTrue="1" operator="equal">
      <formula>"Vencida"</formula>
    </cfRule>
  </conditionalFormatting>
  <conditionalFormatting sqref="CH367">
    <cfRule type="cellIs" dxfId="8137" priority="6680" stopIfTrue="1" operator="equal">
      <formula>"En avance"</formula>
    </cfRule>
  </conditionalFormatting>
  <conditionalFormatting sqref="CH367">
    <cfRule type="cellIs" dxfId="8136" priority="6681" stopIfTrue="1" operator="equal">
      <formula>"Cumplida"</formula>
    </cfRule>
  </conditionalFormatting>
  <conditionalFormatting sqref="CI367">
    <cfRule type="cellIs" dxfId="8135" priority="6682" operator="equal">
      <formula>"Sin iniciar"</formula>
    </cfRule>
  </conditionalFormatting>
  <conditionalFormatting sqref="CI367">
    <cfRule type="cellIs" dxfId="8134" priority="6683" operator="equal">
      <formula>"Vencida"</formula>
    </cfRule>
  </conditionalFormatting>
  <conditionalFormatting sqref="CI367">
    <cfRule type="cellIs" dxfId="8133" priority="6684" operator="equal">
      <formula>"En avance"</formula>
    </cfRule>
  </conditionalFormatting>
  <conditionalFormatting sqref="CI367">
    <cfRule type="cellIs" dxfId="8132" priority="6685" operator="equal">
      <formula>"Cumplida"</formula>
    </cfRule>
  </conditionalFormatting>
  <conditionalFormatting sqref="CF368 CH368">
    <cfRule type="cellIs" dxfId="8131" priority="6686" stopIfTrue="1" operator="equal">
      <formula>"Sin seguimiento"</formula>
    </cfRule>
  </conditionalFormatting>
  <conditionalFormatting sqref="CF368 CH368">
    <cfRule type="cellIs" dxfId="8130" priority="6687" stopIfTrue="1" operator="equal">
      <formula>"Sin iniciar"</formula>
    </cfRule>
  </conditionalFormatting>
  <conditionalFormatting sqref="CF368 CH368">
    <cfRule type="cellIs" dxfId="8129" priority="6688" stopIfTrue="1" operator="equal">
      <formula>"Vencida"</formula>
    </cfRule>
  </conditionalFormatting>
  <conditionalFormatting sqref="CF368 CH368">
    <cfRule type="cellIs" dxfId="8128" priority="6689" stopIfTrue="1" operator="equal">
      <formula>"En avance"</formula>
    </cfRule>
  </conditionalFormatting>
  <conditionalFormatting sqref="CF368 CH368">
    <cfRule type="cellIs" dxfId="8127" priority="6690" stopIfTrue="1" operator="equal">
      <formula>"Cumplida"</formula>
    </cfRule>
  </conditionalFormatting>
  <conditionalFormatting sqref="CI368">
    <cfRule type="cellIs" dxfId="8126" priority="6691" operator="equal">
      <formula>"Sin iniciar"</formula>
    </cfRule>
  </conditionalFormatting>
  <conditionalFormatting sqref="CI368">
    <cfRule type="cellIs" dxfId="8125" priority="6692" operator="equal">
      <formula>"Vencida"</formula>
    </cfRule>
  </conditionalFormatting>
  <conditionalFormatting sqref="CI368">
    <cfRule type="cellIs" dxfId="8124" priority="6693" operator="equal">
      <formula>"En avance"</formula>
    </cfRule>
  </conditionalFormatting>
  <conditionalFormatting sqref="CI368">
    <cfRule type="cellIs" dxfId="8123" priority="6694" operator="equal">
      <formula>"Cumplida"</formula>
    </cfRule>
  </conditionalFormatting>
  <conditionalFormatting sqref="CF369 CH369">
    <cfRule type="cellIs" dxfId="8122" priority="6695" stopIfTrue="1" operator="equal">
      <formula>"Sin seguimiento"</formula>
    </cfRule>
  </conditionalFormatting>
  <conditionalFormatting sqref="CF369 CH369">
    <cfRule type="cellIs" dxfId="8121" priority="6696" stopIfTrue="1" operator="equal">
      <formula>"Sin iniciar"</formula>
    </cfRule>
  </conditionalFormatting>
  <conditionalFormatting sqref="CF369 CH369">
    <cfRule type="cellIs" dxfId="8120" priority="6697" stopIfTrue="1" operator="equal">
      <formula>"Vencida"</formula>
    </cfRule>
  </conditionalFormatting>
  <conditionalFormatting sqref="CF369 CH369">
    <cfRule type="cellIs" dxfId="8119" priority="6698" stopIfTrue="1" operator="equal">
      <formula>"En avance"</formula>
    </cfRule>
  </conditionalFormatting>
  <conditionalFormatting sqref="CF369 CH369">
    <cfRule type="cellIs" dxfId="8118" priority="6699" stopIfTrue="1" operator="equal">
      <formula>"Cumplida"</formula>
    </cfRule>
  </conditionalFormatting>
  <conditionalFormatting sqref="CI369">
    <cfRule type="cellIs" dxfId="8117" priority="6700" operator="equal">
      <formula>"Sin iniciar"</formula>
    </cfRule>
  </conditionalFormatting>
  <conditionalFormatting sqref="CI369">
    <cfRule type="cellIs" dxfId="8116" priority="6701" operator="equal">
      <formula>"Vencida"</formula>
    </cfRule>
  </conditionalFormatting>
  <conditionalFormatting sqref="CI369">
    <cfRule type="cellIs" dxfId="8115" priority="6702" operator="equal">
      <formula>"En avance"</formula>
    </cfRule>
  </conditionalFormatting>
  <conditionalFormatting sqref="CI369">
    <cfRule type="cellIs" dxfId="8114" priority="6703" operator="equal">
      <formula>"Cumplida"</formula>
    </cfRule>
  </conditionalFormatting>
  <conditionalFormatting sqref="CH370">
    <cfRule type="cellIs" dxfId="8113" priority="6704" stopIfTrue="1" operator="equal">
      <formula>"Sin seguimiento"</formula>
    </cfRule>
  </conditionalFormatting>
  <conditionalFormatting sqref="CH370">
    <cfRule type="cellIs" dxfId="8112" priority="6705" stopIfTrue="1" operator="equal">
      <formula>"Sin iniciar"</formula>
    </cfRule>
  </conditionalFormatting>
  <conditionalFormatting sqref="CH370">
    <cfRule type="cellIs" dxfId="8111" priority="6706" stopIfTrue="1" operator="equal">
      <formula>"Vencida"</formula>
    </cfRule>
  </conditionalFormatting>
  <conditionalFormatting sqref="CH370">
    <cfRule type="cellIs" dxfId="8110" priority="6707" stopIfTrue="1" operator="equal">
      <formula>"En avance"</formula>
    </cfRule>
  </conditionalFormatting>
  <conditionalFormatting sqref="CH370">
    <cfRule type="cellIs" dxfId="8109" priority="6708" stopIfTrue="1" operator="equal">
      <formula>"Cumplida"</formula>
    </cfRule>
  </conditionalFormatting>
  <conditionalFormatting sqref="CI370">
    <cfRule type="cellIs" dxfId="8108" priority="6709" operator="equal">
      <formula>"Sin iniciar"</formula>
    </cfRule>
  </conditionalFormatting>
  <conditionalFormatting sqref="CI370">
    <cfRule type="cellIs" dxfId="8107" priority="6710" operator="equal">
      <formula>"Vencida"</formula>
    </cfRule>
  </conditionalFormatting>
  <conditionalFormatting sqref="CI370">
    <cfRule type="cellIs" dxfId="8106" priority="6711" operator="equal">
      <formula>"En avance"</formula>
    </cfRule>
  </conditionalFormatting>
  <conditionalFormatting sqref="CI370">
    <cfRule type="cellIs" dxfId="8105" priority="6712" operator="equal">
      <formula>"Cumplida"</formula>
    </cfRule>
  </conditionalFormatting>
  <conditionalFormatting sqref="CF370">
    <cfRule type="cellIs" dxfId="8104" priority="6713" stopIfTrue="1" operator="equal">
      <formula>"Sin seguimiento"</formula>
    </cfRule>
  </conditionalFormatting>
  <conditionalFormatting sqref="CF370">
    <cfRule type="cellIs" dxfId="8103" priority="6714" stopIfTrue="1" operator="equal">
      <formula>"Sin iniciar"</formula>
    </cfRule>
  </conditionalFormatting>
  <conditionalFormatting sqref="CF370">
    <cfRule type="cellIs" dxfId="8102" priority="6715" stopIfTrue="1" operator="equal">
      <formula>"Vencida"</formula>
    </cfRule>
  </conditionalFormatting>
  <conditionalFormatting sqref="CF370">
    <cfRule type="cellIs" dxfId="8101" priority="6716" stopIfTrue="1" operator="equal">
      <formula>"En avance"</formula>
    </cfRule>
  </conditionalFormatting>
  <conditionalFormatting sqref="CF370">
    <cfRule type="cellIs" dxfId="8100" priority="6717" stopIfTrue="1" operator="equal">
      <formula>"Cumplida"</formula>
    </cfRule>
  </conditionalFormatting>
  <conditionalFormatting sqref="CH371">
    <cfRule type="cellIs" dxfId="8099" priority="6718" stopIfTrue="1" operator="equal">
      <formula>"Sin seguimiento"</formula>
    </cfRule>
  </conditionalFormatting>
  <conditionalFormatting sqref="CH371">
    <cfRule type="cellIs" dxfId="8098" priority="6719" stopIfTrue="1" operator="equal">
      <formula>"Sin iniciar"</formula>
    </cfRule>
  </conditionalFormatting>
  <conditionalFormatting sqref="CH371">
    <cfRule type="cellIs" dxfId="8097" priority="6720" stopIfTrue="1" operator="equal">
      <formula>"Vencida"</formula>
    </cfRule>
  </conditionalFormatting>
  <conditionalFormatting sqref="CH371">
    <cfRule type="cellIs" dxfId="8096" priority="6721" stopIfTrue="1" operator="equal">
      <formula>"En avance"</formula>
    </cfRule>
  </conditionalFormatting>
  <conditionalFormatting sqref="CH371">
    <cfRule type="cellIs" dxfId="8095" priority="6722" stopIfTrue="1" operator="equal">
      <formula>"Cumplida"</formula>
    </cfRule>
  </conditionalFormatting>
  <conditionalFormatting sqref="CI371">
    <cfRule type="cellIs" dxfId="8094" priority="6723" operator="equal">
      <formula>"Sin iniciar"</formula>
    </cfRule>
  </conditionalFormatting>
  <conditionalFormatting sqref="CI371">
    <cfRule type="cellIs" dxfId="8093" priority="6724" operator="equal">
      <formula>"Vencida"</formula>
    </cfRule>
  </conditionalFormatting>
  <conditionalFormatting sqref="CI371">
    <cfRule type="cellIs" dxfId="8092" priority="6725" operator="equal">
      <formula>"En avance"</formula>
    </cfRule>
  </conditionalFormatting>
  <conditionalFormatting sqref="CI371">
    <cfRule type="cellIs" dxfId="8091" priority="6726" operator="equal">
      <formula>"Cumplida"</formula>
    </cfRule>
  </conditionalFormatting>
  <conditionalFormatting sqref="CH372">
    <cfRule type="cellIs" dxfId="8090" priority="6727" stopIfTrue="1" operator="equal">
      <formula>"Sin seguimiento"</formula>
    </cfRule>
  </conditionalFormatting>
  <conditionalFormatting sqref="CH372">
    <cfRule type="cellIs" dxfId="8089" priority="6728" stopIfTrue="1" operator="equal">
      <formula>"Sin iniciar"</formula>
    </cfRule>
  </conditionalFormatting>
  <conditionalFormatting sqref="CH372">
    <cfRule type="cellIs" dxfId="8088" priority="6729" stopIfTrue="1" operator="equal">
      <formula>"Vencida"</formula>
    </cfRule>
  </conditionalFormatting>
  <conditionalFormatting sqref="CH372">
    <cfRule type="cellIs" dxfId="8087" priority="6730" stopIfTrue="1" operator="equal">
      <formula>"En avance"</formula>
    </cfRule>
  </conditionalFormatting>
  <conditionalFormatting sqref="CH372">
    <cfRule type="cellIs" dxfId="8086" priority="6731" stopIfTrue="1" operator="equal">
      <formula>"Cumplida"</formula>
    </cfRule>
  </conditionalFormatting>
  <conditionalFormatting sqref="CI372">
    <cfRule type="cellIs" dxfId="8085" priority="6732" operator="equal">
      <formula>"Sin iniciar"</formula>
    </cfRule>
  </conditionalFormatting>
  <conditionalFormatting sqref="CI372">
    <cfRule type="cellIs" dxfId="8084" priority="6733" operator="equal">
      <formula>"Vencida"</formula>
    </cfRule>
  </conditionalFormatting>
  <conditionalFormatting sqref="CI372">
    <cfRule type="cellIs" dxfId="8083" priority="6734" operator="equal">
      <formula>"En avance"</formula>
    </cfRule>
  </conditionalFormatting>
  <conditionalFormatting sqref="CI372">
    <cfRule type="cellIs" dxfId="8082" priority="6735" operator="equal">
      <formula>"Cumplida"</formula>
    </cfRule>
  </conditionalFormatting>
  <conditionalFormatting sqref="CF374 CH374">
    <cfRule type="cellIs" dxfId="8081" priority="6736" stopIfTrue="1" operator="equal">
      <formula>"Sin seguimiento"</formula>
    </cfRule>
  </conditionalFormatting>
  <conditionalFormatting sqref="CF374 CH374">
    <cfRule type="cellIs" dxfId="8080" priority="6737" stopIfTrue="1" operator="equal">
      <formula>"Sin iniciar"</formula>
    </cfRule>
  </conditionalFormatting>
  <conditionalFormatting sqref="CF374 CH374">
    <cfRule type="cellIs" dxfId="8079" priority="6738" stopIfTrue="1" operator="equal">
      <formula>"Vencida"</formula>
    </cfRule>
  </conditionalFormatting>
  <conditionalFormatting sqref="CF374 CH374">
    <cfRule type="cellIs" dxfId="8078" priority="6739" stopIfTrue="1" operator="equal">
      <formula>"En avance"</formula>
    </cfRule>
  </conditionalFormatting>
  <conditionalFormatting sqref="CF374 CH374">
    <cfRule type="cellIs" dxfId="8077" priority="6740" stopIfTrue="1" operator="equal">
      <formula>"Cumplida"</formula>
    </cfRule>
  </conditionalFormatting>
  <conditionalFormatting sqref="CI374">
    <cfRule type="cellIs" dxfId="8076" priority="6741" operator="equal">
      <formula>"Sin iniciar"</formula>
    </cfRule>
  </conditionalFormatting>
  <conditionalFormatting sqref="CI374">
    <cfRule type="cellIs" dxfId="8075" priority="6742" operator="equal">
      <formula>"Vencida"</formula>
    </cfRule>
  </conditionalFormatting>
  <conditionalFormatting sqref="CI374">
    <cfRule type="cellIs" dxfId="8074" priority="6743" operator="equal">
      <formula>"En avance"</formula>
    </cfRule>
  </conditionalFormatting>
  <conditionalFormatting sqref="CI374">
    <cfRule type="cellIs" dxfId="8073" priority="6744" operator="equal">
      <formula>"Cumplida"</formula>
    </cfRule>
  </conditionalFormatting>
  <conditionalFormatting sqref="CF375 CH375">
    <cfRule type="cellIs" dxfId="8072" priority="6745" stopIfTrue="1" operator="equal">
      <formula>"Sin seguimiento"</formula>
    </cfRule>
  </conditionalFormatting>
  <conditionalFormatting sqref="CF375 CH375">
    <cfRule type="cellIs" dxfId="8071" priority="6746" stopIfTrue="1" operator="equal">
      <formula>"Sin iniciar"</formula>
    </cfRule>
  </conditionalFormatting>
  <conditionalFormatting sqref="CF375 CH375">
    <cfRule type="cellIs" dxfId="8070" priority="6747" stopIfTrue="1" operator="equal">
      <formula>"Vencida"</formula>
    </cfRule>
  </conditionalFormatting>
  <conditionalFormatting sqref="CF375 CH375">
    <cfRule type="cellIs" dxfId="8069" priority="6748" stopIfTrue="1" operator="equal">
      <formula>"En avance"</formula>
    </cfRule>
  </conditionalFormatting>
  <conditionalFormatting sqref="CF375 CH375">
    <cfRule type="cellIs" dxfId="8068" priority="6749" stopIfTrue="1" operator="equal">
      <formula>"Cumplida"</formula>
    </cfRule>
  </conditionalFormatting>
  <conditionalFormatting sqref="CI375">
    <cfRule type="cellIs" dxfId="8067" priority="6750" operator="equal">
      <formula>"Sin iniciar"</formula>
    </cfRule>
  </conditionalFormatting>
  <conditionalFormatting sqref="CI375">
    <cfRule type="cellIs" dxfId="8066" priority="6751" operator="equal">
      <formula>"Vencida"</formula>
    </cfRule>
  </conditionalFormatting>
  <conditionalFormatting sqref="CI375">
    <cfRule type="cellIs" dxfId="8065" priority="6752" operator="equal">
      <formula>"En avance"</formula>
    </cfRule>
  </conditionalFormatting>
  <conditionalFormatting sqref="CI375">
    <cfRule type="cellIs" dxfId="8064" priority="6753" operator="equal">
      <formula>"Cumplida"</formula>
    </cfRule>
  </conditionalFormatting>
  <conditionalFormatting sqref="CF376 CH376">
    <cfRule type="cellIs" dxfId="8063" priority="6754" stopIfTrue="1" operator="equal">
      <formula>"Sin seguimiento"</formula>
    </cfRule>
  </conditionalFormatting>
  <conditionalFormatting sqref="CF376 CH376">
    <cfRule type="cellIs" dxfId="8062" priority="6755" stopIfTrue="1" operator="equal">
      <formula>"Sin iniciar"</formula>
    </cfRule>
  </conditionalFormatting>
  <conditionalFormatting sqref="CF376 CH376">
    <cfRule type="cellIs" dxfId="8061" priority="6756" stopIfTrue="1" operator="equal">
      <formula>"Vencida"</formula>
    </cfRule>
  </conditionalFormatting>
  <conditionalFormatting sqref="CF376 CH376">
    <cfRule type="cellIs" dxfId="8060" priority="6757" stopIfTrue="1" operator="equal">
      <formula>"En avance"</formula>
    </cfRule>
  </conditionalFormatting>
  <conditionalFormatting sqref="CF376 CH376">
    <cfRule type="cellIs" dxfId="8059" priority="6758" stopIfTrue="1" operator="equal">
      <formula>"Cumplida"</formula>
    </cfRule>
  </conditionalFormatting>
  <conditionalFormatting sqref="CI376">
    <cfRule type="cellIs" dxfId="8058" priority="6759" operator="equal">
      <formula>"Sin iniciar"</formula>
    </cfRule>
  </conditionalFormatting>
  <conditionalFormatting sqref="CI376">
    <cfRule type="cellIs" dxfId="8057" priority="6760" operator="equal">
      <formula>"Vencida"</formula>
    </cfRule>
  </conditionalFormatting>
  <conditionalFormatting sqref="CI376">
    <cfRule type="cellIs" dxfId="8056" priority="6761" operator="equal">
      <formula>"En avance"</formula>
    </cfRule>
  </conditionalFormatting>
  <conditionalFormatting sqref="CI376">
    <cfRule type="cellIs" dxfId="8055" priority="6762" operator="equal">
      <formula>"Cumplida"</formula>
    </cfRule>
  </conditionalFormatting>
  <conditionalFormatting sqref="CH378">
    <cfRule type="cellIs" dxfId="8054" priority="6763" stopIfTrue="1" operator="equal">
      <formula>"Sin seguimiento"</formula>
    </cfRule>
  </conditionalFormatting>
  <conditionalFormatting sqref="CH378">
    <cfRule type="cellIs" dxfId="8053" priority="6764" stopIfTrue="1" operator="equal">
      <formula>"Sin iniciar"</formula>
    </cfRule>
  </conditionalFormatting>
  <conditionalFormatting sqref="CH378">
    <cfRule type="cellIs" dxfId="8052" priority="6765" stopIfTrue="1" operator="equal">
      <formula>"Vencida"</formula>
    </cfRule>
  </conditionalFormatting>
  <conditionalFormatting sqref="CH378">
    <cfRule type="cellIs" dxfId="8051" priority="6766" stopIfTrue="1" operator="equal">
      <formula>"En avance"</formula>
    </cfRule>
  </conditionalFormatting>
  <conditionalFormatting sqref="CH378">
    <cfRule type="cellIs" dxfId="8050" priority="6767" stopIfTrue="1" operator="equal">
      <formula>"Cumplida"</formula>
    </cfRule>
  </conditionalFormatting>
  <conditionalFormatting sqref="CI378">
    <cfRule type="cellIs" dxfId="8049" priority="6768" operator="equal">
      <formula>"Sin iniciar"</formula>
    </cfRule>
  </conditionalFormatting>
  <conditionalFormatting sqref="CI378">
    <cfRule type="cellIs" dxfId="8048" priority="6769" operator="equal">
      <formula>"Vencida"</formula>
    </cfRule>
  </conditionalFormatting>
  <conditionalFormatting sqref="CI378">
    <cfRule type="cellIs" dxfId="8047" priority="6770" operator="equal">
      <formula>"En avance"</formula>
    </cfRule>
  </conditionalFormatting>
  <conditionalFormatting sqref="CI378">
    <cfRule type="cellIs" dxfId="8046" priority="6771" operator="equal">
      <formula>"Cumplida"</formula>
    </cfRule>
  </conditionalFormatting>
  <conditionalFormatting sqref="CH379">
    <cfRule type="cellIs" dxfId="8045" priority="6772" stopIfTrue="1" operator="equal">
      <formula>"Sin seguimiento"</formula>
    </cfRule>
  </conditionalFormatting>
  <conditionalFormatting sqref="CH379">
    <cfRule type="cellIs" dxfId="8044" priority="6773" stopIfTrue="1" operator="equal">
      <formula>"Sin iniciar"</formula>
    </cfRule>
  </conditionalFormatting>
  <conditionalFormatting sqref="CH379">
    <cfRule type="cellIs" dxfId="8043" priority="6774" stopIfTrue="1" operator="equal">
      <formula>"Vencida"</formula>
    </cfRule>
  </conditionalFormatting>
  <conditionalFormatting sqref="CH379">
    <cfRule type="cellIs" dxfId="8042" priority="6775" stopIfTrue="1" operator="equal">
      <formula>"En avance"</formula>
    </cfRule>
  </conditionalFormatting>
  <conditionalFormatting sqref="CH379">
    <cfRule type="cellIs" dxfId="8041" priority="6776" stopIfTrue="1" operator="equal">
      <formula>"Cumplida"</formula>
    </cfRule>
  </conditionalFormatting>
  <conditionalFormatting sqref="CI379">
    <cfRule type="cellIs" dxfId="8040" priority="6777" operator="equal">
      <formula>"Sin iniciar"</formula>
    </cfRule>
  </conditionalFormatting>
  <conditionalFormatting sqref="CI379">
    <cfRule type="cellIs" dxfId="8039" priority="6778" operator="equal">
      <formula>"Vencida"</formula>
    </cfRule>
  </conditionalFormatting>
  <conditionalFormatting sqref="CI379">
    <cfRule type="cellIs" dxfId="8038" priority="6779" operator="equal">
      <formula>"En avance"</formula>
    </cfRule>
  </conditionalFormatting>
  <conditionalFormatting sqref="CI379">
    <cfRule type="cellIs" dxfId="8037" priority="6780" operator="equal">
      <formula>"Cumplida"</formula>
    </cfRule>
  </conditionalFormatting>
  <conditionalFormatting sqref="CF379">
    <cfRule type="cellIs" dxfId="8036" priority="6781" operator="equal">
      <formula>"Sin iniciar"</formula>
    </cfRule>
  </conditionalFormatting>
  <conditionalFormatting sqref="CF379">
    <cfRule type="cellIs" dxfId="8035" priority="6782" operator="equal">
      <formula>"Vencida"</formula>
    </cfRule>
  </conditionalFormatting>
  <conditionalFormatting sqref="CF379">
    <cfRule type="cellIs" dxfId="8034" priority="6783" operator="equal">
      <formula>"En avance"</formula>
    </cfRule>
  </conditionalFormatting>
  <conditionalFormatting sqref="CF379">
    <cfRule type="cellIs" dxfId="8033" priority="6784" operator="equal">
      <formula>"Cumplida"</formula>
    </cfRule>
  </conditionalFormatting>
  <conditionalFormatting sqref="CH386">
    <cfRule type="cellIs" dxfId="8032" priority="6785" stopIfTrue="1" operator="equal">
      <formula>"Sin seguimiento"</formula>
    </cfRule>
  </conditionalFormatting>
  <conditionalFormatting sqref="CH386">
    <cfRule type="cellIs" dxfId="8031" priority="6786" stopIfTrue="1" operator="equal">
      <formula>"Sin iniciar"</formula>
    </cfRule>
  </conditionalFormatting>
  <conditionalFormatting sqref="CH386">
    <cfRule type="cellIs" dxfId="8030" priority="6787" stopIfTrue="1" operator="equal">
      <formula>"Vencida"</formula>
    </cfRule>
  </conditionalFormatting>
  <conditionalFormatting sqref="CH386">
    <cfRule type="cellIs" dxfId="8029" priority="6788" stopIfTrue="1" operator="equal">
      <formula>"En avance"</formula>
    </cfRule>
  </conditionalFormatting>
  <conditionalFormatting sqref="CH386">
    <cfRule type="cellIs" dxfId="8028" priority="6789" stopIfTrue="1" operator="equal">
      <formula>"Cumplida"</formula>
    </cfRule>
  </conditionalFormatting>
  <conditionalFormatting sqref="CI386">
    <cfRule type="cellIs" dxfId="8027" priority="6790" operator="equal">
      <formula>"Sin iniciar"</formula>
    </cfRule>
  </conditionalFormatting>
  <conditionalFormatting sqref="CI386">
    <cfRule type="cellIs" dxfId="8026" priority="6791" operator="equal">
      <formula>"Vencida"</formula>
    </cfRule>
  </conditionalFormatting>
  <conditionalFormatting sqref="CI386">
    <cfRule type="cellIs" dxfId="8025" priority="6792" operator="equal">
      <formula>"En avance"</formula>
    </cfRule>
  </conditionalFormatting>
  <conditionalFormatting sqref="CI386">
    <cfRule type="cellIs" dxfId="8024" priority="6793" operator="equal">
      <formula>"Cumplida"</formula>
    </cfRule>
  </conditionalFormatting>
  <conditionalFormatting sqref="CH387">
    <cfRule type="cellIs" dxfId="8023" priority="6794" stopIfTrue="1" operator="equal">
      <formula>"Sin seguimiento"</formula>
    </cfRule>
  </conditionalFormatting>
  <conditionalFormatting sqref="CH387">
    <cfRule type="cellIs" dxfId="8022" priority="6795" stopIfTrue="1" operator="equal">
      <formula>"Sin iniciar"</formula>
    </cfRule>
  </conditionalFormatting>
  <conditionalFormatting sqref="CH387">
    <cfRule type="cellIs" dxfId="8021" priority="6796" stopIfTrue="1" operator="equal">
      <formula>"Vencida"</formula>
    </cfRule>
  </conditionalFormatting>
  <conditionalFormatting sqref="CH387">
    <cfRule type="cellIs" dxfId="8020" priority="6797" stopIfTrue="1" operator="equal">
      <formula>"En avance"</formula>
    </cfRule>
  </conditionalFormatting>
  <conditionalFormatting sqref="CH387">
    <cfRule type="cellIs" dxfId="8019" priority="6798" stopIfTrue="1" operator="equal">
      <formula>"Cumplida"</formula>
    </cfRule>
  </conditionalFormatting>
  <conditionalFormatting sqref="CI387">
    <cfRule type="cellIs" dxfId="8018" priority="6799" operator="equal">
      <formula>"Sin iniciar"</formula>
    </cfRule>
  </conditionalFormatting>
  <conditionalFormatting sqref="CI387">
    <cfRule type="cellIs" dxfId="8017" priority="6800" operator="equal">
      <formula>"Vencida"</formula>
    </cfRule>
  </conditionalFormatting>
  <conditionalFormatting sqref="CI387">
    <cfRule type="cellIs" dxfId="8016" priority="6801" operator="equal">
      <formula>"En avance"</formula>
    </cfRule>
  </conditionalFormatting>
  <conditionalFormatting sqref="CI387">
    <cfRule type="cellIs" dxfId="8015" priority="6802" operator="equal">
      <formula>"Cumplida"</formula>
    </cfRule>
  </conditionalFormatting>
  <conditionalFormatting sqref="CF388 CH388">
    <cfRule type="cellIs" dxfId="8014" priority="6803" stopIfTrue="1" operator="equal">
      <formula>"Sin seguimiento"</formula>
    </cfRule>
  </conditionalFormatting>
  <conditionalFormatting sqref="CF388 CH388">
    <cfRule type="cellIs" dxfId="8013" priority="6804" stopIfTrue="1" operator="equal">
      <formula>"Sin iniciar"</formula>
    </cfRule>
  </conditionalFormatting>
  <conditionalFormatting sqref="CF388 CH388">
    <cfRule type="cellIs" dxfId="8012" priority="6805" stopIfTrue="1" operator="equal">
      <formula>"Vencida"</formula>
    </cfRule>
  </conditionalFormatting>
  <conditionalFormatting sqref="CF388 CH388">
    <cfRule type="cellIs" dxfId="8011" priority="6806" stopIfTrue="1" operator="equal">
      <formula>"En avance"</formula>
    </cfRule>
  </conditionalFormatting>
  <conditionalFormatting sqref="CF388 CH388">
    <cfRule type="cellIs" dxfId="8010" priority="6807" stopIfTrue="1" operator="equal">
      <formula>"Cumplida"</formula>
    </cfRule>
  </conditionalFormatting>
  <conditionalFormatting sqref="CI388">
    <cfRule type="cellIs" dxfId="8009" priority="6808" operator="equal">
      <formula>"Sin iniciar"</formula>
    </cfRule>
  </conditionalFormatting>
  <conditionalFormatting sqref="CI388">
    <cfRule type="cellIs" dxfId="8008" priority="6809" operator="equal">
      <formula>"Vencida"</formula>
    </cfRule>
  </conditionalFormatting>
  <conditionalFormatting sqref="CI388">
    <cfRule type="cellIs" dxfId="8007" priority="6810" operator="equal">
      <formula>"En avance"</formula>
    </cfRule>
  </conditionalFormatting>
  <conditionalFormatting sqref="CI388">
    <cfRule type="cellIs" dxfId="8006" priority="6811" operator="equal">
      <formula>"Cumplida"</formula>
    </cfRule>
  </conditionalFormatting>
  <conditionalFormatting sqref="CH389">
    <cfRule type="cellIs" dxfId="8005" priority="6812" stopIfTrue="1" operator="equal">
      <formula>"Sin seguimiento"</formula>
    </cfRule>
  </conditionalFormatting>
  <conditionalFormatting sqref="CH389">
    <cfRule type="cellIs" dxfId="8004" priority="6813" stopIfTrue="1" operator="equal">
      <formula>"Sin iniciar"</formula>
    </cfRule>
  </conditionalFormatting>
  <conditionalFormatting sqref="CH389">
    <cfRule type="cellIs" dxfId="8003" priority="6814" stopIfTrue="1" operator="equal">
      <formula>"Vencida"</formula>
    </cfRule>
  </conditionalFormatting>
  <conditionalFormatting sqref="CH389">
    <cfRule type="cellIs" dxfId="8002" priority="6815" stopIfTrue="1" operator="equal">
      <formula>"En avance"</formula>
    </cfRule>
  </conditionalFormatting>
  <conditionalFormatting sqref="CH389">
    <cfRule type="cellIs" dxfId="8001" priority="6816" stopIfTrue="1" operator="equal">
      <formula>"Cumplida"</formula>
    </cfRule>
  </conditionalFormatting>
  <conditionalFormatting sqref="CI389">
    <cfRule type="cellIs" dxfId="8000" priority="6817" operator="equal">
      <formula>"Sin iniciar"</formula>
    </cfRule>
  </conditionalFormatting>
  <conditionalFormatting sqref="CI389">
    <cfRule type="cellIs" dxfId="7999" priority="6818" operator="equal">
      <formula>"Vencida"</formula>
    </cfRule>
  </conditionalFormatting>
  <conditionalFormatting sqref="CI389">
    <cfRule type="cellIs" dxfId="7998" priority="6819" operator="equal">
      <formula>"En avance"</formula>
    </cfRule>
  </conditionalFormatting>
  <conditionalFormatting sqref="CI389">
    <cfRule type="cellIs" dxfId="7997" priority="6820" operator="equal">
      <formula>"Cumplida"</formula>
    </cfRule>
  </conditionalFormatting>
  <conditionalFormatting sqref="CF390">
    <cfRule type="cellIs" dxfId="7996" priority="6821" stopIfTrue="1" operator="equal">
      <formula>"Sin seguimiento"</formula>
    </cfRule>
  </conditionalFormatting>
  <conditionalFormatting sqref="CF390">
    <cfRule type="cellIs" dxfId="7995" priority="6822" stopIfTrue="1" operator="equal">
      <formula>"Sin iniciar"</formula>
    </cfRule>
  </conditionalFormatting>
  <conditionalFormatting sqref="CF390">
    <cfRule type="cellIs" dxfId="7994" priority="6823" stopIfTrue="1" operator="equal">
      <formula>"Vencida"</formula>
    </cfRule>
  </conditionalFormatting>
  <conditionalFormatting sqref="CF390">
    <cfRule type="cellIs" dxfId="7993" priority="6824" stopIfTrue="1" operator="equal">
      <formula>"En avance"</formula>
    </cfRule>
  </conditionalFormatting>
  <conditionalFormatting sqref="CF390">
    <cfRule type="cellIs" dxfId="7992" priority="6825" stopIfTrue="1" operator="equal">
      <formula>"Cumplida"</formula>
    </cfRule>
  </conditionalFormatting>
  <conditionalFormatting sqref="CI390">
    <cfRule type="cellIs" dxfId="7991" priority="6826" operator="equal">
      <formula>"Sin iniciar"</formula>
    </cfRule>
  </conditionalFormatting>
  <conditionalFormatting sqref="CI390">
    <cfRule type="cellIs" dxfId="7990" priority="6827" operator="equal">
      <formula>"Vencida"</formula>
    </cfRule>
  </conditionalFormatting>
  <conditionalFormatting sqref="CI390">
    <cfRule type="cellIs" dxfId="7989" priority="6828" operator="equal">
      <formula>"En avance"</formula>
    </cfRule>
  </conditionalFormatting>
  <conditionalFormatting sqref="CI390">
    <cfRule type="cellIs" dxfId="7988" priority="6829" operator="equal">
      <formula>"Cumplida"</formula>
    </cfRule>
  </conditionalFormatting>
  <conditionalFormatting sqref="CH390">
    <cfRule type="cellIs" dxfId="7987" priority="6830" stopIfTrue="1" operator="equal">
      <formula>"Sin seguimiento"</formula>
    </cfRule>
  </conditionalFormatting>
  <conditionalFormatting sqref="CH390">
    <cfRule type="cellIs" dxfId="7986" priority="6831" stopIfTrue="1" operator="equal">
      <formula>"Sin iniciar"</formula>
    </cfRule>
  </conditionalFormatting>
  <conditionalFormatting sqref="CH390">
    <cfRule type="cellIs" dxfId="7985" priority="6832" stopIfTrue="1" operator="equal">
      <formula>"Vencida"</formula>
    </cfRule>
  </conditionalFormatting>
  <conditionalFormatting sqref="CH390">
    <cfRule type="cellIs" dxfId="7984" priority="6833" stopIfTrue="1" operator="equal">
      <formula>"En avance"</formula>
    </cfRule>
  </conditionalFormatting>
  <conditionalFormatting sqref="CH390">
    <cfRule type="cellIs" dxfId="7983" priority="6834" stopIfTrue="1" operator="equal">
      <formula>"Cumplida"</formula>
    </cfRule>
  </conditionalFormatting>
  <conditionalFormatting sqref="CI17">
    <cfRule type="cellIs" dxfId="7982" priority="6835" operator="equal">
      <formula>"Sin iniciar"</formula>
    </cfRule>
  </conditionalFormatting>
  <conditionalFormatting sqref="CI17">
    <cfRule type="cellIs" dxfId="7981" priority="6836" operator="equal">
      <formula>"Vencida"</formula>
    </cfRule>
  </conditionalFormatting>
  <conditionalFormatting sqref="CI17">
    <cfRule type="cellIs" dxfId="7980" priority="6837" operator="equal">
      <formula>"En avance"</formula>
    </cfRule>
  </conditionalFormatting>
  <conditionalFormatting sqref="CI17">
    <cfRule type="cellIs" dxfId="7979" priority="6838" operator="equal">
      <formula>"Cumplida"</formula>
    </cfRule>
  </conditionalFormatting>
  <conditionalFormatting sqref="CE17:CH17">
    <cfRule type="cellIs" dxfId="7978" priority="6839" stopIfTrue="1" operator="equal">
      <formula>"Sin iniciar"</formula>
    </cfRule>
  </conditionalFormatting>
  <conditionalFormatting sqref="CE17:CH17">
    <cfRule type="cellIs" dxfId="7977" priority="6840" stopIfTrue="1" operator="equal">
      <formula>"Vencida"</formula>
    </cfRule>
  </conditionalFormatting>
  <conditionalFormatting sqref="CE17:CH17">
    <cfRule type="cellIs" dxfId="7976" priority="6841" stopIfTrue="1" operator="equal">
      <formula>"En avance"</formula>
    </cfRule>
  </conditionalFormatting>
  <conditionalFormatting sqref="CE17:CH17">
    <cfRule type="cellIs" dxfId="7975" priority="6842" stopIfTrue="1" operator="equal">
      <formula>"Cumplida"</formula>
    </cfRule>
  </conditionalFormatting>
  <conditionalFormatting sqref="CI18">
    <cfRule type="cellIs" dxfId="7974" priority="6843" operator="equal">
      <formula>"Sin iniciar"</formula>
    </cfRule>
  </conditionalFormatting>
  <conditionalFormatting sqref="CI18">
    <cfRule type="cellIs" dxfId="7973" priority="6844" operator="equal">
      <formula>"Vencida"</formula>
    </cfRule>
  </conditionalFormatting>
  <conditionalFormatting sqref="CI18">
    <cfRule type="cellIs" dxfId="7972" priority="6845" operator="equal">
      <formula>"En avance"</formula>
    </cfRule>
  </conditionalFormatting>
  <conditionalFormatting sqref="CI18">
    <cfRule type="cellIs" dxfId="7971" priority="6846" operator="equal">
      <formula>"Cumplida"</formula>
    </cfRule>
  </conditionalFormatting>
  <conditionalFormatting sqref="CE18 CG18:CH18">
    <cfRule type="cellIs" dxfId="7970" priority="6847" stopIfTrue="1" operator="equal">
      <formula>"Sin iniciar"</formula>
    </cfRule>
  </conditionalFormatting>
  <conditionalFormatting sqref="CE18 CG18:CH18">
    <cfRule type="cellIs" dxfId="7969" priority="6848" stopIfTrue="1" operator="equal">
      <formula>"Vencida"</formula>
    </cfRule>
  </conditionalFormatting>
  <conditionalFormatting sqref="CE18 CG18:CH18">
    <cfRule type="cellIs" dxfId="7968" priority="6849" stopIfTrue="1" operator="equal">
      <formula>"En avance"</formula>
    </cfRule>
  </conditionalFormatting>
  <conditionalFormatting sqref="CE18 CG18:CH18">
    <cfRule type="cellIs" dxfId="7967" priority="6850" stopIfTrue="1" operator="equal">
      <formula>"Cumplida"</formula>
    </cfRule>
  </conditionalFormatting>
  <conditionalFormatting sqref="CE19 CG19">
    <cfRule type="cellIs" dxfId="7966" priority="6851" stopIfTrue="1" operator="equal">
      <formula>"Sin iniciar"</formula>
    </cfRule>
  </conditionalFormatting>
  <conditionalFormatting sqref="CE19 CG19">
    <cfRule type="cellIs" dxfId="7965" priority="6852" stopIfTrue="1" operator="equal">
      <formula>"Vencida"</formula>
    </cfRule>
  </conditionalFormatting>
  <conditionalFormatting sqref="CE19 CG19">
    <cfRule type="cellIs" dxfId="7964" priority="6853" stopIfTrue="1" operator="equal">
      <formula>"En avance"</formula>
    </cfRule>
  </conditionalFormatting>
  <conditionalFormatting sqref="CE19 CG19">
    <cfRule type="cellIs" dxfId="7963" priority="6854" stopIfTrue="1" operator="equal">
      <formula>"Cumplida"</formula>
    </cfRule>
  </conditionalFormatting>
  <conditionalFormatting sqref="CF19">
    <cfRule type="cellIs" dxfId="7962" priority="6855" stopIfTrue="1" operator="equal">
      <formula>"Sin iniciar"</formula>
    </cfRule>
  </conditionalFormatting>
  <conditionalFormatting sqref="CF19">
    <cfRule type="cellIs" dxfId="7961" priority="6856" stopIfTrue="1" operator="equal">
      <formula>"Vencida"</formula>
    </cfRule>
  </conditionalFormatting>
  <conditionalFormatting sqref="CF19">
    <cfRule type="cellIs" dxfId="7960" priority="6857" stopIfTrue="1" operator="equal">
      <formula>"En avance"</formula>
    </cfRule>
  </conditionalFormatting>
  <conditionalFormatting sqref="CF19">
    <cfRule type="cellIs" dxfId="7959" priority="6858" stopIfTrue="1" operator="equal">
      <formula>"Cumplida"</formula>
    </cfRule>
  </conditionalFormatting>
  <conditionalFormatting sqref="CI19">
    <cfRule type="cellIs" dxfId="7958" priority="6859" operator="equal">
      <formula>"Sin iniciar"</formula>
    </cfRule>
  </conditionalFormatting>
  <conditionalFormatting sqref="CI19">
    <cfRule type="cellIs" dxfId="7957" priority="6860" operator="equal">
      <formula>"Vencida"</formula>
    </cfRule>
  </conditionalFormatting>
  <conditionalFormatting sqref="CI19">
    <cfRule type="cellIs" dxfId="7956" priority="6861" operator="equal">
      <formula>"En avance"</formula>
    </cfRule>
  </conditionalFormatting>
  <conditionalFormatting sqref="CI19">
    <cfRule type="cellIs" dxfId="7955" priority="6862" operator="equal">
      <formula>"Cumplida"</formula>
    </cfRule>
  </conditionalFormatting>
  <conditionalFormatting sqref="CH19">
    <cfRule type="cellIs" dxfId="7954" priority="6863" stopIfTrue="1" operator="equal">
      <formula>"Sin iniciar"</formula>
    </cfRule>
  </conditionalFormatting>
  <conditionalFormatting sqref="CH19">
    <cfRule type="cellIs" dxfId="7953" priority="6864" stopIfTrue="1" operator="equal">
      <formula>"Vencida"</formula>
    </cfRule>
  </conditionalFormatting>
  <conditionalFormatting sqref="CH19">
    <cfRule type="cellIs" dxfId="7952" priority="6865" stopIfTrue="1" operator="equal">
      <formula>"En avance"</formula>
    </cfRule>
  </conditionalFormatting>
  <conditionalFormatting sqref="CH19">
    <cfRule type="cellIs" dxfId="7951" priority="6866" stopIfTrue="1" operator="equal">
      <formula>"Cumplida"</formula>
    </cfRule>
  </conditionalFormatting>
  <conditionalFormatting sqref="CE20:CG20">
    <cfRule type="cellIs" dxfId="7950" priority="6867" stopIfTrue="1" operator="equal">
      <formula>"Sin iniciar"</formula>
    </cfRule>
  </conditionalFormatting>
  <conditionalFormatting sqref="CE20:CG20">
    <cfRule type="cellIs" dxfId="7949" priority="6868" stopIfTrue="1" operator="equal">
      <formula>"Vencida"</formula>
    </cfRule>
  </conditionalFormatting>
  <conditionalFormatting sqref="CE20:CG20">
    <cfRule type="cellIs" dxfId="7948" priority="6869" stopIfTrue="1" operator="equal">
      <formula>"En avance"</formula>
    </cfRule>
  </conditionalFormatting>
  <conditionalFormatting sqref="CE20:CG20">
    <cfRule type="cellIs" dxfId="7947" priority="6870" stopIfTrue="1" operator="equal">
      <formula>"Cumplida"</formula>
    </cfRule>
  </conditionalFormatting>
  <conditionalFormatting sqref="CI20">
    <cfRule type="cellIs" dxfId="7946" priority="6871" operator="equal">
      <formula>"Sin iniciar"</formula>
    </cfRule>
  </conditionalFormatting>
  <conditionalFormatting sqref="CI20">
    <cfRule type="cellIs" dxfId="7945" priority="6872" operator="equal">
      <formula>"Vencida"</formula>
    </cfRule>
  </conditionalFormatting>
  <conditionalFormatting sqref="CI20">
    <cfRule type="cellIs" dxfId="7944" priority="6873" operator="equal">
      <formula>"En avance"</formula>
    </cfRule>
  </conditionalFormatting>
  <conditionalFormatting sqref="CI20">
    <cfRule type="cellIs" dxfId="7943" priority="6874" operator="equal">
      <formula>"Cumplida"</formula>
    </cfRule>
  </conditionalFormatting>
  <conditionalFormatting sqref="CH20">
    <cfRule type="cellIs" dxfId="7942" priority="6875" stopIfTrue="1" operator="equal">
      <formula>"Sin iniciar"</formula>
    </cfRule>
  </conditionalFormatting>
  <conditionalFormatting sqref="CH20">
    <cfRule type="cellIs" dxfId="7941" priority="6876" stopIfTrue="1" operator="equal">
      <formula>"Vencida"</formula>
    </cfRule>
  </conditionalFormatting>
  <conditionalFormatting sqref="CH20">
    <cfRule type="cellIs" dxfId="7940" priority="6877" stopIfTrue="1" operator="equal">
      <formula>"En avance"</formula>
    </cfRule>
  </conditionalFormatting>
  <conditionalFormatting sqref="CH20">
    <cfRule type="cellIs" dxfId="7939" priority="6878" stopIfTrue="1" operator="equal">
      <formula>"Cumplida"</formula>
    </cfRule>
  </conditionalFormatting>
  <conditionalFormatting sqref="CF38">
    <cfRule type="cellIs" dxfId="7938" priority="6879" operator="equal">
      <formula>"Sin iniciar"</formula>
    </cfRule>
  </conditionalFormatting>
  <conditionalFormatting sqref="CF38">
    <cfRule type="cellIs" dxfId="7937" priority="6880" operator="equal">
      <formula>"Vencida"</formula>
    </cfRule>
  </conditionalFormatting>
  <conditionalFormatting sqref="CF38">
    <cfRule type="cellIs" dxfId="7936" priority="6881" operator="equal">
      <formula>"En avance"</formula>
    </cfRule>
  </conditionalFormatting>
  <conditionalFormatting sqref="CF38">
    <cfRule type="cellIs" dxfId="7935" priority="6882" operator="equal">
      <formula>"Cumplida"</formula>
    </cfRule>
  </conditionalFormatting>
  <conditionalFormatting sqref="CE38">
    <cfRule type="cellIs" dxfId="7934" priority="6883" stopIfTrue="1" operator="equal">
      <formula>"Sin iniciar"</formula>
    </cfRule>
  </conditionalFormatting>
  <conditionalFormatting sqref="CE38">
    <cfRule type="cellIs" dxfId="7933" priority="6884" stopIfTrue="1" operator="equal">
      <formula>"Vencida"</formula>
    </cfRule>
  </conditionalFormatting>
  <conditionalFormatting sqref="CE38">
    <cfRule type="cellIs" dxfId="7932" priority="6885" stopIfTrue="1" operator="equal">
      <formula>"En avance"</formula>
    </cfRule>
  </conditionalFormatting>
  <conditionalFormatting sqref="CE38">
    <cfRule type="cellIs" dxfId="7931" priority="6886" stopIfTrue="1" operator="equal">
      <formula>"Cumplida"</formula>
    </cfRule>
  </conditionalFormatting>
  <conditionalFormatting sqref="CG38">
    <cfRule type="cellIs" dxfId="7930" priority="6887" stopIfTrue="1" operator="equal">
      <formula>"Sin iniciar"</formula>
    </cfRule>
  </conditionalFormatting>
  <conditionalFormatting sqref="CG38">
    <cfRule type="cellIs" dxfId="7929" priority="6888" stopIfTrue="1" operator="equal">
      <formula>"Vencida"</formula>
    </cfRule>
  </conditionalFormatting>
  <conditionalFormatting sqref="CG38">
    <cfRule type="cellIs" dxfId="7928" priority="6889" stopIfTrue="1" operator="equal">
      <formula>"En avance"</formula>
    </cfRule>
  </conditionalFormatting>
  <conditionalFormatting sqref="CG38">
    <cfRule type="cellIs" dxfId="7927" priority="6890" stopIfTrue="1" operator="equal">
      <formula>"Cumplida"</formula>
    </cfRule>
  </conditionalFormatting>
  <conditionalFormatting sqref="CI38">
    <cfRule type="cellIs" dxfId="7926" priority="6891" operator="equal">
      <formula>"Sin iniciar"</formula>
    </cfRule>
  </conditionalFormatting>
  <conditionalFormatting sqref="CI38">
    <cfRule type="cellIs" dxfId="7925" priority="6892" operator="equal">
      <formula>"Vencida"</formula>
    </cfRule>
  </conditionalFormatting>
  <conditionalFormatting sqref="CI38">
    <cfRule type="cellIs" dxfId="7924" priority="6893" operator="equal">
      <formula>"En avance"</formula>
    </cfRule>
  </conditionalFormatting>
  <conditionalFormatting sqref="CI38">
    <cfRule type="cellIs" dxfId="7923" priority="6894" operator="equal">
      <formula>"Cumplida"</formula>
    </cfRule>
  </conditionalFormatting>
  <conditionalFormatting sqref="CH38">
    <cfRule type="cellIs" dxfId="7922" priority="6895" stopIfTrue="1" operator="equal">
      <formula>"Sin iniciar"</formula>
    </cfRule>
  </conditionalFormatting>
  <conditionalFormatting sqref="CH38">
    <cfRule type="cellIs" dxfId="7921" priority="6896" stopIfTrue="1" operator="equal">
      <formula>"Vencida"</formula>
    </cfRule>
  </conditionalFormatting>
  <conditionalFormatting sqref="CH38">
    <cfRule type="cellIs" dxfId="7920" priority="6897" stopIfTrue="1" operator="equal">
      <formula>"En avance"</formula>
    </cfRule>
  </conditionalFormatting>
  <conditionalFormatting sqref="CH38">
    <cfRule type="cellIs" dxfId="7919" priority="6898" stopIfTrue="1" operator="equal">
      <formula>"Cumplida"</formula>
    </cfRule>
  </conditionalFormatting>
  <conditionalFormatting sqref="CF52">
    <cfRule type="cellIs" dxfId="7918" priority="6899" stopIfTrue="1" operator="equal">
      <formula>"Sin iniciar"</formula>
    </cfRule>
  </conditionalFormatting>
  <conditionalFormatting sqref="CF52">
    <cfRule type="cellIs" dxfId="7917" priority="6900" stopIfTrue="1" operator="equal">
      <formula>"Vencida"</formula>
    </cfRule>
  </conditionalFormatting>
  <conditionalFormatting sqref="CF52">
    <cfRule type="cellIs" dxfId="7916" priority="6901" stopIfTrue="1" operator="equal">
      <formula>"En avance"</formula>
    </cfRule>
  </conditionalFormatting>
  <conditionalFormatting sqref="CF52">
    <cfRule type="cellIs" dxfId="7915" priority="6902" stopIfTrue="1" operator="equal">
      <formula>"Cumplida"</formula>
    </cfRule>
  </conditionalFormatting>
  <conditionalFormatting sqref="CE52">
    <cfRule type="cellIs" dxfId="7914" priority="6903" stopIfTrue="1" operator="equal">
      <formula>"Sin iniciar"</formula>
    </cfRule>
  </conditionalFormatting>
  <conditionalFormatting sqref="CE52">
    <cfRule type="cellIs" dxfId="7913" priority="6904" stopIfTrue="1" operator="equal">
      <formula>"Vencida"</formula>
    </cfRule>
  </conditionalFormatting>
  <conditionalFormatting sqref="CE52">
    <cfRule type="cellIs" dxfId="7912" priority="6905" stopIfTrue="1" operator="equal">
      <formula>"En avance"</formula>
    </cfRule>
  </conditionalFormatting>
  <conditionalFormatting sqref="CE52">
    <cfRule type="cellIs" dxfId="7911" priority="6906" stopIfTrue="1" operator="equal">
      <formula>"Cumplida"</formula>
    </cfRule>
  </conditionalFormatting>
  <conditionalFormatting sqref="CG52">
    <cfRule type="cellIs" dxfId="7910" priority="6907" stopIfTrue="1" operator="equal">
      <formula>"Sin iniciar"</formula>
    </cfRule>
  </conditionalFormatting>
  <conditionalFormatting sqref="CG52">
    <cfRule type="cellIs" dxfId="7909" priority="6908" stopIfTrue="1" operator="equal">
      <formula>"Vencida"</formula>
    </cfRule>
  </conditionalFormatting>
  <conditionalFormatting sqref="CG52">
    <cfRule type="cellIs" dxfId="7908" priority="6909" stopIfTrue="1" operator="equal">
      <formula>"En avance"</formula>
    </cfRule>
  </conditionalFormatting>
  <conditionalFormatting sqref="CG52">
    <cfRule type="cellIs" dxfId="7907" priority="6910" stopIfTrue="1" operator="equal">
      <formula>"Cumplida"</formula>
    </cfRule>
  </conditionalFormatting>
  <conditionalFormatting sqref="CI52">
    <cfRule type="cellIs" dxfId="7906" priority="6911" operator="equal">
      <formula>"Sin iniciar"</formula>
    </cfRule>
  </conditionalFormatting>
  <conditionalFormatting sqref="CI52">
    <cfRule type="cellIs" dxfId="7905" priority="6912" operator="equal">
      <formula>"Vencida"</formula>
    </cfRule>
  </conditionalFormatting>
  <conditionalFormatting sqref="CI52">
    <cfRule type="cellIs" dxfId="7904" priority="6913" operator="equal">
      <formula>"En avance"</formula>
    </cfRule>
  </conditionalFormatting>
  <conditionalFormatting sqref="CI52">
    <cfRule type="cellIs" dxfId="7903" priority="6914" operator="equal">
      <formula>"Cumplida"</formula>
    </cfRule>
  </conditionalFormatting>
  <conditionalFormatting sqref="CH52">
    <cfRule type="cellIs" dxfId="7902" priority="6915" operator="equal">
      <formula>"Sin iniciar"</formula>
    </cfRule>
  </conditionalFormatting>
  <conditionalFormatting sqref="CH52">
    <cfRule type="cellIs" dxfId="7901" priority="6916" operator="equal">
      <formula>"Vencida"</formula>
    </cfRule>
  </conditionalFormatting>
  <conditionalFormatting sqref="CH52">
    <cfRule type="cellIs" dxfId="7900" priority="6917" operator="equal">
      <formula>"En avance"</formula>
    </cfRule>
  </conditionalFormatting>
  <conditionalFormatting sqref="CH52">
    <cfRule type="cellIs" dxfId="7899" priority="6918" operator="equal">
      <formula>"Cumplida"</formula>
    </cfRule>
  </conditionalFormatting>
  <conditionalFormatting sqref="CF53">
    <cfRule type="cellIs" dxfId="7898" priority="6919" stopIfTrue="1" operator="equal">
      <formula>"Sin iniciar"</formula>
    </cfRule>
  </conditionalFormatting>
  <conditionalFormatting sqref="CF53">
    <cfRule type="cellIs" dxfId="7897" priority="6920" stopIfTrue="1" operator="equal">
      <formula>"Vencida"</formula>
    </cfRule>
  </conditionalFormatting>
  <conditionalFormatting sqref="CF53">
    <cfRule type="cellIs" dxfId="7896" priority="6921" stopIfTrue="1" operator="equal">
      <formula>"En avance"</formula>
    </cfRule>
  </conditionalFormatting>
  <conditionalFormatting sqref="CF53">
    <cfRule type="cellIs" dxfId="7895" priority="6922" stopIfTrue="1" operator="equal">
      <formula>"Cumplida"</formula>
    </cfRule>
  </conditionalFormatting>
  <conditionalFormatting sqref="CE53">
    <cfRule type="cellIs" dxfId="7894" priority="6923" stopIfTrue="1" operator="equal">
      <formula>"Sin iniciar"</formula>
    </cfRule>
  </conditionalFormatting>
  <conditionalFormatting sqref="CE53">
    <cfRule type="cellIs" dxfId="7893" priority="6924" stopIfTrue="1" operator="equal">
      <formula>"Vencida"</formula>
    </cfRule>
  </conditionalFormatting>
  <conditionalFormatting sqref="CE53">
    <cfRule type="cellIs" dxfId="7892" priority="6925" stopIfTrue="1" operator="equal">
      <formula>"En avance"</formula>
    </cfRule>
  </conditionalFormatting>
  <conditionalFormatting sqref="CE53">
    <cfRule type="cellIs" dxfId="7891" priority="6926" stopIfTrue="1" operator="equal">
      <formula>"Cumplida"</formula>
    </cfRule>
  </conditionalFormatting>
  <conditionalFormatting sqref="CG53">
    <cfRule type="cellIs" dxfId="7890" priority="6927" stopIfTrue="1" operator="equal">
      <formula>"Sin iniciar"</formula>
    </cfRule>
  </conditionalFormatting>
  <conditionalFormatting sqref="CG53">
    <cfRule type="cellIs" dxfId="7889" priority="6928" stopIfTrue="1" operator="equal">
      <formula>"Vencida"</formula>
    </cfRule>
  </conditionalFormatting>
  <conditionalFormatting sqref="CG53">
    <cfRule type="cellIs" dxfId="7888" priority="6929" stopIfTrue="1" operator="equal">
      <formula>"En avance"</formula>
    </cfRule>
  </conditionalFormatting>
  <conditionalFormatting sqref="CG53">
    <cfRule type="cellIs" dxfId="7887" priority="6930" stopIfTrue="1" operator="equal">
      <formula>"Cumplida"</formula>
    </cfRule>
  </conditionalFormatting>
  <conditionalFormatting sqref="CI53">
    <cfRule type="cellIs" dxfId="7886" priority="6931" operator="equal">
      <formula>"Sin iniciar"</formula>
    </cfRule>
  </conditionalFormatting>
  <conditionalFormatting sqref="CI53">
    <cfRule type="cellIs" dxfId="7885" priority="6932" operator="equal">
      <formula>"Vencida"</formula>
    </cfRule>
  </conditionalFormatting>
  <conditionalFormatting sqref="CI53">
    <cfRule type="cellIs" dxfId="7884" priority="6933" operator="equal">
      <formula>"En avance"</formula>
    </cfRule>
  </conditionalFormatting>
  <conditionalFormatting sqref="CI53">
    <cfRule type="cellIs" dxfId="7883" priority="6934" operator="equal">
      <formula>"Cumplida"</formula>
    </cfRule>
  </conditionalFormatting>
  <conditionalFormatting sqref="CH53">
    <cfRule type="cellIs" dxfId="7882" priority="6935" operator="equal">
      <formula>"Sin iniciar"</formula>
    </cfRule>
  </conditionalFormatting>
  <conditionalFormatting sqref="CH53">
    <cfRule type="cellIs" dxfId="7881" priority="6936" operator="equal">
      <formula>"Vencida"</formula>
    </cfRule>
  </conditionalFormatting>
  <conditionalFormatting sqref="CH53">
    <cfRule type="cellIs" dxfId="7880" priority="6937" operator="equal">
      <formula>"En avance"</formula>
    </cfRule>
  </conditionalFormatting>
  <conditionalFormatting sqref="CH53">
    <cfRule type="cellIs" dxfId="7879" priority="6938" operator="equal">
      <formula>"Cumplida"</formula>
    </cfRule>
  </conditionalFormatting>
  <conditionalFormatting sqref="CH54">
    <cfRule type="cellIs" dxfId="7878" priority="6939" operator="equal">
      <formula>"Sin iniciar"</formula>
    </cfRule>
  </conditionalFormatting>
  <conditionalFormatting sqref="CH54">
    <cfRule type="cellIs" dxfId="7877" priority="6940" operator="equal">
      <formula>"Vencida"</formula>
    </cfRule>
  </conditionalFormatting>
  <conditionalFormatting sqref="CH54">
    <cfRule type="cellIs" dxfId="7876" priority="6941" operator="equal">
      <formula>"En avance"</formula>
    </cfRule>
  </conditionalFormatting>
  <conditionalFormatting sqref="CH54">
    <cfRule type="cellIs" dxfId="7875" priority="6942" operator="equal">
      <formula>"Cumplida"</formula>
    </cfRule>
  </conditionalFormatting>
  <conditionalFormatting sqref="CF54">
    <cfRule type="cellIs" dxfId="7874" priority="6943" stopIfTrue="1" operator="equal">
      <formula>"Sin iniciar"</formula>
    </cfRule>
  </conditionalFormatting>
  <conditionalFormatting sqref="CF54">
    <cfRule type="cellIs" dxfId="7873" priority="6944" stopIfTrue="1" operator="equal">
      <formula>"Vencida"</formula>
    </cfRule>
  </conditionalFormatting>
  <conditionalFormatting sqref="CF54">
    <cfRule type="cellIs" dxfId="7872" priority="6945" stopIfTrue="1" operator="equal">
      <formula>"En avance"</formula>
    </cfRule>
  </conditionalFormatting>
  <conditionalFormatting sqref="CF54">
    <cfRule type="cellIs" dxfId="7871" priority="6946" stopIfTrue="1" operator="equal">
      <formula>"Cumplida"</formula>
    </cfRule>
  </conditionalFormatting>
  <conditionalFormatting sqref="CE54">
    <cfRule type="cellIs" dxfId="7870" priority="6947" stopIfTrue="1" operator="equal">
      <formula>"Sin iniciar"</formula>
    </cfRule>
  </conditionalFormatting>
  <conditionalFormatting sqref="CE54">
    <cfRule type="cellIs" dxfId="7869" priority="6948" stopIfTrue="1" operator="equal">
      <formula>"Vencida"</formula>
    </cfRule>
  </conditionalFormatting>
  <conditionalFormatting sqref="CE54">
    <cfRule type="cellIs" dxfId="7868" priority="6949" stopIfTrue="1" operator="equal">
      <formula>"En avance"</formula>
    </cfRule>
  </conditionalFormatting>
  <conditionalFormatting sqref="CE54">
    <cfRule type="cellIs" dxfId="7867" priority="6950" stopIfTrue="1" operator="equal">
      <formula>"Cumplida"</formula>
    </cfRule>
  </conditionalFormatting>
  <conditionalFormatting sqref="CI54">
    <cfRule type="cellIs" dxfId="7866" priority="6951" operator="equal">
      <formula>"Sin iniciar"</formula>
    </cfRule>
  </conditionalFormatting>
  <conditionalFormatting sqref="CI54">
    <cfRule type="cellIs" dxfId="7865" priority="6952" operator="equal">
      <formula>"Vencida"</formula>
    </cfRule>
  </conditionalFormatting>
  <conditionalFormatting sqref="CI54">
    <cfRule type="cellIs" dxfId="7864" priority="6953" operator="equal">
      <formula>"En avance"</formula>
    </cfRule>
  </conditionalFormatting>
  <conditionalFormatting sqref="CI54">
    <cfRule type="cellIs" dxfId="7863" priority="6954" operator="equal">
      <formula>"Cumplida"</formula>
    </cfRule>
  </conditionalFormatting>
  <conditionalFormatting sqref="CF55">
    <cfRule type="cellIs" dxfId="7862" priority="6955" stopIfTrue="1" operator="equal">
      <formula>"Sin iniciar"</formula>
    </cfRule>
  </conditionalFormatting>
  <conditionalFormatting sqref="CF55">
    <cfRule type="cellIs" dxfId="7861" priority="6956" stopIfTrue="1" operator="equal">
      <formula>"Vencida"</formula>
    </cfRule>
  </conditionalFormatting>
  <conditionalFormatting sqref="CF55">
    <cfRule type="cellIs" dxfId="7860" priority="6957" stopIfTrue="1" operator="equal">
      <formula>"En avance"</formula>
    </cfRule>
  </conditionalFormatting>
  <conditionalFormatting sqref="CF55">
    <cfRule type="cellIs" dxfId="7859" priority="6958" stopIfTrue="1" operator="equal">
      <formula>"Cumplida"</formula>
    </cfRule>
  </conditionalFormatting>
  <conditionalFormatting sqref="CE55">
    <cfRule type="cellIs" dxfId="7858" priority="6959" stopIfTrue="1" operator="equal">
      <formula>"Sin iniciar"</formula>
    </cfRule>
  </conditionalFormatting>
  <conditionalFormatting sqref="CE55">
    <cfRule type="cellIs" dxfId="7857" priority="6960" stopIfTrue="1" operator="equal">
      <formula>"Vencida"</formula>
    </cfRule>
  </conditionalFormatting>
  <conditionalFormatting sqref="CE55">
    <cfRule type="cellIs" dxfId="7856" priority="6961" stopIfTrue="1" operator="equal">
      <formula>"En avance"</formula>
    </cfRule>
  </conditionalFormatting>
  <conditionalFormatting sqref="CE55">
    <cfRule type="cellIs" dxfId="7855" priority="6962" stopIfTrue="1" operator="equal">
      <formula>"Cumplida"</formula>
    </cfRule>
  </conditionalFormatting>
  <conditionalFormatting sqref="CI55">
    <cfRule type="cellIs" dxfId="7854" priority="6963" operator="equal">
      <formula>"Sin iniciar"</formula>
    </cfRule>
  </conditionalFormatting>
  <conditionalFormatting sqref="CI55">
    <cfRule type="cellIs" dxfId="7853" priority="6964" operator="equal">
      <formula>"Vencida"</formula>
    </cfRule>
  </conditionalFormatting>
  <conditionalFormatting sqref="CI55">
    <cfRule type="cellIs" dxfId="7852" priority="6965" operator="equal">
      <formula>"En avance"</formula>
    </cfRule>
  </conditionalFormatting>
  <conditionalFormatting sqref="CI55">
    <cfRule type="cellIs" dxfId="7851" priority="6966" operator="equal">
      <formula>"Cumplida"</formula>
    </cfRule>
  </conditionalFormatting>
  <conditionalFormatting sqref="CH55">
    <cfRule type="cellIs" dxfId="7850" priority="6967" operator="equal">
      <formula>"Sin iniciar"</formula>
    </cfRule>
  </conditionalFormatting>
  <conditionalFormatting sqref="CH55">
    <cfRule type="cellIs" dxfId="7849" priority="6968" operator="equal">
      <formula>"Vencida"</formula>
    </cfRule>
  </conditionalFormatting>
  <conditionalFormatting sqref="CH55">
    <cfRule type="cellIs" dxfId="7848" priority="6969" operator="equal">
      <formula>"En avance"</formula>
    </cfRule>
  </conditionalFormatting>
  <conditionalFormatting sqref="CH55">
    <cfRule type="cellIs" dxfId="7847" priority="6970" operator="equal">
      <formula>"Cumplida"</formula>
    </cfRule>
  </conditionalFormatting>
  <conditionalFormatting sqref="CG55">
    <cfRule type="cellIs" dxfId="7846" priority="6971" stopIfTrue="1" operator="equal">
      <formula>"Sin iniciar"</formula>
    </cfRule>
  </conditionalFormatting>
  <conditionalFormatting sqref="CG55">
    <cfRule type="cellIs" dxfId="7845" priority="6972" stopIfTrue="1" operator="equal">
      <formula>"Vencida"</formula>
    </cfRule>
  </conditionalFormatting>
  <conditionalFormatting sqref="CG55">
    <cfRule type="cellIs" dxfId="7844" priority="6973" stopIfTrue="1" operator="equal">
      <formula>"En avance"</formula>
    </cfRule>
  </conditionalFormatting>
  <conditionalFormatting sqref="CG55">
    <cfRule type="cellIs" dxfId="7843" priority="6974" stopIfTrue="1" operator="equal">
      <formula>"Cumplida"</formula>
    </cfRule>
  </conditionalFormatting>
  <conditionalFormatting sqref="CH56">
    <cfRule type="cellIs" dxfId="7842" priority="6975" operator="equal">
      <formula>"Sin iniciar"</formula>
    </cfRule>
  </conditionalFormatting>
  <conditionalFormatting sqref="CH56">
    <cfRule type="cellIs" dxfId="7841" priority="6976" operator="equal">
      <formula>"Vencida"</formula>
    </cfRule>
  </conditionalFormatting>
  <conditionalFormatting sqref="CH56">
    <cfRule type="cellIs" dxfId="7840" priority="6977" operator="equal">
      <formula>"En avance"</formula>
    </cfRule>
  </conditionalFormatting>
  <conditionalFormatting sqref="CH56">
    <cfRule type="cellIs" dxfId="7839" priority="6978" operator="equal">
      <formula>"Cumplida"</formula>
    </cfRule>
  </conditionalFormatting>
  <conditionalFormatting sqref="CF56">
    <cfRule type="cellIs" dxfId="7838" priority="6979" stopIfTrue="1" operator="equal">
      <formula>"Sin iniciar"</formula>
    </cfRule>
  </conditionalFormatting>
  <conditionalFormatting sqref="CF56">
    <cfRule type="cellIs" dxfId="7837" priority="6980" stopIfTrue="1" operator="equal">
      <formula>"Vencida"</formula>
    </cfRule>
  </conditionalFormatting>
  <conditionalFormatting sqref="CF56">
    <cfRule type="cellIs" dxfId="7836" priority="6981" stopIfTrue="1" operator="equal">
      <formula>"En avance"</formula>
    </cfRule>
  </conditionalFormatting>
  <conditionalFormatting sqref="CF56">
    <cfRule type="cellIs" dxfId="7835" priority="6982" stopIfTrue="1" operator="equal">
      <formula>"Cumplida"</formula>
    </cfRule>
  </conditionalFormatting>
  <conditionalFormatting sqref="CE56">
    <cfRule type="cellIs" dxfId="7834" priority="6983" stopIfTrue="1" operator="equal">
      <formula>"Sin iniciar"</formula>
    </cfRule>
  </conditionalFormatting>
  <conditionalFormatting sqref="CE56">
    <cfRule type="cellIs" dxfId="7833" priority="6984" stopIfTrue="1" operator="equal">
      <formula>"Vencida"</formula>
    </cfRule>
  </conditionalFormatting>
  <conditionalFormatting sqref="CE56">
    <cfRule type="cellIs" dxfId="7832" priority="6985" stopIfTrue="1" operator="equal">
      <formula>"En avance"</formula>
    </cfRule>
  </conditionalFormatting>
  <conditionalFormatting sqref="CE56">
    <cfRule type="cellIs" dxfId="7831" priority="6986" stopIfTrue="1" operator="equal">
      <formula>"Cumplida"</formula>
    </cfRule>
  </conditionalFormatting>
  <conditionalFormatting sqref="CI56">
    <cfRule type="cellIs" dxfId="7830" priority="6987" operator="equal">
      <formula>"Sin iniciar"</formula>
    </cfRule>
  </conditionalFormatting>
  <conditionalFormatting sqref="CI56">
    <cfRule type="cellIs" dxfId="7829" priority="6988" operator="equal">
      <formula>"Vencida"</formula>
    </cfRule>
  </conditionalFormatting>
  <conditionalFormatting sqref="CI56">
    <cfRule type="cellIs" dxfId="7828" priority="6989" operator="equal">
      <formula>"En avance"</formula>
    </cfRule>
  </conditionalFormatting>
  <conditionalFormatting sqref="CI56">
    <cfRule type="cellIs" dxfId="7827" priority="6990" operator="equal">
      <formula>"Cumplida"</formula>
    </cfRule>
  </conditionalFormatting>
  <conditionalFormatting sqref="CI57">
    <cfRule type="cellIs" dxfId="7826" priority="6991" operator="equal">
      <formula>"Sin iniciar"</formula>
    </cfRule>
  </conditionalFormatting>
  <conditionalFormatting sqref="CI57">
    <cfRule type="cellIs" dxfId="7825" priority="6992" operator="equal">
      <formula>"Vencida"</formula>
    </cfRule>
  </conditionalFormatting>
  <conditionalFormatting sqref="CI57">
    <cfRule type="cellIs" dxfId="7824" priority="6993" operator="equal">
      <formula>"En avance"</formula>
    </cfRule>
  </conditionalFormatting>
  <conditionalFormatting sqref="CI57">
    <cfRule type="cellIs" dxfId="7823" priority="6994" operator="equal">
      <formula>"Cumplida"</formula>
    </cfRule>
  </conditionalFormatting>
  <conditionalFormatting sqref="CH57">
    <cfRule type="cellIs" dxfId="7822" priority="6995" operator="equal">
      <formula>"Sin iniciar"</formula>
    </cfRule>
  </conditionalFormatting>
  <conditionalFormatting sqref="CH57">
    <cfRule type="cellIs" dxfId="7821" priority="6996" operator="equal">
      <formula>"Vencida"</formula>
    </cfRule>
  </conditionalFormatting>
  <conditionalFormatting sqref="CH57">
    <cfRule type="cellIs" dxfId="7820" priority="6997" operator="equal">
      <formula>"En avance"</formula>
    </cfRule>
  </conditionalFormatting>
  <conditionalFormatting sqref="CH57">
    <cfRule type="cellIs" dxfId="7819" priority="6998" operator="equal">
      <formula>"Cumplida"</formula>
    </cfRule>
  </conditionalFormatting>
  <conditionalFormatting sqref="CF57">
    <cfRule type="cellIs" dxfId="7818" priority="6999" stopIfTrue="1" operator="equal">
      <formula>"Sin iniciar"</formula>
    </cfRule>
  </conditionalFormatting>
  <conditionalFormatting sqref="CF57">
    <cfRule type="cellIs" dxfId="7817" priority="7000" stopIfTrue="1" operator="equal">
      <formula>"Vencida"</formula>
    </cfRule>
  </conditionalFormatting>
  <conditionalFormatting sqref="CF57">
    <cfRule type="cellIs" dxfId="7816" priority="7001" stopIfTrue="1" operator="equal">
      <formula>"En avance"</formula>
    </cfRule>
  </conditionalFormatting>
  <conditionalFormatting sqref="CF57">
    <cfRule type="cellIs" dxfId="7815" priority="7002" stopIfTrue="1" operator="equal">
      <formula>"Cumplida"</formula>
    </cfRule>
  </conditionalFormatting>
  <conditionalFormatting sqref="CE57">
    <cfRule type="cellIs" dxfId="7814" priority="7003" stopIfTrue="1" operator="equal">
      <formula>"Sin iniciar"</formula>
    </cfRule>
  </conditionalFormatting>
  <conditionalFormatting sqref="CE57">
    <cfRule type="cellIs" dxfId="7813" priority="7004" stopIfTrue="1" operator="equal">
      <formula>"Vencida"</formula>
    </cfRule>
  </conditionalFormatting>
  <conditionalFormatting sqref="CE57">
    <cfRule type="cellIs" dxfId="7812" priority="7005" stopIfTrue="1" operator="equal">
      <formula>"En avance"</formula>
    </cfRule>
  </conditionalFormatting>
  <conditionalFormatting sqref="CE57">
    <cfRule type="cellIs" dxfId="7811" priority="7006" stopIfTrue="1" operator="equal">
      <formula>"Cumplida"</formula>
    </cfRule>
  </conditionalFormatting>
  <conditionalFormatting sqref="CE58">
    <cfRule type="cellIs" dxfId="7810" priority="7007" stopIfTrue="1" operator="equal">
      <formula>"Sin iniciar"</formula>
    </cfRule>
  </conditionalFormatting>
  <conditionalFormatting sqref="CE58">
    <cfRule type="cellIs" dxfId="7809" priority="7008" stopIfTrue="1" operator="equal">
      <formula>"Vencida"</formula>
    </cfRule>
  </conditionalFormatting>
  <conditionalFormatting sqref="CE58">
    <cfRule type="cellIs" dxfId="7808" priority="7009" stopIfTrue="1" operator="equal">
      <formula>"En avance"</formula>
    </cfRule>
  </conditionalFormatting>
  <conditionalFormatting sqref="CE58">
    <cfRule type="cellIs" dxfId="7807" priority="7010" stopIfTrue="1" operator="equal">
      <formula>"Cumplida"</formula>
    </cfRule>
  </conditionalFormatting>
  <conditionalFormatting sqref="CI58">
    <cfRule type="cellIs" dxfId="7806" priority="7011" operator="equal">
      <formula>"Sin iniciar"</formula>
    </cfRule>
  </conditionalFormatting>
  <conditionalFormatting sqref="CI58">
    <cfRule type="cellIs" dxfId="7805" priority="7012" operator="equal">
      <formula>"Vencida"</formula>
    </cfRule>
  </conditionalFormatting>
  <conditionalFormatting sqref="CI58">
    <cfRule type="cellIs" dxfId="7804" priority="7013" operator="equal">
      <formula>"En avance"</formula>
    </cfRule>
  </conditionalFormatting>
  <conditionalFormatting sqref="CI58">
    <cfRule type="cellIs" dxfId="7803" priority="7014" operator="equal">
      <formula>"Cumplida"</formula>
    </cfRule>
  </conditionalFormatting>
  <conditionalFormatting sqref="CH58">
    <cfRule type="cellIs" dxfId="7802" priority="7015" operator="equal">
      <formula>"Sin iniciar"</formula>
    </cfRule>
  </conditionalFormatting>
  <conditionalFormatting sqref="CH58">
    <cfRule type="cellIs" dxfId="7801" priority="7016" operator="equal">
      <formula>"Vencida"</formula>
    </cfRule>
  </conditionalFormatting>
  <conditionalFormatting sqref="CH58">
    <cfRule type="cellIs" dxfId="7800" priority="7017" operator="equal">
      <formula>"En avance"</formula>
    </cfRule>
  </conditionalFormatting>
  <conditionalFormatting sqref="CH58">
    <cfRule type="cellIs" dxfId="7799" priority="7018" operator="equal">
      <formula>"Cumplida"</formula>
    </cfRule>
  </conditionalFormatting>
  <conditionalFormatting sqref="CF59">
    <cfRule type="cellIs" dxfId="7798" priority="7019" stopIfTrue="1" operator="equal">
      <formula>"Sin iniciar"</formula>
    </cfRule>
  </conditionalFormatting>
  <conditionalFormatting sqref="CF59">
    <cfRule type="cellIs" dxfId="7797" priority="7020" stopIfTrue="1" operator="equal">
      <formula>"Vencida"</formula>
    </cfRule>
  </conditionalFormatting>
  <conditionalFormatting sqref="CF59">
    <cfRule type="cellIs" dxfId="7796" priority="7021" stopIfTrue="1" operator="equal">
      <formula>"En avance"</formula>
    </cfRule>
  </conditionalFormatting>
  <conditionalFormatting sqref="CF59">
    <cfRule type="cellIs" dxfId="7795" priority="7022" stopIfTrue="1" operator="equal">
      <formula>"Cumplida"</formula>
    </cfRule>
  </conditionalFormatting>
  <conditionalFormatting sqref="CE59">
    <cfRule type="cellIs" dxfId="7794" priority="7023" stopIfTrue="1" operator="equal">
      <formula>"Sin iniciar"</formula>
    </cfRule>
  </conditionalFormatting>
  <conditionalFormatting sqref="CE59">
    <cfRule type="cellIs" dxfId="7793" priority="7024" stopIfTrue="1" operator="equal">
      <formula>"Vencida"</formula>
    </cfRule>
  </conditionalFormatting>
  <conditionalFormatting sqref="CE59">
    <cfRule type="cellIs" dxfId="7792" priority="7025" stopIfTrue="1" operator="equal">
      <formula>"En avance"</formula>
    </cfRule>
  </conditionalFormatting>
  <conditionalFormatting sqref="CE59">
    <cfRule type="cellIs" dxfId="7791" priority="7026" stopIfTrue="1" operator="equal">
      <formula>"Cumplida"</formula>
    </cfRule>
  </conditionalFormatting>
  <conditionalFormatting sqref="CG59">
    <cfRule type="cellIs" dxfId="7790" priority="7027" stopIfTrue="1" operator="equal">
      <formula>"Sin iniciar"</formula>
    </cfRule>
  </conditionalFormatting>
  <conditionalFormatting sqref="CG59">
    <cfRule type="cellIs" dxfId="7789" priority="7028" stopIfTrue="1" operator="equal">
      <formula>"Vencida"</formula>
    </cfRule>
  </conditionalFormatting>
  <conditionalFormatting sqref="CG59">
    <cfRule type="cellIs" dxfId="7788" priority="7029" stopIfTrue="1" operator="equal">
      <formula>"En avance"</formula>
    </cfRule>
  </conditionalFormatting>
  <conditionalFormatting sqref="CG59">
    <cfRule type="cellIs" dxfId="7787" priority="7030" stopIfTrue="1" operator="equal">
      <formula>"Cumplida"</formula>
    </cfRule>
  </conditionalFormatting>
  <conditionalFormatting sqref="CI59">
    <cfRule type="cellIs" dxfId="7786" priority="7031" operator="equal">
      <formula>"Sin iniciar"</formula>
    </cfRule>
  </conditionalFormatting>
  <conditionalFormatting sqref="CI59">
    <cfRule type="cellIs" dxfId="7785" priority="7032" operator="equal">
      <formula>"Vencida"</formula>
    </cfRule>
  </conditionalFormatting>
  <conditionalFormatting sqref="CI59">
    <cfRule type="cellIs" dxfId="7784" priority="7033" operator="equal">
      <formula>"En avance"</formula>
    </cfRule>
  </conditionalFormatting>
  <conditionalFormatting sqref="CI59">
    <cfRule type="cellIs" dxfId="7783" priority="7034" operator="equal">
      <formula>"Cumplida"</formula>
    </cfRule>
  </conditionalFormatting>
  <conditionalFormatting sqref="CH59">
    <cfRule type="cellIs" dxfId="7782" priority="7035" operator="equal">
      <formula>"Sin iniciar"</formula>
    </cfRule>
  </conditionalFormatting>
  <conditionalFormatting sqref="CH59">
    <cfRule type="cellIs" dxfId="7781" priority="7036" operator="equal">
      <formula>"Vencida"</formula>
    </cfRule>
  </conditionalFormatting>
  <conditionalFormatting sqref="CH59">
    <cfRule type="cellIs" dxfId="7780" priority="7037" operator="equal">
      <formula>"En avance"</formula>
    </cfRule>
  </conditionalFormatting>
  <conditionalFormatting sqref="CH59">
    <cfRule type="cellIs" dxfId="7779" priority="7038" operator="equal">
      <formula>"Cumplida"</formula>
    </cfRule>
  </conditionalFormatting>
  <conditionalFormatting sqref="CF60">
    <cfRule type="cellIs" dxfId="7778" priority="7039" stopIfTrue="1" operator="equal">
      <formula>"Sin iniciar"</formula>
    </cfRule>
  </conditionalFormatting>
  <conditionalFormatting sqref="CF60">
    <cfRule type="cellIs" dxfId="7777" priority="7040" stopIfTrue="1" operator="equal">
      <formula>"Vencida"</formula>
    </cfRule>
  </conditionalFormatting>
  <conditionalFormatting sqref="CF60">
    <cfRule type="cellIs" dxfId="7776" priority="7041" stopIfTrue="1" operator="equal">
      <formula>"En avance"</formula>
    </cfRule>
  </conditionalFormatting>
  <conditionalFormatting sqref="CF60">
    <cfRule type="cellIs" dxfId="7775" priority="7042" stopIfTrue="1" operator="equal">
      <formula>"Cumplida"</formula>
    </cfRule>
  </conditionalFormatting>
  <conditionalFormatting sqref="CE60">
    <cfRule type="cellIs" dxfId="7774" priority="7043" stopIfTrue="1" operator="equal">
      <formula>"Sin iniciar"</formula>
    </cfRule>
  </conditionalFormatting>
  <conditionalFormatting sqref="CE60">
    <cfRule type="cellIs" dxfId="7773" priority="7044" stopIfTrue="1" operator="equal">
      <formula>"Vencida"</formula>
    </cfRule>
  </conditionalFormatting>
  <conditionalFormatting sqref="CE60">
    <cfRule type="cellIs" dxfId="7772" priority="7045" stopIfTrue="1" operator="equal">
      <formula>"En avance"</formula>
    </cfRule>
  </conditionalFormatting>
  <conditionalFormatting sqref="CE60">
    <cfRule type="cellIs" dxfId="7771" priority="7046" stopIfTrue="1" operator="equal">
      <formula>"Cumplida"</formula>
    </cfRule>
  </conditionalFormatting>
  <conditionalFormatting sqref="CG60">
    <cfRule type="cellIs" dxfId="7770" priority="7047" stopIfTrue="1" operator="equal">
      <formula>"Sin iniciar"</formula>
    </cfRule>
  </conditionalFormatting>
  <conditionalFormatting sqref="CG60">
    <cfRule type="cellIs" dxfId="7769" priority="7048" stopIfTrue="1" operator="equal">
      <formula>"Vencida"</formula>
    </cfRule>
  </conditionalFormatting>
  <conditionalFormatting sqref="CG60">
    <cfRule type="cellIs" dxfId="7768" priority="7049" stopIfTrue="1" operator="equal">
      <formula>"En avance"</formula>
    </cfRule>
  </conditionalFormatting>
  <conditionalFormatting sqref="CG60">
    <cfRule type="cellIs" dxfId="7767" priority="7050" stopIfTrue="1" operator="equal">
      <formula>"Cumplida"</formula>
    </cfRule>
  </conditionalFormatting>
  <conditionalFormatting sqref="CI60">
    <cfRule type="cellIs" dxfId="7766" priority="7051" operator="equal">
      <formula>"Sin iniciar"</formula>
    </cfRule>
  </conditionalFormatting>
  <conditionalFormatting sqref="CI60">
    <cfRule type="cellIs" dxfId="7765" priority="7052" operator="equal">
      <formula>"Vencida"</formula>
    </cfRule>
  </conditionalFormatting>
  <conditionalFormatting sqref="CI60">
    <cfRule type="cellIs" dxfId="7764" priority="7053" operator="equal">
      <formula>"En avance"</formula>
    </cfRule>
  </conditionalFormatting>
  <conditionalFormatting sqref="CI60">
    <cfRule type="cellIs" dxfId="7763" priority="7054" operator="equal">
      <formula>"Cumplida"</formula>
    </cfRule>
  </conditionalFormatting>
  <conditionalFormatting sqref="CH60">
    <cfRule type="cellIs" dxfId="7762" priority="7055" operator="equal">
      <formula>"Sin iniciar"</formula>
    </cfRule>
  </conditionalFormatting>
  <conditionalFormatting sqref="CH60">
    <cfRule type="cellIs" dxfId="7761" priority="7056" operator="equal">
      <formula>"Vencida"</formula>
    </cfRule>
  </conditionalFormatting>
  <conditionalFormatting sqref="CH60">
    <cfRule type="cellIs" dxfId="7760" priority="7057" operator="equal">
      <formula>"En avance"</formula>
    </cfRule>
  </conditionalFormatting>
  <conditionalFormatting sqref="CH60">
    <cfRule type="cellIs" dxfId="7759" priority="7058" operator="equal">
      <formula>"Cumplida"</formula>
    </cfRule>
  </conditionalFormatting>
  <conditionalFormatting sqref="CE61">
    <cfRule type="cellIs" dxfId="7758" priority="7059" stopIfTrue="1" operator="equal">
      <formula>"Sin iniciar"</formula>
    </cfRule>
  </conditionalFormatting>
  <conditionalFormatting sqref="CE61">
    <cfRule type="cellIs" dxfId="7757" priority="7060" stopIfTrue="1" operator="equal">
      <formula>"Vencida"</formula>
    </cfRule>
  </conditionalFormatting>
  <conditionalFormatting sqref="CE61">
    <cfRule type="cellIs" dxfId="7756" priority="7061" stopIfTrue="1" operator="equal">
      <formula>"En avance"</formula>
    </cfRule>
  </conditionalFormatting>
  <conditionalFormatting sqref="CE61">
    <cfRule type="cellIs" dxfId="7755" priority="7062" stopIfTrue="1" operator="equal">
      <formula>"Cumplida"</formula>
    </cfRule>
  </conditionalFormatting>
  <conditionalFormatting sqref="CI61">
    <cfRule type="cellIs" dxfId="7754" priority="7063" operator="equal">
      <formula>"Sin iniciar"</formula>
    </cfRule>
  </conditionalFormatting>
  <conditionalFormatting sqref="CI61">
    <cfRule type="cellIs" dxfId="7753" priority="7064" operator="equal">
      <formula>"Vencida"</formula>
    </cfRule>
  </conditionalFormatting>
  <conditionalFormatting sqref="CI61">
    <cfRule type="cellIs" dxfId="7752" priority="7065" operator="equal">
      <formula>"En avance"</formula>
    </cfRule>
  </conditionalFormatting>
  <conditionalFormatting sqref="CI61">
    <cfRule type="cellIs" dxfId="7751" priority="7066" operator="equal">
      <formula>"Cumplida"</formula>
    </cfRule>
  </conditionalFormatting>
  <conditionalFormatting sqref="CH61">
    <cfRule type="cellIs" dxfId="7750" priority="7067" operator="equal">
      <formula>"Sin iniciar"</formula>
    </cfRule>
  </conditionalFormatting>
  <conditionalFormatting sqref="CH61">
    <cfRule type="cellIs" dxfId="7749" priority="7068" operator="equal">
      <formula>"Vencida"</formula>
    </cfRule>
  </conditionalFormatting>
  <conditionalFormatting sqref="CH61">
    <cfRule type="cellIs" dxfId="7748" priority="7069" operator="equal">
      <formula>"En avance"</formula>
    </cfRule>
  </conditionalFormatting>
  <conditionalFormatting sqref="CH61">
    <cfRule type="cellIs" dxfId="7747" priority="7070" operator="equal">
      <formula>"Cumplida"</formula>
    </cfRule>
  </conditionalFormatting>
  <conditionalFormatting sqref="CF74">
    <cfRule type="cellIs" dxfId="7746" priority="7071" operator="equal">
      <formula>"Sin iniciar"</formula>
    </cfRule>
  </conditionalFormatting>
  <conditionalFormatting sqref="CF74">
    <cfRule type="cellIs" dxfId="7745" priority="7072" operator="equal">
      <formula>"Vencida"</formula>
    </cfRule>
  </conditionalFormatting>
  <conditionalFormatting sqref="CF74">
    <cfRule type="cellIs" dxfId="7744" priority="7073" operator="equal">
      <formula>"En avance"</formula>
    </cfRule>
  </conditionalFormatting>
  <conditionalFormatting sqref="CF74">
    <cfRule type="cellIs" dxfId="7743" priority="7074" operator="equal">
      <formula>"Cumplida"</formula>
    </cfRule>
  </conditionalFormatting>
  <conditionalFormatting sqref="CE74">
    <cfRule type="cellIs" dxfId="7742" priority="7075" stopIfTrue="1" operator="equal">
      <formula>"Sin iniciar"</formula>
    </cfRule>
  </conditionalFormatting>
  <conditionalFormatting sqref="CE74">
    <cfRule type="cellIs" dxfId="7741" priority="7076" stopIfTrue="1" operator="equal">
      <formula>"Vencida"</formula>
    </cfRule>
  </conditionalFormatting>
  <conditionalFormatting sqref="CE74">
    <cfRule type="cellIs" dxfId="7740" priority="7077" stopIfTrue="1" operator="equal">
      <formula>"En avance"</formula>
    </cfRule>
  </conditionalFormatting>
  <conditionalFormatting sqref="CE74">
    <cfRule type="cellIs" dxfId="7739" priority="7078" stopIfTrue="1" operator="equal">
      <formula>"Cumplida"</formula>
    </cfRule>
  </conditionalFormatting>
  <conditionalFormatting sqref="CI74">
    <cfRule type="cellIs" dxfId="7738" priority="7079" operator="equal">
      <formula>"Sin iniciar"</formula>
    </cfRule>
  </conditionalFormatting>
  <conditionalFormatting sqref="CI74">
    <cfRule type="cellIs" dxfId="7737" priority="7080" operator="equal">
      <formula>"Vencida"</formula>
    </cfRule>
  </conditionalFormatting>
  <conditionalFormatting sqref="CI74">
    <cfRule type="cellIs" dxfId="7736" priority="7081" operator="equal">
      <formula>"En avance"</formula>
    </cfRule>
  </conditionalFormatting>
  <conditionalFormatting sqref="CI74">
    <cfRule type="cellIs" dxfId="7735" priority="7082" operator="equal">
      <formula>"Cumplida"</formula>
    </cfRule>
  </conditionalFormatting>
  <conditionalFormatting sqref="CH74">
    <cfRule type="cellIs" dxfId="7734" priority="7083" stopIfTrue="1" operator="equal">
      <formula>"Sin seguimiento"</formula>
    </cfRule>
  </conditionalFormatting>
  <conditionalFormatting sqref="CH74">
    <cfRule type="cellIs" dxfId="7733" priority="7084" stopIfTrue="1" operator="equal">
      <formula>"Sin iniciar"</formula>
    </cfRule>
  </conditionalFormatting>
  <conditionalFormatting sqref="CH74">
    <cfRule type="cellIs" dxfId="7732" priority="7085" stopIfTrue="1" operator="equal">
      <formula>"Vencida"</formula>
    </cfRule>
  </conditionalFormatting>
  <conditionalFormatting sqref="CH74">
    <cfRule type="cellIs" dxfId="7731" priority="7086" stopIfTrue="1" operator="equal">
      <formula>"En avance"</formula>
    </cfRule>
  </conditionalFormatting>
  <conditionalFormatting sqref="CH74">
    <cfRule type="cellIs" dxfId="7730" priority="7087" stopIfTrue="1" operator="equal">
      <formula>"Cumplida"</formula>
    </cfRule>
  </conditionalFormatting>
  <conditionalFormatting sqref="CG74">
    <cfRule type="cellIs" dxfId="7729" priority="7088" stopIfTrue="1" operator="equal">
      <formula>"Sin iniciar"</formula>
    </cfRule>
  </conditionalFormatting>
  <conditionalFormatting sqref="CG74">
    <cfRule type="cellIs" dxfId="7728" priority="7089" stopIfTrue="1" operator="equal">
      <formula>"Vencida"</formula>
    </cfRule>
  </conditionalFormatting>
  <conditionalFormatting sqref="CG74">
    <cfRule type="cellIs" dxfId="7727" priority="7090" stopIfTrue="1" operator="equal">
      <formula>"En avance"</formula>
    </cfRule>
  </conditionalFormatting>
  <conditionalFormatting sqref="CG74">
    <cfRule type="cellIs" dxfId="7726" priority="7091" stopIfTrue="1" operator="equal">
      <formula>"Cumplida"</formula>
    </cfRule>
  </conditionalFormatting>
  <conditionalFormatting sqref="CE75">
    <cfRule type="cellIs" dxfId="7725" priority="7092" stopIfTrue="1" operator="equal">
      <formula>"Sin iniciar"</formula>
    </cfRule>
  </conditionalFormatting>
  <conditionalFormatting sqref="CE75">
    <cfRule type="cellIs" dxfId="7724" priority="7093" stopIfTrue="1" operator="equal">
      <formula>"Vencida"</formula>
    </cfRule>
  </conditionalFormatting>
  <conditionalFormatting sqref="CE75">
    <cfRule type="cellIs" dxfId="7723" priority="7094" stopIfTrue="1" operator="equal">
      <formula>"En avance"</formula>
    </cfRule>
  </conditionalFormatting>
  <conditionalFormatting sqref="CE75">
    <cfRule type="cellIs" dxfId="7722" priority="7095" stopIfTrue="1" operator="equal">
      <formula>"Cumplida"</formula>
    </cfRule>
  </conditionalFormatting>
  <conditionalFormatting sqref="CI75">
    <cfRule type="cellIs" dxfId="7721" priority="7096" operator="equal">
      <formula>"Sin iniciar"</formula>
    </cfRule>
  </conditionalFormatting>
  <conditionalFormatting sqref="CI75">
    <cfRule type="cellIs" dxfId="7720" priority="7097" operator="equal">
      <formula>"Vencida"</formula>
    </cfRule>
  </conditionalFormatting>
  <conditionalFormatting sqref="CI75">
    <cfRule type="cellIs" dxfId="7719" priority="7098" operator="equal">
      <formula>"En avance"</formula>
    </cfRule>
  </conditionalFormatting>
  <conditionalFormatting sqref="CI75">
    <cfRule type="cellIs" dxfId="7718" priority="7099" operator="equal">
      <formula>"Cumplida"</formula>
    </cfRule>
  </conditionalFormatting>
  <conditionalFormatting sqref="CH75">
    <cfRule type="cellIs" dxfId="7717" priority="7100" stopIfTrue="1" operator="equal">
      <formula>"Sin seguimiento"</formula>
    </cfRule>
  </conditionalFormatting>
  <conditionalFormatting sqref="CH75">
    <cfRule type="cellIs" dxfId="7716" priority="7101" stopIfTrue="1" operator="equal">
      <formula>"Sin iniciar"</formula>
    </cfRule>
  </conditionalFormatting>
  <conditionalFormatting sqref="CH75">
    <cfRule type="cellIs" dxfId="7715" priority="7102" stopIfTrue="1" operator="equal">
      <formula>"Vencida"</formula>
    </cfRule>
  </conditionalFormatting>
  <conditionalFormatting sqref="CH75">
    <cfRule type="cellIs" dxfId="7714" priority="7103" stopIfTrue="1" operator="equal">
      <formula>"En avance"</formula>
    </cfRule>
  </conditionalFormatting>
  <conditionalFormatting sqref="CH75">
    <cfRule type="cellIs" dxfId="7713" priority="7104" stopIfTrue="1" operator="equal">
      <formula>"Cumplida"</formula>
    </cfRule>
  </conditionalFormatting>
  <conditionalFormatting sqref="CG75">
    <cfRule type="cellIs" dxfId="7712" priority="7105" stopIfTrue="1" operator="equal">
      <formula>"Sin iniciar"</formula>
    </cfRule>
  </conditionalFormatting>
  <conditionalFormatting sqref="CG75">
    <cfRule type="cellIs" dxfId="7711" priority="7106" stopIfTrue="1" operator="equal">
      <formula>"Vencida"</formula>
    </cfRule>
  </conditionalFormatting>
  <conditionalFormatting sqref="CG75">
    <cfRule type="cellIs" dxfId="7710" priority="7107" stopIfTrue="1" operator="equal">
      <formula>"En avance"</formula>
    </cfRule>
  </conditionalFormatting>
  <conditionalFormatting sqref="CG75">
    <cfRule type="cellIs" dxfId="7709" priority="7108" stopIfTrue="1" operator="equal">
      <formula>"Cumplida"</formula>
    </cfRule>
  </conditionalFormatting>
  <conditionalFormatting sqref="CF75">
    <cfRule type="cellIs" dxfId="7708" priority="7109" operator="equal">
      <formula>"Sin iniciar"</formula>
    </cfRule>
  </conditionalFormatting>
  <conditionalFormatting sqref="CF75">
    <cfRule type="cellIs" dxfId="7707" priority="7110" operator="equal">
      <formula>"Vencida"</formula>
    </cfRule>
  </conditionalFormatting>
  <conditionalFormatting sqref="CF75">
    <cfRule type="cellIs" dxfId="7706" priority="7111" operator="equal">
      <formula>"En avance"</formula>
    </cfRule>
  </conditionalFormatting>
  <conditionalFormatting sqref="CF75">
    <cfRule type="cellIs" dxfId="7705" priority="7112" operator="equal">
      <formula>"Cumplida"</formula>
    </cfRule>
  </conditionalFormatting>
  <conditionalFormatting sqref="CE77">
    <cfRule type="cellIs" dxfId="7704" priority="7113" stopIfTrue="1" operator="equal">
      <formula>"Sin iniciar"</formula>
    </cfRule>
  </conditionalFormatting>
  <conditionalFormatting sqref="CE77">
    <cfRule type="cellIs" dxfId="7703" priority="7114" stopIfTrue="1" operator="equal">
      <formula>"Vencida"</formula>
    </cfRule>
  </conditionalFormatting>
  <conditionalFormatting sqref="CE77">
    <cfRule type="cellIs" dxfId="7702" priority="7115" stopIfTrue="1" operator="equal">
      <formula>"En avance"</formula>
    </cfRule>
  </conditionalFormatting>
  <conditionalFormatting sqref="CE77">
    <cfRule type="cellIs" dxfId="7701" priority="7116" stopIfTrue="1" operator="equal">
      <formula>"Cumplida"</formula>
    </cfRule>
  </conditionalFormatting>
  <conditionalFormatting sqref="CF77">
    <cfRule type="cellIs" dxfId="7700" priority="7117" operator="equal">
      <formula>"Sin iniciar"</formula>
    </cfRule>
  </conditionalFormatting>
  <conditionalFormatting sqref="CF77">
    <cfRule type="cellIs" dxfId="7699" priority="7118" operator="equal">
      <formula>"Vencida"</formula>
    </cfRule>
  </conditionalFormatting>
  <conditionalFormatting sqref="CF77">
    <cfRule type="cellIs" dxfId="7698" priority="7119" operator="equal">
      <formula>"En avance"</formula>
    </cfRule>
  </conditionalFormatting>
  <conditionalFormatting sqref="CF77">
    <cfRule type="cellIs" dxfId="7697" priority="7120" operator="equal">
      <formula>"Cumplida"</formula>
    </cfRule>
  </conditionalFormatting>
  <conditionalFormatting sqref="CG77">
    <cfRule type="cellIs" dxfId="7696" priority="7121" stopIfTrue="1" operator="equal">
      <formula>"Sin iniciar"</formula>
    </cfRule>
  </conditionalFormatting>
  <conditionalFormatting sqref="CG77">
    <cfRule type="cellIs" dxfId="7695" priority="7122" stopIfTrue="1" operator="equal">
      <formula>"Vencida"</formula>
    </cfRule>
  </conditionalFormatting>
  <conditionalFormatting sqref="CG77">
    <cfRule type="cellIs" dxfId="7694" priority="7123" stopIfTrue="1" operator="equal">
      <formula>"En avance"</formula>
    </cfRule>
  </conditionalFormatting>
  <conditionalFormatting sqref="CG77">
    <cfRule type="cellIs" dxfId="7693" priority="7124" stopIfTrue="1" operator="equal">
      <formula>"Cumplida"</formula>
    </cfRule>
  </conditionalFormatting>
  <conditionalFormatting sqref="CI77">
    <cfRule type="cellIs" dxfId="7692" priority="7125" operator="equal">
      <formula>"Sin iniciar"</formula>
    </cfRule>
  </conditionalFormatting>
  <conditionalFormatting sqref="CI77">
    <cfRule type="cellIs" dxfId="7691" priority="7126" operator="equal">
      <formula>"Vencida"</formula>
    </cfRule>
  </conditionalFormatting>
  <conditionalFormatting sqref="CI77">
    <cfRule type="cellIs" dxfId="7690" priority="7127" operator="equal">
      <formula>"En avance"</formula>
    </cfRule>
  </conditionalFormatting>
  <conditionalFormatting sqref="CI77">
    <cfRule type="cellIs" dxfId="7689" priority="7128" operator="equal">
      <formula>"Cumplida"</formula>
    </cfRule>
  </conditionalFormatting>
  <conditionalFormatting sqref="CH77">
    <cfRule type="cellIs" dxfId="7688" priority="7129" stopIfTrue="1" operator="equal">
      <formula>"Sin seguimiento"</formula>
    </cfRule>
  </conditionalFormatting>
  <conditionalFormatting sqref="CH77">
    <cfRule type="cellIs" dxfId="7687" priority="7130" stopIfTrue="1" operator="equal">
      <formula>"Sin iniciar"</formula>
    </cfRule>
  </conditionalFormatting>
  <conditionalFormatting sqref="CH77">
    <cfRule type="cellIs" dxfId="7686" priority="7131" stopIfTrue="1" operator="equal">
      <formula>"Vencida"</formula>
    </cfRule>
  </conditionalFormatting>
  <conditionalFormatting sqref="CH77">
    <cfRule type="cellIs" dxfId="7685" priority="7132" stopIfTrue="1" operator="equal">
      <formula>"En avance"</formula>
    </cfRule>
  </conditionalFormatting>
  <conditionalFormatting sqref="CH77">
    <cfRule type="cellIs" dxfId="7684" priority="7133" stopIfTrue="1" operator="equal">
      <formula>"Cumplida"</formula>
    </cfRule>
  </conditionalFormatting>
  <conditionalFormatting sqref="CE79">
    <cfRule type="cellIs" dxfId="7683" priority="7134" stopIfTrue="1" operator="equal">
      <formula>"Sin iniciar"</formula>
    </cfRule>
  </conditionalFormatting>
  <conditionalFormatting sqref="CE79">
    <cfRule type="cellIs" dxfId="7682" priority="7135" stopIfTrue="1" operator="equal">
      <formula>"Vencida"</formula>
    </cfRule>
  </conditionalFormatting>
  <conditionalFormatting sqref="CE79">
    <cfRule type="cellIs" dxfId="7681" priority="7136" stopIfTrue="1" operator="equal">
      <formula>"En avance"</formula>
    </cfRule>
  </conditionalFormatting>
  <conditionalFormatting sqref="CE79">
    <cfRule type="cellIs" dxfId="7680" priority="7137" stopIfTrue="1" operator="equal">
      <formula>"Cumplida"</formula>
    </cfRule>
  </conditionalFormatting>
  <conditionalFormatting sqref="CF79">
    <cfRule type="cellIs" dxfId="7679" priority="7138" operator="equal">
      <formula>"Sin iniciar"</formula>
    </cfRule>
  </conditionalFormatting>
  <conditionalFormatting sqref="CF79">
    <cfRule type="cellIs" dxfId="7678" priority="7139" operator="equal">
      <formula>"Vencida"</formula>
    </cfRule>
  </conditionalFormatting>
  <conditionalFormatting sqref="CF79">
    <cfRule type="cellIs" dxfId="7677" priority="7140" operator="equal">
      <formula>"En avance"</formula>
    </cfRule>
  </conditionalFormatting>
  <conditionalFormatting sqref="CF79">
    <cfRule type="cellIs" dxfId="7676" priority="7141" operator="equal">
      <formula>"Cumplida"</formula>
    </cfRule>
  </conditionalFormatting>
  <conditionalFormatting sqref="CG79">
    <cfRule type="cellIs" dxfId="7675" priority="7142" stopIfTrue="1" operator="equal">
      <formula>"Sin iniciar"</formula>
    </cfRule>
  </conditionalFormatting>
  <conditionalFormatting sqref="CG79">
    <cfRule type="cellIs" dxfId="7674" priority="7143" stopIfTrue="1" operator="equal">
      <formula>"Vencida"</formula>
    </cfRule>
  </conditionalFormatting>
  <conditionalFormatting sqref="CG79">
    <cfRule type="cellIs" dxfId="7673" priority="7144" stopIfTrue="1" operator="equal">
      <formula>"En avance"</formula>
    </cfRule>
  </conditionalFormatting>
  <conditionalFormatting sqref="CG79">
    <cfRule type="cellIs" dxfId="7672" priority="7145" stopIfTrue="1" operator="equal">
      <formula>"Cumplida"</formula>
    </cfRule>
  </conditionalFormatting>
  <conditionalFormatting sqref="CI79">
    <cfRule type="cellIs" dxfId="7671" priority="7146" operator="equal">
      <formula>"Sin iniciar"</formula>
    </cfRule>
  </conditionalFormatting>
  <conditionalFormatting sqref="CI79">
    <cfRule type="cellIs" dxfId="7670" priority="7147" operator="equal">
      <formula>"Vencida"</formula>
    </cfRule>
  </conditionalFormatting>
  <conditionalFormatting sqref="CI79">
    <cfRule type="cellIs" dxfId="7669" priority="7148" operator="equal">
      <formula>"En avance"</formula>
    </cfRule>
  </conditionalFormatting>
  <conditionalFormatting sqref="CI79">
    <cfRule type="cellIs" dxfId="7668" priority="7149" operator="equal">
      <formula>"Cumplida"</formula>
    </cfRule>
  </conditionalFormatting>
  <conditionalFormatting sqref="CH79">
    <cfRule type="cellIs" dxfId="7667" priority="7150" stopIfTrue="1" operator="equal">
      <formula>"Sin seguimiento"</formula>
    </cfRule>
  </conditionalFormatting>
  <conditionalFormatting sqref="CH79">
    <cfRule type="cellIs" dxfId="7666" priority="7151" stopIfTrue="1" operator="equal">
      <formula>"Sin iniciar"</formula>
    </cfRule>
  </conditionalFormatting>
  <conditionalFormatting sqref="CH79">
    <cfRule type="cellIs" dxfId="7665" priority="7152" stopIfTrue="1" operator="equal">
      <formula>"Vencida"</formula>
    </cfRule>
  </conditionalFormatting>
  <conditionalFormatting sqref="CH79">
    <cfRule type="cellIs" dxfId="7664" priority="7153" stopIfTrue="1" operator="equal">
      <formula>"En avance"</formula>
    </cfRule>
  </conditionalFormatting>
  <conditionalFormatting sqref="CH79">
    <cfRule type="cellIs" dxfId="7663" priority="7154" stopIfTrue="1" operator="equal">
      <formula>"Cumplida"</formula>
    </cfRule>
  </conditionalFormatting>
  <conditionalFormatting sqref="CE100">
    <cfRule type="cellIs" dxfId="7662" priority="7155" stopIfTrue="1" operator="equal">
      <formula>"Sin iniciar"</formula>
    </cfRule>
  </conditionalFormatting>
  <conditionalFormatting sqref="CE100">
    <cfRule type="cellIs" dxfId="7661" priority="7156" stopIfTrue="1" operator="equal">
      <formula>"Vencida"</formula>
    </cfRule>
  </conditionalFormatting>
  <conditionalFormatting sqref="CE100">
    <cfRule type="cellIs" dxfId="7660" priority="7157" stopIfTrue="1" operator="equal">
      <formula>"En avance"</formula>
    </cfRule>
  </conditionalFormatting>
  <conditionalFormatting sqref="CE100">
    <cfRule type="cellIs" dxfId="7659" priority="7158" stopIfTrue="1" operator="equal">
      <formula>"Cumplida"</formula>
    </cfRule>
  </conditionalFormatting>
  <conditionalFormatting sqref="CF100">
    <cfRule type="cellIs" dxfId="7658" priority="7159" operator="equal">
      <formula>"Sin iniciar"</formula>
    </cfRule>
  </conditionalFormatting>
  <conditionalFormatting sqref="CF100">
    <cfRule type="cellIs" dxfId="7657" priority="7160" operator="equal">
      <formula>"Vencida"</formula>
    </cfRule>
  </conditionalFormatting>
  <conditionalFormatting sqref="CF100">
    <cfRule type="cellIs" dxfId="7656" priority="7161" operator="equal">
      <formula>"En avance"</formula>
    </cfRule>
  </conditionalFormatting>
  <conditionalFormatting sqref="CF100">
    <cfRule type="cellIs" dxfId="7655" priority="7162" operator="equal">
      <formula>"Cumplida"</formula>
    </cfRule>
  </conditionalFormatting>
  <conditionalFormatting sqref="CG100">
    <cfRule type="cellIs" dxfId="7654" priority="7163" stopIfTrue="1" operator="equal">
      <formula>"Sin iniciar"</formula>
    </cfRule>
  </conditionalFormatting>
  <conditionalFormatting sqref="CG100">
    <cfRule type="cellIs" dxfId="7653" priority="7164" stopIfTrue="1" operator="equal">
      <formula>"Vencida"</formula>
    </cfRule>
  </conditionalFormatting>
  <conditionalFormatting sqref="CG100">
    <cfRule type="cellIs" dxfId="7652" priority="7165" stopIfTrue="1" operator="equal">
      <formula>"En avance"</formula>
    </cfRule>
  </conditionalFormatting>
  <conditionalFormatting sqref="CG100">
    <cfRule type="cellIs" dxfId="7651" priority="7166" stopIfTrue="1" operator="equal">
      <formula>"Cumplida"</formula>
    </cfRule>
  </conditionalFormatting>
  <conditionalFormatting sqref="CI100">
    <cfRule type="cellIs" dxfId="7650" priority="7167" operator="equal">
      <formula>"Sin iniciar"</formula>
    </cfRule>
  </conditionalFormatting>
  <conditionalFormatting sqref="CI100">
    <cfRule type="cellIs" dxfId="7649" priority="7168" operator="equal">
      <formula>"Vencida"</formula>
    </cfRule>
  </conditionalFormatting>
  <conditionalFormatting sqref="CI100">
    <cfRule type="cellIs" dxfId="7648" priority="7169" operator="equal">
      <formula>"En avance"</formula>
    </cfRule>
  </conditionalFormatting>
  <conditionalFormatting sqref="CI100">
    <cfRule type="cellIs" dxfId="7647" priority="7170" operator="equal">
      <formula>"Cumplida"</formula>
    </cfRule>
  </conditionalFormatting>
  <conditionalFormatting sqref="CH100">
    <cfRule type="cellIs" dxfId="7646" priority="7171" stopIfTrue="1" operator="equal">
      <formula>"Sin seguimiento"</formula>
    </cfRule>
  </conditionalFormatting>
  <conditionalFormatting sqref="CH100">
    <cfRule type="cellIs" dxfId="7645" priority="7172" stopIfTrue="1" operator="equal">
      <formula>"Sin iniciar"</formula>
    </cfRule>
  </conditionalFormatting>
  <conditionalFormatting sqref="CH100">
    <cfRule type="cellIs" dxfId="7644" priority="7173" stopIfTrue="1" operator="equal">
      <formula>"Vencida"</formula>
    </cfRule>
  </conditionalFormatting>
  <conditionalFormatting sqref="CH100">
    <cfRule type="cellIs" dxfId="7643" priority="7174" stopIfTrue="1" operator="equal">
      <formula>"En avance"</formula>
    </cfRule>
  </conditionalFormatting>
  <conditionalFormatting sqref="CH100">
    <cfRule type="cellIs" dxfId="7642" priority="7175" stopIfTrue="1" operator="equal">
      <formula>"Cumplida"</formula>
    </cfRule>
  </conditionalFormatting>
  <conditionalFormatting sqref="CF101">
    <cfRule type="cellIs" dxfId="7641" priority="7176" operator="equal">
      <formula>"Sin iniciar"</formula>
    </cfRule>
  </conditionalFormatting>
  <conditionalFormatting sqref="CF101">
    <cfRule type="cellIs" dxfId="7640" priority="7177" operator="equal">
      <formula>"Vencida"</formula>
    </cfRule>
  </conditionalFormatting>
  <conditionalFormatting sqref="CF101">
    <cfRule type="cellIs" dxfId="7639" priority="7178" operator="equal">
      <formula>"En avance"</formula>
    </cfRule>
  </conditionalFormatting>
  <conditionalFormatting sqref="CF101">
    <cfRule type="cellIs" dxfId="7638" priority="7179" operator="equal">
      <formula>"Cumplida"</formula>
    </cfRule>
  </conditionalFormatting>
  <conditionalFormatting sqref="CE101">
    <cfRule type="cellIs" dxfId="7637" priority="7180" stopIfTrue="1" operator="equal">
      <formula>"Sin iniciar"</formula>
    </cfRule>
  </conditionalFormatting>
  <conditionalFormatting sqref="CE101">
    <cfRule type="cellIs" dxfId="7636" priority="7181" stopIfTrue="1" operator="equal">
      <formula>"Vencida"</formula>
    </cfRule>
  </conditionalFormatting>
  <conditionalFormatting sqref="CE101">
    <cfRule type="cellIs" dxfId="7635" priority="7182" stopIfTrue="1" operator="equal">
      <formula>"En avance"</formula>
    </cfRule>
  </conditionalFormatting>
  <conditionalFormatting sqref="CE101">
    <cfRule type="cellIs" dxfId="7634" priority="7183" stopIfTrue="1" operator="equal">
      <formula>"Cumplida"</formula>
    </cfRule>
  </conditionalFormatting>
  <conditionalFormatting sqref="CI101">
    <cfRule type="cellIs" dxfId="7633" priority="7184" operator="equal">
      <formula>"Sin iniciar"</formula>
    </cfRule>
  </conditionalFormatting>
  <conditionalFormatting sqref="CI101">
    <cfRule type="cellIs" dxfId="7632" priority="7185" operator="equal">
      <formula>"Vencida"</formula>
    </cfRule>
  </conditionalFormatting>
  <conditionalFormatting sqref="CI101">
    <cfRule type="cellIs" dxfId="7631" priority="7186" operator="equal">
      <formula>"En avance"</formula>
    </cfRule>
  </conditionalFormatting>
  <conditionalFormatting sqref="CI101">
    <cfRule type="cellIs" dxfId="7630" priority="7187" operator="equal">
      <formula>"Cumplida"</formula>
    </cfRule>
  </conditionalFormatting>
  <conditionalFormatting sqref="CH101">
    <cfRule type="cellIs" dxfId="7629" priority="7188" stopIfTrue="1" operator="equal">
      <formula>"Sin seguimiento"</formula>
    </cfRule>
  </conditionalFormatting>
  <conditionalFormatting sqref="CH101">
    <cfRule type="cellIs" dxfId="7628" priority="7189" stopIfTrue="1" operator="equal">
      <formula>"Sin iniciar"</formula>
    </cfRule>
  </conditionalFormatting>
  <conditionalFormatting sqref="CH101">
    <cfRule type="cellIs" dxfId="7627" priority="7190" stopIfTrue="1" operator="equal">
      <formula>"Vencida"</formula>
    </cfRule>
  </conditionalFormatting>
  <conditionalFormatting sqref="CH101">
    <cfRule type="cellIs" dxfId="7626" priority="7191" stopIfTrue="1" operator="equal">
      <formula>"En avance"</formula>
    </cfRule>
  </conditionalFormatting>
  <conditionalFormatting sqref="CH101">
    <cfRule type="cellIs" dxfId="7625" priority="7192" stopIfTrue="1" operator="equal">
      <formula>"Cumplida"</formula>
    </cfRule>
  </conditionalFormatting>
  <conditionalFormatting sqref="CG101">
    <cfRule type="cellIs" dxfId="7624" priority="7193" stopIfTrue="1" operator="equal">
      <formula>"Sin iniciar"</formula>
    </cfRule>
  </conditionalFormatting>
  <conditionalFormatting sqref="CG101">
    <cfRule type="cellIs" dxfId="7623" priority="7194" stopIfTrue="1" operator="equal">
      <formula>"Vencida"</formula>
    </cfRule>
  </conditionalFormatting>
  <conditionalFormatting sqref="CG101">
    <cfRule type="cellIs" dxfId="7622" priority="7195" stopIfTrue="1" operator="equal">
      <formula>"En avance"</formula>
    </cfRule>
  </conditionalFormatting>
  <conditionalFormatting sqref="CG101">
    <cfRule type="cellIs" dxfId="7621" priority="7196" stopIfTrue="1" operator="equal">
      <formula>"Cumplida"</formula>
    </cfRule>
  </conditionalFormatting>
  <conditionalFormatting sqref="CE105">
    <cfRule type="cellIs" dxfId="7620" priority="7197" stopIfTrue="1" operator="equal">
      <formula>"Sin iniciar"</formula>
    </cfRule>
  </conditionalFormatting>
  <conditionalFormatting sqref="CE105">
    <cfRule type="cellIs" dxfId="7619" priority="7198" stopIfTrue="1" operator="equal">
      <formula>"Vencida"</formula>
    </cfRule>
  </conditionalFormatting>
  <conditionalFormatting sqref="CE105">
    <cfRule type="cellIs" dxfId="7618" priority="7199" stopIfTrue="1" operator="equal">
      <formula>"En avance"</formula>
    </cfRule>
  </conditionalFormatting>
  <conditionalFormatting sqref="CE105">
    <cfRule type="cellIs" dxfId="7617" priority="7200" stopIfTrue="1" operator="equal">
      <formula>"Cumplida"</formula>
    </cfRule>
  </conditionalFormatting>
  <conditionalFormatting sqref="CF105">
    <cfRule type="cellIs" dxfId="7616" priority="7201" operator="equal">
      <formula>"Sin iniciar"</formula>
    </cfRule>
  </conditionalFormatting>
  <conditionalFormatting sqref="CF105">
    <cfRule type="cellIs" dxfId="7615" priority="7202" operator="equal">
      <formula>"Vencida"</formula>
    </cfRule>
  </conditionalFormatting>
  <conditionalFormatting sqref="CF105">
    <cfRule type="cellIs" dxfId="7614" priority="7203" operator="equal">
      <formula>"En avance"</formula>
    </cfRule>
  </conditionalFormatting>
  <conditionalFormatting sqref="CF105">
    <cfRule type="cellIs" dxfId="7613" priority="7204" operator="equal">
      <formula>"Cumplida"</formula>
    </cfRule>
  </conditionalFormatting>
  <conditionalFormatting sqref="CG105">
    <cfRule type="cellIs" dxfId="7612" priority="7205" stopIfTrue="1" operator="equal">
      <formula>"Sin iniciar"</formula>
    </cfRule>
  </conditionalFormatting>
  <conditionalFormatting sqref="CG105">
    <cfRule type="cellIs" dxfId="7611" priority="7206" stopIfTrue="1" operator="equal">
      <formula>"Vencida"</formula>
    </cfRule>
  </conditionalFormatting>
  <conditionalFormatting sqref="CG105">
    <cfRule type="cellIs" dxfId="7610" priority="7207" stopIfTrue="1" operator="equal">
      <formula>"En avance"</formula>
    </cfRule>
  </conditionalFormatting>
  <conditionalFormatting sqref="CG105">
    <cfRule type="cellIs" dxfId="7609" priority="7208" stopIfTrue="1" operator="equal">
      <formula>"Cumplida"</formula>
    </cfRule>
  </conditionalFormatting>
  <conditionalFormatting sqref="CI105">
    <cfRule type="cellIs" dxfId="7608" priority="7209" operator="equal">
      <formula>"Sin iniciar"</formula>
    </cfRule>
  </conditionalFormatting>
  <conditionalFormatting sqref="CI105">
    <cfRule type="cellIs" dxfId="7607" priority="7210" operator="equal">
      <formula>"Vencida"</formula>
    </cfRule>
  </conditionalFormatting>
  <conditionalFormatting sqref="CI105">
    <cfRule type="cellIs" dxfId="7606" priority="7211" operator="equal">
      <formula>"En avance"</formula>
    </cfRule>
  </conditionalFormatting>
  <conditionalFormatting sqref="CI105">
    <cfRule type="cellIs" dxfId="7605" priority="7212" operator="equal">
      <formula>"Cumplida"</formula>
    </cfRule>
  </conditionalFormatting>
  <conditionalFormatting sqref="CH105">
    <cfRule type="cellIs" dxfId="7604" priority="7213" stopIfTrue="1" operator="equal">
      <formula>"Sin seguimiento"</formula>
    </cfRule>
  </conditionalFormatting>
  <conditionalFormatting sqref="CH105">
    <cfRule type="cellIs" dxfId="7603" priority="7214" stopIfTrue="1" operator="equal">
      <formula>"Sin iniciar"</formula>
    </cfRule>
  </conditionalFormatting>
  <conditionalFormatting sqref="CH105">
    <cfRule type="cellIs" dxfId="7602" priority="7215" stopIfTrue="1" operator="equal">
      <formula>"Vencida"</formula>
    </cfRule>
  </conditionalFormatting>
  <conditionalFormatting sqref="CH105">
    <cfRule type="cellIs" dxfId="7601" priority="7216" stopIfTrue="1" operator="equal">
      <formula>"En avance"</formula>
    </cfRule>
  </conditionalFormatting>
  <conditionalFormatting sqref="CH105">
    <cfRule type="cellIs" dxfId="7600" priority="7217" stopIfTrue="1" operator="equal">
      <formula>"Cumplida"</formula>
    </cfRule>
  </conditionalFormatting>
  <conditionalFormatting sqref="CF207">
    <cfRule type="cellIs" dxfId="7599" priority="7218" operator="equal">
      <formula>"Sin iniciar"</formula>
    </cfRule>
  </conditionalFormatting>
  <conditionalFormatting sqref="CF207">
    <cfRule type="cellIs" dxfId="7598" priority="7219" operator="equal">
      <formula>"Vencida"</formula>
    </cfRule>
  </conditionalFormatting>
  <conditionalFormatting sqref="CF207">
    <cfRule type="cellIs" dxfId="7597" priority="7220" operator="equal">
      <formula>"En avance"</formula>
    </cfRule>
  </conditionalFormatting>
  <conditionalFormatting sqref="CF207">
    <cfRule type="cellIs" dxfId="7596" priority="7221" operator="equal">
      <formula>"Cumplida"</formula>
    </cfRule>
  </conditionalFormatting>
  <conditionalFormatting sqref="CE207">
    <cfRule type="cellIs" dxfId="7595" priority="7222" stopIfTrue="1" operator="equal">
      <formula>"Sin iniciar"</formula>
    </cfRule>
  </conditionalFormatting>
  <conditionalFormatting sqref="CE207">
    <cfRule type="cellIs" dxfId="7594" priority="7223" stopIfTrue="1" operator="equal">
      <formula>"Vencida"</formula>
    </cfRule>
  </conditionalFormatting>
  <conditionalFormatting sqref="CE207">
    <cfRule type="cellIs" dxfId="7593" priority="7224" stopIfTrue="1" operator="equal">
      <formula>"En avance"</formula>
    </cfRule>
  </conditionalFormatting>
  <conditionalFormatting sqref="CE207">
    <cfRule type="cellIs" dxfId="7592" priority="7225" stopIfTrue="1" operator="equal">
      <formula>"Cumplida"</formula>
    </cfRule>
  </conditionalFormatting>
  <conditionalFormatting sqref="CG207">
    <cfRule type="cellIs" dxfId="7591" priority="7226" stopIfTrue="1" operator="equal">
      <formula>"Sin iniciar"</formula>
    </cfRule>
  </conditionalFormatting>
  <conditionalFormatting sqref="CG207">
    <cfRule type="cellIs" dxfId="7590" priority="7227" stopIfTrue="1" operator="equal">
      <formula>"Vencida"</formula>
    </cfRule>
  </conditionalFormatting>
  <conditionalFormatting sqref="CG207">
    <cfRule type="cellIs" dxfId="7589" priority="7228" stopIfTrue="1" operator="equal">
      <formula>"En avance"</formula>
    </cfRule>
  </conditionalFormatting>
  <conditionalFormatting sqref="CG207">
    <cfRule type="cellIs" dxfId="7588" priority="7229" stopIfTrue="1" operator="equal">
      <formula>"Cumplida"</formula>
    </cfRule>
  </conditionalFormatting>
  <conditionalFormatting sqref="CI207">
    <cfRule type="cellIs" dxfId="7587" priority="7230" operator="equal">
      <formula>"Sin iniciar"</formula>
    </cfRule>
  </conditionalFormatting>
  <conditionalFormatting sqref="CI207">
    <cfRule type="cellIs" dxfId="7586" priority="7231" operator="equal">
      <formula>"Vencida"</formula>
    </cfRule>
  </conditionalFormatting>
  <conditionalFormatting sqref="CI207">
    <cfRule type="cellIs" dxfId="7585" priority="7232" operator="equal">
      <formula>"En avance"</formula>
    </cfRule>
  </conditionalFormatting>
  <conditionalFormatting sqref="CI207">
    <cfRule type="cellIs" dxfId="7584" priority="7233" operator="equal">
      <formula>"Cumplida"</formula>
    </cfRule>
  </conditionalFormatting>
  <conditionalFormatting sqref="CH207">
    <cfRule type="cellIs" dxfId="7583" priority="7234" stopIfTrue="1" operator="equal">
      <formula>"Sin seguimiento"</formula>
    </cfRule>
  </conditionalFormatting>
  <conditionalFormatting sqref="CH207">
    <cfRule type="cellIs" dxfId="7582" priority="7235" stopIfTrue="1" operator="equal">
      <formula>"Sin iniciar"</formula>
    </cfRule>
  </conditionalFormatting>
  <conditionalFormatting sqref="CH207">
    <cfRule type="cellIs" dxfId="7581" priority="7236" stopIfTrue="1" operator="equal">
      <formula>"Vencida"</formula>
    </cfRule>
  </conditionalFormatting>
  <conditionalFormatting sqref="CH207">
    <cfRule type="cellIs" dxfId="7580" priority="7237" stopIfTrue="1" operator="equal">
      <formula>"En avance"</formula>
    </cfRule>
  </conditionalFormatting>
  <conditionalFormatting sqref="CH207">
    <cfRule type="cellIs" dxfId="7579" priority="7238" stopIfTrue="1" operator="equal">
      <formula>"Cumplida"</formula>
    </cfRule>
  </conditionalFormatting>
  <conditionalFormatting sqref="CE208">
    <cfRule type="cellIs" dxfId="7578" priority="7239" stopIfTrue="1" operator="equal">
      <formula>"Sin iniciar"</formula>
    </cfRule>
  </conditionalFormatting>
  <conditionalFormatting sqref="CE208">
    <cfRule type="cellIs" dxfId="7577" priority="7240" stopIfTrue="1" operator="equal">
      <formula>"Vencida"</formula>
    </cfRule>
  </conditionalFormatting>
  <conditionalFormatting sqref="CE208">
    <cfRule type="cellIs" dxfId="7576" priority="7241" stopIfTrue="1" operator="equal">
      <formula>"En avance"</formula>
    </cfRule>
  </conditionalFormatting>
  <conditionalFormatting sqref="CE208">
    <cfRule type="cellIs" dxfId="7575" priority="7242" stopIfTrue="1" operator="equal">
      <formula>"Cumplida"</formula>
    </cfRule>
  </conditionalFormatting>
  <conditionalFormatting sqref="CG208">
    <cfRule type="cellIs" dxfId="7574" priority="7243" stopIfTrue="1" operator="equal">
      <formula>"Sin iniciar"</formula>
    </cfRule>
  </conditionalFormatting>
  <conditionalFormatting sqref="CG208">
    <cfRule type="cellIs" dxfId="7573" priority="7244" stopIfTrue="1" operator="equal">
      <formula>"Vencida"</formula>
    </cfRule>
  </conditionalFormatting>
  <conditionalFormatting sqref="CG208">
    <cfRule type="cellIs" dxfId="7572" priority="7245" stopIfTrue="1" operator="equal">
      <formula>"En avance"</formula>
    </cfRule>
  </conditionalFormatting>
  <conditionalFormatting sqref="CG208">
    <cfRule type="cellIs" dxfId="7571" priority="7246" stopIfTrue="1" operator="equal">
      <formula>"Cumplida"</formula>
    </cfRule>
  </conditionalFormatting>
  <conditionalFormatting sqref="CI208">
    <cfRule type="cellIs" dxfId="7570" priority="7247" operator="equal">
      <formula>"Sin iniciar"</formula>
    </cfRule>
  </conditionalFormatting>
  <conditionalFormatting sqref="CI208">
    <cfRule type="cellIs" dxfId="7569" priority="7248" operator="equal">
      <formula>"Vencida"</formula>
    </cfRule>
  </conditionalFormatting>
  <conditionalFormatting sqref="CI208">
    <cfRule type="cellIs" dxfId="7568" priority="7249" operator="equal">
      <formula>"En avance"</formula>
    </cfRule>
  </conditionalFormatting>
  <conditionalFormatting sqref="CI208">
    <cfRule type="cellIs" dxfId="7567" priority="7250" operator="equal">
      <formula>"Cumplida"</formula>
    </cfRule>
  </conditionalFormatting>
  <conditionalFormatting sqref="CH208">
    <cfRule type="cellIs" dxfId="7566" priority="7251" stopIfTrue="1" operator="equal">
      <formula>"Sin seguimiento"</formula>
    </cfRule>
  </conditionalFormatting>
  <conditionalFormatting sqref="CH208">
    <cfRule type="cellIs" dxfId="7565" priority="7252" stopIfTrue="1" operator="equal">
      <formula>"Sin iniciar"</formula>
    </cfRule>
  </conditionalFormatting>
  <conditionalFormatting sqref="CH208">
    <cfRule type="cellIs" dxfId="7564" priority="7253" stopIfTrue="1" operator="equal">
      <formula>"Vencida"</formula>
    </cfRule>
  </conditionalFormatting>
  <conditionalFormatting sqref="CH208">
    <cfRule type="cellIs" dxfId="7563" priority="7254" stopIfTrue="1" operator="equal">
      <formula>"En avance"</formula>
    </cfRule>
  </conditionalFormatting>
  <conditionalFormatting sqref="CH208">
    <cfRule type="cellIs" dxfId="7562" priority="7255" stopIfTrue="1" operator="equal">
      <formula>"Cumplida"</formula>
    </cfRule>
  </conditionalFormatting>
  <conditionalFormatting sqref="CF208">
    <cfRule type="cellIs" dxfId="7561" priority="7256" operator="equal">
      <formula>"Sin iniciar"</formula>
    </cfRule>
  </conditionalFormatting>
  <conditionalFormatting sqref="CF208">
    <cfRule type="cellIs" dxfId="7560" priority="7257" operator="equal">
      <formula>"Vencida"</formula>
    </cfRule>
  </conditionalFormatting>
  <conditionalFormatting sqref="CF208">
    <cfRule type="cellIs" dxfId="7559" priority="7258" operator="equal">
      <formula>"En avance"</formula>
    </cfRule>
  </conditionalFormatting>
  <conditionalFormatting sqref="CF208">
    <cfRule type="cellIs" dxfId="7558" priority="7259" operator="equal">
      <formula>"Cumplida"</formula>
    </cfRule>
  </conditionalFormatting>
  <conditionalFormatting sqref="CE209">
    <cfRule type="cellIs" dxfId="7557" priority="7260" stopIfTrue="1" operator="equal">
      <formula>"Sin iniciar"</formula>
    </cfRule>
  </conditionalFormatting>
  <conditionalFormatting sqref="CE209">
    <cfRule type="cellIs" dxfId="7556" priority="7261" stopIfTrue="1" operator="equal">
      <formula>"Vencida"</formula>
    </cfRule>
  </conditionalFormatting>
  <conditionalFormatting sqref="CE209">
    <cfRule type="cellIs" dxfId="7555" priority="7262" stopIfTrue="1" operator="equal">
      <formula>"En avance"</formula>
    </cfRule>
  </conditionalFormatting>
  <conditionalFormatting sqref="CE209">
    <cfRule type="cellIs" dxfId="7554" priority="7263" stopIfTrue="1" operator="equal">
      <formula>"Cumplida"</formula>
    </cfRule>
  </conditionalFormatting>
  <conditionalFormatting sqref="CG209">
    <cfRule type="cellIs" dxfId="7553" priority="7264" stopIfTrue="1" operator="equal">
      <formula>"Sin iniciar"</formula>
    </cfRule>
  </conditionalFormatting>
  <conditionalFormatting sqref="CG209">
    <cfRule type="cellIs" dxfId="7552" priority="7265" stopIfTrue="1" operator="equal">
      <formula>"Vencida"</formula>
    </cfRule>
  </conditionalFormatting>
  <conditionalFormatting sqref="CG209">
    <cfRule type="cellIs" dxfId="7551" priority="7266" stopIfTrue="1" operator="equal">
      <formula>"En avance"</formula>
    </cfRule>
  </conditionalFormatting>
  <conditionalFormatting sqref="CG209">
    <cfRule type="cellIs" dxfId="7550" priority="7267" stopIfTrue="1" operator="equal">
      <formula>"Cumplida"</formula>
    </cfRule>
  </conditionalFormatting>
  <conditionalFormatting sqref="CI209">
    <cfRule type="cellIs" dxfId="7549" priority="7268" operator="equal">
      <formula>"Sin iniciar"</formula>
    </cfRule>
  </conditionalFormatting>
  <conditionalFormatting sqref="CI209">
    <cfRule type="cellIs" dxfId="7548" priority="7269" operator="equal">
      <formula>"Vencida"</formula>
    </cfRule>
  </conditionalFormatting>
  <conditionalFormatting sqref="CI209">
    <cfRule type="cellIs" dxfId="7547" priority="7270" operator="equal">
      <formula>"En avance"</formula>
    </cfRule>
  </conditionalFormatting>
  <conditionalFormatting sqref="CI209">
    <cfRule type="cellIs" dxfId="7546" priority="7271" operator="equal">
      <formula>"Cumplida"</formula>
    </cfRule>
  </conditionalFormatting>
  <conditionalFormatting sqref="CH209">
    <cfRule type="cellIs" dxfId="7545" priority="7272" stopIfTrue="1" operator="equal">
      <formula>"Sin seguimiento"</formula>
    </cfRule>
  </conditionalFormatting>
  <conditionalFormatting sqref="CH209">
    <cfRule type="cellIs" dxfId="7544" priority="7273" stopIfTrue="1" operator="equal">
      <formula>"Sin iniciar"</formula>
    </cfRule>
  </conditionalFormatting>
  <conditionalFormatting sqref="CH209">
    <cfRule type="cellIs" dxfId="7543" priority="7274" stopIfTrue="1" operator="equal">
      <formula>"Vencida"</formula>
    </cfRule>
  </conditionalFormatting>
  <conditionalFormatting sqref="CH209">
    <cfRule type="cellIs" dxfId="7542" priority="7275" stopIfTrue="1" operator="equal">
      <formula>"En avance"</formula>
    </cfRule>
  </conditionalFormatting>
  <conditionalFormatting sqref="CH209">
    <cfRule type="cellIs" dxfId="7541" priority="7276" stopIfTrue="1" operator="equal">
      <formula>"Cumplida"</formula>
    </cfRule>
  </conditionalFormatting>
  <conditionalFormatting sqref="CF209">
    <cfRule type="cellIs" dxfId="7540" priority="7277" operator="equal">
      <formula>"Sin iniciar"</formula>
    </cfRule>
  </conditionalFormatting>
  <conditionalFormatting sqref="CF209">
    <cfRule type="cellIs" dxfId="7539" priority="7278" operator="equal">
      <formula>"Vencida"</formula>
    </cfRule>
  </conditionalFormatting>
  <conditionalFormatting sqref="CF209">
    <cfRule type="cellIs" dxfId="7538" priority="7279" operator="equal">
      <formula>"En avance"</formula>
    </cfRule>
  </conditionalFormatting>
  <conditionalFormatting sqref="CF209">
    <cfRule type="cellIs" dxfId="7537" priority="7280" operator="equal">
      <formula>"Cumplida"</formula>
    </cfRule>
  </conditionalFormatting>
  <conditionalFormatting sqref="CF215">
    <cfRule type="cellIs" dxfId="7536" priority="7281" stopIfTrue="1" operator="equal">
      <formula>"Sin seguimiento"</formula>
    </cfRule>
  </conditionalFormatting>
  <conditionalFormatting sqref="CF215">
    <cfRule type="cellIs" dxfId="7535" priority="7282" stopIfTrue="1" operator="equal">
      <formula>"Sin iniciar"</formula>
    </cfRule>
  </conditionalFormatting>
  <conditionalFormatting sqref="CF215">
    <cfRule type="cellIs" dxfId="7534" priority="7283" stopIfTrue="1" operator="equal">
      <formula>"Vencida"</formula>
    </cfRule>
  </conditionalFormatting>
  <conditionalFormatting sqref="CF215">
    <cfRule type="cellIs" dxfId="7533" priority="7284" stopIfTrue="1" operator="equal">
      <formula>"En avance"</formula>
    </cfRule>
  </conditionalFormatting>
  <conditionalFormatting sqref="CF215">
    <cfRule type="cellIs" dxfId="7532" priority="7285" stopIfTrue="1" operator="equal">
      <formula>"Cumplida"</formula>
    </cfRule>
  </conditionalFormatting>
  <conditionalFormatting sqref="CE215">
    <cfRule type="cellIs" dxfId="7531" priority="7286" stopIfTrue="1" operator="equal">
      <formula>"Sin iniciar"</formula>
    </cfRule>
  </conditionalFormatting>
  <conditionalFormatting sqref="CE215">
    <cfRule type="cellIs" dxfId="7530" priority="7287" stopIfTrue="1" operator="equal">
      <formula>"Vencida"</formula>
    </cfRule>
  </conditionalFormatting>
  <conditionalFormatting sqref="CE215">
    <cfRule type="cellIs" dxfId="7529" priority="7288" stopIfTrue="1" operator="equal">
      <formula>"En avance"</formula>
    </cfRule>
  </conditionalFormatting>
  <conditionalFormatting sqref="CE215">
    <cfRule type="cellIs" dxfId="7528" priority="7289" stopIfTrue="1" operator="equal">
      <formula>"Cumplida"</formula>
    </cfRule>
  </conditionalFormatting>
  <conditionalFormatting sqref="CI215">
    <cfRule type="cellIs" dxfId="7527" priority="7290" operator="equal">
      <formula>"Sin iniciar"</formula>
    </cfRule>
  </conditionalFormatting>
  <conditionalFormatting sqref="CI215">
    <cfRule type="cellIs" dxfId="7526" priority="7291" operator="equal">
      <formula>"Vencida"</formula>
    </cfRule>
  </conditionalFormatting>
  <conditionalFormatting sqref="CI215">
    <cfRule type="cellIs" dxfId="7525" priority="7292" operator="equal">
      <formula>"En avance"</formula>
    </cfRule>
  </conditionalFormatting>
  <conditionalFormatting sqref="CI215">
    <cfRule type="cellIs" dxfId="7524" priority="7293" operator="equal">
      <formula>"Cumplida"</formula>
    </cfRule>
  </conditionalFormatting>
  <conditionalFormatting sqref="CH215">
    <cfRule type="cellIs" dxfId="7523" priority="7294" operator="equal">
      <formula>"Sin iniciar"</formula>
    </cfRule>
  </conditionalFormatting>
  <conditionalFormatting sqref="CH215">
    <cfRule type="cellIs" dxfId="7522" priority="7295" operator="equal">
      <formula>"Vencida"</formula>
    </cfRule>
  </conditionalFormatting>
  <conditionalFormatting sqref="CH215">
    <cfRule type="cellIs" dxfId="7521" priority="7296" operator="equal">
      <formula>"En avance"</formula>
    </cfRule>
  </conditionalFormatting>
  <conditionalFormatting sqref="CH215">
    <cfRule type="cellIs" dxfId="7520" priority="7297" operator="equal">
      <formula>"Cumplida"</formula>
    </cfRule>
  </conditionalFormatting>
  <conditionalFormatting sqref="CF216">
    <cfRule type="cellIs" dxfId="7519" priority="7298" stopIfTrue="1" operator="equal">
      <formula>"Sin seguimiento"</formula>
    </cfRule>
  </conditionalFormatting>
  <conditionalFormatting sqref="CF216">
    <cfRule type="cellIs" dxfId="7518" priority="7299" stopIfTrue="1" operator="equal">
      <formula>"Sin iniciar"</formula>
    </cfRule>
  </conditionalFormatting>
  <conditionalFormatting sqref="CF216">
    <cfRule type="cellIs" dxfId="7517" priority="7300" stopIfTrue="1" operator="equal">
      <formula>"Vencida"</formula>
    </cfRule>
  </conditionalFormatting>
  <conditionalFormatting sqref="CF216">
    <cfRule type="cellIs" dxfId="7516" priority="7301" stopIfTrue="1" operator="equal">
      <formula>"En avance"</formula>
    </cfRule>
  </conditionalFormatting>
  <conditionalFormatting sqref="CF216">
    <cfRule type="cellIs" dxfId="7515" priority="7302" stopIfTrue="1" operator="equal">
      <formula>"Cumplida"</formula>
    </cfRule>
  </conditionalFormatting>
  <conditionalFormatting sqref="CE216">
    <cfRule type="cellIs" dxfId="7514" priority="7303" stopIfTrue="1" operator="equal">
      <formula>"Sin iniciar"</formula>
    </cfRule>
  </conditionalFormatting>
  <conditionalFormatting sqref="CE216">
    <cfRule type="cellIs" dxfId="7513" priority="7304" stopIfTrue="1" operator="equal">
      <formula>"Vencida"</formula>
    </cfRule>
  </conditionalFormatting>
  <conditionalFormatting sqref="CE216">
    <cfRule type="cellIs" dxfId="7512" priority="7305" stopIfTrue="1" operator="equal">
      <formula>"En avance"</formula>
    </cfRule>
  </conditionalFormatting>
  <conditionalFormatting sqref="CE216">
    <cfRule type="cellIs" dxfId="7511" priority="7306" stopIfTrue="1" operator="equal">
      <formula>"Cumplida"</formula>
    </cfRule>
  </conditionalFormatting>
  <conditionalFormatting sqref="CI216">
    <cfRule type="cellIs" dxfId="7510" priority="7307" operator="equal">
      <formula>"Sin iniciar"</formula>
    </cfRule>
  </conditionalFormatting>
  <conditionalFormatting sqref="CI216">
    <cfRule type="cellIs" dxfId="7509" priority="7308" operator="equal">
      <formula>"Vencida"</formula>
    </cfRule>
  </conditionalFormatting>
  <conditionalFormatting sqref="CI216">
    <cfRule type="cellIs" dxfId="7508" priority="7309" operator="equal">
      <formula>"En avance"</formula>
    </cfRule>
  </conditionalFormatting>
  <conditionalFormatting sqref="CI216">
    <cfRule type="cellIs" dxfId="7507" priority="7310" operator="equal">
      <formula>"Cumplida"</formula>
    </cfRule>
  </conditionalFormatting>
  <conditionalFormatting sqref="CH216">
    <cfRule type="cellIs" dxfId="7506" priority="7311" operator="equal">
      <formula>"Sin iniciar"</formula>
    </cfRule>
  </conditionalFormatting>
  <conditionalFormatting sqref="CH216">
    <cfRule type="cellIs" dxfId="7505" priority="7312" operator="equal">
      <formula>"Vencida"</formula>
    </cfRule>
  </conditionalFormatting>
  <conditionalFormatting sqref="CH216">
    <cfRule type="cellIs" dxfId="7504" priority="7313" operator="equal">
      <formula>"En avance"</formula>
    </cfRule>
  </conditionalFormatting>
  <conditionalFormatting sqref="CH216">
    <cfRule type="cellIs" dxfId="7503" priority="7314" operator="equal">
      <formula>"Cumplida"</formula>
    </cfRule>
  </conditionalFormatting>
  <conditionalFormatting sqref="CF217">
    <cfRule type="cellIs" dxfId="7502" priority="7315" stopIfTrue="1" operator="equal">
      <formula>"Sin seguimiento"</formula>
    </cfRule>
  </conditionalFormatting>
  <conditionalFormatting sqref="CF217">
    <cfRule type="cellIs" dxfId="7501" priority="7316" stopIfTrue="1" operator="equal">
      <formula>"Sin iniciar"</formula>
    </cfRule>
  </conditionalFormatting>
  <conditionalFormatting sqref="CF217">
    <cfRule type="cellIs" dxfId="7500" priority="7317" stopIfTrue="1" operator="equal">
      <formula>"Vencida"</formula>
    </cfRule>
  </conditionalFormatting>
  <conditionalFormatting sqref="CF217">
    <cfRule type="cellIs" dxfId="7499" priority="7318" stopIfTrue="1" operator="equal">
      <formula>"En avance"</formula>
    </cfRule>
  </conditionalFormatting>
  <conditionalFormatting sqref="CF217">
    <cfRule type="cellIs" dxfId="7498" priority="7319" stopIfTrue="1" operator="equal">
      <formula>"Cumplida"</formula>
    </cfRule>
  </conditionalFormatting>
  <conditionalFormatting sqref="CE217">
    <cfRule type="cellIs" dxfId="7497" priority="7320" stopIfTrue="1" operator="equal">
      <formula>"Sin iniciar"</formula>
    </cfRule>
  </conditionalFormatting>
  <conditionalFormatting sqref="CE217">
    <cfRule type="cellIs" dxfId="7496" priority="7321" stopIfTrue="1" operator="equal">
      <formula>"Vencida"</formula>
    </cfRule>
  </conditionalFormatting>
  <conditionalFormatting sqref="CE217">
    <cfRule type="cellIs" dxfId="7495" priority="7322" stopIfTrue="1" operator="equal">
      <formula>"En avance"</formula>
    </cfRule>
  </conditionalFormatting>
  <conditionalFormatting sqref="CE217">
    <cfRule type="cellIs" dxfId="7494" priority="7323" stopIfTrue="1" operator="equal">
      <formula>"Cumplida"</formula>
    </cfRule>
  </conditionalFormatting>
  <conditionalFormatting sqref="CI217">
    <cfRule type="cellIs" dxfId="7493" priority="7324" operator="equal">
      <formula>"Sin iniciar"</formula>
    </cfRule>
  </conditionalFormatting>
  <conditionalFormatting sqref="CI217">
    <cfRule type="cellIs" dxfId="7492" priority="7325" operator="equal">
      <formula>"Vencida"</formula>
    </cfRule>
  </conditionalFormatting>
  <conditionalFormatting sqref="CI217">
    <cfRule type="cellIs" dxfId="7491" priority="7326" operator="equal">
      <formula>"En avance"</formula>
    </cfRule>
  </conditionalFormatting>
  <conditionalFormatting sqref="CI217">
    <cfRule type="cellIs" dxfId="7490" priority="7327" operator="equal">
      <formula>"Cumplida"</formula>
    </cfRule>
  </conditionalFormatting>
  <conditionalFormatting sqref="CF219">
    <cfRule type="cellIs" dxfId="7489" priority="7328" stopIfTrue="1" operator="equal">
      <formula>"Sin seguimiento"</formula>
    </cfRule>
  </conditionalFormatting>
  <conditionalFormatting sqref="CF219">
    <cfRule type="cellIs" dxfId="7488" priority="7329" stopIfTrue="1" operator="equal">
      <formula>"Sin iniciar"</formula>
    </cfRule>
  </conditionalFormatting>
  <conditionalFormatting sqref="CF219">
    <cfRule type="cellIs" dxfId="7487" priority="7330" stopIfTrue="1" operator="equal">
      <formula>"Vencida"</formula>
    </cfRule>
  </conditionalFormatting>
  <conditionalFormatting sqref="CF219">
    <cfRule type="cellIs" dxfId="7486" priority="7331" stopIfTrue="1" operator="equal">
      <formula>"En avance"</formula>
    </cfRule>
  </conditionalFormatting>
  <conditionalFormatting sqref="CF219">
    <cfRule type="cellIs" dxfId="7485" priority="7332" stopIfTrue="1" operator="equal">
      <formula>"Cumplida"</formula>
    </cfRule>
  </conditionalFormatting>
  <conditionalFormatting sqref="CE219">
    <cfRule type="cellIs" dxfId="7484" priority="7333" stopIfTrue="1" operator="equal">
      <formula>"Sin iniciar"</formula>
    </cfRule>
  </conditionalFormatting>
  <conditionalFormatting sqref="CE219">
    <cfRule type="cellIs" dxfId="7483" priority="7334" stopIfTrue="1" operator="equal">
      <formula>"Vencida"</formula>
    </cfRule>
  </conditionalFormatting>
  <conditionalFormatting sqref="CE219">
    <cfRule type="cellIs" dxfId="7482" priority="7335" stopIfTrue="1" operator="equal">
      <formula>"En avance"</formula>
    </cfRule>
  </conditionalFormatting>
  <conditionalFormatting sqref="CE219">
    <cfRule type="cellIs" dxfId="7481" priority="7336" stopIfTrue="1" operator="equal">
      <formula>"Cumplida"</formula>
    </cfRule>
  </conditionalFormatting>
  <conditionalFormatting sqref="CI219">
    <cfRule type="cellIs" dxfId="7480" priority="7337" operator="equal">
      <formula>"Sin iniciar"</formula>
    </cfRule>
  </conditionalFormatting>
  <conditionalFormatting sqref="CI219">
    <cfRule type="cellIs" dxfId="7479" priority="7338" operator="equal">
      <formula>"Vencida"</formula>
    </cfRule>
  </conditionalFormatting>
  <conditionalFormatting sqref="CI219">
    <cfRule type="cellIs" dxfId="7478" priority="7339" operator="equal">
      <formula>"En avance"</formula>
    </cfRule>
  </conditionalFormatting>
  <conditionalFormatting sqref="CI219">
    <cfRule type="cellIs" dxfId="7477" priority="7340" operator="equal">
      <formula>"Cumplida"</formula>
    </cfRule>
  </conditionalFormatting>
  <conditionalFormatting sqref="CE221">
    <cfRule type="cellIs" dxfId="7476" priority="7341" stopIfTrue="1" operator="equal">
      <formula>"Sin iniciar"</formula>
    </cfRule>
  </conditionalFormatting>
  <conditionalFormatting sqref="CE221">
    <cfRule type="cellIs" dxfId="7475" priority="7342" stopIfTrue="1" operator="equal">
      <formula>"Vencida"</formula>
    </cfRule>
  </conditionalFormatting>
  <conditionalFormatting sqref="CE221">
    <cfRule type="cellIs" dxfId="7474" priority="7343" stopIfTrue="1" operator="equal">
      <formula>"En avance"</formula>
    </cfRule>
  </conditionalFormatting>
  <conditionalFormatting sqref="CE221">
    <cfRule type="cellIs" dxfId="7473" priority="7344" stopIfTrue="1" operator="equal">
      <formula>"Cumplida"</formula>
    </cfRule>
  </conditionalFormatting>
  <conditionalFormatting sqref="CF221">
    <cfRule type="cellIs" dxfId="7472" priority="7345" operator="equal">
      <formula>"Sin iniciar"</formula>
    </cfRule>
  </conditionalFormatting>
  <conditionalFormatting sqref="CF221">
    <cfRule type="cellIs" dxfId="7471" priority="7346" operator="equal">
      <formula>"Vencida"</formula>
    </cfRule>
  </conditionalFormatting>
  <conditionalFormatting sqref="CF221">
    <cfRule type="cellIs" dxfId="7470" priority="7347" operator="equal">
      <formula>"En avance"</formula>
    </cfRule>
  </conditionalFormatting>
  <conditionalFormatting sqref="CF221">
    <cfRule type="cellIs" dxfId="7469" priority="7348" operator="equal">
      <formula>"Cumplida"</formula>
    </cfRule>
  </conditionalFormatting>
  <conditionalFormatting sqref="CG221">
    <cfRule type="cellIs" dxfId="7468" priority="7349" stopIfTrue="1" operator="equal">
      <formula>"Sin iniciar"</formula>
    </cfRule>
  </conditionalFormatting>
  <conditionalFormatting sqref="CG221">
    <cfRule type="cellIs" dxfId="7467" priority="7350" stopIfTrue="1" operator="equal">
      <formula>"Vencida"</formula>
    </cfRule>
  </conditionalFormatting>
  <conditionalFormatting sqref="CG221">
    <cfRule type="cellIs" dxfId="7466" priority="7351" stopIfTrue="1" operator="equal">
      <formula>"En avance"</formula>
    </cfRule>
  </conditionalFormatting>
  <conditionalFormatting sqref="CG221">
    <cfRule type="cellIs" dxfId="7465" priority="7352" stopIfTrue="1" operator="equal">
      <formula>"Cumplida"</formula>
    </cfRule>
  </conditionalFormatting>
  <conditionalFormatting sqref="CI221">
    <cfRule type="cellIs" dxfId="7464" priority="7353" operator="equal">
      <formula>"Sin iniciar"</formula>
    </cfRule>
  </conditionalFormatting>
  <conditionalFormatting sqref="CI221">
    <cfRule type="cellIs" dxfId="7463" priority="7354" operator="equal">
      <formula>"Vencida"</formula>
    </cfRule>
  </conditionalFormatting>
  <conditionalFormatting sqref="CI221">
    <cfRule type="cellIs" dxfId="7462" priority="7355" operator="equal">
      <formula>"En avance"</formula>
    </cfRule>
  </conditionalFormatting>
  <conditionalFormatting sqref="CI221">
    <cfRule type="cellIs" dxfId="7461" priority="7356" operator="equal">
      <formula>"Cumplida"</formula>
    </cfRule>
  </conditionalFormatting>
  <conditionalFormatting sqref="CH221">
    <cfRule type="cellIs" dxfId="7460" priority="7357" stopIfTrue="1" operator="equal">
      <formula>"Sin seguimiento"</formula>
    </cfRule>
  </conditionalFormatting>
  <conditionalFormatting sqref="CH221">
    <cfRule type="cellIs" dxfId="7459" priority="7358" stopIfTrue="1" operator="equal">
      <formula>"Sin iniciar"</formula>
    </cfRule>
  </conditionalFormatting>
  <conditionalFormatting sqref="CH221">
    <cfRule type="cellIs" dxfId="7458" priority="7359" stopIfTrue="1" operator="equal">
      <formula>"Vencida"</formula>
    </cfRule>
  </conditionalFormatting>
  <conditionalFormatting sqref="CH221">
    <cfRule type="cellIs" dxfId="7457" priority="7360" stopIfTrue="1" operator="equal">
      <formula>"En avance"</formula>
    </cfRule>
  </conditionalFormatting>
  <conditionalFormatting sqref="CH221">
    <cfRule type="cellIs" dxfId="7456" priority="7361" stopIfTrue="1" operator="equal">
      <formula>"Cumplida"</formula>
    </cfRule>
  </conditionalFormatting>
  <conditionalFormatting sqref="CF222">
    <cfRule type="cellIs" dxfId="7455" priority="7362" operator="equal">
      <formula>"Sin iniciar"</formula>
    </cfRule>
  </conditionalFormatting>
  <conditionalFormatting sqref="CF222">
    <cfRule type="cellIs" dxfId="7454" priority="7363" operator="equal">
      <formula>"Vencida"</formula>
    </cfRule>
  </conditionalFormatting>
  <conditionalFormatting sqref="CF222">
    <cfRule type="cellIs" dxfId="7453" priority="7364" operator="equal">
      <formula>"En avance"</formula>
    </cfRule>
  </conditionalFormatting>
  <conditionalFormatting sqref="CF222">
    <cfRule type="cellIs" dxfId="7452" priority="7365" operator="equal">
      <formula>"Cumplida"</formula>
    </cfRule>
  </conditionalFormatting>
  <conditionalFormatting sqref="CE222">
    <cfRule type="cellIs" dxfId="7451" priority="7366" stopIfTrue="1" operator="equal">
      <formula>"Sin iniciar"</formula>
    </cfRule>
  </conditionalFormatting>
  <conditionalFormatting sqref="CE222">
    <cfRule type="cellIs" dxfId="7450" priority="7367" stopIfTrue="1" operator="equal">
      <formula>"Vencida"</formula>
    </cfRule>
  </conditionalFormatting>
  <conditionalFormatting sqref="CE222">
    <cfRule type="cellIs" dxfId="7449" priority="7368" stopIfTrue="1" operator="equal">
      <formula>"En avance"</formula>
    </cfRule>
  </conditionalFormatting>
  <conditionalFormatting sqref="CE222">
    <cfRule type="cellIs" dxfId="7448" priority="7369" stopIfTrue="1" operator="equal">
      <formula>"Cumplida"</formula>
    </cfRule>
  </conditionalFormatting>
  <conditionalFormatting sqref="CG222">
    <cfRule type="cellIs" dxfId="7447" priority="7370" stopIfTrue="1" operator="equal">
      <formula>"Sin iniciar"</formula>
    </cfRule>
  </conditionalFormatting>
  <conditionalFormatting sqref="CG222">
    <cfRule type="cellIs" dxfId="7446" priority="7371" stopIfTrue="1" operator="equal">
      <formula>"Vencida"</formula>
    </cfRule>
  </conditionalFormatting>
  <conditionalFormatting sqref="CG222">
    <cfRule type="cellIs" dxfId="7445" priority="7372" stopIfTrue="1" operator="equal">
      <formula>"En avance"</formula>
    </cfRule>
  </conditionalFormatting>
  <conditionalFormatting sqref="CG222">
    <cfRule type="cellIs" dxfId="7444" priority="7373" stopIfTrue="1" operator="equal">
      <formula>"Cumplida"</formula>
    </cfRule>
  </conditionalFormatting>
  <conditionalFormatting sqref="CI222">
    <cfRule type="cellIs" dxfId="7443" priority="7374" operator="equal">
      <formula>"Sin iniciar"</formula>
    </cfRule>
  </conditionalFormatting>
  <conditionalFormatting sqref="CI222">
    <cfRule type="cellIs" dxfId="7442" priority="7375" operator="equal">
      <formula>"Vencida"</formula>
    </cfRule>
  </conditionalFormatting>
  <conditionalFormatting sqref="CI222">
    <cfRule type="cellIs" dxfId="7441" priority="7376" operator="equal">
      <formula>"En avance"</formula>
    </cfRule>
  </conditionalFormatting>
  <conditionalFormatting sqref="CI222">
    <cfRule type="cellIs" dxfId="7440" priority="7377" operator="equal">
      <formula>"Cumplida"</formula>
    </cfRule>
  </conditionalFormatting>
  <conditionalFormatting sqref="CE223">
    <cfRule type="cellIs" dxfId="7439" priority="7378" stopIfTrue="1" operator="equal">
      <formula>"Sin iniciar"</formula>
    </cfRule>
  </conditionalFormatting>
  <conditionalFormatting sqref="CE223">
    <cfRule type="cellIs" dxfId="7438" priority="7379" stopIfTrue="1" operator="equal">
      <formula>"Vencida"</formula>
    </cfRule>
  </conditionalFormatting>
  <conditionalFormatting sqref="CE223">
    <cfRule type="cellIs" dxfId="7437" priority="7380" stopIfTrue="1" operator="equal">
      <formula>"En avance"</formula>
    </cfRule>
  </conditionalFormatting>
  <conditionalFormatting sqref="CE223">
    <cfRule type="cellIs" dxfId="7436" priority="7381" stopIfTrue="1" operator="equal">
      <formula>"Cumplida"</formula>
    </cfRule>
  </conditionalFormatting>
  <conditionalFormatting sqref="CF223">
    <cfRule type="cellIs" dxfId="7435" priority="7382" operator="equal">
      <formula>"Sin iniciar"</formula>
    </cfRule>
  </conditionalFormatting>
  <conditionalFormatting sqref="CF223">
    <cfRule type="cellIs" dxfId="7434" priority="7383" operator="equal">
      <formula>"Vencida"</formula>
    </cfRule>
  </conditionalFormatting>
  <conditionalFormatting sqref="CF223">
    <cfRule type="cellIs" dxfId="7433" priority="7384" operator="equal">
      <formula>"En avance"</formula>
    </cfRule>
  </conditionalFormatting>
  <conditionalFormatting sqref="CF223">
    <cfRule type="cellIs" dxfId="7432" priority="7385" operator="equal">
      <formula>"Cumplida"</formula>
    </cfRule>
  </conditionalFormatting>
  <conditionalFormatting sqref="CG223">
    <cfRule type="cellIs" dxfId="7431" priority="7386" stopIfTrue="1" operator="equal">
      <formula>"Sin iniciar"</formula>
    </cfRule>
  </conditionalFormatting>
  <conditionalFormatting sqref="CG223">
    <cfRule type="cellIs" dxfId="7430" priority="7387" stopIfTrue="1" operator="equal">
      <formula>"Vencida"</formula>
    </cfRule>
  </conditionalFormatting>
  <conditionalFormatting sqref="CG223">
    <cfRule type="cellIs" dxfId="7429" priority="7388" stopIfTrue="1" operator="equal">
      <formula>"En avance"</formula>
    </cfRule>
  </conditionalFormatting>
  <conditionalFormatting sqref="CG223">
    <cfRule type="cellIs" dxfId="7428" priority="7389" stopIfTrue="1" operator="equal">
      <formula>"Cumplida"</formula>
    </cfRule>
  </conditionalFormatting>
  <conditionalFormatting sqref="CI223">
    <cfRule type="cellIs" dxfId="7427" priority="7390" operator="equal">
      <formula>"Sin iniciar"</formula>
    </cfRule>
  </conditionalFormatting>
  <conditionalFormatting sqref="CI223">
    <cfRule type="cellIs" dxfId="7426" priority="7391" operator="equal">
      <formula>"Vencida"</formula>
    </cfRule>
  </conditionalFormatting>
  <conditionalFormatting sqref="CI223">
    <cfRule type="cellIs" dxfId="7425" priority="7392" operator="equal">
      <formula>"En avance"</formula>
    </cfRule>
  </conditionalFormatting>
  <conditionalFormatting sqref="CI223">
    <cfRule type="cellIs" dxfId="7424" priority="7393" operator="equal">
      <formula>"Cumplida"</formula>
    </cfRule>
  </conditionalFormatting>
  <conditionalFormatting sqref="CH223">
    <cfRule type="cellIs" dxfId="7423" priority="7394" stopIfTrue="1" operator="equal">
      <formula>"Sin seguimiento"</formula>
    </cfRule>
  </conditionalFormatting>
  <conditionalFormatting sqref="CH223">
    <cfRule type="cellIs" dxfId="7422" priority="7395" stopIfTrue="1" operator="equal">
      <formula>"Sin iniciar"</formula>
    </cfRule>
  </conditionalFormatting>
  <conditionalFormatting sqref="CH223">
    <cfRule type="cellIs" dxfId="7421" priority="7396" stopIfTrue="1" operator="equal">
      <formula>"Vencida"</formula>
    </cfRule>
  </conditionalFormatting>
  <conditionalFormatting sqref="CH223">
    <cfRule type="cellIs" dxfId="7420" priority="7397" stopIfTrue="1" operator="equal">
      <formula>"En avance"</formula>
    </cfRule>
  </conditionalFormatting>
  <conditionalFormatting sqref="CH223">
    <cfRule type="cellIs" dxfId="7419" priority="7398" stopIfTrue="1" operator="equal">
      <formula>"Cumplida"</formula>
    </cfRule>
  </conditionalFormatting>
  <conditionalFormatting sqref="CE240">
    <cfRule type="cellIs" dxfId="7418" priority="7399" stopIfTrue="1" operator="equal">
      <formula>"Sin iniciar"</formula>
    </cfRule>
  </conditionalFormatting>
  <conditionalFormatting sqref="CE240">
    <cfRule type="cellIs" dxfId="7417" priority="7400" stopIfTrue="1" operator="equal">
      <formula>"Vencida"</formula>
    </cfRule>
  </conditionalFormatting>
  <conditionalFormatting sqref="CE240">
    <cfRule type="cellIs" dxfId="7416" priority="7401" stopIfTrue="1" operator="equal">
      <formula>"En avance"</formula>
    </cfRule>
  </conditionalFormatting>
  <conditionalFormatting sqref="CE240">
    <cfRule type="cellIs" dxfId="7415" priority="7402" stopIfTrue="1" operator="equal">
      <formula>"Cumplida"</formula>
    </cfRule>
  </conditionalFormatting>
  <conditionalFormatting sqref="CF240">
    <cfRule type="cellIs" dxfId="7414" priority="7403" operator="equal">
      <formula>"Sin iniciar"</formula>
    </cfRule>
  </conditionalFormatting>
  <conditionalFormatting sqref="CF240">
    <cfRule type="cellIs" dxfId="7413" priority="7404" operator="equal">
      <formula>"Vencida"</formula>
    </cfRule>
  </conditionalFormatting>
  <conditionalFormatting sqref="CF240">
    <cfRule type="cellIs" dxfId="7412" priority="7405" operator="equal">
      <formula>"En avance"</formula>
    </cfRule>
  </conditionalFormatting>
  <conditionalFormatting sqref="CF240">
    <cfRule type="cellIs" dxfId="7411" priority="7406" operator="equal">
      <formula>"Cumplida"</formula>
    </cfRule>
  </conditionalFormatting>
  <conditionalFormatting sqref="CG240">
    <cfRule type="cellIs" dxfId="7410" priority="7407" stopIfTrue="1" operator="equal">
      <formula>"Sin iniciar"</formula>
    </cfRule>
  </conditionalFormatting>
  <conditionalFormatting sqref="CG240">
    <cfRule type="cellIs" dxfId="7409" priority="7408" stopIfTrue="1" operator="equal">
      <formula>"Vencida"</formula>
    </cfRule>
  </conditionalFormatting>
  <conditionalFormatting sqref="CG240">
    <cfRule type="cellIs" dxfId="7408" priority="7409" stopIfTrue="1" operator="equal">
      <formula>"En avance"</formula>
    </cfRule>
  </conditionalFormatting>
  <conditionalFormatting sqref="CG240">
    <cfRule type="cellIs" dxfId="7407" priority="7410" stopIfTrue="1" operator="equal">
      <formula>"Cumplida"</formula>
    </cfRule>
  </conditionalFormatting>
  <conditionalFormatting sqref="CI240">
    <cfRule type="cellIs" dxfId="7406" priority="7411" operator="equal">
      <formula>"Sin iniciar"</formula>
    </cfRule>
  </conditionalFormatting>
  <conditionalFormatting sqref="CI240">
    <cfRule type="cellIs" dxfId="7405" priority="7412" operator="equal">
      <formula>"Vencida"</formula>
    </cfRule>
  </conditionalFormatting>
  <conditionalFormatting sqref="CI240">
    <cfRule type="cellIs" dxfId="7404" priority="7413" operator="equal">
      <formula>"En avance"</formula>
    </cfRule>
  </conditionalFormatting>
  <conditionalFormatting sqref="CI240">
    <cfRule type="cellIs" dxfId="7403" priority="7414" operator="equal">
      <formula>"Cumplida"</formula>
    </cfRule>
  </conditionalFormatting>
  <conditionalFormatting sqref="CH240">
    <cfRule type="cellIs" dxfId="7402" priority="7415" stopIfTrue="1" operator="equal">
      <formula>"Sin seguimiento"</formula>
    </cfRule>
  </conditionalFormatting>
  <conditionalFormatting sqref="CH240">
    <cfRule type="cellIs" dxfId="7401" priority="7416" stopIfTrue="1" operator="equal">
      <formula>"Sin iniciar"</formula>
    </cfRule>
  </conditionalFormatting>
  <conditionalFormatting sqref="CH240">
    <cfRule type="cellIs" dxfId="7400" priority="7417" stopIfTrue="1" operator="equal">
      <formula>"Vencida"</formula>
    </cfRule>
  </conditionalFormatting>
  <conditionalFormatting sqref="CH240">
    <cfRule type="cellIs" dxfId="7399" priority="7418" stopIfTrue="1" operator="equal">
      <formula>"En avance"</formula>
    </cfRule>
  </conditionalFormatting>
  <conditionalFormatting sqref="CH240">
    <cfRule type="cellIs" dxfId="7398" priority="7419" stopIfTrue="1" operator="equal">
      <formula>"Cumplida"</formula>
    </cfRule>
  </conditionalFormatting>
  <conditionalFormatting sqref="CF241">
    <cfRule type="cellIs" dxfId="7397" priority="7420" operator="equal">
      <formula>"Sin iniciar"</formula>
    </cfRule>
  </conditionalFormatting>
  <conditionalFormatting sqref="CF241">
    <cfRule type="cellIs" dxfId="7396" priority="7421" operator="equal">
      <formula>"Vencida"</formula>
    </cfRule>
  </conditionalFormatting>
  <conditionalFormatting sqref="CF241">
    <cfRule type="cellIs" dxfId="7395" priority="7422" operator="equal">
      <formula>"En avance"</formula>
    </cfRule>
  </conditionalFormatting>
  <conditionalFormatting sqref="CF241">
    <cfRule type="cellIs" dxfId="7394" priority="7423" operator="equal">
      <formula>"Cumplida"</formula>
    </cfRule>
  </conditionalFormatting>
  <conditionalFormatting sqref="CE241">
    <cfRule type="cellIs" dxfId="7393" priority="7424" stopIfTrue="1" operator="equal">
      <formula>"Sin iniciar"</formula>
    </cfRule>
  </conditionalFormatting>
  <conditionalFormatting sqref="CE241">
    <cfRule type="cellIs" dxfId="7392" priority="7425" stopIfTrue="1" operator="equal">
      <formula>"Vencida"</formula>
    </cfRule>
  </conditionalFormatting>
  <conditionalFormatting sqref="CE241">
    <cfRule type="cellIs" dxfId="7391" priority="7426" stopIfTrue="1" operator="equal">
      <formula>"En avance"</formula>
    </cfRule>
  </conditionalFormatting>
  <conditionalFormatting sqref="CE241">
    <cfRule type="cellIs" dxfId="7390" priority="7427" stopIfTrue="1" operator="equal">
      <formula>"Cumplida"</formula>
    </cfRule>
  </conditionalFormatting>
  <conditionalFormatting sqref="CI241">
    <cfRule type="cellIs" dxfId="7389" priority="7428" operator="equal">
      <formula>"Sin iniciar"</formula>
    </cfRule>
  </conditionalFormatting>
  <conditionalFormatting sqref="CI241">
    <cfRule type="cellIs" dxfId="7388" priority="7429" operator="equal">
      <formula>"Vencida"</formula>
    </cfRule>
  </conditionalFormatting>
  <conditionalFormatting sqref="CI241">
    <cfRule type="cellIs" dxfId="7387" priority="7430" operator="equal">
      <formula>"En avance"</formula>
    </cfRule>
  </conditionalFormatting>
  <conditionalFormatting sqref="CI241">
    <cfRule type="cellIs" dxfId="7386" priority="7431" operator="equal">
      <formula>"Cumplida"</formula>
    </cfRule>
  </conditionalFormatting>
  <conditionalFormatting sqref="CH241">
    <cfRule type="cellIs" dxfId="7385" priority="7432" stopIfTrue="1" operator="equal">
      <formula>"Sin seguimiento"</formula>
    </cfRule>
  </conditionalFormatting>
  <conditionalFormatting sqref="CH241">
    <cfRule type="cellIs" dxfId="7384" priority="7433" stopIfTrue="1" operator="equal">
      <formula>"Sin iniciar"</formula>
    </cfRule>
  </conditionalFormatting>
  <conditionalFormatting sqref="CH241">
    <cfRule type="cellIs" dxfId="7383" priority="7434" stopIfTrue="1" operator="equal">
      <formula>"Vencida"</formula>
    </cfRule>
  </conditionalFormatting>
  <conditionalFormatting sqref="CH241">
    <cfRule type="cellIs" dxfId="7382" priority="7435" stopIfTrue="1" operator="equal">
      <formula>"En avance"</formula>
    </cfRule>
  </conditionalFormatting>
  <conditionalFormatting sqref="CH241">
    <cfRule type="cellIs" dxfId="7381" priority="7436" stopIfTrue="1" operator="equal">
      <formula>"Cumplida"</formula>
    </cfRule>
  </conditionalFormatting>
  <conditionalFormatting sqref="CG241">
    <cfRule type="cellIs" dxfId="7380" priority="7437" stopIfTrue="1" operator="equal">
      <formula>"Sin iniciar"</formula>
    </cfRule>
  </conditionalFormatting>
  <conditionalFormatting sqref="CG241">
    <cfRule type="cellIs" dxfId="7379" priority="7438" stopIfTrue="1" operator="equal">
      <formula>"Vencida"</formula>
    </cfRule>
  </conditionalFormatting>
  <conditionalFormatting sqref="CG241">
    <cfRule type="cellIs" dxfId="7378" priority="7439" stopIfTrue="1" operator="equal">
      <formula>"En avance"</formula>
    </cfRule>
  </conditionalFormatting>
  <conditionalFormatting sqref="CG241">
    <cfRule type="cellIs" dxfId="7377" priority="7440" stopIfTrue="1" operator="equal">
      <formula>"Cumplida"</formula>
    </cfRule>
  </conditionalFormatting>
  <conditionalFormatting sqref="CE247">
    <cfRule type="cellIs" dxfId="7376" priority="7441" stopIfTrue="1" operator="equal">
      <formula>"Sin iniciar"</formula>
    </cfRule>
  </conditionalFormatting>
  <conditionalFormatting sqref="CE247">
    <cfRule type="cellIs" dxfId="7375" priority="7442" stopIfTrue="1" operator="equal">
      <formula>"Vencida"</formula>
    </cfRule>
  </conditionalFormatting>
  <conditionalFormatting sqref="CE247">
    <cfRule type="cellIs" dxfId="7374" priority="7443" stopIfTrue="1" operator="equal">
      <formula>"En avance"</formula>
    </cfRule>
  </conditionalFormatting>
  <conditionalFormatting sqref="CE247">
    <cfRule type="cellIs" dxfId="7373" priority="7444" stopIfTrue="1" operator="equal">
      <formula>"Cumplida"</formula>
    </cfRule>
  </conditionalFormatting>
  <conditionalFormatting sqref="CF247">
    <cfRule type="cellIs" dxfId="7372" priority="7445" operator="equal">
      <formula>"Sin iniciar"</formula>
    </cfRule>
  </conditionalFormatting>
  <conditionalFormatting sqref="CF247">
    <cfRule type="cellIs" dxfId="7371" priority="7446" operator="equal">
      <formula>"Vencida"</formula>
    </cfRule>
  </conditionalFormatting>
  <conditionalFormatting sqref="CF247">
    <cfRule type="cellIs" dxfId="7370" priority="7447" operator="equal">
      <formula>"En avance"</formula>
    </cfRule>
  </conditionalFormatting>
  <conditionalFormatting sqref="CF247">
    <cfRule type="cellIs" dxfId="7369" priority="7448" operator="equal">
      <formula>"Cumplida"</formula>
    </cfRule>
  </conditionalFormatting>
  <conditionalFormatting sqref="CG247">
    <cfRule type="cellIs" dxfId="7368" priority="7449" stopIfTrue="1" operator="equal">
      <formula>"Sin iniciar"</formula>
    </cfRule>
  </conditionalFormatting>
  <conditionalFormatting sqref="CG247">
    <cfRule type="cellIs" dxfId="7367" priority="7450" stopIfTrue="1" operator="equal">
      <formula>"Vencida"</formula>
    </cfRule>
  </conditionalFormatting>
  <conditionalFormatting sqref="CG247">
    <cfRule type="cellIs" dxfId="7366" priority="7451" stopIfTrue="1" operator="equal">
      <formula>"En avance"</formula>
    </cfRule>
  </conditionalFormatting>
  <conditionalFormatting sqref="CG247">
    <cfRule type="cellIs" dxfId="7365" priority="7452" stopIfTrue="1" operator="equal">
      <formula>"Cumplida"</formula>
    </cfRule>
  </conditionalFormatting>
  <conditionalFormatting sqref="CI247">
    <cfRule type="cellIs" dxfId="7364" priority="7453" operator="equal">
      <formula>"Sin iniciar"</formula>
    </cfRule>
  </conditionalFormatting>
  <conditionalFormatting sqref="CI247">
    <cfRule type="cellIs" dxfId="7363" priority="7454" operator="equal">
      <formula>"Vencida"</formula>
    </cfRule>
  </conditionalFormatting>
  <conditionalFormatting sqref="CI247">
    <cfRule type="cellIs" dxfId="7362" priority="7455" operator="equal">
      <formula>"En avance"</formula>
    </cfRule>
  </conditionalFormatting>
  <conditionalFormatting sqref="CI247">
    <cfRule type="cellIs" dxfId="7361" priority="7456" operator="equal">
      <formula>"Cumplida"</formula>
    </cfRule>
  </conditionalFormatting>
  <conditionalFormatting sqref="CH247">
    <cfRule type="cellIs" dxfId="7360" priority="7457" stopIfTrue="1" operator="equal">
      <formula>"Sin seguimiento"</formula>
    </cfRule>
  </conditionalFormatting>
  <conditionalFormatting sqref="CH247">
    <cfRule type="cellIs" dxfId="7359" priority="7458" stopIfTrue="1" operator="equal">
      <formula>"Sin iniciar"</formula>
    </cfRule>
  </conditionalFormatting>
  <conditionalFormatting sqref="CH247">
    <cfRule type="cellIs" dxfId="7358" priority="7459" stopIfTrue="1" operator="equal">
      <formula>"Vencida"</formula>
    </cfRule>
  </conditionalFormatting>
  <conditionalFormatting sqref="CH247">
    <cfRule type="cellIs" dxfId="7357" priority="7460" stopIfTrue="1" operator="equal">
      <formula>"En avance"</formula>
    </cfRule>
  </conditionalFormatting>
  <conditionalFormatting sqref="CH247">
    <cfRule type="cellIs" dxfId="7356" priority="7461" stopIfTrue="1" operator="equal">
      <formula>"Cumplida"</formula>
    </cfRule>
  </conditionalFormatting>
  <conditionalFormatting sqref="CE249">
    <cfRule type="cellIs" dxfId="7355" priority="7462" stopIfTrue="1" operator="equal">
      <formula>"Sin iniciar"</formula>
    </cfRule>
  </conditionalFormatting>
  <conditionalFormatting sqref="CE249">
    <cfRule type="cellIs" dxfId="7354" priority="7463" stopIfTrue="1" operator="equal">
      <formula>"Vencida"</formula>
    </cfRule>
  </conditionalFormatting>
  <conditionalFormatting sqref="CE249">
    <cfRule type="cellIs" dxfId="7353" priority="7464" stopIfTrue="1" operator="equal">
      <formula>"En avance"</formula>
    </cfRule>
  </conditionalFormatting>
  <conditionalFormatting sqref="CE249">
    <cfRule type="cellIs" dxfId="7352" priority="7465" stopIfTrue="1" operator="equal">
      <formula>"Cumplida"</formula>
    </cfRule>
  </conditionalFormatting>
  <conditionalFormatting sqref="CF249">
    <cfRule type="cellIs" dxfId="7351" priority="7466" operator="equal">
      <formula>"Sin iniciar"</formula>
    </cfRule>
  </conditionalFormatting>
  <conditionalFormatting sqref="CF249">
    <cfRule type="cellIs" dxfId="7350" priority="7467" operator="equal">
      <formula>"Vencida"</formula>
    </cfRule>
  </conditionalFormatting>
  <conditionalFormatting sqref="CF249">
    <cfRule type="cellIs" dxfId="7349" priority="7468" operator="equal">
      <formula>"En avance"</formula>
    </cfRule>
  </conditionalFormatting>
  <conditionalFormatting sqref="CF249">
    <cfRule type="cellIs" dxfId="7348" priority="7469" operator="equal">
      <formula>"Cumplida"</formula>
    </cfRule>
  </conditionalFormatting>
  <conditionalFormatting sqref="CG249">
    <cfRule type="cellIs" dxfId="7347" priority="7470" stopIfTrue="1" operator="equal">
      <formula>"Sin iniciar"</formula>
    </cfRule>
  </conditionalFormatting>
  <conditionalFormatting sqref="CG249">
    <cfRule type="cellIs" dxfId="7346" priority="7471" stopIfTrue="1" operator="equal">
      <formula>"Vencida"</formula>
    </cfRule>
  </conditionalFormatting>
  <conditionalFormatting sqref="CG249">
    <cfRule type="cellIs" dxfId="7345" priority="7472" stopIfTrue="1" operator="equal">
      <formula>"En avance"</formula>
    </cfRule>
  </conditionalFormatting>
  <conditionalFormatting sqref="CG249">
    <cfRule type="cellIs" dxfId="7344" priority="7473" stopIfTrue="1" operator="equal">
      <formula>"Cumplida"</formula>
    </cfRule>
  </conditionalFormatting>
  <conditionalFormatting sqref="CI249">
    <cfRule type="cellIs" dxfId="7343" priority="7474" operator="equal">
      <formula>"Sin iniciar"</formula>
    </cfRule>
  </conditionalFormatting>
  <conditionalFormatting sqref="CI249">
    <cfRule type="cellIs" dxfId="7342" priority="7475" operator="equal">
      <formula>"Vencida"</formula>
    </cfRule>
  </conditionalFormatting>
  <conditionalFormatting sqref="CI249">
    <cfRule type="cellIs" dxfId="7341" priority="7476" operator="equal">
      <formula>"En avance"</formula>
    </cfRule>
  </conditionalFormatting>
  <conditionalFormatting sqref="CI249">
    <cfRule type="cellIs" dxfId="7340" priority="7477" operator="equal">
      <formula>"Cumplida"</formula>
    </cfRule>
  </conditionalFormatting>
  <conditionalFormatting sqref="CH249">
    <cfRule type="cellIs" dxfId="7339" priority="7478" stopIfTrue="1" operator="equal">
      <formula>"Sin seguimiento"</formula>
    </cfRule>
  </conditionalFormatting>
  <conditionalFormatting sqref="CH249">
    <cfRule type="cellIs" dxfId="7338" priority="7479" stopIfTrue="1" operator="equal">
      <formula>"Sin iniciar"</formula>
    </cfRule>
  </conditionalFormatting>
  <conditionalFormatting sqref="CH249">
    <cfRule type="cellIs" dxfId="7337" priority="7480" stopIfTrue="1" operator="equal">
      <formula>"Vencida"</formula>
    </cfRule>
  </conditionalFormatting>
  <conditionalFormatting sqref="CH249">
    <cfRule type="cellIs" dxfId="7336" priority="7481" stopIfTrue="1" operator="equal">
      <formula>"En avance"</formula>
    </cfRule>
  </conditionalFormatting>
  <conditionalFormatting sqref="CH249">
    <cfRule type="cellIs" dxfId="7335" priority="7482" stopIfTrue="1" operator="equal">
      <formula>"Cumplida"</formula>
    </cfRule>
  </conditionalFormatting>
  <conditionalFormatting sqref="CE251">
    <cfRule type="cellIs" dxfId="7334" priority="7483" stopIfTrue="1" operator="equal">
      <formula>"Sin iniciar"</formula>
    </cfRule>
  </conditionalFormatting>
  <conditionalFormatting sqref="CE251">
    <cfRule type="cellIs" dxfId="7333" priority="7484" stopIfTrue="1" operator="equal">
      <formula>"Vencida"</formula>
    </cfRule>
  </conditionalFormatting>
  <conditionalFormatting sqref="CE251">
    <cfRule type="cellIs" dxfId="7332" priority="7485" stopIfTrue="1" operator="equal">
      <formula>"En avance"</formula>
    </cfRule>
  </conditionalFormatting>
  <conditionalFormatting sqref="CE251">
    <cfRule type="cellIs" dxfId="7331" priority="7486" stopIfTrue="1" operator="equal">
      <formula>"Cumplida"</formula>
    </cfRule>
  </conditionalFormatting>
  <conditionalFormatting sqref="CF251">
    <cfRule type="cellIs" dxfId="7330" priority="7487" operator="equal">
      <formula>"Sin iniciar"</formula>
    </cfRule>
  </conditionalFormatting>
  <conditionalFormatting sqref="CF251">
    <cfRule type="cellIs" dxfId="7329" priority="7488" operator="equal">
      <formula>"Vencida"</formula>
    </cfRule>
  </conditionalFormatting>
  <conditionalFormatting sqref="CF251">
    <cfRule type="cellIs" dxfId="7328" priority="7489" operator="equal">
      <formula>"En avance"</formula>
    </cfRule>
  </conditionalFormatting>
  <conditionalFormatting sqref="CF251">
    <cfRule type="cellIs" dxfId="7327" priority="7490" operator="equal">
      <formula>"Cumplida"</formula>
    </cfRule>
  </conditionalFormatting>
  <conditionalFormatting sqref="CG251">
    <cfRule type="cellIs" dxfId="7326" priority="7491" stopIfTrue="1" operator="equal">
      <formula>"Sin iniciar"</formula>
    </cfRule>
  </conditionalFormatting>
  <conditionalFormatting sqref="CG251">
    <cfRule type="cellIs" dxfId="7325" priority="7492" stopIfTrue="1" operator="equal">
      <formula>"Vencida"</formula>
    </cfRule>
  </conditionalFormatting>
  <conditionalFormatting sqref="CG251">
    <cfRule type="cellIs" dxfId="7324" priority="7493" stopIfTrue="1" operator="equal">
      <formula>"En avance"</formula>
    </cfRule>
  </conditionalFormatting>
  <conditionalFormatting sqref="CG251">
    <cfRule type="cellIs" dxfId="7323" priority="7494" stopIfTrue="1" operator="equal">
      <formula>"Cumplida"</formula>
    </cfRule>
  </conditionalFormatting>
  <conditionalFormatting sqref="CI251">
    <cfRule type="cellIs" dxfId="7322" priority="7495" operator="equal">
      <formula>"Sin iniciar"</formula>
    </cfRule>
  </conditionalFormatting>
  <conditionalFormatting sqref="CI251">
    <cfRule type="cellIs" dxfId="7321" priority="7496" operator="equal">
      <formula>"Vencida"</formula>
    </cfRule>
  </conditionalFormatting>
  <conditionalFormatting sqref="CI251">
    <cfRule type="cellIs" dxfId="7320" priority="7497" operator="equal">
      <formula>"En avance"</formula>
    </cfRule>
  </conditionalFormatting>
  <conditionalFormatting sqref="CI251">
    <cfRule type="cellIs" dxfId="7319" priority="7498" operator="equal">
      <formula>"Cumplida"</formula>
    </cfRule>
  </conditionalFormatting>
  <conditionalFormatting sqref="CH251">
    <cfRule type="cellIs" dxfId="7318" priority="7499" stopIfTrue="1" operator="equal">
      <formula>"Sin seguimiento"</formula>
    </cfRule>
  </conditionalFormatting>
  <conditionalFormatting sqref="CH251">
    <cfRule type="cellIs" dxfId="7317" priority="7500" stopIfTrue="1" operator="equal">
      <formula>"Sin iniciar"</formula>
    </cfRule>
  </conditionalFormatting>
  <conditionalFormatting sqref="CH251">
    <cfRule type="cellIs" dxfId="7316" priority="7501" stopIfTrue="1" operator="equal">
      <formula>"Vencida"</formula>
    </cfRule>
  </conditionalFormatting>
  <conditionalFormatting sqref="CH251">
    <cfRule type="cellIs" dxfId="7315" priority="7502" stopIfTrue="1" operator="equal">
      <formula>"En avance"</formula>
    </cfRule>
  </conditionalFormatting>
  <conditionalFormatting sqref="CH251">
    <cfRule type="cellIs" dxfId="7314" priority="7503" stopIfTrue="1" operator="equal">
      <formula>"Cumplida"</formula>
    </cfRule>
  </conditionalFormatting>
  <conditionalFormatting sqref="CF252">
    <cfRule type="cellIs" dxfId="7313" priority="7504" stopIfTrue="1" operator="equal">
      <formula>"Sin seguimiento"</formula>
    </cfRule>
  </conditionalFormatting>
  <conditionalFormatting sqref="CF252">
    <cfRule type="cellIs" dxfId="7312" priority="7505" stopIfTrue="1" operator="equal">
      <formula>"Sin iniciar"</formula>
    </cfRule>
  </conditionalFormatting>
  <conditionalFormatting sqref="CF252">
    <cfRule type="cellIs" dxfId="7311" priority="7506" stopIfTrue="1" operator="equal">
      <formula>"Vencida"</formula>
    </cfRule>
  </conditionalFormatting>
  <conditionalFormatting sqref="CF252">
    <cfRule type="cellIs" dxfId="7310" priority="7507" stopIfTrue="1" operator="equal">
      <formula>"En avance"</formula>
    </cfRule>
  </conditionalFormatting>
  <conditionalFormatting sqref="CF252">
    <cfRule type="cellIs" dxfId="7309" priority="7508" stopIfTrue="1" operator="equal">
      <formula>"Cumplida"</formula>
    </cfRule>
  </conditionalFormatting>
  <conditionalFormatting sqref="CE252">
    <cfRule type="cellIs" dxfId="7308" priority="7509" stopIfTrue="1" operator="equal">
      <formula>"Sin iniciar"</formula>
    </cfRule>
  </conditionalFormatting>
  <conditionalFormatting sqref="CE252">
    <cfRule type="cellIs" dxfId="7307" priority="7510" stopIfTrue="1" operator="equal">
      <formula>"Vencida"</formula>
    </cfRule>
  </conditionalFormatting>
  <conditionalFormatting sqref="CE252">
    <cfRule type="cellIs" dxfId="7306" priority="7511" stopIfTrue="1" operator="equal">
      <formula>"En avance"</formula>
    </cfRule>
  </conditionalFormatting>
  <conditionalFormatting sqref="CE252">
    <cfRule type="cellIs" dxfId="7305" priority="7512" stopIfTrue="1" operator="equal">
      <formula>"Cumplida"</formula>
    </cfRule>
  </conditionalFormatting>
  <conditionalFormatting sqref="CG252">
    <cfRule type="cellIs" dxfId="7304" priority="7513" stopIfTrue="1" operator="equal">
      <formula>"Sin iniciar"</formula>
    </cfRule>
  </conditionalFormatting>
  <conditionalFormatting sqref="CG252">
    <cfRule type="cellIs" dxfId="7303" priority="7514" stopIfTrue="1" operator="equal">
      <formula>"Vencida"</formula>
    </cfRule>
  </conditionalFormatting>
  <conditionalFormatting sqref="CG252">
    <cfRule type="cellIs" dxfId="7302" priority="7515" stopIfTrue="1" operator="equal">
      <formula>"En avance"</formula>
    </cfRule>
  </conditionalFormatting>
  <conditionalFormatting sqref="CG252">
    <cfRule type="cellIs" dxfId="7301" priority="7516" stopIfTrue="1" operator="equal">
      <formula>"Cumplida"</formula>
    </cfRule>
  </conditionalFormatting>
  <conditionalFormatting sqref="CI252">
    <cfRule type="cellIs" dxfId="7300" priority="7517" operator="equal">
      <formula>"Sin iniciar"</formula>
    </cfRule>
  </conditionalFormatting>
  <conditionalFormatting sqref="CI252">
    <cfRule type="cellIs" dxfId="7299" priority="7518" operator="equal">
      <formula>"Vencida"</formula>
    </cfRule>
  </conditionalFormatting>
  <conditionalFormatting sqref="CI252">
    <cfRule type="cellIs" dxfId="7298" priority="7519" operator="equal">
      <formula>"En avance"</formula>
    </cfRule>
  </conditionalFormatting>
  <conditionalFormatting sqref="CI252">
    <cfRule type="cellIs" dxfId="7297" priority="7520" operator="equal">
      <formula>"Cumplida"</formula>
    </cfRule>
  </conditionalFormatting>
  <conditionalFormatting sqref="CE269">
    <cfRule type="cellIs" dxfId="7296" priority="7521" stopIfTrue="1" operator="equal">
      <formula>"Sin iniciar"</formula>
    </cfRule>
  </conditionalFormatting>
  <conditionalFormatting sqref="CE269">
    <cfRule type="cellIs" dxfId="7295" priority="7522" stopIfTrue="1" operator="equal">
      <formula>"Vencida"</formula>
    </cfRule>
  </conditionalFormatting>
  <conditionalFormatting sqref="CE269">
    <cfRule type="cellIs" dxfId="7294" priority="7523" stopIfTrue="1" operator="equal">
      <formula>"En avance"</formula>
    </cfRule>
  </conditionalFormatting>
  <conditionalFormatting sqref="CE269">
    <cfRule type="cellIs" dxfId="7293" priority="7524" stopIfTrue="1" operator="equal">
      <formula>"Cumplida"</formula>
    </cfRule>
  </conditionalFormatting>
  <conditionalFormatting sqref="CF269">
    <cfRule type="cellIs" dxfId="7292" priority="7525" operator="equal">
      <formula>"Sin iniciar"</formula>
    </cfRule>
  </conditionalFormatting>
  <conditionalFormatting sqref="CF269">
    <cfRule type="cellIs" dxfId="7291" priority="7526" operator="equal">
      <formula>"Vencida"</formula>
    </cfRule>
  </conditionalFormatting>
  <conditionalFormatting sqref="CF269">
    <cfRule type="cellIs" dxfId="7290" priority="7527" operator="equal">
      <formula>"En avance"</formula>
    </cfRule>
  </conditionalFormatting>
  <conditionalFormatting sqref="CF269">
    <cfRule type="cellIs" dxfId="7289" priority="7528" operator="equal">
      <formula>"Cumplida"</formula>
    </cfRule>
  </conditionalFormatting>
  <conditionalFormatting sqref="CG269">
    <cfRule type="cellIs" dxfId="7288" priority="7529" stopIfTrue="1" operator="equal">
      <formula>"Sin iniciar"</formula>
    </cfRule>
  </conditionalFormatting>
  <conditionalFormatting sqref="CG269">
    <cfRule type="cellIs" dxfId="7287" priority="7530" stopIfTrue="1" operator="equal">
      <formula>"Vencida"</formula>
    </cfRule>
  </conditionalFormatting>
  <conditionalFormatting sqref="CG269">
    <cfRule type="cellIs" dxfId="7286" priority="7531" stopIfTrue="1" operator="equal">
      <formula>"En avance"</formula>
    </cfRule>
  </conditionalFormatting>
  <conditionalFormatting sqref="CG269">
    <cfRule type="cellIs" dxfId="7285" priority="7532" stopIfTrue="1" operator="equal">
      <formula>"Cumplida"</formula>
    </cfRule>
  </conditionalFormatting>
  <conditionalFormatting sqref="CI269">
    <cfRule type="cellIs" dxfId="7284" priority="7533" operator="equal">
      <formula>"Sin iniciar"</formula>
    </cfRule>
  </conditionalFormatting>
  <conditionalFormatting sqref="CI269">
    <cfRule type="cellIs" dxfId="7283" priority="7534" operator="equal">
      <formula>"Vencida"</formula>
    </cfRule>
  </conditionalFormatting>
  <conditionalFormatting sqref="CI269">
    <cfRule type="cellIs" dxfId="7282" priority="7535" operator="equal">
      <formula>"En avance"</formula>
    </cfRule>
  </conditionalFormatting>
  <conditionalFormatting sqref="CI269">
    <cfRule type="cellIs" dxfId="7281" priority="7536" operator="equal">
      <formula>"Cumplida"</formula>
    </cfRule>
  </conditionalFormatting>
  <conditionalFormatting sqref="CH269">
    <cfRule type="cellIs" dxfId="7280" priority="7537" stopIfTrue="1" operator="equal">
      <formula>"Sin seguimiento"</formula>
    </cfRule>
  </conditionalFormatting>
  <conditionalFormatting sqref="CH269">
    <cfRule type="cellIs" dxfId="7279" priority="7538" stopIfTrue="1" operator="equal">
      <formula>"Sin iniciar"</formula>
    </cfRule>
  </conditionalFormatting>
  <conditionalFormatting sqref="CH269">
    <cfRule type="cellIs" dxfId="7278" priority="7539" stopIfTrue="1" operator="equal">
      <formula>"Vencida"</formula>
    </cfRule>
  </conditionalFormatting>
  <conditionalFormatting sqref="CH269">
    <cfRule type="cellIs" dxfId="7277" priority="7540" stopIfTrue="1" operator="equal">
      <formula>"En avance"</formula>
    </cfRule>
  </conditionalFormatting>
  <conditionalFormatting sqref="CH269">
    <cfRule type="cellIs" dxfId="7276" priority="7541" stopIfTrue="1" operator="equal">
      <formula>"Cumplida"</formula>
    </cfRule>
  </conditionalFormatting>
  <conditionalFormatting sqref="CF348">
    <cfRule type="cellIs" dxfId="7275" priority="7542" stopIfTrue="1" operator="equal">
      <formula>"Sin seguimiento"</formula>
    </cfRule>
  </conditionalFormatting>
  <conditionalFormatting sqref="CF348">
    <cfRule type="cellIs" dxfId="7274" priority="7543" stopIfTrue="1" operator="equal">
      <formula>"Sin iniciar"</formula>
    </cfRule>
  </conditionalFormatting>
  <conditionalFormatting sqref="CF348">
    <cfRule type="cellIs" dxfId="7273" priority="7544" stopIfTrue="1" operator="equal">
      <formula>"Vencida"</formula>
    </cfRule>
  </conditionalFormatting>
  <conditionalFormatting sqref="CF348">
    <cfRule type="cellIs" dxfId="7272" priority="7545" stopIfTrue="1" operator="equal">
      <formula>"En avance"</formula>
    </cfRule>
  </conditionalFormatting>
  <conditionalFormatting sqref="CF348">
    <cfRule type="cellIs" dxfId="7271" priority="7546" stopIfTrue="1" operator="equal">
      <formula>"Cumplida"</formula>
    </cfRule>
  </conditionalFormatting>
  <conditionalFormatting sqref="CE348">
    <cfRule type="cellIs" dxfId="7270" priority="7547" stopIfTrue="1" operator="equal">
      <formula>"Sin iniciar"</formula>
    </cfRule>
  </conditionalFormatting>
  <conditionalFormatting sqref="CE348">
    <cfRule type="cellIs" dxfId="7269" priority="7548" stopIfTrue="1" operator="equal">
      <formula>"Vencida"</formula>
    </cfRule>
  </conditionalFormatting>
  <conditionalFormatting sqref="CE348">
    <cfRule type="cellIs" dxfId="7268" priority="7549" stopIfTrue="1" operator="equal">
      <formula>"En avance"</formula>
    </cfRule>
  </conditionalFormatting>
  <conditionalFormatting sqref="CE348">
    <cfRule type="cellIs" dxfId="7267" priority="7550" stopIfTrue="1" operator="equal">
      <formula>"Cumplida"</formula>
    </cfRule>
  </conditionalFormatting>
  <conditionalFormatting sqref="CG348">
    <cfRule type="cellIs" dxfId="7266" priority="7551" stopIfTrue="1" operator="equal">
      <formula>"Sin iniciar"</formula>
    </cfRule>
  </conditionalFormatting>
  <conditionalFormatting sqref="CG348">
    <cfRule type="cellIs" dxfId="7265" priority="7552" stopIfTrue="1" operator="equal">
      <formula>"Vencida"</formula>
    </cfRule>
  </conditionalFormatting>
  <conditionalFormatting sqref="CG348">
    <cfRule type="cellIs" dxfId="7264" priority="7553" stopIfTrue="1" operator="equal">
      <formula>"En avance"</formula>
    </cfRule>
  </conditionalFormatting>
  <conditionalFormatting sqref="CG348">
    <cfRule type="cellIs" dxfId="7263" priority="7554" stopIfTrue="1" operator="equal">
      <formula>"Cumplida"</formula>
    </cfRule>
  </conditionalFormatting>
  <conditionalFormatting sqref="CI348">
    <cfRule type="cellIs" dxfId="7262" priority="7555" operator="equal">
      <formula>"Sin iniciar"</formula>
    </cfRule>
  </conditionalFormatting>
  <conditionalFormatting sqref="CI348">
    <cfRule type="cellIs" dxfId="7261" priority="7556" operator="equal">
      <formula>"Vencida"</formula>
    </cfRule>
  </conditionalFormatting>
  <conditionalFormatting sqref="CI348">
    <cfRule type="cellIs" dxfId="7260" priority="7557" operator="equal">
      <formula>"En avance"</formula>
    </cfRule>
  </conditionalFormatting>
  <conditionalFormatting sqref="CI348">
    <cfRule type="cellIs" dxfId="7259" priority="7558" operator="equal">
      <formula>"Cumplida"</formula>
    </cfRule>
  </conditionalFormatting>
  <conditionalFormatting sqref="CH348">
    <cfRule type="cellIs" dxfId="7258" priority="7559" stopIfTrue="1" operator="equal">
      <formula>"Sin seguimiento"</formula>
    </cfRule>
  </conditionalFormatting>
  <conditionalFormatting sqref="CH348">
    <cfRule type="cellIs" dxfId="7257" priority="7560" stopIfTrue="1" operator="equal">
      <formula>"Sin iniciar"</formula>
    </cfRule>
  </conditionalFormatting>
  <conditionalFormatting sqref="CH348">
    <cfRule type="cellIs" dxfId="7256" priority="7561" stopIfTrue="1" operator="equal">
      <formula>"Vencida"</formula>
    </cfRule>
  </conditionalFormatting>
  <conditionalFormatting sqref="CH348">
    <cfRule type="cellIs" dxfId="7255" priority="7562" stopIfTrue="1" operator="equal">
      <formula>"En avance"</formula>
    </cfRule>
  </conditionalFormatting>
  <conditionalFormatting sqref="CH348">
    <cfRule type="cellIs" dxfId="7254" priority="7563" stopIfTrue="1" operator="equal">
      <formula>"Cumplida"</formula>
    </cfRule>
  </conditionalFormatting>
  <conditionalFormatting sqref="CE349">
    <cfRule type="cellIs" dxfId="7253" priority="7564" stopIfTrue="1" operator="equal">
      <formula>"Sin iniciar"</formula>
    </cfRule>
  </conditionalFormatting>
  <conditionalFormatting sqref="CE349">
    <cfRule type="cellIs" dxfId="7252" priority="7565" stopIfTrue="1" operator="equal">
      <formula>"Vencida"</formula>
    </cfRule>
  </conditionalFormatting>
  <conditionalFormatting sqref="CE349">
    <cfRule type="cellIs" dxfId="7251" priority="7566" stopIfTrue="1" operator="equal">
      <formula>"En avance"</formula>
    </cfRule>
  </conditionalFormatting>
  <conditionalFormatting sqref="CE349">
    <cfRule type="cellIs" dxfId="7250" priority="7567" stopIfTrue="1" operator="equal">
      <formula>"Cumplida"</formula>
    </cfRule>
  </conditionalFormatting>
  <conditionalFormatting sqref="CF349">
    <cfRule type="cellIs" dxfId="7249" priority="7568" operator="equal">
      <formula>"Sin iniciar"</formula>
    </cfRule>
  </conditionalFormatting>
  <conditionalFormatting sqref="CF349">
    <cfRule type="cellIs" dxfId="7248" priority="7569" operator="equal">
      <formula>"Vencida"</formula>
    </cfRule>
  </conditionalFormatting>
  <conditionalFormatting sqref="CF349">
    <cfRule type="cellIs" dxfId="7247" priority="7570" operator="equal">
      <formula>"En avance"</formula>
    </cfRule>
  </conditionalFormatting>
  <conditionalFormatting sqref="CF349">
    <cfRule type="cellIs" dxfId="7246" priority="7571" operator="equal">
      <formula>"Cumplida"</formula>
    </cfRule>
  </conditionalFormatting>
  <conditionalFormatting sqref="CG349">
    <cfRule type="cellIs" dxfId="7245" priority="7572" stopIfTrue="1" operator="equal">
      <formula>"Sin iniciar"</formula>
    </cfRule>
  </conditionalFormatting>
  <conditionalFormatting sqref="CG349">
    <cfRule type="cellIs" dxfId="7244" priority="7573" stopIfTrue="1" operator="equal">
      <formula>"Vencida"</formula>
    </cfRule>
  </conditionalFormatting>
  <conditionalFormatting sqref="CG349">
    <cfRule type="cellIs" dxfId="7243" priority="7574" stopIfTrue="1" operator="equal">
      <formula>"En avance"</formula>
    </cfRule>
  </conditionalFormatting>
  <conditionalFormatting sqref="CG349">
    <cfRule type="cellIs" dxfId="7242" priority="7575" stopIfTrue="1" operator="equal">
      <formula>"Cumplida"</formula>
    </cfRule>
  </conditionalFormatting>
  <conditionalFormatting sqref="CI349">
    <cfRule type="cellIs" dxfId="7241" priority="7576" operator="equal">
      <formula>"Sin iniciar"</formula>
    </cfRule>
  </conditionalFormatting>
  <conditionalFormatting sqref="CI349">
    <cfRule type="cellIs" dxfId="7240" priority="7577" operator="equal">
      <formula>"Vencida"</formula>
    </cfRule>
  </conditionalFormatting>
  <conditionalFormatting sqref="CI349">
    <cfRule type="cellIs" dxfId="7239" priority="7578" operator="equal">
      <formula>"En avance"</formula>
    </cfRule>
  </conditionalFormatting>
  <conditionalFormatting sqref="CI349">
    <cfRule type="cellIs" dxfId="7238" priority="7579" operator="equal">
      <formula>"Cumplida"</formula>
    </cfRule>
  </conditionalFormatting>
  <conditionalFormatting sqref="CH349">
    <cfRule type="cellIs" dxfId="7237" priority="7580" stopIfTrue="1" operator="equal">
      <formula>"Sin seguimiento"</formula>
    </cfRule>
  </conditionalFormatting>
  <conditionalFormatting sqref="CH349">
    <cfRule type="cellIs" dxfId="7236" priority="7581" stopIfTrue="1" operator="equal">
      <formula>"Sin iniciar"</formula>
    </cfRule>
  </conditionalFormatting>
  <conditionalFormatting sqref="CH349">
    <cfRule type="cellIs" dxfId="7235" priority="7582" stopIfTrue="1" operator="equal">
      <formula>"Vencida"</formula>
    </cfRule>
  </conditionalFormatting>
  <conditionalFormatting sqref="CH349">
    <cfRule type="cellIs" dxfId="7234" priority="7583" stopIfTrue="1" operator="equal">
      <formula>"En avance"</formula>
    </cfRule>
  </conditionalFormatting>
  <conditionalFormatting sqref="CH349">
    <cfRule type="cellIs" dxfId="7233" priority="7584" stopIfTrue="1" operator="equal">
      <formula>"Cumplida"</formula>
    </cfRule>
  </conditionalFormatting>
  <conditionalFormatting sqref="CF220">
    <cfRule type="cellIs" dxfId="7232" priority="7585" operator="equal">
      <formula>"Sin iniciar"</formula>
    </cfRule>
  </conditionalFormatting>
  <conditionalFormatting sqref="CF220">
    <cfRule type="cellIs" dxfId="7231" priority="7586" operator="equal">
      <formula>"Vencida"</formula>
    </cfRule>
  </conditionalFormatting>
  <conditionalFormatting sqref="CF220">
    <cfRule type="cellIs" dxfId="7230" priority="7587" operator="equal">
      <formula>"En avance"</formula>
    </cfRule>
  </conditionalFormatting>
  <conditionalFormatting sqref="CF220">
    <cfRule type="cellIs" dxfId="7229" priority="7588" operator="equal">
      <formula>"Cumplida"</formula>
    </cfRule>
  </conditionalFormatting>
  <conditionalFormatting sqref="CG220">
    <cfRule type="cellIs" dxfId="7228" priority="7589" stopIfTrue="1" operator="equal">
      <formula>"Sin iniciar"</formula>
    </cfRule>
  </conditionalFormatting>
  <conditionalFormatting sqref="CG220">
    <cfRule type="cellIs" dxfId="7227" priority="7590" stopIfTrue="1" operator="equal">
      <formula>"Vencida"</formula>
    </cfRule>
  </conditionalFormatting>
  <conditionalFormatting sqref="CG220">
    <cfRule type="cellIs" dxfId="7226" priority="7591" stopIfTrue="1" operator="equal">
      <formula>"En avance"</formula>
    </cfRule>
  </conditionalFormatting>
  <conditionalFormatting sqref="CG220">
    <cfRule type="cellIs" dxfId="7225" priority="7592" stopIfTrue="1" operator="equal">
      <formula>"Cumplida"</formula>
    </cfRule>
  </conditionalFormatting>
  <conditionalFormatting sqref="CE220">
    <cfRule type="cellIs" dxfId="7224" priority="7593" stopIfTrue="1" operator="equal">
      <formula>"Sin iniciar"</formula>
    </cfRule>
  </conditionalFormatting>
  <conditionalFormatting sqref="CE220">
    <cfRule type="cellIs" dxfId="7223" priority="7594" stopIfTrue="1" operator="equal">
      <formula>"Vencida"</formula>
    </cfRule>
  </conditionalFormatting>
  <conditionalFormatting sqref="CE220">
    <cfRule type="cellIs" dxfId="7222" priority="7595" stopIfTrue="1" operator="equal">
      <formula>"En avance"</formula>
    </cfRule>
  </conditionalFormatting>
  <conditionalFormatting sqref="CE220">
    <cfRule type="cellIs" dxfId="7221" priority="7596" stopIfTrue="1" operator="equal">
      <formula>"Cumplida"</formula>
    </cfRule>
  </conditionalFormatting>
  <conditionalFormatting sqref="CI220">
    <cfRule type="cellIs" dxfId="7220" priority="7597" operator="equal">
      <formula>"Sin iniciar"</formula>
    </cfRule>
  </conditionalFormatting>
  <conditionalFormatting sqref="CI220">
    <cfRule type="cellIs" dxfId="7219" priority="7598" operator="equal">
      <formula>"Vencida"</formula>
    </cfRule>
  </conditionalFormatting>
  <conditionalFormatting sqref="CI220">
    <cfRule type="cellIs" dxfId="7218" priority="7599" operator="equal">
      <formula>"En avance"</formula>
    </cfRule>
  </conditionalFormatting>
  <conditionalFormatting sqref="CI220">
    <cfRule type="cellIs" dxfId="7217" priority="7600" operator="equal">
      <formula>"Cumplida"</formula>
    </cfRule>
  </conditionalFormatting>
  <conditionalFormatting sqref="CI218">
    <cfRule type="cellIs" dxfId="7216" priority="7601" operator="equal">
      <formula>"Sin iniciar"</formula>
    </cfRule>
  </conditionalFormatting>
  <conditionalFormatting sqref="CI218">
    <cfRule type="cellIs" dxfId="7215" priority="7602" operator="equal">
      <formula>"Vencida"</formula>
    </cfRule>
  </conditionalFormatting>
  <conditionalFormatting sqref="CI218">
    <cfRule type="cellIs" dxfId="7214" priority="7603" operator="equal">
      <formula>"En avance"</formula>
    </cfRule>
  </conditionalFormatting>
  <conditionalFormatting sqref="CI218">
    <cfRule type="cellIs" dxfId="7213" priority="7604" operator="equal">
      <formula>"Cumplida"</formula>
    </cfRule>
  </conditionalFormatting>
  <conditionalFormatting sqref="CE218 CG218:CH218">
    <cfRule type="cellIs" dxfId="7212" priority="7605" stopIfTrue="1" operator="equal">
      <formula>"Sin seguimiento"</formula>
    </cfRule>
  </conditionalFormatting>
  <conditionalFormatting sqref="CE218 CG218:CH218">
    <cfRule type="cellIs" dxfId="7211" priority="7606" stopIfTrue="1" operator="equal">
      <formula>"Sin iniciar"</formula>
    </cfRule>
  </conditionalFormatting>
  <conditionalFormatting sqref="CE218 CG218:CH218">
    <cfRule type="cellIs" dxfId="7210" priority="7607" stopIfTrue="1" operator="equal">
      <formula>"Vencida"</formula>
    </cfRule>
  </conditionalFormatting>
  <conditionalFormatting sqref="CE218 CG218:CH218">
    <cfRule type="cellIs" dxfId="7209" priority="7608" stopIfTrue="1" operator="equal">
      <formula>"En avance"</formula>
    </cfRule>
  </conditionalFormatting>
  <conditionalFormatting sqref="CE218 CG218:CH218">
    <cfRule type="cellIs" dxfId="7208" priority="7609" stopIfTrue="1" operator="equal">
      <formula>"Cumplida"</formula>
    </cfRule>
  </conditionalFormatting>
  <conditionalFormatting sqref="CI87">
    <cfRule type="cellIs" dxfId="7207" priority="7610" operator="equal">
      <formula>"Sin iniciar"</formula>
    </cfRule>
  </conditionalFormatting>
  <conditionalFormatting sqref="CI87">
    <cfRule type="cellIs" dxfId="7206" priority="7611" operator="equal">
      <formula>"Vencida"</formula>
    </cfRule>
  </conditionalFormatting>
  <conditionalFormatting sqref="CI87">
    <cfRule type="cellIs" dxfId="7205" priority="7612" operator="equal">
      <formula>"En avance"</formula>
    </cfRule>
  </conditionalFormatting>
  <conditionalFormatting sqref="CI87">
    <cfRule type="cellIs" dxfId="7204" priority="7613" operator="equal">
      <formula>"Cumplida"</formula>
    </cfRule>
  </conditionalFormatting>
  <conditionalFormatting sqref="CH87">
    <cfRule type="cellIs" dxfId="7203" priority="7614" stopIfTrue="1" operator="equal">
      <formula>"Sin seguimiento"</formula>
    </cfRule>
  </conditionalFormatting>
  <conditionalFormatting sqref="CH87">
    <cfRule type="cellIs" dxfId="7202" priority="7615" stopIfTrue="1" operator="equal">
      <formula>"Sin iniciar"</formula>
    </cfRule>
  </conditionalFormatting>
  <conditionalFormatting sqref="CH87">
    <cfRule type="cellIs" dxfId="7201" priority="7616" stopIfTrue="1" operator="equal">
      <formula>"Vencida"</formula>
    </cfRule>
  </conditionalFormatting>
  <conditionalFormatting sqref="CH87">
    <cfRule type="cellIs" dxfId="7200" priority="7617" stopIfTrue="1" operator="equal">
      <formula>"En avance"</formula>
    </cfRule>
  </conditionalFormatting>
  <conditionalFormatting sqref="CH87">
    <cfRule type="cellIs" dxfId="7199" priority="7618" stopIfTrue="1" operator="equal">
      <formula>"Cumplida"</formula>
    </cfRule>
  </conditionalFormatting>
  <conditionalFormatting sqref="CG88">
    <cfRule type="cellIs" dxfId="7198" priority="7619" stopIfTrue="1" operator="equal">
      <formula>"Sin seguimiento"</formula>
    </cfRule>
  </conditionalFormatting>
  <conditionalFormatting sqref="CG88">
    <cfRule type="cellIs" dxfId="7197" priority="7620" stopIfTrue="1" operator="equal">
      <formula>"Sin iniciar"</formula>
    </cfRule>
  </conditionalFormatting>
  <conditionalFormatting sqref="CG88">
    <cfRule type="cellIs" dxfId="7196" priority="7621" stopIfTrue="1" operator="equal">
      <formula>"Vencida"</formula>
    </cfRule>
  </conditionalFormatting>
  <conditionalFormatting sqref="CG88">
    <cfRule type="cellIs" dxfId="7195" priority="7622" stopIfTrue="1" operator="equal">
      <formula>"En avance"</formula>
    </cfRule>
  </conditionalFormatting>
  <conditionalFormatting sqref="CG88">
    <cfRule type="cellIs" dxfId="7194" priority="7623" stopIfTrue="1" operator="equal">
      <formula>"Cumplida"</formula>
    </cfRule>
  </conditionalFormatting>
  <conditionalFormatting sqref="CI88">
    <cfRule type="cellIs" dxfId="7193" priority="7624" operator="equal">
      <formula>"Sin iniciar"</formula>
    </cfRule>
  </conditionalFormatting>
  <conditionalFormatting sqref="CI88">
    <cfRule type="cellIs" dxfId="7192" priority="7625" operator="equal">
      <formula>"Vencida"</formula>
    </cfRule>
  </conditionalFormatting>
  <conditionalFormatting sqref="CI88">
    <cfRule type="cellIs" dxfId="7191" priority="7626" operator="equal">
      <formula>"En avance"</formula>
    </cfRule>
  </conditionalFormatting>
  <conditionalFormatting sqref="CI88">
    <cfRule type="cellIs" dxfId="7190" priority="7627" operator="equal">
      <formula>"Cumplida"</formula>
    </cfRule>
  </conditionalFormatting>
  <conditionalFormatting sqref="CH88">
    <cfRule type="cellIs" dxfId="7189" priority="7628" stopIfTrue="1" operator="equal">
      <formula>"Sin seguimiento"</formula>
    </cfRule>
  </conditionalFormatting>
  <conditionalFormatting sqref="CH88">
    <cfRule type="cellIs" dxfId="7188" priority="7629" stopIfTrue="1" operator="equal">
      <formula>"Sin iniciar"</formula>
    </cfRule>
  </conditionalFormatting>
  <conditionalFormatting sqref="CH88">
    <cfRule type="cellIs" dxfId="7187" priority="7630" stopIfTrue="1" operator="equal">
      <formula>"Vencida"</formula>
    </cfRule>
  </conditionalFormatting>
  <conditionalFormatting sqref="CH88">
    <cfRule type="cellIs" dxfId="7186" priority="7631" stopIfTrue="1" operator="equal">
      <formula>"En avance"</formula>
    </cfRule>
  </conditionalFormatting>
  <conditionalFormatting sqref="CH88">
    <cfRule type="cellIs" dxfId="7185" priority="7632" stopIfTrue="1" operator="equal">
      <formula>"Cumplida"</formula>
    </cfRule>
  </conditionalFormatting>
  <conditionalFormatting sqref="CI89">
    <cfRule type="cellIs" dxfId="7184" priority="7633" operator="equal">
      <formula>"Sin iniciar"</formula>
    </cfRule>
  </conditionalFormatting>
  <conditionalFormatting sqref="CI89">
    <cfRule type="cellIs" dxfId="7183" priority="7634" operator="equal">
      <formula>"Vencida"</formula>
    </cfRule>
  </conditionalFormatting>
  <conditionalFormatting sqref="CI89">
    <cfRule type="cellIs" dxfId="7182" priority="7635" operator="equal">
      <formula>"En avance"</formula>
    </cfRule>
  </conditionalFormatting>
  <conditionalFormatting sqref="CI89">
    <cfRule type="cellIs" dxfId="7181" priority="7636" operator="equal">
      <formula>"Cumplida"</formula>
    </cfRule>
  </conditionalFormatting>
  <conditionalFormatting sqref="CF89">
    <cfRule type="cellIs" dxfId="7180" priority="7637" stopIfTrue="1" operator="equal">
      <formula>"Sin seguimiento"</formula>
    </cfRule>
  </conditionalFormatting>
  <conditionalFormatting sqref="CF89">
    <cfRule type="cellIs" dxfId="7179" priority="7638" stopIfTrue="1" operator="equal">
      <formula>"Sin iniciar"</formula>
    </cfRule>
  </conditionalFormatting>
  <conditionalFormatting sqref="CF89">
    <cfRule type="cellIs" dxfId="7178" priority="7639" stopIfTrue="1" operator="equal">
      <formula>"Vencida"</formula>
    </cfRule>
  </conditionalFormatting>
  <conditionalFormatting sqref="CF89">
    <cfRule type="cellIs" dxfId="7177" priority="7640" stopIfTrue="1" operator="equal">
      <formula>"En avance"</formula>
    </cfRule>
  </conditionalFormatting>
  <conditionalFormatting sqref="CF89">
    <cfRule type="cellIs" dxfId="7176" priority="7641" stopIfTrue="1" operator="equal">
      <formula>"Cumplida"</formula>
    </cfRule>
  </conditionalFormatting>
  <conditionalFormatting sqref="CG89">
    <cfRule type="cellIs" dxfId="7175" priority="7642" stopIfTrue="1" operator="equal">
      <formula>"Sin seguimiento"</formula>
    </cfRule>
  </conditionalFormatting>
  <conditionalFormatting sqref="CG89">
    <cfRule type="cellIs" dxfId="7174" priority="7643" stopIfTrue="1" operator="equal">
      <formula>"Sin iniciar"</formula>
    </cfRule>
  </conditionalFormatting>
  <conditionalFormatting sqref="CG89">
    <cfRule type="cellIs" dxfId="7173" priority="7644" stopIfTrue="1" operator="equal">
      <formula>"Vencida"</formula>
    </cfRule>
  </conditionalFormatting>
  <conditionalFormatting sqref="CG89">
    <cfRule type="cellIs" dxfId="7172" priority="7645" stopIfTrue="1" operator="equal">
      <formula>"En avance"</formula>
    </cfRule>
  </conditionalFormatting>
  <conditionalFormatting sqref="CG89">
    <cfRule type="cellIs" dxfId="7171" priority="7646" stopIfTrue="1" operator="equal">
      <formula>"Cumplida"</formula>
    </cfRule>
  </conditionalFormatting>
  <conditionalFormatting sqref="CH89">
    <cfRule type="cellIs" dxfId="7170" priority="7647" stopIfTrue="1" operator="equal">
      <formula>"Sin seguimiento"</formula>
    </cfRule>
  </conditionalFormatting>
  <conditionalFormatting sqref="CH89">
    <cfRule type="cellIs" dxfId="7169" priority="7648" stopIfTrue="1" operator="equal">
      <formula>"Sin iniciar"</formula>
    </cfRule>
  </conditionalFormatting>
  <conditionalFormatting sqref="CH89">
    <cfRule type="cellIs" dxfId="7168" priority="7649" stopIfTrue="1" operator="equal">
      <formula>"Vencida"</formula>
    </cfRule>
  </conditionalFormatting>
  <conditionalFormatting sqref="CH89">
    <cfRule type="cellIs" dxfId="7167" priority="7650" stopIfTrue="1" operator="equal">
      <formula>"En avance"</formula>
    </cfRule>
  </conditionalFormatting>
  <conditionalFormatting sqref="CH89">
    <cfRule type="cellIs" dxfId="7166" priority="7651" stopIfTrue="1" operator="equal">
      <formula>"Cumplida"</formula>
    </cfRule>
  </conditionalFormatting>
  <conditionalFormatting sqref="CI90">
    <cfRule type="cellIs" dxfId="7165" priority="7652" operator="equal">
      <formula>"Sin iniciar"</formula>
    </cfRule>
  </conditionalFormatting>
  <conditionalFormatting sqref="CI90">
    <cfRule type="cellIs" dxfId="7164" priority="7653" operator="equal">
      <formula>"Vencida"</formula>
    </cfRule>
  </conditionalFormatting>
  <conditionalFormatting sqref="CI90">
    <cfRule type="cellIs" dxfId="7163" priority="7654" operator="equal">
      <formula>"En avance"</formula>
    </cfRule>
  </conditionalFormatting>
  <conditionalFormatting sqref="CI90">
    <cfRule type="cellIs" dxfId="7162" priority="7655" operator="equal">
      <formula>"Cumplida"</formula>
    </cfRule>
  </conditionalFormatting>
  <conditionalFormatting sqref="CG90">
    <cfRule type="cellIs" dxfId="7161" priority="7656" stopIfTrue="1" operator="equal">
      <formula>"Sin seguimiento"</formula>
    </cfRule>
  </conditionalFormatting>
  <conditionalFormatting sqref="CG90">
    <cfRule type="cellIs" dxfId="7160" priority="7657" stopIfTrue="1" operator="equal">
      <formula>"Sin iniciar"</formula>
    </cfRule>
  </conditionalFormatting>
  <conditionalFormatting sqref="CG90">
    <cfRule type="cellIs" dxfId="7159" priority="7658" stopIfTrue="1" operator="equal">
      <formula>"Vencida"</formula>
    </cfRule>
  </conditionalFormatting>
  <conditionalFormatting sqref="CG90">
    <cfRule type="cellIs" dxfId="7158" priority="7659" stopIfTrue="1" operator="equal">
      <formula>"En avance"</formula>
    </cfRule>
  </conditionalFormatting>
  <conditionalFormatting sqref="CG90">
    <cfRule type="cellIs" dxfId="7157" priority="7660" stopIfTrue="1" operator="equal">
      <formula>"Cumplida"</formula>
    </cfRule>
  </conditionalFormatting>
  <conditionalFormatting sqref="CH90">
    <cfRule type="cellIs" dxfId="7156" priority="7661" stopIfTrue="1" operator="equal">
      <formula>"Sin seguimiento"</formula>
    </cfRule>
  </conditionalFormatting>
  <conditionalFormatting sqref="CH90">
    <cfRule type="cellIs" dxfId="7155" priority="7662" stopIfTrue="1" operator="equal">
      <formula>"Sin iniciar"</formula>
    </cfRule>
  </conditionalFormatting>
  <conditionalFormatting sqref="CH90">
    <cfRule type="cellIs" dxfId="7154" priority="7663" stopIfTrue="1" operator="equal">
      <formula>"Vencida"</formula>
    </cfRule>
  </conditionalFormatting>
  <conditionalFormatting sqref="CH90">
    <cfRule type="cellIs" dxfId="7153" priority="7664" stopIfTrue="1" operator="equal">
      <formula>"En avance"</formula>
    </cfRule>
  </conditionalFormatting>
  <conditionalFormatting sqref="CH90">
    <cfRule type="cellIs" dxfId="7152" priority="7665" stopIfTrue="1" operator="equal">
      <formula>"Cumplida"</formula>
    </cfRule>
  </conditionalFormatting>
  <conditionalFormatting sqref="CI91">
    <cfRule type="cellIs" dxfId="7151" priority="7666" operator="equal">
      <formula>"Sin iniciar"</formula>
    </cfRule>
  </conditionalFormatting>
  <conditionalFormatting sqref="CI91">
    <cfRule type="cellIs" dxfId="7150" priority="7667" operator="equal">
      <formula>"Vencida"</formula>
    </cfRule>
  </conditionalFormatting>
  <conditionalFormatting sqref="CI91">
    <cfRule type="cellIs" dxfId="7149" priority="7668" operator="equal">
      <formula>"En avance"</formula>
    </cfRule>
  </conditionalFormatting>
  <conditionalFormatting sqref="CI91">
    <cfRule type="cellIs" dxfId="7148" priority="7669" operator="equal">
      <formula>"Cumplida"</formula>
    </cfRule>
  </conditionalFormatting>
  <conditionalFormatting sqref="CF91">
    <cfRule type="cellIs" dxfId="7147" priority="7670" stopIfTrue="1" operator="equal">
      <formula>"Sin seguimiento"</formula>
    </cfRule>
  </conditionalFormatting>
  <conditionalFormatting sqref="CF91">
    <cfRule type="cellIs" dxfId="7146" priority="7671" stopIfTrue="1" operator="equal">
      <formula>"Sin iniciar"</formula>
    </cfRule>
  </conditionalFormatting>
  <conditionalFormatting sqref="CF91">
    <cfRule type="cellIs" dxfId="7145" priority="7672" stopIfTrue="1" operator="equal">
      <formula>"Vencida"</formula>
    </cfRule>
  </conditionalFormatting>
  <conditionalFormatting sqref="CF91">
    <cfRule type="cellIs" dxfId="7144" priority="7673" stopIfTrue="1" operator="equal">
      <formula>"En avance"</formula>
    </cfRule>
  </conditionalFormatting>
  <conditionalFormatting sqref="CF91">
    <cfRule type="cellIs" dxfId="7143" priority="7674" stopIfTrue="1" operator="equal">
      <formula>"Cumplida"</formula>
    </cfRule>
  </conditionalFormatting>
  <conditionalFormatting sqref="CG91">
    <cfRule type="cellIs" dxfId="7142" priority="7675" stopIfTrue="1" operator="equal">
      <formula>"Sin seguimiento"</formula>
    </cfRule>
  </conditionalFormatting>
  <conditionalFormatting sqref="CG91">
    <cfRule type="cellIs" dxfId="7141" priority="7676" stopIfTrue="1" operator="equal">
      <formula>"Sin iniciar"</formula>
    </cfRule>
  </conditionalFormatting>
  <conditionalFormatting sqref="CG91">
    <cfRule type="cellIs" dxfId="7140" priority="7677" stopIfTrue="1" operator="equal">
      <formula>"Vencida"</formula>
    </cfRule>
  </conditionalFormatting>
  <conditionalFormatting sqref="CG91">
    <cfRule type="cellIs" dxfId="7139" priority="7678" stopIfTrue="1" operator="equal">
      <formula>"En avance"</formula>
    </cfRule>
  </conditionalFormatting>
  <conditionalFormatting sqref="CG91">
    <cfRule type="cellIs" dxfId="7138" priority="7679" stopIfTrue="1" operator="equal">
      <formula>"Cumplida"</formula>
    </cfRule>
  </conditionalFormatting>
  <conditionalFormatting sqref="CH91">
    <cfRule type="cellIs" dxfId="7137" priority="7680" stopIfTrue="1" operator="equal">
      <formula>"Sin seguimiento"</formula>
    </cfRule>
  </conditionalFormatting>
  <conditionalFormatting sqref="CH91">
    <cfRule type="cellIs" dxfId="7136" priority="7681" stopIfTrue="1" operator="equal">
      <formula>"Sin iniciar"</formula>
    </cfRule>
  </conditionalFormatting>
  <conditionalFormatting sqref="CH91">
    <cfRule type="cellIs" dxfId="7135" priority="7682" stopIfTrue="1" operator="equal">
      <formula>"Vencida"</formula>
    </cfRule>
  </conditionalFormatting>
  <conditionalFormatting sqref="CH91">
    <cfRule type="cellIs" dxfId="7134" priority="7683" stopIfTrue="1" operator="equal">
      <formula>"En avance"</formula>
    </cfRule>
  </conditionalFormatting>
  <conditionalFormatting sqref="CH91">
    <cfRule type="cellIs" dxfId="7133" priority="7684" stopIfTrue="1" operator="equal">
      <formula>"Cumplida"</formula>
    </cfRule>
  </conditionalFormatting>
  <conditionalFormatting sqref="CI95">
    <cfRule type="cellIs" dxfId="7132" priority="7685" operator="equal">
      <formula>"Sin iniciar"</formula>
    </cfRule>
  </conditionalFormatting>
  <conditionalFormatting sqref="CI95">
    <cfRule type="cellIs" dxfId="7131" priority="7686" operator="equal">
      <formula>"Vencida"</formula>
    </cfRule>
  </conditionalFormatting>
  <conditionalFormatting sqref="CI95">
    <cfRule type="cellIs" dxfId="7130" priority="7687" operator="equal">
      <formula>"En avance"</formula>
    </cfRule>
  </conditionalFormatting>
  <conditionalFormatting sqref="CI95">
    <cfRule type="cellIs" dxfId="7129" priority="7688" operator="equal">
      <formula>"Cumplida"</formula>
    </cfRule>
  </conditionalFormatting>
  <conditionalFormatting sqref="CF95">
    <cfRule type="cellIs" dxfId="7128" priority="7689" stopIfTrue="1" operator="equal">
      <formula>"Sin seguimiento"</formula>
    </cfRule>
  </conditionalFormatting>
  <conditionalFormatting sqref="CF95">
    <cfRule type="cellIs" dxfId="7127" priority="7690" stopIfTrue="1" operator="equal">
      <formula>"Sin iniciar"</formula>
    </cfRule>
  </conditionalFormatting>
  <conditionalFormatting sqref="CF95">
    <cfRule type="cellIs" dxfId="7126" priority="7691" stopIfTrue="1" operator="equal">
      <formula>"Vencida"</formula>
    </cfRule>
  </conditionalFormatting>
  <conditionalFormatting sqref="CF95">
    <cfRule type="cellIs" dxfId="7125" priority="7692" stopIfTrue="1" operator="equal">
      <formula>"En avance"</formula>
    </cfRule>
  </conditionalFormatting>
  <conditionalFormatting sqref="CF95">
    <cfRule type="cellIs" dxfId="7124" priority="7693" stopIfTrue="1" operator="equal">
      <formula>"Cumplida"</formula>
    </cfRule>
  </conditionalFormatting>
  <conditionalFormatting sqref="CG95">
    <cfRule type="cellIs" dxfId="7123" priority="7694" stopIfTrue="1" operator="equal">
      <formula>"Sin seguimiento"</formula>
    </cfRule>
  </conditionalFormatting>
  <conditionalFormatting sqref="CG95">
    <cfRule type="cellIs" dxfId="7122" priority="7695" stopIfTrue="1" operator="equal">
      <formula>"Sin iniciar"</formula>
    </cfRule>
  </conditionalFormatting>
  <conditionalFormatting sqref="CG95">
    <cfRule type="cellIs" dxfId="7121" priority="7696" stopIfTrue="1" operator="equal">
      <formula>"Vencida"</formula>
    </cfRule>
  </conditionalFormatting>
  <conditionalFormatting sqref="CG95">
    <cfRule type="cellIs" dxfId="7120" priority="7697" stopIfTrue="1" operator="equal">
      <formula>"En avance"</formula>
    </cfRule>
  </conditionalFormatting>
  <conditionalFormatting sqref="CG95">
    <cfRule type="cellIs" dxfId="7119" priority="7698" stopIfTrue="1" operator="equal">
      <formula>"Cumplida"</formula>
    </cfRule>
  </conditionalFormatting>
  <conditionalFormatting sqref="CH95">
    <cfRule type="cellIs" dxfId="7118" priority="7699" stopIfTrue="1" operator="equal">
      <formula>"Sin seguimiento"</formula>
    </cfRule>
  </conditionalFormatting>
  <conditionalFormatting sqref="CH95">
    <cfRule type="cellIs" dxfId="7117" priority="7700" stopIfTrue="1" operator="equal">
      <formula>"Sin iniciar"</formula>
    </cfRule>
  </conditionalFormatting>
  <conditionalFormatting sqref="CH95">
    <cfRule type="cellIs" dxfId="7116" priority="7701" stopIfTrue="1" operator="equal">
      <formula>"Vencida"</formula>
    </cfRule>
  </conditionalFormatting>
  <conditionalFormatting sqref="CH95">
    <cfRule type="cellIs" dxfId="7115" priority="7702" stopIfTrue="1" operator="equal">
      <formula>"En avance"</formula>
    </cfRule>
  </conditionalFormatting>
  <conditionalFormatting sqref="CH95">
    <cfRule type="cellIs" dxfId="7114" priority="7703" stopIfTrue="1" operator="equal">
      <formula>"Cumplida"</formula>
    </cfRule>
  </conditionalFormatting>
  <conditionalFormatting sqref="CH96">
    <cfRule type="cellIs" dxfId="7113" priority="7704" stopIfTrue="1" operator="equal">
      <formula>"Sin seguimiento"</formula>
    </cfRule>
  </conditionalFormatting>
  <conditionalFormatting sqref="CH96">
    <cfRule type="cellIs" dxfId="7112" priority="7705" stopIfTrue="1" operator="equal">
      <formula>"Sin iniciar"</formula>
    </cfRule>
  </conditionalFormatting>
  <conditionalFormatting sqref="CH96">
    <cfRule type="cellIs" dxfId="7111" priority="7706" stopIfTrue="1" operator="equal">
      <formula>"Vencida"</formula>
    </cfRule>
  </conditionalFormatting>
  <conditionalFormatting sqref="CH96">
    <cfRule type="cellIs" dxfId="7110" priority="7707" stopIfTrue="1" operator="equal">
      <formula>"En avance"</formula>
    </cfRule>
  </conditionalFormatting>
  <conditionalFormatting sqref="CH96">
    <cfRule type="cellIs" dxfId="7109" priority="7708" stopIfTrue="1" operator="equal">
      <formula>"Cumplida"</formula>
    </cfRule>
  </conditionalFormatting>
  <conditionalFormatting sqref="CG96">
    <cfRule type="cellIs" dxfId="7108" priority="7709" stopIfTrue="1" operator="equal">
      <formula>"Sin seguimiento"</formula>
    </cfRule>
  </conditionalFormatting>
  <conditionalFormatting sqref="CG96">
    <cfRule type="cellIs" dxfId="7107" priority="7710" stopIfTrue="1" operator="equal">
      <formula>"Sin iniciar"</formula>
    </cfRule>
  </conditionalFormatting>
  <conditionalFormatting sqref="CG96">
    <cfRule type="cellIs" dxfId="7106" priority="7711" stopIfTrue="1" operator="equal">
      <formula>"Vencida"</formula>
    </cfRule>
  </conditionalFormatting>
  <conditionalFormatting sqref="CG96">
    <cfRule type="cellIs" dxfId="7105" priority="7712" stopIfTrue="1" operator="equal">
      <formula>"En avance"</formula>
    </cfRule>
  </conditionalFormatting>
  <conditionalFormatting sqref="CG96">
    <cfRule type="cellIs" dxfId="7104" priority="7713" stopIfTrue="1" operator="equal">
      <formula>"Cumplida"</formula>
    </cfRule>
  </conditionalFormatting>
  <conditionalFormatting sqref="CI96">
    <cfRule type="cellIs" dxfId="7103" priority="7714" operator="equal">
      <formula>"Sin iniciar"</formula>
    </cfRule>
  </conditionalFormatting>
  <conditionalFormatting sqref="CI96">
    <cfRule type="cellIs" dxfId="7102" priority="7715" operator="equal">
      <formula>"Vencida"</formula>
    </cfRule>
  </conditionalFormatting>
  <conditionalFormatting sqref="CI96">
    <cfRule type="cellIs" dxfId="7101" priority="7716" operator="equal">
      <formula>"En avance"</formula>
    </cfRule>
  </conditionalFormatting>
  <conditionalFormatting sqref="CI96">
    <cfRule type="cellIs" dxfId="7100" priority="7717" operator="equal">
      <formula>"Cumplida"</formula>
    </cfRule>
  </conditionalFormatting>
  <conditionalFormatting sqref="CG97">
    <cfRule type="cellIs" dxfId="7099" priority="7718" stopIfTrue="1" operator="equal">
      <formula>"Sin seguimiento"</formula>
    </cfRule>
  </conditionalFormatting>
  <conditionalFormatting sqref="CG97">
    <cfRule type="cellIs" dxfId="7098" priority="7719" stopIfTrue="1" operator="equal">
      <formula>"Sin iniciar"</formula>
    </cfRule>
  </conditionalFormatting>
  <conditionalFormatting sqref="CG97">
    <cfRule type="cellIs" dxfId="7097" priority="7720" stopIfTrue="1" operator="equal">
      <formula>"Vencida"</formula>
    </cfRule>
  </conditionalFormatting>
  <conditionalFormatting sqref="CG97">
    <cfRule type="cellIs" dxfId="7096" priority="7721" stopIfTrue="1" operator="equal">
      <formula>"En avance"</formula>
    </cfRule>
  </conditionalFormatting>
  <conditionalFormatting sqref="CG97">
    <cfRule type="cellIs" dxfId="7095" priority="7722" stopIfTrue="1" operator="equal">
      <formula>"Cumplida"</formula>
    </cfRule>
  </conditionalFormatting>
  <conditionalFormatting sqref="CI97">
    <cfRule type="cellIs" dxfId="7094" priority="7723" operator="equal">
      <formula>"Sin iniciar"</formula>
    </cfRule>
  </conditionalFormatting>
  <conditionalFormatting sqref="CI97">
    <cfRule type="cellIs" dxfId="7093" priority="7724" operator="equal">
      <formula>"Vencida"</formula>
    </cfRule>
  </conditionalFormatting>
  <conditionalFormatting sqref="CI97">
    <cfRule type="cellIs" dxfId="7092" priority="7725" operator="equal">
      <formula>"En avance"</formula>
    </cfRule>
  </conditionalFormatting>
  <conditionalFormatting sqref="CI97">
    <cfRule type="cellIs" dxfId="7091" priority="7726" operator="equal">
      <formula>"Cumplida"</formula>
    </cfRule>
  </conditionalFormatting>
  <conditionalFormatting sqref="CH97">
    <cfRule type="cellIs" dxfId="7090" priority="7727" stopIfTrue="1" operator="equal">
      <formula>"Sin seguimiento"</formula>
    </cfRule>
  </conditionalFormatting>
  <conditionalFormatting sqref="CH97">
    <cfRule type="cellIs" dxfId="7089" priority="7728" stopIfTrue="1" operator="equal">
      <formula>"Sin iniciar"</formula>
    </cfRule>
  </conditionalFormatting>
  <conditionalFormatting sqref="CH97">
    <cfRule type="cellIs" dxfId="7088" priority="7729" stopIfTrue="1" operator="equal">
      <formula>"Vencida"</formula>
    </cfRule>
  </conditionalFormatting>
  <conditionalFormatting sqref="CH97">
    <cfRule type="cellIs" dxfId="7087" priority="7730" stopIfTrue="1" operator="equal">
      <formula>"En avance"</formula>
    </cfRule>
  </conditionalFormatting>
  <conditionalFormatting sqref="CH97">
    <cfRule type="cellIs" dxfId="7086" priority="7731" stopIfTrue="1" operator="equal">
      <formula>"Cumplida"</formula>
    </cfRule>
  </conditionalFormatting>
  <conditionalFormatting sqref="CI98">
    <cfRule type="cellIs" dxfId="7085" priority="7732" operator="equal">
      <formula>"Sin iniciar"</formula>
    </cfRule>
  </conditionalFormatting>
  <conditionalFormatting sqref="CI98">
    <cfRule type="cellIs" dxfId="7084" priority="7733" operator="equal">
      <formula>"Vencida"</formula>
    </cfRule>
  </conditionalFormatting>
  <conditionalFormatting sqref="CI98">
    <cfRule type="cellIs" dxfId="7083" priority="7734" operator="equal">
      <formula>"En avance"</formula>
    </cfRule>
  </conditionalFormatting>
  <conditionalFormatting sqref="CI98">
    <cfRule type="cellIs" dxfId="7082" priority="7735" operator="equal">
      <formula>"Cumplida"</formula>
    </cfRule>
  </conditionalFormatting>
  <conditionalFormatting sqref="CF98">
    <cfRule type="cellIs" dxfId="7081" priority="7736" stopIfTrue="1" operator="equal">
      <formula>"Sin seguimiento"</formula>
    </cfRule>
  </conditionalFormatting>
  <conditionalFormatting sqref="CF98">
    <cfRule type="cellIs" dxfId="7080" priority="7737" stopIfTrue="1" operator="equal">
      <formula>"Sin iniciar"</formula>
    </cfRule>
  </conditionalFormatting>
  <conditionalFormatting sqref="CF98">
    <cfRule type="cellIs" dxfId="7079" priority="7738" stopIfTrue="1" operator="equal">
      <formula>"Vencida"</formula>
    </cfRule>
  </conditionalFormatting>
  <conditionalFormatting sqref="CF98">
    <cfRule type="cellIs" dxfId="7078" priority="7739" stopIfTrue="1" operator="equal">
      <formula>"En avance"</formula>
    </cfRule>
  </conditionalFormatting>
  <conditionalFormatting sqref="CF98">
    <cfRule type="cellIs" dxfId="7077" priority="7740" stopIfTrue="1" operator="equal">
      <formula>"Cumplida"</formula>
    </cfRule>
  </conditionalFormatting>
  <conditionalFormatting sqref="CG98">
    <cfRule type="cellIs" dxfId="7076" priority="7741" stopIfTrue="1" operator="equal">
      <formula>"Sin seguimiento"</formula>
    </cfRule>
  </conditionalFormatting>
  <conditionalFormatting sqref="CG98">
    <cfRule type="cellIs" dxfId="7075" priority="7742" stopIfTrue="1" operator="equal">
      <formula>"Sin iniciar"</formula>
    </cfRule>
  </conditionalFormatting>
  <conditionalFormatting sqref="CG98">
    <cfRule type="cellIs" dxfId="7074" priority="7743" stopIfTrue="1" operator="equal">
      <formula>"Vencida"</formula>
    </cfRule>
  </conditionalFormatting>
  <conditionalFormatting sqref="CG98">
    <cfRule type="cellIs" dxfId="7073" priority="7744" stopIfTrue="1" operator="equal">
      <formula>"En avance"</formula>
    </cfRule>
  </conditionalFormatting>
  <conditionalFormatting sqref="CG98">
    <cfRule type="cellIs" dxfId="7072" priority="7745" stopIfTrue="1" operator="equal">
      <formula>"Cumplida"</formula>
    </cfRule>
  </conditionalFormatting>
  <conditionalFormatting sqref="CH98">
    <cfRule type="cellIs" dxfId="7071" priority="7746" stopIfTrue="1" operator="equal">
      <formula>"Sin seguimiento"</formula>
    </cfRule>
  </conditionalFormatting>
  <conditionalFormatting sqref="CH98">
    <cfRule type="cellIs" dxfId="7070" priority="7747" stopIfTrue="1" operator="equal">
      <formula>"Sin iniciar"</formula>
    </cfRule>
  </conditionalFormatting>
  <conditionalFormatting sqref="CH98">
    <cfRule type="cellIs" dxfId="7069" priority="7748" stopIfTrue="1" operator="equal">
      <formula>"Vencida"</formula>
    </cfRule>
  </conditionalFormatting>
  <conditionalFormatting sqref="CH98">
    <cfRule type="cellIs" dxfId="7068" priority="7749" stopIfTrue="1" operator="equal">
      <formula>"En avance"</formula>
    </cfRule>
  </conditionalFormatting>
  <conditionalFormatting sqref="CH98">
    <cfRule type="cellIs" dxfId="7067" priority="7750" stopIfTrue="1" operator="equal">
      <formula>"Cumplida"</formula>
    </cfRule>
  </conditionalFormatting>
  <conditionalFormatting sqref="CG116">
    <cfRule type="cellIs" dxfId="7066" priority="7751" stopIfTrue="1" operator="equal">
      <formula>"Sin seguimiento"</formula>
    </cfRule>
  </conditionalFormatting>
  <conditionalFormatting sqref="CG116">
    <cfRule type="cellIs" dxfId="7065" priority="7752" stopIfTrue="1" operator="equal">
      <formula>"Sin iniciar"</formula>
    </cfRule>
  </conditionalFormatting>
  <conditionalFormatting sqref="CG116">
    <cfRule type="cellIs" dxfId="7064" priority="7753" stopIfTrue="1" operator="equal">
      <formula>"Vencida"</formula>
    </cfRule>
  </conditionalFormatting>
  <conditionalFormatting sqref="CG116">
    <cfRule type="cellIs" dxfId="7063" priority="7754" stopIfTrue="1" operator="equal">
      <formula>"En avance"</formula>
    </cfRule>
  </conditionalFormatting>
  <conditionalFormatting sqref="CG116">
    <cfRule type="cellIs" dxfId="7062" priority="7755" stopIfTrue="1" operator="equal">
      <formula>"Cumplida"</formula>
    </cfRule>
  </conditionalFormatting>
  <conditionalFormatting sqref="CI116">
    <cfRule type="cellIs" dxfId="7061" priority="7756" operator="equal">
      <formula>"Sin iniciar"</formula>
    </cfRule>
  </conditionalFormatting>
  <conditionalFormatting sqref="CI116">
    <cfRule type="cellIs" dxfId="7060" priority="7757" operator="equal">
      <formula>"Vencida"</formula>
    </cfRule>
  </conditionalFormatting>
  <conditionalFormatting sqref="CI116">
    <cfRule type="cellIs" dxfId="7059" priority="7758" operator="equal">
      <formula>"En avance"</formula>
    </cfRule>
  </conditionalFormatting>
  <conditionalFormatting sqref="CI116">
    <cfRule type="cellIs" dxfId="7058" priority="7759" operator="equal">
      <formula>"Cumplida"</formula>
    </cfRule>
  </conditionalFormatting>
  <conditionalFormatting sqref="CH116">
    <cfRule type="cellIs" dxfId="7057" priority="7760" stopIfTrue="1" operator="equal">
      <formula>"Sin seguimiento"</formula>
    </cfRule>
  </conditionalFormatting>
  <conditionalFormatting sqref="CH116">
    <cfRule type="cellIs" dxfId="7056" priority="7761" stopIfTrue="1" operator="equal">
      <formula>"Sin iniciar"</formula>
    </cfRule>
  </conditionalFormatting>
  <conditionalFormatting sqref="CH116">
    <cfRule type="cellIs" dxfId="7055" priority="7762" stopIfTrue="1" operator="equal">
      <formula>"Vencida"</formula>
    </cfRule>
  </conditionalFormatting>
  <conditionalFormatting sqref="CH116">
    <cfRule type="cellIs" dxfId="7054" priority="7763" stopIfTrue="1" operator="equal">
      <formula>"En avance"</formula>
    </cfRule>
  </conditionalFormatting>
  <conditionalFormatting sqref="CH116">
    <cfRule type="cellIs" dxfId="7053" priority="7764" stopIfTrue="1" operator="equal">
      <formula>"Cumplida"</formula>
    </cfRule>
  </conditionalFormatting>
  <conditionalFormatting sqref="CG117">
    <cfRule type="cellIs" dxfId="7052" priority="7765" stopIfTrue="1" operator="equal">
      <formula>"Sin seguimiento"</formula>
    </cfRule>
  </conditionalFormatting>
  <conditionalFormatting sqref="CG117">
    <cfRule type="cellIs" dxfId="7051" priority="7766" stopIfTrue="1" operator="equal">
      <formula>"Sin iniciar"</formula>
    </cfRule>
  </conditionalFormatting>
  <conditionalFormatting sqref="CG117">
    <cfRule type="cellIs" dxfId="7050" priority="7767" stopIfTrue="1" operator="equal">
      <formula>"Vencida"</formula>
    </cfRule>
  </conditionalFormatting>
  <conditionalFormatting sqref="CG117">
    <cfRule type="cellIs" dxfId="7049" priority="7768" stopIfTrue="1" operator="equal">
      <formula>"En avance"</formula>
    </cfRule>
  </conditionalFormatting>
  <conditionalFormatting sqref="CG117">
    <cfRule type="cellIs" dxfId="7048" priority="7769" stopIfTrue="1" operator="equal">
      <formula>"Cumplida"</formula>
    </cfRule>
  </conditionalFormatting>
  <conditionalFormatting sqref="CI117">
    <cfRule type="cellIs" dxfId="7047" priority="7770" operator="equal">
      <formula>"Sin iniciar"</formula>
    </cfRule>
  </conditionalFormatting>
  <conditionalFormatting sqref="CI117">
    <cfRule type="cellIs" dxfId="7046" priority="7771" operator="equal">
      <formula>"Vencida"</formula>
    </cfRule>
  </conditionalFormatting>
  <conditionalFormatting sqref="CI117">
    <cfRule type="cellIs" dxfId="7045" priority="7772" operator="equal">
      <formula>"En avance"</formula>
    </cfRule>
  </conditionalFormatting>
  <conditionalFormatting sqref="CI117">
    <cfRule type="cellIs" dxfId="7044" priority="7773" operator="equal">
      <formula>"Cumplida"</formula>
    </cfRule>
  </conditionalFormatting>
  <conditionalFormatting sqref="CH117">
    <cfRule type="cellIs" dxfId="7043" priority="7774" stopIfTrue="1" operator="equal">
      <formula>"Sin seguimiento"</formula>
    </cfRule>
  </conditionalFormatting>
  <conditionalFormatting sqref="CH117">
    <cfRule type="cellIs" dxfId="7042" priority="7775" stopIfTrue="1" operator="equal">
      <formula>"Sin iniciar"</formula>
    </cfRule>
  </conditionalFormatting>
  <conditionalFormatting sqref="CH117">
    <cfRule type="cellIs" dxfId="7041" priority="7776" stopIfTrue="1" operator="equal">
      <formula>"Vencida"</formula>
    </cfRule>
  </conditionalFormatting>
  <conditionalFormatting sqref="CH117">
    <cfRule type="cellIs" dxfId="7040" priority="7777" stopIfTrue="1" operator="equal">
      <formula>"En avance"</formula>
    </cfRule>
  </conditionalFormatting>
  <conditionalFormatting sqref="CH117">
    <cfRule type="cellIs" dxfId="7039" priority="7778" stopIfTrue="1" operator="equal">
      <formula>"Cumplida"</formula>
    </cfRule>
  </conditionalFormatting>
  <conditionalFormatting sqref="CG118">
    <cfRule type="cellIs" dxfId="7038" priority="7779" stopIfTrue="1" operator="equal">
      <formula>"Sin seguimiento"</formula>
    </cfRule>
  </conditionalFormatting>
  <conditionalFormatting sqref="CG118">
    <cfRule type="cellIs" dxfId="7037" priority="7780" stopIfTrue="1" operator="equal">
      <formula>"Sin iniciar"</formula>
    </cfRule>
  </conditionalFormatting>
  <conditionalFormatting sqref="CG118">
    <cfRule type="cellIs" dxfId="7036" priority="7781" stopIfTrue="1" operator="equal">
      <formula>"Vencida"</formula>
    </cfRule>
  </conditionalFormatting>
  <conditionalFormatting sqref="CG118">
    <cfRule type="cellIs" dxfId="7035" priority="7782" stopIfTrue="1" operator="equal">
      <formula>"En avance"</formula>
    </cfRule>
  </conditionalFormatting>
  <conditionalFormatting sqref="CG118">
    <cfRule type="cellIs" dxfId="7034" priority="7783" stopIfTrue="1" operator="equal">
      <formula>"Cumplida"</formula>
    </cfRule>
  </conditionalFormatting>
  <conditionalFormatting sqref="CI118">
    <cfRule type="cellIs" dxfId="7033" priority="7784" operator="equal">
      <formula>"Sin iniciar"</formula>
    </cfRule>
  </conditionalFormatting>
  <conditionalFormatting sqref="CI118">
    <cfRule type="cellIs" dxfId="7032" priority="7785" operator="equal">
      <formula>"Vencida"</formula>
    </cfRule>
  </conditionalFormatting>
  <conditionalFormatting sqref="CI118">
    <cfRule type="cellIs" dxfId="7031" priority="7786" operator="equal">
      <formula>"En avance"</formula>
    </cfRule>
  </conditionalFormatting>
  <conditionalFormatting sqref="CI118">
    <cfRule type="cellIs" dxfId="7030" priority="7787" operator="equal">
      <formula>"Cumplida"</formula>
    </cfRule>
  </conditionalFormatting>
  <conditionalFormatting sqref="CH118">
    <cfRule type="cellIs" dxfId="7029" priority="7788" stopIfTrue="1" operator="equal">
      <formula>"Sin seguimiento"</formula>
    </cfRule>
  </conditionalFormatting>
  <conditionalFormatting sqref="CH118">
    <cfRule type="cellIs" dxfId="7028" priority="7789" stopIfTrue="1" operator="equal">
      <formula>"Sin iniciar"</formula>
    </cfRule>
  </conditionalFormatting>
  <conditionalFormatting sqref="CH118">
    <cfRule type="cellIs" dxfId="7027" priority="7790" stopIfTrue="1" operator="equal">
      <formula>"Vencida"</formula>
    </cfRule>
  </conditionalFormatting>
  <conditionalFormatting sqref="CH118">
    <cfRule type="cellIs" dxfId="7026" priority="7791" stopIfTrue="1" operator="equal">
      <formula>"En avance"</formula>
    </cfRule>
  </conditionalFormatting>
  <conditionalFormatting sqref="CH118">
    <cfRule type="cellIs" dxfId="7025" priority="7792" stopIfTrue="1" operator="equal">
      <formula>"Cumplida"</formula>
    </cfRule>
  </conditionalFormatting>
  <conditionalFormatting sqref="CG119">
    <cfRule type="cellIs" dxfId="7024" priority="7793" stopIfTrue="1" operator="equal">
      <formula>"Sin seguimiento"</formula>
    </cfRule>
  </conditionalFormatting>
  <conditionalFormatting sqref="CG119">
    <cfRule type="cellIs" dxfId="7023" priority="7794" stopIfTrue="1" operator="equal">
      <formula>"Sin iniciar"</formula>
    </cfRule>
  </conditionalFormatting>
  <conditionalFormatting sqref="CG119">
    <cfRule type="cellIs" dxfId="7022" priority="7795" stopIfTrue="1" operator="equal">
      <formula>"Vencida"</formula>
    </cfRule>
  </conditionalFormatting>
  <conditionalFormatting sqref="CG119">
    <cfRule type="cellIs" dxfId="7021" priority="7796" stopIfTrue="1" operator="equal">
      <formula>"En avance"</formula>
    </cfRule>
  </conditionalFormatting>
  <conditionalFormatting sqref="CG119">
    <cfRule type="cellIs" dxfId="7020" priority="7797" stopIfTrue="1" operator="equal">
      <formula>"Cumplida"</formula>
    </cfRule>
  </conditionalFormatting>
  <conditionalFormatting sqref="CI119">
    <cfRule type="cellIs" dxfId="7019" priority="7798" operator="equal">
      <formula>"Sin iniciar"</formula>
    </cfRule>
  </conditionalFormatting>
  <conditionalFormatting sqref="CI119">
    <cfRule type="cellIs" dxfId="7018" priority="7799" operator="equal">
      <formula>"Vencida"</formula>
    </cfRule>
  </conditionalFormatting>
  <conditionalFormatting sqref="CI119">
    <cfRule type="cellIs" dxfId="7017" priority="7800" operator="equal">
      <formula>"En avance"</formula>
    </cfRule>
  </conditionalFormatting>
  <conditionalFormatting sqref="CI119">
    <cfRule type="cellIs" dxfId="7016" priority="7801" operator="equal">
      <formula>"Cumplida"</formula>
    </cfRule>
  </conditionalFormatting>
  <conditionalFormatting sqref="CH119">
    <cfRule type="cellIs" dxfId="7015" priority="7802" stopIfTrue="1" operator="equal">
      <formula>"Sin seguimiento"</formula>
    </cfRule>
  </conditionalFormatting>
  <conditionalFormatting sqref="CH119">
    <cfRule type="cellIs" dxfId="7014" priority="7803" stopIfTrue="1" operator="equal">
      <formula>"Sin iniciar"</formula>
    </cfRule>
  </conditionalFormatting>
  <conditionalFormatting sqref="CH119">
    <cfRule type="cellIs" dxfId="7013" priority="7804" stopIfTrue="1" operator="equal">
      <formula>"Vencida"</formula>
    </cfRule>
  </conditionalFormatting>
  <conditionalFormatting sqref="CH119">
    <cfRule type="cellIs" dxfId="7012" priority="7805" stopIfTrue="1" operator="equal">
      <formula>"En avance"</formula>
    </cfRule>
  </conditionalFormatting>
  <conditionalFormatting sqref="CH119">
    <cfRule type="cellIs" dxfId="7011" priority="7806" stopIfTrue="1" operator="equal">
      <formula>"Cumplida"</formula>
    </cfRule>
  </conditionalFormatting>
  <conditionalFormatting sqref="CG120">
    <cfRule type="cellIs" dxfId="7010" priority="7807" stopIfTrue="1" operator="equal">
      <formula>"Sin seguimiento"</formula>
    </cfRule>
  </conditionalFormatting>
  <conditionalFormatting sqref="CG120">
    <cfRule type="cellIs" dxfId="7009" priority="7808" stopIfTrue="1" operator="equal">
      <formula>"Sin iniciar"</formula>
    </cfRule>
  </conditionalFormatting>
  <conditionalFormatting sqref="CG120">
    <cfRule type="cellIs" dxfId="7008" priority="7809" stopIfTrue="1" operator="equal">
      <formula>"Vencida"</formula>
    </cfRule>
  </conditionalFormatting>
  <conditionalFormatting sqref="CG120">
    <cfRule type="cellIs" dxfId="7007" priority="7810" stopIfTrue="1" operator="equal">
      <formula>"En avance"</formula>
    </cfRule>
  </conditionalFormatting>
  <conditionalFormatting sqref="CG120">
    <cfRule type="cellIs" dxfId="7006" priority="7811" stopIfTrue="1" operator="equal">
      <formula>"Cumplida"</formula>
    </cfRule>
  </conditionalFormatting>
  <conditionalFormatting sqref="CI120">
    <cfRule type="cellIs" dxfId="7005" priority="7812" operator="equal">
      <formula>"Sin iniciar"</formula>
    </cfRule>
  </conditionalFormatting>
  <conditionalFormatting sqref="CI120">
    <cfRule type="cellIs" dxfId="7004" priority="7813" operator="equal">
      <formula>"Vencida"</formula>
    </cfRule>
  </conditionalFormatting>
  <conditionalFormatting sqref="CI120">
    <cfRule type="cellIs" dxfId="7003" priority="7814" operator="equal">
      <formula>"En avance"</formula>
    </cfRule>
  </conditionalFormatting>
  <conditionalFormatting sqref="CI120">
    <cfRule type="cellIs" dxfId="7002" priority="7815" operator="equal">
      <formula>"Cumplida"</formula>
    </cfRule>
  </conditionalFormatting>
  <conditionalFormatting sqref="CH120">
    <cfRule type="cellIs" dxfId="7001" priority="7816" stopIfTrue="1" operator="equal">
      <formula>"Sin seguimiento"</formula>
    </cfRule>
  </conditionalFormatting>
  <conditionalFormatting sqref="CH120">
    <cfRule type="cellIs" dxfId="7000" priority="7817" stopIfTrue="1" operator="equal">
      <formula>"Sin iniciar"</formula>
    </cfRule>
  </conditionalFormatting>
  <conditionalFormatting sqref="CH120">
    <cfRule type="cellIs" dxfId="6999" priority="7818" stopIfTrue="1" operator="equal">
      <formula>"Vencida"</formula>
    </cfRule>
  </conditionalFormatting>
  <conditionalFormatting sqref="CH120">
    <cfRule type="cellIs" dxfId="6998" priority="7819" stopIfTrue="1" operator="equal">
      <formula>"En avance"</formula>
    </cfRule>
  </conditionalFormatting>
  <conditionalFormatting sqref="CH120">
    <cfRule type="cellIs" dxfId="6997" priority="7820" stopIfTrue="1" operator="equal">
      <formula>"Cumplida"</formula>
    </cfRule>
  </conditionalFormatting>
  <conditionalFormatting sqref="CG121">
    <cfRule type="cellIs" dxfId="6996" priority="7821" stopIfTrue="1" operator="equal">
      <formula>"Sin seguimiento"</formula>
    </cfRule>
  </conditionalFormatting>
  <conditionalFormatting sqref="CG121">
    <cfRule type="cellIs" dxfId="6995" priority="7822" stopIfTrue="1" operator="equal">
      <formula>"Sin iniciar"</formula>
    </cfRule>
  </conditionalFormatting>
  <conditionalFormatting sqref="CG121">
    <cfRule type="cellIs" dxfId="6994" priority="7823" stopIfTrue="1" operator="equal">
      <formula>"Vencida"</formula>
    </cfRule>
  </conditionalFormatting>
  <conditionalFormatting sqref="CG121">
    <cfRule type="cellIs" dxfId="6993" priority="7824" stopIfTrue="1" operator="equal">
      <formula>"En avance"</formula>
    </cfRule>
  </conditionalFormatting>
  <conditionalFormatting sqref="CG121">
    <cfRule type="cellIs" dxfId="6992" priority="7825" stopIfTrue="1" operator="equal">
      <formula>"Cumplida"</formula>
    </cfRule>
  </conditionalFormatting>
  <conditionalFormatting sqref="CI121">
    <cfRule type="cellIs" dxfId="6991" priority="7826" operator="equal">
      <formula>"Sin iniciar"</formula>
    </cfRule>
  </conditionalFormatting>
  <conditionalFormatting sqref="CI121">
    <cfRule type="cellIs" dxfId="6990" priority="7827" operator="equal">
      <formula>"Vencida"</formula>
    </cfRule>
  </conditionalFormatting>
  <conditionalFormatting sqref="CI121">
    <cfRule type="cellIs" dxfId="6989" priority="7828" operator="equal">
      <formula>"En avance"</formula>
    </cfRule>
  </conditionalFormatting>
  <conditionalFormatting sqref="CI121">
    <cfRule type="cellIs" dxfId="6988" priority="7829" operator="equal">
      <formula>"Cumplida"</formula>
    </cfRule>
  </conditionalFormatting>
  <conditionalFormatting sqref="CH121">
    <cfRule type="cellIs" dxfId="6987" priority="7830" stopIfTrue="1" operator="equal">
      <formula>"Sin seguimiento"</formula>
    </cfRule>
  </conditionalFormatting>
  <conditionalFormatting sqref="CH121">
    <cfRule type="cellIs" dxfId="6986" priority="7831" stopIfTrue="1" operator="equal">
      <formula>"Sin iniciar"</formula>
    </cfRule>
  </conditionalFormatting>
  <conditionalFormatting sqref="CH121">
    <cfRule type="cellIs" dxfId="6985" priority="7832" stopIfTrue="1" operator="equal">
      <formula>"Vencida"</formula>
    </cfRule>
  </conditionalFormatting>
  <conditionalFormatting sqref="CH121">
    <cfRule type="cellIs" dxfId="6984" priority="7833" stopIfTrue="1" operator="equal">
      <formula>"En avance"</formula>
    </cfRule>
  </conditionalFormatting>
  <conditionalFormatting sqref="CH121">
    <cfRule type="cellIs" dxfId="6983" priority="7834" stopIfTrue="1" operator="equal">
      <formula>"Cumplida"</formula>
    </cfRule>
  </conditionalFormatting>
  <conditionalFormatting sqref="CG122">
    <cfRule type="cellIs" dxfId="6982" priority="7835" stopIfTrue="1" operator="equal">
      <formula>"Sin seguimiento"</formula>
    </cfRule>
  </conditionalFormatting>
  <conditionalFormatting sqref="CG122">
    <cfRule type="cellIs" dxfId="6981" priority="7836" stopIfTrue="1" operator="equal">
      <formula>"Sin iniciar"</formula>
    </cfRule>
  </conditionalFormatting>
  <conditionalFormatting sqref="CG122">
    <cfRule type="cellIs" dxfId="6980" priority="7837" stopIfTrue="1" operator="equal">
      <formula>"Vencida"</formula>
    </cfRule>
  </conditionalFormatting>
  <conditionalFormatting sqref="CG122">
    <cfRule type="cellIs" dxfId="6979" priority="7838" stopIfTrue="1" operator="equal">
      <formula>"En avance"</formula>
    </cfRule>
  </conditionalFormatting>
  <conditionalFormatting sqref="CG122">
    <cfRule type="cellIs" dxfId="6978" priority="7839" stopIfTrue="1" operator="equal">
      <formula>"Cumplida"</formula>
    </cfRule>
  </conditionalFormatting>
  <conditionalFormatting sqref="CI122">
    <cfRule type="cellIs" dxfId="6977" priority="7840" operator="equal">
      <formula>"Sin iniciar"</formula>
    </cfRule>
  </conditionalFormatting>
  <conditionalFormatting sqref="CI122">
    <cfRule type="cellIs" dxfId="6976" priority="7841" operator="equal">
      <formula>"Vencida"</formula>
    </cfRule>
  </conditionalFormatting>
  <conditionalFormatting sqref="CI122">
    <cfRule type="cellIs" dxfId="6975" priority="7842" operator="equal">
      <formula>"En avance"</formula>
    </cfRule>
  </conditionalFormatting>
  <conditionalFormatting sqref="CI122">
    <cfRule type="cellIs" dxfId="6974" priority="7843" operator="equal">
      <formula>"Cumplida"</formula>
    </cfRule>
  </conditionalFormatting>
  <conditionalFormatting sqref="CH122">
    <cfRule type="cellIs" dxfId="6973" priority="7844" stopIfTrue="1" operator="equal">
      <formula>"Sin seguimiento"</formula>
    </cfRule>
  </conditionalFormatting>
  <conditionalFormatting sqref="CH122">
    <cfRule type="cellIs" dxfId="6972" priority="7845" stopIfTrue="1" operator="equal">
      <formula>"Sin iniciar"</formula>
    </cfRule>
  </conditionalFormatting>
  <conditionalFormatting sqref="CH122">
    <cfRule type="cellIs" dxfId="6971" priority="7846" stopIfTrue="1" operator="equal">
      <formula>"Vencida"</formula>
    </cfRule>
  </conditionalFormatting>
  <conditionalFormatting sqref="CH122">
    <cfRule type="cellIs" dxfId="6970" priority="7847" stopIfTrue="1" operator="equal">
      <formula>"En avance"</formula>
    </cfRule>
  </conditionalFormatting>
  <conditionalFormatting sqref="CH122">
    <cfRule type="cellIs" dxfId="6969" priority="7848" stopIfTrue="1" operator="equal">
      <formula>"Cumplida"</formula>
    </cfRule>
  </conditionalFormatting>
  <conditionalFormatting sqref="CG123">
    <cfRule type="cellIs" dxfId="6968" priority="7849" stopIfTrue="1" operator="equal">
      <formula>"Sin seguimiento"</formula>
    </cfRule>
  </conditionalFormatting>
  <conditionalFormatting sqref="CG123">
    <cfRule type="cellIs" dxfId="6967" priority="7850" stopIfTrue="1" operator="equal">
      <formula>"Sin iniciar"</formula>
    </cfRule>
  </conditionalFormatting>
  <conditionalFormatting sqref="CG123">
    <cfRule type="cellIs" dxfId="6966" priority="7851" stopIfTrue="1" operator="equal">
      <formula>"Vencida"</formula>
    </cfRule>
  </conditionalFormatting>
  <conditionalFormatting sqref="CG123">
    <cfRule type="cellIs" dxfId="6965" priority="7852" stopIfTrue="1" operator="equal">
      <formula>"En avance"</formula>
    </cfRule>
  </conditionalFormatting>
  <conditionalFormatting sqref="CG123">
    <cfRule type="cellIs" dxfId="6964" priority="7853" stopIfTrue="1" operator="equal">
      <formula>"Cumplida"</formula>
    </cfRule>
  </conditionalFormatting>
  <conditionalFormatting sqref="CI123">
    <cfRule type="cellIs" dxfId="6963" priority="7854" operator="equal">
      <formula>"Sin iniciar"</formula>
    </cfRule>
  </conditionalFormatting>
  <conditionalFormatting sqref="CI123">
    <cfRule type="cellIs" dxfId="6962" priority="7855" operator="equal">
      <formula>"Vencida"</formula>
    </cfRule>
  </conditionalFormatting>
  <conditionalFormatting sqref="CI123">
    <cfRule type="cellIs" dxfId="6961" priority="7856" operator="equal">
      <formula>"En avance"</formula>
    </cfRule>
  </conditionalFormatting>
  <conditionalFormatting sqref="CI123">
    <cfRule type="cellIs" dxfId="6960" priority="7857" operator="equal">
      <formula>"Cumplida"</formula>
    </cfRule>
  </conditionalFormatting>
  <conditionalFormatting sqref="CH123">
    <cfRule type="cellIs" dxfId="6959" priority="7858" stopIfTrue="1" operator="equal">
      <formula>"Sin seguimiento"</formula>
    </cfRule>
  </conditionalFormatting>
  <conditionalFormatting sqref="CH123">
    <cfRule type="cellIs" dxfId="6958" priority="7859" stopIfTrue="1" operator="equal">
      <formula>"Sin iniciar"</formula>
    </cfRule>
  </conditionalFormatting>
  <conditionalFormatting sqref="CH123">
    <cfRule type="cellIs" dxfId="6957" priority="7860" stopIfTrue="1" operator="equal">
      <formula>"Vencida"</formula>
    </cfRule>
  </conditionalFormatting>
  <conditionalFormatting sqref="CH123">
    <cfRule type="cellIs" dxfId="6956" priority="7861" stopIfTrue="1" operator="equal">
      <formula>"En avance"</formula>
    </cfRule>
  </conditionalFormatting>
  <conditionalFormatting sqref="CH123">
    <cfRule type="cellIs" dxfId="6955" priority="7862" stopIfTrue="1" operator="equal">
      <formula>"Cumplida"</formula>
    </cfRule>
  </conditionalFormatting>
  <conditionalFormatting sqref="CG124">
    <cfRule type="cellIs" dxfId="6954" priority="7863" stopIfTrue="1" operator="equal">
      <formula>"Sin seguimiento"</formula>
    </cfRule>
  </conditionalFormatting>
  <conditionalFormatting sqref="CG124">
    <cfRule type="cellIs" dxfId="6953" priority="7864" stopIfTrue="1" operator="equal">
      <formula>"Sin iniciar"</formula>
    </cfRule>
  </conditionalFormatting>
  <conditionalFormatting sqref="CG124">
    <cfRule type="cellIs" dxfId="6952" priority="7865" stopIfTrue="1" operator="equal">
      <formula>"Vencida"</formula>
    </cfRule>
  </conditionalFormatting>
  <conditionalFormatting sqref="CG124">
    <cfRule type="cellIs" dxfId="6951" priority="7866" stopIfTrue="1" operator="equal">
      <formula>"En avance"</formula>
    </cfRule>
  </conditionalFormatting>
  <conditionalFormatting sqref="CG124">
    <cfRule type="cellIs" dxfId="6950" priority="7867" stopIfTrue="1" operator="equal">
      <formula>"Cumplida"</formula>
    </cfRule>
  </conditionalFormatting>
  <conditionalFormatting sqref="CI124">
    <cfRule type="cellIs" dxfId="6949" priority="7868" operator="equal">
      <formula>"Sin iniciar"</formula>
    </cfRule>
  </conditionalFormatting>
  <conditionalFormatting sqref="CI124">
    <cfRule type="cellIs" dxfId="6948" priority="7869" operator="equal">
      <formula>"Vencida"</formula>
    </cfRule>
  </conditionalFormatting>
  <conditionalFormatting sqref="CI124">
    <cfRule type="cellIs" dxfId="6947" priority="7870" operator="equal">
      <formula>"En avance"</formula>
    </cfRule>
  </conditionalFormatting>
  <conditionalFormatting sqref="CI124">
    <cfRule type="cellIs" dxfId="6946" priority="7871" operator="equal">
      <formula>"Cumplida"</formula>
    </cfRule>
  </conditionalFormatting>
  <conditionalFormatting sqref="CH124">
    <cfRule type="cellIs" dxfId="6945" priority="7872" stopIfTrue="1" operator="equal">
      <formula>"Sin seguimiento"</formula>
    </cfRule>
  </conditionalFormatting>
  <conditionalFormatting sqref="CH124">
    <cfRule type="cellIs" dxfId="6944" priority="7873" stopIfTrue="1" operator="equal">
      <formula>"Sin iniciar"</formula>
    </cfRule>
  </conditionalFormatting>
  <conditionalFormatting sqref="CH124">
    <cfRule type="cellIs" dxfId="6943" priority="7874" stopIfTrue="1" operator="equal">
      <formula>"Vencida"</formula>
    </cfRule>
  </conditionalFormatting>
  <conditionalFormatting sqref="CH124">
    <cfRule type="cellIs" dxfId="6942" priority="7875" stopIfTrue="1" operator="equal">
      <formula>"En avance"</formula>
    </cfRule>
  </conditionalFormatting>
  <conditionalFormatting sqref="CH124">
    <cfRule type="cellIs" dxfId="6941" priority="7876" stopIfTrue="1" operator="equal">
      <formula>"Cumplida"</formula>
    </cfRule>
  </conditionalFormatting>
  <conditionalFormatting sqref="CG125">
    <cfRule type="cellIs" dxfId="6940" priority="7877" stopIfTrue="1" operator="equal">
      <formula>"Sin seguimiento"</formula>
    </cfRule>
  </conditionalFormatting>
  <conditionalFormatting sqref="CG125">
    <cfRule type="cellIs" dxfId="6939" priority="7878" stopIfTrue="1" operator="equal">
      <formula>"Sin iniciar"</formula>
    </cfRule>
  </conditionalFormatting>
  <conditionalFormatting sqref="CG125">
    <cfRule type="cellIs" dxfId="6938" priority="7879" stopIfTrue="1" operator="equal">
      <formula>"Vencida"</formula>
    </cfRule>
  </conditionalFormatting>
  <conditionalFormatting sqref="CG125">
    <cfRule type="cellIs" dxfId="6937" priority="7880" stopIfTrue="1" operator="equal">
      <formula>"En avance"</formula>
    </cfRule>
  </conditionalFormatting>
  <conditionalFormatting sqref="CG125">
    <cfRule type="cellIs" dxfId="6936" priority="7881" stopIfTrue="1" operator="equal">
      <formula>"Cumplida"</formula>
    </cfRule>
  </conditionalFormatting>
  <conditionalFormatting sqref="CI125">
    <cfRule type="cellIs" dxfId="6935" priority="7882" operator="equal">
      <formula>"Sin iniciar"</formula>
    </cfRule>
  </conditionalFormatting>
  <conditionalFormatting sqref="CI125">
    <cfRule type="cellIs" dxfId="6934" priority="7883" operator="equal">
      <formula>"Vencida"</formula>
    </cfRule>
  </conditionalFormatting>
  <conditionalFormatting sqref="CI125">
    <cfRule type="cellIs" dxfId="6933" priority="7884" operator="equal">
      <formula>"En avance"</formula>
    </cfRule>
  </conditionalFormatting>
  <conditionalFormatting sqref="CI125">
    <cfRule type="cellIs" dxfId="6932" priority="7885" operator="equal">
      <formula>"Cumplida"</formula>
    </cfRule>
  </conditionalFormatting>
  <conditionalFormatting sqref="CH125">
    <cfRule type="cellIs" dxfId="6931" priority="7886" stopIfTrue="1" operator="equal">
      <formula>"Sin seguimiento"</formula>
    </cfRule>
  </conditionalFormatting>
  <conditionalFormatting sqref="CH125">
    <cfRule type="cellIs" dxfId="6930" priority="7887" stopIfTrue="1" operator="equal">
      <formula>"Sin iniciar"</formula>
    </cfRule>
  </conditionalFormatting>
  <conditionalFormatting sqref="CH125">
    <cfRule type="cellIs" dxfId="6929" priority="7888" stopIfTrue="1" operator="equal">
      <formula>"Vencida"</formula>
    </cfRule>
  </conditionalFormatting>
  <conditionalFormatting sqref="CH125">
    <cfRule type="cellIs" dxfId="6928" priority="7889" stopIfTrue="1" operator="equal">
      <formula>"En avance"</formula>
    </cfRule>
  </conditionalFormatting>
  <conditionalFormatting sqref="CH125">
    <cfRule type="cellIs" dxfId="6927" priority="7890" stopIfTrue="1" operator="equal">
      <formula>"Cumplida"</formula>
    </cfRule>
  </conditionalFormatting>
  <conditionalFormatting sqref="CG126">
    <cfRule type="cellIs" dxfId="6926" priority="7891" stopIfTrue="1" operator="equal">
      <formula>"Sin seguimiento"</formula>
    </cfRule>
  </conditionalFormatting>
  <conditionalFormatting sqref="CG126">
    <cfRule type="cellIs" dxfId="6925" priority="7892" stopIfTrue="1" operator="equal">
      <formula>"Sin iniciar"</formula>
    </cfRule>
  </conditionalFormatting>
  <conditionalFormatting sqref="CG126">
    <cfRule type="cellIs" dxfId="6924" priority="7893" stopIfTrue="1" operator="equal">
      <formula>"Vencida"</formula>
    </cfRule>
  </conditionalFormatting>
  <conditionalFormatting sqref="CG126">
    <cfRule type="cellIs" dxfId="6923" priority="7894" stopIfTrue="1" operator="equal">
      <formula>"En avance"</formula>
    </cfRule>
  </conditionalFormatting>
  <conditionalFormatting sqref="CG126">
    <cfRule type="cellIs" dxfId="6922" priority="7895" stopIfTrue="1" operator="equal">
      <formula>"Cumplida"</formula>
    </cfRule>
  </conditionalFormatting>
  <conditionalFormatting sqref="CI126">
    <cfRule type="cellIs" dxfId="6921" priority="7896" operator="equal">
      <formula>"Sin iniciar"</formula>
    </cfRule>
  </conditionalFormatting>
  <conditionalFormatting sqref="CI126">
    <cfRule type="cellIs" dxfId="6920" priority="7897" operator="equal">
      <formula>"Vencida"</formula>
    </cfRule>
  </conditionalFormatting>
  <conditionalFormatting sqref="CI126">
    <cfRule type="cellIs" dxfId="6919" priority="7898" operator="equal">
      <formula>"En avance"</formula>
    </cfRule>
  </conditionalFormatting>
  <conditionalFormatting sqref="CI126">
    <cfRule type="cellIs" dxfId="6918" priority="7899" operator="equal">
      <formula>"Cumplida"</formula>
    </cfRule>
  </conditionalFormatting>
  <conditionalFormatting sqref="CH126">
    <cfRule type="cellIs" dxfId="6917" priority="7900" stopIfTrue="1" operator="equal">
      <formula>"Sin seguimiento"</formula>
    </cfRule>
  </conditionalFormatting>
  <conditionalFormatting sqref="CH126">
    <cfRule type="cellIs" dxfId="6916" priority="7901" stopIfTrue="1" operator="equal">
      <formula>"Sin iniciar"</formula>
    </cfRule>
  </conditionalFormatting>
  <conditionalFormatting sqref="CH126">
    <cfRule type="cellIs" dxfId="6915" priority="7902" stopIfTrue="1" operator="equal">
      <formula>"Vencida"</formula>
    </cfRule>
  </conditionalFormatting>
  <conditionalFormatting sqref="CH126">
    <cfRule type="cellIs" dxfId="6914" priority="7903" stopIfTrue="1" operator="equal">
      <formula>"En avance"</formula>
    </cfRule>
  </conditionalFormatting>
  <conditionalFormatting sqref="CH126">
    <cfRule type="cellIs" dxfId="6913" priority="7904" stopIfTrue="1" operator="equal">
      <formula>"Cumplida"</formula>
    </cfRule>
  </conditionalFormatting>
  <conditionalFormatting sqref="CG127">
    <cfRule type="cellIs" dxfId="6912" priority="7905" stopIfTrue="1" operator="equal">
      <formula>"Sin seguimiento"</formula>
    </cfRule>
  </conditionalFormatting>
  <conditionalFormatting sqref="CG127">
    <cfRule type="cellIs" dxfId="6911" priority="7906" stopIfTrue="1" operator="equal">
      <formula>"Sin iniciar"</formula>
    </cfRule>
  </conditionalFormatting>
  <conditionalFormatting sqref="CG127">
    <cfRule type="cellIs" dxfId="6910" priority="7907" stopIfTrue="1" operator="equal">
      <formula>"Vencida"</formula>
    </cfRule>
  </conditionalFormatting>
  <conditionalFormatting sqref="CG127">
    <cfRule type="cellIs" dxfId="6909" priority="7908" stopIfTrue="1" operator="equal">
      <formula>"En avance"</formula>
    </cfRule>
  </conditionalFormatting>
  <conditionalFormatting sqref="CG127">
    <cfRule type="cellIs" dxfId="6908" priority="7909" stopIfTrue="1" operator="equal">
      <formula>"Cumplida"</formula>
    </cfRule>
  </conditionalFormatting>
  <conditionalFormatting sqref="CI127">
    <cfRule type="cellIs" dxfId="6907" priority="7910" operator="equal">
      <formula>"Sin iniciar"</formula>
    </cfRule>
  </conditionalFormatting>
  <conditionalFormatting sqref="CI127">
    <cfRule type="cellIs" dxfId="6906" priority="7911" operator="equal">
      <formula>"Vencida"</formula>
    </cfRule>
  </conditionalFormatting>
  <conditionalFormatting sqref="CI127">
    <cfRule type="cellIs" dxfId="6905" priority="7912" operator="equal">
      <formula>"En avance"</formula>
    </cfRule>
  </conditionalFormatting>
  <conditionalFormatting sqref="CI127">
    <cfRule type="cellIs" dxfId="6904" priority="7913" operator="equal">
      <formula>"Cumplida"</formula>
    </cfRule>
  </conditionalFormatting>
  <conditionalFormatting sqref="CH127">
    <cfRule type="cellIs" dxfId="6903" priority="7914" stopIfTrue="1" operator="equal">
      <formula>"Sin seguimiento"</formula>
    </cfRule>
  </conditionalFormatting>
  <conditionalFormatting sqref="CH127">
    <cfRule type="cellIs" dxfId="6902" priority="7915" stopIfTrue="1" operator="equal">
      <formula>"Sin iniciar"</formula>
    </cfRule>
  </conditionalFormatting>
  <conditionalFormatting sqref="CH127">
    <cfRule type="cellIs" dxfId="6901" priority="7916" stopIfTrue="1" operator="equal">
      <formula>"Vencida"</formula>
    </cfRule>
  </conditionalFormatting>
  <conditionalFormatting sqref="CH127">
    <cfRule type="cellIs" dxfId="6900" priority="7917" stopIfTrue="1" operator="equal">
      <formula>"En avance"</formula>
    </cfRule>
  </conditionalFormatting>
  <conditionalFormatting sqref="CH127">
    <cfRule type="cellIs" dxfId="6899" priority="7918" stopIfTrue="1" operator="equal">
      <formula>"Cumplida"</formula>
    </cfRule>
  </conditionalFormatting>
  <conditionalFormatting sqref="CG128">
    <cfRule type="cellIs" dxfId="6898" priority="7919" stopIfTrue="1" operator="equal">
      <formula>"Sin seguimiento"</formula>
    </cfRule>
  </conditionalFormatting>
  <conditionalFormatting sqref="CG128">
    <cfRule type="cellIs" dxfId="6897" priority="7920" stopIfTrue="1" operator="equal">
      <formula>"Sin iniciar"</formula>
    </cfRule>
  </conditionalFormatting>
  <conditionalFormatting sqref="CG128">
    <cfRule type="cellIs" dxfId="6896" priority="7921" stopIfTrue="1" operator="equal">
      <formula>"Vencida"</formula>
    </cfRule>
  </conditionalFormatting>
  <conditionalFormatting sqref="CG128">
    <cfRule type="cellIs" dxfId="6895" priority="7922" stopIfTrue="1" operator="equal">
      <formula>"En avance"</formula>
    </cfRule>
  </conditionalFormatting>
  <conditionalFormatting sqref="CG128">
    <cfRule type="cellIs" dxfId="6894" priority="7923" stopIfTrue="1" operator="equal">
      <formula>"Cumplida"</formula>
    </cfRule>
  </conditionalFormatting>
  <conditionalFormatting sqref="CI128">
    <cfRule type="cellIs" dxfId="6893" priority="7924" operator="equal">
      <formula>"Sin iniciar"</formula>
    </cfRule>
  </conditionalFormatting>
  <conditionalFormatting sqref="CI128">
    <cfRule type="cellIs" dxfId="6892" priority="7925" operator="equal">
      <formula>"Vencida"</formula>
    </cfRule>
  </conditionalFormatting>
  <conditionalFormatting sqref="CI128">
    <cfRule type="cellIs" dxfId="6891" priority="7926" operator="equal">
      <formula>"En avance"</formula>
    </cfRule>
  </conditionalFormatting>
  <conditionalFormatting sqref="CI128">
    <cfRule type="cellIs" dxfId="6890" priority="7927" operator="equal">
      <formula>"Cumplida"</formula>
    </cfRule>
  </conditionalFormatting>
  <conditionalFormatting sqref="CH128">
    <cfRule type="cellIs" dxfId="6889" priority="7928" stopIfTrue="1" operator="equal">
      <formula>"Sin seguimiento"</formula>
    </cfRule>
  </conditionalFormatting>
  <conditionalFormatting sqref="CH128">
    <cfRule type="cellIs" dxfId="6888" priority="7929" stopIfTrue="1" operator="equal">
      <formula>"Sin iniciar"</formula>
    </cfRule>
  </conditionalFormatting>
  <conditionalFormatting sqref="CH128">
    <cfRule type="cellIs" dxfId="6887" priority="7930" stopIfTrue="1" operator="equal">
      <formula>"Vencida"</formula>
    </cfRule>
  </conditionalFormatting>
  <conditionalFormatting sqref="CH128">
    <cfRule type="cellIs" dxfId="6886" priority="7931" stopIfTrue="1" operator="equal">
      <formula>"En avance"</formula>
    </cfRule>
  </conditionalFormatting>
  <conditionalFormatting sqref="CH128">
    <cfRule type="cellIs" dxfId="6885" priority="7932" stopIfTrue="1" operator="equal">
      <formula>"Cumplida"</formula>
    </cfRule>
  </conditionalFormatting>
  <conditionalFormatting sqref="CG129">
    <cfRule type="cellIs" dxfId="6884" priority="7933" stopIfTrue="1" operator="equal">
      <formula>"Sin seguimiento"</formula>
    </cfRule>
  </conditionalFormatting>
  <conditionalFormatting sqref="CG129">
    <cfRule type="cellIs" dxfId="6883" priority="7934" stopIfTrue="1" operator="equal">
      <formula>"Sin iniciar"</formula>
    </cfRule>
  </conditionalFormatting>
  <conditionalFormatting sqref="CG129">
    <cfRule type="cellIs" dxfId="6882" priority="7935" stopIfTrue="1" operator="equal">
      <formula>"Vencida"</formula>
    </cfRule>
  </conditionalFormatting>
  <conditionalFormatting sqref="CG129">
    <cfRule type="cellIs" dxfId="6881" priority="7936" stopIfTrue="1" operator="equal">
      <formula>"En avance"</formula>
    </cfRule>
  </conditionalFormatting>
  <conditionalFormatting sqref="CG129">
    <cfRule type="cellIs" dxfId="6880" priority="7937" stopIfTrue="1" operator="equal">
      <formula>"Cumplida"</formula>
    </cfRule>
  </conditionalFormatting>
  <conditionalFormatting sqref="CI129">
    <cfRule type="cellIs" dxfId="6879" priority="7938" operator="equal">
      <formula>"Sin iniciar"</formula>
    </cfRule>
  </conditionalFormatting>
  <conditionalFormatting sqref="CI129">
    <cfRule type="cellIs" dxfId="6878" priority="7939" operator="equal">
      <formula>"Vencida"</formula>
    </cfRule>
  </conditionalFormatting>
  <conditionalFormatting sqref="CI129">
    <cfRule type="cellIs" dxfId="6877" priority="7940" operator="equal">
      <formula>"En avance"</formula>
    </cfRule>
  </conditionalFormatting>
  <conditionalFormatting sqref="CI129">
    <cfRule type="cellIs" dxfId="6876" priority="7941" operator="equal">
      <formula>"Cumplida"</formula>
    </cfRule>
  </conditionalFormatting>
  <conditionalFormatting sqref="CH129">
    <cfRule type="cellIs" dxfId="6875" priority="7942" stopIfTrue="1" operator="equal">
      <formula>"Sin seguimiento"</formula>
    </cfRule>
  </conditionalFormatting>
  <conditionalFormatting sqref="CH129">
    <cfRule type="cellIs" dxfId="6874" priority="7943" stopIfTrue="1" operator="equal">
      <formula>"Sin iniciar"</formula>
    </cfRule>
  </conditionalFormatting>
  <conditionalFormatting sqref="CH129">
    <cfRule type="cellIs" dxfId="6873" priority="7944" stopIfTrue="1" operator="equal">
      <formula>"Vencida"</formula>
    </cfRule>
  </conditionalFormatting>
  <conditionalFormatting sqref="CH129">
    <cfRule type="cellIs" dxfId="6872" priority="7945" stopIfTrue="1" operator="equal">
      <formula>"En avance"</formula>
    </cfRule>
  </conditionalFormatting>
  <conditionalFormatting sqref="CH129">
    <cfRule type="cellIs" dxfId="6871" priority="7946" stopIfTrue="1" operator="equal">
      <formula>"Cumplida"</formula>
    </cfRule>
  </conditionalFormatting>
  <conditionalFormatting sqref="CG130">
    <cfRule type="cellIs" dxfId="6870" priority="7947" stopIfTrue="1" operator="equal">
      <formula>"Sin seguimiento"</formula>
    </cfRule>
  </conditionalFormatting>
  <conditionalFormatting sqref="CG130">
    <cfRule type="cellIs" dxfId="6869" priority="7948" stopIfTrue="1" operator="equal">
      <formula>"Sin iniciar"</formula>
    </cfRule>
  </conditionalFormatting>
  <conditionalFormatting sqref="CG130">
    <cfRule type="cellIs" dxfId="6868" priority="7949" stopIfTrue="1" operator="equal">
      <formula>"Vencida"</formula>
    </cfRule>
  </conditionalFormatting>
  <conditionalFormatting sqref="CG130">
    <cfRule type="cellIs" dxfId="6867" priority="7950" stopIfTrue="1" operator="equal">
      <formula>"En avance"</formula>
    </cfRule>
  </conditionalFormatting>
  <conditionalFormatting sqref="CG130">
    <cfRule type="cellIs" dxfId="6866" priority="7951" stopIfTrue="1" operator="equal">
      <formula>"Cumplida"</formula>
    </cfRule>
  </conditionalFormatting>
  <conditionalFormatting sqref="CI130">
    <cfRule type="cellIs" dxfId="6865" priority="7952" operator="equal">
      <formula>"Sin iniciar"</formula>
    </cfRule>
  </conditionalFormatting>
  <conditionalFormatting sqref="CI130">
    <cfRule type="cellIs" dxfId="6864" priority="7953" operator="equal">
      <formula>"Vencida"</formula>
    </cfRule>
  </conditionalFormatting>
  <conditionalFormatting sqref="CI130">
    <cfRule type="cellIs" dxfId="6863" priority="7954" operator="equal">
      <formula>"En avance"</formula>
    </cfRule>
  </conditionalFormatting>
  <conditionalFormatting sqref="CI130">
    <cfRule type="cellIs" dxfId="6862" priority="7955" operator="equal">
      <formula>"Cumplida"</formula>
    </cfRule>
  </conditionalFormatting>
  <conditionalFormatting sqref="CH130">
    <cfRule type="cellIs" dxfId="6861" priority="7956" stopIfTrue="1" operator="equal">
      <formula>"Sin seguimiento"</formula>
    </cfRule>
  </conditionalFormatting>
  <conditionalFormatting sqref="CH130">
    <cfRule type="cellIs" dxfId="6860" priority="7957" stopIfTrue="1" operator="equal">
      <formula>"Sin iniciar"</formula>
    </cfRule>
  </conditionalFormatting>
  <conditionalFormatting sqref="CH130">
    <cfRule type="cellIs" dxfId="6859" priority="7958" stopIfTrue="1" operator="equal">
      <formula>"Vencida"</formula>
    </cfRule>
  </conditionalFormatting>
  <conditionalFormatting sqref="CH130">
    <cfRule type="cellIs" dxfId="6858" priority="7959" stopIfTrue="1" operator="equal">
      <formula>"En avance"</formula>
    </cfRule>
  </conditionalFormatting>
  <conditionalFormatting sqref="CH130">
    <cfRule type="cellIs" dxfId="6857" priority="7960" stopIfTrue="1" operator="equal">
      <formula>"Cumplida"</formula>
    </cfRule>
  </conditionalFormatting>
  <conditionalFormatting sqref="CG136">
    <cfRule type="cellIs" dxfId="6856" priority="7961" stopIfTrue="1" operator="equal">
      <formula>"Sin seguimiento"</formula>
    </cfRule>
  </conditionalFormatting>
  <conditionalFormatting sqref="CG136">
    <cfRule type="cellIs" dxfId="6855" priority="7962" stopIfTrue="1" operator="equal">
      <formula>"Sin iniciar"</formula>
    </cfRule>
  </conditionalFormatting>
  <conditionalFormatting sqref="CG136">
    <cfRule type="cellIs" dxfId="6854" priority="7963" stopIfTrue="1" operator="equal">
      <formula>"Vencida"</formula>
    </cfRule>
  </conditionalFormatting>
  <conditionalFormatting sqref="CG136">
    <cfRule type="cellIs" dxfId="6853" priority="7964" stopIfTrue="1" operator="equal">
      <formula>"En avance"</formula>
    </cfRule>
  </conditionalFormatting>
  <conditionalFormatting sqref="CG136">
    <cfRule type="cellIs" dxfId="6852" priority="7965" stopIfTrue="1" operator="equal">
      <formula>"Cumplida"</formula>
    </cfRule>
  </conditionalFormatting>
  <conditionalFormatting sqref="CI136">
    <cfRule type="cellIs" dxfId="6851" priority="7966" operator="equal">
      <formula>"Sin iniciar"</formula>
    </cfRule>
  </conditionalFormatting>
  <conditionalFormatting sqref="CI136">
    <cfRule type="cellIs" dxfId="6850" priority="7967" operator="equal">
      <formula>"Vencida"</formula>
    </cfRule>
  </conditionalFormatting>
  <conditionalFormatting sqref="CI136">
    <cfRule type="cellIs" dxfId="6849" priority="7968" operator="equal">
      <formula>"En avance"</formula>
    </cfRule>
  </conditionalFormatting>
  <conditionalFormatting sqref="CI136">
    <cfRule type="cellIs" dxfId="6848" priority="7969" operator="equal">
      <formula>"Cumplida"</formula>
    </cfRule>
  </conditionalFormatting>
  <conditionalFormatting sqref="CH136">
    <cfRule type="cellIs" dxfId="6847" priority="7970" stopIfTrue="1" operator="equal">
      <formula>"Sin seguimiento"</formula>
    </cfRule>
  </conditionalFormatting>
  <conditionalFormatting sqref="CH136">
    <cfRule type="cellIs" dxfId="6846" priority="7971" stopIfTrue="1" operator="equal">
      <formula>"Sin iniciar"</formula>
    </cfRule>
  </conditionalFormatting>
  <conditionalFormatting sqref="CH136">
    <cfRule type="cellIs" dxfId="6845" priority="7972" stopIfTrue="1" operator="equal">
      <formula>"Vencida"</formula>
    </cfRule>
  </conditionalFormatting>
  <conditionalFormatting sqref="CH136">
    <cfRule type="cellIs" dxfId="6844" priority="7973" stopIfTrue="1" operator="equal">
      <formula>"En avance"</formula>
    </cfRule>
  </conditionalFormatting>
  <conditionalFormatting sqref="CH136">
    <cfRule type="cellIs" dxfId="6843" priority="7974" stopIfTrue="1" operator="equal">
      <formula>"Cumplida"</formula>
    </cfRule>
  </conditionalFormatting>
  <conditionalFormatting sqref="CG137">
    <cfRule type="cellIs" dxfId="6842" priority="7975" stopIfTrue="1" operator="equal">
      <formula>"Sin seguimiento"</formula>
    </cfRule>
  </conditionalFormatting>
  <conditionalFormatting sqref="CG137">
    <cfRule type="cellIs" dxfId="6841" priority="7976" stopIfTrue="1" operator="equal">
      <formula>"Sin iniciar"</formula>
    </cfRule>
  </conditionalFormatting>
  <conditionalFormatting sqref="CG137">
    <cfRule type="cellIs" dxfId="6840" priority="7977" stopIfTrue="1" operator="equal">
      <formula>"Vencida"</formula>
    </cfRule>
  </conditionalFormatting>
  <conditionalFormatting sqref="CG137">
    <cfRule type="cellIs" dxfId="6839" priority="7978" stopIfTrue="1" operator="equal">
      <formula>"En avance"</formula>
    </cfRule>
  </conditionalFormatting>
  <conditionalFormatting sqref="CG137">
    <cfRule type="cellIs" dxfId="6838" priority="7979" stopIfTrue="1" operator="equal">
      <formula>"Cumplida"</formula>
    </cfRule>
  </conditionalFormatting>
  <conditionalFormatting sqref="CI137">
    <cfRule type="cellIs" dxfId="6837" priority="7980" operator="equal">
      <formula>"Sin iniciar"</formula>
    </cfRule>
  </conditionalFormatting>
  <conditionalFormatting sqref="CI137">
    <cfRule type="cellIs" dxfId="6836" priority="7981" operator="equal">
      <formula>"Vencida"</formula>
    </cfRule>
  </conditionalFormatting>
  <conditionalFormatting sqref="CI137">
    <cfRule type="cellIs" dxfId="6835" priority="7982" operator="equal">
      <formula>"En avance"</formula>
    </cfRule>
  </conditionalFormatting>
  <conditionalFormatting sqref="CI137">
    <cfRule type="cellIs" dxfId="6834" priority="7983" operator="equal">
      <formula>"Cumplida"</formula>
    </cfRule>
  </conditionalFormatting>
  <conditionalFormatting sqref="CH137">
    <cfRule type="cellIs" dxfId="6833" priority="7984" stopIfTrue="1" operator="equal">
      <formula>"Sin seguimiento"</formula>
    </cfRule>
  </conditionalFormatting>
  <conditionalFormatting sqref="CH137">
    <cfRule type="cellIs" dxfId="6832" priority="7985" stopIfTrue="1" operator="equal">
      <formula>"Sin iniciar"</formula>
    </cfRule>
  </conditionalFormatting>
  <conditionalFormatting sqref="CH137">
    <cfRule type="cellIs" dxfId="6831" priority="7986" stopIfTrue="1" operator="equal">
      <formula>"Vencida"</formula>
    </cfRule>
  </conditionalFormatting>
  <conditionalFormatting sqref="CH137">
    <cfRule type="cellIs" dxfId="6830" priority="7987" stopIfTrue="1" operator="equal">
      <formula>"En avance"</formula>
    </cfRule>
  </conditionalFormatting>
  <conditionalFormatting sqref="CH137">
    <cfRule type="cellIs" dxfId="6829" priority="7988" stopIfTrue="1" operator="equal">
      <formula>"Cumplida"</formula>
    </cfRule>
  </conditionalFormatting>
  <conditionalFormatting sqref="CG138">
    <cfRule type="cellIs" dxfId="6828" priority="7989" stopIfTrue="1" operator="equal">
      <formula>"Sin seguimiento"</formula>
    </cfRule>
  </conditionalFormatting>
  <conditionalFormatting sqref="CG138">
    <cfRule type="cellIs" dxfId="6827" priority="7990" stopIfTrue="1" operator="equal">
      <formula>"Sin iniciar"</formula>
    </cfRule>
  </conditionalFormatting>
  <conditionalFormatting sqref="CG138">
    <cfRule type="cellIs" dxfId="6826" priority="7991" stopIfTrue="1" operator="equal">
      <formula>"Vencida"</formula>
    </cfRule>
  </conditionalFormatting>
  <conditionalFormatting sqref="CG138">
    <cfRule type="cellIs" dxfId="6825" priority="7992" stopIfTrue="1" operator="equal">
      <formula>"En avance"</formula>
    </cfRule>
  </conditionalFormatting>
  <conditionalFormatting sqref="CG138">
    <cfRule type="cellIs" dxfId="6824" priority="7993" stopIfTrue="1" operator="equal">
      <formula>"Cumplida"</formula>
    </cfRule>
  </conditionalFormatting>
  <conditionalFormatting sqref="CI138">
    <cfRule type="cellIs" dxfId="6823" priority="7994" operator="equal">
      <formula>"Sin iniciar"</formula>
    </cfRule>
  </conditionalFormatting>
  <conditionalFormatting sqref="CI138">
    <cfRule type="cellIs" dxfId="6822" priority="7995" operator="equal">
      <formula>"Vencida"</formula>
    </cfRule>
  </conditionalFormatting>
  <conditionalFormatting sqref="CI138">
    <cfRule type="cellIs" dxfId="6821" priority="7996" operator="equal">
      <formula>"En avance"</formula>
    </cfRule>
  </conditionalFormatting>
  <conditionalFormatting sqref="CI138">
    <cfRule type="cellIs" dxfId="6820" priority="7997" operator="equal">
      <formula>"Cumplida"</formula>
    </cfRule>
  </conditionalFormatting>
  <conditionalFormatting sqref="CH138">
    <cfRule type="cellIs" dxfId="6819" priority="7998" stopIfTrue="1" operator="equal">
      <formula>"Sin seguimiento"</formula>
    </cfRule>
  </conditionalFormatting>
  <conditionalFormatting sqref="CH138">
    <cfRule type="cellIs" dxfId="6818" priority="7999" stopIfTrue="1" operator="equal">
      <formula>"Sin iniciar"</formula>
    </cfRule>
  </conditionalFormatting>
  <conditionalFormatting sqref="CH138">
    <cfRule type="cellIs" dxfId="6817" priority="8000" stopIfTrue="1" operator="equal">
      <formula>"Vencida"</formula>
    </cfRule>
  </conditionalFormatting>
  <conditionalFormatting sqref="CH138">
    <cfRule type="cellIs" dxfId="6816" priority="8001" stopIfTrue="1" operator="equal">
      <formula>"En avance"</formula>
    </cfRule>
  </conditionalFormatting>
  <conditionalFormatting sqref="CH138">
    <cfRule type="cellIs" dxfId="6815" priority="8002" stopIfTrue="1" operator="equal">
      <formula>"Cumplida"</formula>
    </cfRule>
  </conditionalFormatting>
  <conditionalFormatting sqref="CG139:CH139">
    <cfRule type="cellIs" dxfId="6814" priority="8003" stopIfTrue="1" operator="equal">
      <formula>"Sin seguimiento"</formula>
    </cfRule>
  </conditionalFormatting>
  <conditionalFormatting sqref="CG139:CH139">
    <cfRule type="cellIs" dxfId="6813" priority="8004" stopIfTrue="1" operator="equal">
      <formula>"Sin iniciar"</formula>
    </cfRule>
  </conditionalFormatting>
  <conditionalFormatting sqref="CG139:CH139">
    <cfRule type="cellIs" dxfId="6812" priority="8005" stopIfTrue="1" operator="equal">
      <formula>"Vencida"</formula>
    </cfRule>
  </conditionalFormatting>
  <conditionalFormatting sqref="CG139:CH139">
    <cfRule type="cellIs" dxfId="6811" priority="8006" stopIfTrue="1" operator="equal">
      <formula>"En avance"</formula>
    </cfRule>
  </conditionalFormatting>
  <conditionalFormatting sqref="CG139:CH139">
    <cfRule type="cellIs" dxfId="6810" priority="8007" stopIfTrue="1" operator="equal">
      <formula>"Cumplida"</formula>
    </cfRule>
  </conditionalFormatting>
  <conditionalFormatting sqref="CI139">
    <cfRule type="cellIs" dxfId="6809" priority="8008" operator="equal">
      <formula>"Sin iniciar"</formula>
    </cfRule>
  </conditionalFormatting>
  <conditionalFormatting sqref="CI139">
    <cfRule type="cellIs" dxfId="6808" priority="8009" operator="equal">
      <formula>"Vencida"</formula>
    </cfRule>
  </conditionalFormatting>
  <conditionalFormatting sqref="CI139">
    <cfRule type="cellIs" dxfId="6807" priority="8010" operator="equal">
      <formula>"En avance"</formula>
    </cfRule>
  </conditionalFormatting>
  <conditionalFormatting sqref="CI139">
    <cfRule type="cellIs" dxfId="6806" priority="8011" operator="equal">
      <formula>"Cumplida"</formula>
    </cfRule>
  </conditionalFormatting>
  <conditionalFormatting sqref="CG140">
    <cfRule type="cellIs" dxfId="6805" priority="8012" stopIfTrue="1" operator="equal">
      <formula>"Sin seguimiento"</formula>
    </cfRule>
  </conditionalFormatting>
  <conditionalFormatting sqref="CG140">
    <cfRule type="cellIs" dxfId="6804" priority="8013" stopIfTrue="1" operator="equal">
      <formula>"Sin iniciar"</formula>
    </cfRule>
  </conditionalFormatting>
  <conditionalFormatting sqref="CG140">
    <cfRule type="cellIs" dxfId="6803" priority="8014" stopIfTrue="1" operator="equal">
      <formula>"Vencida"</formula>
    </cfRule>
  </conditionalFormatting>
  <conditionalFormatting sqref="CG140">
    <cfRule type="cellIs" dxfId="6802" priority="8015" stopIfTrue="1" operator="equal">
      <formula>"En avance"</formula>
    </cfRule>
  </conditionalFormatting>
  <conditionalFormatting sqref="CG140">
    <cfRule type="cellIs" dxfId="6801" priority="8016" stopIfTrue="1" operator="equal">
      <formula>"Cumplida"</formula>
    </cfRule>
  </conditionalFormatting>
  <conditionalFormatting sqref="CI140">
    <cfRule type="cellIs" dxfId="6800" priority="8017" operator="equal">
      <formula>"Sin iniciar"</formula>
    </cfRule>
  </conditionalFormatting>
  <conditionalFormatting sqref="CI140">
    <cfRule type="cellIs" dxfId="6799" priority="8018" operator="equal">
      <formula>"Vencida"</formula>
    </cfRule>
  </conditionalFormatting>
  <conditionalFormatting sqref="CI140">
    <cfRule type="cellIs" dxfId="6798" priority="8019" operator="equal">
      <formula>"En avance"</formula>
    </cfRule>
  </conditionalFormatting>
  <conditionalFormatting sqref="CI140">
    <cfRule type="cellIs" dxfId="6797" priority="8020" operator="equal">
      <formula>"Cumplida"</formula>
    </cfRule>
  </conditionalFormatting>
  <conditionalFormatting sqref="CH140">
    <cfRule type="cellIs" dxfId="6796" priority="8021" stopIfTrue="1" operator="equal">
      <formula>"Sin seguimiento"</formula>
    </cfRule>
  </conditionalFormatting>
  <conditionalFormatting sqref="CH140">
    <cfRule type="cellIs" dxfId="6795" priority="8022" stopIfTrue="1" operator="equal">
      <formula>"Sin iniciar"</formula>
    </cfRule>
  </conditionalFormatting>
  <conditionalFormatting sqref="CH140">
    <cfRule type="cellIs" dxfId="6794" priority="8023" stopIfTrue="1" operator="equal">
      <formula>"Vencida"</formula>
    </cfRule>
  </conditionalFormatting>
  <conditionalFormatting sqref="CH140">
    <cfRule type="cellIs" dxfId="6793" priority="8024" stopIfTrue="1" operator="equal">
      <formula>"En avance"</formula>
    </cfRule>
  </conditionalFormatting>
  <conditionalFormatting sqref="CH140">
    <cfRule type="cellIs" dxfId="6792" priority="8025" stopIfTrue="1" operator="equal">
      <formula>"Cumplida"</formula>
    </cfRule>
  </conditionalFormatting>
  <conditionalFormatting sqref="CG141">
    <cfRule type="cellIs" dxfId="6791" priority="8026" stopIfTrue="1" operator="equal">
      <formula>"Sin seguimiento"</formula>
    </cfRule>
  </conditionalFormatting>
  <conditionalFormatting sqref="CG141">
    <cfRule type="cellIs" dxfId="6790" priority="8027" stopIfTrue="1" operator="equal">
      <formula>"Sin iniciar"</formula>
    </cfRule>
  </conditionalFormatting>
  <conditionalFormatting sqref="CG141">
    <cfRule type="cellIs" dxfId="6789" priority="8028" stopIfTrue="1" operator="equal">
      <formula>"Vencida"</formula>
    </cfRule>
  </conditionalFormatting>
  <conditionalFormatting sqref="CG141">
    <cfRule type="cellIs" dxfId="6788" priority="8029" stopIfTrue="1" operator="equal">
      <formula>"En avance"</formula>
    </cfRule>
  </conditionalFormatting>
  <conditionalFormatting sqref="CG141">
    <cfRule type="cellIs" dxfId="6787" priority="8030" stopIfTrue="1" operator="equal">
      <formula>"Cumplida"</formula>
    </cfRule>
  </conditionalFormatting>
  <conditionalFormatting sqref="CI141">
    <cfRule type="cellIs" dxfId="6786" priority="8031" operator="equal">
      <formula>"Sin iniciar"</formula>
    </cfRule>
  </conditionalFormatting>
  <conditionalFormatting sqref="CI141">
    <cfRule type="cellIs" dxfId="6785" priority="8032" operator="equal">
      <formula>"Vencida"</formula>
    </cfRule>
  </conditionalFormatting>
  <conditionalFormatting sqref="CI141">
    <cfRule type="cellIs" dxfId="6784" priority="8033" operator="equal">
      <formula>"En avance"</formula>
    </cfRule>
  </conditionalFormatting>
  <conditionalFormatting sqref="CI141">
    <cfRule type="cellIs" dxfId="6783" priority="8034" operator="equal">
      <formula>"Cumplida"</formula>
    </cfRule>
  </conditionalFormatting>
  <conditionalFormatting sqref="CH141">
    <cfRule type="cellIs" dxfId="6782" priority="8035" stopIfTrue="1" operator="equal">
      <formula>"Sin seguimiento"</formula>
    </cfRule>
  </conditionalFormatting>
  <conditionalFormatting sqref="CH141">
    <cfRule type="cellIs" dxfId="6781" priority="8036" stopIfTrue="1" operator="equal">
      <formula>"Sin iniciar"</formula>
    </cfRule>
  </conditionalFormatting>
  <conditionalFormatting sqref="CH141">
    <cfRule type="cellIs" dxfId="6780" priority="8037" stopIfTrue="1" operator="equal">
      <formula>"Vencida"</formula>
    </cfRule>
  </conditionalFormatting>
  <conditionalFormatting sqref="CH141">
    <cfRule type="cellIs" dxfId="6779" priority="8038" stopIfTrue="1" operator="equal">
      <formula>"En avance"</formula>
    </cfRule>
  </conditionalFormatting>
  <conditionalFormatting sqref="CH141">
    <cfRule type="cellIs" dxfId="6778" priority="8039" stopIfTrue="1" operator="equal">
      <formula>"Cumplida"</formula>
    </cfRule>
  </conditionalFormatting>
  <conditionalFormatting sqref="CI142">
    <cfRule type="cellIs" dxfId="6777" priority="8040" operator="equal">
      <formula>"Sin iniciar"</formula>
    </cfRule>
  </conditionalFormatting>
  <conditionalFormatting sqref="CI142">
    <cfRule type="cellIs" dxfId="6776" priority="8041" operator="equal">
      <formula>"Vencida"</formula>
    </cfRule>
  </conditionalFormatting>
  <conditionalFormatting sqref="CI142">
    <cfRule type="cellIs" dxfId="6775" priority="8042" operator="equal">
      <formula>"En avance"</formula>
    </cfRule>
  </conditionalFormatting>
  <conditionalFormatting sqref="CI142">
    <cfRule type="cellIs" dxfId="6774" priority="8043" operator="equal">
      <formula>"Cumplida"</formula>
    </cfRule>
  </conditionalFormatting>
  <conditionalFormatting sqref="CF142">
    <cfRule type="cellIs" dxfId="6773" priority="8044" stopIfTrue="1" operator="equal">
      <formula>"Sin seguimiento"</formula>
    </cfRule>
  </conditionalFormatting>
  <conditionalFormatting sqref="CF142">
    <cfRule type="cellIs" dxfId="6772" priority="8045" stopIfTrue="1" operator="equal">
      <formula>"Sin iniciar"</formula>
    </cfRule>
  </conditionalFormatting>
  <conditionalFormatting sqref="CF142">
    <cfRule type="cellIs" dxfId="6771" priority="8046" stopIfTrue="1" operator="equal">
      <formula>"Vencida"</formula>
    </cfRule>
  </conditionalFormatting>
  <conditionalFormatting sqref="CF142">
    <cfRule type="cellIs" dxfId="6770" priority="8047" stopIfTrue="1" operator="equal">
      <formula>"En avance"</formula>
    </cfRule>
  </conditionalFormatting>
  <conditionalFormatting sqref="CF142">
    <cfRule type="cellIs" dxfId="6769" priority="8048" stopIfTrue="1" operator="equal">
      <formula>"Cumplida"</formula>
    </cfRule>
  </conditionalFormatting>
  <conditionalFormatting sqref="CG142">
    <cfRule type="cellIs" dxfId="6768" priority="8049" stopIfTrue="1" operator="equal">
      <formula>"Sin seguimiento"</formula>
    </cfRule>
  </conditionalFormatting>
  <conditionalFormatting sqref="CG142">
    <cfRule type="cellIs" dxfId="6767" priority="8050" stopIfTrue="1" operator="equal">
      <formula>"Sin iniciar"</formula>
    </cfRule>
  </conditionalFormatting>
  <conditionalFormatting sqref="CG142">
    <cfRule type="cellIs" dxfId="6766" priority="8051" stopIfTrue="1" operator="equal">
      <formula>"Vencida"</formula>
    </cfRule>
  </conditionalFormatting>
  <conditionalFormatting sqref="CG142">
    <cfRule type="cellIs" dxfId="6765" priority="8052" stopIfTrue="1" operator="equal">
      <formula>"En avance"</formula>
    </cfRule>
  </conditionalFormatting>
  <conditionalFormatting sqref="CG142">
    <cfRule type="cellIs" dxfId="6764" priority="8053" stopIfTrue="1" operator="equal">
      <formula>"Cumplida"</formula>
    </cfRule>
  </conditionalFormatting>
  <conditionalFormatting sqref="CH142">
    <cfRule type="cellIs" dxfId="6763" priority="8054" stopIfTrue="1" operator="equal">
      <formula>"Sin seguimiento"</formula>
    </cfRule>
  </conditionalFormatting>
  <conditionalFormatting sqref="CH142">
    <cfRule type="cellIs" dxfId="6762" priority="8055" stopIfTrue="1" operator="equal">
      <formula>"Sin iniciar"</formula>
    </cfRule>
  </conditionalFormatting>
  <conditionalFormatting sqref="CH142">
    <cfRule type="cellIs" dxfId="6761" priority="8056" stopIfTrue="1" operator="equal">
      <formula>"Vencida"</formula>
    </cfRule>
  </conditionalFormatting>
  <conditionalFormatting sqref="CH142">
    <cfRule type="cellIs" dxfId="6760" priority="8057" stopIfTrue="1" operator="equal">
      <formula>"En avance"</formula>
    </cfRule>
  </conditionalFormatting>
  <conditionalFormatting sqref="CH142">
    <cfRule type="cellIs" dxfId="6759" priority="8058" stopIfTrue="1" operator="equal">
      <formula>"Cumplida"</formula>
    </cfRule>
  </conditionalFormatting>
  <conditionalFormatting sqref="CG143">
    <cfRule type="cellIs" dxfId="6758" priority="8059" stopIfTrue="1" operator="equal">
      <formula>"Sin seguimiento"</formula>
    </cfRule>
  </conditionalFormatting>
  <conditionalFormatting sqref="CG143">
    <cfRule type="cellIs" dxfId="6757" priority="8060" stopIfTrue="1" operator="equal">
      <formula>"Sin iniciar"</formula>
    </cfRule>
  </conditionalFormatting>
  <conditionalFormatting sqref="CG143">
    <cfRule type="cellIs" dxfId="6756" priority="8061" stopIfTrue="1" operator="equal">
      <formula>"Vencida"</formula>
    </cfRule>
  </conditionalFormatting>
  <conditionalFormatting sqref="CG143">
    <cfRule type="cellIs" dxfId="6755" priority="8062" stopIfTrue="1" operator="equal">
      <formula>"En avance"</formula>
    </cfRule>
  </conditionalFormatting>
  <conditionalFormatting sqref="CG143">
    <cfRule type="cellIs" dxfId="6754" priority="8063" stopIfTrue="1" operator="equal">
      <formula>"Cumplida"</formula>
    </cfRule>
  </conditionalFormatting>
  <conditionalFormatting sqref="CI143">
    <cfRule type="cellIs" dxfId="6753" priority="8064" operator="equal">
      <formula>"Sin iniciar"</formula>
    </cfRule>
  </conditionalFormatting>
  <conditionalFormatting sqref="CI143">
    <cfRule type="cellIs" dxfId="6752" priority="8065" operator="equal">
      <formula>"Vencida"</formula>
    </cfRule>
  </conditionalFormatting>
  <conditionalFormatting sqref="CI143">
    <cfRule type="cellIs" dxfId="6751" priority="8066" operator="equal">
      <formula>"En avance"</formula>
    </cfRule>
  </conditionalFormatting>
  <conditionalFormatting sqref="CI143">
    <cfRule type="cellIs" dxfId="6750" priority="8067" operator="equal">
      <formula>"Cumplida"</formula>
    </cfRule>
  </conditionalFormatting>
  <conditionalFormatting sqref="CH143">
    <cfRule type="cellIs" dxfId="6749" priority="8068" stopIfTrue="1" operator="equal">
      <formula>"Sin seguimiento"</formula>
    </cfRule>
  </conditionalFormatting>
  <conditionalFormatting sqref="CH143">
    <cfRule type="cellIs" dxfId="6748" priority="8069" stopIfTrue="1" operator="equal">
      <formula>"Sin iniciar"</formula>
    </cfRule>
  </conditionalFormatting>
  <conditionalFormatting sqref="CH143">
    <cfRule type="cellIs" dxfId="6747" priority="8070" stopIfTrue="1" operator="equal">
      <formula>"Vencida"</formula>
    </cfRule>
  </conditionalFormatting>
  <conditionalFormatting sqref="CH143">
    <cfRule type="cellIs" dxfId="6746" priority="8071" stopIfTrue="1" operator="equal">
      <formula>"En avance"</formula>
    </cfRule>
  </conditionalFormatting>
  <conditionalFormatting sqref="CH143">
    <cfRule type="cellIs" dxfId="6745" priority="8072" stopIfTrue="1" operator="equal">
      <formula>"Cumplida"</formula>
    </cfRule>
  </conditionalFormatting>
  <conditionalFormatting sqref="CG144">
    <cfRule type="cellIs" dxfId="6744" priority="8073" stopIfTrue="1" operator="equal">
      <formula>"Sin seguimiento"</formula>
    </cfRule>
  </conditionalFormatting>
  <conditionalFormatting sqref="CG144">
    <cfRule type="cellIs" dxfId="6743" priority="8074" stopIfTrue="1" operator="equal">
      <formula>"Sin iniciar"</formula>
    </cfRule>
  </conditionalFormatting>
  <conditionalFormatting sqref="CG144">
    <cfRule type="cellIs" dxfId="6742" priority="8075" stopIfTrue="1" operator="equal">
      <formula>"Vencida"</formula>
    </cfRule>
  </conditionalFormatting>
  <conditionalFormatting sqref="CG144">
    <cfRule type="cellIs" dxfId="6741" priority="8076" stopIfTrue="1" operator="equal">
      <formula>"En avance"</formula>
    </cfRule>
  </conditionalFormatting>
  <conditionalFormatting sqref="CG144">
    <cfRule type="cellIs" dxfId="6740" priority="8077" stopIfTrue="1" operator="equal">
      <formula>"Cumplida"</formula>
    </cfRule>
  </conditionalFormatting>
  <conditionalFormatting sqref="CI144">
    <cfRule type="cellIs" dxfId="6739" priority="8078" operator="equal">
      <formula>"Sin iniciar"</formula>
    </cfRule>
  </conditionalFormatting>
  <conditionalFormatting sqref="CI144">
    <cfRule type="cellIs" dxfId="6738" priority="8079" operator="equal">
      <formula>"Vencida"</formula>
    </cfRule>
  </conditionalFormatting>
  <conditionalFormatting sqref="CI144">
    <cfRule type="cellIs" dxfId="6737" priority="8080" operator="equal">
      <formula>"En avance"</formula>
    </cfRule>
  </conditionalFormatting>
  <conditionalFormatting sqref="CI144">
    <cfRule type="cellIs" dxfId="6736" priority="8081" operator="equal">
      <formula>"Cumplida"</formula>
    </cfRule>
  </conditionalFormatting>
  <conditionalFormatting sqref="CH144">
    <cfRule type="cellIs" dxfId="6735" priority="8082" stopIfTrue="1" operator="equal">
      <formula>"Sin seguimiento"</formula>
    </cfRule>
  </conditionalFormatting>
  <conditionalFormatting sqref="CH144">
    <cfRule type="cellIs" dxfId="6734" priority="8083" stopIfTrue="1" operator="equal">
      <formula>"Sin iniciar"</formula>
    </cfRule>
  </conditionalFormatting>
  <conditionalFormatting sqref="CH144">
    <cfRule type="cellIs" dxfId="6733" priority="8084" stopIfTrue="1" operator="equal">
      <formula>"Vencida"</formula>
    </cfRule>
  </conditionalFormatting>
  <conditionalFormatting sqref="CH144">
    <cfRule type="cellIs" dxfId="6732" priority="8085" stopIfTrue="1" operator="equal">
      <formula>"En avance"</formula>
    </cfRule>
  </conditionalFormatting>
  <conditionalFormatting sqref="CH144">
    <cfRule type="cellIs" dxfId="6731" priority="8086" stopIfTrue="1" operator="equal">
      <formula>"Cumplida"</formula>
    </cfRule>
  </conditionalFormatting>
  <conditionalFormatting sqref="CG146:CH146">
    <cfRule type="cellIs" dxfId="6730" priority="8087" stopIfTrue="1" operator="equal">
      <formula>"Sin seguimiento"</formula>
    </cfRule>
  </conditionalFormatting>
  <conditionalFormatting sqref="CG146:CH146">
    <cfRule type="cellIs" dxfId="6729" priority="8088" stopIfTrue="1" operator="equal">
      <formula>"Sin iniciar"</formula>
    </cfRule>
  </conditionalFormatting>
  <conditionalFormatting sqref="CG146:CH146">
    <cfRule type="cellIs" dxfId="6728" priority="8089" stopIfTrue="1" operator="equal">
      <formula>"Vencida"</formula>
    </cfRule>
  </conditionalFormatting>
  <conditionalFormatting sqref="CG146:CH146">
    <cfRule type="cellIs" dxfId="6727" priority="8090" stopIfTrue="1" operator="equal">
      <formula>"En avance"</formula>
    </cfRule>
  </conditionalFormatting>
  <conditionalFormatting sqref="CG146:CH146">
    <cfRule type="cellIs" dxfId="6726" priority="8091" stopIfTrue="1" operator="equal">
      <formula>"Cumplida"</formula>
    </cfRule>
  </conditionalFormatting>
  <conditionalFormatting sqref="CI146">
    <cfRule type="cellIs" dxfId="6725" priority="8092" operator="equal">
      <formula>"Sin iniciar"</formula>
    </cfRule>
  </conditionalFormatting>
  <conditionalFormatting sqref="CI146">
    <cfRule type="cellIs" dxfId="6724" priority="8093" operator="equal">
      <formula>"Vencida"</formula>
    </cfRule>
  </conditionalFormatting>
  <conditionalFormatting sqref="CI146">
    <cfRule type="cellIs" dxfId="6723" priority="8094" operator="equal">
      <formula>"En avance"</formula>
    </cfRule>
  </conditionalFormatting>
  <conditionalFormatting sqref="CI146">
    <cfRule type="cellIs" dxfId="6722" priority="8095" operator="equal">
      <formula>"Cumplida"</formula>
    </cfRule>
  </conditionalFormatting>
  <conditionalFormatting sqref="CG147">
    <cfRule type="cellIs" dxfId="6721" priority="8096" stopIfTrue="1" operator="equal">
      <formula>"Sin seguimiento"</formula>
    </cfRule>
  </conditionalFormatting>
  <conditionalFormatting sqref="CG147">
    <cfRule type="cellIs" dxfId="6720" priority="8097" stopIfTrue="1" operator="equal">
      <formula>"Sin iniciar"</formula>
    </cfRule>
  </conditionalFormatting>
  <conditionalFormatting sqref="CG147">
    <cfRule type="cellIs" dxfId="6719" priority="8098" stopIfTrue="1" operator="equal">
      <formula>"Vencida"</formula>
    </cfRule>
  </conditionalFormatting>
  <conditionalFormatting sqref="CG147">
    <cfRule type="cellIs" dxfId="6718" priority="8099" stopIfTrue="1" operator="equal">
      <formula>"En avance"</formula>
    </cfRule>
  </conditionalFormatting>
  <conditionalFormatting sqref="CG147">
    <cfRule type="cellIs" dxfId="6717" priority="8100" stopIfTrue="1" operator="equal">
      <formula>"Cumplida"</formula>
    </cfRule>
  </conditionalFormatting>
  <conditionalFormatting sqref="CI147">
    <cfRule type="cellIs" dxfId="6716" priority="8101" operator="equal">
      <formula>"Sin iniciar"</formula>
    </cfRule>
  </conditionalFormatting>
  <conditionalFormatting sqref="CI147">
    <cfRule type="cellIs" dxfId="6715" priority="8102" operator="equal">
      <formula>"Vencida"</formula>
    </cfRule>
  </conditionalFormatting>
  <conditionalFormatting sqref="CI147">
    <cfRule type="cellIs" dxfId="6714" priority="8103" operator="equal">
      <formula>"En avance"</formula>
    </cfRule>
  </conditionalFormatting>
  <conditionalFormatting sqref="CI147">
    <cfRule type="cellIs" dxfId="6713" priority="8104" operator="equal">
      <formula>"Cumplida"</formula>
    </cfRule>
  </conditionalFormatting>
  <conditionalFormatting sqref="CH147">
    <cfRule type="cellIs" dxfId="6712" priority="8105" stopIfTrue="1" operator="equal">
      <formula>"Sin seguimiento"</formula>
    </cfRule>
  </conditionalFormatting>
  <conditionalFormatting sqref="CH147">
    <cfRule type="cellIs" dxfId="6711" priority="8106" stopIfTrue="1" operator="equal">
      <formula>"Sin iniciar"</formula>
    </cfRule>
  </conditionalFormatting>
  <conditionalFormatting sqref="CH147">
    <cfRule type="cellIs" dxfId="6710" priority="8107" stopIfTrue="1" operator="equal">
      <formula>"Vencida"</formula>
    </cfRule>
  </conditionalFormatting>
  <conditionalFormatting sqref="CH147">
    <cfRule type="cellIs" dxfId="6709" priority="8108" stopIfTrue="1" operator="equal">
      <formula>"En avance"</formula>
    </cfRule>
  </conditionalFormatting>
  <conditionalFormatting sqref="CH147">
    <cfRule type="cellIs" dxfId="6708" priority="8109" stopIfTrue="1" operator="equal">
      <formula>"Cumplida"</formula>
    </cfRule>
  </conditionalFormatting>
  <conditionalFormatting sqref="CG148">
    <cfRule type="cellIs" dxfId="6707" priority="8110" stopIfTrue="1" operator="equal">
      <formula>"Sin seguimiento"</formula>
    </cfRule>
  </conditionalFormatting>
  <conditionalFormatting sqref="CG148">
    <cfRule type="cellIs" dxfId="6706" priority="8111" stopIfTrue="1" operator="equal">
      <formula>"Sin iniciar"</formula>
    </cfRule>
  </conditionalFormatting>
  <conditionalFormatting sqref="CG148">
    <cfRule type="cellIs" dxfId="6705" priority="8112" stopIfTrue="1" operator="equal">
      <formula>"Vencida"</formula>
    </cfRule>
  </conditionalFormatting>
  <conditionalFormatting sqref="CG148">
    <cfRule type="cellIs" dxfId="6704" priority="8113" stopIfTrue="1" operator="equal">
      <formula>"En avance"</formula>
    </cfRule>
  </conditionalFormatting>
  <conditionalFormatting sqref="CG148">
    <cfRule type="cellIs" dxfId="6703" priority="8114" stopIfTrue="1" operator="equal">
      <formula>"Cumplida"</formula>
    </cfRule>
  </conditionalFormatting>
  <conditionalFormatting sqref="CI148">
    <cfRule type="cellIs" dxfId="6702" priority="8115" operator="equal">
      <formula>"Sin iniciar"</formula>
    </cfRule>
  </conditionalFormatting>
  <conditionalFormatting sqref="CI148">
    <cfRule type="cellIs" dxfId="6701" priority="8116" operator="equal">
      <formula>"Vencida"</formula>
    </cfRule>
  </conditionalFormatting>
  <conditionalFormatting sqref="CI148">
    <cfRule type="cellIs" dxfId="6700" priority="8117" operator="equal">
      <formula>"En avance"</formula>
    </cfRule>
  </conditionalFormatting>
  <conditionalFormatting sqref="CI148">
    <cfRule type="cellIs" dxfId="6699" priority="8118" operator="equal">
      <formula>"Cumplida"</formula>
    </cfRule>
  </conditionalFormatting>
  <conditionalFormatting sqref="CH148">
    <cfRule type="cellIs" dxfId="6698" priority="8119" stopIfTrue="1" operator="equal">
      <formula>"Sin seguimiento"</formula>
    </cfRule>
  </conditionalFormatting>
  <conditionalFormatting sqref="CH148">
    <cfRule type="cellIs" dxfId="6697" priority="8120" stopIfTrue="1" operator="equal">
      <formula>"Sin iniciar"</formula>
    </cfRule>
  </conditionalFormatting>
  <conditionalFormatting sqref="CH148">
    <cfRule type="cellIs" dxfId="6696" priority="8121" stopIfTrue="1" operator="equal">
      <formula>"Vencida"</formula>
    </cfRule>
  </conditionalFormatting>
  <conditionalFormatting sqref="CH148">
    <cfRule type="cellIs" dxfId="6695" priority="8122" stopIfTrue="1" operator="equal">
      <formula>"En avance"</formula>
    </cfRule>
  </conditionalFormatting>
  <conditionalFormatting sqref="CH148">
    <cfRule type="cellIs" dxfId="6694" priority="8123" stopIfTrue="1" operator="equal">
      <formula>"Cumplida"</formula>
    </cfRule>
  </conditionalFormatting>
  <conditionalFormatting sqref="CG152">
    <cfRule type="cellIs" dxfId="6693" priority="8124" stopIfTrue="1" operator="equal">
      <formula>"Sin seguimiento"</formula>
    </cfRule>
  </conditionalFormatting>
  <conditionalFormatting sqref="CG152">
    <cfRule type="cellIs" dxfId="6692" priority="8125" stopIfTrue="1" operator="equal">
      <formula>"Sin iniciar"</formula>
    </cfRule>
  </conditionalFormatting>
  <conditionalFormatting sqref="CG152">
    <cfRule type="cellIs" dxfId="6691" priority="8126" stopIfTrue="1" operator="equal">
      <formula>"Vencida"</formula>
    </cfRule>
  </conditionalFormatting>
  <conditionalFormatting sqref="CG152">
    <cfRule type="cellIs" dxfId="6690" priority="8127" stopIfTrue="1" operator="equal">
      <formula>"En avance"</formula>
    </cfRule>
  </conditionalFormatting>
  <conditionalFormatting sqref="CG152">
    <cfRule type="cellIs" dxfId="6689" priority="8128" stopIfTrue="1" operator="equal">
      <formula>"Cumplida"</formula>
    </cfRule>
  </conditionalFormatting>
  <conditionalFormatting sqref="CI152">
    <cfRule type="cellIs" dxfId="6688" priority="8129" operator="equal">
      <formula>"Sin iniciar"</formula>
    </cfRule>
  </conditionalFormatting>
  <conditionalFormatting sqref="CI152">
    <cfRule type="cellIs" dxfId="6687" priority="8130" operator="equal">
      <formula>"Vencida"</formula>
    </cfRule>
  </conditionalFormatting>
  <conditionalFormatting sqref="CI152">
    <cfRule type="cellIs" dxfId="6686" priority="8131" operator="equal">
      <formula>"En avance"</formula>
    </cfRule>
  </conditionalFormatting>
  <conditionalFormatting sqref="CI152">
    <cfRule type="cellIs" dxfId="6685" priority="8132" operator="equal">
      <formula>"Cumplida"</formula>
    </cfRule>
  </conditionalFormatting>
  <conditionalFormatting sqref="CH152">
    <cfRule type="cellIs" dxfId="6684" priority="8133" stopIfTrue="1" operator="equal">
      <formula>"Sin seguimiento"</formula>
    </cfRule>
  </conditionalFormatting>
  <conditionalFormatting sqref="CH152">
    <cfRule type="cellIs" dxfId="6683" priority="8134" stopIfTrue="1" operator="equal">
      <formula>"Sin iniciar"</formula>
    </cfRule>
  </conditionalFormatting>
  <conditionalFormatting sqref="CH152">
    <cfRule type="cellIs" dxfId="6682" priority="8135" stopIfTrue="1" operator="equal">
      <formula>"Vencida"</formula>
    </cfRule>
  </conditionalFormatting>
  <conditionalFormatting sqref="CH152">
    <cfRule type="cellIs" dxfId="6681" priority="8136" stopIfTrue="1" operator="equal">
      <formula>"En avance"</formula>
    </cfRule>
  </conditionalFormatting>
  <conditionalFormatting sqref="CH152">
    <cfRule type="cellIs" dxfId="6680" priority="8137" stopIfTrue="1" operator="equal">
      <formula>"Cumplida"</formula>
    </cfRule>
  </conditionalFormatting>
  <conditionalFormatting sqref="CG153">
    <cfRule type="cellIs" dxfId="6679" priority="8138" stopIfTrue="1" operator="equal">
      <formula>"Sin seguimiento"</formula>
    </cfRule>
  </conditionalFormatting>
  <conditionalFormatting sqref="CG153">
    <cfRule type="cellIs" dxfId="6678" priority="8139" stopIfTrue="1" operator="equal">
      <formula>"Sin iniciar"</formula>
    </cfRule>
  </conditionalFormatting>
  <conditionalFormatting sqref="CG153">
    <cfRule type="cellIs" dxfId="6677" priority="8140" stopIfTrue="1" operator="equal">
      <formula>"Vencida"</formula>
    </cfRule>
  </conditionalFormatting>
  <conditionalFormatting sqref="CG153">
    <cfRule type="cellIs" dxfId="6676" priority="8141" stopIfTrue="1" operator="equal">
      <formula>"En avance"</formula>
    </cfRule>
  </conditionalFormatting>
  <conditionalFormatting sqref="CG153">
    <cfRule type="cellIs" dxfId="6675" priority="8142" stopIfTrue="1" operator="equal">
      <formula>"Cumplida"</formula>
    </cfRule>
  </conditionalFormatting>
  <conditionalFormatting sqref="CI153">
    <cfRule type="cellIs" dxfId="6674" priority="8143" operator="equal">
      <formula>"Sin iniciar"</formula>
    </cfRule>
  </conditionalFormatting>
  <conditionalFormatting sqref="CI153">
    <cfRule type="cellIs" dxfId="6673" priority="8144" operator="equal">
      <formula>"Vencida"</formula>
    </cfRule>
  </conditionalFormatting>
  <conditionalFormatting sqref="CI153">
    <cfRule type="cellIs" dxfId="6672" priority="8145" operator="equal">
      <formula>"En avance"</formula>
    </cfRule>
  </conditionalFormatting>
  <conditionalFormatting sqref="CI153">
    <cfRule type="cellIs" dxfId="6671" priority="8146" operator="equal">
      <formula>"Cumplida"</formula>
    </cfRule>
  </conditionalFormatting>
  <conditionalFormatting sqref="CH153">
    <cfRule type="cellIs" dxfId="6670" priority="8147" stopIfTrue="1" operator="equal">
      <formula>"Sin seguimiento"</formula>
    </cfRule>
  </conditionalFormatting>
  <conditionalFormatting sqref="CH153">
    <cfRule type="cellIs" dxfId="6669" priority="8148" stopIfTrue="1" operator="equal">
      <formula>"Sin iniciar"</formula>
    </cfRule>
  </conditionalFormatting>
  <conditionalFormatting sqref="CH153">
    <cfRule type="cellIs" dxfId="6668" priority="8149" stopIfTrue="1" operator="equal">
      <formula>"Vencida"</formula>
    </cfRule>
  </conditionalFormatting>
  <conditionalFormatting sqref="CH153">
    <cfRule type="cellIs" dxfId="6667" priority="8150" stopIfTrue="1" operator="equal">
      <formula>"En avance"</formula>
    </cfRule>
  </conditionalFormatting>
  <conditionalFormatting sqref="CH153">
    <cfRule type="cellIs" dxfId="6666" priority="8151" stopIfTrue="1" operator="equal">
      <formula>"Cumplida"</formula>
    </cfRule>
  </conditionalFormatting>
  <conditionalFormatting sqref="CG157">
    <cfRule type="cellIs" dxfId="6665" priority="8152" stopIfTrue="1" operator="equal">
      <formula>"Sin seguimiento"</formula>
    </cfRule>
  </conditionalFormatting>
  <conditionalFormatting sqref="CG157">
    <cfRule type="cellIs" dxfId="6664" priority="8153" stopIfTrue="1" operator="equal">
      <formula>"Sin iniciar"</formula>
    </cfRule>
  </conditionalFormatting>
  <conditionalFormatting sqref="CG157">
    <cfRule type="cellIs" dxfId="6663" priority="8154" stopIfTrue="1" operator="equal">
      <formula>"Vencida"</formula>
    </cfRule>
  </conditionalFormatting>
  <conditionalFormatting sqref="CG157">
    <cfRule type="cellIs" dxfId="6662" priority="8155" stopIfTrue="1" operator="equal">
      <formula>"En avance"</formula>
    </cfRule>
  </conditionalFormatting>
  <conditionalFormatting sqref="CG157">
    <cfRule type="cellIs" dxfId="6661" priority="8156" stopIfTrue="1" operator="equal">
      <formula>"Cumplida"</formula>
    </cfRule>
  </conditionalFormatting>
  <conditionalFormatting sqref="CI157">
    <cfRule type="cellIs" dxfId="6660" priority="8157" operator="equal">
      <formula>"Sin iniciar"</formula>
    </cfRule>
  </conditionalFormatting>
  <conditionalFormatting sqref="CI157">
    <cfRule type="cellIs" dxfId="6659" priority="8158" operator="equal">
      <formula>"Vencida"</formula>
    </cfRule>
  </conditionalFormatting>
  <conditionalFormatting sqref="CI157">
    <cfRule type="cellIs" dxfId="6658" priority="8159" operator="equal">
      <formula>"En avance"</formula>
    </cfRule>
  </conditionalFormatting>
  <conditionalFormatting sqref="CI157">
    <cfRule type="cellIs" dxfId="6657" priority="8160" operator="equal">
      <formula>"Cumplida"</formula>
    </cfRule>
  </conditionalFormatting>
  <conditionalFormatting sqref="CH157">
    <cfRule type="cellIs" dxfId="6656" priority="8161" stopIfTrue="1" operator="equal">
      <formula>"Sin seguimiento"</formula>
    </cfRule>
  </conditionalFormatting>
  <conditionalFormatting sqref="CH157">
    <cfRule type="cellIs" dxfId="6655" priority="8162" stopIfTrue="1" operator="equal">
      <formula>"Sin iniciar"</formula>
    </cfRule>
  </conditionalFormatting>
  <conditionalFormatting sqref="CH157">
    <cfRule type="cellIs" dxfId="6654" priority="8163" stopIfTrue="1" operator="equal">
      <formula>"Vencida"</formula>
    </cfRule>
  </conditionalFormatting>
  <conditionalFormatting sqref="CH157">
    <cfRule type="cellIs" dxfId="6653" priority="8164" stopIfTrue="1" operator="equal">
      <formula>"En avance"</formula>
    </cfRule>
  </conditionalFormatting>
  <conditionalFormatting sqref="CH157">
    <cfRule type="cellIs" dxfId="6652" priority="8165" stopIfTrue="1" operator="equal">
      <formula>"Cumplida"</formula>
    </cfRule>
  </conditionalFormatting>
  <conditionalFormatting sqref="CI158">
    <cfRule type="cellIs" dxfId="6651" priority="8166" operator="equal">
      <formula>"Sin iniciar"</formula>
    </cfRule>
  </conditionalFormatting>
  <conditionalFormatting sqref="CI158">
    <cfRule type="cellIs" dxfId="6650" priority="8167" operator="equal">
      <formula>"Vencida"</formula>
    </cfRule>
  </conditionalFormatting>
  <conditionalFormatting sqref="CI158">
    <cfRule type="cellIs" dxfId="6649" priority="8168" operator="equal">
      <formula>"En avance"</formula>
    </cfRule>
  </conditionalFormatting>
  <conditionalFormatting sqref="CI158">
    <cfRule type="cellIs" dxfId="6648" priority="8169" operator="equal">
      <formula>"Cumplida"</formula>
    </cfRule>
  </conditionalFormatting>
  <conditionalFormatting sqref="CF158">
    <cfRule type="cellIs" dxfId="6647" priority="8170" stopIfTrue="1" operator="equal">
      <formula>"Sin seguimiento"</formula>
    </cfRule>
  </conditionalFormatting>
  <conditionalFormatting sqref="CF158">
    <cfRule type="cellIs" dxfId="6646" priority="8171" stopIfTrue="1" operator="equal">
      <formula>"Sin iniciar"</formula>
    </cfRule>
  </conditionalFormatting>
  <conditionalFormatting sqref="CF158">
    <cfRule type="cellIs" dxfId="6645" priority="8172" stopIfTrue="1" operator="equal">
      <formula>"Vencida"</formula>
    </cfRule>
  </conditionalFormatting>
  <conditionalFormatting sqref="CF158">
    <cfRule type="cellIs" dxfId="6644" priority="8173" stopIfTrue="1" operator="equal">
      <formula>"En avance"</formula>
    </cfRule>
  </conditionalFormatting>
  <conditionalFormatting sqref="CF158">
    <cfRule type="cellIs" dxfId="6643" priority="8174" stopIfTrue="1" operator="equal">
      <formula>"Cumplida"</formula>
    </cfRule>
  </conditionalFormatting>
  <conditionalFormatting sqref="CG158">
    <cfRule type="cellIs" dxfId="6642" priority="8175" stopIfTrue="1" operator="equal">
      <formula>"Sin seguimiento"</formula>
    </cfRule>
  </conditionalFormatting>
  <conditionalFormatting sqref="CG158">
    <cfRule type="cellIs" dxfId="6641" priority="8176" stopIfTrue="1" operator="equal">
      <formula>"Sin iniciar"</formula>
    </cfRule>
  </conditionalFormatting>
  <conditionalFormatting sqref="CG158">
    <cfRule type="cellIs" dxfId="6640" priority="8177" stopIfTrue="1" operator="equal">
      <formula>"Vencida"</formula>
    </cfRule>
  </conditionalFormatting>
  <conditionalFormatting sqref="CG158">
    <cfRule type="cellIs" dxfId="6639" priority="8178" stopIfTrue="1" operator="equal">
      <formula>"En avance"</formula>
    </cfRule>
  </conditionalFormatting>
  <conditionalFormatting sqref="CG158">
    <cfRule type="cellIs" dxfId="6638" priority="8179" stopIfTrue="1" operator="equal">
      <formula>"Cumplida"</formula>
    </cfRule>
  </conditionalFormatting>
  <conditionalFormatting sqref="CH158">
    <cfRule type="cellIs" dxfId="6637" priority="8180" stopIfTrue="1" operator="equal">
      <formula>"Sin seguimiento"</formula>
    </cfRule>
  </conditionalFormatting>
  <conditionalFormatting sqref="CH158">
    <cfRule type="cellIs" dxfId="6636" priority="8181" stopIfTrue="1" operator="equal">
      <formula>"Sin iniciar"</formula>
    </cfRule>
  </conditionalFormatting>
  <conditionalFormatting sqref="CH158">
    <cfRule type="cellIs" dxfId="6635" priority="8182" stopIfTrue="1" operator="equal">
      <formula>"Vencida"</formula>
    </cfRule>
  </conditionalFormatting>
  <conditionalFormatting sqref="CH158">
    <cfRule type="cellIs" dxfId="6634" priority="8183" stopIfTrue="1" operator="equal">
      <formula>"En avance"</formula>
    </cfRule>
  </conditionalFormatting>
  <conditionalFormatting sqref="CH158">
    <cfRule type="cellIs" dxfId="6633" priority="8184" stopIfTrue="1" operator="equal">
      <formula>"Cumplida"</formula>
    </cfRule>
  </conditionalFormatting>
  <conditionalFormatting sqref="CG162">
    <cfRule type="cellIs" dxfId="6632" priority="8185" stopIfTrue="1" operator="equal">
      <formula>"Sin seguimiento"</formula>
    </cfRule>
  </conditionalFormatting>
  <conditionalFormatting sqref="CG162">
    <cfRule type="cellIs" dxfId="6631" priority="8186" stopIfTrue="1" operator="equal">
      <formula>"Sin iniciar"</formula>
    </cfRule>
  </conditionalFormatting>
  <conditionalFormatting sqref="CG162">
    <cfRule type="cellIs" dxfId="6630" priority="8187" stopIfTrue="1" operator="equal">
      <formula>"Vencida"</formula>
    </cfRule>
  </conditionalFormatting>
  <conditionalFormatting sqref="CG162">
    <cfRule type="cellIs" dxfId="6629" priority="8188" stopIfTrue="1" operator="equal">
      <formula>"En avance"</formula>
    </cfRule>
  </conditionalFormatting>
  <conditionalFormatting sqref="CG162">
    <cfRule type="cellIs" dxfId="6628" priority="8189" stopIfTrue="1" operator="equal">
      <formula>"Cumplida"</formula>
    </cfRule>
  </conditionalFormatting>
  <conditionalFormatting sqref="CI162">
    <cfRule type="cellIs" dxfId="6627" priority="8190" operator="equal">
      <formula>"Sin iniciar"</formula>
    </cfRule>
  </conditionalFormatting>
  <conditionalFormatting sqref="CI162">
    <cfRule type="cellIs" dxfId="6626" priority="8191" operator="equal">
      <formula>"Vencida"</formula>
    </cfRule>
  </conditionalFormatting>
  <conditionalFormatting sqref="CI162">
    <cfRule type="cellIs" dxfId="6625" priority="8192" operator="equal">
      <formula>"En avance"</formula>
    </cfRule>
  </conditionalFormatting>
  <conditionalFormatting sqref="CI162">
    <cfRule type="cellIs" dxfId="6624" priority="8193" operator="equal">
      <formula>"Cumplida"</formula>
    </cfRule>
  </conditionalFormatting>
  <conditionalFormatting sqref="CH162">
    <cfRule type="cellIs" dxfId="6623" priority="8194" stopIfTrue="1" operator="equal">
      <formula>"Sin seguimiento"</formula>
    </cfRule>
  </conditionalFormatting>
  <conditionalFormatting sqref="CH162">
    <cfRule type="cellIs" dxfId="6622" priority="8195" stopIfTrue="1" operator="equal">
      <formula>"Sin iniciar"</formula>
    </cfRule>
  </conditionalFormatting>
  <conditionalFormatting sqref="CH162">
    <cfRule type="cellIs" dxfId="6621" priority="8196" stopIfTrue="1" operator="equal">
      <formula>"Vencida"</formula>
    </cfRule>
  </conditionalFormatting>
  <conditionalFormatting sqref="CH162">
    <cfRule type="cellIs" dxfId="6620" priority="8197" stopIfTrue="1" operator="equal">
      <formula>"En avance"</formula>
    </cfRule>
  </conditionalFormatting>
  <conditionalFormatting sqref="CH162">
    <cfRule type="cellIs" dxfId="6619" priority="8198" stopIfTrue="1" operator="equal">
      <formula>"Cumplida"</formula>
    </cfRule>
  </conditionalFormatting>
  <conditionalFormatting sqref="CG164">
    <cfRule type="cellIs" dxfId="6618" priority="8199" stopIfTrue="1" operator="equal">
      <formula>"Sin seguimiento"</formula>
    </cfRule>
  </conditionalFormatting>
  <conditionalFormatting sqref="CG164">
    <cfRule type="cellIs" dxfId="6617" priority="8200" stopIfTrue="1" operator="equal">
      <formula>"Sin iniciar"</formula>
    </cfRule>
  </conditionalFormatting>
  <conditionalFormatting sqref="CG164">
    <cfRule type="cellIs" dxfId="6616" priority="8201" stopIfTrue="1" operator="equal">
      <formula>"Vencida"</formula>
    </cfRule>
  </conditionalFormatting>
  <conditionalFormatting sqref="CG164">
    <cfRule type="cellIs" dxfId="6615" priority="8202" stopIfTrue="1" operator="equal">
      <formula>"En avance"</formula>
    </cfRule>
  </conditionalFormatting>
  <conditionalFormatting sqref="CG164">
    <cfRule type="cellIs" dxfId="6614" priority="8203" stopIfTrue="1" operator="equal">
      <formula>"Cumplida"</formula>
    </cfRule>
  </conditionalFormatting>
  <conditionalFormatting sqref="CI164">
    <cfRule type="cellIs" dxfId="6613" priority="8204" operator="equal">
      <formula>"Sin iniciar"</formula>
    </cfRule>
  </conditionalFormatting>
  <conditionalFormatting sqref="CI164">
    <cfRule type="cellIs" dxfId="6612" priority="8205" operator="equal">
      <formula>"Vencida"</formula>
    </cfRule>
  </conditionalFormatting>
  <conditionalFormatting sqref="CI164">
    <cfRule type="cellIs" dxfId="6611" priority="8206" operator="equal">
      <formula>"En avance"</formula>
    </cfRule>
  </conditionalFormatting>
  <conditionalFormatting sqref="CI164">
    <cfRule type="cellIs" dxfId="6610" priority="8207" operator="equal">
      <formula>"Cumplida"</formula>
    </cfRule>
  </conditionalFormatting>
  <conditionalFormatting sqref="CH164">
    <cfRule type="cellIs" dxfId="6609" priority="8208" stopIfTrue="1" operator="equal">
      <formula>"Sin seguimiento"</formula>
    </cfRule>
  </conditionalFormatting>
  <conditionalFormatting sqref="CH164">
    <cfRule type="cellIs" dxfId="6608" priority="8209" stopIfTrue="1" operator="equal">
      <formula>"Sin iniciar"</formula>
    </cfRule>
  </conditionalFormatting>
  <conditionalFormatting sqref="CH164">
    <cfRule type="cellIs" dxfId="6607" priority="8210" stopIfTrue="1" operator="equal">
      <formula>"Vencida"</formula>
    </cfRule>
  </conditionalFormatting>
  <conditionalFormatting sqref="CH164">
    <cfRule type="cellIs" dxfId="6606" priority="8211" stopIfTrue="1" operator="equal">
      <formula>"En avance"</formula>
    </cfRule>
  </conditionalFormatting>
  <conditionalFormatting sqref="CH164">
    <cfRule type="cellIs" dxfId="6605" priority="8212" stopIfTrue="1" operator="equal">
      <formula>"Cumplida"</formula>
    </cfRule>
  </conditionalFormatting>
  <conditionalFormatting sqref="CG185">
    <cfRule type="cellIs" dxfId="6604" priority="8213" stopIfTrue="1" operator="equal">
      <formula>"Sin seguimiento"</formula>
    </cfRule>
  </conditionalFormatting>
  <conditionalFormatting sqref="CG185">
    <cfRule type="cellIs" dxfId="6603" priority="8214" stopIfTrue="1" operator="equal">
      <formula>"Sin iniciar"</formula>
    </cfRule>
  </conditionalFormatting>
  <conditionalFormatting sqref="CG185">
    <cfRule type="cellIs" dxfId="6602" priority="8215" stopIfTrue="1" operator="equal">
      <formula>"Vencida"</formula>
    </cfRule>
  </conditionalFormatting>
  <conditionalFormatting sqref="CG185">
    <cfRule type="cellIs" dxfId="6601" priority="8216" stopIfTrue="1" operator="equal">
      <formula>"En avance"</formula>
    </cfRule>
  </conditionalFormatting>
  <conditionalFormatting sqref="CG185">
    <cfRule type="cellIs" dxfId="6600" priority="8217" stopIfTrue="1" operator="equal">
      <formula>"Cumplida"</formula>
    </cfRule>
  </conditionalFormatting>
  <conditionalFormatting sqref="CI185">
    <cfRule type="cellIs" dxfId="6599" priority="8218" operator="equal">
      <formula>"Sin iniciar"</formula>
    </cfRule>
  </conditionalFormatting>
  <conditionalFormatting sqref="CI185">
    <cfRule type="cellIs" dxfId="6598" priority="8219" operator="equal">
      <formula>"Vencida"</formula>
    </cfRule>
  </conditionalFormatting>
  <conditionalFormatting sqref="CI185">
    <cfRule type="cellIs" dxfId="6597" priority="8220" operator="equal">
      <formula>"En avance"</formula>
    </cfRule>
  </conditionalFormatting>
  <conditionalFormatting sqref="CI185">
    <cfRule type="cellIs" dxfId="6596" priority="8221" operator="equal">
      <formula>"Cumplida"</formula>
    </cfRule>
  </conditionalFormatting>
  <conditionalFormatting sqref="CH185">
    <cfRule type="cellIs" dxfId="6595" priority="8222" stopIfTrue="1" operator="equal">
      <formula>"Sin seguimiento"</formula>
    </cfRule>
  </conditionalFormatting>
  <conditionalFormatting sqref="CH185">
    <cfRule type="cellIs" dxfId="6594" priority="8223" stopIfTrue="1" operator="equal">
      <formula>"Sin iniciar"</formula>
    </cfRule>
  </conditionalFormatting>
  <conditionalFormatting sqref="CH185">
    <cfRule type="cellIs" dxfId="6593" priority="8224" stopIfTrue="1" operator="equal">
      <formula>"Vencida"</formula>
    </cfRule>
  </conditionalFormatting>
  <conditionalFormatting sqref="CH185">
    <cfRule type="cellIs" dxfId="6592" priority="8225" stopIfTrue="1" operator="equal">
      <formula>"En avance"</formula>
    </cfRule>
  </conditionalFormatting>
  <conditionalFormatting sqref="CH185">
    <cfRule type="cellIs" dxfId="6591" priority="8226" stopIfTrue="1" operator="equal">
      <formula>"Cumplida"</formula>
    </cfRule>
  </conditionalFormatting>
  <conditionalFormatting sqref="CG187">
    <cfRule type="cellIs" dxfId="6590" priority="8227" stopIfTrue="1" operator="equal">
      <formula>"Sin seguimiento"</formula>
    </cfRule>
  </conditionalFormatting>
  <conditionalFormatting sqref="CG187">
    <cfRule type="cellIs" dxfId="6589" priority="8228" stopIfTrue="1" operator="equal">
      <formula>"Sin iniciar"</formula>
    </cfRule>
  </conditionalFormatting>
  <conditionalFormatting sqref="CG187">
    <cfRule type="cellIs" dxfId="6588" priority="8229" stopIfTrue="1" operator="equal">
      <formula>"Vencida"</formula>
    </cfRule>
  </conditionalFormatting>
  <conditionalFormatting sqref="CG187">
    <cfRule type="cellIs" dxfId="6587" priority="8230" stopIfTrue="1" operator="equal">
      <formula>"En avance"</formula>
    </cfRule>
  </conditionalFormatting>
  <conditionalFormatting sqref="CG187">
    <cfRule type="cellIs" dxfId="6586" priority="8231" stopIfTrue="1" operator="equal">
      <formula>"Cumplida"</formula>
    </cfRule>
  </conditionalFormatting>
  <conditionalFormatting sqref="CI187">
    <cfRule type="cellIs" dxfId="6585" priority="8232" operator="equal">
      <formula>"Sin iniciar"</formula>
    </cfRule>
  </conditionalFormatting>
  <conditionalFormatting sqref="CI187">
    <cfRule type="cellIs" dxfId="6584" priority="8233" operator="equal">
      <formula>"Vencida"</formula>
    </cfRule>
  </conditionalFormatting>
  <conditionalFormatting sqref="CI187">
    <cfRule type="cellIs" dxfId="6583" priority="8234" operator="equal">
      <formula>"En avance"</formula>
    </cfRule>
  </conditionalFormatting>
  <conditionalFormatting sqref="CI187">
    <cfRule type="cellIs" dxfId="6582" priority="8235" operator="equal">
      <formula>"Cumplida"</formula>
    </cfRule>
  </conditionalFormatting>
  <conditionalFormatting sqref="CH187">
    <cfRule type="cellIs" dxfId="6581" priority="8236" stopIfTrue="1" operator="equal">
      <formula>"Sin seguimiento"</formula>
    </cfRule>
  </conditionalFormatting>
  <conditionalFormatting sqref="CH187">
    <cfRule type="cellIs" dxfId="6580" priority="8237" stopIfTrue="1" operator="equal">
      <formula>"Sin iniciar"</formula>
    </cfRule>
  </conditionalFormatting>
  <conditionalFormatting sqref="CH187">
    <cfRule type="cellIs" dxfId="6579" priority="8238" stopIfTrue="1" operator="equal">
      <formula>"Vencida"</formula>
    </cfRule>
  </conditionalFormatting>
  <conditionalFormatting sqref="CH187">
    <cfRule type="cellIs" dxfId="6578" priority="8239" stopIfTrue="1" operator="equal">
      <formula>"En avance"</formula>
    </cfRule>
  </conditionalFormatting>
  <conditionalFormatting sqref="CH187">
    <cfRule type="cellIs" dxfId="6577" priority="8240" stopIfTrue="1" operator="equal">
      <formula>"Cumplida"</formula>
    </cfRule>
  </conditionalFormatting>
  <conditionalFormatting sqref="CI188">
    <cfRule type="cellIs" dxfId="6576" priority="8241" operator="equal">
      <formula>"Sin iniciar"</formula>
    </cfRule>
  </conditionalFormatting>
  <conditionalFormatting sqref="CI188">
    <cfRule type="cellIs" dxfId="6575" priority="8242" operator="equal">
      <formula>"Vencida"</formula>
    </cfRule>
  </conditionalFormatting>
  <conditionalFormatting sqref="CI188">
    <cfRule type="cellIs" dxfId="6574" priority="8243" operator="equal">
      <formula>"En avance"</formula>
    </cfRule>
  </conditionalFormatting>
  <conditionalFormatting sqref="CI188">
    <cfRule type="cellIs" dxfId="6573" priority="8244" operator="equal">
      <formula>"Cumplida"</formula>
    </cfRule>
  </conditionalFormatting>
  <conditionalFormatting sqref="CF188">
    <cfRule type="cellIs" dxfId="6572" priority="8245" stopIfTrue="1" operator="equal">
      <formula>"Sin seguimiento"</formula>
    </cfRule>
  </conditionalFormatting>
  <conditionalFormatting sqref="CF188">
    <cfRule type="cellIs" dxfId="6571" priority="8246" stopIfTrue="1" operator="equal">
      <formula>"Sin iniciar"</formula>
    </cfRule>
  </conditionalFormatting>
  <conditionalFormatting sqref="CF188">
    <cfRule type="cellIs" dxfId="6570" priority="8247" stopIfTrue="1" operator="equal">
      <formula>"Vencida"</formula>
    </cfRule>
  </conditionalFormatting>
  <conditionalFormatting sqref="CF188">
    <cfRule type="cellIs" dxfId="6569" priority="8248" stopIfTrue="1" operator="equal">
      <formula>"En avance"</formula>
    </cfRule>
  </conditionalFormatting>
  <conditionalFormatting sqref="CF188">
    <cfRule type="cellIs" dxfId="6568" priority="8249" stopIfTrue="1" operator="equal">
      <formula>"Cumplida"</formula>
    </cfRule>
  </conditionalFormatting>
  <conditionalFormatting sqref="CG188">
    <cfRule type="cellIs" dxfId="6567" priority="8250" stopIfTrue="1" operator="equal">
      <formula>"Sin seguimiento"</formula>
    </cfRule>
  </conditionalFormatting>
  <conditionalFormatting sqref="CG188">
    <cfRule type="cellIs" dxfId="6566" priority="8251" stopIfTrue="1" operator="equal">
      <formula>"Sin iniciar"</formula>
    </cfRule>
  </conditionalFormatting>
  <conditionalFormatting sqref="CG188">
    <cfRule type="cellIs" dxfId="6565" priority="8252" stopIfTrue="1" operator="equal">
      <formula>"Vencida"</formula>
    </cfRule>
  </conditionalFormatting>
  <conditionalFormatting sqref="CG188">
    <cfRule type="cellIs" dxfId="6564" priority="8253" stopIfTrue="1" operator="equal">
      <formula>"En avance"</formula>
    </cfRule>
  </conditionalFormatting>
  <conditionalFormatting sqref="CG188">
    <cfRule type="cellIs" dxfId="6563" priority="8254" stopIfTrue="1" operator="equal">
      <formula>"Cumplida"</formula>
    </cfRule>
  </conditionalFormatting>
  <conditionalFormatting sqref="CH188">
    <cfRule type="cellIs" dxfId="6562" priority="8255" stopIfTrue="1" operator="equal">
      <formula>"Sin seguimiento"</formula>
    </cfRule>
  </conditionalFormatting>
  <conditionalFormatting sqref="CH188">
    <cfRule type="cellIs" dxfId="6561" priority="8256" stopIfTrue="1" operator="equal">
      <formula>"Sin iniciar"</formula>
    </cfRule>
  </conditionalFormatting>
  <conditionalFormatting sqref="CH188">
    <cfRule type="cellIs" dxfId="6560" priority="8257" stopIfTrue="1" operator="equal">
      <formula>"Vencida"</formula>
    </cfRule>
  </conditionalFormatting>
  <conditionalFormatting sqref="CH188">
    <cfRule type="cellIs" dxfId="6559" priority="8258" stopIfTrue="1" operator="equal">
      <formula>"En avance"</formula>
    </cfRule>
  </conditionalFormatting>
  <conditionalFormatting sqref="CH188">
    <cfRule type="cellIs" dxfId="6558" priority="8259" stopIfTrue="1" operator="equal">
      <formula>"Cumplida"</formula>
    </cfRule>
  </conditionalFormatting>
  <conditionalFormatting sqref="CG189">
    <cfRule type="cellIs" dxfId="6557" priority="8260" stopIfTrue="1" operator="equal">
      <formula>"Sin seguimiento"</formula>
    </cfRule>
  </conditionalFormatting>
  <conditionalFormatting sqref="CG189">
    <cfRule type="cellIs" dxfId="6556" priority="8261" stopIfTrue="1" operator="equal">
      <formula>"Sin iniciar"</formula>
    </cfRule>
  </conditionalFormatting>
  <conditionalFormatting sqref="CG189">
    <cfRule type="cellIs" dxfId="6555" priority="8262" stopIfTrue="1" operator="equal">
      <formula>"Vencida"</formula>
    </cfRule>
  </conditionalFormatting>
  <conditionalFormatting sqref="CG189">
    <cfRule type="cellIs" dxfId="6554" priority="8263" stopIfTrue="1" operator="equal">
      <formula>"En avance"</formula>
    </cfRule>
  </conditionalFormatting>
  <conditionalFormatting sqref="CG189">
    <cfRule type="cellIs" dxfId="6553" priority="8264" stopIfTrue="1" operator="equal">
      <formula>"Cumplida"</formula>
    </cfRule>
  </conditionalFormatting>
  <conditionalFormatting sqref="CI189">
    <cfRule type="cellIs" dxfId="6552" priority="8265" operator="equal">
      <formula>"Sin iniciar"</formula>
    </cfRule>
  </conditionalFormatting>
  <conditionalFormatting sqref="CI189">
    <cfRule type="cellIs" dxfId="6551" priority="8266" operator="equal">
      <formula>"Vencida"</formula>
    </cfRule>
  </conditionalFormatting>
  <conditionalFormatting sqref="CI189">
    <cfRule type="cellIs" dxfId="6550" priority="8267" operator="equal">
      <formula>"En avance"</formula>
    </cfRule>
  </conditionalFormatting>
  <conditionalFormatting sqref="CI189">
    <cfRule type="cellIs" dxfId="6549" priority="8268" operator="equal">
      <formula>"Cumplida"</formula>
    </cfRule>
  </conditionalFormatting>
  <conditionalFormatting sqref="CH189">
    <cfRule type="cellIs" dxfId="6548" priority="8269" stopIfTrue="1" operator="equal">
      <formula>"Sin seguimiento"</formula>
    </cfRule>
  </conditionalFormatting>
  <conditionalFormatting sqref="CH189">
    <cfRule type="cellIs" dxfId="6547" priority="8270" stopIfTrue="1" operator="equal">
      <formula>"Sin iniciar"</formula>
    </cfRule>
  </conditionalFormatting>
  <conditionalFormatting sqref="CH189">
    <cfRule type="cellIs" dxfId="6546" priority="8271" stopIfTrue="1" operator="equal">
      <formula>"Vencida"</formula>
    </cfRule>
  </conditionalFormatting>
  <conditionalFormatting sqref="CH189">
    <cfRule type="cellIs" dxfId="6545" priority="8272" stopIfTrue="1" operator="equal">
      <formula>"En avance"</formula>
    </cfRule>
  </conditionalFormatting>
  <conditionalFormatting sqref="CH189">
    <cfRule type="cellIs" dxfId="6544" priority="8273" stopIfTrue="1" operator="equal">
      <formula>"Cumplida"</formula>
    </cfRule>
  </conditionalFormatting>
  <conditionalFormatting sqref="CI190">
    <cfRule type="cellIs" dxfId="6543" priority="8274" operator="equal">
      <formula>"Sin iniciar"</formula>
    </cfRule>
  </conditionalFormatting>
  <conditionalFormatting sqref="CI190">
    <cfRule type="cellIs" dxfId="6542" priority="8275" operator="equal">
      <formula>"Vencida"</formula>
    </cfRule>
  </conditionalFormatting>
  <conditionalFormatting sqref="CI190">
    <cfRule type="cellIs" dxfId="6541" priority="8276" operator="equal">
      <formula>"En avance"</formula>
    </cfRule>
  </conditionalFormatting>
  <conditionalFormatting sqref="CI190">
    <cfRule type="cellIs" dxfId="6540" priority="8277" operator="equal">
      <formula>"Cumplida"</formula>
    </cfRule>
  </conditionalFormatting>
  <conditionalFormatting sqref="CF190">
    <cfRule type="cellIs" dxfId="6539" priority="8278" stopIfTrue="1" operator="equal">
      <formula>"Sin seguimiento"</formula>
    </cfRule>
  </conditionalFormatting>
  <conditionalFormatting sqref="CF190">
    <cfRule type="cellIs" dxfId="6538" priority="8279" stopIfTrue="1" operator="equal">
      <formula>"Sin iniciar"</formula>
    </cfRule>
  </conditionalFormatting>
  <conditionalFormatting sqref="CF190">
    <cfRule type="cellIs" dxfId="6537" priority="8280" stopIfTrue="1" operator="equal">
      <formula>"Vencida"</formula>
    </cfRule>
  </conditionalFormatting>
  <conditionalFormatting sqref="CF190">
    <cfRule type="cellIs" dxfId="6536" priority="8281" stopIfTrue="1" operator="equal">
      <formula>"En avance"</formula>
    </cfRule>
  </conditionalFormatting>
  <conditionalFormatting sqref="CF190">
    <cfRule type="cellIs" dxfId="6535" priority="8282" stopIfTrue="1" operator="equal">
      <formula>"Cumplida"</formula>
    </cfRule>
  </conditionalFormatting>
  <conditionalFormatting sqref="CG190">
    <cfRule type="cellIs" dxfId="6534" priority="8283" stopIfTrue="1" operator="equal">
      <formula>"Sin seguimiento"</formula>
    </cfRule>
  </conditionalFormatting>
  <conditionalFormatting sqref="CG190">
    <cfRule type="cellIs" dxfId="6533" priority="8284" stopIfTrue="1" operator="equal">
      <formula>"Sin iniciar"</formula>
    </cfRule>
  </conditionalFormatting>
  <conditionalFormatting sqref="CG190">
    <cfRule type="cellIs" dxfId="6532" priority="8285" stopIfTrue="1" operator="equal">
      <formula>"Vencida"</formula>
    </cfRule>
  </conditionalFormatting>
  <conditionalFormatting sqref="CG190">
    <cfRule type="cellIs" dxfId="6531" priority="8286" stopIfTrue="1" operator="equal">
      <formula>"En avance"</formula>
    </cfRule>
  </conditionalFormatting>
  <conditionalFormatting sqref="CG190">
    <cfRule type="cellIs" dxfId="6530" priority="8287" stopIfTrue="1" operator="equal">
      <formula>"Cumplida"</formula>
    </cfRule>
  </conditionalFormatting>
  <conditionalFormatting sqref="CH190">
    <cfRule type="cellIs" dxfId="6529" priority="8288" stopIfTrue="1" operator="equal">
      <formula>"Sin seguimiento"</formula>
    </cfRule>
  </conditionalFormatting>
  <conditionalFormatting sqref="CH190">
    <cfRule type="cellIs" dxfId="6528" priority="8289" stopIfTrue="1" operator="equal">
      <formula>"Sin iniciar"</formula>
    </cfRule>
  </conditionalFormatting>
  <conditionalFormatting sqref="CH190">
    <cfRule type="cellIs" dxfId="6527" priority="8290" stopIfTrue="1" operator="equal">
      <formula>"Vencida"</formula>
    </cfRule>
  </conditionalFormatting>
  <conditionalFormatting sqref="CH190">
    <cfRule type="cellIs" dxfId="6526" priority="8291" stopIfTrue="1" operator="equal">
      <formula>"En avance"</formula>
    </cfRule>
  </conditionalFormatting>
  <conditionalFormatting sqref="CH190">
    <cfRule type="cellIs" dxfId="6525" priority="8292" stopIfTrue="1" operator="equal">
      <formula>"Cumplida"</formula>
    </cfRule>
  </conditionalFormatting>
  <conditionalFormatting sqref="CG191">
    <cfRule type="cellIs" dxfId="6524" priority="8293" stopIfTrue="1" operator="equal">
      <formula>"Sin seguimiento"</formula>
    </cfRule>
  </conditionalFormatting>
  <conditionalFormatting sqref="CG191">
    <cfRule type="cellIs" dxfId="6523" priority="8294" stopIfTrue="1" operator="equal">
      <formula>"Sin iniciar"</formula>
    </cfRule>
  </conditionalFormatting>
  <conditionalFormatting sqref="CG191">
    <cfRule type="cellIs" dxfId="6522" priority="8295" stopIfTrue="1" operator="equal">
      <formula>"Vencida"</formula>
    </cfRule>
  </conditionalFormatting>
  <conditionalFormatting sqref="CG191">
    <cfRule type="cellIs" dxfId="6521" priority="8296" stopIfTrue="1" operator="equal">
      <formula>"En avance"</formula>
    </cfRule>
  </conditionalFormatting>
  <conditionalFormatting sqref="CG191">
    <cfRule type="cellIs" dxfId="6520" priority="8297" stopIfTrue="1" operator="equal">
      <formula>"Cumplida"</formula>
    </cfRule>
  </conditionalFormatting>
  <conditionalFormatting sqref="CI191">
    <cfRule type="cellIs" dxfId="6519" priority="8298" operator="equal">
      <formula>"Sin iniciar"</formula>
    </cfRule>
  </conditionalFormatting>
  <conditionalFormatting sqref="CI191">
    <cfRule type="cellIs" dxfId="6518" priority="8299" operator="equal">
      <formula>"Vencida"</formula>
    </cfRule>
  </conditionalFormatting>
  <conditionalFormatting sqref="CI191">
    <cfRule type="cellIs" dxfId="6517" priority="8300" operator="equal">
      <formula>"En avance"</formula>
    </cfRule>
  </conditionalFormatting>
  <conditionalFormatting sqref="CI191">
    <cfRule type="cellIs" dxfId="6516" priority="8301" operator="equal">
      <formula>"Cumplida"</formula>
    </cfRule>
  </conditionalFormatting>
  <conditionalFormatting sqref="CH191">
    <cfRule type="cellIs" dxfId="6515" priority="8302" stopIfTrue="1" operator="equal">
      <formula>"Sin seguimiento"</formula>
    </cfRule>
  </conditionalFormatting>
  <conditionalFormatting sqref="CH191">
    <cfRule type="cellIs" dxfId="6514" priority="8303" stopIfTrue="1" operator="equal">
      <formula>"Sin iniciar"</formula>
    </cfRule>
  </conditionalFormatting>
  <conditionalFormatting sqref="CH191">
    <cfRule type="cellIs" dxfId="6513" priority="8304" stopIfTrue="1" operator="equal">
      <formula>"Vencida"</formula>
    </cfRule>
  </conditionalFormatting>
  <conditionalFormatting sqref="CH191">
    <cfRule type="cellIs" dxfId="6512" priority="8305" stopIfTrue="1" operator="equal">
      <formula>"En avance"</formula>
    </cfRule>
  </conditionalFormatting>
  <conditionalFormatting sqref="CH191">
    <cfRule type="cellIs" dxfId="6511" priority="8306" stopIfTrue="1" operator="equal">
      <formula>"Cumplida"</formula>
    </cfRule>
  </conditionalFormatting>
  <conditionalFormatting sqref="CG193">
    <cfRule type="cellIs" dxfId="6510" priority="8307" stopIfTrue="1" operator="equal">
      <formula>"Sin seguimiento"</formula>
    </cfRule>
  </conditionalFormatting>
  <conditionalFormatting sqref="CG193">
    <cfRule type="cellIs" dxfId="6509" priority="8308" stopIfTrue="1" operator="equal">
      <formula>"Sin iniciar"</formula>
    </cfRule>
  </conditionalFormatting>
  <conditionalFormatting sqref="CG193">
    <cfRule type="cellIs" dxfId="6508" priority="8309" stopIfTrue="1" operator="equal">
      <formula>"Vencida"</formula>
    </cfRule>
  </conditionalFormatting>
  <conditionalFormatting sqref="CG193">
    <cfRule type="cellIs" dxfId="6507" priority="8310" stopIfTrue="1" operator="equal">
      <formula>"En avance"</formula>
    </cfRule>
  </conditionalFormatting>
  <conditionalFormatting sqref="CG193">
    <cfRule type="cellIs" dxfId="6506" priority="8311" stopIfTrue="1" operator="equal">
      <formula>"Cumplida"</formula>
    </cfRule>
  </conditionalFormatting>
  <conditionalFormatting sqref="CI193">
    <cfRule type="cellIs" dxfId="6505" priority="8312" operator="equal">
      <formula>"Sin iniciar"</formula>
    </cfRule>
  </conditionalFormatting>
  <conditionalFormatting sqref="CI193">
    <cfRule type="cellIs" dxfId="6504" priority="8313" operator="equal">
      <formula>"Vencida"</formula>
    </cfRule>
  </conditionalFormatting>
  <conditionalFormatting sqref="CI193">
    <cfRule type="cellIs" dxfId="6503" priority="8314" operator="equal">
      <formula>"En avance"</formula>
    </cfRule>
  </conditionalFormatting>
  <conditionalFormatting sqref="CI193">
    <cfRule type="cellIs" dxfId="6502" priority="8315" operator="equal">
      <formula>"Cumplida"</formula>
    </cfRule>
  </conditionalFormatting>
  <conditionalFormatting sqref="CH193">
    <cfRule type="cellIs" dxfId="6501" priority="8316" stopIfTrue="1" operator="equal">
      <formula>"Sin seguimiento"</formula>
    </cfRule>
  </conditionalFormatting>
  <conditionalFormatting sqref="CH193">
    <cfRule type="cellIs" dxfId="6500" priority="8317" stopIfTrue="1" operator="equal">
      <formula>"Sin iniciar"</formula>
    </cfRule>
  </conditionalFormatting>
  <conditionalFormatting sqref="CH193">
    <cfRule type="cellIs" dxfId="6499" priority="8318" stopIfTrue="1" operator="equal">
      <formula>"Vencida"</formula>
    </cfRule>
  </conditionalFormatting>
  <conditionalFormatting sqref="CH193">
    <cfRule type="cellIs" dxfId="6498" priority="8319" stopIfTrue="1" operator="equal">
      <formula>"En avance"</formula>
    </cfRule>
  </conditionalFormatting>
  <conditionalFormatting sqref="CH193">
    <cfRule type="cellIs" dxfId="6497" priority="8320" stopIfTrue="1" operator="equal">
      <formula>"Cumplida"</formula>
    </cfRule>
  </conditionalFormatting>
  <conditionalFormatting sqref="CG194">
    <cfRule type="cellIs" dxfId="6496" priority="8321" stopIfTrue="1" operator="equal">
      <formula>"Sin seguimiento"</formula>
    </cfRule>
  </conditionalFormatting>
  <conditionalFormatting sqref="CG194">
    <cfRule type="cellIs" dxfId="6495" priority="8322" stopIfTrue="1" operator="equal">
      <formula>"Sin iniciar"</formula>
    </cfRule>
  </conditionalFormatting>
  <conditionalFormatting sqref="CG194">
    <cfRule type="cellIs" dxfId="6494" priority="8323" stopIfTrue="1" operator="equal">
      <formula>"Vencida"</formula>
    </cfRule>
  </conditionalFormatting>
  <conditionalFormatting sqref="CG194">
    <cfRule type="cellIs" dxfId="6493" priority="8324" stopIfTrue="1" operator="equal">
      <formula>"En avance"</formula>
    </cfRule>
  </conditionalFormatting>
  <conditionalFormatting sqref="CG194">
    <cfRule type="cellIs" dxfId="6492" priority="8325" stopIfTrue="1" operator="equal">
      <formula>"Cumplida"</formula>
    </cfRule>
  </conditionalFormatting>
  <conditionalFormatting sqref="CI194">
    <cfRule type="cellIs" dxfId="6491" priority="8326" operator="equal">
      <formula>"Sin iniciar"</formula>
    </cfRule>
  </conditionalFormatting>
  <conditionalFormatting sqref="CI194">
    <cfRule type="cellIs" dxfId="6490" priority="8327" operator="equal">
      <formula>"Vencida"</formula>
    </cfRule>
  </conditionalFormatting>
  <conditionalFormatting sqref="CI194">
    <cfRule type="cellIs" dxfId="6489" priority="8328" operator="equal">
      <formula>"En avance"</formula>
    </cfRule>
  </conditionalFormatting>
  <conditionalFormatting sqref="CI194">
    <cfRule type="cellIs" dxfId="6488" priority="8329" operator="equal">
      <formula>"Cumplida"</formula>
    </cfRule>
  </conditionalFormatting>
  <conditionalFormatting sqref="CH194">
    <cfRule type="cellIs" dxfId="6487" priority="8330" stopIfTrue="1" operator="equal">
      <formula>"Sin seguimiento"</formula>
    </cfRule>
  </conditionalFormatting>
  <conditionalFormatting sqref="CH194">
    <cfRule type="cellIs" dxfId="6486" priority="8331" stopIfTrue="1" operator="equal">
      <formula>"Sin iniciar"</formula>
    </cfRule>
  </conditionalFormatting>
  <conditionalFormatting sqref="CH194">
    <cfRule type="cellIs" dxfId="6485" priority="8332" stopIfTrue="1" operator="equal">
      <formula>"Vencida"</formula>
    </cfRule>
  </conditionalFormatting>
  <conditionalFormatting sqref="CH194">
    <cfRule type="cellIs" dxfId="6484" priority="8333" stopIfTrue="1" operator="equal">
      <formula>"En avance"</formula>
    </cfRule>
  </conditionalFormatting>
  <conditionalFormatting sqref="CH194">
    <cfRule type="cellIs" dxfId="6483" priority="8334" stopIfTrue="1" operator="equal">
      <formula>"Cumplida"</formula>
    </cfRule>
  </conditionalFormatting>
  <conditionalFormatting sqref="CG286">
    <cfRule type="cellIs" dxfId="6482" priority="8335" stopIfTrue="1" operator="equal">
      <formula>"Sin seguimiento"</formula>
    </cfRule>
  </conditionalFormatting>
  <conditionalFormatting sqref="CG286">
    <cfRule type="cellIs" dxfId="6481" priority="8336" stopIfTrue="1" operator="equal">
      <formula>"Sin iniciar"</formula>
    </cfRule>
  </conditionalFormatting>
  <conditionalFormatting sqref="CG286">
    <cfRule type="cellIs" dxfId="6480" priority="8337" stopIfTrue="1" operator="equal">
      <formula>"Vencida"</formula>
    </cfRule>
  </conditionalFormatting>
  <conditionalFormatting sqref="CG286">
    <cfRule type="cellIs" dxfId="6479" priority="8338" stopIfTrue="1" operator="equal">
      <formula>"En avance"</formula>
    </cfRule>
  </conditionalFormatting>
  <conditionalFormatting sqref="CG286">
    <cfRule type="cellIs" dxfId="6478" priority="8339" stopIfTrue="1" operator="equal">
      <formula>"Cumplida"</formula>
    </cfRule>
  </conditionalFormatting>
  <conditionalFormatting sqref="CI286">
    <cfRule type="cellIs" dxfId="6477" priority="8340" operator="equal">
      <formula>"Sin iniciar"</formula>
    </cfRule>
  </conditionalFormatting>
  <conditionalFormatting sqref="CI286">
    <cfRule type="cellIs" dxfId="6476" priority="8341" operator="equal">
      <formula>"Vencida"</formula>
    </cfRule>
  </conditionalFormatting>
  <conditionalFormatting sqref="CI286">
    <cfRule type="cellIs" dxfId="6475" priority="8342" operator="equal">
      <formula>"En avance"</formula>
    </cfRule>
  </conditionalFormatting>
  <conditionalFormatting sqref="CI286">
    <cfRule type="cellIs" dxfId="6474" priority="8343" operator="equal">
      <formula>"Cumplida"</formula>
    </cfRule>
  </conditionalFormatting>
  <conditionalFormatting sqref="CH286">
    <cfRule type="cellIs" dxfId="6473" priority="8344" stopIfTrue="1" operator="equal">
      <formula>"Sin seguimiento"</formula>
    </cfRule>
  </conditionalFormatting>
  <conditionalFormatting sqref="CH286">
    <cfRule type="cellIs" dxfId="6472" priority="8345" stopIfTrue="1" operator="equal">
      <formula>"Sin iniciar"</formula>
    </cfRule>
  </conditionalFormatting>
  <conditionalFormatting sqref="CH286">
    <cfRule type="cellIs" dxfId="6471" priority="8346" stopIfTrue="1" operator="equal">
      <formula>"Vencida"</formula>
    </cfRule>
  </conditionalFormatting>
  <conditionalFormatting sqref="CH286">
    <cfRule type="cellIs" dxfId="6470" priority="8347" stopIfTrue="1" operator="equal">
      <formula>"En avance"</formula>
    </cfRule>
  </conditionalFormatting>
  <conditionalFormatting sqref="CH286">
    <cfRule type="cellIs" dxfId="6469" priority="8348" stopIfTrue="1" operator="equal">
      <formula>"Cumplida"</formula>
    </cfRule>
  </conditionalFormatting>
  <conditionalFormatting sqref="CG288">
    <cfRule type="cellIs" dxfId="6468" priority="8349" stopIfTrue="1" operator="equal">
      <formula>"Sin seguimiento"</formula>
    </cfRule>
  </conditionalFormatting>
  <conditionalFormatting sqref="CG288">
    <cfRule type="cellIs" dxfId="6467" priority="8350" stopIfTrue="1" operator="equal">
      <formula>"Sin iniciar"</formula>
    </cfRule>
  </conditionalFormatting>
  <conditionalFormatting sqref="CG288">
    <cfRule type="cellIs" dxfId="6466" priority="8351" stopIfTrue="1" operator="equal">
      <formula>"Vencida"</formula>
    </cfRule>
  </conditionalFormatting>
  <conditionalFormatting sqref="CG288">
    <cfRule type="cellIs" dxfId="6465" priority="8352" stopIfTrue="1" operator="equal">
      <formula>"En avance"</formula>
    </cfRule>
  </conditionalFormatting>
  <conditionalFormatting sqref="CG288">
    <cfRule type="cellIs" dxfId="6464" priority="8353" stopIfTrue="1" operator="equal">
      <formula>"Cumplida"</formula>
    </cfRule>
  </conditionalFormatting>
  <conditionalFormatting sqref="CI288">
    <cfRule type="cellIs" dxfId="6463" priority="8354" operator="equal">
      <formula>"Sin iniciar"</formula>
    </cfRule>
  </conditionalFormatting>
  <conditionalFormatting sqref="CI288">
    <cfRule type="cellIs" dxfId="6462" priority="8355" operator="equal">
      <formula>"Vencida"</formula>
    </cfRule>
  </conditionalFormatting>
  <conditionalFormatting sqref="CI288">
    <cfRule type="cellIs" dxfId="6461" priority="8356" operator="equal">
      <formula>"En avance"</formula>
    </cfRule>
  </conditionalFormatting>
  <conditionalFormatting sqref="CI288">
    <cfRule type="cellIs" dxfId="6460" priority="8357" operator="equal">
      <formula>"Cumplida"</formula>
    </cfRule>
  </conditionalFormatting>
  <conditionalFormatting sqref="CH288">
    <cfRule type="cellIs" dxfId="6459" priority="8358" stopIfTrue="1" operator="equal">
      <formula>"Sin seguimiento"</formula>
    </cfRule>
  </conditionalFormatting>
  <conditionalFormatting sqref="CH288">
    <cfRule type="cellIs" dxfId="6458" priority="8359" stopIfTrue="1" operator="equal">
      <formula>"Sin iniciar"</formula>
    </cfRule>
  </conditionalFormatting>
  <conditionalFormatting sqref="CH288">
    <cfRule type="cellIs" dxfId="6457" priority="8360" stopIfTrue="1" operator="equal">
      <formula>"Vencida"</formula>
    </cfRule>
  </conditionalFormatting>
  <conditionalFormatting sqref="CH288">
    <cfRule type="cellIs" dxfId="6456" priority="8361" stopIfTrue="1" operator="equal">
      <formula>"En avance"</formula>
    </cfRule>
  </conditionalFormatting>
  <conditionalFormatting sqref="CH288">
    <cfRule type="cellIs" dxfId="6455" priority="8362" stopIfTrue="1" operator="equal">
      <formula>"Cumplida"</formula>
    </cfRule>
  </conditionalFormatting>
  <conditionalFormatting sqref="CG313">
    <cfRule type="cellIs" dxfId="6454" priority="8363" stopIfTrue="1" operator="equal">
      <formula>"Sin seguimiento"</formula>
    </cfRule>
  </conditionalFormatting>
  <conditionalFormatting sqref="CG313">
    <cfRule type="cellIs" dxfId="6453" priority="8364" stopIfTrue="1" operator="equal">
      <formula>"Sin iniciar"</formula>
    </cfRule>
  </conditionalFormatting>
  <conditionalFormatting sqref="CG313">
    <cfRule type="cellIs" dxfId="6452" priority="8365" stopIfTrue="1" operator="equal">
      <formula>"Vencida"</formula>
    </cfRule>
  </conditionalFormatting>
  <conditionalFormatting sqref="CG313">
    <cfRule type="cellIs" dxfId="6451" priority="8366" stopIfTrue="1" operator="equal">
      <formula>"En avance"</formula>
    </cfRule>
  </conditionalFormatting>
  <conditionalFormatting sqref="CG313">
    <cfRule type="cellIs" dxfId="6450" priority="8367" stopIfTrue="1" operator="equal">
      <formula>"Cumplida"</formula>
    </cfRule>
  </conditionalFormatting>
  <conditionalFormatting sqref="CF313">
    <cfRule type="cellIs" dxfId="6449" priority="8368" stopIfTrue="1" operator="equal">
      <formula>"Sin seguimiento"</formula>
    </cfRule>
  </conditionalFormatting>
  <conditionalFormatting sqref="CF313">
    <cfRule type="cellIs" dxfId="6448" priority="8369" stopIfTrue="1" operator="equal">
      <formula>"Sin iniciar"</formula>
    </cfRule>
  </conditionalFormatting>
  <conditionalFormatting sqref="CF313">
    <cfRule type="cellIs" dxfId="6447" priority="8370" stopIfTrue="1" operator="equal">
      <formula>"Vencida"</formula>
    </cfRule>
  </conditionalFormatting>
  <conditionalFormatting sqref="CF313">
    <cfRule type="cellIs" dxfId="6446" priority="8371" stopIfTrue="1" operator="equal">
      <formula>"En avance"</formula>
    </cfRule>
  </conditionalFormatting>
  <conditionalFormatting sqref="CF313">
    <cfRule type="cellIs" dxfId="6445" priority="8372" stopIfTrue="1" operator="equal">
      <formula>"Cumplida"</formula>
    </cfRule>
  </conditionalFormatting>
  <conditionalFormatting sqref="CI313">
    <cfRule type="cellIs" dxfId="6444" priority="8373" operator="equal">
      <formula>"Sin iniciar"</formula>
    </cfRule>
  </conditionalFormatting>
  <conditionalFormatting sqref="CI313">
    <cfRule type="cellIs" dxfId="6443" priority="8374" operator="equal">
      <formula>"Vencida"</formula>
    </cfRule>
  </conditionalFormatting>
  <conditionalFormatting sqref="CI313">
    <cfRule type="cellIs" dxfId="6442" priority="8375" operator="equal">
      <formula>"En avance"</formula>
    </cfRule>
  </conditionalFormatting>
  <conditionalFormatting sqref="CI313">
    <cfRule type="cellIs" dxfId="6441" priority="8376" operator="equal">
      <formula>"Cumplida"</formula>
    </cfRule>
  </conditionalFormatting>
  <conditionalFormatting sqref="CH313">
    <cfRule type="cellIs" dxfId="6440" priority="8377" stopIfTrue="1" operator="equal">
      <formula>"Sin seguimiento"</formula>
    </cfRule>
  </conditionalFormatting>
  <conditionalFormatting sqref="CH313">
    <cfRule type="cellIs" dxfId="6439" priority="8378" stopIfTrue="1" operator="equal">
      <formula>"Sin iniciar"</formula>
    </cfRule>
  </conditionalFormatting>
  <conditionalFormatting sqref="CH313">
    <cfRule type="cellIs" dxfId="6438" priority="8379" stopIfTrue="1" operator="equal">
      <formula>"Vencida"</formula>
    </cfRule>
  </conditionalFormatting>
  <conditionalFormatting sqref="CH313">
    <cfRule type="cellIs" dxfId="6437" priority="8380" stopIfTrue="1" operator="equal">
      <formula>"En avance"</formula>
    </cfRule>
  </conditionalFormatting>
  <conditionalFormatting sqref="CH313">
    <cfRule type="cellIs" dxfId="6436" priority="8381" stopIfTrue="1" operator="equal">
      <formula>"Cumplida"</formula>
    </cfRule>
  </conditionalFormatting>
  <conditionalFormatting sqref="CG315">
    <cfRule type="cellIs" dxfId="6435" priority="8382" stopIfTrue="1" operator="equal">
      <formula>"Sin seguimiento"</formula>
    </cfRule>
  </conditionalFormatting>
  <conditionalFormatting sqref="CG315">
    <cfRule type="cellIs" dxfId="6434" priority="8383" stopIfTrue="1" operator="equal">
      <formula>"Sin iniciar"</formula>
    </cfRule>
  </conditionalFormatting>
  <conditionalFormatting sqref="CG315">
    <cfRule type="cellIs" dxfId="6433" priority="8384" stopIfTrue="1" operator="equal">
      <formula>"Vencida"</formula>
    </cfRule>
  </conditionalFormatting>
  <conditionalFormatting sqref="CG315">
    <cfRule type="cellIs" dxfId="6432" priority="8385" stopIfTrue="1" operator="equal">
      <formula>"En avance"</formula>
    </cfRule>
  </conditionalFormatting>
  <conditionalFormatting sqref="CG315">
    <cfRule type="cellIs" dxfId="6431" priority="8386" stopIfTrue="1" operator="equal">
      <formula>"Cumplida"</formula>
    </cfRule>
  </conditionalFormatting>
  <conditionalFormatting sqref="CI315">
    <cfRule type="cellIs" dxfId="6430" priority="8387" operator="equal">
      <formula>"Sin iniciar"</formula>
    </cfRule>
  </conditionalFormatting>
  <conditionalFormatting sqref="CI315">
    <cfRule type="cellIs" dxfId="6429" priority="8388" operator="equal">
      <formula>"Vencida"</formula>
    </cfRule>
  </conditionalFormatting>
  <conditionalFormatting sqref="CI315">
    <cfRule type="cellIs" dxfId="6428" priority="8389" operator="equal">
      <formula>"En avance"</formula>
    </cfRule>
  </conditionalFormatting>
  <conditionalFormatting sqref="CI315">
    <cfRule type="cellIs" dxfId="6427" priority="8390" operator="equal">
      <formula>"Cumplida"</formula>
    </cfRule>
  </conditionalFormatting>
  <conditionalFormatting sqref="CH315">
    <cfRule type="cellIs" dxfId="6426" priority="8391" stopIfTrue="1" operator="equal">
      <formula>"Sin seguimiento"</formula>
    </cfRule>
  </conditionalFormatting>
  <conditionalFormatting sqref="CH315">
    <cfRule type="cellIs" dxfId="6425" priority="8392" stopIfTrue="1" operator="equal">
      <formula>"Sin iniciar"</formula>
    </cfRule>
  </conditionalFormatting>
  <conditionalFormatting sqref="CH315">
    <cfRule type="cellIs" dxfId="6424" priority="8393" stopIfTrue="1" operator="equal">
      <formula>"Vencida"</formula>
    </cfRule>
  </conditionalFormatting>
  <conditionalFormatting sqref="CH315">
    <cfRule type="cellIs" dxfId="6423" priority="8394" stopIfTrue="1" operator="equal">
      <formula>"En avance"</formula>
    </cfRule>
  </conditionalFormatting>
  <conditionalFormatting sqref="CH315">
    <cfRule type="cellIs" dxfId="6422" priority="8395" stopIfTrue="1" operator="equal">
      <formula>"Cumplida"</formula>
    </cfRule>
  </conditionalFormatting>
  <conditionalFormatting sqref="CI316">
    <cfRule type="cellIs" dxfId="6421" priority="8396" operator="equal">
      <formula>"Sin iniciar"</formula>
    </cfRule>
  </conditionalFormatting>
  <conditionalFormatting sqref="CI316">
    <cfRule type="cellIs" dxfId="6420" priority="8397" operator="equal">
      <formula>"Vencida"</formula>
    </cfRule>
  </conditionalFormatting>
  <conditionalFormatting sqref="CI316">
    <cfRule type="cellIs" dxfId="6419" priority="8398" operator="equal">
      <formula>"En avance"</formula>
    </cfRule>
  </conditionalFormatting>
  <conditionalFormatting sqref="CI316">
    <cfRule type="cellIs" dxfId="6418" priority="8399" operator="equal">
      <formula>"Cumplida"</formula>
    </cfRule>
  </conditionalFormatting>
  <conditionalFormatting sqref="CF316">
    <cfRule type="cellIs" dxfId="6417" priority="8400" stopIfTrue="1" operator="equal">
      <formula>"Sin seguimiento"</formula>
    </cfRule>
  </conditionalFormatting>
  <conditionalFormatting sqref="CF316">
    <cfRule type="cellIs" dxfId="6416" priority="8401" stopIfTrue="1" operator="equal">
      <formula>"Sin iniciar"</formula>
    </cfRule>
  </conditionalFormatting>
  <conditionalFormatting sqref="CF316">
    <cfRule type="cellIs" dxfId="6415" priority="8402" stopIfTrue="1" operator="equal">
      <formula>"Vencida"</formula>
    </cfRule>
  </conditionalFormatting>
  <conditionalFormatting sqref="CF316">
    <cfRule type="cellIs" dxfId="6414" priority="8403" stopIfTrue="1" operator="equal">
      <formula>"En avance"</formula>
    </cfRule>
  </conditionalFormatting>
  <conditionalFormatting sqref="CF316">
    <cfRule type="cellIs" dxfId="6413" priority="8404" stopIfTrue="1" operator="equal">
      <formula>"Cumplida"</formula>
    </cfRule>
  </conditionalFormatting>
  <conditionalFormatting sqref="CG316">
    <cfRule type="cellIs" dxfId="6412" priority="8405" stopIfTrue="1" operator="equal">
      <formula>"Sin seguimiento"</formula>
    </cfRule>
  </conditionalFormatting>
  <conditionalFormatting sqref="CG316">
    <cfRule type="cellIs" dxfId="6411" priority="8406" stopIfTrue="1" operator="equal">
      <formula>"Sin iniciar"</formula>
    </cfRule>
  </conditionalFormatting>
  <conditionalFormatting sqref="CG316">
    <cfRule type="cellIs" dxfId="6410" priority="8407" stopIfTrue="1" operator="equal">
      <formula>"Vencida"</formula>
    </cfRule>
  </conditionalFormatting>
  <conditionalFormatting sqref="CG316">
    <cfRule type="cellIs" dxfId="6409" priority="8408" stopIfTrue="1" operator="equal">
      <formula>"En avance"</formula>
    </cfRule>
  </conditionalFormatting>
  <conditionalFormatting sqref="CG316">
    <cfRule type="cellIs" dxfId="6408" priority="8409" stopIfTrue="1" operator="equal">
      <formula>"Cumplida"</formula>
    </cfRule>
  </conditionalFormatting>
  <conditionalFormatting sqref="CH316">
    <cfRule type="cellIs" dxfId="6407" priority="8410" stopIfTrue="1" operator="equal">
      <formula>"Sin seguimiento"</formula>
    </cfRule>
  </conditionalFormatting>
  <conditionalFormatting sqref="CH316">
    <cfRule type="cellIs" dxfId="6406" priority="8411" stopIfTrue="1" operator="equal">
      <formula>"Sin iniciar"</formula>
    </cfRule>
  </conditionalFormatting>
  <conditionalFormatting sqref="CH316">
    <cfRule type="cellIs" dxfId="6405" priority="8412" stopIfTrue="1" operator="equal">
      <formula>"Vencida"</formula>
    </cfRule>
  </conditionalFormatting>
  <conditionalFormatting sqref="CH316">
    <cfRule type="cellIs" dxfId="6404" priority="8413" stopIfTrue="1" operator="equal">
      <formula>"En avance"</formula>
    </cfRule>
  </conditionalFormatting>
  <conditionalFormatting sqref="CH316">
    <cfRule type="cellIs" dxfId="6403" priority="8414" stopIfTrue="1" operator="equal">
      <formula>"Cumplida"</formula>
    </cfRule>
  </conditionalFormatting>
  <conditionalFormatting sqref="CI391">
    <cfRule type="cellIs" dxfId="6402" priority="8415" operator="equal">
      <formula>"Sin iniciar"</formula>
    </cfRule>
  </conditionalFormatting>
  <conditionalFormatting sqref="CI391">
    <cfRule type="cellIs" dxfId="6401" priority="8416" operator="equal">
      <formula>"Vencida"</formula>
    </cfRule>
  </conditionalFormatting>
  <conditionalFormatting sqref="CI391">
    <cfRule type="cellIs" dxfId="6400" priority="8417" operator="equal">
      <formula>"En avance"</formula>
    </cfRule>
  </conditionalFormatting>
  <conditionalFormatting sqref="CI391">
    <cfRule type="cellIs" dxfId="6399" priority="8418" operator="equal">
      <formula>"Cumplida"</formula>
    </cfRule>
  </conditionalFormatting>
  <conditionalFormatting sqref="CH391">
    <cfRule type="cellIs" dxfId="6398" priority="8419" stopIfTrue="1" operator="equal">
      <formula>"Sin seguimiento"</formula>
    </cfRule>
  </conditionalFormatting>
  <conditionalFormatting sqref="CH391">
    <cfRule type="cellIs" dxfId="6397" priority="8420" stopIfTrue="1" operator="equal">
      <formula>"Sin iniciar"</formula>
    </cfRule>
  </conditionalFormatting>
  <conditionalFormatting sqref="CH391">
    <cfRule type="cellIs" dxfId="6396" priority="8421" stopIfTrue="1" operator="equal">
      <formula>"Vencida"</formula>
    </cfRule>
  </conditionalFormatting>
  <conditionalFormatting sqref="CH391">
    <cfRule type="cellIs" dxfId="6395" priority="8422" stopIfTrue="1" operator="equal">
      <formula>"En avance"</formula>
    </cfRule>
  </conditionalFormatting>
  <conditionalFormatting sqref="CH391">
    <cfRule type="cellIs" dxfId="6394" priority="8423" stopIfTrue="1" operator="equal">
      <formula>"Cumplida"</formula>
    </cfRule>
  </conditionalFormatting>
  <conditionalFormatting sqref="CG392">
    <cfRule type="cellIs" dxfId="6393" priority="8424" stopIfTrue="1" operator="equal">
      <formula>"Sin seguimiento"</formula>
    </cfRule>
  </conditionalFormatting>
  <conditionalFormatting sqref="CG392">
    <cfRule type="cellIs" dxfId="6392" priority="8425" stopIfTrue="1" operator="equal">
      <formula>"Sin iniciar"</formula>
    </cfRule>
  </conditionalFormatting>
  <conditionalFormatting sqref="CG392">
    <cfRule type="cellIs" dxfId="6391" priority="8426" stopIfTrue="1" operator="equal">
      <formula>"Vencida"</formula>
    </cfRule>
  </conditionalFormatting>
  <conditionalFormatting sqref="CG392">
    <cfRule type="cellIs" dxfId="6390" priority="8427" stopIfTrue="1" operator="equal">
      <formula>"En avance"</formula>
    </cfRule>
  </conditionalFormatting>
  <conditionalFormatting sqref="CG392">
    <cfRule type="cellIs" dxfId="6389" priority="8428" stopIfTrue="1" operator="equal">
      <formula>"Cumplida"</formula>
    </cfRule>
  </conditionalFormatting>
  <conditionalFormatting sqref="CI392">
    <cfRule type="cellIs" dxfId="6388" priority="8429" operator="equal">
      <formula>"Sin iniciar"</formula>
    </cfRule>
  </conditionalFormatting>
  <conditionalFormatting sqref="CI392">
    <cfRule type="cellIs" dxfId="6387" priority="8430" operator="equal">
      <formula>"Vencida"</formula>
    </cfRule>
  </conditionalFormatting>
  <conditionalFormatting sqref="CI392">
    <cfRule type="cellIs" dxfId="6386" priority="8431" operator="equal">
      <formula>"En avance"</formula>
    </cfRule>
  </conditionalFormatting>
  <conditionalFormatting sqref="CI392">
    <cfRule type="cellIs" dxfId="6385" priority="8432" operator="equal">
      <formula>"Cumplida"</formula>
    </cfRule>
  </conditionalFormatting>
  <conditionalFormatting sqref="CH392">
    <cfRule type="cellIs" dxfId="6384" priority="8433" stopIfTrue="1" operator="equal">
      <formula>"Sin seguimiento"</formula>
    </cfRule>
  </conditionalFormatting>
  <conditionalFormatting sqref="CH392">
    <cfRule type="cellIs" dxfId="6383" priority="8434" stopIfTrue="1" operator="equal">
      <formula>"Sin iniciar"</formula>
    </cfRule>
  </conditionalFormatting>
  <conditionalFormatting sqref="CH392">
    <cfRule type="cellIs" dxfId="6382" priority="8435" stopIfTrue="1" operator="equal">
      <formula>"Vencida"</formula>
    </cfRule>
  </conditionalFormatting>
  <conditionalFormatting sqref="CH392">
    <cfRule type="cellIs" dxfId="6381" priority="8436" stopIfTrue="1" operator="equal">
      <formula>"En avance"</formula>
    </cfRule>
  </conditionalFormatting>
  <conditionalFormatting sqref="CH392">
    <cfRule type="cellIs" dxfId="6380" priority="8437" stopIfTrue="1" operator="equal">
      <formula>"Cumplida"</formula>
    </cfRule>
  </conditionalFormatting>
  <conditionalFormatting sqref="CI393">
    <cfRule type="cellIs" dxfId="6379" priority="8438" operator="equal">
      <formula>"Sin iniciar"</formula>
    </cfRule>
  </conditionalFormatting>
  <conditionalFormatting sqref="CI393">
    <cfRule type="cellIs" dxfId="6378" priority="8439" operator="equal">
      <formula>"Vencida"</formula>
    </cfRule>
  </conditionalFormatting>
  <conditionalFormatting sqref="CI393">
    <cfRule type="cellIs" dxfId="6377" priority="8440" operator="equal">
      <formula>"En avance"</formula>
    </cfRule>
  </conditionalFormatting>
  <conditionalFormatting sqref="CI393">
    <cfRule type="cellIs" dxfId="6376" priority="8441" operator="equal">
      <formula>"Cumplida"</formula>
    </cfRule>
  </conditionalFormatting>
  <conditionalFormatting sqref="CF393">
    <cfRule type="cellIs" dxfId="6375" priority="8442" stopIfTrue="1" operator="equal">
      <formula>"Sin seguimiento"</formula>
    </cfRule>
  </conditionalFormatting>
  <conditionalFormatting sqref="CF393">
    <cfRule type="cellIs" dxfId="6374" priority="8443" stopIfTrue="1" operator="equal">
      <formula>"Sin iniciar"</formula>
    </cfRule>
  </conditionalFormatting>
  <conditionalFormatting sqref="CF393">
    <cfRule type="cellIs" dxfId="6373" priority="8444" stopIfTrue="1" operator="equal">
      <formula>"Vencida"</formula>
    </cfRule>
  </conditionalFormatting>
  <conditionalFormatting sqref="CF393">
    <cfRule type="cellIs" dxfId="6372" priority="8445" stopIfTrue="1" operator="equal">
      <formula>"En avance"</formula>
    </cfRule>
  </conditionalFormatting>
  <conditionalFormatting sqref="CF393">
    <cfRule type="cellIs" dxfId="6371" priority="8446" stopIfTrue="1" operator="equal">
      <formula>"Cumplida"</formula>
    </cfRule>
  </conditionalFormatting>
  <conditionalFormatting sqref="CG393">
    <cfRule type="cellIs" dxfId="6370" priority="8447" stopIfTrue="1" operator="equal">
      <formula>"Sin seguimiento"</formula>
    </cfRule>
  </conditionalFormatting>
  <conditionalFormatting sqref="CG393">
    <cfRule type="cellIs" dxfId="6369" priority="8448" stopIfTrue="1" operator="equal">
      <formula>"Sin iniciar"</formula>
    </cfRule>
  </conditionalFormatting>
  <conditionalFormatting sqref="CG393">
    <cfRule type="cellIs" dxfId="6368" priority="8449" stopIfTrue="1" operator="equal">
      <formula>"Vencida"</formula>
    </cfRule>
  </conditionalFormatting>
  <conditionalFormatting sqref="CG393">
    <cfRule type="cellIs" dxfId="6367" priority="8450" stopIfTrue="1" operator="equal">
      <formula>"En avance"</formula>
    </cfRule>
  </conditionalFormatting>
  <conditionalFormatting sqref="CG393">
    <cfRule type="cellIs" dxfId="6366" priority="8451" stopIfTrue="1" operator="equal">
      <formula>"Cumplida"</formula>
    </cfRule>
  </conditionalFormatting>
  <conditionalFormatting sqref="CH393">
    <cfRule type="cellIs" dxfId="6365" priority="8452" stopIfTrue="1" operator="equal">
      <formula>"Sin seguimiento"</formula>
    </cfRule>
  </conditionalFormatting>
  <conditionalFormatting sqref="CH393">
    <cfRule type="cellIs" dxfId="6364" priority="8453" stopIfTrue="1" operator="equal">
      <formula>"Sin iniciar"</formula>
    </cfRule>
  </conditionalFormatting>
  <conditionalFormatting sqref="CH393">
    <cfRule type="cellIs" dxfId="6363" priority="8454" stopIfTrue="1" operator="equal">
      <formula>"Vencida"</formula>
    </cfRule>
  </conditionalFormatting>
  <conditionalFormatting sqref="CH393">
    <cfRule type="cellIs" dxfId="6362" priority="8455" stopIfTrue="1" operator="equal">
      <formula>"En avance"</formula>
    </cfRule>
  </conditionalFormatting>
  <conditionalFormatting sqref="CH393">
    <cfRule type="cellIs" dxfId="6361" priority="8456" stopIfTrue="1" operator="equal">
      <formula>"Cumplida"</formula>
    </cfRule>
  </conditionalFormatting>
  <conditionalFormatting sqref="CG394">
    <cfRule type="cellIs" dxfId="6360" priority="8457" stopIfTrue="1" operator="equal">
      <formula>"Sin seguimiento"</formula>
    </cfRule>
  </conditionalFormatting>
  <conditionalFormatting sqref="CG394">
    <cfRule type="cellIs" dxfId="6359" priority="8458" stopIfTrue="1" operator="equal">
      <formula>"Sin iniciar"</formula>
    </cfRule>
  </conditionalFormatting>
  <conditionalFormatting sqref="CG394">
    <cfRule type="cellIs" dxfId="6358" priority="8459" stopIfTrue="1" operator="equal">
      <formula>"Vencida"</formula>
    </cfRule>
  </conditionalFormatting>
  <conditionalFormatting sqref="CG394">
    <cfRule type="cellIs" dxfId="6357" priority="8460" stopIfTrue="1" operator="equal">
      <formula>"En avance"</formula>
    </cfRule>
  </conditionalFormatting>
  <conditionalFormatting sqref="CG394">
    <cfRule type="cellIs" dxfId="6356" priority="8461" stopIfTrue="1" operator="equal">
      <formula>"Cumplida"</formula>
    </cfRule>
  </conditionalFormatting>
  <conditionalFormatting sqref="CI394">
    <cfRule type="cellIs" dxfId="6355" priority="8462" operator="equal">
      <formula>"Sin iniciar"</formula>
    </cfRule>
  </conditionalFormatting>
  <conditionalFormatting sqref="CI394">
    <cfRule type="cellIs" dxfId="6354" priority="8463" operator="equal">
      <formula>"Vencida"</formula>
    </cfRule>
  </conditionalFormatting>
  <conditionalFormatting sqref="CI394">
    <cfRule type="cellIs" dxfId="6353" priority="8464" operator="equal">
      <formula>"En avance"</formula>
    </cfRule>
  </conditionalFormatting>
  <conditionalFormatting sqref="CI394">
    <cfRule type="cellIs" dxfId="6352" priority="8465" operator="equal">
      <formula>"Cumplida"</formula>
    </cfRule>
  </conditionalFormatting>
  <conditionalFormatting sqref="CH394">
    <cfRule type="cellIs" dxfId="6351" priority="8466" stopIfTrue="1" operator="equal">
      <formula>"Sin seguimiento"</formula>
    </cfRule>
  </conditionalFormatting>
  <conditionalFormatting sqref="CH394">
    <cfRule type="cellIs" dxfId="6350" priority="8467" stopIfTrue="1" operator="equal">
      <formula>"Sin iniciar"</formula>
    </cfRule>
  </conditionalFormatting>
  <conditionalFormatting sqref="CH394">
    <cfRule type="cellIs" dxfId="6349" priority="8468" stopIfTrue="1" operator="equal">
      <formula>"Vencida"</formula>
    </cfRule>
  </conditionalFormatting>
  <conditionalFormatting sqref="CH394">
    <cfRule type="cellIs" dxfId="6348" priority="8469" stopIfTrue="1" operator="equal">
      <formula>"En avance"</formula>
    </cfRule>
  </conditionalFormatting>
  <conditionalFormatting sqref="CH394">
    <cfRule type="cellIs" dxfId="6347" priority="8470" stopIfTrue="1" operator="equal">
      <formula>"Cumplida"</formula>
    </cfRule>
  </conditionalFormatting>
  <conditionalFormatting sqref="CI395">
    <cfRule type="cellIs" dxfId="6346" priority="8471" operator="equal">
      <formula>"Sin iniciar"</formula>
    </cfRule>
  </conditionalFormatting>
  <conditionalFormatting sqref="CI395">
    <cfRule type="cellIs" dxfId="6345" priority="8472" operator="equal">
      <formula>"Vencida"</formula>
    </cfRule>
  </conditionalFormatting>
  <conditionalFormatting sqref="CI395">
    <cfRule type="cellIs" dxfId="6344" priority="8473" operator="equal">
      <formula>"En avance"</formula>
    </cfRule>
  </conditionalFormatting>
  <conditionalFormatting sqref="CI395">
    <cfRule type="cellIs" dxfId="6343" priority="8474" operator="equal">
      <formula>"Cumplida"</formula>
    </cfRule>
  </conditionalFormatting>
  <conditionalFormatting sqref="CF395">
    <cfRule type="cellIs" dxfId="6342" priority="8475" stopIfTrue="1" operator="equal">
      <formula>"Sin seguimiento"</formula>
    </cfRule>
  </conditionalFormatting>
  <conditionalFormatting sqref="CF395">
    <cfRule type="cellIs" dxfId="6341" priority="8476" stopIfTrue="1" operator="equal">
      <formula>"Sin iniciar"</formula>
    </cfRule>
  </conditionalFormatting>
  <conditionalFormatting sqref="CF395">
    <cfRule type="cellIs" dxfId="6340" priority="8477" stopIfTrue="1" operator="equal">
      <formula>"Vencida"</formula>
    </cfRule>
  </conditionalFormatting>
  <conditionalFormatting sqref="CF395">
    <cfRule type="cellIs" dxfId="6339" priority="8478" stopIfTrue="1" operator="equal">
      <formula>"En avance"</formula>
    </cfRule>
  </conditionalFormatting>
  <conditionalFormatting sqref="CF395">
    <cfRule type="cellIs" dxfId="6338" priority="8479" stopIfTrue="1" operator="equal">
      <formula>"Cumplida"</formula>
    </cfRule>
  </conditionalFormatting>
  <conditionalFormatting sqref="CG395">
    <cfRule type="cellIs" dxfId="6337" priority="8480" stopIfTrue="1" operator="equal">
      <formula>"Sin seguimiento"</formula>
    </cfRule>
  </conditionalFormatting>
  <conditionalFormatting sqref="CG395">
    <cfRule type="cellIs" dxfId="6336" priority="8481" stopIfTrue="1" operator="equal">
      <formula>"Sin iniciar"</formula>
    </cfRule>
  </conditionalFormatting>
  <conditionalFormatting sqref="CG395">
    <cfRule type="cellIs" dxfId="6335" priority="8482" stopIfTrue="1" operator="equal">
      <formula>"Vencida"</formula>
    </cfRule>
  </conditionalFormatting>
  <conditionalFormatting sqref="CG395">
    <cfRule type="cellIs" dxfId="6334" priority="8483" stopIfTrue="1" operator="equal">
      <formula>"En avance"</formula>
    </cfRule>
  </conditionalFormatting>
  <conditionalFormatting sqref="CG395">
    <cfRule type="cellIs" dxfId="6333" priority="8484" stopIfTrue="1" operator="equal">
      <formula>"Cumplida"</formula>
    </cfRule>
  </conditionalFormatting>
  <conditionalFormatting sqref="CH395">
    <cfRule type="cellIs" dxfId="6332" priority="8485" stopIfTrue="1" operator="equal">
      <formula>"Sin seguimiento"</formula>
    </cfRule>
  </conditionalFormatting>
  <conditionalFormatting sqref="CH395">
    <cfRule type="cellIs" dxfId="6331" priority="8486" stopIfTrue="1" operator="equal">
      <formula>"Sin iniciar"</formula>
    </cfRule>
  </conditionalFormatting>
  <conditionalFormatting sqref="CH395">
    <cfRule type="cellIs" dxfId="6330" priority="8487" stopIfTrue="1" operator="equal">
      <formula>"Vencida"</formula>
    </cfRule>
  </conditionalFormatting>
  <conditionalFormatting sqref="CH395">
    <cfRule type="cellIs" dxfId="6329" priority="8488" stopIfTrue="1" operator="equal">
      <formula>"En avance"</formula>
    </cfRule>
  </conditionalFormatting>
  <conditionalFormatting sqref="CH395">
    <cfRule type="cellIs" dxfId="6328" priority="8489" stopIfTrue="1" operator="equal">
      <formula>"Cumplida"</formula>
    </cfRule>
  </conditionalFormatting>
  <conditionalFormatting sqref="CF160">
    <cfRule type="cellIs" dxfId="6327" priority="8490" stopIfTrue="1" operator="equal">
      <formula>"Sin seguimiento"</formula>
    </cfRule>
  </conditionalFormatting>
  <conditionalFormatting sqref="CF160">
    <cfRule type="cellIs" dxfId="6326" priority="8491" stopIfTrue="1" operator="equal">
      <formula>"Sin iniciar"</formula>
    </cfRule>
  </conditionalFormatting>
  <conditionalFormatting sqref="CF160">
    <cfRule type="cellIs" dxfId="6325" priority="8492" stopIfTrue="1" operator="equal">
      <formula>"Vencida"</formula>
    </cfRule>
  </conditionalFormatting>
  <conditionalFormatting sqref="CF160">
    <cfRule type="cellIs" dxfId="6324" priority="8493" stopIfTrue="1" operator="equal">
      <formula>"En avance"</formula>
    </cfRule>
  </conditionalFormatting>
  <conditionalFormatting sqref="CF160">
    <cfRule type="cellIs" dxfId="6323" priority="8494" stopIfTrue="1" operator="equal">
      <formula>"Cumplida"</formula>
    </cfRule>
  </conditionalFormatting>
  <conditionalFormatting sqref="CG160">
    <cfRule type="cellIs" dxfId="6322" priority="8495" stopIfTrue="1" operator="equal">
      <formula>"Sin seguimiento"</formula>
    </cfRule>
  </conditionalFormatting>
  <conditionalFormatting sqref="CG160">
    <cfRule type="cellIs" dxfId="6321" priority="8496" stopIfTrue="1" operator="equal">
      <formula>"Sin iniciar"</formula>
    </cfRule>
  </conditionalFormatting>
  <conditionalFormatting sqref="CG160">
    <cfRule type="cellIs" dxfId="6320" priority="8497" stopIfTrue="1" operator="equal">
      <formula>"Vencida"</formula>
    </cfRule>
  </conditionalFormatting>
  <conditionalFormatting sqref="CG160">
    <cfRule type="cellIs" dxfId="6319" priority="8498" stopIfTrue="1" operator="equal">
      <formula>"En avance"</formula>
    </cfRule>
  </conditionalFormatting>
  <conditionalFormatting sqref="CG160">
    <cfRule type="cellIs" dxfId="6318" priority="8499" stopIfTrue="1" operator="equal">
      <formula>"Cumplida"</formula>
    </cfRule>
  </conditionalFormatting>
  <conditionalFormatting sqref="CH160">
    <cfRule type="cellIs" dxfId="6317" priority="8500" stopIfTrue="1" operator="equal">
      <formula>"Sin seguimiento"</formula>
    </cfRule>
  </conditionalFormatting>
  <conditionalFormatting sqref="CH160">
    <cfRule type="cellIs" dxfId="6316" priority="8501" stopIfTrue="1" operator="equal">
      <formula>"Sin iniciar"</formula>
    </cfRule>
  </conditionalFormatting>
  <conditionalFormatting sqref="CH160">
    <cfRule type="cellIs" dxfId="6315" priority="8502" stopIfTrue="1" operator="equal">
      <formula>"Vencida"</formula>
    </cfRule>
  </conditionalFormatting>
  <conditionalFormatting sqref="CH160">
    <cfRule type="cellIs" dxfId="6314" priority="8503" stopIfTrue="1" operator="equal">
      <formula>"En avance"</formula>
    </cfRule>
  </conditionalFormatting>
  <conditionalFormatting sqref="CH160">
    <cfRule type="cellIs" dxfId="6313" priority="8504" stopIfTrue="1" operator="equal">
      <formula>"Cumplida"</formula>
    </cfRule>
  </conditionalFormatting>
  <conditionalFormatting sqref="CI160">
    <cfRule type="cellIs" dxfId="6312" priority="8505" operator="equal">
      <formula>"Sin iniciar"</formula>
    </cfRule>
  </conditionalFormatting>
  <conditionalFormatting sqref="CI160">
    <cfRule type="cellIs" dxfId="6311" priority="8506" operator="equal">
      <formula>"Vencida"</formula>
    </cfRule>
  </conditionalFormatting>
  <conditionalFormatting sqref="CI160">
    <cfRule type="cellIs" dxfId="6310" priority="8507" operator="equal">
      <formula>"En avance"</formula>
    </cfRule>
  </conditionalFormatting>
  <conditionalFormatting sqref="CI160">
    <cfRule type="cellIs" dxfId="6309" priority="8508" operator="equal">
      <formula>"Cumplida"</formula>
    </cfRule>
  </conditionalFormatting>
  <conditionalFormatting sqref="CE10:CH10">
    <cfRule type="cellIs" dxfId="6308" priority="8509" stopIfTrue="1" operator="equal">
      <formula>"Sin iniciar"</formula>
    </cfRule>
  </conditionalFormatting>
  <conditionalFormatting sqref="CE10:CH10">
    <cfRule type="cellIs" dxfId="6307" priority="8510" stopIfTrue="1" operator="equal">
      <formula>"Vencida"</formula>
    </cfRule>
  </conditionalFormatting>
  <conditionalFormatting sqref="CE10:CH10">
    <cfRule type="cellIs" dxfId="6306" priority="8511" stopIfTrue="1" operator="equal">
      <formula>"En avance"</formula>
    </cfRule>
  </conditionalFormatting>
  <conditionalFormatting sqref="CE10:CH10">
    <cfRule type="cellIs" dxfId="6305" priority="8512" stopIfTrue="1" operator="equal">
      <formula>"Cumplida"</formula>
    </cfRule>
  </conditionalFormatting>
  <conditionalFormatting sqref="CI10">
    <cfRule type="cellIs" dxfId="6304" priority="8513" operator="equal">
      <formula>"Sin iniciar"</formula>
    </cfRule>
  </conditionalFormatting>
  <conditionalFormatting sqref="CI10">
    <cfRule type="cellIs" dxfId="6303" priority="8514" operator="equal">
      <formula>"Vencida"</formula>
    </cfRule>
  </conditionalFormatting>
  <conditionalFormatting sqref="CI10">
    <cfRule type="cellIs" dxfId="6302" priority="8515" operator="equal">
      <formula>"En avance"</formula>
    </cfRule>
  </conditionalFormatting>
  <conditionalFormatting sqref="CI10">
    <cfRule type="cellIs" dxfId="6301" priority="8516" operator="equal">
      <formula>"Cumplida"</formula>
    </cfRule>
  </conditionalFormatting>
  <conditionalFormatting sqref="CE11:CH11">
    <cfRule type="cellIs" dxfId="6300" priority="8517" stopIfTrue="1" operator="equal">
      <formula>"Sin iniciar"</formula>
    </cfRule>
  </conditionalFormatting>
  <conditionalFormatting sqref="CE11:CH11">
    <cfRule type="cellIs" dxfId="6299" priority="8518" stopIfTrue="1" operator="equal">
      <formula>"Vencida"</formula>
    </cfRule>
  </conditionalFormatting>
  <conditionalFormatting sqref="CE11:CH11">
    <cfRule type="cellIs" dxfId="6298" priority="8519" stopIfTrue="1" operator="equal">
      <formula>"En avance"</formula>
    </cfRule>
  </conditionalFormatting>
  <conditionalFormatting sqref="CE11:CH11">
    <cfRule type="cellIs" dxfId="6297" priority="8520" stopIfTrue="1" operator="equal">
      <formula>"Cumplida"</formula>
    </cfRule>
  </conditionalFormatting>
  <conditionalFormatting sqref="CI11">
    <cfRule type="cellIs" dxfId="6296" priority="8521" operator="equal">
      <formula>"Sin iniciar"</formula>
    </cfRule>
  </conditionalFormatting>
  <conditionalFormatting sqref="CI11">
    <cfRule type="cellIs" dxfId="6295" priority="8522" operator="equal">
      <formula>"Vencida"</formula>
    </cfRule>
  </conditionalFormatting>
  <conditionalFormatting sqref="CI11">
    <cfRule type="cellIs" dxfId="6294" priority="8523" operator="equal">
      <formula>"En avance"</formula>
    </cfRule>
  </conditionalFormatting>
  <conditionalFormatting sqref="CI11">
    <cfRule type="cellIs" dxfId="6293" priority="8524" operator="equal">
      <formula>"Cumplida"</formula>
    </cfRule>
  </conditionalFormatting>
  <conditionalFormatting sqref="CE12:CH12">
    <cfRule type="cellIs" dxfId="6292" priority="8525" stopIfTrue="1" operator="equal">
      <formula>"Sin iniciar"</formula>
    </cfRule>
  </conditionalFormatting>
  <conditionalFormatting sqref="CE12:CH12">
    <cfRule type="cellIs" dxfId="6291" priority="8526" stopIfTrue="1" operator="equal">
      <formula>"Vencida"</formula>
    </cfRule>
  </conditionalFormatting>
  <conditionalFormatting sqref="CE12:CH12">
    <cfRule type="cellIs" dxfId="6290" priority="8527" stopIfTrue="1" operator="equal">
      <formula>"En avance"</formula>
    </cfRule>
  </conditionalFormatting>
  <conditionalFormatting sqref="CE12:CH12">
    <cfRule type="cellIs" dxfId="6289" priority="8528" stopIfTrue="1" operator="equal">
      <formula>"Cumplida"</formula>
    </cfRule>
  </conditionalFormatting>
  <conditionalFormatting sqref="CI12">
    <cfRule type="cellIs" dxfId="6288" priority="8529" operator="equal">
      <formula>"Sin iniciar"</formula>
    </cfRule>
  </conditionalFormatting>
  <conditionalFormatting sqref="CI12">
    <cfRule type="cellIs" dxfId="6287" priority="8530" operator="equal">
      <formula>"Vencida"</formula>
    </cfRule>
  </conditionalFormatting>
  <conditionalFormatting sqref="CI12">
    <cfRule type="cellIs" dxfId="6286" priority="8531" operator="equal">
      <formula>"En avance"</formula>
    </cfRule>
  </conditionalFormatting>
  <conditionalFormatting sqref="CI12">
    <cfRule type="cellIs" dxfId="6285" priority="8532" operator="equal">
      <formula>"Cumplida"</formula>
    </cfRule>
  </conditionalFormatting>
  <conditionalFormatting sqref="CE14:CH14">
    <cfRule type="cellIs" dxfId="6284" priority="8533" stopIfTrue="1" operator="equal">
      <formula>"Sin iniciar"</formula>
    </cfRule>
  </conditionalFormatting>
  <conditionalFormatting sqref="CE14:CH14">
    <cfRule type="cellIs" dxfId="6283" priority="8534" stopIfTrue="1" operator="equal">
      <formula>"Vencida"</formula>
    </cfRule>
  </conditionalFormatting>
  <conditionalFormatting sqref="CE14:CH14">
    <cfRule type="cellIs" dxfId="6282" priority="8535" stopIfTrue="1" operator="equal">
      <formula>"En avance"</formula>
    </cfRule>
  </conditionalFormatting>
  <conditionalFormatting sqref="CE14:CH14">
    <cfRule type="cellIs" dxfId="6281" priority="8536" stopIfTrue="1" operator="equal">
      <formula>"Cumplida"</formula>
    </cfRule>
  </conditionalFormatting>
  <conditionalFormatting sqref="CI14">
    <cfRule type="cellIs" dxfId="6280" priority="8537" operator="equal">
      <formula>"Sin iniciar"</formula>
    </cfRule>
  </conditionalFormatting>
  <conditionalFormatting sqref="CI14">
    <cfRule type="cellIs" dxfId="6279" priority="8538" operator="equal">
      <formula>"Vencida"</formula>
    </cfRule>
  </conditionalFormatting>
  <conditionalFormatting sqref="CI14">
    <cfRule type="cellIs" dxfId="6278" priority="8539" operator="equal">
      <formula>"En avance"</formula>
    </cfRule>
  </conditionalFormatting>
  <conditionalFormatting sqref="CI14">
    <cfRule type="cellIs" dxfId="6277" priority="8540" operator="equal">
      <formula>"Cumplida"</formula>
    </cfRule>
  </conditionalFormatting>
  <conditionalFormatting sqref="CE13 CG13">
    <cfRule type="cellIs" dxfId="6276" priority="8541" stopIfTrue="1" operator="equal">
      <formula>"Sin iniciar"</formula>
    </cfRule>
  </conditionalFormatting>
  <conditionalFormatting sqref="CE13 CG13">
    <cfRule type="cellIs" dxfId="6275" priority="8542" stopIfTrue="1" operator="equal">
      <formula>"Vencida"</formula>
    </cfRule>
  </conditionalFormatting>
  <conditionalFormatting sqref="CE13 CG13">
    <cfRule type="cellIs" dxfId="6274" priority="8543" stopIfTrue="1" operator="equal">
      <formula>"En avance"</formula>
    </cfRule>
  </conditionalFormatting>
  <conditionalFormatting sqref="CE13 CG13">
    <cfRule type="cellIs" dxfId="6273" priority="8544" stopIfTrue="1" operator="equal">
      <formula>"Cumplida"</formula>
    </cfRule>
  </conditionalFormatting>
  <conditionalFormatting sqref="CF13">
    <cfRule type="cellIs" dxfId="6272" priority="8545" stopIfTrue="1" operator="equal">
      <formula>"Sin iniciar"</formula>
    </cfRule>
  </conditionalFormatting>
  <conditionalFormatting sqref="CF13">
    <cfRule type="cellIs" dxfId="6271" priority="8546" stopIfTrue="1" operator="equal">
      <formula>"Vencida"</formula>
    </cfRule>
  </conditionalFormatting>
  <conditionalFormatting sqref="CF13">
    <cfRule type="cellIs" dxfId="6270" priority="8547" stopIfTrue="1" operator="equal">
      <formula>"En avance"</formula>
    </cfRule>
  </conditionalFormatting>
  <conditionalFormatting sqref="CF13">
    <cfRule type="cellIs" dxfId="6269" priority="8548" stopIfTrue="1" operator="equal">
      <formula>"Cumplida"</formula>
    </cfRule>
  </conditionalFormatting>
  <conditionalFormatting sqref="CI13">
    <cfRule type="cellIs" dxfId="6268" priority="8549" operator="equal">
      <formula>"Sin iniciar"</formula>
    </cfRule>
  </conditionalFormatting>
  <conditionalFormatting sqref="CI13">
    <cfRule type="cellIs" dxfId="6267" priority="8550" operator="equal">
      <formula>"Vencida"</formula>
    </cfRule>
  </conditionalFormatting>
  <conditionalFormatting sqref="CI13">
    <cfRule type="cellIs" dxfId="6266" priority="8551" operator="equal">
      <formula>"En avance"</formula>
    </cfRule>
  </conditionalFormatting>
  <conditionalFormatting sqref="CI13">
    <cfRule type="cellIs" dxfId="6265" priority="8552" operator="equal">
      <formula>"Cumplida"</formula>
    </cfRule>
  </conditionalFormatting>
  <conditionalFormatting sqref="CH13">
    <cfRule type="cellIs" dxfId="6264" priority="8553" stopIfTrue="1" operator="equal">
      <formula>"Sin iniciar"</formula>
    </cfRule>
  </conditionalFormatting>
  <conditionalFormatting sqref="CH13">
    <cfRule type="cellIs" dxfId="6263" priority="8554" stopIfTrue="1" operator="equal">
      <formula>"Vencida"</formula>
    </cfRule>
  </conditionalFormatting>
  <conditionalFormatting sqref="CH13">
    <cfRule type="cellIs" dxfId="6262" priority="8555" stopIfTrue="1" operator="equal">
      <formula>"En avance"</formula>
    </cfRule>
  </conditionalFormatting>
  <conditionalFormatting sqref="CH13">
    <cfRule type="cellIs" dxfId="6261" priority="8556" stopIfTrue="1" operator="equal">
      <formula>"Cumplida"</formula>
    </cfRule>
  </conditionalFormatting>
  <conditionalFormatting sqref="CE15:CH15">
    <cfRule type="cellIs" dxfId="6260" priority="8557" stopIfTrue="1" operator="equal">
      <formula>"Sin iniciar"</formula>
    </cfRule>
  </conditionalFormatting>
  <conditionalFormatting sqref="CE15:CH15">
    <cfRule type="cellIs" dxfId="6259" priority="8558" stopIfTrue="1" operator="equal">
      <formula>"Vencida"</formula>
    </cfRule>
  </conditionalFormatting>
  <conditionalFormatting sqref="CE15:CH15">
    <cfRule type="cellIs" dxfId="6258" priority="8559" stopIfTrue="1" operator="equal">
      <formula>"En avance"</formula>
    </cfRule>
  </conditionalFormatting>
  <conditionalFormatting sqref="CE15:CH15">
    <cfRule type="cellIs" dxfId="6257" priority="8560" stopIfTrue="1" operator="equal">
      <formula>"Cumplida"</formula>
    </cfRule>
  </conditionalFormatting>
  <conditionalFormatting sqref="CI15">
    <cfRule type="cellIs" dxfId="6256" priority="8561" operator="equal">
      <formula>"Sin iniciar"</formula>
    </cfRule>
  </conditionalFormatting>
  <conditionalFormatting sqref="CI15">
    <cfRule type="cellIs" dxfId="6255" priority="8562" operator="equal">
      <formula>"Vencida"</formula>
    </cfRule>
  </conditionalFormatting>
  <conditionalFormatting sqref="CI15">
    <cfRule type="cellIs" dxfId="6254" priority="8563" operator="equal">
      <formula>"En avance"</formula>
    </cfRule>
  </conditionalFormatting>
  <conditionalFormatting sqref="CI15">
    <cfRule type="cellIs" dxfId="6253" priority="8564" operator="equal">
      <formula>"Cumplida"</formula>
    </cfRule>
  </conditionalFormatting>
  <conditionalFormatting sqref="CE40 CG40">
    <cfRule type="cellIs" dxfId="6252" priority="8565" stopIfTrue="1" operator="equal">
      <formula>"Sin iniciar"</formula>
    </cfRule>
  </conditionalFormatting>
  <conditionalFormatting sqref="CE40 CG40">
    <cfRule type="cellIs" dxfId="6251" priority="8566" stopIfTrue="1" operator="equal">
      <formula>"Vencida"</formula>
    </cfRule>
  </conditionalFormatting>
  <conditionalFormatting sqref="CE40 CG40">
    <cfRule type="cellIs" dxfId="6250" priority="8567" stopIfTrue="1" operator="equal">
      <formula>"En avance"</formula>
    </cfRule>
  </conditionalFormatting>
  <conditionalFormatting sqref="CE40 CG40">
    <cfRule type="cellIs" dxfId="6249" priority="8568" stopIfTrue="1" operator="equal">
      <formula>"Cumplida"</formula>
    </cfRule>
  </conditionalFormatting>
  <conditionalFormatting sqref="CI40">
    <cfRule type="cellIs" dxfId="6248" priority="8569" operator="equal">
      <formula>"Sin iniciar"</formula>
    </cfRule>
  </conditionalFormatting>
  <conditionalFormatting sqref="CI40">
    <cfRule type="cellIs" dxfId="6247" priority="8570" operator="equal">
      <formula>"Vencida"</formula>
    </cfRule>
  </conditionalFormatting>
  <conditionalFormatting sqref="CI40">
    <cfRule type="cellIs" dxfId="6246" priority="8571" operator="equal">
      <formula>"En avance"</formula>
    </cfRule>
  </conditionalFormatting>
  <conditionalFormatting sqref="CI40">
    <cfRule type="cellIs" dxfId="6245" priority="8572" operator="equal">
      <formula>"Cumplida"</formula>
    </cfRule>
  </conditionalFormatting>
  <conditionalFormatting sqref="CF40 CH40">
    <cfRule type="cellIs" dxfId="6244" priority="8573" operator="equal">
      <formula>"Sin iniciar"</formula>
    </cfRule>
  </conditionalFormatting>
  <conditionalFormatting sqref="CF40 CH40">
    <cfRule type="cellIs" dxfId="6243" priority="8574" operator="equal">
      <formula>"Vencida"</formula>
    </cfRule>
  </conditionalFormatting>
  <conditionalFormatting sqref="CF40 CH40">
    <cfRule type="cellIs" dxfId="6242" priority="8575" operator="equal">
      <formula>"En avance"</formula>
    </cfRule>
  </conditionalFormatting>
  <conditionalFormatting sqref="CF40 CH40">
    <cfRule type="cellIs" dxfId="6241" priority="8576" operator="equal">
      <formula>"Cumplida"</formula>
    </cfRule>
  </conditionalFormatting>
  <conditionalFormatting sqref="CE41 CG41">
    <cfRule type="cellIs" dxfId="6240" priority="8577" stopIfTrue="1" operator="equal">
      <formula>"Sin iniciar"</formula>
    </cfRule>
  </conditionalFormatting>
  <conditionalFormatting sqref="CE41 CG41">
    <cfRule type="cellIs" dxfId="6239" priority="8578" stopIfTrue="1" operator="equal">
      <formula>"Vencida"</formula>
    </cfRule>
  </conditionalFormatting>
  <conditionalFormatting sqref="CE41 CG41">
    <cfRule type="cellIs" dxfId="6238" priority="8579" stopIfTrue="1" operator="equal">
      <formula>"En avance"</formula>
    </cfRule>
  </conditionalFormatting>
  <conditionalFormatting sqref="CE41 CG41">
    <cfRule type="cellIs" dxfId="6237" priority="8580" stopIfTrue="1" operator="equal">
      <formula>"Cumplida"</formula>
    </cfRule>
  </conditionalFormatting>
  <conditionalFormatting sqref="CI41">
    <cfRule type="cellIs" dxfId="6236" priority="8581" operator="equal">
      <formula>"Sin iniciar"</formula>
    </cfRule>
  </conditionalFormatting>
  <conditionalFormatting sqref="CI41">
    <cfRule type="cellIs" dxfId="6235" priority="8582" operator="equal">
      <formula>"Vencida"</formula>
    </cfRule>
  </conditionalFormatting>
  <conditionalFormatting sqref="CI41">
    <cfRule type="cellIs" dxfId="6234" priority="8583" operator="equal">
      <formula>"En avance"</formula>
    </cfRule>
  </conditionalFormatting>
  <conditionalFormatting sqref="CI41">
    <cfRule type="cellIs" dxfId="6233" priority="8584" operator="equal">
      <formula>"Cumplida"</formula>
    </cfRule>
  </conditionalFormatting>
  <conditionalFormatting sqref="CF41 CH41">
    <cfRule type="cellIs" dxfId="6232" priority="8585" operator="equal">
      <formula>"Sin iniciar"</formula>
    </cfRule>
  </conditionalFormatting>
  <conditionalFormatting sqref="CF41 CH41">
    <cfRule type="cellIs" dxfId="6231" priority="8586" operator="equal">
      <formula>"Vencida"</formula>
    </cfRule>
  </conditionalFormatting>
  <conditionalFormatting sqref="CF41 CH41">
    <cfRule type="cellIs" dxfId="6230" priority="8587" operator="equal">
      <formula>"En avance"</formula>
    </cfRule>
  </conditionalFormatting>
  <conditionalFormatting sqref="CF41 CH41">
    <cfRule type="cellIs" dxfId="6229" priority="8588" operator="equal">
      <formula>"Cumplida"</formula>
    </cfRule>
  </conditionalFormatting>
  <conditionalFormatting sqref="CE42 CG42">
    <cfRule type="cellIs" dxfId="6228" priority="8589" stopIfTrue="1" operator="equal">
      <formula>"Sin iniciar"</formula>
    </cfRule>
  </conditionalFormatting>
  <conditionalFormatting sqref="CE42 CG42">
    <cfRule type="cellIs" dxfId="6227" priority="8590" stopIfTrue="1" operator="equal">
      <formula>"Vencida"</formula>
    </cfRule>
  </conditionalFormatting>
  <conditionalFormatting sqref="CE42 CG42">
    <cfRule type="cellIs" dxfId="6226" priority="8591" stopIfTrue="1" operator="equal">
      <formula>"En avance"</formula>
    </cfRule>
  </conditionalFormatting>
  <conditionalFormatting sqref="CE42 CG42">
    <cfRule type="cellIs" dxfId="6225" priority="8592" stopIfTrue="1" operator="equal">
      <formula>"Cumplida"</formula>
    </cfRule>
  </conditionalFormatting>
  <conditionalFormatting sqref="CI42">
    <cfRule type="cellIs" dxfId="6224" priority="8593" operator="equal">
      <formula>"Sin iniciar"</formula>
    </cfRule>
  </conditionalFormatting>
  <conditionalFormatting sqref="CI42">
    <cfRule type="cellIs" dxfId="6223" priority="8594" operator="equal">
      <formula>"Vencida"</formula>
    </cfRule>
  </conditionalFormatting>
  <conditionalFormatting sqref="CI42">
    <cfRule type="cellIs" dxfId="6222" priority="8595" operator="equal">
      <formula>"En avance"</formula>
    </cfRule>
  </conditionalFormatting>
  <conditionalFormatting sqref="CI42">
    <cfRule type="cellIs" dxfId="6221" priority="8596" operator="equal">
      <formula>"Cumplida"</formula>
    </cfRule>
  </conditionalFormatting>
  <conditionalFormatting sqref="CF42 CH42">
    <cfRule type="cellIs" dxfId="6220" priority="8597" operator="equal">
      <formula>"Sin iniciar"</formula>
    </cfRule>
  </conditionalFormatting>
  <conditionalFormatting sqref="CF42 CH42">
    <cfRule type="cellIs" dxfId="6219" priority="8598" operator="equal">
      <formula>"Vencida"</formula>
    </cfRule>
  </conditionalFormatting>
  <conditionalFormatting sqref="CF42 CH42">
    <cfRule type="cellIs" dxfId="6218" priority="8599" operator="equal">
      <formula>"En avance"</formula>
    </cfRule>
  </conditionalFormatting>
  <conditionalFormatting sqref="CF42 CH42">
    <cfRule type="cellIs" dxfId="6217" priority="8600" operator="equal">
      <formula>"Cumplida"</formula>
    </cfRule>
  </conditionalFormatting>
  <conditionalFormatting sqref="CE43 CG43">
    <cfRule type="cellIs" dxfId="6216" priority="8601" stopIfTrue="1" operator="equal">
      <formula>"Sin iniciar"</formula>
    </cfRule>
  </conditionalFormatting>
  <conditionalFormatting sqref="CE43 CG43">
    <cfRule type="cellIs" dxfId="6215" priority="8602" stopIfTrue="1" operator="equal">
      <formula>"Vencida"</formula>
    </cfRule>
  </conditionalFormatting>
  <conditionalFormatting sqref="CE43 CG43">
    <cfRule type="cellIs" dxfId="6214" priority="8603" stopIfTrue="1" operator="equal">
      <formula>"En avance"</formula>
    </cfRule>
  </conditionalFormatting>
  <conditionalFormatting sqref="CE43 CG43">
    <cfRule type="cellIs" dxfId="6213" priority="8604" stopIfTrue="1" operator="equal">
      <formula>"Cumplida"</formula>
    </cfRule>
  </conditionalFormatting>
  <conditionalFormatting sqref="CI43">
    <cfRule type="cellIs" dxfId="6212" priority="8605" operator="equal">
      <formula>"Sin iniciar"</formula>
    </cfRule>
  </conditionalFormatting>
  <conditionalFormatting sqref="CI43">
    <cfRule type="cellIs" dxfId="6211" priority="8606" operator="equal">
      <formula>"Vencida"</formula>
    </cfRule>
  </conditionalFormatting>
  <conditionalFormatting sqref="CI43">
    <cfRule type="cellIs" dxfId="6210" priority="8607" operator="equal">
      <formula>"En avance"</formula>
    </cfRule>
  </conditionalFormatting>
  <conditionalFormatting sqref="CI43">
    <cfRule type="cellIs" dxfId="6209" priority="8608" operator="equal">
      <formula>"Cumplida"</formula>
    </cfRule>
  </conditionalFormatting>
  <conditionalFormatting sqref="CF43 CH43">
    <cfRule type="cellIs" dxfId="6208" priority="8609" operator="equal">
      <formula>"Sin iniciar"</formula>
    </cfRule>
  </conditionalFormatting>
  <conditionalFormatting sqref="CF43 CH43">
    <cfRule type="cellIs" dxfId="6207" priority="8610" operator="equal">
      <formula>"Vencida"</formula>
    </cfRule>
  </conditionalFormatting>
  <conditionalFormatting sqref="CF43 CH43">
    <cfRule type="cellIs" dxfId="6206" priority="8611" operator="equal">
      <formula>"En avance"</formula>
    </cfRule>
  </conditionalFormatting>
  <conditionalFormatting sqref="CF43 CH43">
    <cfRule type="cellIs" dxfId="6205" priority="8612" operator="equal">
      <formula>"Cumplida"</formula>
    </cfRule>
  </conditionalFormatting>
  <conditionalFormatting sqref="CE44 CG44">
    <cfRule type="cellIs" dxfId="6204" priority="8613" stopIfTrue="1" operator="equal">
      <formula>"Sin iniciar"</formula>
    </cfRule>
  </conditionalFormatting>
  <conditionalFormatting sqref="CE44 CG44">
    <cfRule type="cellIs" dxfId="6203" priority="8614" stopIfTrue="1" operator="equal">
      <formula>"Vencida"</formula>
    </cfRule>
  </conditionalFormatting>
  <conditionalFormatting sqref="CE44 CG44">
    <cfRule type="cellIs" dxfId="6202" priority="8615" stopIfTrue="1" operator="equal">
      <formula>"En avance"</formula>
    </cfRule>
  </conditionalFormatting>
  <conditionalFormatting sqref="CE44 CG44">
    <cfRule type="cellIs" dxfId="6201" priority="8616" stopIfTrue="1" operator="equal">
      <formula>"Cumplida"</formula>
    </cfRule>
  </conditionalFormatting>
  <conditionalFormatting sqref="CI44">
    <cfRule type="cellIs" dxfId="6200" priority="8617" operator="equal">
      <formula>"Sin iniciar"</formula>
    </cfRule>
  </conditionalFormatting>
  <conditionalFormatting sqref="CI44">
    <cfRule type="cellIs" dxfId="6199" priority="8618" operator="equal">
      <formula>"Vencida"</formula>
    </cfRule>
  </conditionalFormatting>
  <conditionalFormatting sqref="CI44">
    <cfRule type="cellIs" dxfId="6198" priority="8619" operator="equal">
      <formula>"En avance"</formula>
    </cfRule>
  </conditionalFormatting>
  <conditionalFormatting sqref="CI44">
    <cfRule type="cellIs" dxfId="6197" priority="8620" operator="equal">
      <formula>"Cumplida"</formula>
    </cfRule>
  </conditionalFormatting>
  <conditionalFormatting sqref="CF44 CH44">
    <cfRule type="cellIs" dxfId="6196" priority="8621" operator="equal">
      <formula>"Sin iniciar"</formula>
    </cfRule>
  </conditionalFormatting>
  <conditionalFormatting sqref="CF44 CH44">
    <cfRule type="cellIs" dxfId="6195" priority="8622" operator="equal">
      <formula>"Vencida"</formula>
    </cfRule>
  </conditionalFormatting>
  <conditionalFormatting sqref="CF44 CH44">
    <cfRule type="cellIs" dxfId="6194" priority="8623" operator="equal">
      <formula>"En avance"</formula>
    </cfRule>
  </conditionalFormatting>
  <conditionalFormatting sqref="CF44 CH44">
    <cfRule type="cellIs" dxfId="6193" priority="8624" operator="equal">
      <formula>"Cumplida"</formula>
    </cfRule>
  </conditionalFormatting>
  <conditionalFormatting sqref="CE45 CG45">
    <cfRule type="cellIs" dxfId="6192" priority="8625" stopIfTrue="1" operator="equal">
      <formula>"Sin iniciar"</formula>
    </cfRule>
  </conditionalFormatting>
  <conditionalFormatting sqref="CE45 CG45">
    <cfRule type="cellIs" dxfId="6191" priority="8626" stopIfTrue="1" operator="equal">
      <formula>"Vencida"</formula>
    </cfRule>
  </conditionalFormatting>
  <conditionalFormatting sqref="CE45 CG45">
    <cfRule type="cellIs" dxfId="6190" priority="8627" stopIfTrue="1" operator="equal">
      <formula>"En avance"</formula>
    </cfRule>
  </conditionalFormatting>
  <conditionalFormatting sqref="CE45 CG45">
    <cfRule type="cellIs" dxfId="6189" priority="8628" stopIfTrue="1" operator="equal">
      <formula>"Cumplida"</formula>
    </cfRule>
  </conditionalFormatting>
  <conditionalFormatting sqref="CI45">
    <cfRule type="cellIs" dxfId="6188" priority="8629" operator="equal">
      <formula>"Sin iniciar"</formula>
    </cfRule>
  </conditionalFormatting>
  <conditionalFormatting sqref="CI45">
    <cfRule type="cellIs" dxfId="6187" priority="8630" operator="equal">
      <formula>"Vencida"</formula>
    </cfRule>
  </conditionalFormatting>
  <conditionalFormatting sqref="CI45">
    <cfRule type="cellIs" dxfId="6186" priority="8631" operator="equal">
      <formula>"En avance"</formula>
    </cfRule>
  </conditionalFormatting>
  <conditionalFormatting sqref="CI45">
    <cfRule type="cellIs" dxfId="6185" priority="8632" operator="equal">
      <formula>"Cumplida"</formula>
    </cfRule>
  </conditionalFormatting>
  <conditionalFormatting sqref="CF45 CH45">
    <cfRule type="cellIs" dxfId="6184" priority="8633" operator="equal">
      <formula>"Sin iniciar"</formula>
    </cfRule>
  </conditionalFormatting>
  <conditionalFormatting sqref="CF45 CH45">
    <cfRule type="cellIs" dxfId="6183" priority="8634" operator="equal">
      <formula>"Vencida"</formula>
    </cfRule>
  </conditionalFormatting>
  <conditionalFormatting sqref="CF45 CH45">
    <cfRule type="cellIs" dxfId="6182" priority="8635" operator="equal">
      <formula>"En avance"</formula>
    </cfRule>
  </conditionalFormatting>
  <conditionalFormatting sqref="CF45 CH45">
    <cfRule type="cellIs" dxfId="6181" priority="8636" operator="equal">
      <formula>"Cumplida"</formula>
    </cfRule>
  </conditionalFormatting>
  <conditionalFormatting sqref="CE47 CG47">
    <cfRule type="cellIs" dxfId="6180" priority="8637" stopIfTrue="1" operator="equal">
      <formula>"Sin iniciar"</formula>
    </cfRule>
  </conditionalFormatting>
  <conditionalFormatting sqref="CE47 CG47">
    <cfRule type="cellIs" dxfId="6179" priority="8638" stopIfTrue="1" operator="equal">
      <formula>"Vencida"</formula>
    </cfRule>
  </conditionalFormatting>
  <conditionalFormatting sqref="CE47 CG47">
    <cfRule type="cellIs" dxfId="6178" priority="8639" stopIfTrue="1" operator="equal">
      <formula>"En avance"</formula>
    </cfRule>
  </conditionalFormatting>
  <conditionalFormatting sqref="CE47 CG47">
    <cfRule type="cellIs" dxfId="6177" priority="8640" stopIfTrue="1" operator="equal">
      <formula>"Cumplida"</formula>
    </cfRule>
  </conditionalFormatting>
  <conditionalFormatting sqref="CI47">
    <cfRule type="cellIs" dxfId="6176" priority="8641" operator="equal">
      <formula>"Sin iniciar"</formula>
    </cfRule>
  </conditionalFormatting>
  <conditionalFormatting sqref="CI47">
    <cfRule type="cellIs" dxfId="6175" priority="8642" operator="equal">
      <formula>"Vencida"</formula>
    </cfRule>
  </conditionalFormatting>
  <conditionalFormatting sqref="CI47">
    <cfRule type="cellIs" dxfId="6174" priority="8643" operator="equal">
      <formula>"En avance"</formula>
    </cfRule>
  </conditionalFormatting>
  <conditionalFormatting sqref="CI47">
    <cfRule type="cellIs" dxfId="6173" priority="8644" operator="equal">
      <formula>"Cumplida"</formula>
    </cfRule>
  </conditionalFormatting>
  <conditionalFormatting sqref="CH47">
    <cfRule type="cellIs" dxfId="6172" priority="8645" operator="equal">
      <formula>"Sin iniciar"</formula>
    </cfRule>
  </conditionalFormatting>
  <conditionalFormatting sqref="CH47">
    <cfRule type="cellIs" dxfId="6171" priority="8646" operator="equal">
      <formula>"Vencida"</formula>
    </cfRule>
  </conditionalFormatting>
  <conditionalFormatting sqref="CH47">
    <cfRule type="cellIs" dxfId="6170" priority="8647" operator="equal">
      <formula>"En avance"</formula>
    </cfRule>
  </conditionalFormatting>
  <conditionalFormatting sqref="CH47">
    <cfRule type="cellIs" dxfId="6169" priority="8648" operator="equal">
      <formula>"Cumplida"</formula>
    </cfRule>
  </conditionalFormatting>
  <conditionalFormatting sqref="CF47">
    <cfRule type="cellIs" dxfId="6168" priority="8649" operator="equal">
      <formula>"Sin iniciar"</formula>
    </cfRule>
  </conditionalFormatting>
  <conditionalFormatting sqref="CF47">
    <cfRule type="cellIs" dxfId="6167" priority="8650" operator="equal">
      <formula>"Vencida"</formula>
    </cfRule>
  </conditionalFormatting>
  <conditionalFormatting sqref="CF47">
    <cfRule type="cellIs" dxfId="6166" priority="8651" operator="equal">
      <formula>"En avance"</formula>
    </cfRule>
  </conditionalFormatting>
  <conditionalFormatting sqref="CF47">
    <cfRule type="cellIs" dxfId="6165" priority="8652" operator="equal">
      <formula>"Cumplida"</formula>
    </cfRule>
  </conditionalFormatting>
  <conditionalFormatting sqref="CE68 CG68">
    <cfRule type="cellIs" dxfId="6164" priority="8653" stopIfTrue="1" operator="equal">
      <formula>"Sin iniciar"</formula>
    </cfRule>
  </conditionalFormatting>
  <conditionalFormatting sqref="CE68 CG68">
    <cfRule type="cellIs" dxfId="6163" priority="8654" stopIfTrue="1" operator="equal">
      <formula>"Vencida"</formula>
    </cfRule>
  </conditionalFormatting>
  <conditionalFormatting sqref="CE68 CG68">
    <cfRule type="cellIs" dxfId="6162" priority="8655" stopIfTrue="1" operator="equal">
      <formula>"En avance"</formula>
    </cfRule>
  </conditionalFormatting>
  <conditionalFormatting sqref="CE68 CG68">
    <cfRule type="cellIs" dxfId="6161" priority="8656" stopIfTrue="1" operator="equal">
      <formula>"Cumplida"</formula>
    </cfRule>
  </conditionalFormatting>
  <conditionalFormatting sqref="CF68 CH68">
    <cfRule type="cellIs" dxfId="6160" priority="8657" operator="equal">
      <formula>"Sin iniciar"</formula>
    </cfRule>
  </conditionalFormatting>
  <conditionalFormatting sqref="CF68 CH68">
    <cfRule type="cellIs" dxfId="6159" priority="8658" operator="equal">
      <formula>"Vencida"</formula>
    </cfRule>
  </conditionalFormatting>
  <conditionalFormatting sqref="CF68 CH68">
    <cfRule type="cellIs" dxfId="6158" priority="8659" operator="equal">
      <formula>"En avance"</formula>
    </cfRule>
  </conditionalFormatting>
  <conditionalFormatting sqref="CF68 CH68">
    <cfRule type="cellIs" dxfId="6157" priority="8660" operator="equal">
      <formula>"Cumplida"</formula>
    </cfRule>
  </conditionalFormatting>
  <conditionalFormatting sqref="CI68">
    <cfRule type="cellIs" dxfId="6156" priority="8661" operator="equal">
      <formula>"Sin iniciar"</formula>
    </cfRule>
  </conditionalFormatting>
  <conditionalFormatting sqref="CI68">
    <cfRule type="cellIs" dxfId="6155" priority="8662" operator="equal">
      <formula>"Vencida"</formula>
    </cfRule>
  </conditionalFormatting>
  <conditionalFormatting sqref="CI68">
    <cfRule type="cellIs" dxfId="6154" priority="8663" operator="equal">
      <formula>"En avance"</formula>
    </cfRule>
  </conditionalFormatting>
  <conditionalFormatting sqref="CI68">
    <cfRule type="cellIs" dxfId="6153" priority="8664" operator="equal">
      <formula>"Cumplida"</formula>
    </cfRule>
  </conditionalFormatting>
  <conditionalFormatting sqref="CE84 CG84">
    <cfRule type="cellIs" dxfId="6152" priority="8665" stopIfTrue="1" operator="equal">
      <formula>"Sin iniciar"</formula>
    </cfRule>
  </conditionalFormatting>
  <conditionalFormatting sqref="CE84 CG84">
    <cfRule type="cellIs" dxfId="6151" priority="8666" stopIfTrue="1" operator="equal">
      <formula>"Vencida"</formula>
    </cfRule>
  </conditionalFormatting>
  <conditionalFormatting sqref="CE84 CG84">
    <cfRule type="cellIs" dxfId="6150" priority="8667" stopIfTrue="1" operator="equal">
      <formula>"En avance"</formula>
    </cfRule>
  </conditionalFormatting>
  <conditionalFormatting sqref="CE84 CG84">
    <cfRule type="cellIs" dxfId="6149" priority="8668" stopIfTrue="1" operator="equal">
      <formula>"Cumplida"</formula>
    </cfRule>
  </conditionalFormatting>
  <conditionalFormatting sqref="CF84 CH84">
    <cfRule type="cellIs" dxfId="6148" priority="8669" stopIfTrue="1" operator="equal">
      <formula>"Sin seguimiento"</formula>
    </cfRule>
  </conditionalFormatting>
  <conditionalFormatting sqref="CF84 CH84">
    <cfRule type="cellIs" dxfId="6147" priority="8670" stopIfTrue="1" operator="equal">
      <formula>"Sin iniciar"</formula>
    </cfRule>
  </conditionalFormatting>
  <conditionalFormatting sqref="CF84 CH84">
    <cfRule type="cellIs" dxfId="6146" priority="8671" stopIfTrue="1" operator="equal">
      <formula>"Vencida"</formula>
    </cfRule>
  </conditionalFormatting>
  <conditionalFormatting sqref="CF84 CH84">
    <cfRule type="cellIs" dxfId="6145" priority="8672" stopIfTrue="1" operator="equal">
      <formula>"En avance"</formula>
    </cfRule>
  </conditionalFormatting>
  <conditionalFormatting sqref="CF84 CH84">
    <cfRule type="cellIs" dxfId="6144" priority="8673" stopIfTrue="1" operator="equal">
      <formula>"Cumplida"</formula>
    </cfRule>
  </conditionalFormatting>
  <conditionalFormatting sqref="CI84">
    <cfRule type="cellIs" dxfId="6143" priority="8674" operator="equal">
      <formula>"Sin iniciar"</formula>
    </cfRule>
  </conditionalFormatting>
  <conditionalFormatting sqref="CI84">
    <cfRule type="cellIs" dxfId="6142" priority="8675" operator="equal">
      <formula>"Vencida"</formula>
    </cfRule>
  </conditionalFormatting>
  <conditionalFormatting sqref="CI84">
    <cfRule type="cellIs" dxfId="6141" priority="8676" operator="equal">
      <formula>"En avance"</formula>
    </cfRule>
  </conditionalFormatting>
  <conditionalFormatting sqref="CI84">
    <cfRule type="cellIs" dxfId="6140" priority="8677" operator="equal">
      <formula>"Cumplida"</formula>
    </cfRule>
  </conditionalFormatting>
  <conditionalFormatting sqref="CE85 CG85">
    <cfRule type="cellIs" dxfId="6139" priority="8678" stopIfTrue="1" operator="equal">
      <formula>"Sin iniciar"</formula>
    </cfRule>
  </conditionalFormatting>
  <conditionalFormatting sqref="CE85 CG85">
    <cfRule type="cellIs" dxfId="6138" priority="8679" stopIfTrue="1" operator="equal">
      <formula>"Vencida"</formula>
    </cfRule>
  </conditionalFormatting>
  <conditionalFormatting sqref="CE85 CG85">
    <cfRule type="cellIs" dxfId="6137" priority="8680" stopIfTrue="1" operator="equal">
      <formula>"En avance"</formula>
    </cfRule>
  </conditionalFormatting>
  <conditionalFormatting sqref="CE85 CG85">
    <cfRule type="cellIs" dxfId="6136" priority="8681" stopIfTrue="1" operator="equal">
      <formula>"Cumplida"</formula>
    </cfRule>
  </conditionalFormatting>
  <conditionalFormatting sqref="CI85">
    <cfRule type="cellIs" dxfId="6135" priority="8682" operator="equal">
      <formula>"Sin iniciar"</formula>
    </cfRule>
  </conditionalFormatting>
  <conditionalFormatting sqref="CI85">
    <cfRule type="cellIs" dxfId="6134" priority="8683" operator="equal">
      <formula>"Vencida"</formula>
    </cfRule>
  </conditionalFormatting>
  <conditionalFormatting sqref="CI85">
    <cfRule type="cellIs" dxfId="6133" priority="8684" operator="equal">
      <formula>"En avance"</formula>
    </cfRule>
  </conditionalFormatting>
  <conditionalFormatting sqref="CI85">
    <cfRule type="cellIs" dxfId="6132" priority="8685" operator="equal">
      <formula>"Cumplida"</formula>
    </cfRule>
  </conditionalFormatting>
  <conditionalFormatting sqref="CF85 CH85">
    <cfRule type="cellIs" dxfId="6131" priority="8686" stopIfTrue="1" operator="equal">
      <formula>"Sin seguimiento"</formula>
    </cfRule>
  </conditionalFormatting>
  <conditionalFormatting sqref="CF85 CH85">
    <cfRule type="cellIs" dxfId="6130" priority="8687" stopIfTrue="1" operator="equal">
      <formula>"Sin iniciar"</formula>
    </cfRule>
  </conditionalFormatting>
  <conditionalFormatting sqref="CF85 CH85">
    <cfRule type="cellIs" dxfId="6129" priority="8688" stopIfTrue="1" operator="equal">
      <formula>"Vencida"</formula>
    </cfRule>
  </conditionalFormatting>
  <conditionalFormatting sqref="CF85 CH85">
    <cfRule type="cellIs" dxfId="6128" priority="8689" stopIfTrue="1" operator="equal">
      <formula>"En avance"</formula>
    </cfRule>
  </conditionalFormatting>
  <conditionalFormatting sqref="CF85 CH85">
    <cfRule type="cellIs" dxfId="6127" priority="8690" stopIfTrue="1" operator="equal">
      <formula>"Cumplida"</formula>
    </cfRule>
  </conditionalFormatting>
  <conditionalFormatting sqref="CE86 CG86">
    <cfRule type="cellIs" dxfId="6126" priority="8691" stopIfTrue="1" operator="equal">
      <formula>"Sin iniciar"</formula>
    </cfRule>
  </conditionalFormatting>
  <conditionalFormatting sqref="CE86 CG86">
    <cfRule type="cellIs" dxfId="6125" priority="8692" stopIfTrue="1" operator="equal">
      <formula>"Vencida"</formula>
    </cfRule>
  </conditionalFormatting>
  <conditionalFormatting sqref="CE86 CG86">
    <cfRule type="cellIs" dxfId="6124" priority="8693" stopIfTrue="1" operator="equal">
      <formula>"En avance"</formula>
    </cfRule>
  </conditionalFormatting>
  <conditionalFormatting sqref="CE86 CG86">
    <cfRule type="cellIs" dxfId="6123" priority="8694" stopIfTrue="1" operator="equal">
      <formula>"Cumplida"</formula>
    </cfRule>
  </conditionalFormatting>
  <conditionalFormatting sqref="CI86">
    <cfRule type="cellIs" dxfId="6122" priority="8695" operator="equal">
      <formula>"Sin iniciar"</formula>
    </cfRule>
  </conditionalFormatting>
  <conditionalFormatting sqref="CI86">
    <cfRule type="cellIs" dxfId="6121" priority="8696" operator="equal">
      <formula>"Vencida"</formula>
    </cfRule>
  </conditionalFormatting>
  <conditionalFormatting sqref="CI86">
    <cfRule type="cellIs" dxfId="6120" priority="8697" operator="equal">
      <formula>"En avance"</formula>
    </cfRule>
  </conditionalFormatting>
  <conditionalFormatting sqref="CI86">
    <cfRule type="cellIs" dxfId="6119" priority="8698" operator="equal">
      <formula>"Cumplida"</formula>
    </cfRule>
  </conditionalFormatting>
  <conditionalFormatting sqref="CF86 CH86">
    <cfRule type="cellIs" dxfId="6118" priority="8699" stopIfTrue="1" operator="equal">
      <formula>"Sin seguimiento"</formula>
    </cfRule>
  </conditionalFormatting>
  <conditionalFormatting sqref="CF86 CH86">
    <cfRule type="cellIs" dxfId="6117" priority="8700" stopIfTrue="1" operator="equal">
      <formula>"Sin iniciar"</formula>
    </cfRule>
  </conditionalFormatting>
  <conditionalFormatting sqref="CF86 CH86">
    <cfRule type="cellIs" dxfId="6116" priority="8701" stopIfTrue="1" operator="equal">
      <formula>"Vencida"</formula>
    </cfRule>
  </conditionalFormatting>
  <conditionalFormatting sqref="CF86 CH86">
    <cfRule type="cellIs" dxfId="6115" priority="8702" stopIfTrue="1" operator="equal">
      <formula>"En avance"</formula>
    </cfRule>
  </conditionalFormatting>
  <conditionalFormatting sqref="CF86 CH86">
    <cfRule type="cellIs" dxfId="6114" priority="8703" stopIfTrue="1" operator="equal">
      <formula>"Cumplida"</formula>
    </cfRule>
  </conditionalFormatting>
  <conditionalFormatting sqref="CE170 CG170">
    <cfRule type="cellIs" dxfId="6113" priority="8704" stopIfTrue="1" operator="equal">
      <formula>"Sin iniciar"</formula>
    </cfRule>
  </conditionalFormatting>
  <conditionalFormatting sqref="CE170 CG170">
    <cfRule type="cellIs" dxfId="6112" priority="8705" stopIfTrue="1" operator="equal">
      <formula>"Vencida"</formula>
    </cfRule>
  </conditionalFormatting>
  <conditionalFormatting sqref="CE170 CG170">
    <cfRule type="cellIs" dxfId="6111" priority="8706" stopIfTrue="1" operator="equal">
      <formula>"En avance"</formula>
    </cfRule>
  </conditionalFormatting>
  <conditionalFormatting sqref="CE170 CG170">
    <cfRule type="cellIs" dxfId="6110" priority="8707" stopIfTrue="1" operator="equal">
      <formula>"Cumplida"</formula>
    </cfRule>
  </conditionalFormatting>
  <conditionalFormatting sqref="CI170">
    <cfRule type="cellIs" dxfId="6109" priority="8708" operator="equal">
      <formula>"Sin iniciar"</formula>
    </cfRule>
  </conditionalFormatting>
  <conditionalFormatting sqref="CI170">
    <cfRule type="cellIs" dxfId="6108" priority="8709" operator="equal">
      <formula>"Vencida"</formula>
    </cfRule>
  </conditionalFormatting>
  <conditionalFormatting sqref="CI170">
    <cfRule type="cellIs" dxfId="6107" priority="8710" operator="equal">
      <formula>"En avance"</formula>
    </cfRule>
  </conditionalFormatting>
  <conditionalFormatting sqref="CI170">
    <cfRule type="cellIs" dxfId="6106" priority="8711" operator="equal">
      <formula>"Cumplida"</formula>
    </cfRule>
  </conditionalFormatting>
  <conditionalFormatting sqref="CF170 CH170">
    <cfRule type="cellIs" dxfId="6105" priority="8712" stopIfTrue="1" operator="equal">
      <formula>"Sin seguimiento"</formula>
    </cfRule>
  </conditionalFormatting>
  <conditionalFormatting sqref="CF170 CH170">
    <cfRule type="cellIs" dxfId="6104" priority="8713" stopIfTrue="1" operator="equal">
      <formula>"Sin iniciar"</formula>
    </cfRule>
  </conditionalFormatting>
  <conditionalFormatting sqref="CF170 CH170">
    <cfRule type="cellIs" dxfId="6103" priority="8714" stopIfTrue="1" operator="equal">
      <formula>"Vencida"</formula>
    </cfRule>
  </conditionalFormatting>
  <conditionalFormatting sqref="CF170 CH170">
    <cfRule type="cellIs" dxfId="6102" priority="8715" stopIfTrue="1" operator="equal">
      <formula>"En avance"</formula>
    </cfRule>
  </conditionalFormatting>
  <conditionalFormatting sqref="CF170 CH170">
    <cfRule type="cellIs" dxfId="6101" priority="8716" stopIfTrue="1" operator="equal">
      <formula>"Cumplida"</formula>
    </cfRule>
  </conditionalFormatting>
  <conditionalFormatting sqref="CE159 CG159">
    <cfRule type="cellIs" dxfId="6100" priority="8717" stopIfTrue="1" operator="equal">
      <formula>"Sin iniciar"</formula>
    </cfRule>
  </conditionalFormatting>
  <conditionalFormatting sqref="CE159 CG159">
    <cfRule type="cellIs" dxfId="6099" priority="8718" stopIfTrue="1" operator="equal">
      <formula>"Vencida"</formula>
    </cfRule>
  </conditionalFormatting>
  <conditionalFormatting sqref="CE159 CG159">
    <cfRule type="cellIs" dxfId="6098" priority="8719" stopIfTrue="1" operator="equal">
      <formula>"En avance"</formula>
    </cfRule>
  </conditionalFormatting>
  <conditionalFormatting sqref="CE159 CG159">
    <cfRule type="cellIs" dxfId="6097" priority="8720" stopIfTrue="1" operator="equal">
      <formula>"Cumplida"</formula>
    </cfRule>
  </conditionalFormatting>
  <conditionalFormatting sqref="CF159 CH159">
    <cfRule type="cellIs" dxfId="6096" priority="8721" stopIfTrue="1" operator="equal">
      <formula>"Sin seguimiento"</formula>
    </cfRule>
  </conditionalFormatting>
  <conditionalFormatting sqref="CF159 CH159">
    <cfRule type="cellIs" dxfId="6095" priority="8722" stopIfTrue="1" operator="equal">
      <formula>"Sin iniciar"</formula>
    </cfRule>
  </conditionalFormatting>
  <conditionalFormatting sqref="CF159 CH159">
    <cfRule type="cellIs" dxfId="6094" priority="8723" stopIfTrue="1" operator="equal">
      <formula>"Vencida"</formula>
    </cfRule>
  </conditionalFormatting>
  <conditionalFormatting sqref="CF159 CH159">
    <cfRule type="cellIs" dxfId="6093" priority="8724" stopIfTrue="1" operator="equal">
      <formula>"En avance"</formula>
    </cfRule>
  </conditionalFormatting>
  <conditionalFormatting sqref="CF159 CH159">
    <cfRule type="cellIs" dxfId="6092" priority="8725" stopIfTrue="1" operator="equal">
      <formula>"Cumplida"</formula>
    </cfRule>
  </conditionalFormatting>
  <conditionalFormatting sqref="CI159">
    <cfRule type="cellIs" dxfId="6091" priority="8726" operator="equal">
      <formula>"Sin iniciar"</formula>
    </cfRule>
  </conditionalFormatting>
  <conditionalFormatting sqref="CI159">
    <cfRule type="cellIs" dxfId="6090" priority="8727" operator="equal">
      <formula>"Vencida"</formula>
    </cfRule>
  </conditionalFormatting>
  <conditionalFormatting sqref="CI159">
    <cfRule type="cellIs" dxfId="6089" priority="8728" operator="equal">
      <formula>"En avance"</formula>
    </cfRule>
  </conditionalFormatting>
  <conditionalFormatting sqref="CI159">
    <cfRule type="cellIs" dxfId="6088" priority="8729" operator="equal">
      <formula>"Cumplida"</formula>
    </cfRule>
  </conditionalFormatting>
  <conditionalFormatting sqref="CE174 CG174">
    <cfRule type="cellIs" dxfId="6087" priority="8730" stopIfTrue="1" operator="equal">
      <formula>"Sin iniciar"</formula>
    </cfRule>
  </conditionalFormatting>
  <conditionalFormatting sqref="CE174 CG174">
    <cfRule type="cellIs" dxfId="6086" priority="8731" stopIfTrue="1" operator="equal">
      <formula>"Vencida"</formula>
    </cfRule>
  </conditionalFormatting>
  <conditionalFormatting sqref="CE174 CG174">
    <cfRule type="cellIs" dxfId="6085" priority="8732" stopIfTrue="1" operator="equal">
      <formula>"En avance"</formula>
    </cfRule>
  </conditionalFormatting>
  <conditionalFormatting sqref="CE174 CG174">
    <cfRule type="cellIs" dxfId="6084" priority="8733" stopIfTrue="1" operator="equal">
      <formula>"Cumplida"</formula>
    </cfRule>
  </conditionalFormatting>
  <conditionalFormatting sqref="CI174">
    <cfRule type="cellIs" dxfId="6083" priority="8734" operator="equal">
      <formula>"Sin iniciar"</formula>
    </cfRule>
  </conditionalFormatting>
  <conditionalFormatting sqref="CI174">
    <cfRule type="cellIs" dxfId="6082" priority="8735" operator="equal">
      <formula>"Vencida"</formula>
    </cfRule>
  </conditionalFormatting>
  <conditionalFormatting sqref="CI174">
    <cfRule type="cellIs" dxfId="6081" priority="8736" operator="equal">
      <formula>"En avance"</formula>
    </cfRule>
  </conditionalFormatting>
  <conditionalFormatting sqref="CI174">
    <cfRule type="cellIs" dxfId="6080" priority="8737" operator="equal">
      <formula>"Cumplida"</formula>
    </cfRule>
  </conditionalFormatting>
  <conditionalFormatting sqref="CH174">
    <cfRule type="cellIs" dxfId="6079" priority="8738" stopIfTrue="1" operator="equal">
      <formula>"Sin seguimiento"</formula>
    </cfRule>
  </conditionalFormatting>
  <conditionalFormatting sqref="CH174">
    <cfRule type="cellIs" dxfId="6078" priority="8739" stopIfTrue="1" operator="equal">
      <formula>"Sin iniciar"</formula>
    </cfRule>
  </conditionalFormatting>
  <conditionalFormatting sqref="CH174">
    <cfRule type="cellIs" dxfId="6077" priority="8740" stopIfTrue="1" operator="equal">
      <formula>"Vencida"</formula>
    </cfRule>
  </conditionalFormatting>
  <conditionalFormatting sqref="CH174">
    <cfRule type="cellIs" dxfId="6076" priority="8741" stopIfTrue="1" operator="equal">
      <formula>"En avance"</formula>
    </cfRule>
  </conditionalFormatting>
  <conditionalFormatting sqref="CH174">
    <cfRule type="cellIs" dxfId="6075" priority="8742" stopIfTrue="1" operator="equal">
      <formula>"Cumplida"</formula>
    </cfRule>
  </conditionalFormatting>
  <conditionalFormatting sqref="CF174">
    <cfRule type="cellIs" dxfId="6074" priority="8743" operator="equal">
      <formula>"Sin iniciar"</formula>
    </cfRule>
  </conditionalFormatting>
  <conditionalFormatting sqref="CF174">
    <cfRule type="cellIs" dxfId="6073" priority="8744" operator="equal">
      <formula>"Vencida"</formula>
    </cfRule>
  </conditionalFormatting>
  <conditionalFormatting sqref="CF174">
    <cfRule type="cellIs" dxfId="6072" priority="8745" operator="equal">
      <formula>"En avance"</formula>
    </cfRule>
  </conditionalFormatting>
  <conditionalFormatting sqref="CF174">
    <cfRule type="cellIs" dxfId="6071" priority="8746" operator="equal">
      <formula>"Cumplida"</formula>
    </cfRule>
  </conditionalFormatting>
  <conditionalFormatting sqref="CE175 CG175">
    <cfRule type="cellIs" dxfId="6070" priority="8747" stopIfTrue="1" operator="equal">
      <formula>"Sin iniciar"</formula>
    </cfRule>
  </conditionalFormatting>
  <conditionalFormatting sqref="CE175 CG175">
    <cfRule type="cellIs" dxfId="6069" priority="8748" stopIfTrue="1" operator="equal">
      <formula>"Vencida"</formula>
    </cfRule>
  </conditionalFormatting>
  <conditionalFormatting sqref="CE175 CG175">
    <cfRule type="cellIs" dxfId="6068" priority="8749" stopIfTrue="1" operator="equal">
      <formula>"En avance"</formula>
    </cfRule>
  </conditionalFormatting>
  <conditionalFormatting sqref="CE175 CG175">
    <cfRule type="cellIs" dxfId="6067" priority="8750" stopIfTrue="1" operator="equal">
      <formula>"Cumplida"</formula>
    </cfRule>
  </conditionalFormatting>
  <conditionalFormatting sqref="CI175">
    <cfRule type="cellIs" dxfId="6066" priority="8751" operator="equal">
      <formula>"Sin iniciar"</formula>
    </cfRule>
  </conditionalFormatting>
  <conditionalFormatting sqref="CI175">
    <cfRule type="cellIs" dxfId="6065" priority="8752" operator="equal">
      <formula>"Vencida"</formula>
    </cfRule>
  </conditionalFormatting>
  <conditionalFormatting sqref="CI175">
    <cfRule type="cellIs" dxfId="6064" priority="8753" operator="equal">
      <formula>"En avance"</formula>
    </cfRule>
  </conditionalFormatting>
  <conditionalFormatting sqref="CI175">
    <cfRule type="cellIs" dxfId="6063" priority="8754" operator="equal">
      <formula>"Cumplida"</formula>
    </cfRule>
  </conditionalFormatting>
  <conditionalFormatting sqref="CH175">
    <cfRule type="cellIs" dxfId="6062" priority="8755" stopIfTrue="1" operator="equal">
      <formula>"Sin seguimiento"</formula>
    </cfRule>
  </conditionalFormatting>
  <conditionalFormatting sqref="CH175">
    <cfRule type="cellIs" dxfId="6061" priority="8756" stopIfTrue="1" operator="equal">
      <formula>"Sin iniciar"</formula>
    </cfRule>
  </conditionalFormatting>
  <conditionalFormatting sqref="CH175">
    <cfRule type="cellIs" dxfId="6060" priority="8757" stopIfTrue="1" operator="equal">
      <formula>"Vencida"</formula>
    </cfRule>
  </conditionalFormatting>
  <conditionalFormatting sqref="CH175">
    <cfRule type="cellIs" dxfId="6059" priority="8758" stopIfTrue="1" operator="equal">
      <formula>"En avance"</formula>
    </cfRule>
  </conditionalFormatting>
  <conditionalFormatting sqref="CH175">
    <cfRule type="cellIs" dxfId="6058" priority="8759" stopIfTrue="1" operator="equal">
      <formula>"Cumplida"</formula>
    </cfRule>
  </conditionalFormatting>
  <conditionalFormatting sqref="CF175">
    <cfRule type="cellIs" dxfId="6057" priority="8760" stopIfTrue="1" operator="equal">
      <formula>"Sin seguimiento"</formula>
    </cfRule>
  </conditionalFormatting>
  <conditionalFormatting sqref="CF175">
    <cfRule type="cellIs" dxfId="6056" priority="8761" stopIfTrue="1" operator="equal">
      <formula>"Sin iniciar"</formula>
    </cfRule>
  </conditionalFormatting>
  <conditionalFormatting sqref="CF175">
    <cfRule type="cellIs" dxfId="6055" priority="8762" stopIfTrue="1" operator="equal">
      <formula>"Vencida"</formula>
    </cfRule>
  </conditionalFormatting>
  <conditionalFormatting sqref="CF175">
    <cfRule type="cellIs" dxfId="6054" priority="8763" stopIfTrue="1" operator="equal">
      <formula>"En avance"</formula>
    </cfRule>
  </conditionalFormatting>
  <conditionalFormatting sqref="CF175">
    <cfRule type="cellIs" dxfId="6053" priority="8764" stopIfTrue="1" operator="equal">
      <formula>"Cumplida"</formula>
    </cfRule>
  </conditionalFormatting>
  <conditionalFormatting sqref="CE180 CG180">
    <cfRule type="cellIs" dxfId="6052" priority="8765" stopIfTrue="1" operator="equal">
      <formula>"Sin iniciar"</formula>
    </cfRule>
  </conditionalFormatting>
  <conditionalFormatting sqref="CE180 CG180">
    <cfRule type="cellIs" dxfId="6051" priority="8766" stopIfTrue="1" operator="equal">
      <formula>"Vencida"</formula>
    </cfRule>
  </conditionalFormatting>
  <conditionalFormatting sqref="CE180 CG180">
    <cfRule type="cellIs" dxfId="6050" priority="8767" stopIfTrue="1" operator="equal">
      <formula>"En avance"</formula>
    </cfRule>
  </conditionalFormatting>
  <conditionalFormatting sqref="CE180 CG180">
    <cfRule type="cellIs" dxfId="6049" priority="8768" stopIfTrue="1" operator="equal">
      <formula>"Cumplida"</formula>
    </cfRule>
  </conditionalFormatting>
  <conditionalFormatting sqref="CI180">
    <cfRule type="cellIs" dxfId="6048" priority="8769" operator="equal">
      <formula>"Sin iniciar"</formula>
    </cfRule>
  </conditionalFormatting>
  <conditionalFormatting sqref="CI180">
    <cfRule type="cellIs" dxfId="6047" priority="8770" operator="equal">
      <formula>"Vencida"</formula>
    </cfRule>
  </conditionalFormatting>
  <conditionalFormatting sqref="CI180">
    <cfRule type="cellIs" dxfId="6046" priority="8771" operator="equal">
      <formula>"En avance"</formula>
    </cfRule>
  </conditionalFormatting>
  <conditionalFormatting sqref="CI180">
    <cfRule type="cellIs" dxfId="6045" priority="8772" operator="equal">
      <formula>"Cumplida"</formula>
    </cfRule>
  </conditionalFormatting>
  <conditionalFormatting sqref="CF180 CH180">
    <cfRule type="cellIs" dxfId="6044" priority="8773" stopIfTrue="1" operator="equal">
      <formula>"Sin seguimiento"</formula>
    </cfRule>
  </conditionalFormatting>
  <conditionalFormatting sqref="CF180 CH180">
    <cfRule type="cellIs" dxfId="6043" priority="8774" stopIfTrue="1" operator="equal">
      <formula>"Sin iniciar"</formula>
    </cfRule>
  </conditionalFormatting>
  <conditionalFormatting sqref="CF180 CH180">
    <cfRule type="cellIs" dxfId="6042" priority="8775" stopIfTrue="1" operator="equal">
      <formula>"Vencida"</formula>
    </cfRule>
  </conditionalFormatting>
  <conditionalFormatting sqref="CF180 CH180">
    <cfRule type="cellIs" dxfId="6041" priority="8776" stopIfTrue="1" operator="equal">
      <formula>"En avance"</formula>
    </cfRule>
  </conditionalFormatting>
  <conditionalFormatting sqref="CF180 CH180">
    <cfRule type="cellIs" dxfId="6040" priority="8777" stopIfTrue="1" operator="equal">
      <formula>"Cumplida"</formula>
    </cfRule>
  </conditionalFormatting>
  <conditionalFormatting sqref="CI182">
    <cfRule type="cellIs" dxfId="6039" priority="8778" operator="equal">
      <formula>"Sin iniciar"</formula>
    </cfRule>
  </conditionalFormatting>
  <conditionalFormatting sqref="CI182">
    <cfRule type="cellIs" dxfId="6038" priority="8779" operator="equal">
      <formula>"Vencida"</formula>
    </cfRule>
  </conditionalFormatting>
  <conditionalFormatting sqref="CI182">
    <cfRule type="cellIs" dxfId="6037" priority="8780" operator="equal">
      <formula>"En avance"</formula>
    </cfRule>
  </conditionalFormatting>
  <conditionalFormatting sqref="CI182">
    <cfRule type="cellIs" dxfId="6036" priority="8781" operator="equal">
      <formula>"Cumplida"</formula>
    </cfRule>
  </conditionalFormatting>
  <conditionalFormatting sqref="CE182 CG182">
    <cfRule type="cellIs" dxfId="6035" priority="8782" stopIfTrue="1" operator="equal">
      <formula>"Sin iniciar"</formula>
    </cfRule>
  </conditionalFormatting>
  <conditionalFormatting sqref="CE182 CG182">
    <cfRule type="cellIs" dxfId="6034" priority="8783" stopIfTrue="1" operator="equal">
      <formula>"Vencida"</formula>
    </cfRule>
  </conditionalFormatting>
  <conditionalFormatting sqref="CE182 CG182">
    <cfRule type="cellIs" dxfId="6033" priority="8784" stopIfTrue="1" operator="equal">
      <formula>"En avance"</formula>
    </cfRule>
  </conditionalFormatting>
  <conditionalFormatting sqref="CE182 CG182">
    <cfRule type="cellIs" dxfId="6032" priority="8785" stopIfTrue="1" operator="equal">
      <formula>"Cumplida"</formula>
    </cfRule>
  </conditionalFormatting>
  <conditionalFormatting sqref="CF182 CH182">
    <cfRule type="cellIs" dxfId="6031" priority="8786" stopIfTrue="1" operator="equal">
      <formula>"Sin seguimiento"</formula>
    </cfRule>
  </conditionalFormatting>
  <conditionalFormatting sqref="CF182 CH182">
    <cfRule type="cellIs" dxfId="6030" priority="8787" stopIfTrue="1" operator="equal">
      <formula>"Sin iniciar"</formula>
    </cfRule>
  </conditionalFormatting>
  <conditionalFormatting sqref="CF182 CH182">
    <cfRule type="cellIs" dxfId="6029" priority="8788" stopIfTrue="1" operator="equal">
      <formula>"Vencida"</formula>
    </cfRule>
  </conditionalFormatting>
  <conditionalFormatting sqref="CF182 CH182">
    <cfRule type="cellIs" dxfId="6028" priority="8789" stopIfTrue="1" operator="equal">
      <formula>"En avance"</formula>
    </cfRule>
  </conditionalFormatting>
  <conditionalFormatting sqref="CF182 CH182">
    <cfRule type="cellIs" dxfId="6027" priority="8790" stopIfTrue="1" operator="equal">
      <formula>"Cumplida"</formula>
    </cfRule>
  </conditionalFormatting>
  <conditionalFormatting sqref="CE183 CG183">
    <cfRule type="cellIs" dxfId="6026" priority="8791" stopIfTrue="1" operator="equal">
      <formula>"Sin iniciar"</formula>
    </cfRule>
  </conditionalFormatting>
  <conditionalFormatting sqref="CE183 CG183">
    <cfRule type="cellIs" dxfId="6025" priority="8792" stopIfTrue="1" operator="equal">
      <formula>"Vencida"</formula>
    </cfRule>
  </conditionalFormatting>
  <conditionalFormatting sqref="CE183 CG183">
    <cfRule type="cellIs" dxfId="6024" priority="8793" stopIfTrue="1" operator="equal">
      <formula>"En avance"</formula>
    </cfRule>
  </conditionalFormatting>
  <conditionalFormatting sqref="CE183 CG183">
    <cfRule type="cellIs" dxfId="6023" priority="8794" stopIfTrue="1" operator="equal">
      <formula>"Cumplida"</formula>
    </cfRule>
  </conditionalFormatting>
  <conditionalFormatting sqref="CI183">
    <cfRule type="cellIs" dxfId="6022" priority="8795" operator="equal">
      <formula>"Sin iniciar"</formula>
    </cfRule>
  </conditionalFormatting>
  <conditionalFormatting sqref="CI183">
    <cfRule type="cellIs" dxfId="6021" priority="8796" operator="equal">
      <formula>"Vencida"</formula>
    </cfRule>
  </conditionalFormatting>
  <conditionalFormatting sqref="CI183">
    <cfRule type="cellIs" dxfId="6020" priority="8797" operator="equal">
      <formula>"En avance"</formula>
    </cfRule>
  </conditionalFormatting>
  <conditionalFormatting sqref="CI183">
    <cfRule type="cellIs" dxfId="6019" priority="8798" operator="equal">
      <formula>"Cumplida"</formula>
    </cfRule>
  </conditionalFormatting>
  <conditionalFormatting sqref="CH183">
    <cfRule type="cellIs" dxfId="6018" priority="8799" stopIfTrue="1" operator="equal">
      <formula>"Sin seguimiento"</formula>
    </cfRule>
  </conditionalFormatting>
  <conditionalFormatting sqref="CH183">
    <cfRule type="cellIs" dxfId="6017" priority="8800" stopIfTrue="1" operator="equal">
      <formula>"Sin iniciar"</formula>
    </cfRule>
  </conditionalFormatting>
  <conditionalFormatting sqref="CH183">
    <cfRule type="cellIs" dxfId="6016" priority="8801" stopIfTrue="1" operator="equal">
      <formula>"Vencida"</formula>
    </cfRule>
  </conditionalFormatting>
  <conditionalFormatting sqref="CH183">
    <cfRule type="cellIs" dxfId="6015" priority="8802" stopIfTrue="1" operator="equal">
      <formula>"En avance"</formula>
    </cfRule>
  </conditionalFormatting>
  <conditionalFormatting sqref="CH183">
    <cfRule type="cellIs" dxfId="6014" priority="8803" stopIfTrue="1" operator="equal">
      <formula>"Cumplida"</formula>
    </cfRule>
  </conditionalFormatting>
  <conditionalFormatting sqref="CE184 CG184">
    <cfRule type="cellIs" dxfId="6013" priority="8804" stopIfTrue="1" operator="equal">
      <formula>"Sin iniciar"</formula>
    </cfRule>
  </conditionalFormatting>
  <conditionalFormatting sqref="CE184 CG184">
    <cfRule type="cellIs" dxfId="6012" priority="8805" stopIfTrue="1" operator="equal">
      <formula>"Vencida"</formula>
    </cfRule>
  </conditionalFormatting>
  <conditionalFormatting sqref="CE184 CG184">
    <cfRule type="cellIs" dxfId="6011" priority="8806" stopIfTrue="1" operator="equal">
      <formula>"En avance"</formula>
    </cfRule>
  </conditionalFormatting>
  <conditionalFormatting sqref="CE184 CG184">
    <cfRule type="cellIs" dxfId="6010" priority="8807" stopIfTrue="1" operator="equal">
      <formula>"Cumplida"</formula>
    </cfRule>
  </conditionalFormatting>
  <conditionalFormatting sqref="CI184">
    <cfRule type="cellIs" dxfId="6009" priority="8808" operator="equal">
      <formula>"Sin iniciar"</formula>
    </cfRule>
  </conditionalFormatting>
  <conditionalFormatting sqref="CI184">
    <cfRule type="cellIs" dxfId="6008" priority="8809" operator="equal">
      <formula>"Vencida"</formula>
    </cfRule>
  </conditionalFormatting>
  <conditionalFormatting sqref="CI184">
    <cfRule type="cellIs" dxfId="6007" priority="8810" operator="equal">
      <formula>"En avance"</formula>
    </cfRule>
  </conditionalFormatting>
  <conditionalFormatting sqref="CI184">
    <cfRule type="cellIs" dxfId="6006" priority="8811" operator="equal">
      <formula>"Cumplida"</formula>
    </cfRule>
  </conditionalFormatting>
  <conditionalFormatting sqref="CH184">
    <cfRule type="cellIs" dxfId="6005" priority="8812" stopIfTrue="1" operator="equal">
      <formula>"Sin seguimiento"</formula>
    </cfRule>
  </conditionalFormatting>
  <conditionalFormatting sqref="CH184">
    <cfRule type="cellIs" dxfId="6004" priority="8813" stopIfTrue="1" operator="equal">
      <formula>"Sin iniciar"</formula>
    </cfRule>
  </conditionalFormatting>
  <conditionalFormatting sqref="CH184">
    <cfRule type="cellIs" dxfId="6003" priority="8814" stopIfTrue="1" operator="equal">
      <formula>"Vencida"</formula>
    </cfRule>
  </conditionalFormatting>
  <conditionalFormatting sqref="CH184">
    <cfRule type="cellIs" dxfId="6002" priority="8815" stopIfTrue="1" operator="equal">
      <formula>"En avance"</formula>
    </cfRule>
  </conditionalFormatting>
  <conditionalFormatting sqref="CH184">
    <cfRule type="cellIs" dxfId="6001" priority="8816" stopIfTrue="1" operator="equal">
      <formula>"Cumplida"</formula>
    </cfRule>
  </conditionalFormatting>
  <conditionalFormatting sqref="CE196 CG196">
    <cfRule type="cellIs" dxfId="6000" priority="8817" stopIfTrue="1" operator="equal">
      <formula>"Sin iniciar"</formula>
    </cfRule>
  </conditionalFormatting>
  <conditionalFormatting sqref="CE196 CG196">
    <cfRule type="cellIs" dxfId="5999" priority="8818" stopIfTrue="1" operator="equal">
      <formula>"Vencida"</formula>
    </cfRule>
  </conditionalFormatting>
  <conditionalFormatting sqref="CE196 CG196">
    <cfRule type="cellIs" dxfId="5998" priority="8819" stopIfTrue="1" operator="equal">
      <formula>"En avance"</formula>
    </cfRule>
  </conditionalFormatting>
  <conditionalFormatting sqref="CE196 CG196">
    <cfRule type="cellIs" dxfId="5997" priority="8820" stopIfTrue="1" operator="equal">
      <formula>"Cumplida"</formula>
    </cfRule>
  </conditionalFormatting>
  <conditionalFormatting sqref="CI196">
    <cfRule type="cellIs" dxfId="5996" priority="8821" operator="equal">
      <formula>"Sin iniciar"</formula>
    </cfRule>
  </conditionalFormatting>
  <conditionalFormatting sqref="CI196">
    <cfRule type="cellIs" dxfId="5995" priority="8822" operator="equal">
      <formula>"Vencida"</formula>
    </cfRule>
  </conditionalFormatting>
  <conditionalFormatting sqref="CI196">
    <cfRule type="cellIs" dxfId="5994" priority="8823" operator="equal">
      <formula>"En avance"</formula>
    </cfRule>
  </conditionalFormatting>
  <conditionalFormatting sqref="CI196">
    <cfRule type="cellIs" dxfId="5993" priority="8824" operator="equal">
      <formula>"Cumplida"</formula>
    </cfRule>
  </conditionalFormatting>
  <conditionalFormatting sqref="CF196 CH196">
    <cfRule type="cellIs" dxfId="5992" priority="8825" stopIfTrue="1" operator="equal">
      <formula>"Sin seguimiento"</formula>
    </cfRule>
  </conditionalFormatting>
  <conditionalFormatting sqref="CF196 CH196">
    <cfRule type="cellIs" dxfId="5991" priority="8826" stopIfTrue="1" operator="equal">
      <formula>"Sin iniciar"</formula>
    </cfRule>
  </conditionalFormatting>
  <conditionalFormatting sqref="CF196 CH196">
    <cfRule type="cellIs" dxfId="5990" priority="8827" stopIfTrue="1" operator="equal">
      <formula>"Vencida"</formula>
    </cfRule>
  </conditionalFormatting>
  <conditionalFormatting sqref="CF196 CH196">
    <cfRule type="cellIs" dxfId="5989" priority="8828" stopIfTrue="1" operator="equal">
      <formula>"En avance"</formula>
    </cfRule>
  </conditionalFormatting>
  <conditionalFormatting sqref="CF196 CH196">
    <cfRule type="cellIs" dxfId="5988" priority="8829" stopIfTrue="1" operator="equal">
      <formula>"Cumplida"</formula>
    </cfRule>
  </conditionalFormatting>
  <conditionalFormatting sqref="CE206">
    <cfRule type="cellIs" dxfId="5987" priority="8830" stopIfTrue="1" operator="equal">
      <formula>"Sin iniciar"</formula>
    </cfRule>
  </conditionalFormatting>
  <conditionalFormatting sqref="CE206">
    <cfRule type="cellIs" dxfId="5986" priority="8831" stopIfTrue="1" operator="equal">
      <formula>"Vencida"</formula>
    </cfRule>
  </conditionalFormatting>
  <conditionalFormatting sqref="CE206">
    <cfRule type="cellIs" dxfId="5985" priority="8832" stopIfTrue="1" operator="equal">
      <formula>"En avance"</formula>
    </cfRule>
  </conditionalFormatting>
  <conditionalFormatting sqref="CE206">
    <cfRule type="cellIs" dxfId="5984" priority="8833" stopIfTrue="1" operator="equal">
      <formula>"Cumplida"</formula>
    </cfRule>
  </conditionalFormatting>
  <conditionalFormatting sqref="CI206">
    <cfRule type="cellIs" dxfId="5983" priority="8834" operator="equal">
      <formula>"Sin iniciar"</formula>
    </cfRule>
  </conditionalFormatting>
  <conditionalFormatting sqref="CI206">
    <cfRule type="cellIs" dxfId="5982" priority="8835" operator="equal">
      <formula>"Vencida"</formula>
    </cfRule>
  </conditionalFormatting>
  <conditionalFormatting sqref="CI206">
    <cfRule type="cellIs" dxfId="5981" priority="8836" operator="equal">
      <formula>"En avance"</formula>
    </cfRule>
  </conditionalFormatting>
  <conditionalFormatting sqref="CI206">
    <cfRule type="cellIs" dxfId="5980" priority="8837" operator="equal">
      <formula>"Cumplida"</formula>
    </cfRule>
  </conditionalFormatting>
  <conditionalFormatting sqref="CG206">
    <cfRule type="cellIs" dxfId="5979" priority="8838" stopIfTrue="1" operator="equal">
      <formula>"Sin iniciar"</formula>
    </cfRule>
  </conditionalFormatting>
  <conditionalFormatting sqref="CG206">
    <cfRule type="cellIs" dxfId="5978" priority="8839" stopIfTrue="1" operator="equal">
      <formula>"Vencida"</formula>
    </cfRule>
  </conditionalFormatting>
  <conditionalFormatting sqref="CG206">
    <cfRule type="cellIs" dxfId="5977" priority="8840" stopIfTrue="1" operator="equal">
      <formula>"En avance"</formula>
    </cfRule>
  </conditionalFormatting>
  <conditionalFormatting sqref="CG206">
    <cfRule type="cellIs" dxfId="5976" priority="8841" stopIfTrue="1" operator="equal">
      <formula>"Cumplida"</formula>
    </cfRule>
  </conditionalFormatting>
  <conditionalFormatting sqref="CF206 CH206">
    <cfRule type="cellIs" dxfId="5975" priority="8842" stopIfTrue="1" operator="equal">
      <formula>"Sin seguimiento"</formula>
    </cfRule>
  </conditionalFormatting>
  <conditionalFormatting sqref="CF206 CH206">
    <cfRule type="cellIs" dxfId="5974" priority="8843" stopIfTrue="1" operator="equal">
      <formula>"Sin iniciar"</formula>
    </cfRule>
  </conditionalFormatting>
  <conditionalFormatting sqref="CF206 CH206">
    <cfRule type="cellIs" dxfId="5973" priority="8844" stopIfTrue="1" operator="equal">
      <formula>"Vencida"</formula>
    </cfRule>
  </conditionalFormatting>
  <conditionalFormatting sqref="CF206 CH206">
    <cfRule type="cellIs" dxfId="5972" priority="8845" stopIfTrue="1" operator="equal">
      <formula>"En avance"</formula>
    </cfRule>
  </conditionalFormatting>
  <conditionalFormatting sqref="CF206 CH206">
    <cfRule type="cellIs" dxfId="5971" priority="8846" stopIfTrue="1" operator="equal">
      <formula>"Cumplida"</formula>
    </cfRule>
  </conditionalFormatting>
  <conditionalFormatting sqref="CE318 CG318">
    <cfRule type="cellIs" dxfId="5970" priority="8847" stopIfTrue="1" operator="equal">
      <formula>"Sin iniciar"</formula>
    </cfRule>
  </conditionalFormatting>
  <conditionalFormatting sqref="CE318 CG318">
    <cfRule type="cellIs" dxfId="5969" priority="8848" stopIfTrue="1" operator="equal">
      <formula>"Vencida"</formula>
    </cfRule>
  </conditionalFormatting>
  <conditionalFormatting sqref="CE318 CG318">
    <cfRule type="cellIs" dxfId="5968" priority="8849" stopIfTrue="1" operator="equal">
      <formula>"En avance"</formula>
    </cfRule>
  </conditionalFormatting>
  <conditionalFormatting sqref="CE318 CG318">
    <cfRule type="cellIs" dxfId="5967" priority="8850" stopIfTrue="1" operator="equal">
      <formula>"Cumplida"</formula>
    </cfRule>
  </conditionalFormatting>
  <conditionalFormatting sqref="CI318">
    <cfRule type="cellIs" dxfId="5966" priority="8851" operator="equal">
      <formula>"Sin iniciar"</formula>
    </cfRule>
  </conditionalFormatting>
  <conditionalFormatting sqref="CI318">
    <cfRule type="cellIs" dxfId="5965" priority="8852" operator="equal">
      <formula>"Vencida"</formula>
    </cfRule>
  </conditionalFormatting>
  <conditionalFormatting sqref="CI318">
    <cfRule type="cellIs" dxfId="5964" priority="8853" operator="equal">
      <formula>"En avance"</formula>
    </cfRule>
  </conditionalFormatting>
  <conditionalFormatting sqref="CI318">
    <cfRule type="cellIs" dxfId="5963" priority="8854" operator="equal">
      <formula>"Cumplida"</formula>
    </cfRule>
  </conditionalFormatting>
  <conditionalFormatting sqref="CF318 CH318">
    <cfRule type="cellIs" dxfId="5962" priority="8855" stopIfTrue="1" operator="equal">
      <formula>"Sin seguimiento"</formula>
    </cfRule>
  </conditionalFormatting>
  <conditionalFormatting sqref="CF318 CH318">
    <cfRule type="cellIs" dxfId="5961" priority="8856" stopIfTrue="1" operator="equal">
      <formula>"Sin iniciar"</formula>
    </cfRule>
  </conditionalFormatting>
  <conditionalFormatting sqref="CF318 CH318">
    <cfRule type="cellIs" dxfId="5960" priority="8857" stopIfTrue="1" operator="equal">
      <formula>"Vencida"</formula>
    </cfRule>
  </conditionalFormatting>
  <conditionalFormatting sqref="CF318 CH318">
    <cfRule type="cellIs" dxfId="5959" priority="8858" stopIfTrue="1" operator="equal">
      <formula>"En avance"</formula>
    </cfRule>
  </conditionalFormatting>
  <conditionalFormatting sqref="CF318 CH318">
    <cfRule type="cellIs" dxfId="5958" priority="8859" stopIfTrue="1" operator="equal">
      <formula>"Cumplida"</formula>
    </cfRule>
  </conditionalFormatting>
  <conditionalFormatting sqref="CE319 CG319">
    <cfRule type="cellIs" dxfId="5957" priority="8860" stopIfTrue="1" operator="equal">
      <formula>"Sin iniciar"</formula>
    </cfRule>
  </conditionalFormatting>
  <conditionalFormatting sqref="CE319 CG319">
    <cfRule type="cellIs" dxfId="5956" priority="8861" stopIfTrue="1" operator="equal">
      <formula>"Vencida"</formula>
    </cfRule>
  </conditionalFormatting>
  <conditionalFormatting sqref="CE319 CG319">
    <cfRule type="cellIs" dxfId="5955" priority="8862" stopIfTrue="1" operator="equal">
      <formula>"En avance"</formula>
    </cfRule>
  </conditionalFormatting>
  <conditionalFormatting sqref="CE319 CG319">
    <cfRule type="cellIs" dxfId="5954" priority="8863" stopIfTrue="1" operator="equal">
      <formula>"Cumplida"</formula>
    </cfRule>
  </conditionalFormatting>
  <conditionalFormatting sqref="CI319">
    <cfRule type="cellIs" dxfId="5953" priority="8864" operator="equal">
      <formula>"Sin iniciar"</formula>
    </cfRule>
  </conditionalFormatting>
  <conditionalFormatting sqref="CI319">
    <cfRule type="cellIs" dxfId="5952" priority="8865" operator="equal">
      <formula>"Vencida"</formula>
    </cfRule>
  </conditionalFormatting>
  <conditionalFormatting sqref="CI319">
    <cfRule type="cellIs" dxfId="5951" priority="8866" operator="equal">
      <formula>"En avance"</formula>
    </cfRule>
  </conditionalFormatting>
  <conditionalFormatting sqref="CI319">
    <cfRule type="cellIs" dxfId="5950" priority="8867" operator="equal">
      <formula>"Cumplida"</formula>
    </cfRule>
  </conditionalFormatting>
  <conditionalFormatting sqref="CF319 CH319">
    <cfRule type="cellIs" dxfId="5949" priority="8868" stopIfTrue="1" operator="equal">
      <formula>"Sin seguimiento"</formula>
    </cfRule>
  </conditionalFormatting>
  <conditionalFormatting sqref="CF319 CH319">
    <cfRule type="cellIs" dxfId="5948" priority="8869" stopIfTrue="1" operator="equal">
      <formula>"Sin iniciar"</formula>
    </cfRule>
  </conditionalFormatting>
  <conditionalFormatting sqref="CF319 CH319">
    <cfRule type="cellIs" dxfId="5947" priority="8870" stopIfTrue="1" operator="equal">
      <formula>"Vencida"</formula>
    </cfRule>
  </conditionalFormatting>
  <conditionalFormatting sqref="CF319 CH319">
    <cfRule type="cellIs" dxfId="5946" priority="8871" stopIfTrue="1" operator="equal">
      <formula>"En avance"</formula>
    </cfRule>
  </conditionalFormatting>
  <conditionalFormatting sqref="CF319 CH319">
    <cfRule type="cellIs" dxfId="5945" priority="8872" stopIfTrue="1" operator="equal">
      <formula>"Cumplida"</formula>
    </cfRule>
  </conditionalFormatting>
  <conditionalFormatting sqref="CE320 CG320">
    <cfRule type="cellIs" dxfId="5944" priority="8873" stopIfTrue="1" operator="equal">
      <formula>"Sin iniciar"</formula>
    </cfRule>
  </conditionalFormatting>
  <conditionalFormatting sqref="CE320 CG320">
    <cfRule type="cellIs" dxfId="5943" priority="8874" stopIfTrue="1" operator="equal">
      <formula>"Vencida"</formula>
    </cfRule>
  </conditionalFormatting>
  <conditionalFormatting sqref="CE320 CG320">
    <cfRule type="cellIs" dxfId="5942" priority="8875" stopIfTrue="1" operator="equal">
      <formula>"En avance"</formula>
    </cfRule>
  </conditionalFormatting>
  <conditionalFormatting sqref="CE320 CG320">
    <cfRule type="cellIs" dxfId="5941" priority="8876" stopIfTrue="1" operator="equal">
      <formula>"Cumplida"</formula>
    </cfRule>
  </conditionalFormatting>
  <conditionalFormatting sqref="CI320">
    <cfRule type="cellIs" dxfId="5940" priority="8877" operator="equal">
      <formula>"Sin iniciar"</formula>
    </cfRule>
  </conditionalFormatting>
  <conditionalFormatting sqref="CI320">
    <cfRule type="cellIs" dxfId="5939" priority="8878" operator="equal">
      <formula>"Vencida"</formula>
    </cfRule>
  </conditionalFormatting>
  <conditionalFormatting sqref="CI320">
    <cfRule type="cellIs" dxfId="5938" priority="8879" operator="equal">
      <formula>"En avance"</formula>
    </cfRule>
  </conditionalFormatting>
  <conditionalFormatting sqref="CI320">
    <cfRule type="cellIs" dxfId="5937" priority="8880" operator="equal">
      <formula>"Cumplida"</formula>
    </cfRule>
  </conditionalFormatting>
  <conditionalFormatting sqref="CH320">
    <cfRule type="cellIs" dxfId="5936" priority="8881" stopIfTrue="1" operator="equal">
      <formula>"Sin seguimiento"</formula>
    </cfRule>
  </conditionalFormatting>
  <conditionalFormatting sqref="CH320">
    <cfRule type="cellIs" dxfId="5935" priority="8882" stopIfTrue="1" operator="equal">
      <formula>"Sin iniciar"</formula>
    </cfRule>
  </conditionalFormatting>
  <conditionalFormatting sqref="CH320">
    <cfRule type="cellIs" dxfId="5934" priority="8883" stopIfTrue="1" operator="equal">
      <formula>"Vencida"</formula>
    </cfRule>
  </conditionalFormatting>
  <conditionalFormatting sqref="CH320">
    <cfRule type="cellIs" dxfId="5933" priority="8884" stopIfTrue="1" operator="equal">
      <formula>"En avance"</formula>
    </cfRule>
  </conditionalFormatting>
  <conditionalFormatting sqref="CH320">
    <cfRule type="cellIs" dxfId="5932" priority="8885" stopIfTrue="1" operator="equal">
      <formula>"Cumplida"</formula>
    </cfRule>
  </conditionalFormatting>
  <conditionalFormatting sqref="CF320">
    <cfRule type="cellIs" dxfId="5931" priority="8886" operator="equal">
      <formula>"Sin iniciar"</formula>
    </cfRule>
  </conditionalFormatting>
  <conditionalFormatting sqref="CF320">
    <cfRule type="cellIs" dxfId="5930" priority="8887" operator="equal">
      <formula>"Vencida"</formula>
    </cfRule>
  </conditionalFormatting>
  <conditionalFormatting sqref="CF320">
    <cfRule type="cellIs" dxfId="5929" priority="8888" operator="equal">
      <formula>"En avance"</formula>
    </cfRule>
  </conditionalFormatting>
  <conditionalFormatting sqref="CF320">
    <cfRule type="cellIs" dxfId="5928" priority="8889" operator="equal">
      <formula>"Cumplida"</formula>
    </cfRule>
  </conditionalFormatting>
  <conditionalFormatting sqref="CE321 CG321">
    <cfRule type="cellIs" dxfId="5927" priority="8890" stopIfTrue="1" operator="equal">
      <formula>"Sin iniciar"</formula>
    </cfRule>
  </conditionalFormatting>
  <conditionalFormatting sqref="CE321 CG321">
    <cfRule type="cellIs" dxfId="5926" priority="8891" stopIfTrue="1" operator="equal">
      <formula>"Vencida"</formula>
    </cfRule>
  </conditionalFormatting>
  <conditionalFormatting sqref="CE321 CG321">
    <cfRule type="cellIs" dxfId="5925" priority="8892" stopIfTrue="1" operator="equal">
      <formula>"En avance"</formula>
    </cfRule>
  </conditionalFormatting>
  <conditionalFormatting sqref="CE321 CG321">
    <cfRule type="cellIs" dxfId="5924" priority="8893" stopIfTrue="1" operator="equal">
      <formula>"Cumplida"</formula>
    </cfRule>
  </conditionalFormatting>
  <conditionalFormatting sqref="CI321">
    <cfRule type="cellIs" dxfId="5923" priority="8894" operator="equal">
      <formula>"Sin iniciar"</formula>
    </cfRule>
  </conditionalFormatting>
  <conditionalFormatting sqref="CI321">
    <cfRule type="cellIs" dxfId="5922" priority="8895" operator="equal">
      <formula>"Vencida"</formula>
    </cfRule>
  </conditionalFormatting>
  <conditionalFormatting sqref="CI321">
    <cfRule type="cellIs" dxfId="5921" priority="8896" operator="equal">
      <formula>"En avance"</formula>
    </cfRule>
  </conditionalFormatting>
  <conditionalFormatting sqref="CI321">
    <cfRule type="cellIs" dxfId="5920" priority="8897" operator="equal">
      <formula>"Cumplida"</formula>
    </cfRule>
  </conditionalFormatting>
  <conditionalFormatting sqref="CF321 CH321">
    <cfRule type="cellIs" dxfId="5919" priority="8898" stopIfTrue="1" operator="equal">
      <formula>"Sin seguimiento"</formula>
    </cfRule>
  </conditionalFormatting>
  <conditionalFormatting sqref="CF321 CH321">
    <cfRule type="cellIs" dxfId="5918" priority="8899" stopIfTrue="1" operator="equal">
      <formula>"Sin iniciar"</formula>
    </cfRule>
  </conditionalFormatting>
  <conditionalFormatting sqref="CF321 CH321">
    <cfRule type="cellIs" dxfId="5917" priority="8900" stopIfTrue="1" operator="equal">
      <formula>"Vencida"</formula>
    </cfRule>
  </conditionalFormatting>
  <conditionalFormatting sqref="CF321 CH321">
    <cfRule type="cellIs" dxfId="5916" priority="8901" stopIfTrue="1" operator="equal">
      <formula>"En avance"</formula>
    </cfRule>
  </conditionalFormatting>
  <conditionalFormatting sqref="CF321 CH321">
    <cfRule type="cellIs" dxfId="5915" priority="8902" stopIfTrue="1" operator="equal">
      <formula>"Cumplida"</formula>
    </cfRule>
  </conditionalFormatting>
  <conditionalFormatting sqref="CE322 CG322">
    <cfRule type="cellIs" dxfId="5914" priority="8903" stopIfTrue="1" operator="equal">
      <formula>"Sin iniciar"</formula>
    </cfRule>
  </conditionalFormatting>
  <conditionalFormatting sqref="CE322 CG322">
    <cfRule type="cellIs" dxfId="5913" priority="8904" stopIfTrue="1" operator="equal">
      <formula>"Vencida"</formula>
    </cfRule>
  </conditionalFormatting>
  <conditionalFormatting sqref="CE322 CG322">
    <cfRule type="cellIs" dxfId="5912" priority="8905" stopIfTrue="1" operator="equal">
      <formula>"En avance"</formula>
    </cfRule>
  </conditionalFormatting>
  <conditionalFormatting sqref="CE322 CG322">
    <cfRule type="cellIs" dxfId="5911" priority="8906" stopIfTrue="1" operator="equal">
      <formula>"Cumplida"</formula>
    </cfRule>
  </conditionalFormatting>
  <conditionalFormatting sqref="CI322">
    <cfRule type="cellIs" dxfId="5910" priority="8907" operator="equal">
      <formula>"Sin iniciar"</formula>
    </cfRule>
  </conditionalFormatting>
  <conditionalFormatting sqref="CI322">
    <cfRule type="cellIs" dxfId="5909" priority="8908" operator="equal">
      <formula>"Vencida"</formula>
    </cfRule>
  </conditionalFormatting>
  <conditionalFormatting sqref="CI322">
    <cfRule type="cellIs" dxfId="5908" priority="8909" operator="equal">
      <formula>"En avance"</formula>
    </cfRule>
  </conditionalFormatting>
  <conditionalFormatting sqref="CI322">
    <cfRule type="cellIs" dxfId="5907" priority="8910" operator="equal">
      <formula>"Cumplida"</formula>
    </cfRule>
  </conditionalFormatting>
  <conditionalFormatting sqref="CF322 CH322">
    <cfRule type="cellIs" dxfId="5906" priority="8911" stopIfTrue="1" operator="equal">
      <formula>"Sin seguimiento"</formula>
    </cfRule>
  </conditionalFormatting>
  <conditionalFormatting sqref="CF322 CH322">
    <cfRule type="cellIs" dxfId="5905" priority="8912" stopIfTrue="1" operator="equal">
      <formula>"Sin iniciar"</formula>
    </cfRule>
  </conditionalFormatting>
  <conditionalFormatting sqref="CF322 CH322">
    <cfRule type="cellIs" dxfId="5904" priority="8913" stopIfTrue="1" operator="equal">
      <formula>"Vencida"</formula>
    </cfRule>
  </conditionalFormatting>
  <conditionalFormatting sqref="CF322 CH322">
    <cfRule type="cellIs" dxfId="5903" priority="8914" stopIfTrue="1" operator="equal">
      <formula>"En avance"</formula>
    </cfRule>
  </conditionalFormatting>
  <conditionalFormatting sqref="CF322 CH322">
    <cfRule type="cellIs" dxfId="5902" priority="8915" stopIfTrue="1" operator="equal">
      <formula>"Cumplida"</formula>
    </cfRule>
  </conditionalFormatting>
  <conditionalFormatting sqref="CE326 CG326">
    <cfRule type="cellIs" dxfId="5901" priority="8916" stopIfTrue="1" operator="equal">
      <formula>"Sin iniciar"</formula>
    </cfRule>
  </conditionalFormatting>
  <conditionalFormatting sqref="CE326 CG326">
    <cfRule type="cellIs" dxfId="5900" priority="8917" stopIfTrue="1" operator="equal">
      <formula>"Vencida"</formula>
    </cfRule>
  </conditionalFormatting>
  <conditionalFormatting sqref="CE326 CG326">
    <cfRule type="cellIs" dxfId="5899" priority="8918" stopIfTrue="1" operator="equal">
      <formula>"En avance"</formula>
    </cfRule>
  </conditionalFormatting>
  <conditionalFormatting sqref="CE326 CG326">
    <cfRule type="cellIs" dxfId="5898" priority="8919" stopIfTrue="1" operator="equal">
      <formula>"Cumplida"</formula>
    </cfRule>
  </conditionalFormatting>
  <conditionalFormatting sqref="CI326">
    <cfRule type="cellIs" dxfId="5897" priority="8920" operator="equal">
      <formula>"Sin iniciar"</formula>
    </cfRule>
  </conditionalFormatting>
  <conditionalFormatting sqref="CI326">
    <cfRule type="cellIs" dxfId="5896" priority="8921" operator="equal">
      <formula>"Vencida"</formula>
    </cfRule>
  </conditionalFormatting>
  <conditionalFormatting sqref="CI326">
    <cfRule type="cellIs" dxfId="5895" priority="8922" operator="equal">
      <formula>"En avance"</formula>
    </cfRule>
  </conditionalFormatting>
  <conditionalFormatting sqref="CI326">
    <cfRule type="cellIs" dxfId="5894" priority="8923" operator="equal">
      <formula>"Cumplida"</formula>
    </cfRule>
  </conditionalFormatting>
  <conditionalFormatting sqref="CF326 CH326">
    <cfRule type="cellIs" dxfId="5893" priority="8924" stopIfTrue="1" operator="equal">
      <formula>"Sin seguimiento"</formula>
    </cfRule>
  </conditionalFormatting>
  <conditionalFormatting sqref="CF326 CH326">
    <cfRule type="cellIs" dxfId="5892" priority="8925" stopIfTrue="1" operator="equal">
      <formula>"Sin iniciar"</formula>
    </cfRule>
  </conditionalFormatting>
  <conditionalFormatting sqref="CF326 CH326">
    <cfRule type="cellIs" dxfId="5891" priority="8926" stopIfTrue="1" operator="equal">
      <formula>"Vencida"</formula>
    </cfRule>
  </conditionalFormatting>
  <conditionalFormatting sqref="CF326 CH326">
    <cfRule type="cellIs" dxfId="5890" priority="8927" stopIfTrue="1" operator="equal">
      <formula>"En avance"</formula>
    </cfRule>
  </conditionalFormatting>
  <conditionalFormatting sqref="CF326 CH326">
    <cfRule type="cellIs" dxfId="5889" priority="8928" stopIfTrue="1" operator="equal">
      <formula>"Cumplida"</formula>
    </cfRule>
  </conditionalFormatting>
  <conditionalFormatting sqref="CE327 CG327">
    <cfRule type="cellIs" dxfId="5888" priority="8929" stopIfTrue="1" operator="equal">
      <formula>"Sin iniciar"</formula>
    </cfRule>
  </conditionalFormatting>
  <conditionalFormatting sqref="CE327 CG327">
    <cfRule type="cellIs" dxfId="5887" priority="8930" stopIfTrue="1" operator="equal">
      <formula>"Vencida"</formula>
    </cfRule>
  </conditionalFormatting>
  <conditionalFormatting sqref="CE327 CG327">
    <cfRule type="cellIs" dxfId="5886" priority="8931" stopIfTrue="1" operator="equal">
      <formula>"En avance"</formula>
    </cfRule>
  </conditionalFormatting>
  <conditionalFormatting sqref="CE327 CG327">
    <cfRule type="cellIs" dxfId="5885" priority="8932" stopIfTrue="1" operator="equal">
      <formula>"Cumplida"</formula>
    </cfRule>
  </conditionalFormatting>
  <conditionalFormatting sqref="CI327">
    <cfRule type="cellIs" dxfId="5884" priority="8933" operator="equal">
      <formula>"Sin iniciar"</formula>
    </cfRule>
  </conditionalFormatting>
  <conditionalFormatting sqref="CI327">
    <cfRule type="cellIs" dxfId="5883" priority="8934" operator="equal">
      <formula>"Vencida"</formula>
    </cfRule>
  </conditionalFormatting>
  <conditionalFormatting sqref="CI327">
    <cfRule type="cellIs" dxfId="5882" priority="8935" operator="equal">
      <formula>"En avance"</formula>
    </cfRule>
  </conditionalFormatting>
  <conditionalFormatting sqref="CI327">
    <cfRule type="cellIs" dxfId="5881" priority="8936" operator="equal">
      <formula>"Cumplida"</formula>
    </cfRule>
  </conditionalFormatting>
  <conditionalFormatting sqref="CF327 CH327">
    <cfRule type="cellIs" dxfId="5880" priority="8937" stopIfTrue="1" operator="equal">
      <formula>"Sin seguimiento"</formula>
    </cfRule>
  </conditionalFormatting>
  <conditionalFormatting sqref="CF327 CH327">
    <cfRule type="cellIs" dxfId="5879" priority="8938" stopIfTrue="1" operator="equal">
      <formula>"Sin iniciar"</formula>
    </cfRule>
  </conditionalFormatting>
  <conditionalFormatting sqref="CF327 CH327">
    <cfRule type="cellIs" dxfId="5878" priority="8939" stopIfTrue="1" operator="equal">
      <formula>"Vencida"</formula>
    </cfRule>
  </conditionalFormatting>
  <conditionalFormatting sqref="CF327 CH327">
    <cfRule type="cellIs" dxfId="5877" priority="8940" stopIfTrue="1" operator="equal">
      <formula>"En avance"</formula>
    </cfRule>
  </conditionalFormatting>
  <conditionalFormatting sqref="CF327 CH327">
    <cfRule type="cellIs" dxfId="5876" priority="8941" stopIfTrue="1" operator="equal">
      <formula>"Cumplida"</formula>
    </cfRule>
  </conditionalFormatting>
  <conditionalFormatting sqref="CE328 CG328">
    <cfRule type="cellIs" dxfId="5875" priority="8942" stopIfTrue="1" operator="equal">
      <formula>"Sin iniciar"</formula>
    </cfRule>
  </conditionalFormatting>
  <conditionalFormatting sqref="CE328 CG328">
    <cfRule type="cellIs" dxfId="5874" priority="8943" stopIfTrue="1" operator="equal">
      <formula>"Vencida"</formula>
    </cfRule>
  </conditionalFormatting>
  <conditionalFormatting sqref="CE328 CG328">
    <cfRule type="cellIs" dxfId="5873" priority="8944" stopIfTrue="1" operator="equal">
      <formula>"En avance"</formula>
    </cfRule>
  </conditionalFormatting>
  <conditionalFormatting sqref="CE328 CG328">
    <cfRule type="cellIs" dxfId="5872" priority="8945" stopIfTrue="1" operator="equal">
      <formula>"Cumplida"</formula>
    </cfRule>
  </conditionalFormatting>
  <conditionalFormatting sqref="CI328">
    <cfRule type="cellIs" dxfId="5871" priority="8946" operator="equal">
      <formula>"Sin iniciar"</formula>
    </cfRule>
  </conditionalFormatting>
  <conditionalFormatting sqref="CI328">
    <cfRule type="cellIs" dxfId="5870" priority="8947" operator="equal">
      <formula>"Vencida"</formula>
    </cfRule>
  </conditionalFormatting>
  <conditionalFormatting sqref="CI328">
    <cfRule type="cellIs" dxfId="5869" priority="8948" operator="equal">
      <formula>"En avance"</formula>
    </cfRule>
  </conditionalFormatting>
  <conditionalFormatting sqref="CI328">
    <cfRule type="cellIs" dxfId="5868" priority="8949" operator="equal">
      <formula>"Cumplida"</formula>
    </cfRule>
  </conditionalFormatting>
  <conditionalFormatting sqref="CF328 CH328">
    <cfRule type="cellIs" dxfId="5867" priority="8950" stopIfTrue="1" operator="equal">
      <formula>"Sin seguimiento"</formula>
    </cfRule>
  </conditionalFormatting>
  <conditionalFormatting sqref="CF328 CH328">
    <cfRule type="cellIs" dxfId="5866" priority="8951" stopIfTrue="1" operator="equal">
      <formula>"Sin iniciar"</formula>
    </cfRule>
  </conditionalFormatting>
  <conditionalFormatting sqref="CF328 CH328">
    <cfRule type="cellIs" dxfId="5865" priority="8952" stopIfTrue="1" operator="equal">
      <formula>"Vencida"</formula>
    </cfRule>
  </conditionalFormatting>
  <conditionalFormatting sqref="CF328 CH328">
    <cfRule type="cellIs" dxfId="5864" priority="8953" stopIfTrue="1" operator="equal">
      <formula>"En avance"</formula>
    </cfRule>
  </conditionalFormatting>
  <conditionalFormatting sqref="CF328 CH328">
    <cfRule type="cellIs" dxfId="5863" priority="8954" stopIfTrue="1" operator="equal">
      <formula>"Cumplida"</formula>
    </cfRule>
  </conditionalFormatting>
  <conditionalFormatting sqref="CE329 CG329">
    <cfRule type="cellIs" dxfId="5862" priority="8955" stopIfTrue="1" operator="equal">
      <formula>"Sin iniciar"</formula>
    </cfRule>
  </conditionalFormatting>
  <conditionalFormatting sqref="CE329 CG329">
    <cfRule type="cellIs" dxfId="5861" priority="8956" stopIfTrue="1" operator="equal">
      <formula>"Vencida"</formula>
    </cfRule>
  </conditionalFormatting>
  <conditionalFormatting sqref="CE329 CG329">
    <cfRule type="cellIs" dxfId="5860" priority="8957" stopIfTrue="1" operator="equal">
      <formula>"En avance"</formula>
    </cfRule>
  </conditionalFormatting>
  <conditionalFormatting sqref="CE329 CG329">
    <cfRule type="cellIs" dxfId="5859" priority="8958" stopIfTrue="1" operator="equal">
      <formula>"Cumplida"</formula>
    </cfRule>
  </conditionalFormatting>
  <conditionalFormatting sqref="CI329">
    <cfRule type="cellIs" dxfId="5858" priority="8959" operator="equal">
      <formula>"Sin iniciar"</formula>
    </cfRule>
  </conditionalFormatting>
  <conditionalFormatting sqref="CI329">
    <cfRule type="cellIs" dxfId="5857" priority="8960" operator="equal">
      <formula>"Vencida"</formula>
    </cfRule>
  </conditionalFormatting>
  <conditionalFormatting sqref="CI329">
    <cfRule type="cellIs" dxfId="5856" priority="8961" operator="equal">
      <formula>"En avance"</formula>
    </cfRule>
  </conditionalFormatting>
  <conditionalFormatting sqref="CI329">
    <cfRule type="cellIs" dxfId="5855" priority="8962" operator="equal">
      <formula>"Cumplida"</formula>
    </cfRule>
  </conditionalFormatting>
  <conditionalFormatting sqref="CF329 CH329">
    <cfRule type="cellIs" dxfId="5854" priority="8963" stopIfTrue="1" operator="equal">
      <formula>"Sin seguimiento"</formula>
    </cfRule>
  </conditionalFormatting>
  <conditionalFormatting sqref="CF329 CH329">
    <cfRule type="cellIs" dxfId="5853" priority="8964" stopIfTrue="1" operator="equal">
      <formula>"Sin iniciar"</formula>
    </cfRule>
  </conditionalFormatting>
  <conditionalFormatting sqref="CF329 CH329">
    <cfRule type="cellIs" dxfId="5852" priority="8965" stopIfTrue="1" operator="equal">
      <formula>"Vencida"</formula>
    </cfRule>
  </conditionalFormatting>
  <conditionalFormatting sqref="CF329 CH329">
    <cfRule type="cellIs" dxfId="5851" priority="8966" stopIfTrue="1" operator="equal">
      <formula>"En avance"</formula>
    </cfRule>
  </conditionalFormatting>
  <conditionalFormatting sqref="CF329 CH329">
    <cfRule type="cellIs" dxfId="5850" priority="8967" stopIfTrue="1" operator="equal">
      <formula>"Cumplida"</formula>
    </cfRule>
  </conditionalFormatting>
  <conditionalFormatting sqref="CF331 CH331">
    <cfRule type="cellIs" dxfId="5849" priority="8968" stopIfTrue="1" operator="equal">
      <formula>"Sin seguimiento"</formula>
    </cfRule>
  </conditionalFormatting>
  <conditionalFormatting sqref="CF331 CH331">
    <cfRule type="cellIs" dxfId="5848" priority="8969" stopIfTrue="1" operator="equal">
      <formula>"Sin iniciar"</formula>
    </cfRule>
  </conditionalFormatting>
  <conditionalFormatting sqref="CF331 CH331">
    <cfRule type="cellIs" dxfId="5847" priority="8970" stopIfTrue="1" operator="equal">
      <formula>"Vencida"</formula>
    </cfRule>
  </conditionalFormatting>
  <conditionalFormatting sqref="CF331 CH331">
    <cfRule type="cellIs" dxfId="5846" priority="8971" stopIfTrue="1" operator="equal">
      <formula>"En avance"</formula>
    </cfRule>
  </conditionalFormatting>
  <conditionalFormatting sqref="CF331 CH331">
    <cfRule type="cellIs" dxfId="5845" priority="8972" stopIfTrue="1" operator="equal">
      <formula>"Cumplida"</formula>
    </cfRule>
  </conditionalFormatting>
  <conditionalFormatting sqref="CE331 CG331">
    <cfRule type="cellIs" dxfId="5844" priority="8973" stopIfTrue="1" operator="equal">
      <formula>"Sin iniciar"</formula>
    </cfRule>
  </conditionalFormatting>
  <conditionalFormatting sqref="CE331 CG331">
    <cfRule type="cellIs" dxfId="5843" priority="8974" stopIfTrue="1" operator="equal">
      <formula>"Vencida"</formula>
    </cfRule>
  </conditionalFormatting>
  <conditionalFormatting sqref="CE331 CG331">
    <cfRule type="cellIs" dxfId="5842" priority="8975" stopIfTrue="1" operator="equal">
      <formula>"En avance"</formula>
    </cfRule>
  </conditionalFormatting>
  <conditionalFormatting sqref="CE331 CG331">
    <cfRule type="cellIs" dxfId="5841" priority="8976" stopIfTrue="1" operator="equal">
      <formula>"Cumplida"</formula>
    </cfRule>
  </conditionalFormatting>
  <conditionalFormatting sqref="CI331">
    <cfRule type="cellIs" dxfId="5840" priority="8977" operator="equal">
      <formula>"Sin iniciar"</formula>
    </cfRule>
  </conditionalFormatting>
  <conditionalFormatting sqref="CI331">
    <cfRule type="cellIs" dxfId="5839" priority="8978" operator="equal">
      <formula>"Vencida"</formula>
    </cfRule>
  </conditionalFormatting>
  <conditionalFormatting sqref="CI331">
    <cfRule type="cellIs" dxfId="5838" priority="8979" operator="equal">
      <formula>"En avance"</formula>
    </cfRule>
  </conditionalFormatting>
  <conditionalFormatting sqref="CI331">
    <cfRule type="cellIs" dxfId="5837" priority="8980" operator="equal">
      <formula>"Cumplida"</formula>
    </cfRule>
  </conditionalFormatting>
  <conditionalFormatting sqref="CF332 CH332">
    <cfRule type="cellIs" dxfId="5836" priority="8981" stopIfTrue="1" operator="equal">
      <formula>"Sin seguimiento"</formula>
    </cfRule>
  </conditionalFormatting>
  <conditionalFormatting sqref="CF332 CH332">
    <cfRule type="cellIs" dxfId="5835" priority="8982" stopIfTrue="1" operator="equal">
      <formula>"Sin iniciar"</formula>
    </cfRule>
  </conditionalFormatting>
  <conditionalFormatting sqref="CF332 CH332">
    <cfRule type="cellIs" dxfId="5834" priority="8983" stopIfTrue="1" operator="equal">
      <formula>"Vencida"</formula>
    </cfRule>
  </conditionalFormatting>
  <conditionalFormatting sqref="CF332 CH332">
    <cfRule type="cellIs" dxfId="5833" priority="8984" stopIfTrue="1" operator="equal">
      <formula>"En avance"</formula>
    </cfRule>
  </conditionalFormatting>
  <conditionalFormatting sqref="CF332 CH332">
    <cfRule type="cellIs" dxfId="5832" priority="8985" stopIfTrue="1" operator="equal">
      <formula>"Cumplida"</formula>
    </cfRule>
  </conditionalFormatting>
  <conditionalFormatting sqref="CE332 CG332">
    <cfRule type="cellIs" dxfId="5831" priority="8986" stopIfTrue="1" operator="equal">
      <formula>"Sin iniciar"</formula>
    </cfRule>
  </conditionalFormatting>
  <conditionalFormatting sqref="CE332 CG332">
    <cfRule type="cellIs" dxfId="5830" priority="8987" stopIfTrue="1" operator="equal">
      <formula>"Vencida"</formula>
    </cfRule>
  </conditionalFormatting>
  <conditionalFormatting sqref="CE332 CG332">
    <cfRule type="cellIs" dxfId="5829" priority="8988" stopIfTrue="1" operator="equal">
      <formula>"En avance"</formula>
    </cfRule>
  </conditionalFormatting>
  <conditionalFormatting sqref="CE332 CG332">
    <cfRule type="cellIs" dxfId="5828" priority="8989" stopIfTrue="1" operator="equal">
      <formula>"Cumplida"</formula>
    </cfRule>
  </conditionalFormatting>
  <conditionalFormatting sqref="CI332">
    <cfRule type="cellIs" dxfId="5827" priority="8990" operator="equal">
      <formula>"Sin iniciar"</formula>
    </cfRule>
  </conditionalFormatting>
  <conditionalFormatting sqref="CI332">
    <cfRule type="cellIs" dxfId="5826" priority="8991" operator="equal">
      <formula>"Vencida"</formula>
    </cfRule>
  </conditionalFormatting>
  <conditionalFormatting sqref="CI332">
    <cfRule type="cellIs" dxfId="5825" priority="8992" operator="equal">
      <formula>"En avance"</formula>
    </cfRule>
  </conditionalFormatting>
  <conditionalFormatting sqref="CI332">
    <cfRule type="cellIs" dxfId="5824" priority="8993" operator="equal">
      <formula>"Cumplida"</formula>
    </cfRule>
  </conditionalFormatting>
  <conditionalFormatting sqref="CF333 CH333">
    <cfRule type="cellIs" dxfId="5823" priority="8994" stopIfTrue="1" operator="equal">
      <formula>"Sin seguimiento"</formula>
    </cfRule>
  </conditionalFormatting>
  <conditionalFormatting sqref="CF333 CH333">
    <cfRule type="cellIs" dxfId="5822" priority="8995" stopIfTrue="1" operator="equal">
      <formula>"Sin iniciar"</formula>
    </cfRule>
  </conditionalFormatting>
  <conditionalFormatting sqref="CF333 CH333">
    <cfRule type="cellIs" dxfId="5821" priority="8996" stopIfTrue="1" operator="equal">
      <formula>"Vencida"</formula>
    </cfRule>
  </conditionalFormatting>
  <conditionalFormatting sqref="CF333 CH333">
    <cfRule type="cellIs" dxfId="5820" priority="8997" stopIfTrue="1" operator="equal">
      <formula>"En avance"</formula>
    </cfRule>
  </conditionalFormatting>
  <conditionalFormatting sqref="CF333 CH333">
    <cfRule type="cellIs" dxfId="5819" priority="8998" stopIfTrue="1" operator="equal">
      <formula>"Cumplida"</formula>
    </cfRule>
  </conditionalFormatting>
  <conditionalFormatting sqref="CE333 CG333">
    <cfRule type="cellIs" dxfId="5818" priority="8999" stopIfTrue="1" operator="equal">
      <formula>"Sin iniciar"</formula>
    </cfRule>
  </conditionalFormatting>
  <conditionalFormatting sqref="CE333 CG333">
    <cfRule type="cellIs" dxfId="5817" priority="9000" stopIfTrue="1" operator="equal">
      <formula>"Vencida"</formula>
    </cfRule>
  </conditionalFormatting>
  <conditionalFormatting sqref="CE333 CG333">
    <cfRule type="cellIs" dxfId="5816" priority="9001" stopIfTrue="1" operator="equal">
      <formula>"En avance"</formula>
    </cfRule>
  </conditionalFormatting>
  <conditionalFormatting sqref="CE333 CG333">
    <cfRule type="cellIs" dxfId="5815" priority="9002" stopIfTrue="1" operator="equal">
      <formula>"Cumplida"</formula>
    </cfRule>
  </conditionalFormatting>
  <conditionalFormatting sqref="CI333">
    <cfRule type="cellIs" dxfId="5814" priority="9003" operator="equal">
      <formula>"Sin iniciar"</formula>
    </cfRule>
  </conditionalFormatting>
  <conditionalFormatting sqref="CI333">
    <cfRule type="cellIs" dxfId="5813" priority="9004" operator="equal">
      <formula>"Vencida"</formula>
    </cfRule>
  </conditionalFormatting>
  <conditionalFormatting sqref="CI333">
    <cfRule type="cellIs" dxfId="5812" priority="9005" operator="equal">
      <formula>"En avance"</formula>
    </cfRule>
  </conditionalFormatting>
  <conditionalFormatting sqref="CI333">
    <cfRule type="cellIs" dxfId="5811" priority="9006" operator="equal">
      <formula>"Cumplida"</formula>
    </cfRule>
  </conditionalFormatting>
  <conditionalFormatting sqref="CF334 CH334">
    <cfRule type="cellIs" dxfId="5810" priority="9007" stopIfTrue="1" operator="equal">
      <formula>"Sin seguimiento"</formula>
    </cfRule>
  </conditionalFormatting>
  <conditionalFormatting sqref="CF334 CH334">
    <cfRule type="cellIs" dxfId="5809" priority="9008" stopIfTrue="1" operator="equal">
      <formula>"Sin iniciar"</formula>
    </cfRule>
  </conditionalFormatting>
  <conditionalFormatting sqref="CF334 CH334">
    <cfRule type="cellIs" dxfId="5808" priority="9009" stopIfTrue="1" operator="equal">
      <formula>"Vencida"</formula>
    </cfRule>
  </conditionalFormatting>
  <conditionalFormatting sqref="CF334 CH334">
    <cfRule type="cellIs" dxfId="5807" priority="9010" stopIfTrue="1" operator="equal">
      <formula>"En avance"</formula>
    </cfRule>
  </conditionalFormatting>
  <conditionalFormatting sqref="CF334 CH334">
    <cfRule type="cellIs" dxfId="5806" priority="9011" stopIfTrue="1" operator="equal">
      <formula>"Cumplida"</formula>
    </cfRule>
  </conditionalFormatting>
  <conditionalFormatting sqref="CE334 CG334">
    <cfRule type="cellIs" dxfId="5805" priority="9012" stopIfTrue="1" operator="equal">
      <formula>"Sin iniciar"</formula>
    </cfRule>
  </conditionalFormatting>
  <conditionalFormatting sqref="CE334 CG334">
    <cfRule type="cellIs" dxfId="5804" priority="9013" stopIfTrue="1" operator="equal">
      <formula>"Vencida"</formula>
    </cfRule>
  </conditionalFormatting>
  <conditionalFormatting sqref="CE334 CG334">
    <cfRule type="cellIs" dxfId="5803" priority="9014" stopIfTrue="1" operator="equal">
      <formula>"En avance"</formula>
    </cfRule>
  </conditionalFormatting>
  <conditionalFormatting sqref="CE334 CG334">
    <cfRule type="cellIs" dxfId="5802" priority="9015" stopIfTrue="1" operator="equal">
      <formula>"Cumplida"</formula>
    </cfRule>
  </conditionalFormatting>
  <conditionalFormatting sqref="CI334">
    <cfRule type="cellIs" dxfId="5801" priority="9016" operator="equal">
      <formula>"Sin iniciar"</formula>
    </cfRule>
  </conditionalFormatting>
  <conditionalFormatting sqref="CI334">
    <cfRule type="cellIs" dxfId="5800" priority="9017" operator="equal">
      <formula>"Vencida"</formula>
    </cfRule>
  </conditionalFormatting>
  <conditionalFormatting sqref="CI334">
    <cfRule type="cellIs" dxfId="5799" priority="9018" operator="equal">
      <formula>"En avance"</formula>
    </cfRule>
  </conditionalFormatting>
  <conditionalFormatting sqref="CI334">
    <cfRule type="cellIs" dxfId="5798" priority="9019" operator="equal">
      <formula>"Cumplida"</formula>
    </cfRule>
  </conditionalFormatting>
  <conditionalFormatting sqref="CF335 CH335">
    <cfRule type="cellIs" dxfId="5797" priority="9020" stopIfTrue="1" operator="equal">
      <formula>"Sin seguimiento"</formula>
    </cfRule>
  </conditionalFormatting>
  <conditionalFormatting sqref="CF335 CH335">
    <cfRule type="cellIs" dxfId="5796" priority="9021" stopIfTrue="1" operator="equal">
      <formula>"Sin iniciar"</formula>
    </cfRule>
  </conditionalFormatting>
  <conditionalFormatting sqref="CF335 CH335">
    <cfRule type="cellIs" dxfId="5795" priority="9022" stopIfTrue="1" operator="equal">
      <formula>"Vencida"</formula>
    </cfRule>
  </conditionalFormatting>
  <conditionalFormatting sqref="CF335 CH335">
    <cfRule type="cellIs" dxfId="5794" priority="9023" stopIfTrue="1" operator="equal">
      <formula>"En avance"</formula>
    </cfRule>
  </conditionalFormatting>
  <conditionalFormatting sqref="CF335 CH335">
    <cfRule type="cellIs" dxfId="5793" priority="9024" stopIfTrue="1" operator="equal">
      <formula>"Cumplida"</formula>
    </cfRule>
  </conditionalFormatting>
  <conditionalFormatting sqref="CE335 CG335">
    <cfRule type="cellIs" dxfId="5792" priority="9025" stopIfTrue="1" operator="equal">
      <formula>"Sin iniciar"</formula>
    </cfRule>
  </conditionalFormatting>
  <conditionalFormatting sqref="CE335 CG335">
    <cfRule type="cellIs" dxfId="5791" priority="9026" stopIfTrue="1" operator="equal">
      <formula>"Vencida"</formula>
    </cfRule>
  </conditionalFormatting>
  <conditionalFormatting sqref="CE335 CG335">
    <cfRule type="cellIs" dxfId="5790" priority="9027" stopIfTrue="1" operator="equal">
      <formula>"En avance"</formula>
    </cfRule>
  </conditionalFormatting>
  <conditionalFormatting sqref="CE335 CG335">
    <cfRule type="cellIs" dxfId="5789" priority="9028" stopIfTrue="1" operator="equal">
      <formula>"Cumplida"</formula>
    </cfRule>
  </conditionalFormatting>
  <conditionalFormatting sqref="CI335">
    <cfRule type="cellIs" dxfId="5788" priority="9029" operator="equal">
      <formula>"Sin iniciar"</formula>
    </cfRule>
  </conditionalFormatting>
  <conditionalFormatting sqref="CI335">
    <cfRule type="cellIs" dxfId="5787" priority="9030" operator="equal">
      <formula>"Vencida"</formula>
    </cfRule>
  </conditionalFormatting>
  <conditionalFormatting sqref="CI335">
    <cfRule type="cellIs" dxfId="5786" priority="9031" operator="equal">
      <formula>"En avance"</formula>
    </cfRule>
  </conditionalFormatting>
  <conditionalFormatting sqref="CI335">
    <cfRule type="cellIs" dxfId="5785" priority="9032" operator="equal">
      <formula>"Cumplida"</formula>
    </cfRule>
  </conditionalFormatting>
  <conditionalFormatting sqref="CF336 CH336">
    <cfRule type="cellIs" dxfId="5784" priority="9033" stopIfTrue="1" operator="equal">
      <formula>"Sin seguimiento"</formula>
    </cfRule>
  </conditionalFormatting>
  <conditionalFormatting sqref="CF336 CH336">
    <cfRule type="cellIs" dxfId="5783" priority="9034" stopIfTrue="1" operator="equal">
      <formula>"Sin iniciar"</formula>
    </cfRule>
  </conditionalFormatting>
  <conditionalFormatting sqref="CF336 CH336">
    <cfRule type="cellIs" dxfId="5782" priority="9035" stopIfTrue="1" operator="equal">
      <formula>"Vencida"</formula>
    </cfRule>
  </conditionalFormatting>
  <conditionalFormatting sqref="CF336 CH336">
    <cfRule type="cellIs" dxfId="5781" priority="9036" stopIfTrue="1" operator="equal">
      <formula>"En avance"</formula>
    </cfRule>
  </conditionalFormatting>
  <conditionalFormatting sqref="CF336 CH336">
    <cfRule type="cellIs" dxfId="5780" priority="9037" stopIfTrue="1" operator="equal">
      <formula>"Cumplida"</formula>
    </cfRule>
  </conditionalFormatting>
  <conditionalFormatting sqref="CE336 CG336">
    <cfRule type="cellIs" dxfId="5779" priority="9038" stopIfTrue="1" operator="equal">
      <formula>"Sin iniciar"</formula>
    </cfRule>
  </conditionalFormatting>
  <conditionalFormatting sqref="CE336 CG336">
    <cfRule type="cellIs" dxfId="5778" priority="9039" stopIfTrue="1" operator="equal">
      <formula>"Vencida"</formula>
    </cfRule>
  </conditionalFormatting>
  <conditionalFormatting sqref="CE336 CG336">
    <cfRule type="cellIs" dxfId="5777" priority="9040" stopIfTrue="1" operator="equal">
      <formula>"En avance"</formula>
    </cfRule>
  </conditionalFormatting>
  <conditionalFormatting sqref="CE336 CG336">
    <cfRule type="cellIs" dxfId="5776" priority="9041" stopIfTrue="1" operator="equal">
      <formula>"Cumplida"</formula>
    </cfRule>
  </conditionalFormatting>
  <conditionalFormatting sqref="CI336">
    <cfRule type="cellIs" dxfId="5775" priority="9042" operator="equal">
      <formula>"Sin iniciar"</formula>
    </cfRule>
  </conditionalFormatting>
  <conditionalFormatting sqref="CI336">
    <cfRule type="cellIs" dxfId="5774" priority="9043" operator="equal">
      <formula>"Vencida"</formula>
    </cfRule>
  </conditionalFormatting>
  <conditionalFormatting sqref="CI336">
    <cfRule type="cellIs" dxfId="5773" priority="9044" operator="equal">
      <formula>"En avance"</formula>
    </cfRule>
  </conditionalFormatting>
  <conditionalFormatting sqref="CI336">
    <cfRule type="cellIs" dxfId="5772" priority="9045" operator="equal">
      <formula>"Cumplida"</formula>
    </cfRule>
  </conditionalFormatting>
  <conditionalFormatting sqref="CF337 CH337">
    <cfRule type="cellIs" dxfId="5771" priority="9046" stopIfTrue="1" operator="equal">
      <formula>"Sin seguimiento"</formula>
    </cfRule>
  </conditionalFormatting>
  <conditionalFormatting sqref="CF337 CH337">
    <cfRule type="cellIs" dxfId="5770" priority="9047" stopIfTrue="1" operator="equal">
      <formula>"Sin iniciar"</formula>
    </cfRule>
  </conditionalFormatting>
  <conditionalFormatting sqref="CF337 CH337">
    <cfRule type="cellIs" dxfId="5769" priority="9048" stopIfTrue="1" operator="equal">
      <formula>"Vencida"</formula>
    </cfRule>
  </conditionalFormatting>
  <conditionalFormatting sqref="CF337 CH337">
    <cfRule type="cellIs" dxfId="5768" priority="9049" stopIfTrue="1" operator="equal">
      <formula>"En avance"</formula>
    </cfRule>
  </conditionalFormatting>
  <conditionalFormatting sqref="CF337 CH337">
    <cfRule type="cellIs" dxfId="5767" priority="9050" stopIfTrue="1" operator="equal">
      <formula>"Cumplida"</formula>
    </cfRule>
  </conditionalFormatting>
  <conditionalFormatting sqref="CE337 CG337">
    <cfRule type="cellIs" dxfId="5766" priority="9051" stopIfTrue="1" operator="equal">
      <formula>"Sin iniciar"</formula>
    </cfRule>
  </conditionalFormatting>
  <conditionalFormatting sqref="CE337 CG337">
    <cfRule type="cellIs" dxfId="5765" priority="9052" stopIfTrue="1" operator="equal">
      <formula>"Vencida"</formula>
    </cfRule>
  </conditionalFormatting>
  <conditionalFormatting sqref="CE337 CG337">
    <cfRule type="cellIs" dxfId="5764" priority="9053" stopIfTrue="1" operator="equal">
      <formula>"En avance"</formula>
    </cfRule>
  </conditionalFormatting>
  <conditionalFormatting sqref="CE337 CG337">
    <cfRule type="cellIs" dxfId="5763" priority="9054" stopIfTrue="1" operator="equal">
      <formula>"Cumplida"</formula>
    </cfRule>
  </conditionalFormatting>
  <conditionalFormatting sqref="CI337">
    <cfRule type="cellIs" dxfId="5762" priority="9055" operator="equal">
      <formula>"Sin iniciar"</formula>
    </cfRule>
  </conditionalFormatting>
  <conditionalFormatting sqref="CI337">
    <cfRule type="cellIs" dxfId="5761" priority="9056" operator="equal">
      <formula>"Vencida"</formula>
    </cfRule>
  </conditionalFormatting>
  <conditionalFormatting sqref="CI337">
    <cfRule type="cellIs" dxfId="5760" priority="9057" operator="equal">
      <formula>"En avance"</formula>
    </cfRule>
  </conditionalFormatting>
  <conditionalFormatting sqref="CI337">
    <cfRule type="cellIs" dxfId="5759" priority="9058" operator="equal">
      <formula>"Cumplida"</formula>
    </cfRule>
  </conditionalFormatting>
  <conditionalFormatting sqref="CF338 CH338">
    <cfRule type="cellIs" dxfId="5758" priority="9059" stopIfTrue="1" operator="equal">
      <formula>"Sin seguimiento"</formula>
    </cfRule>
  </conditionalFormatting>
  <conditionalFormatting sqref="CF338 CH338">
    <cfRule type="cellIs" dxfId="5757" priority="9060" stopIfTrue="1" operator="equal">
      <formula>"Sin iniciar"</formula>
    </cfRule>
  </conditionalFormatting>
  <conditionalFormatting sqref="CF338 CH338">
    <cfRule type="cellIs" dxfId="5756" priority="9061" stopIfTrue="1" operator="equal">
      <formula>"Vencida"</formula>
    </cfRule>
  </conditionalFormatting>
  <conditionalFormatting sqref="CF338 CH338">
    <cfRule type="cellIs" dxfId="5755" priority="9062" stopIfTrue="1" operator="equal">
      <formula>"En avance"</formula>
    </cfRule>
  </conditionalFormatting>
  <conditionalFormatting sqref="CF338 CH338">
    <cfRule type="cellIs" dxfId="5754" priority="9063" stopIfTrue="1" operator="equal">
      <formula>"Cumplida"</formula>
    </cfRule>
  </conditionalFormatting>
  <conditionalFormatting sqref="CE338 CG338">
    <cfRule type="cellIs" dxfId="5753" priority="9064" stopIfTrue="1" operator="equal">
      <formula>"Sin iniciar"</formula>
    </cfRule>
  </conditionalFormatting>
  <conditionalFormatting sqref="CE338 CG338">
    <cfRule type="cellIs" dxfId="5752" priority="9065" stopIfTrue="1" operator="equal">
      <formula>"Vencida"</formula>
    </cfRule>
  </conditionalFormatting>
  <conditionalFormatting sqref="CE338 CG338">
    <cfRule type="cellIs" dxfId="5751" priority="9066" stopIfTrue="1" operator="equal">
      <formula>"En avance"</formula>
    </cfRule>
  </conditionalFormatting>
  <conditionalFormatting sqref="CE338 CG338">
    <cfRule type="cellIs" dxfId="5750" priority="9067" stopIfTrue="1" operator="equal">
      <formula>"Cumplida"</formula>
    </cfRule>
  </conditionalFormatting>
  <conditionalFormatting sqref="CI338">
    <cfRule type="cellIs" dxfId="5749" priority="9068" operator="equal">
      <formula>"Sin iniciar"</formula>
    </cfRule>
  </conditionalFormatting>
  <conditionalFormatting sqref="CI338">
    <cfRule type="cellIs" dxfId="5748" priority="9069" operator="equal">
      <formula>"Vencida"</formula>
    </cfRule>
  </conditionalFormatting>
  <conditionalFormatting sqref="CI338">
    <cfRule type="cellIs" dxfId="5747" priority="9070" operator="equal">
      <formula>"En avance"</formula>
    </cfRule>
  </conditionalFormatting>
  <conditionalFormatting sqref="CI338">
    <cfRule type="cellIs" dxfId="5746" priority="9071" operator="equal">
      <formula>"Cumplida"</formula>
    </cfRule>
  </conditionalFormatting>
  <conditionalFormatting sqref="CF339 CH339">
    <cfRule type="cellIs" dxfId="5745" priority="9072" stopIfTrue="1" operator="equal">
      <formula>"Sin seguimiento"</formula>
    </cfRule>
  </conditionalFormatting>
  <conditionalFormatting sqref="CF339 CH339">
    <cfRule type="cellIs" dxfId="5744" priority="9073" stopIfTrue="1" operator="equal">
      <formula>"Sin iniciar"</formula>
    </cfRule>
  </conditionalFormatting>
  <conditionalFormatting sqref="CF339 CH339">
    <cfRule type="cellIs" dxfId="5743" priority="9074" stopIfTrue="1" operator="equal">
      <formula>"Vencida"</formula>
    </cfRule>
  </conditionalFormatting>
  <conditionalFormatting sqref="CF339 CH339">
    <cfRule type="cellIs" dxfId="5742" priority="9075" stopIfTrue="1" operator="equal">
      <formula>"En avance"</formula>
    </cfRule>
  </conditionalFormatting>
  <conditionalFormatting sqref="CF339 CH339">
    <cfRule type="cellIs" dxfId="5741" priority="9076" stopIfTrue="1" operator="equal">
      <formula>"Cumplida"</formula>
    </cfRule>
  </conditionalFormatting>
  <conditionalFormatting sqref="CE339 CG339">
    <cfRule type="cellIs" dxfId="5740" priority="9077" stopIfTrue="1" operator="equal">
      <formula>"Sin iniciar"</formula>
    </cfRule>
  </conditionalFormatting>
  <conditionalFormatting sqref="CE339 CG339">
    <cfRule type="cellIs" dxfId="5739" priority="9078" stopIfTrue="1" operator="equal">
      <formula>"Vencida"</formula>
    </cfRule>
  </conditionalFormatting>
  <conditionalFormatting sqref="CE339 CG339">
    <cfRule type="cellIs" dxfId="5738" priority="9079" stopIfTrue="1" operator="equal">
      <formula>"En avance"</formula>
    </cfRule>
  </conditionalFormatting>
  <conditionalFormatting sqref="CE339 CG339">
    <cfRule type="cellIs" dxfId="5737" priority="9080" stopIfTrue="1" operator="equal">
      <formula>"Cumplida"</formula>
    </cfRule>
  </conditionalFormatting>
  <conditionalFormatting sqref="CI339">
    <cfRule type="cellIs" dxfId="5736" priority="9081" operator="equal">
      <formula>"Sin iniciar"</formula>
    </cfRule>
  </conditionalFormatting>
  <conditionalFormatting sqref="CI339">
    <cfRule type="cellIs" dxfId="5735" priority="9082" operator="equal">
      <formula>"Vencida"</formula>
    </cfRule>
  </conditionalFormatting>
  <conditionalFormatting sqref="CI339">
    <cfRule type="cellIs" dxfId="5734" priority="9083" operator="equal">
      <formula>"En avance"</formula>
    </cfRule>
  </conditionalFormatting>
  <conditionalFormatting sqref="CI339">
    <cfRule type="cellIs" dxfId="5733" priority="9084" operator="equal">
      <formula>"Cumplida"</formula>
    </cfRule>
  </conditionalFormatting>
  <conditionalFormatting sqref="CF340 CH340">
    <cfRule type="cellIs" dxfId="5732" priority="9085" stopIfTrue="1" operator="equal">
      <formula>"Sin seguimiento"</formula>
    </cfRule>
  </conditionalFormatting>
  <conditionalFormatting sqref="CF340 CH340">
    <cfRule type="cellIs" dxfId="5731" priority="9086" stopIfTrue="1" operator="equal">
      <formula>"Sin iniciar"</formula>
    </cfRule>
  </conditionalFormatting>
  <conditionalFormatting sqref="CF340 CH340">
    <cfRule type="cellIs" dxfId="5730" priority="9087" stopIfTrue="1" operator="equal">
      <formula>"Vencida"</formula>
    </cfRule>
  </conditionalFormatting>
  <conditionalFormatting sqref="CF340 CH340">
    <cfRule type="cellIs" dxfId="5729" priority="9088" stopIfTrue="1" operator="equal">
      <formula>"En avance"</formula>
    </cfRule>
  </conditionalFormatting>
  <conditionalFormatting sqref="CF340 CH340">
    <cfRule type="cellIs" dxfId="5728" priority="9089" stopIfTrue="1" operator="equal">
      <formula>"Cumplida"</formula>
    </cfRule>
  </conditionalFormatting>
  <conditionalFormatting sqref="CE340 CG340">
    <cfRule type="cellIs" dxfId="5727" priority="9090" stopIfTrue="1" operator="equal">
      <formula>"Sin iniciar"</formula>
    </cfRule>
  </conditionalFormatting>
  <conditionalFormatting sqref="CE340 CG340">
    <cfRule type="cellIs" dxfId="5726" priority="9091" stopIfTrue="1" operator="equal">
      <formula>"Vencida"</formula>
    </cfRule>
  </conditionalFormatting>
  <conditionalFormatting sqref="CE340 CG340">
    <cfRule type="cellIs" dxfId="5725" priority="9092" stopIfTrue="1" operator="equal">
      <formula>"En avance"</formula>
    </cfRule>
  </conditionalFormatting>
  <conditionalFormatting sqref="CE340 CG340">
    <cfRule type="cellIs" dxfId="5724" priority="9093" stopIfTrue="1" operator="equal">
      <formula>"Cumplida"</formula>
    </cfRule>
  </conditionalFormatting>
  <conditionalFormatting sqref="CI340">
    <cfRule type="cellIs" dxfId="5723" priority="9094" operator="equal">
      <formula>"Sin iniciar"</formula>
    </cfRule>
  </conditionalFormatting>
  <conditionalFormatting sqref="CI340">
    <cfRule type="cellIs" dxfId="5722" priority="9095" operator="equal">
      <formula>"Vencida"</formula>
    </cfRule>
  </conditionalFormatting>
  <conditionalFormatting sqref="CI340">
    <cfRule type="cellIs" dxfId="5721" priority="9096" operator="equal">
      <formula>"En avance"</formula>
    </cfRule>
  </conditionalFormatting>
  <conditionalFormatting sqref="CI340">
    <cfRule type="cellIs" dxfId="5720" priority="9097" operator="equal">
      <formula>"Cumplida"</formula>
    </cfRule>
  </conditionalFormatting>
  <conditionalFormatting sqref="CF341 CH341">
    <cfRule type="cellIs" dxfId="5719" priority="9098" stopIfTrue="1" operator="equal">
      <formula>"Sin seguimiento"</formula>
    </cfRule>
  </conditionalFormatting>
  <conditionalFormatting sqref="CF341 CH341">
    <cfRule type="cellIs" dxfId="5718" priority="9099" stopIfTrue="1" operator="equal">
      <formula>"Sin iniciar"</formula>
    </cfRule>
  </conditionalFormatting>
  <conditionalFormatting sqref="CF341 CH341">
    <cfRule type="cellIs" dxfId="5717" priority="9100" stopIfTrue="1" operator="equal">
      <formula>"Vencida"</formula>
    </cfRule>
  </conditionalFormatting>
  <conditionalFormatting sqref="CF341 CH341">
    <cfRule type="cellIs" dxfId="5716" priority="9101" stopIfTrue="1" operator="equal">
      <formula>"En avance"</formula>
    </cfRule>
  </conditionalFormatting>
  <conditionalFormatting sqref="CF341 CH341">
    <cfRule type="cellIs" dxfId="5715" priority="9102" stopIfTrue="1" operator="equal">
      <formula>"Cumplida"</formula>
    </cfRule>
  </conditionalFormatting>
  <conditionalFormatting sqref="CE341 CG341">
    <cfRule type="cellIs" dxfId="5714" priority="9103" stopIfTrue="1" operator="equal">
      <formula>"Sin iniciar"</formula>
    </cfRule>
  </conditionalFormatting>
  <conditionalFormatting sqref="CE341 CG341">
    <cfRule type="cellIs" dxfId="5713" priority="9104" stopIfTrue="1" operator="equal">
      <formula>"Vencida"</formula>
    </cfRule>
  </conditionalFormatting>
  <conditionalFormatting sqref="CE341 CG341">
    <cfRule type="cellIs" dxfId="5712" priority="9105" stopIfTrue="1" operator="equal">
      <formula>"En avance"</formula>
    </cfRule>
  </conditionalFormatting>
  <conditionalFormatting sqref="CE341 CG341">
    <cfRule type="cellIs" dxfId="5711" priority="9106" stopIfTrue="1" operator="equal">
      <formula>"Cumplida"</formula>
    </cfRule>
  </conditionalFormatting>
  <conditionalFormatting sqref="CI341">
    <cfRule type="cellIs" dxfId="5710" priority="9107" operator="equal">
      <formula>"Sin iniciar"</formula>
    </cfRule>
  </conditionalFormatting>
  <conditionalFormatting sqref="CI341">
    <cfRule type="cellIs" dxfId="5709" priority="9108" operator="equal">
      <formula>"Vencida"</formula>
    </cfRule>
  </conditionalFormatting>
  <conditionalFormatting sqref="CI341">
    <cfRule type="cellIs" dxfId="5708" priority="9109" operator="equal">
      <formula>"En avance"</formula>
    </cfRule>
  </conditionalFormatting>
  <conditionalFormatting sqref="CI341">
    <cfRule type="cellIs" dxfId="5707" priority="9110" operator="equal">
      <formula>"Cumplida"</formula>
    </cfRule>
  </conditionalFormatting>
  <conditionalFormatting sqref="CF358 CH358">
    <cfRule type="cellIs" dxfId="5706" priority="9111" stopIfTrue="1" operator="equal">
      <formula>"Sin seguimiento"</formula>
    </cfRule>
  </conditionalFormatting>
  <conditionalFormatting sqref="CF358 CH358">
    <cfRule type="cellIs" dxfId="5705" priority="9112" stopIfTrue="1" operator="equal">
      <formula>"Sin iniciar"</formula>
    </cfRule>
  </conditionalFormatting>
  <conditionalFormatting sqref="CF358 CH358">
    <cfRule type="cellIs" dxfId="5704" priority="9113" stopIfTrue="1" operator="equal">
      <formula>"Vencida"</formula>
    </cfRule>
  </conditionalFormatting>
  <conditionalFormatting sqref="CF358 CH358">
    <cfRule type="cellIs" dxfId="5703" priority="9114" stopIfTrue="1" operator="equal">
      <formula>"En avance"</formula>
    </cfRule>
  </conditionalFormatting>
  <conditionalFormatting sqref="CF358 CH358">
    <cfRule type="cellIs" dxfId="5702" priority="9115" stopIfTrue="1" operator="equal">
      <formula>"Cumplida"</formula>
    </cfRule>
  </conditionalFormatting>
  <conditionalFormatting sqref="CE358 CG358">
    <cfRule type="cellIs" dxfId="5701" priority="9116" stopIfTrue="1" operator="equal">
      <formula>"Sin iniciar"</formula>
    </cfRule>
  </conditionalFormatting>
  <conditionalFormatting sqref="CE358 CG358">
    <cfRule type="cellIs" dxfId="5700" priority="9117" stopIfTrue="1" operator="equal">
      <formula>"Vencida"</formula>
    </cfRule>
  </conditionalFormatting>
  <conditionalFormatting sqref="CE358 CG358">
    <cfRule type="cellIs" dxfId="5699" priority="9118" stopIfTrue="1" operator="equal">
      <formula>"En avance"</formula>
    </cfRule>
  </conditionalFormatting>
  <conditionalFormatting sqref="CE358 CG358">
    <cfRule type="cellIs" dxfId="5698" priority="9119" stopIfTrue="1" operator="equal">
      <formula>"Cumplida"</formula>
    </cfRule>
  </conditionalFormatting>
  <conditionalFormatting sqref="CI358">
    <cfRule type="cellIs" dxfId="5697" priority="9120" operator="equal">
      <formula>"Sin iniciar"</formula>
    </cfRule>
  </conditionalFormatting>
  <conditionalFormatting sqref="CI358">
    <cfRule type="cellIs" dxfId="5696" priority="9121" operator="equal">
      <formula>"Vencida"</formula>
    </cfRule>
  </conditionalFormatting>
  <conditionalFormatting sqref="CI358">
    <cfRule type="cellIs" dxfId="5695" priority="9122" operator="equal">
      <formula>"En avance"</formula>
    </cfRule>
  </conditionalFormatting>
  <conditionalFormatting sqref="CI358">
    <cfRule type="cellIs" dxfId="5694" priority="9123" operator="equal">
      <formula>"Cumplida"</formula>
    </cfRule>
  </conditionalFormatting>
  <conditionalFormatting sqref="CF364 CH364">
    <cfRule type="cellIs" dxfId="5693" priority="9124" stopIfTrue="1" operator="equal">
      <formula>"Sin seguimiento"</formula>
    </cfRule>
  </conditionalFormatting>
  <conditionalFormatting sqref="CF364 CH364">
    <cfRule type="cellIs" dxfId="5692" priority="9125" stopIfTrue="1" operator="equal">
      <formula>"Sin iniciar"</formula>
    </cfRule>
  </conditionalFormatting>
  <conditionalFormatting sqref="CF364 CH364">
    <cfRule type="cellIs" dxfId="5691" priority="9126" stopIfTrue="1" operator="equal">
      <formula>"Vencida"</formula>
    </cfRule>
  </conditionalFormatting>
  <conditionalFormatting sqref="CF364 CH364">
    <cfRule type="cellIs" dxfId="5690" priority="9127" stopIfTrue="1" operator="equal">
      <formula>"En avance"</formula>
    </cfRule>
  </conditionalFormatting>
  <conditionalFormatting sqref="CF364 CH364">
    <cfRule type="cellIs" dxfId="5689" priority="9128" stopIfTrue="1" operator="equal">
      <formula>"Cumplida"</formula>
    </cfRule>
  </conditionalFormatting>
  <conditionalFormatting sqref="CE364 CG364">
    <cfRule type="cellIs" dxfId="5688" priority="9129" stopIfTrue="1" operator="equal">
      <formula>"Sin iniciar"</formula>
    </cfRule>
  </conditionalFormatting>
  <conditionalFormatting sqref="CE364 CG364">
    <cfRule type="cellIs" dxfId="5687" priority="9130" stopIfTrue="1" operator="equal">
      <formula>"Vencida"</formula>
    </cfRule>
  </conditionalFormatting>
  <conditionalFormatting sqref="CE364 CG364">
    <cfRule type="cellIs" dxfId="5686" priority="9131" stopIfTrue="1" operator="equal">
      <formula>"En avance"</formula>
    </cfRule>
  </conditionalFormatting>
  <conditionalFormatting sqref="CE364 CG364">
    <cfRule type="cellIs" dxfId="5685" priority="9132" stopIfTrue="1" operator="equal">
      <formula>"Cumplida"</formula>
    </cfRule>
  </conditionalFormatting>
  <conditionalFormatting sqref="CI364">
    <cfRule type="cellIs" dxfId="5684" priority="9133" operator="equal">
      <formula>"Sin iniciar"</formula>
    </cfRule>
  </conditionalFormatting>
  <conditionalFormatting sqref="CI364">
    <cfRule type="cellIs" dxfId="5683" priority="9134" operator="equal">
      <formula>"Vencida"</formula>
    </cfRule>
  </conditionalFormatting>
  <conditionalFormatting sqref="CI364">
    <cfRule type="cellIs" dxfId="5682" priority="9135" operator="equal">
      <formula>"En avance"</formula>
    </cfRule>
  </conditionalFormatting>
  <conditionalFormatting sqref="CI364">
    <cfRule type="cellIs" dxfId="5681" priority="9136" operator="equal">
      <formula>"Cumplida"</formula>
    </cfRule>
  </conditionalFormatting>
  <conditionalFormatting sqref="CH377">
    <cfRule type="cellIs" dxfId="5680" priority="9137" stopIfTrue="1" operator="equal">
      <formula>"Sin seguimiento"</formula>
    </cfRule>
  </conditionalFormatting>
  <conditionalFormatting sqref="CH377">
    <cfRule type="cellIs" dxfId="5679" priority="9138" stopIfTrue="1" operator="equal">
      <formula>"Sin iniciar"</formula>
    </cfRule>
  </conditionalFormatting>
  <conditionalFormatting sqref="CH377">
    <cfRule type="cellIs" dxfId="5678" priority="9139" stopIfTrue="1" operator="equal">
      <formula>"Vencida"</formula>
    </cfRule>
  </conditionalFormatting>
  <conditionalFormatting sqref="CH377">
    <cfRule type="cellIs" dxfId="5677" priority="9140" stopIfTrue="1" operator="equal">
      <formula>"En avance"</formula>
    </cfRule>
  </conditionalFormatting>
  <conditionalFormatting sqref="CH377">
    <cfRule type="cellIs" dxfId="5676" priority="9141" stopIfTrue="1" operator="equal">
      <formula>"Cumplida"</formula>
    </cfRule>
  </conditionalFormatting>
  <conditionalFormatting sqref="CE377 CG377">
    <cfRule type="cellIs" dxfId="5675" priority="9142" stopIfTrue="1" operator="equal">
      <formula>"Sin iniciar"</formula>
    </cfRule>
  </conditionalFormatting>
  <conditionalFormatting sqref="CE377 CG377">
    <cfRule type="cellIs" dxfId="5674" priority="9143" stopIfTrue="1" operator="equal">
      <formula>"Vencida"</formula>
    </cfRule>
  </conditionalFormatting>
  <conditionalFormatting sqref="CE377 CG377">
    <cfRule type="cellIs" dxfId="5673" priority="9144" stopIfTrue="1" operator="equal">
      <formula>"En avance"</formula>
    </cfRule>
  </conditionalFormatting>
  <conditionalFormatting sqref="CE377 CG377">
    <cfRule type="cellIs" dxfId="5672" priority="9145" stopIfTrue="1" operator="equal">
      <formula>"Cumplida"</formula>
    </cfRule>
  </conditionalFormatting>
  <conditionalFormatting sqref="CI377">
    <cfRule type="cellIs" dxfId="5671" priority="9146" operator="equal">
      <formula>"Sin iniciar"</formula>
    </cfRule>
  </conditionalFormatting>
  <conditionalFormatting sqref="CI377">
    <cfRule type="cellIs" dxfId="5670" priority="9147" operator="equal">
      <formula>"Vencida"</formula>
    </cfRule>
  </conditionalFormatting>
  <conditionalFormatting sqref="CI377">
    <cfRule type="cellIs" dxfId="5669" priority="9148" operator="equal">
      <formula>"En avance"</formula>
    </cfRule>
  </conditionalFormatting>
  <conditionalFormatting sqref="CI377">
    <cfRule type="cellIs" dxfId="5668" priority="9149" operator="equal">
      <formula>"Cumplida"</formula>
    </cfRule>
  </conditionalFormatting>
  <conditionalFormatting sqref="CF377">
    <cfRule type="cellIs" dxfId="5667" priority="9150" stopIfTrue="1" operator="equal">
      <formula>"Sin seguimiento"</formula>
    </cfRule>
  </conditionalFormatting>
  <conditionalFormatting sqref="CF377">
    <cfRule type="cellIs" dxfId="5666" priority="9151" stopIfTrue="1" operator="equal">
      <formula>"Sin iniciar"</formula>
    </cfRule>
  </conditionalFormatting>
  <conditionalFormatting sqref="CF377">
    <cfRule type="cellIs" dxfId="5665" priority="9152" stopIfTrue="1" operator="equal">
      <formula>"Vencida"</formula>
    </cfRule>
  </conditionalFormatting>
  <conditionalFormatting sqref="CF377">
    <cfRule type="cellIs" dxfId="5664" priority="9153" stopIfTrue="1" operator="equal">
      <formula>"En avance"</formula>
    </cfRule>
  </conditionalFormatting>
  <conditionalFormatting sqref="CF377">
    <cfRule type="cellIs" dxfId="5663" priority="9154" stopIfTrue="1" operator="equal">
      <formula>"Cumplida"</formula>
    </cfRule>
  </conditionalFormatting>
  <conditionalFormatting sqref="CH385">
    <cfRule type="cellIs" dxfId="5662" priority="9155" stopIfTrue="1" operator="equal">
      <formula>"Sin seguimiento"</formula>
    </cfRule>
  </conditionalFormatting>
  <conditionalFormatting sqref="CH385">
    <cfRule type="cellIs" dxfId="5661" priority="9156" stopIfTrue="1" operator="equal">
      <formula>"Sin iniciar"</formula>
    </cfRule>
  </conditionalFormatting>
  <conditionalFormatting sqref="CH385">
    <cfRule type="cellIs" dxfId="5660" priority="9157" stopIfTrue="1" operator="equal">
      <formula>"Vencida"</formula>
    </cfRule>
  </conditionalFormatting>
  <conditionalFormatting sqref="CH385">
    <cfRule type="cellIs" dxfId="5659" priority="9158" stopIfTrue="1" operator="equal">
      <formula>"En avance"</formula>
    </cfRule>
  </conditionalFormatting>
  <conditionalFormatting sqref="CH385">
    <cfRule type="cellIs" dxfId="5658" priority="9159" stopIfTrue="1" operator="equal">
      <formula>"Cumplida"</formula>
    </cfRule>
  </conditionalFormatting>
  <conditionalFormatting sqref="CE385 CG385">
    <cfRule type="cellIs" dxfId="5657" priority="9160" stopIfTrue="1" operator="equal">
      <formula>"Sin iniciar"</formula>
    </cfRule>
  </conditionalFormatting>
  <conditionalFormatting sqref="CE385 CG385">
    <cfRule type="cellIs" dxfId="5656" priority="9161" stopIfTrue="1" operator="equal">
      <formula>"Vencida"</formula>
    </cfRule>
  </conditionalFormatting>
  <conditionalFormatting sqref="CE385 CG385">
    <cfRule type="cellIs" dxfId="5655" priority="9162" stopIfTrue="1" operator="equal">
      <formula>"En avance"</formula>
    </cfRule>
  </conditionalFormatting>
  <conditionalFormatting sqref="CE385 CG385">
    <cfRule type="cellIs" dxfId="5654" priority="9163" stopIfTrue="1" operator="equal">
      <formula>"Cumplida"</formula>
    </cfRule>
  </conditionalFormatting>
  <conditionalFormatting sqref="CI385">
    <cfRule type="cellIs" dxfId="5653" priority="9164" operator="equal">
      <formula>"Sin iniciar"</formula>
    </cfRule>
  </conditionalFormatting>
  <conditionalFormatting sqref="CI385">
    <cfRule type="cellIs" dxfId="5652" priority="9165" operator="equal">
      <formula>"Vencida"</formula>
    </cfRule>
  </conditionalFormatting>
  <conditionalFormatting sqref="CI385">
    <cfRule type="cellIs" dxfId="5651" priority="9166" operator="equal">
      <formula>"En avance"</formula>
    </cfRule>
  </conditionalFormatting>
  <conditionalFormatting sqref="CI385">
    <cfRule type="cellIs" dxfId="5650" priority="9167" operator="equal">
      <formula>"Cumplida"</formula>
    </cfRule>
  </conditionalFormatting>
  <conditionalFormatting sqref="CF385">
    <cfRule type="cellIs" dxfId="5649" priority="9168" stopIfTrue="1" operator="equal">
      <formula>"Sin seguimiento"</formula>
    </cfRule>
  </conditionalFormatting>
  <conditionalFormatting sqref="CF385">
    <cfRule type="cellIs" dxfId="5648" priority="9169" stopIfTrue="1" operator="equal">
      <formula>"Sin iniciar"</formula>
    </cfRule>
  </conditionalFormatting>
  <conditionalFormatting sqref="CF385">
    <cfRule type="cellIs" dxfId="5647" priority="9170" stopIfTrue="1" operator="equal">
      <formula>"Vencida"</formula>
    </cfRule>
  </conditionalFormatting>
  <conditionalFormatting sqref="CF385">
    <cfRule type="cellIs" dxfId="5646" priority="9171" stopIfTrue="1" operator="equal">
      <formula>"En avance"</formula>
    </cfRule>
  </conditionalFormatting>
  <conditionalFormatting sqref="CF385">
    <cfRule type="cellIs" dxfId="5645" priority="9172" stopIfTrue="1" operator="equal">
      <formula>"Cumplida"</formula>
    </cfRule>
  </conditionalFormatting>
  <conditionalFormatting sqref="CE408">
    <cfRule type="cellIs" dxfId="5644" priority="9173" stopIfTrue="1" operator="equal">
      <formula>"Sin iniciar"</formula>
    </cfRule>
  </conditionalFormatting>
  <conditionalFormatting sqref="CE408">
    <cfRule type="cellIs" dxfId="5643" priority="9174" stopIfTrue="1" operator="equal">
      <formula>"Vencida"</formula>
    </cfRule>
  </conditionalFormatting>
  <conditionalFormatting sqref="CE408">
    <cfRule type="cellIs" dxfId="5642" priority="9175" stopIfTrue="1" operator="equal">
      <formula>"En avance"</formula>
    </cfRule>
  </conditionalFormatting>
  <conditionalFormatting sqref="CE408">
    <cfRule type="cellIs" dxfId="5641" priority="9176" stopIfTrue="1" operator="equal">
      <formula>"Cumplida"</formula>
    </cfRule>
  </conditionalFormatting>
  <conditionalFormatting sqref="CI408">
    <cfRule type="cellIs" dxfId="5640" priority="9177" operator="equal">
      <formula>"Sin iniciar"</formula>
    </cfRule>
  </conditionalFormatting>
  <conditionalFormatting sqref="CI408">
    <cfRule type="cellIs" dxfId="5639" priority="9178" operator="equal">
      <formula>"Vencida"</formula>
    </cfRule>
  </conditionalFormatting>
  <conditionalFormatting sqref="CI408">
    <cfRule type="cellIs" dxfId="5638" priority="9179" operator="equal">
      <formula>"En avance"</formula>
    </cfRule>
  </conditionalFormatting>
  <conditionalFormatting sqref="CI408">
    <cfRule type="cellIs" dxfId="5637" priority="9180" operator="equal">
      <formula>"Cumplida"</formula>
    </cfRule>
  </conditionalFormatting>
  <conditionalFormatting sqref="CG408">
    <cfRule type="cellIs" dxfId="5636" priority="9181" stopIfTrue="1" operator="equal">
      <formula>"Sin iniciar"</formula>
    </cfRule>
  </conditionalFormatting>
  <conditionalFormatting sqref="CG408">
    <cfRule type="cellIs" dxfId="5635" priority="9182" stopIfTrue="1" operator="equal">
      <formula>"Vencida"</formula>
    </cfRule>
  </conditionalFormatting>
  <conditionalFormatting sqref="CG408">
    <cfRule type="cellIs" dxfId="5634" priority="9183" stopIfTrue="1" operator="equal">
      <formula>"En avance"</formula>
    </cfRule>
  </conditionalFormatting>
  <conditionalFormatting sqref="CG408">
    <cfRule type="cellIs" dxfId="5633" priority="9184" stopIfTrue="1" operator="equal">
      <formula>"Cumplida"</formula>
    </cfRule>
  </conditionalFormatting>
  <conditionalFormatting sqref="CF408 CH408">
    <cfRule type="cellIs" dxfId="5632" priority="9185" stopIfTrue="1" operator="equal">
      <formula>"Sin seguimiento"</formula>
    </cfRule>
  </conditionalFormatting>
  <conditionalFormatting sqref="CF408 CH408">
    <cfRule type="cellIs" dxfId="5631" priority="9186" stopIfTrue="1" operator="equal">
      <formula>"Sin iniciar"</formula>
    </cfRule>
  </conditionalFormatting>
  <conditionalFormatting sqref="CF408 CH408">
    <cfRule type="cellIs" dxfId="5630" priority="9187" stopIfTrue="1" operator="equal">
      <formula>"Vencida"</formula>
    </cfRule>
  </conditionalFormatting>
  <conditionalFormatting sqref="CF408 CH408">
    <cfRule type="cellIs" dxfId="5629" priority="9188" stopIfTrue="1" operator="equal">
      <formula>"En avance"</formula>
    </cfRule>
  </conditionalFormatting>
  <conditionalFormatting sqref="CF408 CH408">
    <cfRule type="cellIs" dxfId="5628" priority="9189" stopIfTrue="1" operator="equal">
      <formula>"Cumplida"</formula>
    </cfRule>
  </conditionalFormatting>
  <conditionalFormatting sqref="CI80">
    <cfRule type="cellIs" dxfId="5627" priority="9190" operator="equal">
      <formula>"Sin iniciar"</formula>
    </cfRule>
  </conditionalFormatting>
  <conditionalFormatting sqref="CI80">
    <cfRule type="cellIs" dxfId="5626" priority="9191" operator="equal">
      <formula>"Vencida"</formula>
    </cfRule>
  </conditionalFormatting>
  <conditionalFormatting sqref="CI80">
    <cfRule type="cellIs" dxfId="5625" priority="9192" operator="equal">
      <formula>"En avance"</formula>
    </cfRule>
  </conditionalFormatting>
  <conditionalFormatting sqref="CI80">
    <cfRule type="cellIs" dxfId="5624" priority="9193" operator="equal">
      <formula>"Cumplida"</formula>
    </cfRule>
  </conditionalFormatting>
  <conditionalFormatting sqref="CG80">
    <cfRule type="cellIs" dxfId="5623" priority="9194" stopIfTrue="1" operator="equal">
      <formula>"Sin seguimiento"</formula>
    </cfRule>
  </conditionalFormatting>
  <conditionalFormatting sqref="CG80">
    <cfRule type="cellIs" dxfId="5622" priority="9195" stopIfTrue="1" operator="equal">
      <formula>"Sin iniciar"</formula>
    </cfRule>
  </conditionalFormatting>
  <conditionalFormatting sqref="CG80">
    <cfRule type="cellIs" dxfId="5621" priority="9196" stopIfTrue="1" operator="equal">
      <formula>"Vencida"</formula>
    </cfRule>
  </conditionalFormatting>
  <conditionalFormatting sqref="CG80">
    <cfRule type="cellIs" dxfId="5620" priority="9197" stopIfTrue="1" operator="equal">
      <formula>"En avance"</formula>
    </cfRule>
  </conditionalFormatting>
  <conditionalFormatting sqref="CG80">
    <cfRule type="cellIs" dxfId="5619" priority="9198" stopIfTrue="1" operator="equal">
      <formula>"Cumplida"</formula>
    </cfRule>
  </conditionalFormatting>
  <conditionalFormatting sqref="CI80">
    <cfRule type="cellIs" dxfId="5618" priority="9199" operator="equal">
      <formula>"Sin iniciar"</formula>
    </cfRule>
  </conditionalFormatting>
  <conditionalFormatting sqref="CI80">
    <cfRule type="cellIs" dxfId="5617" priority="9200" operator="equal">
      <formula>"Vencida"</formula>
    </cfRule>
  </conditionalFormatting>
  <conditionalFormatting sqref="CI80">
    <cfRule type="cellIs" dxfId="5616" priority="9201" operator="equal">
      <formula>"En avance"</formula>
    </cfRule>
  </conditionalFormatting>
  <conditionalFormatting sqref="CI80">
    <cfRule type="cellIs" dxfId="5615" priority="9202" operator="equal">
      <formula>"Cumplida"</formula>
    </cfRule>
  </conditionalFormatting>
  <conditionalFormatting sqref="CI176">
    <cfRule type="cellIs" dxfId="5614" priority="9203" operator="equal">
      <formula>"Sin iniciar"</formula>
    </cfRule>
  </conditionalFormatting>
  <conditionalFormatting sqref="CI176">
    <cfRule type="cellIs" dxfId="5613" priority="9204" operator="equal">
      <formula>"Vencida"</formula>
    </cfRule>
  </conditionalFormatting>
  <conditionalFormatting sqref="CI176">
    <cfRule type="cellIs" dxfId="5612" priority="9205" operator="equal">
      <formula>"En avance"</formula>
    </cfRule>
  </conditionalFormatting>
  <conditionalFormatting sqref="CI176">
    <cfRule type="cellIs" dxfId="5611" priority="9206" operator="equal">
      <formula>"Cumplida"</formula>
    </cfRule>
  </conditionalFormatting>
  <conditionalFormatting sqref="CI176">
    <cfRule type="cellIs" dxfId="5610" priority="9207" operator="equal">
      <formula>"Sin iniciar"</formula>
    </cfRule>
  </conditionalFormatting>
  <conditionalFormatting sqref="CI176">
    <cfRule type="cellIs" dxfId="5609" priority="9208" operator="equal">
      <formula>"Vencida"</formula>
    </cfRule>
  </conditionalFormatting>
  <conditionalFormatting sqref="CI176">
    <cfRule type="cellIs" dxfId="5608" priority="9209" operator="equal">
      <formula>"En avance"</formula>
    </cfRule>
  </conditionalFormatting>
  <conditionalFormatting sqref="CI176">
    <cfRule type="cellIs" dxfId="5607" priority="9210" operator="equal">
      <formula>"Cumplida"</formula>
    </cfRule>
  </conditionalFormatting>
  <conditionalFormatting sqref="CG176">
    <cfRule type="cellIs" dxfId="5606" priority="9211" stopIfTrue="1" operator="equal">
      <formula>"Sin seguimiento"</formula>
    </cfRule>
  </conditionalFormatting>
  <conditionalFormatting sqref="CG176">
    <cfRule type="cellIs" dxfId="5605" priority="9212" stopIfTrue="1" operator="equal">
      <formula>"Sin iniciar"</formula>
    </cfRule>
  </conditionalFormatting>
  <conditionalFormatting sqref="CG176">
    <cfRule type="cellIs" dxfId="5604" priority="9213" stopIfTrue="1" operator="equal">
      <formula>"Vencida"</formula>
    </cfRule>
  </conditionalFormatting>
  <conditionalFormatting sqref="CG176">
    <cfRule type="cellIs" dxfId="5603" priority="9214" stopIfTrue="1" operator="equal">
      <formula>"En avance"</formula>
    </cfRule>
  </conditionalFormatting>
  <conditionalFormatting sqref="CG176">
    <cfRule type="cellIs" dxfId="5602" priority="9215" stopIfTrue="1" operator="equal">
      <formula>"Cumplida"</formula>
    </cfRule>
  </conditionalFormatting>
  <conditionalFormatting sqref="CI177">
    <cfRule type="cellIs" dxfId="5601" priority="9216" operator="equal">
      <formula>"Sin iniciar"</formula>
    </cfRule>
  </conditionalFormatting>
  <conditionalFormatting sqref="CI177">
    <cfRule type="cellIs" dxfId="5600" priority="9217" operator="equal">
      <formula>"Vencida"</formula>
    </cfRule>
  </conditionalFormatting>
  <conditionalFormatting sqref="CI177">
    <cfRule type="cellIs" dxfId="5599" priority="9218" operator="equal">
      <formula>"En avance"</formula>
    </cfRule>
  </conditionalFormatting>
  <conditionalFormatting sqref="CI177">
    <cfRule type="cellIs" dxfId="5598" priority="9219" operator="equal">
      <formula>"Cumplida"</formula>
    </cfRule>
  </conditionalFormatting>
  <conditionalFormatting sqref="CI177">
    <cfRule type="cellIs" dxfId="5597" priority="9220" operator="equal">
      <formula>"Sin iniciar"</formula>
    </cfRule>
  </conditionalFormatting>
  <conditionalFormatting sqref="CI177">
    <cfRule type="cellIs" dxfId="5596" priority="9221" operator="equal">
      <formula>"Vencida"</formula>
    </cfRule>
  </conditionalFormatting>
  <conditionalFormatting sqref="CI177">
    <cfRule type="cellIs" dxfId="5595" priority="9222" operator="equal">
      <formula>"En avance"</formula>
    </cfRule>
  </conditionalFormatting>
  <conditionalFormatting sqref="CI177">
    <cfRule type="cellIs" dxfId="5594" priority="9223" operator="equal">
      <formula>"Cumplida"</formula>
    </cfRule>
  </conditionalFormatting>
  <conditionalFormatting sqref="CG177">
    <cfRule type="cellIs" dxfId="5593" priority="9224" stopIfTrue="1" operator="equal">
      <formula>"Sin seguimiento"</formula>
    </cfRule>
  </conditionalFormatting>
  <conditionalFormatting sqref="CG177">
    <cfRule type="cellIs" dxfId="5592" priority="9225" stopIfTrue="1" operator="equal">
      <formula>"Sin iniciar"</formula>
    </cfRule>
  </conditionalFormatting>
  <conditionalFormatting sqref="CG177">
    <cfRule type="cellIs" dxfId="5591" priority="9226" stopIfTrue="1" operator="equal">
      <formula>"Vencida"</formula>
    </cfRule>
  </conditionalFormatting>
  <conditionalFormatting sqref="CG177">
    <cfRule type="cellIs" dxfId="5590" priority="9227" stopIfTrue="1" operator="equal">
      <formula>"En avance"</formula>
    </cfRule>
  </conditionalFormatting>
  <conditionalFormatting sqref="CG177">
    <cfRule type="cellIs" dxfId="5589" priority="9228" stopIfTrue="1" operator="equal">
      <formula>"Cumplida"</formula>
    </cfRule>
  </conditionalFormatting>
  <conditionalFormatting sqref="CI178">
    <cfRule type="cellIs" dxfId="5588" priority="9229" operator="equal">
      <formula>"Sin iniciar"</formula>
    </cfRule>
  </conditionalFormatting>
  <conditionalFormatting sqref="CI178">
    <cfRule type="cellIs" dxfId="5587" priority="9230" operator="equal">
      <formula>"Vencida"</formula>
    </cfRule>
  </conditionalFormatting>
  <conditionalFormatting sqref="CI178">
    <cfRule type="cellIs" dxfId="5586" priority="9231" operator="equal">
      <formula>"En avance"</formula>
    </cfRule>
  </conditionalFormatting>
  <conditionalFormatting sqref="CI178">
    <cfRule type="cellIs" dxfId="5585" priority="9232" operator="equal">
      <formula>"Cumplida"</formula>
    </cfRule>
  </conditionalFormatting>
  <conditionalFormatting sqref="CI178">
    <cfRule type="cellIs" dxfId="5584" priority="9233" operator="equal">
      <formula>"Sin iniciar"</formula>
    </cfRule>
  </conditionalFormatting>
  <conditionalFormatting sqref="CI178">
    <cfRule type="cellIs" dxfId="5583" priority="9234" operator="equal">
      <formula>"Vencida"</formula>
    </cfRule>
  </conditionalFormatting>
  <conditionalFormatting sqref="CI178">
    <cfRule type="cellIs" dxfId="5582" priority="9235" operator="equal">
      <formula>"En avance"</formula>
    </cfRule>
  </conditionalFormatting>
  <conditionalFormatting sqref="CI178">
    <cfRule type="cellIs" dxfId="5581" priority="9236" operator="equal">
      <formula>"Cumplida"</formula>
    </cfRule>
  </conditionalFormatting>
  <conditionalFormatting sqref="CG178">
    <cfRule type="cellIs" dxfId="5580" priority="9237" stopIfTrue="1" operator="equal">
      <formula>"Sin seguimiento"</formula>
    </cfRule>
  </conditionalFormatting>
  <conditionalFormatting sqref="CG178">
    <cfRule type="cellIs" dxfId="5579" priority="9238" stopIfTrue="1" operator="equal">
      <formula>"Sin iniciar"</formula>
    </cfRule>
  </conditionalFormatting>
  <conditionalFormatting sqref="CG178">
    <cfRule type="cellIs" dxfId="5578" priority="9239" stopIfTrue="1" operator="equal">
      <formula>"Vencida"</formula>
    </cfRule>
  </conditionalFormatting>
  <conditionalFormatting sqref="CG178">
    <cfRule type="cellIs" dxfId="5577" priority="9240" stopIfTrue="1" operator="equal">
      <formula>"En avance"</formula>
    </cfRule>
  </conditionalFormatting>
  <conditionalFormatting sqref="CG178">
    <cfRule type="cellIs" dxfId="5576" priority="9241" stopIfTrue="1" operator="equal">
      <formula>"Cumplida"</formula>
    </cfRule>
  </conditionalFormatting>
  <conditionalFormatting sqref="CI179">
    <cfRule type="cellIs" dxfId="5575" priority="9242" operator="equal">
      <formula>"Sin iniciar"</formula>
    </cfRule>
  </conditionalFormatting>
  <conditionalFormatting sqref="CI179">
    <cfRule type="cellIs" dxfId="5574" priority="9243" operator="equal">
      <formula>"Vencida"</formula>
    </cfRule>
  </conditionalFormatting>
  <conditionalFormatting sqref="CI179">
    <cfRule type="cellIs" dxfId="5573" priority="9244" operator="equal">
      <formula>"En avance"</formula>
    </cfRule>
  </conditionalFormatting>
  <conditionalFormatting sqref="CI179">
    <cfRule type="cellIs" dxfId="5572" priority="9245" operator="equal">
      <formula>"Cumplida"</formula>
    </cfRule>
  </conditionalFormatting>
  <conditionalFormatting sqref="CI179">
    <cfRule type="cellIs" dxfId="5571" priority="9246" operator="equal">
      <formula>"Sin iniciar"</formula>
    </cfRule>
  </conditionalFormatting>
  <conditionalFormatting sqref="CI179">
    <cfRule type="cellIs" dxfId="5570" priority="9247" operator="equal">
      <formula>"Vencida"</formula>
    </cfRule>
  </conditionalFormatting>
  <conditionalFormatting sqref="CI179">
    <cfRule type="cellIs" dxfId="5569" priority="9248" operator="equal">
      <formula>"En avance"</formula>
    </cfRule>
  </conditionalFormatting>
  <conditionalFormatting sqref="CI179">
    <cfRule type="cellIs" dxfId="5568" priority="9249" operator="equal">
      <formula>"Cumplida"</formula>
    </cfRule>
  </conditionalFormatting>
  <conditionalFormatting sqref="CG179">
    <cfRule type="cellIs" dxfId="5567" priority="9250" stopIfTrue="1" operator="equal">
      <formula>"Sin seguimiento"</formula>
    </cfRule>
  </conditionalFormatting>
  <conditionalFormatting sqref="CG179">
    <cfRule type="cellIs" dxfId="5566" priority="9251" stopIfTrue="1" operator="equal">
      <formula>"Sin iniciar"</formula>
    </cfRule>
  </conditionalFormatting>
  <conditionalFormatting sqref="CG179">
    <cfRule type="cellIs" dxfId="5565" priority="9252" stopIfTrue="1" operator="equal">
      <formula>"Vencida"</formula>
    </cfRule>
  </conditionalFormatting>
  <conditionalFormatting sqref="CG179">
    <cfRule type="cellIs" dxfId="5564" priority="9253" stopIfTrue="1" operator="equal">
      <formula>"En avance"</formula>
    </cfRule>
  </conditionalFormatting>
  <conditionalFormatting sqref="CG179">
    <cfRule type="cellIs" dxfId="5563" priority="9254" stopIfTrue="1" operator="equal">
      <formula>"Cumplida"</formula>
    </cfRule>
  </conditionalFormatting>
  <conditionalFormatting sqref="CI197">
    <cfRule type="cellIs" dxfId="5562" priority="9255" operator="equal">
      <formula>"Sin iniciar"</formula>
    </cfRule>
  </conditionalFormatting>
  <conditionalFormatting sqref="CI197">
    <cfRule type="cellIs" dxfId="5561" priority="9256" operator="equal">
      <formula>"Vencida"</formula>
    </cfRule>
  </conditionalFormatting>
  <conditionalFormatting sqref="CI197">
    <cfRule type="cellIs" dxfId="5560" priority="9257" operator="equal">
      <formula>"En avance"</formula>
    </cfRule>
  </conditionalFormatting>
  <conditionalFormatting sqref="CI197">
    <cfRule type="cellIs" dxfId="5559" priority="9258" operator="equal">
      <formula>"Cumplida"</formula>
    </cfRule>
  </conditionalFormatting>
  <conditionalFormatting sqref="CI197">
    <cfRule type="cellIs" dxfId="5558" priority="9259" operator="equal">
      <formula>"Sin iniciar"</formula>
    </cfRule>
  </conditionalFormatting>
  <conditionalFormatting sqref="CI197">
    <cfRule type="cellIs" dxfId="5557" priority="9260" operator="equal">
      <formula>"Vencida"</formula>
    </cfRule>
  </conditionalFormatting>
  <conditionalFormatting sqref="CI197">
    <cfRule type="cellIs" dxfId="5556" priority="9261" operator="equal">
      <formula>"En avance"</formula>
    </cfRule>
  </conditionalFormatting>
  <conditionalFormatting sqref="CI197">
    <cfRule type="cellIs" dxfId="5555" priority="9262" operator="equal">
      <formula>"Cumplida"</formula>
    </cfRule>
  </conditionalFormatting>
  <conditionalFormatting sqref="CG197">
    <cfRule type="cellIs" dxfId="5554" priority="9263" stopIfTrue="1" operator="equal">
      <formula>"Sin seguimiento"</formula>
    </cfRule>
  </conditionalFormatting>
  <conditionalFormatting sqref="CG197">
    <cfRule type="cellIs" dxfId="5553" priority="9264" stopIfTrue="1" operator="equal">
      <formula>"Sin iniciar"</formula>
    </cfRule>
  </conditionalFormatting>
  <conditionalFormatting sqref="CG197">
    <cfRule type="cellIs" dxfId="5552" priority="9265" stopIfTrue="1" operator="equal">
      <formula>"Vencida"</formula>
    </cfRule>
  </conditionalFormatting>
  <conditionalFormatting sqref="CG197">
    <cfRule type="cellIs" dxfId="5551" priority="9266" stopIfTrue="1" operator="equal">
      <formula>"En avance"</formula>
    </cfRule>
  </conditionalFormatting>
  <conditionalFormatting sqref="CG197">
    <cfRule type="cellIs" dxfId="5550" priority="9267" stopIfTrue="1" operator="equal">
      <formula>"Cumplida"</formula>
    </cfRule>
  </conditionalFormatting>
  <conditionalFormatting sqref="CI198">
    <cfRule type="cellIs" dxfId="5549" priority="9268" operator="equal">
      <formula>"Sin iniciar"</formula>
    </cfRule>
  </conditionalFormatting>
  <conditionalFormatting sqref="CI198">
    <cfRule type="cellIs" dxfId="5548" priority="9269" operator="equal">
      <formula>"Vencida"</formula>
    </cfRule>
  </conditionalFormatting>
  <conditionalFormatting sqref="CI198">
    <cfRule type="cellIs" dxfId="5547" priority="9270" operator="equal">
      <formula>"En avance"</formula>
    </cfRule>
  </conditionalFormatting>
  <conditionalFormatting sqref="CI198">
    <cfRule type="cellIs" dxfId="5546" priority="9271" operator="equal">
      <formula>"Cumplida"</formula>
    </cfRule>
  </conditionalFormatting>
  <conditionalFormatting sqref="CI198">
    <cfRule type="cellIs" dxfId="5545" priority="9272" operator="equal">
      <formula>"Sin iniciar"</formula>
    </cfRule>
  </conditionalFormatting>
  <conditionalFormatting sqref="CI198">
    <cfRule type="cellIs" dxfId="5544" priority="9273" operator="equal">
      <formula>"Vencida"</formula>
    </cfRule>
  </conditionalFormatting>
  <conditionalFormatting sqref="CI198">
    <cfRule type="cellIs" dxfId="5543" priority="9274" operator="equal">
      <formula>"En avance"</formula>
    </cfRule>
  </conditionalFormatting>
  <conditionalFormatting sqref="CI198">
    <cfRule type="cellIs" dxfId="5542" priority="9275" operator="equal">
      <formula>"Cumplida"</formula>
    </cfRule>
  </conditionalFormatting>
  <conditionalFormatting sqref="CG198">
    <cfRule type="cellIs" dxfId="5541" priority="9276" stopIfTrue="1" operator="equal">
      <formula>"Sin seguimiento"</formula>
    </cfRule>
  </conditionalFormatting>
  <conditionalFormatting sqref="CG198">
    <cfRule type="cellIs" dxfId="5540" priority="9277" stopIfTrue="1" operator="equal">
      <formula>"Sin iniciar"</formula>
    </cfRule>
  </conditionalFormatting>
  <conditionalFormatting sqref="CG198">
    <cfRule type="cellIs" dxfId="5539" priority="9278" stopIfTrue="1" operator="equal">
      <formula>"Vencida"</formula>
    </cfRule>
  </conditionalFormatting>
  <conditionalFormatting sqref="CG198">
    <cfRule type="cellIs" dxfId="5538" priority="9279" stopIfTrue="1" operator="equal">
      <formula>"En avance"</formula>
    </cfRule>
  </conditionalFormatting>
  <conditionalFormatting sqref="CG198">
    <cfRule type="cellIs" dxfId="5537" priority="9280" stopIfTrue="1" operator="equal">
      <formula>"Cumplida"</formula>
    </cfRule>
  </conditionalFormatting>
  <conditionalFormatting sqref="CI199">
    <cfRule type="cellIs" dxfId="5536" priority="9281" operator="equal">
      <formula>"Sin iniciar"</formula>
    </cfRule>
  </conditionalFormatting>
  <conditionalFormatting sqref="CI199">
    <cfRule type="cellIs" dxfId="5535" priority="9282" operator="equal">
      <formula>"Vencida"</formula>
    </cfRule>
  </conditionalFormatting>
  <conditionalFormatting sqref="CI199">
    <cfRule type="cellIs" dxfId="5534" priority="9283" operator="equal">
      <formula>"En avance"</formula>
    </cfRule>
  </conditionalFormatting>
  <conditionalFormatting sqref="CI199">
    <cfRule type="cellIs" dxfId="5533" priority="9284" operator="equal">
      <formula>"Cumplida"</formula>
    </cfRule>
  </conditionalFormatting>
  <conditionalFormatting sqref="CI199">
    <cfRule type="cellIs" dxfId="5532" priority="9285" operator="equal">
      <formula>"Sin iniciar"</formula>
    </cfRule>
  </conditionalFormatting>
  <conditionalFormatting sqref="CI199">
    <cfRule type="cellIs" dxfId="5531" priority="9286" operator="equal">
      <formula>"Vencida"</formula>
    </cfRule>
  </conditionalFormatting>
  <conditionalFormatting sqref="CI199">
    <cfRule type="cellIs" dxfId="5530" priority="9287" operator="equal">
      <formula>"En avance"</formula>
    </cfRule>
  </conditionalFormatting>
  <conditionalFormatting sqref="CI199">
    <cfRule type="cellIs" dxfId="5529" priority="9288" operator="equal">
      <formula>"Cumplida"</formula>
    </cfRule>
  </conditionalFormatting>
  <conditionalFormatting sqref="CG199">
    <cfRule type="cellIs" dxfId="5528" priority="9289" stopIfTrue="1" operator="equal">
      <formula>"Sin seguimiento"</formula>
    </cfRule>
  </conditionalFormatting>
  <conditionalFormatting sqref="CG199">
    <cfRule type="cellIs" dxfId="5527" priority="9290" stopIfTrue="1" operator="equal">
      <formula>"Sin iniciar"</formula>
    </cfRule>
  </conditionalFormatting>
  <conditionalFormatting sqref="CG199">
    <cfRule type="cellIs" dxfId="5526" priority="9291" stopIfTrue="1" operator="equal">
      <formula>"Vencida"</formula>
    </cfRule>
  </conditionalFormatting>
  <conditionalFormatting sqref="CG199">
    <cfRule type="cellIs" dxfId="5525" priority="9292" stopIfTrue="1" operator="equal">
      <formula>"En avance"</formula>
    </cfRule>
  </conditionalFormatting>
  <conditionalFormatting sqref="CG199">
    <cfRule type="cellIs" dxfId="5524" priority="9293" stopIfTrue="1" operator="equal">
      <formula>"Cumplida"</formula>
    </cfRule>
  </conditionalFormatting>
  <conditionalFormatting sqref="CI234">
    <cfRule type="cellIs" dxfId="5523" priority="9294" operator="equal">
      <formula>"Sin iniciar"</formula>
    </cfRule>
  </conditionalFormatting>
  <conditionalFormatting sqref="CI234">
    <cfRule type="cellIs" dxfId="5522" priority="9295" operator="equal">
      <formula>"Vencida"</formula>
    </cfRule>
  </conditionalFormatting>
  <conditionalFormatting sqref="CI234">
    <cfRule type="cellIs" dxfId="5521" priority="9296" operator="equal">
      <formula>"En avance"</formula>
    </cfRule>
  </conditionalFormatting>
  <conditionalFormatting sqref="CI234">
    <cfRule type="cellIs" dxfId="5520" priority="9297" operator="equal">
      <formula>"Cumplida"</formula>
    </cfRule>
  </conditionalFormatting>
  <conditionalFormatting sqref="CG234">
    <cfRule type="cellIs" dxfId="5519" priority="9298" stopIfTrue="1" operator="equal">
      <formula>"Sin seguimiento"</formula>
    </cfRule>
  </conditionalFormatting>
  <conditionalFormatting sqref="CG234">
    <cfRule type="cellIs" dxfId="5518" priority="9299" stopIfTrue="1" operator="equal">
      <formula>"Sin iniciar"</formula>
    </cfRule>
  </conditionalFormatting>
  <conditionalFormatting sqref="CG234">
    <cfRule type="cellIs" dxfId="5517" priority="9300" stopIfTrue="1" operator="equal">
      <formula>"Vencida"</formula>
    </cfRule>
  </conditionalFormatting>
  <conditionalFormatting sqref="CG234">
    <cfRule type="cellIs" dxfId="5516" priority="9301" stopIfTrue="1" operator="equal">
      <formula>"En avance"</formula>
    </cfRule>
  </conditionalFormatting>
  <conditionalFormatting sqref="CG234">
    <cfRule type="cellIs" dxfId="5515" priority="9302" stopIfTrue="1" operator="equal">
      <formula>"Cumplida"</formula>
    </cfRule>
  </conditionalFormatting>
  <conditionalFormatting sqref="CI234">
    <cfRule type="cellIs" dxfId="5514" priority="9303" operator="equal">
      <formula>"Sin iniciar"</formula>
    </cfRule>
  </conditionalFormatting>
  <conditionalFormatting sqref="CI234">
    <cfRule type="cellIs" dxfId="5513" priority="9304" operator="equal">
      <formula>"Vencida"</formula>
    </cfRule>
  </conditionalFormatting>
  <conditionalFormatting sqref="CI234">
    <cfRule type="cellIs" dxfId="5512" priority="9305" operator="equal">
      <formula>"En avance"</formula>
    </cfRule>
  </conditionalFormatting>
  <conditionalFormatting sqref="CI234">
    <cfRule type="cellIs" dxfId="5511" priority="9306" operator="equal">
      <formula>"Cumplida"</formula>
    </cfRule>
  </conditionalFormatting>
  <conditionalFormatting sqref="CI235">
    <cfRule type="cellIs" dxfId="5510" priority="9307" operator="equal">
      <formula>"Sin iniciar"</formula>
    </cfRule>
  </conditionalFormatting>
  <conditionalFormatting sqref="CI235">
    <cfRule type="cellIs" dxfId="5509" priority="9308" operator="equal">
      <formula>"Vencida"</formula>
    </cfRule>
  </conditionalFormatting>
  <conditionalFormatting sqref="CI235">
    <cfRule type="cellIs" dxfId="5508" priority="9309" operator="equal">
      <formula>"En avance"</formula>
    </cfRule>
  </conditionalFormatting>
  <conditionalFormatting sqref="CI235">
    <cfRule type="cellIs" dxfId="5507" priority="9310" operator="equal">
      <formula>"Cumplida"</formula>
    </cfRule>
  </conditionalFormatting>
  <conditionalFormatting sqref="CG235">
    <cfRule type="cellIs" dxfId="5506" priority="9311" stopIfTrue="1" operator="equal">
      <formula>"Sin seguimiento"</formula>
    </cfRule>
  </conditionalFormatting>
  <conditionalFormatting sqref="CG235">
    <cfRule type="cellIs" dxfId="5505" priority="9312" stopIfTrue="1" operator="equal">
      <formula>"Sin iniciar"</formula>
    </cfRule>
  </conditionalFormatting>
  <conditionalFormatting sqref="CG235">
    <cfRule type="cellIs" dxfId="5504" priority="9313" stopIfTrue="1" operator="equal">
      <formula>"Vencida"</formula>
    </cfRule>
  </conditionalFormatting>
  <conditionalFormatting sqref="CG235">
    <cfRule type="cellIs" dxfId="5503" priority="9314" stopIfTrue="1" operator="equal">
      <formula>"En avance"</formula>
    </cfRule>
  </conditionalFormatting>
  <conditionalFormatting sqref="CG235">
    <cfRule type="cellIs" dxfId="5502" priority="9315" stopIfTrue="1" operator="equal">
      <formula>"Cumplida"</formula>
    </cfRule>
  </conditionalFormatting>
  <conditionalFormatting sqref="CI235">
    <cfRule type="cellIs" dxfId="5501" priority="9316" operator="equal">
      <formula>"Sin iniciar"</formula>
    </cfRule>
  </conditionalFormatting>
  <conditionalFormatting sqref="CI235">
    <cfRule type="cellIs" dxfId="5500" priority="9317" operator="equal">
      <formula>"Vencida"</formula>
    </cfRule>
  </conditionalFormatting>
  <conditionalFormatting sqref="CI235">
    <cfRule type="cellIs" dxfId="5499" priority="9318" operator="equal">
      <formula>"En avance"</formula>
    </cfRule>
  </conditionalFormatting>
  <conditionalFormatting sqref="CI235">
    <cfRule type="cellIs" dxfId="5498" priority="9319" operator="equal">
      <formula>"Cumplida"</formula>
    </cfRule>
  </conditionalFormatting>
  <conditionalFormatting sqref="CI317">
    <cfRule type="cellIs" dxfId="5497" priority="9320" operator="equal">
      <formula>"Sin iniciar"</formula>
    </cfRule>
  </conditionalFormatting>
  <conditionalFormatting sqref="CI317">
    <cfRule type="cellIs" dxfId="5496" priority="9321" operator="equal">
      <formula>"Vencida"</formula>
    </cfRule>
  </conditionalFormatting>
  <conditionalFormatting sqref="CI317">
    <cfRule type="cellIs" dxfId="5495" priority="9322" operator="equal">
      <formula>"En avance"</formula>
    </cfRule>
  </conditionalFormatting>
  <conditionalFormatting sqref="CI317">
    <cfRule type="cellIs" dxfId="5494" priority="9323" operator="equal">
      <formula>"Cumplida"</formula>
    </cfRule>
  </conditionalFormatting>
  <conditionalFormatting sqref="CI317">
    <cfRule type="cellIs" dxfId="5493" priority="9324" operator="equal">
      <formula>"Sin iniciar"</formula>
    </cfRule>
  </conditionalFormatting>
  <conditionalFormatting sqref="CI317">
    <cfRule type="cellIs" dxfId="5492" priority="9325" operator="equal">
      <formula>"Vencida"</formula>
    </cfRule>
  </conditionalFormatting>
  <conditionalFormatting sqref="CI317">
    <cfRule type="cellIs" dxfId="5491" priority="9326" operator="equal">
      <formula>"En avance"</formula>
    </cfRule>
  </conditionalFormatting>
  <conditionalFormatting sqref="CI317">
    <cfRule type="cellIs" dxfId="5490" priority="9327" operator="equal">
      <formula>"Cumplida"</formula>
    </cfRule>
  </conditionalFormatting>
  <conditionalFormatting sqref="CG317">
    <cfRule type="cellIs" dxfId="5489" priority="9328" stopIfTrue="1" operator="equal">
      <formula>"Sin seguimiento"</formula>
    </cfRule>
  </conditionalFormatting>
  <conditionalFormatting sqref="CG317">
    <cfRule type="cellIs" dxfId="5488" priority="9329" stopIfTrue="1" operator="equal">
      <formula>"Sin iniciar"</formula>
    </cfRule>
  </conditionalFormatting>
  <conditionalFormatting sqref="CG317">
    <cfRule type="cellIs" dxfId="5487" priority="9330" stopIfTrue="1" operator="equal">
      <formula>"Vencida"</formula>
    </cfRule>
  </conditionalFormatting>
  <conditionalFormatting sqref="CG317">
    <cfRule type="cellIs" dxfId="5486" priority="9331" stopIfTrue="1" operator="equal">
      <formula>"En avance"</formula>
    </cfRule>
  </conditionalFormatting>
  <conditionalFormatting sqref="CG317">
    <cfRule type="cellIs" dxfId="5485" priority="9332" stopIfTrue="1" operator="equal">
      <formula>"Cumplida"</formula>
    </cfRule>
  </conditionalFormatting>
  <conditionalFormatting sqref="CI323">
    <cfRule type="cellIs" dxfId="5484" priority="9333" operator="equal">
      <formula>"Sin iniciar"</formula>
    </cfRule>
  </conditionalFormatting>
  <conditionalFormatting sqref="CI323">
    <cfRule type="cellIs" dxfId="5483" priority="9334" operator="equal">
      <formula>"Vencida"</formula>
    </cfRule>
  </conditionalFormatting>
  <conditionalFormatting sqref="CI323">
    <cfRule type="cellIs" dxfId="5482" priority="9335" operator="equal">
      <formula>"En avance"</formula>
    </cfRule>
  </conditionalFormatting>
  <conditionalFormatting sqref="CI323">
    <cfRule type="cellIs" dxfId="5481" priority="9336" operator="equal">
      <formula>"Cumplida"</formula>
    </cfRule>
  </conditionalFormatting>
  <conditionalFormatting sqref="CI323">
    <cfRule type="cellIs" dxfId="5480" priority="9337" operator="equal">
      <formula>"Sin iniciar"</formula>
    </cfRule>
  </conditionalFormatting>
  <conditionalFormatting sqref="CI323">
    <cfRule type="cellIs" dxfId="5479" priority="9338" operator="equal">
      <formula>"Vencida"</formula>
    </cfRule>
  </conditionalFormatting>
  <conditionalFormatting sqref="CI323">
    <cfRule type="cellIs" dxfId="5478" priority="9339" operator="equal">
      <formula>"En avance"</formula>
    </cfRule>
  </conditionalFormatting>
  <conditionalFormatting sqref="CI323">
    <cfRule type="cellIs" dxfId="5477" priority="9340" operator="equal">
      <formula>"Cumplida"</formula>
    </cfRule>
  </conditionalFormatting>
  <conditionalFormatting sqref="CG323">
    <cfRule type="cellIs" dxfId="5476" priority="9341" stopIfTrue="1" operator="equal">
      <formula>"Sin seguimiento"</formula>
    </cfRule>
  </conditionalFormatting>
  <conditionalFormatting sqref="CG323">
    <cfRule type="cellIs" dxfId="5475" priority="9342" stopIfTrue="1" operator="equal">
      <formula>"Sin iniciar"</formula>
    </cfRule>
  </conditionalFormatting>
  <conditionalFormatting sqref="CG323">
    <cfRule type="cellIs" dxfId="5474" priority="9343" stopIfTrue="1" operator="equal">
      <formula>"Vencida"</formula>
    </cfRule>
  </conditionalFormatting>
  <conditionalFormatting sqref="CG323">
    <cfRule type="cellIs" dxfId="5473" priority="9344" stopIfTrue="1" operator="equal">
      <formula>"En avance"</formula>
    </cfRule>
  </conditionalFormatting>
  <conditionalFormatting sqref="CG323">
    <cfRule type="cellIs" dxfId="5472" priority="9345" stopIfTrue="1" operator="equal">
      <formula>"Cumplida"</formula>
    </cfRule>
  </conditionalFormatting>
  <conditionalFormatting sqref="CI324">
    <cfRule type="cellIs" dxfId="5471" priority="9346" operator="equal">
      <formula>"Sin iniciar"</formula>
    </cfRule>
  </conditionalFormatting>
  <conditionalFormatting sqref="CI324">
    <cfRule type="cellIs" dxfId="5470" priority="9347" operator="equal">
      <formula>"Vencida"</formula>
    </cfRule>
  </conditionalFormatting>
  <conditionalFormatting sqref="CI324">
    <cfRule type="cellIs" dxfId="5469" priority="9348" operator="equal">
      <formula>"En avance"</formula>
    </cfRule>
  </conditionalFormatting>
  <conditionalFormatting sqref="CI324">
    <cfRule type="cellIs" dxfId="5468" priority="9349" operator="equal">
      <formula>"Cumplida"</formula>
    </cfRule>
  </conditionalFormatting>
  <conditionalFormatting sqref="CI324">
    <cfRule type="cellIs" dxfId="5467" priority="9350" operator="equal">
      <formula>"Sin iniciar"</formula>
    </cfRule>
  </conditionalFormatting>
  <conditionalFormatting sqref="CI324">
    <cfRule type="cellIs" dxfId="5466" priority="9351" operator="equal">
      <formula>"Vencida"</formula>
    </cfRule>
  </conditionalFormatting>
  <conditionalFormatting sqref="CI324">
    <cfRule type="cellIs" dxfId="5465" priority="9352" operator="equal">
      <formula>"En avance"</formula>
    </cfRule>
  </conditionalFormatting>
  <conditionalFormatting sqref="CI324">
    <cfRule type="cellIs" dxfId="5464" priority="9353" operator="equal">
      <formula>"Cumplida"</formula>
    </cfRule>
  </conditionalFormatting>
  <conditionalFormatting sqref="CG324">
    <cfRule type="cellIs" dxfId="5463" priority="9354" stopIfTrue="1" operator="equal">
      <formula>"Sin seguimiento"</formula>
    </cfRule>
  </conditionalFormatting>
  <conditionalFormatting sqref="CG324">
    <cfRule type="cellIs" dxfId="5462" priority="9355" stopIfTrue="1" operator="equal">
      <formula>"Sin iniciar"</formula>
    </cfRule>
  </conditionalFormatting>
  <conditionalFormatting sqref="CG324">
    <cfRule type="cellIs" dxfId="5461" priority="9356" stopIfTrue="1" operator="equal">
      <formula>"Vencida"</formula>
    </cfRule>
  </conditionalFormatting>
  <conditionalFormatting sqref="CG324">
    <cfRule type="cellIs" dxfId="5460" priority="9357" stopIfTrue="1" operator="equal">
      <formula>"En avance"</formula>
    </cfRule>
  </conditionalFormatting>
  <conditionalFormatting sqref="CG324">
    <cfRule type="cellIs" dxfId="5459" priority="9358" stopIfTrue="1" operator="equal">
      <formula>"Cumplida"</formula>
    </cfRule>
  </conditionalFormatting>
  <conditionalFormatting sqref="CI325">
    <cfRule type="cellIs" dxfId="5458" priority="9359" operator="equal">
      <formula>"Sin iniciar"</formula>
    </cfRule>
  </conditionalFormatting>
  <conditionalFormatting sqref="CI325">
    <cfRule type="cellIs" dxfId="5457" priority="9360" operator="equal">
      <formula>"Vencida"</formula>
    </cfRule>
  </conditionalFormatting>
  <conditionalFormatting sqref="CI325">
    <cfRule type="cellIs" dxfId="5456" priority="9361" operator="equal">
      <formula>"En avance"</formula>
    </cfRule>
  </conditionalFormatting>
  <conditionalFormatting sqref="CI325">
    <cfRule type="cellIs" dxfId="5455" priority="9362" operator="equal">
      <formula>"Cumplida"</formula>
    </cfRule>
  </conditionalFormatting>
  <conditionalFormatting sqref="CI325">
    <cfRule type="cellIs" dxfId="5454" priority="9363" operator="equal">
      <formula>"Sin iniciar"</formula>
    </cfRule>
  </conditionalFormatting>
  <conditionalFormatting sqref="CI325">
    <cfRule type="cellIs" dxfId="5453" priority="9364" operator="equal">
      <formula>"Vencida"</formula>
    </cfRule>
  </conditionalFormatting>
  <conditionalFormatting sqref="CI325">
    <cfRule type="cellIs" dxfId="5452" priority="9365" operator="equal">
      <formula>"En avance"</formula>
    </cfRule>
  </conditionalFormatting>
  <conditionalFormatting sqref="CI325">
    <cfRule type="cellIs" dxfId="5451" priority="9366" operator="equal">
      <formula>"Cumplida"</formula>
    </cfRule>
  </conditionalFormatting>
  <conditionalFormatting sqref="CG325">
    <cfRule type="cellIs" dxfId="5450" priority="9367" stopIfTrue="1" operator="equal">
      <formula>"Sin seguimiento"</formula>
    </cfRule>
  </conditionalFormatting>
  <conditionalFormatting sqref="CG325">
    <cfRule type="cellIs" dxfId="5449" priority="9368" stopIfTrue="1" operator="equal">
      <formula>"Sin iniciar"</formula>
    </cfRule>
  </conditionalFormatting>
  <conditionalFormatting sqref="CG325">
    <cfRule type="cellIs" dxfId="5448" priority="9369" stopIfTrue="1" operator="equal">
      <formula>"Vencida"</formula>
    </cfRule>
  </conditionalFormatting>
  <conditionalFormatting sqref="CG325">
    <cfRule type="cellIs" dxfId="5447" priority="9370" stopIfTrue="1" operator="equal">
      <formula>"En avance"</formula>
    </cfRule>
  </conditionalFormatting>
  <conditionalFormatting sqref="CG325">
    <cfRule type="cellIs" dxfId="5446" priority="9371" stopIfTrue="1" operator="equal">
      <formula>"Cumplida"</formula>
    </cfRule>
  </conditionalFormatting>
  <conditionalFormatting sqref="CI356">
    <cfRule type="cellIs" dxfId="5445" priority="9372" operator="equal">
      <formula>"Sin iniciar"</formula>
    </cfRule>
  </conditionalFormatting>
  <conditionalFormatting sqref="CI356">
    <cfRule type="cellIs" dxfId="5444" priority="9373" operator="equal">
      <formula>"Vencida"</formula>
    </cfRule>
  </conditionalFormatting>
  <conditionalFormatting sqref="CI356">
    <cfRule type="cellIs" dxfId="5443" priority="9374" operator="equal">
      <formula>"En avance"</formula>
    </cfRule>
  </conditionalFormatting>
  <conditionalFormatting sqref="CI356">
    <cfRule type="cellIs" dxfId="5442" priority="9375" operator="equal">
      <formula>"Cumplida"</formula>
    </cfRule>
  </conditionalFormatting>
  <conditionalFormatting sqref="CG356">
    <cfRule type="cellIs" dxfId="5441" priority="9376" stopIfTrue="1" operator="equal">
      <formula>"Sin seguimiento"</formula>
    </cfRule>
  </conditionalFormatting>
  <conditionalFormatting sqref="CG356">
    <cfRule type="cellIs" dxfId="5440" priority="9377" stopIfTrue="1" operator="equal">
      <formula>"Sin iniciar"</formula>
    </cfRule>
  </conditionalFormatting>
  <conditionalFormatting sqref="CG356">
    <cfRule type="cellIs" dxfId="5439" priority="9378" stopIfTrue="1" operator="equal">
      <formula>"Vencida"</formula>
    </cfRule>
  </conditionalFormatting>
  <conditionalFormatting sqref="CG356">
    <cfRule type="cellIs" dxfId="5438" priority="9379" stopIfTrue="1" operator="equal">
      <formula>"En avance"</formula>
    </cfRule>
  </conditionalFormatting>
  <conditionalFormatting sqref="CG356">
    <cfRule type="cellIs" dxfId="5437" priority="9380" stopIfTrue="1" operator="equal">
      <formula>"Cumplida"</formula>
    </cfRule>
  </conditionalFormatting>
  <conditionalFormatting sqref="CI356">
    <cfRule type="cellIs" dxfId="5436" priority="9381" operator="equal">
      <formula>"Sin iniciar"</formula>
    </cfRule>
  </conditionalFormatting>
  <conditionalFormatting sqref="CI356">
    <cfRule type="cellIs" dxfId="5435" priority="9382" operator="equal">
      <formula>"Vencida"</formula>
    </cfRule>
  </conditionalFormatting>
  <conditionalFormatting sqref="CI356">
    <cfRule type="cellIs" dxfId="5434" priority="9383" operator="equal">
      <formula>"En avance"</formula>
    </cfRule>
  </conditionalFormatting>
  <conditionalFormatting sqref="CI356">
    <cfRule type="cellIs" dxfId="5433" priority="9384" operator="equal">
      <formula>"Cumplida"</formula>
    </cfRule>
  </conditionalFormatting>
  <conditionalFormatting sqref="CI360">
    <cfRule type="cellIs" dxfId="5432" priority="9385" operator="equal">
      <formula>"Sin iniciar"</formula>
    </cfRule>
  </conditionalFormatting>
  <conditionalFormatting sqref="CI360">
    <cfRule type="cellIs" dxfId="5431" priority="9386" operator="equal">
      <formula>"Vencida"</formula>
    </cfRule>
  </conditionalFormatting>
  <conditionalFormatting sqref="CI360">
    <cfRule type="cellIs" dxfId="5430" priority="9387" operator="equal">
      <formula>"En avance"</formula>
    </cfRule>
  </conditionalFormatting>
  <conditionalFormatting sqref="CI360">
    <cfRule type="cellIs" dxfId="5429" priority="9388" operator="equal">
      <formula>"Cumplida"</formula>
    </cfRule>
  </conditionalFormatting>
  <conditionalFormatting sqref="CG360">
    <cfRule type="cellIs" dxfId="5428" priority="9389" stopIfTrue="1" operator="equal">
      <formula>"Sin seguimiento"</formula>
    </cfRule>
  </conditionalFormatting>
  <conditionalFormatting sqref="CG360">
    <cfRule type="cellIs" dxfId="5427" priority="9390" stopIfTrue="1" operator="equal">
      <formula>"Sin iniciar"</formula>
    </cfRule>
  </conditionalFormatting>
  <conditionalFormatting sqref="CG360">
    <cfRule type="cellIs" dxfId="5426" priority="9391" stopIfTrue="1" operator="equal">
      <formula>"Vencida"</formula>
    </cfRule>
  </conditionalFormatting>
  <conditionalFormatting sqref="CG360">
    <cfRule type="cellIs" dxfId="5425" priority="9392" stopIfTrue="1" operator="equal">
      <formula>"En avance"</formula>
    </cfRule>
  </conditionalFormatting>
  <conditionalFormatting sqref="CG360">
    <cfRule type="cellIs" dxfId="5424" priority="9393" stopIfTrue="1" operator="equal">
      <formula>"Cumplida"</formula>
    </cfRule>
  </conditionalFormatting>
  <conditionalFormatting sqref="CI360">
    <cfRule type="cellIs" dxfId="5423" priority="9394" operator="equal">
      <formula>"Sin iniciar"</formula>
    </cfRule>
  </conditionalFormatting>
  <conditionalFormatting sqref="CI360">
    <cfRule type="cellIs" dxfId="5422" priority="9395" operator="equal">
      <formula>"Vencida"</formula>
    </cfRule>
  </conditionalFormatting>
  <conditionalFormatting sqref="CI360">
    <cfRule type="cellIs" dxfId="5421" priority="9396" operator="equal">
      <formula>"En avance"</formula>
    </cfRule>
  </conditionalFormatting>
  <conditionalFormatting sqref="CI360">
    <cfRule type="cellIs" dxfId="5420" priority="9397" operator="equal">
      <formula>"Cumplida"</formula>
    </cfRule>
  </conditionalFormatting>
  <conditionalFormatting sqref="CI26">
    <cfRule type="cellIs" dxfId="5419" priority="9398" operator="equal">
      <formula>"Sin iniciar"</formula>
    </cfRule>
  </conditionalFormatting>
  <conditionalFormatting sqref="CI26">
    <cfRule type="cellIs" dxfId="5418" priority="9399" operator="equal">
      <formula>"Vencida"</formula>
    </cfRule>
  </conditionalFormatting>
  <conditionalFormatting sqref="CI26">
    <cfRule type="cellIs" dxfId="5417" priority="9400" operator="equal">
      <formula>"En avance"</formula>
    </cfRule>
  </conditionalFormatting>
  <conditionalFormatting sqref="CI26">
    <cfRule type="cellIs" dxfId="5416" priority="9401" operator="equal">
      <formula>"Cumplida"</formula>
    </cfRule>
  </conditionalFormatting>
  <conditionalFormatting sqref="CE26:CH26">
    <cfRule type="cellIs" dxfId="5415" priority="9402" stopIfTrue="1" operator="equal">
      <formula>"Sin iniciar"</formula>
    </cfRule>
  </conditionalFormatting>
  <conditionalFormatting sqref="CE26:CH26">
    <cfRule type="cellIs" dxfId="5414" priority="9403" stopIfTrue="1" operator="equal">
      <formula>"Vencida"</formula>
    </cfRule>
  </conditionalFormatting>
  <conditionalFormatting sqref="CE26:CH26">
    <cfRule type="cellIs" dxfId="5413" priority="9404" stopIfTrue="1" operator="equal">
      <formula>"En avance"</formula>
    </cfRule>
  </conditionalFormatting>
  <conditionalFormatting sqref="CE26:CH26">
    <cfRule type="cellIs" dxfId="5412" priority="9405" stopIfTrue="1" operator="equal">
      <formula>"Cumplida"</formula>
    </cfRule>
  </conditionalFormatting>
  <conditionalFormatting sqref="CI186">
    <cfRule type="cellIs" dxfId="5411" priority="9406" operator="equal">
      <formula>"Sin iniciar"</formula>
    </cfRule>
  </conditionalFormatting>
  <conditionalFormatting sqref="CI186">
    <cfRule type="cellIs" dxfId="5410" priority="9407" operator="equal">
      <formula>"Vencida"</formula>
    </cfRule>
  </conditionalFormatting>
  <conditionalFormatting sqref="CI186">
    <cfRule type="cellIs" dxfId="5409" priority="9408" operator="equal">
      <formula>"En avance"</formula>
    </cfRule>
  </conditionalFormatting>
  <conditionalFormatting sqref="CI186">
    <cfRule type="cellIs" dxfId="5408" priority="9409" operator="equal">
      <formula>"Cumplida"</formula>
    </cfRule>
  </conditionalFormatting>
  <conditionalFormatting sqref="CE186:CH186">
    <cfRule type="cellIs" dxfId="5407" priority="9410" stopIfTrue="1" operator="equal">
      <formula>"Sin iniciar"</formula>
    </cfRule>
  </conditionalFormatting>
  <conditionalFormatting sqref="CE186:CH186">
    <cfRule type="cellIs" dxfId="5406" priority="9411" stopIfTrue="1" operator="equal">
      <formula>"Vencida"</formula>
    </cfRule>
  </conditionalFormatting>
  <conditionalFormatting sqref="CE186:CH186">
    <cfRule type="cellIs" dxfId="5405" priority="9412" stopIfTrue="1" operator="equal">
      <formula>"En avance"</formula>
    </cfRule>
  </conditionalFormatting>
  <conditionalFormatting sqref="CE186:CH186">
    <cfRule type="cellIs" dxfId="5404" priority="9413" stopIfTrue="1" operator="equal">
      <formula>"Cumplida"</formula>
    </cfRule>
  </conditionalFormatting>
  <conditionalFormatting sqref="CI192">
    <cfRule type="cellIs" dxfId="5403" priority="9414" operator="equal">
      <formula>"Sin iniciar"</formula>
    </cfRule>
  </conditionalFormatting>
  <conditionalFormatting sqref="CI192">
    <cfRule type="cellIs" dxfId="5402" priority="9415" operator="equal">
      <formula>"Vencida"</formula>
    </cfRule>
  </conditionalFormatting>
  <conditionalFormatting sqref="CI192">
    <cfRule type="cellIs" dxfId="5401" priority="9416" operator="equal">
      <formula>"En avance"</formula>
    </cfRule>
  </conditionalFormatting>
  <conditionalFormatting sqref="CI192">
    <cfRule type="cellIs" dxfId="5400" priority="9417" operator="equal">
      <formula>"Cumplida"</formula>
    </cfRule>
  </conditionalFormatting>
  <conditionalFormatting sqref="CE192:CH192">
    <cfRule type="cellIs" dxfId="5399" priority="9418" stopIfTrue="1" operator="equal">
      <formula>"Sin iniciar"</formula>
    </cfRule>
  </conditionalFormatting>
  <conditionalFormatting sqref="CE192:CH192">
    <cfRule type="cellIs" dxfId="5398" priority="9419" stopIfTrue="1" operator="equal">
      <formula>"Vencida"</formula>
    </cfRule>
  </conditionalFormatting>
  <conditionalFormatting sqref="CE192:CH192">
    <cfRule type="cellIs" dxfId="5397" priority="9420" stopIfTrue="1" operator="equal">
      <formula>"En avance"</formula>
    </cfRule>
  </conditionalFormatting>
  <conditionalFormatting sqref="CE192:CH192">
    <cfRule type="cellIs" dxfId="5396" priority="9421" stopIfTrue="1" operator="equal">
      <formula>"Cumplida"</formula>
    </cfRule>
  </conditionalFormatting>
  <conditionalFormatting sqref="CI195">
    <cfRule type="cellIs" dxfId="5395" priority="9422" operator="equal">
      <formula>"Sin iniciar"</formula>
    </cfRule>
  </conditionalFormatting>
  <conditionalFormatting sqref="CI195">
    <cfRule type="cellIs" dxfId="5394" priority="9423" operator="equal">
      <formula>"Vencida"</formula>
    </cfRule>
  </conditionalFormatting>
  <conditionalFormatting sqref="CI195">
    <cfRule type="cellIs" dxfId="5393" priority="9424" operator="equal">
      <formula>"En avance"</formula>
    </cfRule>
  </conditionalFormatting>
  <conditionalFormatting sqref="CI195">
    <cfRule type="cellIs" dxfId="5392" priority="9425" operator="equal">
      <formula>"Cumplida"</formula>
    </cfRule>
  </conditionalFormatting>
  <conditionalFormatting sqref="CE195:CH195">
    <cfRule type="cellIs" dxfId="5391" priority="9426" stopIfTrue="1" operator="equal">
      <formula>"Sin iniciar"</formula>
    </cfRule>
  </conditionalFormatting>
  <conditionalFormatting sqref="CE195:CH195">
    <cfRule type="cellIs" dxfId="5390" priority="9427" stopIfTrue="1" operator="equal">
      <formula>"Vencida"</formula>
    </cfRule>
  </conditionalFormatting>
  <conditionalFormatting sqref="CE195:CH195">
    <cfRule type="cellIs" dxfId="5389" priority="9428" stopIfTrue="1" operator="equal">
      <formula>"En avance"</formula>
    </cfRule>
  </conditionalFormatting>
  <conditionalFormatting sqref="CE195:CH195">
    <cfRule type="cellIs" dxfId="5388" priority="9429" stopIfTrue="1" operator="equal">
      <formula>"Cumplida"</formula>
    </cfRule>
  </conditionalFormatting>
  <conditionalFormatting sqref="CI256">
    <cfRule type="cellIs" dxfId="5387" priority="9430" operator="equal">
      <formula>"Sin iniciar"</formula>
    </cfRule>
  </conditionalFormatting>
  <conditionalFormatting sqref="CI256">
    <cfRule type="cellIs" dxfId="5386" priority="9431" operator="equal">
      <formula>"Vencida"</formula>
    </cfRule>
  </conditionalFormatting>
  <conditionalFormatting sqref="CI256">
    <cfRule type="cellIs" dxfId="5385" priority="9432" operator="equal">
      <formula>"En avance"</formula>
    </cfRule>
  </conditionalFormatting>
  <conditionalFormatting sqref="CI256">
    <cfRule type="cellIs" dxfId="5384" priority="9433" operator="equal">
      <formula>"Cumplida"</formula>
    </cfRule>
  </conditionalFormatting>
  <conditionalFormatting sqref="CE256:CH256">
    <cfRule type="cellIs" dxfId="5383" priority="9434" stopIfTrue="1" operator="equal">
      <formula>"Sin iniciar"</formula>
    </cfRule>
  </conditionalFormatting>
  <conditionalFormatting sqref="CE256:CH256">
    <cfRule type="cellIs" dxfId="5382" priority="9435" stopIfTrue="1" operator="equal">
      <formula>"Vencida"</formula>
    </cfRule>
  </conditionalFormatting>
  <conditionalFormatting sqref="CE256:CH256">
    <cfRule type="cellIs" dxfId="5381" priority="9436" stopIfTrue="1" operator="equal">
      <formula>"En avance"</formula>
    </cfRule>
  </conditionalFormatting>
  <conditionalFormatting sqref="CE256:CH256">
    <cfRule type="cellIs" dxfId="5380" priority="9437" stopIfTrue="1" operator="equal">
      <formula>"Cumplida"</formula>
    </cfRule>
  </conditionalFormatting>
  <conditionalFormatting sqref="CI289">
    <cfRule type="cellIs" dxfId="5379" priority="9438" operator="equal">
      <formula>"Sin iniciar"</formula>
    </cfRule>
  </conditionalFormatting>
  <conditionalFormatting sqref="CI289">
    <cfRule type="cellIs" dxfId="5378" priority="9439" operator="equal">
      <formula>"Vencida"</formula>
    </cfRule>
  </conditionalFormatting>
  <conditionalFormatting sqref="CI289">
    <cfRule type="cellIs" dxfId="5377" priority="9440" operator="equal">
      <formula>"En avance"</formula>
    </cfRule>
  </conditionalFormatting>
  <conditionalFormatting sqref="CI289">
    <cfRule type="cellIs" dxfId="5376" priority="9441" operator="equal">
      <formula>"Cumplida"</formula>
    </cfRule>
  </conditionalFormatting>
  <conditionalFormatting sqref="CE289:CH289">
    <cfRule type="cellIs" dxfId="5375" priority="9442" stopIfTrue="1" operator="equal">
      <formula>"Sin iniciar"</formula>
    </cfRule>
  </conditionalFormatting>
  <conditionalFormatting sqref="CE289:CH289">
    <cfRule type="cellIs" dxfId="5374" priority="9443" stopIfTrue="1" operator="equal">
      <formula>"Vencida"</formula>
    </cfRule>
  </conditionalFormatting>
  <conditionalFormatting sqref="CE289:CH289">
    <cfRule type="cellIs" dxfId="5373" priority="9444" stopIfTrue="1" operator="equal">
      <formula>"En avance"</formula>
    </cfRule>
  </conditionalFormatting>
  <conditionalFormatting sqref="CE289:CH289">
    <cfRule type="cellIs" dxfId="5372" priority="9445" stopIfTrue="1" operator="equal">
      <formula>"Cumplida"</formula>
    </cfRule>
  </conditionalFormatting>
  <conditionalFormatting sqref="CH330">
    <cfRule type="cellIs" dxfId="5371" priority="9446" stopIfTrue="1" operator="equal">
      <formula>"Sin seguimiento"</formula>
    </cfRule>
  </conditionalFormatting>
  <conditionalFormatting sqref="CH330">
    <cfRule type="cellIs" dxfId="5370" priority="9447" stopIfTrue="1" operator="equal">
      <formula>"Sin iniciar"</formula>
    </cfRule>
  </conditionalFormatting>
  <conditionalFormatting sqref="CH330">
    <cfRule type="cellIs" dxfId="5369" priority="9448" stopIfTrue="1" operator="equal">
      <formula>"Vencida"</formula>
    </cfRule>
  </conditionalFormatting>
  <conditionalFormatting sqref="CH330">
    <cfRule type="cellIs" dxfId="5368" priority="9449" stopIfTrue="1" operator="equal">
      <formula>"En avance"</formula>
    </cfRule>
  </conditionalFormatting>
  <conditionalFormatting sqref="CH330">
    <cfRule type="cellIs" dxfId="5367" priority="9450" stopIfTrue="1" operator="equal">
      <formula>"Cumplida"</formula>
    </cfRule>
  </conditionalFormatting>
  <conditionalFormatting sqref="CI330">
    <cfRule type="cellIs" dxfId="5366" priority="9451" operator="equal">
      <formula>"Sin iniciar"</formula>
    </cfRule>
  </conditionalFormatting>
  <conditionalFormatting sqref="CI330">
    <cfRule type="cellIs" dxfId="5365" priority="9452" operator="equal">
      <formula>"Vencida"</formula>
    </cfRule>
  </conditionalFormatting>
  <conditionalFormatting sqref="CI330">
    <cfRule type="cellIs" dxfId="5364" priority="9453" operator="equal">
      <formula>"En avance"</formula>
    </cfRule>
  </conditionalFormatting>
  <conditionalFormatting sqref="CI330">
    <cfRule type="cellIs" dxfId="5363" priority="9454" operator="equal">
      <formula>"Cumplida"</formula>
    </cfRule>
  </conditionalFormatting>
  <conditionalFormatting sqref="CE330 CG330">
    <cfRule type="cellIs" dxfId="5362" priority="9455" stopIfTrue="1" operator="equal">
      <formula>"Sin iniciar"</formula>
    </cfRule>
  </conditionalFormatting>
  <conditionalFormatting sqref="CE330 CG330">
    <cfRule type="cellIs" dxfId="5361" priority="9456" stopIfTrue="1" operator="equal">
      <formula>"Vencida"</formula>
    </cfRule>
  </conditionalFormatting>
  <conditionalFormatting sqref="CE330 CG330">
    <cfRule type="cellIs" dxfId="5360" priority="9457" stopIfTrue="1" operator="equal">
      <formula>"En avance"</formula>
    </cfRule>
  </conditionalFormatting>
  <conditionalFormatting sqref="CE330 CG330">
    <cfRule type="cellIs" dxfId="5359" priority="9458" stopIfTrue="1" operator="equal">
      <formula>"Cumplida"</formula>
    </cfRule>
  </conditionalFormatting>
  <conditionalFormatting sqref="CF330">
    <cfRule type="cellIs" dxfId="5358" priority="9459" stopIfTrue="1" operator="equal">
      <formula>"Sin seguimiento"</formula>
    </cfRule>
  </conditionalFormatting>
  <conditionalFormatting sqref="CF330">
    <cfRule type="cellIs" dxfId="5357" priority="9460" stopIfTrue="1" operator="equal">
      <formula>"Sin iniciar"</formula>
    </cfRule>
  </conditionalFormatting>
  <conditionalFormatting sqref="CF330">
    <cfRule type="cellIs" dxfId="5356" priority="9461" stopIfTrue="1" operator="equal">
      <formula>"Vencida"</formula>
    </cfRule>
  </conditionalFormatting>
  <conditionalFormatting sqref="CF330">
    <cfRule type="cellIs" dxfId="5355" priority="9462" stopIfTrue="1" operator="equal">
      <formula>"En avance"</formula>
    </cfRule>
  </conditionalFormatting>
  <conditionalFormatting sqref="CF330">
    <cfRule type="cellIs" dxfId="5354" priority="9463" stopIfTrue="1" operator="equal">
      <formula>"Cumplida"</formula>
    </cfRule>
  </conditionalFormatting>
  <conditionalFormatting sqref="CH402">
    <cfRule type="cellIs" dxfId="5353" priority="9464" stopIfTrue="1" operator="equal">
      <formula>"Sin seguimiento"</formula>
    </cfRule>
  </conditionalFormatting>
  <conditionalFormatting sqref="CH402">
    <cfRule type="cellIs" dxfId="5352" priority="9465" stopIfTrue="1" operator="equal">
      <formula>"Sin iniciar"</formula>
    </cfRule>
  </conditionalFormatting>
  <conditionalFormatting sqref="CH402">
    <cfRule type="cellIs" dxfId="5351" priority="9466" stopIfTrue="1" operator="equal">
      <formula>"Vencida"</formula>
    </cfRule>
  </conditionalFormatting>
  <conditionalFormatting sqref="CH402">
    <cfRule type="cellIs" dxfId="5350" priority="9467" stopIfTrue="1" operator="equal">
      <formula>"En avance"</formula>
    </cfRule>
  </conditionalFormatting>
  <conditionalFormatting sqref="CH402">
    <cfRule type="cellIs" dxfId="5349" priority="9468" stopIfTrue="1" operator="equal">
      <formula>"Cumplida"</formula>
    </cfRule>
  </conditionalFormatting>
  <conditionalFormatting sqref="CI402">
    <cfRule type="cellIs" dxfId="5348" priority="9469" operator="equal">
      <formula>"Sin iniciar"</formula>
    </cfRule>
  </conditionalFormatting>
  <conditionalFormatting sqref="CI402">
    <cfRule type="cellIs" dxfId="5347" priority="9470" operator="equal">
      <formula>"Vencida"</formula>
    </cfRule>
  </conditionalFormatting>
  <conditionalFormatting sqref="CI402">
    <cfRule type="cellIs" dxfId="5346" priority="9471" operator="equal">
      <formula>"En avance"</formula>
    </cfRule>
  </conditionalFormatting>
  <conditionalFormatting sqref="CI402">
    <cfRule type="cellIs" dxfId="5345" priority="9472" operator="equal">
      <formula>"Cumplida"</formula>
    </cfRule>
  </conditionalFormatting>
  <conditionalFormatting sqref="CE402 CG402">
    <cfRule type="cellIs" dxfId="5344" priority="9473" stopIfTrue="1" operator="equal">
      <formula>"Sin iniciar"</formula>
    </cfRule>
  </conditionalFormatting>
  <conditionalFormatting sqref="CE402 CG402">
    <cfRule type="cellIs" dxfId="5343" priority="9474" stopIfTrue="1" operator="equal">
      <formula>"Vencida"</formula>
    </cfRule>
  </conditionalFormatting>
  <conditionalFormatting sqref="CE402 CG402">
    <cfRule type="cellIs" dxfId="5342" priority="9475" stopIfTrue="1" operator="equal">
      <formula>"En avance"</formula>
    </cfRule>
  </conditionalFormatting>
  <conditionalFormatting sqref="CE402 CG402">
    <cfRule type="cellIs" dxfId="5341" priority="9476" stopIfTrue="1" operator="equal">
      <formula>"Cumplida"</formula>
    </cfRule>
  </conditionalFormatting>
  <conditionalFormatting sqref="CF402">
    <cfRule type="cellIs" dxfId="5340" priority="9477" stopIfTrue="1" operator="equal">
      <formula>"Sin seguimiento"</formula>
    </cfRule>
  </conditionalFormatting>
  <conditionalFormatting sqref="CF402">
    <cfRule type="cellIs" dxfId="5339" priority="9478" stopIfTrue="1" operator="equal">
      <formula>"Sin iniciar"</formula>
    </cfRule>
  </conditionalFormatting>
  <conditionalFormatting sqref="CF402">
    <cfRule type="cellIs" dxfId="5338" priority="9479" stopIfTrue="1" operator="equal">
      <formula>"Vencida"</formula>
    </cfRule>
  </conditionalFormatting>
  <conditionalFormatting sqref="CF402">
    <cfRule type="cellIs" dxfId="5337" priority="9480" stopIfTrue="1" operator="equal">
      <formula>"En avance"</formula>
    </cfRule>
  </conditionalFormatting>
  <conditionalFormatting sqref="CF402">
    <cfRule type="cellIs" dxfId="5336" priority="9481" stopIfTrue="1" operator="equal">
      <formula>"Cumplida"</formula>
    </cfRule>
  </conditionalFormatting>
  <conditionalFormatting sqref="CF24 CH24">
    <cfRule type="cellIs" dxfId="5335" priority="9482" stopIfTrue="1" operator="equal">
      <formula>"Sin iniciar"</formula>
    </cfRule>
  </conditionalFormatting>
  <conditionalFormatting sqref="CF24 CH24">
    <cfRule type="cellIs" dxfId="5334" priority="9483" stopIfTrue="1" operator="equal">
      <formula>"Vencida"</formula>
    </cfRule>
  </conditionalFormatting>
  <conditionalFormatting sqref="CF24 CH24">
    <cfRule type="cellIs" dxfId="5333" priority="9484" stopIfTrue="1" operator="equal">
      <formula>"En avance"</formula>
    </cfRule>
  </conditionalFormatting>
  <conditionalFormatting sqref="CF24 CH24">
    <cfRule type="cellIs" dxfId="5332" priority="9485" stopIfTrue="1" operator="equal">
      <formula>"Cumplida"</formula>
    </cfRule>
  </conditionalFormatting>
  <conditionalFormatting sqref="CI24">
    <cfRule type="cellIs" dxfId="5331" priority="9486" operator="equal">
      <formula>"Sin iniciar"</formula>
    </cfRule>
  </conditionalFormatting>
  <conditionalFormatting sqref="CI24">
    <cfRule type="cellIs" dxfId="5330" priority="9487" operator="equal">
      <formula>"Vencida"</formula>
    </cfRule>
  </conditionalFormatting>
  <conditionalFormatting sqref="CI24">
    <cfRule type="cellIs" dxfId="5329" priority="9488" operator="equal">
      <formula>"En avance"</formula>
    </cfRule>
  </conditionalFormatting>
  <conditionalFormatting sqref="CI24">
    <cfRule type="cellIs" dxfId="5328" priority="9489" operator="equal">
      <formula>"Cumplida"</formula>
    </cfRule>
  </conditionalFormatting>
  <conditionalFormatting sqref="CF25 CH25">
    <cfRule type="cellIs" dxfId="5327" priority="9490" stopIfTrue="1" operator="equal">
      <formula>"Sin iniciar"</formula>
    </cfRule>
  </conditionalFormatting>
  <conditionalFormatting sqref="CF25 CH25">
    <cfRule type="cellIs" dxfId="5326" priority="9491" stopIfTrue="1" operator="equal">
      <formula>"Vencida"</formula>
    </cfRule>
  </conditionalFormatting>
  <conditionalFormatting sqref="CF25 CH25">
    <cfRule type="cellIs" dxfId="5325" priority="9492" stopIfTrue="1" operator="equal">
      <formula>"En avance"</formula>
    </cfRule>
  </conditionalFormatting>
  <conditionalFormatting sqref="CF25 CH25">
    <cfRule type="cellIs" dxfId="5324" priority="9493" stopIfTrue="1" operator="equal">
      <formula>"Cumplida"</formula>
    </cfRule>
  </conditionalFormatting>
  <conditionalFormatting sqref="CI25">
    <cfRule type="cellIs" dxfId="5323" priority="9494" operator="equal">
      <formula>"Sin iniciar"</formula>
    </cfRule>
  </conditionalFormatting>
  <conditionalFormatting sqref="CI25">
    <cfRule type="cellIs" dxfId="5322" priority="9495" operator="equal">
      <formula>"Vencida"</formula>
    </cfRule>
  </conditionalFormatting>
  <conditionalFormatting sqref="CI25">
    <cfRule type="cellIs" dxfId="5321" priority="9496" operator="equal">
      <formula>"En avance"</formula>
    </cfRule>
  </conditionalFormatting>
  <conditionalFormatting sqref="CI25">
    <cfRule type="cellIs" dxfId="5320" priority="9497" operator="equal">
      <formula>"Cumplida"</formula>
    </cfRule>
  </conditionalFormatting>
  <conditionalFormatting sqref="CF27 CH27">
    <cfRule type="cellIs" dxfId="5319" priority="9498" stopIfTrue="1" operator="equal">
      <formula>"Sin iniciar"</formula>
    </cfRule>
  </conditionalFormatting>
  <conditionalFormatting sqref="CF27 CH27">
    <cfRule type="cellIs" dxfId="5318" priority="9499" stopIfTrue="1" operator="equal">
      <formula>"Vencida"</formula>
    </cfRule>
  </conditionalFormatting>
  <conditionalFormatting sqref="CF27 CH27">
    <cfRule type="cellIs" dxfId="5317" priority="9500" stopIfTrue="1" operator="equal">
      <formula>"En avance"</formula>
    </cfRule>
  </conditionalFormatting>
  <conditionalFormatting sqref="CF27 CH27">
    <cfRule type="cellIs" dxfId="5316" priority="9501" stopIfTrue="1" operator="equal">
      <formula>"Cumplida"</formula>
    </cfRule>
  </conditionalFormatting>
  <conditionalFormatting sqref="CI27">
    <cfRule type="cellIs" dxfId="5315" priority="9502" operator="equal">
      <formula>"Sin iniciar"</formula>
    </cfRule>
  </conditionalFormatting>
  <conditionalFormatting sqref="CI27">
    <cfRule type="cellIs" dxfId="5314" priority="9503" operator="equal">
      <formula>"Vencida"</formula>
    </cfRule>
  </conditionalFormatting>
  <conditionalFormatting sqref="CI27">
    <cfRule type="cellIs" dxfId="5313" priority="9504" operator="equal">
      <formula>"En avance"</formula>
    </cfRule>
  </conditionalFormatting>
  <conditionalFormatting sqref="CI27">
    <cfRule type="cellIs" dxfId="5312" priority="9505" operator="equal">
      <formula>"Cumplida"</formula>
    </cfRule>
  </conditionalFormatting>
  <conditionalFormatting sqref="CH28">
    <cfRule type="cellIs" dxfId="5311" priority="9506" stopIfTrue="1" operator="equal">
      <formula>"Sin iniciar"</formula>
    </cfRule>
  </conditionalFormatting>
  <conditionalFormatting sqref="CH28">
    <cfRule type="cellIs" dxfId="5310" priority="9507" stopIfTrue="1" operator="equal">
      <formula>"Vencida"</formula>
    </cfRule>
  </conditionalFormatting>
  <conditionalFormatting sqref="CH28">
    <cfRule type="cellIs" dxfId="5309" priority="9508" stopIfTrue="1" operator="equal">
      <formula>"En avance"</formula>
    </cfRule>
  </conditionalFormatting>
  <conditionalFormatting sqref="CH28">
    <cfRule type="cellIs" dxfId="5308" priority="9509" stopIfTrue="1" operator="equal">
      <formula>"Cumplida"</formula>
    </cfRule>
  </conditionalFormatting>
  <conditionalFormatting sqref="CI28">
    <cfRule type="cellIs" dxfId="5307" priority="9510" operator="equal">
      <formula>"Sin iniciar"</formula>
    </cfRule>
  </conditionalFormatting>
  <conditionalFormatting sqref="CI28">
    <cfRule type="cellIs" dxfId="5306" priority="9511" operator="equal">
      <formula>"Vencida"</formula>
    </cfRule>
  </conditionalFormatting>
  <conditionalFormatting sqref="CI28">
    <cfRule type="cellIs" dxfId="5305" priority="9512" operator="equal">
      <formula>"En avance"</formula>
    </cfRule>
  </conditionalFormatting>
  <conditionalFormatting sqref="CI28">
    <cfRule type="cellIs" dxfId="5304" priority="9513" operator="equal">
      <formula>"Cumplida"</formula>
    </cfRule>
  </conditionalFormatting>
  <conditionalFormatting sqref="CF28">
    <cfRule type="cellIs" dxfId="5303" priority="9514" stopIfTrue="1" operator="equal">
      <formula>"Sin iniciar"</formula>
    </cfRule>
  </conditionalFormatting>
  <conditionalFormatting sqref="CF28">
    <cfRule type="cellIs" dxfId="5302" priority="9515" stopIfTrue="1" operator="equal">
      <formula>"Vencida"</formula>
    </cfRule>
  </conditionalFormatting>
  <conditionalFormatting sqref="CF28">
    <cfRule type="cellIs" dxfId="5301" priority="9516" stopIfTrue="1" operator="equal">
      <formula>"En avance"</formula>
    </cfRule>
  </conditionalFormatting>
  <conditionalFormatting sqref="CF28">
    <cfRule type="cellIs" dxfId="5300" priority="9517" stopIfTrue="1" operator="equal">
      <formula>"Cumplida"</formula>
    </cfRule>
  </conditionalFormatting>
  <conditionalFormatting sqref="CF31 CH31">
    <cfRule type="cellIs" dxfId="5299" priority="9518" stopIfTrue="1" operator="equal">
      <formula>"Sin iniciar"</formula>
    </cfRule>
  </conditionalFormatting>
  <conditionalFormatting sqref="CF31 CH31">
    <cfRule type="cellIs" dxfId="5298" priority="9519" stopIfTrue="1" operator="equal">
      <formula>"Vencida"</formula>
    </cfRule>
  </conditionalFormatting>
  <conditionalFormatting sqref="CF31 CH31">
    <cfRule type="cellIs" dxfId="5297" priority="9520" stopIfTrue="1" operator="equal">
      <formula>"En avance"</formula>
    </cfRule>
  </conditionalFormatting>
  <conditionalFormatting sqref="CF31 CH31">
    <cfRule type="cellIs" dxfId="5296" priority="9521" stopIfTrue="1" operator="equal">
      <formula>"Cumplida"</formula>
    </cfRule>
  </conditionalFormatting>
  <conditionalFormatting sqref="CI31">
    <cfRule type="cellIs" dxfId="5295" priority="9522" operator="equal">
      <formula>"Sin iniciar"</formula>
    </cfRule>
  </conditionalFormatting>
  <conditionalFormatting sqref="CI31">
    <cfRule type="cellIs" dxfId="5294" priority="9523" operator="equal">
      <formula>"Vencida"</formula>
    </cfRule>
  </conditionalFormatting>
  <conditionalFormatting sqref="CI31">
    <cfRule type="cellIs" dxfId="5293" priority="9524" operator="equal">
      <formula>"En avance"</formula>
    </cfRule>
  </conditionalFormatting>
  <conditionalFormatting sqref="CI31">
    <cfRule type="cellIs" dxfId="5292" priority="9525" operator="equal">
      <formula>"Cumplida"</formula>
    </cfRule>
  </conditionalFormatting>
  <conditionalFormatting sqref="CI62">
    <cfRule type="cellIs" dxfId="5291" priority="9526" operator="equal">
      <formula>"Sin iniciar"</formula>
    </cfRule>
  </conditionalFormatting>
  <conditionalFormatting sqref="CI62">
    <cfRule type="cellIs" dxfId="5290" priority="9527" operator="equal">
      <formula>"Vencida"</formula>
    </cfRule>
  </conditionalFormatting>
  <conditionalFormatting sqref="CI62">
    <cfRule type="cellIs" dxfId="5289" priority="9528" operator="equal">
      <formula>"En avance"</formula>
    </cfRule>
  </conditionalFormatting>
  <conditionalFormatting sqref="CI62">
    <cfRule type="cellIs" dxfId="5288" priority="9529" operator="equal">
      <formula>"Cumplida"</formula>
    </cfRule>
  </conditionalFormatting>
  <conditionalFormatting sqref="CH62">
    <cfRule type="cellIs" dxfId="5287" priority="9530" stopIfTrue="1" operator="equal">
      <formula>"Sin seguimiento"</formula>
    </cfRule>
  </conditionalFormatting>
  <conditionalFormatting sqref="CH62">
    <cfRule type="cellIs" dxfId="5286" priority="9531" stopIfTrue="1" operator="equal">
      <formula>"Sin iniciar"</formula>
    </cfRule>
  </conditionalFormatting>
  <conditionalFormatting sqref="CH62">
    <cfRule type="cellIs" dxfId="5285" priority="9532" stopIfTrue="1" operator="equal">
      <formula>"Vencida"</formula>
    </cfRule>
  </conditionalFormatting>
  <conditionalFormatting sqref="CH62">
    <cfRule type="cellIs" dxfId="5284" priority="9533" stopIfTrue="1" operator="equal">
      <formula>"En avance"</formula>
    </cfRule>
  </conditionalFormatting>
  <conditionalFormatting sqref="CH62">
    <cfRule type="cellIs" dxfId="5283" priority="9534" stopIfTrue="1" operator="equal">
      <formula>"Cumplida"</formula>
    </cfRule>
  </conditionalFormatting>
  <conditionalFormatting sqref="CI69">
    <cfRule type="cellIs" dxfId="5282" priority="9535" operator="equal">
      <formula>"Sin iniciar"</formula>
    </cfRule>
  </conditionalFormatting>
  <conditionalFormatting sqref="CI69">
    <cfRule type="cellIs" dxfId="5281" priority="9536" operator="equal">
      <formula>"Vencida"</formula>
    </cfRule>
  </conditionalFormatting>
  <conditionalFormatting sqref="CI69">
    <cfRule type="cellIs" dxfId="5280" priority="9537" operator="equal">
      <formula>"En avance"</formula>
    </cfRule>
  </conditionalFormatting>
  <conditionalFormatting sqref="CI69">
    <cfRule type="cellIs" dxfId="5279" priority="9538" operator="equal">
      <formula>"Cumplida"</formula>
    </cfRule>
  </conditionalFormatting>
  <conditionalFormatting sqref="CF69 CH69">
    <cfRule type="cellIs" dxfId="5278" priority="9539" operator="equal">
      <formula>"Sin iniciar"</formula>
    </cfRule>
  </conditionalFormatting>
  <conditionalFormatting sqref="CF69 CH69">
    <cfRule type="cellIs" dxfId="5277" priority="9540" operator="equal">
      <formula>"Vencida"</formula>
    </cfRule>
  </conditionalFormatting>
  <conditionalFormatting sqref="CF69 CH69">
    <cfRule type="cellIs" dxfId="5276" priority="9541" operator="equal">
      <formula>"En avance"</formula>
    </cfRule>
  </conditionalFormatting>
  <conditionalFormatting sqref="CF69 CH69">
    <cfRule type="cellIs" dxfId="5275" priority="9542" operator="equal">
      <formula>"Cumplida"</formula>
    </cfRule>
  </conditionalFormatting>
  <conditionalFormatting sqref="CI92">
    <cfRule type="cellIs" dxfId="5274" priority="9543" operator="equal">
      <formula>"Sin iniciar"</formula>
    </cfRule>
  </conditionalFormatting>
  <conditionalFormatting sqref="CI92">
    <cfRule type="cellIs" dxfId="5273" priority="9544" operator="equal">
      <formula>"Vencida"</formula>
    </cfRule>
  </conditionalFormatting>
  <conditionalFormatting sqref="CI92">
    <cfRule type="cellIs" dxfId="5272" priority="9545" operator="equal">
      <formula>"En avance"</formula>
    </cfRule>
  </conditionalFormatting>
  <conditionalFormatting sqref="CI92">
    <cfRule type="cellIs" dxfId="5271" priority="9546" operator="equal">
      <formula>"Cumplida"</formula>
    </cfRule>
  </conditionalFormatting>
  <conditionalFormatting sqref="CH93">
    <cfRule type="cellIs" dxfId="5270" priority="9547" stopIfTrue="1" operator="equal">
      <formula>"Sin seguimiento"</formula>
    </cfRule>
  </conditionalFormatting>
  <conditionalFormatting sqref="CH93">
    <cfRule type="cellIs" dxfId="5269" priority="9548" stopIfTrue="1" operator="equal">
      <formula>"Sin iniciar"</formula>
    </cfRule>
  </conditionalFormatting>
  <conditionalFormatting sqref="CH93">
    <cfRule type="cellIs" dxfId="5268" priority="9549" stopIfTrue="1" operator="equal">
      <formula>"Vencida"</formula>
    </cfRule>
  </conditionalFormatting>
  <conditionalFormatting sqref="CH93">
    <cfRule type="cellIs" dxfId="5267" priority="9550" stopIfTrue="1" operator="equal">
      <formula>"En avance"</formula>
    </cfRule>
  </conditionalFormatting>
  <conditionalFormatting sqref="CH93">
    <cfRule type="cellIs" dxfId="5266" priority="9551" stopIfTrue="1" operator="equal">
      <formula>"Cumplida"</formula>
    </cfRule>
  </conditionalFormatting>
  <conditionalFormatting sqref="CI93">
    <cfRule type="cellIs" dxfId="5265" priority="9552" operator="equal">
      <formula>"Sin iniciar"</formula>
    </cfRule>
  </conditionalFormatting>
  <conditionalFormatting sqref="CI93">
    <cfRule type="cellIs" dxfId="5264" priority="9553" operator="equal">
      <formula>"Vencida"</formula>
    </cfRule>
  </conditionalFormatting>
  <conditionalFormatting sqref="CI93">
    <cfRule type="cellIs" dxfId="5263" priority="9554" operator="equal">
      <formula>"En avance"</formula>
    </cfRule>
  </conditionalFormatting>
  <conditionalFormatting sqref="CI93">
    <cfRule type="cellIs" dxfId="5262" priority="9555" operator="equal">
      <formula>"Cumplida"</formula>
    </cfRule>
  </conditionalFormatting>
  <conditionalFormatting sqref="CH94">
    <cfRule type="cellIs" dxfId="5261" priority="9556" stopIfTrue="1" operator="equal">
      <formula>"Sin seguimiento"</formula>
    </cfRule>
  </conditionalFormatting>
  <conditionalFormatting sqref="CH94">
    <cfRule type="cellIs" dxfId="5260" priority="9557" stopIfTrue="1" operator="equal">
      <formula>"Sin iniciar"</formula>
    </cfRule>
  </conditionalFormatting>
  <conditionalFormatting sqref="CH94">
    <cfRule type="cellIs" dxfId="5259" priority="9558" stopIfTrue="1" operator="equal">
      <formula>"Vencida"</formula>
    </cfRule>
  </conditionalFormatting>
  <conditionalFormatting sqref="CH94">
    <cfRule type="cellIs" dxfId="5258" priority="9559" stopIfTrue="1" operator="equal">
      <formula>"En avance"</formula>
    </cfRule>
  </conditionalFormatting>
  <conditionalFormatting sqref="CH94">
    <cfRule type="cellIs" dxfId="5257" priority="9560" stopIfTrue="1" operator="equal">
      <formula>"Cumplida"</formula>
    </cfRule>
  </conditionalFormatting>
  <conditionalFormatting sqref="CI94">
    <cfRule type="cellIs" dxfId="5256" priority="9561" operator="equal">
      <formula>"Sin iniciar"</formula>
    </cfRule>
  </conditionalFormatting>
  <conditionalFormatting sqref="CI94">
    <cfRule type="cellIs" dxfId="5255" priority="9562" operator="equal">
      <formula>"Vencida"</formula>
    </cfRule>
  </conditionalFormatting>
  <conditionalFormatting sqref="CI94">
    <cfRule type="cellIs" dxfId="5254" priority="9563" operator="equal">
      <formula>"En avance"</formula>
    </cfRule>
  </conditionalFormatting>
  <conditionalFormatting sqref="CI94">
    <cfRule type="cellIs" dxfId="5253" priority="9564" operator="equal">
      <formula>"Cumplida"</formula>
    </cfRule>
  </conditionalFormatting>
  <conditionalFormatting sqref="CH103">
    <cfRule type="cellIs" dxfId="5252" priority="9565" stopIfTrue="1" operator="equal">
      <formula>"Sin seguimiento"</formula>
    </cfRule>
  </conditionalFormatting>
  <conditionalFormatting sqref="CH103">
    <cfRule type="cellIs" dxfId="5251" priority="9566" stopIfTrue="1" operator="equal">
      <formula>"Sin iniciar"</formula>
    </cfRule>
  </conditionalFormatting>
  <conditionalFormatting sqref="CH103">
    <cfRule type="cellIs" dxfId="5250" priority="9567" stopIfTrue="1" operator="equal">
      <formula>"Vencida"</formula>
    </cfRule>
  </conditionalFormatting>
  <conditionalFormatting sqref="CH103">
    <cfRule type="cellIs" dxfId="5249" priority="9568" stopIfTrue="1" operator="equal">
      <formula>"En avance"</formula>
    </cfRule>
  </conditionalFormatting>
  <conditionalFormatting sqref="CH103">
    <cfRule type="cellIs" dxfId="5248" priority="9569" stopIfTrue="1" operator="equal">
      <formula>"Cumplida"</formula>
    </cfRule>
  </conditionalFormatting>
  <conditionalFormatting sqref="CI103">
    <cfRule type="cellIs" dxfId="5247" priority="9570" operator="equal">
      <formula>"Sin iniciar"</formula>
    </cfRule>
  </conditionalFormatting>
  <conditionalFormatting sqref="CI103">
    <cfRule type="cellIs" dxfId="5246" priority="9571" operator="equal">
      <formula>"Vencida"</formula>
    </cfRule>
  </conditionalFormatting>
  <conditionalFormatting sqref="CI103">
    <cfRule type="cellIs" dxfId="5245" priority="9572" operator="equal">
      <formula>"En avance"</formula>
    </cfRule>
  </conditionalFormatting>
  <conditionalFormatting sqref="CI103">
    <cfRule type="cellIs" dxfId="5244" priority="9573" operator="equal">
      <formula>"Cumplida"</formula>
    </cfRule>
  </conditionalFormatting>
  <conditionalFormatting sqref="CF103">
    <cfRule type="cellIs" dxfId="5243" priority="9574" operator="equal">
      <formula>"Sin iniciar"</formula>
    </cfRule>
  </conditionalFormatting>
  <conditionalFormatting sqref="CF103">
    <cfRule type="cellIs" dxfId="5242" priority="9575" operator="equal">
      <formula>"Vencida"</formula>
    </cfRule>
  </conditionalFormatting>
  <conditionalFormatting sqref="CF103">
    <cfRule type="cellIs" dxfId="5241" priority="9576" operator="equal">
      <formula>"En avance"</formula>
    </cfRule>
  </conditionalFormatting>
  <conditionalFormatting sqref="CF103">
    <cfRule type="cellIs" dxfId="5240" priority="9577" operator="equal">
      <formula>"Cumplida"</formula>
    </cfRule>
  </conditionalFormatting>
  <conditionalFormatting sqref="CE149:CF149 CH149">
    <cfRule type="cellIs" dxfId="5239" priority="9578" stopIfTrue="1" operator="equal">
      <formula>"Sin seguimiento"</formula>
    </cfRule>
  </conditionalFormatting>
  <conditionalFormatting sqref="CE149:CF149 CH149">
    <cfRule type="cellIs" dxfId="5238" priority="9579" stopIfTrue="1" operator="equal">
      <formula>"Sin iniciar"</formula>
    </cfRule>
  </conditionalFormatting>
  <conditionalFormatting sqref="CE149:CF149 CH149">
    <cfRule type="cellIs" dxfId="5237" priority="9580" stopIfTrue="1" operator="equal">
      <formula>"Vencida"</formula>
    </cfRule>
  </conditionalFormatting>
  <conditionalFormatting sqref="CE149:CF149 CH149">
    <cfRule type="cellIs" dxfId="5236" priority="9581" stopIfTrue="1" operator="equal">
      <formula>"En avance"</formula>
    </cfRule>
  </conditionalFormatting>
  <conditionalFormatting sqref="CE149:CF149 CH149">
    <cfRule type="cellIs" dxfId="5235" priority="9582" stopIfTrue="1" operator="equal">
      <formula>"Cumplida"</formula>
    </cfRule>
  </conditionalFormatting>
  <conditionalFormatting sqref="CI149">
    <cfRule type="cellIs" dxfId="5234" priority="9583" operator="equal">
      <formula>"Sin iniciar"</formula>
    </cfRule>
  </conditionalFormatting>
  <conditionalFormatting sqref="CI149">
    <cfRule type="cellIs" dxfId="5233" priority="9584" operator="equal">
      <formula>"Vencida"</formula>
    </cfRule>
  </conditionalFormatting>
  <conditionalFormatting sqref="CI149">
    <cfRule type="cellIs" dxfId="5232" priority="9585" operator="equal">
      <formula>"En avance"</formula>
    </cfRule>
  </conditionalFormatting>
  <conditionalFormatting sqref="CI149">
    <cfRule type="cellIs" dxfId="5231" priority="9586" operator="equal">
      <formula>"Cumplida"</formula>
    </cfRule>
  </conditionalFormatting>
  <conditionalFormatting sqref="CH150">
    <cfRule type="cellIs" dxfId="5230" priority="9587" stopIfTrue="1" operator="equal">
      <formula>"Sin seguimiento"</formula>
    </cfRule>
  </conditionalFormatting>
  <conditionalFormatting sqref="CH150">
    <cfRule type="cellIs" dxfId="5229" priority="9588" stopIfTrue="1" operator="equal">
      <formula>"Sin iniciar"</formula>
    </cfRule>
  </conditionalFormatting>
  <conditionalFormatting sqref="CH150">
    <cfRule type="cellIs" dxfId="5228" priority="9589" stopIfTrue="1" operator="equal">
      <formula>"Vencida"</formula>
    </cfRule>
  </conditionalFormatting>
  <conditionalFormatting sqref="CH150">
    <cfRule type="cellIs" dxfId="5227" priority="9590" stopIfTrue="1" operator="equal">
      <formula>"En avance"</formula>
    </cfRule>
  </conditionalFormatting>
  <conditionalFormatting sqref="CH150">
    <cfRule type="cellIs" dxfId="5226" priority="9591" stopIfTrue="1" operator="equal">
      <formula>"Cumplida"</formula>
    </cfRule>
  </conditionalFormatting>
  <conditionalFormatting sqref="CI150">
    <cfRule type="cellIs" dxfId="5225" priority="9592" operator="equal">
      <formula>"Sin iniciar"</formula>
    </cfRule>
  </conditionalFormatting>
  <conditionalFormatting sqref="CI150">
    <cfRule type="cellIs" dxfId="5224" priority="9593" operator="equal">
      <formula>"Vencida"</formula>
    </cfRule>
  </conditionalFormatting>
  <conditionalFormatting sqref="CI150">
    <cfRule type="cellIs" dxfId="5223" priority="9594" operator="equal">
      <formula>"En avance"</formula>
    </cfRule>
  </conditionalFormatting>
  <conditionalFormatting sqref="CI150">
    <cfRule type="cellIs" dxfId="5222" priority="9595" operator="equal">
      <formula>"Cumplida"</formula>
    </cfRule>
  </conditionalFormatting>
  <conditionalFormatting sqref="CF150">
    <cfRule type="cellIs" dxfId="5221" priority="9596" operator="equal">
      <formula>"Sin iniciar"</formula>
    </cfRule>
  </conditionalFormatting>
  <conditionalFormatting sqref="CF150">
    <cfRule type="cellIs" dxfId="5220" priority="9597" operator="equal">
      <formula>"Vencida"</formula>
    </cfRule>
  </conditionalFormatting>
  <conditionalFormatting sqref="CF150">
    <cfRule type="cellIs" dxfId="5219" priority="9598" operator="equal">
      <formula>"En avance"</formula>
    </cfRule>
  </conditionalFormatting>
  <conditionalFormatting sqref="CF150">
    <cfRule type="cellIs" dxfId="5218" priority="9599" operator="equal">
      <formula>"Cumplida"</formula>
    </cfRule>
  </conditionalFormatting>
  <conditionalFormatting sqref="CE151 CH151">
    <cfRule type="cellIs" dxfId="5217" priority="9600" stopIfTrue="1" operator="equal">
      <formula>"Sin seguimiento"</formula>
    </cfRule>
  </conditionalFormatting>
  <conditionalFormatting sqref="CE151 CH151">
    <cfRule type="cellIs" dxfId="5216" priority="9601" stopIfTrue="1" operator="equal">
      <formula>"Sin iniciar"</formula>
    </cfRule>
  </conditionalFormatting>
  <conditionalFormatting sqref="CE151 CH151">
    <cfRule type="cellIs" dxfId="5215" priority="9602" stopIfTrue="1" operator="equal">
      <formula>"Vencida"</formula>
    </cfRule>
  </conditionalFormatting>
  <conditionalFormatting sqref="CE151 CH151">
    <cfRule type="cellIs" dxfId="5214" priority="9603" stopIfTrue="1" operator="equal">
      <formula>"En avance"</formula>
    </cfRule>
  </conditionalFormatting>
  <conditionalFormatting sqref="CE151 CH151">
    <cfRule type="cellIs" dxfId="5213" priority="9604" stopIfTrue="1" operator="equal">
      <formula>"Cumplida"</formula>
    </cfRule>
  </conditionalFormatting>
  <conditionalFormatting sqref="CI151">
    <cfRule type="cellIs" dxfId="5212" priority="9605" operator="equal">
      <formula>"Sin iniciar"</formula>
    </cfRule>
  </conditionalFormatting>
  <conditionalFormatting sqref="CI151">
    <cfRule type="cellIs" dxfId="5211" priority="9606" operator="equal">
      <formula>"Vencida"</formula>
    </cfRule>
  </conditionalFormatting>
  <conditionalFormatting sqref="CI151">
    <cfRule type="cellIs" dxfId="5210" priority="9607" operator="equal">
      <formula>"En avance"</formula>
    </cfRule>
  </conditionalFormatting>
  <conditionalFormatting sqref="CI151">
    <cfRule type="cellIs" dxfId="5209" priority="9608" operator="equal">
      <formula>"Cumplida"</formula>
    </cfRule>
  </conditionalFormatting>
  <conditionalFormatting sqref="CH161">
    <cfRule type="cellIs" dxfId="5208" priority="9609" stopIfTrue="1" operator="equal">
      <formula>"Sin seguimiento"</formula>
    </cfRule>
  </conditionalFormatting>
  <conditionalFormatting sqref="CH161">
    <cfRule type="cellIs" dxfId="5207" priority="9610" stopIfTrue="1" operator="equal">
      <formula>"Sin iniciar"</formula>
    </cfRule>
  </conditionalFormatting>
  <conditionalFormatting sqref="CH161">
    <cfRule type="cellIs" dxfId="5206" priority="9611" stopIfTrue="1" operator="equal">
      <formula>"Vencida"</formula>
    </cfRule>
  </conditionalFormatting>
  <conditionalFormatting sqref="CH161">
    <cfRule type="cellIs" dxfId="5205" priority="9612" stopIfTrue="1" operator="equal">
      <formula>"En avance"</formula>
    </cfRule>
  </conditionalFormatting>
  <conditionalFormatting sqref="CH161">
    <cfRule type="cellIs" dxfId="5204" priority="9613" stopIfTrue="1" operator="equal">
      <formula>"Cumplida"</formula>
    </cfRule>
  </conditionalFormatting>
  <conditionalFormatting sqref="CI161">
    <cfRule type="cellIs" dxfId="5203" priority="9614" operator="equal">
      <formula>"Sin iniciar"</formula>
    </cfRule>
  </conditionalFormatting>
  <conditionalFormatting sqref="CI161">
    <cfRule type="cellIs" dxfId="5202" priority="9615" operator="equal">
      <formula>"Vencida"</formula>
    </cfRule>
  </conditionalFormatting>
  <conditionalFormatting sqref="CI161">
    <cfRule type="cellIs" dxfId="5201" priority="9616" operator="equal">
      <formula>"En avance"</formula>
    </cfRule>
  </conditionalFormatting>
  <conditionalFormatting sqref="CI161">
    <cfRule type="cellIs" dxfId="5200" priority="9617" operator="equal">
      <formula>"Cumplida"</formula>
    </cfRule>
  </conditionalFormatting>
  <conditionalFormatting sqref="CF161">
    <cfRule type="cellIs" dxfId="5199" priority="9618" operator="equal">
      <formula>"Sin iniciar"</formula>
    </cfRule>
  </conditionalFormatting>
  <conditionalFormatting sqref="CF161">
    <cfRule type="cellIs" dxfId="5198" priority="9619" operator="equal">
      <formula>"Vencida"</formula>
    </cfRule>
  </conditionalFormatting>
  <conditionalFormatting sqref="CF161">
    <cfRule type="cellIs" dxfId="5197" priority="9620" operator="equal">
      <formula>"En avance"</formula>
    </cfRule>
  </conditionalFormatting>
  <conditionalFormatting sqref="CF161">
    <cfRule type="cellIs" dxfId="5196" priority="9621" operator="equal">
      <formula>"Cumplida"</formula>
    </cfRule>
  </conditionalFormatting>
  <conditionalFormatting sqref="CH163">
    <cfRule type="cellIs" dxfId="5195" priority="9622" stopIfTrue="1" operator="equal">
      <formula>"Sin seguimiento"</formula>
    </cfRule>
  </conditionalFormatting>
  <conditionalFormatting sqref="CH163">
    <cfRule type="cellIs" dxfId="5194" priority="9623" stopIfTrue="1" operator="equal">
      <formula>"Sin iniciar"</formula>
    </cfRule>
  </conditionalFormatting>
  <conditionalFormatting sqref="CH163">
    <cfRule type="cellIs" dxfId="5193" priority="9624" stopIfTrue="1" operator="equal">
      <formula>"Vencida"</formula>
    </cfRule>
  </conditionalFormatting>
  <conditionalFormatting sqref="CH163">
    <cfRule type="cellIs" dxfId="5192" priority="9625" stopIfTrue="1" operator="equal">
      <formula>"En avance"</formula>
    </cfRule>
  </conditionalFormatting>
  <conditionalFormatting sqref="CH163">
    <cfRule type="cellIs" dxfId="5191" priority="9626" stopIfTrue="1" operator="equal">
      <formula>"Cumplida"</formula>
    </cfRule>
  </conditionalFormatting>
  <conditionalFormatting sqref="CI163">
    <cfRule type="cellIs" dxfId="5190" priority="9627" operator="equal">
      <formula>"Sin iniciar"</formula>
    </cfRule>
  </conditionalFormatting>
  <conditionalFormatting sqref="CI163">
    <cfRule type="cellIs" dxfId="5189" priority="9628" operator="equal">
      <formula>"Vencida"</formula>
    </cfRule>
  </conditionalFormatting>
  <conditionalFormatting sqref="CI163">
    <cfRule type="cellIs" dxfId="5188" priority="9629" operator="equal">
      <formula>"En avance"</formula>
    </cfRule>
  </conditionalFormatting>
  <conditionalFormatting sqref="CI163">
    <cfRule type="cellIs" dxfId="5187" priority="9630" operator="equal">
      <formula>"Cumplida"</formula>
    </cfRule>
  </conditionalFormatting>
  <conditionalFormatting sqref="CF163">
    <cfRule type="cellIs" dxfId="5186" priority="9631" operator="equal">
      <formula>"Sin iniciar"</formula>
    </cfRule>
  </conditionalFormatting>
  <conditionalFormatting sqref="CF163">
    <cfRule type="cellIs" dxfId="5185" priority="9632" operator="equal">
      <formula>"Vencida"</formula>
    </cfRule>
  </conditionalFormatting>
  <conditionalFormatting sqref="CF163">
    <cfRule type="cellIs" dxfId="5184" priority="9633" operator="equal">
      <formula>"En avance"</formula>
    </cfRule>
  </conditionalFormatting>
  <conditionalFormatting sqref="CF163">
    <cfRule type="cellIs" dxfId="5183" priority="9634" operator="equal">
      <formula>"Cumplida"</formula>
    </cfRule>
  </conditionalFormatting>
  <conditionalFormatting sqref="CH200">
    <cfRule type="cellIs" dxfId="5182" priority="9635" stopIfTrue="1" operator="equal">
      <formula>"Sin seguimiento"</formula>
    </cfRule>
  </conditionalFormatting>
  <conditionalFormatting sqref="CH200">
    <cfRule type="cellIs" dxfId="5181" priority="9636" stopIfTrue="1" operator="equal">
      <formula>"Sin iniciar"</formula>
    </cfRule>
  </conditionalFormatting>
  <conditionalFormatting sqref="CH200">
    <cfRule type="cellIs" dxfId="5180" priority="9637" stopIfTrue="1" operator="equal">
      <formula>"Vencida"</formula>
    </cfRule>
  </conditionalFormatting>
  <conditionalFormatting sqref="CH200">
    <cfRule type="cellIs" dxfId="5179" priority="9638" stopIfTrue="1" operator="equal">
      <formula>"En avance"</formula>
    </cfRule>
  </conditionalFormatting>
  <conditionalFormatting sqref="CH200">
    <cfRule type="cellIs" dxfId="5178" priority="9639" stopIfTrue="1" operator="equal">
      <formula>"Cumplida"</formula>
    </cfRule>
  </conditionalFormatting>
  <conditionalFormatting sqref="CI200">
    <cfRule type="cellIs" dxfId="5177" priority="9640" operator="equal">
      <formula>"Sin iniciar"</formula>
    </cfRule>
  </conditionalFormatting>
  <conditionalFormatting sqref="CI200">
    <cfRule type="cellIs" dxfId="5176" priority="9641" operator="equal">
      <formula>"Vencida"</formula>
    </cfRule>
  </conditionalFormatting>
  <conditionalFormatting sqref="CI200">
    <cfRule type="cellIs" dxfId="5175" priority="9642" operator="equal">
      <formula>"En avance"</formula>
    </cfRule>
  </conditionalFormatting>
  <conditionalFormatting sqref="CI200">
    <cfRule type="cellIs" dxfId="5174" priority="9643" operator="equal">
      <formula>"Cumplida"</formula>
    </cfRule>
  </conditionalFormatting>
  <conditionalFormatting sqref="CF200">
    <cfRule type="cellIs" dxfId="5173" priority="9644" operator="equal">
      <formula>"Sin iniciar"</formula>
    </cfRule>
  </conditionalFormatting>
  <conditionalFormatting sqref="CF200">
    <cfRule type="cellIs" dxfId="5172" priority="9645" operator="equal">
      <formula>"Vencida"</formula>
    </cfRule>
  </conditionalFormatting>
  <conditionalFormatting sqref="CF200">
    <cfRule type="cellIs" dxfId="5171" priority="9646" operator="equal">
      <formula>"En avance"</formula>
    </cfRule>
  </conditionalFormatting>
  <conditionalFormatting sqref="CF200">
    <cfRule type="cellIs" dxfId="5170" priority="9647" operator="equal">
      <formula>"Cumplida"</formula>
    </cfRule>
  </conditionalFormatting>
  <conditionalFormatting sqref="CF201 CH201">
    <cfRule type="cellIs" dxfId="5169" priority="9648" stopIfTrue="1" operator="equal">
      <formula>"Sin seguimiento"</formula>
    </cfRule>
  </conditionalFormatting>
  <conditionalFormatting sqref="CF201 CH201">
    <cfRule type="cellIs" dxfId="5168" priority="9649" stopIfTrue="1" operator="equal">
      <formula>"Sin iniciar"</formula>
    </cfRule>
  </conditionalFormatting>
  <conditionalFormatting sqref="CF201 CH201">
    <cfRule type="cellIs" dxfId="5167" priority="9650" stopIfTrue="1" operator="equal">
      <formula>"Vencida"</formula>
    </cfRule>
  </conditionalFormatting>
  <conditionalFormatting sqref="CF201 CH201">
    <cfRule type="cellIs" dxfId="5166" priority="9651" stopIfTrue="1" operator="equal">
      <formula>"En avance"</formula>
    </cfRule>
  </conditionalFormatting>
  <conditionalFormatting sqref="CF201 CH201">
    <cfRule type="cellIs" dxfId="5165" priority="9652" stopIfTrue="1" operator="equal">
      <formula>"Cumplida"</formula>
    </cfRule>
  </conditionalFormatting>
  <conditionalFormatting sqref="CE201">
    <cfRule type="cellIs" dxfId="5164" priority="9653" stopIfTrue="1" operator="equal">
      <formula>"Sin seguimiento"</formula>
    </cfRule>
  </conditionalFormatting>
  <conditionalFormatting sqref="CE201">
    <cfRule type="cellIs" dxfId="5163" priority="9654" stopIfTrue="1" operator="equal">
      <formula>"Sin iniciar"</formula>
    </cfRule>
  </conditionalFormatting>
  <conditionalFormatting sqref="CE201">
    <cfRule type="cellIs" dxfId="5162" priority="9655" stopIfTrue="1" operator="equal">
      <formula>"Vencida"</formula>
    </cfRule>
  </conditionalFormatting>
  <conditionalFormatting sqref="CE201">
    <cfRule type="cellIs" dxfId="5161" priority="9656" stopIfTrue="1" operator="equal">
      <formula>"En avance"</formula>
    </cfRule>
  </conditionalFormatting>
  <conditionalFormatting sqref="CE201">
    <cfRule type="cellIs" dxfId="5160" priority="9657" stopIfTrue="1" operator="equal">
      <formula>"Cumplida"</formula>
    </cfRule>
  </conditionalFormatting>
  <conditionalFormatting sqref="CI201">
    <cfRule type="cellIs" dxfId="5159" priority="9658" operator="equal">
      <formula>"Sin iniciar"</formula>
    </cfRule>
  </conditionalFormatting>
  <conditionalFormatting sqref="CI201">
    <cfRule type="cellIs" dxfId="5158" priority="9659" operator="equal">
      <formula>"Vencida"</formula>
    </cfRule>
  </conditionalFormatting>
  <conditionalFormatting sqref="CI201">
    <cfRule type="cellIs" dxfId="5157" priority="9660" operator="equal">
      <formula>"En avance"</formula>
    </cfRule>
  </conditionalFormatting>
  <conditionalFormatting sqref="CI201">
    <cfRule type="cellIs" dxfId="5156" priority="9661" operator="equal">
      <formula>"Cumplida"</formula>
    </cfRule>
  </conditionalFormatting>
  <conditionalFormatting sqref="CH203">
    <cfRule type="cellIs" dxfId="5155" priority="9662" stopIfTrue="1" operator="equal">
      <formula>"Sin seguimiento"</formula>
    </cfRule>
  </conditionalFormatting>
  <conditionalFormatting sqref="CH203">
    <cfRule type="cellIs" dxfId="5154" priority="9663" stopIfTrue="1" operator="equal">
      <formula>"Sin iniciar"</formula>
    </cfRule>
  </conditionalFormatting>
  <conditionalFormatting sqref="CH203">
    <cfRule type="cellIs" dxfId="5153" priority="9664" stopIfTrue="1" operator="equal">
      <formula>"Vencida"</formula>
    </cfRule>
  </conditionalFormatting>
  <conditionalFormatting sqref="CH203">
    <cfRule type="cellIs" dxfId="5152" priority="9665" stopIfTrue="1" operator="equal">
      <formula>"En avance"</formula>
    </cfRule>
  </conditionalFormatting>
  <conditionalFormatting sqref="CH203">
    <cfRule type="cellIs" dxfId="5151" priority="9666" stopIfTrue="1" operator="equal">
      <formula>"Cumplida"</formula>
    </cfRule>
  </conditionalFormatting>
  <conditionalFormatting sqref="CI203">
    <cfRule type="cellIs" dxfId="5150" priority="9667" operator="equal">
      <formula>"Sin iniciar"</formula>
    </cfRule>
  </conditionalFormatting>
  <conditionalFormatting sqref="CI203">
    <cfRule type="cellIs" dxfId="5149" priority="9668" operator="equal">
      <formula>"Vencida"</formula>
    </cfRule>
  </conditionalFormatting>
  <conditionalFormatting sqref="CI203">
    <cfRule type="cellIs" dxfId="5148" priority="9669" operator="equal">
      <formula>"En avance"</formula>
    </cfRule>
  </conditionalFormatting>
  <conditionalFormatting sqref="CI203">
    <cfRule type="cellIs" dxfId="5147" priority="9670" operator="equal">
      <formula>"Cumplida"</formula>
    </cfRule>
  </conditionalFormatting>
  <conditionalFormatting sqref="CF203">
    <cfRule type="cellIs" dxfId="5146" priority="9671" operator="equal">
      <formula>"Sin iniciar"</formula>
    </cfRule>
  </conditionalFormatting>
  <conditionalFormatting sqref="CF203">
    <cfRule type="cellIs" dxfId="5145" priority="9672" operator="equal">
      <formula>"Vencida"</formula>
    </cfRule>
  </conditionalFormatting>
  <conditionalFormatting sqref="CF203">
    <cfRule type="cellIs" dxfId="5144" priority="9673" operator="equal">
      <formula>"En avance"</formula>
    </cfRule>
  </conditionalFormatting>
  <conditionalFormatting sqref="CF203">
    <cfRule type="cellIs" dxfId="5143" priority="9674" operator="equal">
      <formula>"Cumplida"</formula>
    </cfRule>
  </conditionalFormatting>
  <conditionalFormatting sqref="CF224 CH224">
    <cfRule type="cellIs" dxfId="5142" priority="9675" stopIfTrue="1" operator="equal">
      <formula>"Sin seguimiento"</formula>
    </cfRule>
  </conditionalFormatting>
  <conditionalFormatting sqref="CF224 CH224">
    <cfRule type="cellIs" dxfId="5141" priority="9676" stopIfTrue="1" operator="equal">
      <formula>"Sin iniciar"</formula>
    </cfRule>
  </conditionalFormatting>
  <conditionalFormatting sqref="CF224 CH224">
    <cfRule type="cellIs" dxfId="5140" priority="9677" stopIfTrue="1" operator="equal">
      <formula>"Vencida"</formula>
    </cfRule>
  </conditionalFormatting>
  <conditionalFormatting sqref="CF224 CH224">
    <cfRule type="cellIs" dxfId="5139" priority="9678" stopIfTrue="1" operator="equal">
      <formula>"En avance"</formula>
    </cfRule>
  </conditionalFormatting>
  <conditionalFormatting sqref="CF224 CH224">
    <cfRule type="cellIs" dxfId="5138" priority="9679" stopIfTrue="1" operator="equal">
      <formula>"Cumplida"</formula>
    </cfRule>
  </conditionalFormatting>
  <conditionalFormatting sqref="CE224">
    <cfRule type="cellIs" dxfId="5137" priority="9680" stopIfTrue="1" operator="equal">
      <formula>"Sin seguimiento"</formula>
    </cfRule>
  </conditionalFormatting>
  <conditionalFormatting sqref="CE224">
    <cfRule type="cellIs" dxfId="5136" priority="9681" stopIfTrue="1" operator="equal">
      <formula>"Sin iniciar"</formula>
    </cfRule>
  </conditionalFormatting>
  <conditionalFormatting sqref="CE224">
    <cfRule type="cellIs" dxfId="5135" priority="9682" stopIfTrue="1" operator="equal">
      <formula>"Vencida"</formula>
    </cfRule>
  </conditionalFormatting>
  <conditionalFormatting sqref="CE224">
    <cfRule type="cellIs" dxfId="5134" priority="9683" stopIfTrue="1" operator="equal">
      <formula>"En avance"</formula>
    </cfRule>
  </conditionalFormatting>
  <conditionalFormatting sqref="CE224">
    <cfRule type="cellIs" dxfId="5133" priority="9684" stopIfTrue="1" operator="equal">
      <formula>"Cumplida"</formula>
    </cfRule>
  </conditionalFormatting>
  <conditionalFormatting sqref="CI224">
    <cfRule type="cellIs" dxfId="5132" priority="9685" operator="equal">
      <formula>"Sin iniciar"</formula>
    </cfRule>
  </conditionalFormatting>
  <conditionalFormatting sqref="CI224">
    <cfRule type="cellIs" dxfId="5131" priority="9686" operator="equal">
      <formula>"Vencida"</formula>
    </cfRule>
  </conditionalFormatting>
  <conditionalFormatting sqref="CI224">
    <cfRule type="cellIs" dxfId="5130" priority="9687" operator="equal">
      <formula>"En avance"</formula>
    </cfRule>
  </conditionalFormatting>
  <conditionalFormatting sqref="CI224">
    <cfRule type="cellIs" dxfId="5129" priority="9688" operator="equal">
      <formula>"Cumplida"</formula>
    </cfRule>
  </conditionalFormatting>
  <conditionalFormatting sqref="CH233">
    <cfRule type="cellIs" dxfId="5128" priority="9689" stopIfTrue="1" operator="equal">
      <formula>"Sin iniciar"</formula>
    </cfRule>
  </conditionalFormatting>
  <conditionalFormatting sqref="CH233">
    <cfRule type="cellIs" dxfId="5127" priority="9690" stopIfTrue="1" operator="equal">
      <formula>"Vencida"</formula>
    </cfRule>
  </conditionalFormatting>
  <conditionalFormatting sqref="CH233">
    <cfRule type="cellIs" dxfId="5126" priority="9691" stopIfTrue="1" operator="equal">
      <formula>"En avance"</formula>
    </cfRule>
  </conditionalFormatting>
  <conditionalFormatting sqref="CH233">
    <cfRule type="cellIs" dxfId="5125" priority="9692" stopIfTrue="1" operator="equal">
      <formula>"Cumplida"</formula>
    </cfRule>
  </conditionalFormatting>
  <conditionalFormatting sqref="CI233">
    <cfRule type="cellIs" dxfId="5124" priority="9693" operator="equal">
      <formula>"Sin iniciar"</formula>
    </cfRule>
  </conditionalFormatting>
  <conditionalFormatting sqref="CI233">
    <cfRule type="cellIs" dxfId="5123" priority="9694" operator="equal">
      <formula>"Vencida"</formula>
    </cfRule>
  </conditionalFormatting>
  <conditionalFormatting sqref="CI233">
    <cfRule type="cellIs" dxfId="5122" priority="9695" operator="equal">
      <formula>"En avance"</formula>
    </cfRule>
  </conditionalFormatting>
  <conditionalFormatting sqref="CI233">
    <cfRule type="cellIs" dxfId="5121" priority="9696" operator="equal">
      <formula>"Cumplida"</formula>
    </cfRule>
  </conditionalFormatting>
  <conditionalFormatting sqref="CF233">
    <cfRule type="cellIs" dxfId="5120" priority="9697" stopIfTrue="1" operator="equal">
      <formula>"Sin iniciar"</formula>
    </cfRule>
  </conditionalFormatting>
  <conditionalFormatting sqref="CF233">
    <cfRule type="cellIs" dxfId="5119" priority="9698" stopIfTrue="1" operator="equal">
      <formula>"Vencida"</formula>
    </cfRule>
  </conditionalFormatting>
  <conditionalFormatting sqref="CF233">
    <cfRule type="cellIs" dxfId="5118" priority="9699" stopIfTrue="1" operator="equal">
      <formula>"En avance"</formula>
    </cfRule>
  </conditionalFormatting>
  <conditionalFormatting sqref="CF233">
    <cfRule type="cellIs" dxfId="5117" priority="9700" stopIfTrue="1" operator="equal">
      <formula>"Cumplida"</formula>
    </cfRule>
  </conditionalFormatting>
  <conditionalFormatting sqref="CH248">
    <cfRule type="cellIs" dxfId="5116" priority="9701" stopIfTrue="1" operator="equal">
      <formula>"Sin seguimiento"</formula>
    </cfRule>
  </conditionalFormatting>
  <conditionalFormatting sqref="CH248">
    <cfRule type="cellIs" dxfId="5115" priority="9702" stopIfTrue="1" operator="equal">
      <formula>"Sin iniciar"</formula>
    </cfRule>
  </conditionalFormatting>
  <conditionalFormatting sqref="CH248">
    <cfRule type="cellIs" dxfId="5114" priority="9703" stopIfTrue="1" operator="equal">
      <formula>"Vencida"</formula>
    </cfRule>
  </conditionalFormatting>
  <conditionalFormatting sqref="CH248">
    <cfRule type="cellIs" dxfId="5113" priority="9704" stopIfTrue="1" operator="equal">
      <formula>"En avance"</formula>
    </cfRule>
  </conditionalFormatting>
  <conditionalFormatting sqref="CH248">
    <cfRule type="cellIs" dxfId="5112" priority="9705" stopIfTrue="1" operator="equal">
      <formula>"Cumplida"</formula>
    </cfRule>
  </conditionalFormatting>
  <conditionalFormatting sqref="CI248">
    <cfRule type="cellIs" dxfId="5111" priority="9706" operator="equal">
      <formula>"Sin iniciar"</formula>
    </cfRule>
  </conditionalFormatting>
  <conditionalFormatting sqref="CI248">
    <cfRule type="cellIs" dxfId="5110" priority="9707" operator="equal">
      <formula>"Vencida"</formula>
    </cfRule>
  </conditionalFormatting>
  <conditionalFormatting sqref="CI248">
    <cfRule type="cellIs" dxfId="5109" priority="9708" operator="equal">
      <formula>"En avance"</formula>
    </cfRule>
  </conditionalFormatting>
  <conditionalFormatting sqref="CI248">
    <cfRule type="cellIs" dxfId="5108" priority="9709" operator="equal">
      <formula>"Cumplida"</formula>
    </cfRule>
  </conditionalFormatting>
  <conditionalFormatting sqref="CF248">
    <cfRule type="cellIs" dxfId="5107" priority="9710" operator="equal">
      <formula>"Sin iniciar"</formula>
    </cfRule>
  </conditionalFormatting>
  <conditionalFormatting sqref="CF248">
    <cfRule type="cellIs" dxfId="5106" priority="9711" operator="equal">
      <formula>"Vencida"</formula>
    </cfRule>
  </conditionalFormatting>
  <conditionalFormatting sqref="CF248">
    <cfRule type="cellIs" dxfId="5105" priority="9712" operator="equal">
      <formula>"En avance"</formula>
    </cfRule>
  </conditionalFormatting>
  <conditionalFormatting sqref="CF248">
    <cfRule type="cellIs" dxfId="5104" priority="9713" operator="equal">
      <formula>"Cumplida"</formula>
    </cfRule>
  </conditionalFormatting>
  <conditionalFormatting sqref="CH250">
    <cfRule type="cellIs" dxfId="5103" priority="9714" stopIfTrue="1" operator="equal">
      <formula>"Sin seguimiento"</formula>
    </cfRule>
  </conditionalFormatting>
  <conditionalFormatting sqref="CH250">
    <cfRule type="cellIs" dxfId="5102" priority="9715" stopIfTrue="1" operator="equal">
      <formula>"Sin iniciar"</formula>
    </cfRule>
  </conditionalFormatting>
  <conditionalFormatting sqref="CH250">
    <cfRule type="cellIs" dxfId="5101" priority="9716" stopIfTrue="1" operator="equal">
      <formula>"Vencida"</formula>
    </cfRule>
  </conditionalFormatting>
  <conditionalFormatting sqref="CH250">
    <cfRule type="cellIs" dxfId="5100" priority="9717" stopIfTrue="1" operator="equal">
      <formula>"En avance"</formula>
    </cfRule>
  </conditionalFormatting>
  <conditionalFormatting sqref="CH250">
    <cfRule type="cellIs" dxfId="5099" priority="9718" stopIfTrue="1" operator="equal">
      <formula>"Cumplida"</formula>
    </cfRule>
  </conditionalFormatting>
  <conditionalFormatting sqref="CI250">
    <cfRule type="cellIs" dxfId="5098" priority="9719" operator="equal">
      <formula>"Sin iniciar"</formula>
    </cfRule>
  </conditionalFormatting>
  <conditionalFormatting sqref="CI250">
    <cfRule type="cellIs" dxfId="5097" priority="9720" operator="equal">
      <formula>"Vencida"</formula>
    </cfRule>
  </conditionalFormatting>
  <conditionalFormatting sqref="CI250">
    <cfRule type="cellIs" dxfId="5096" priority="9721" operator="equal">
      <formula>"En avance"</formula>
    </cfRule>
  </conditionalFormatting>
  <conditionalFormatting sqref="CI250">
    <cfRule type="cellIs" dxfId="5095" priority="9722" operator="equal">
      <formula>"Cumplida"</formula>
    </cfRule>
  </conditionalFormatting>
  <conditionalFormatting sqref="CF250">
    <cfRule type="cellIs" dxfId="5094" priority="9723" operator="equal">
      <formula>"Sin iniciar"</formula>
    </cfRule>
  </conditionalFormatting>
  <conditionalFormatting sqref="CF250">
    <cfRule type="cellIs" dxfId="5093" priority="9724" operator="equal">
      <formula>"Vencida"</formula>
    </cfRule>
  </conditionalFormatting>
  <conditionalFormatting sqref="CF250">
    <cfRule type="cellIs" dxfId="5092" priority="9725" operator="equal">
      <formula>"En avance"</formula>
    </cfRule>
  </conditionalFormatting>
  <conditionalFormatting sqref="CF250">
    <cfRule type="cellIs" dxfId="5091" priority="9726" operator="equal">
      <formula>"Cumplida"</formula>
    </cfRule>
  </conditionalFormatting>
  <conditionalFormatting sqref="CF281">
    <cfRule type="cellIs" dxfId="5090" priority="9727" stopIfTrue="1" operator="equal">
      <formula>"Sin seguimiento"</formula>
    </cfRule>
  </conditionalFormatting>
  <conditionalFormatting sqref="CF281">
    <cfRule type="cellIs" dxfId="5089" priority="9728" stopIfTrue="1" operator="equal">
      <formula>"Sin iniciar"</formula>
    </cfRule>
  </conditionalFormatting>
  <conditionalFormatting sqref="CF281">
    <cfRule type="cellIs" dxfId="5088" priority="9729" stopIfTrue="1" operator="equal">
      <formula>"Vencida"</formula>
    </cfRule>
  </conditionalFormatting>
  <conditionalFormatting sqref="CF281">
    <cfRule type="cellIs" dxfId="5087" priority="9730" stopIfTrue="1" operator="equal">
      <formula>"En avance"</formula>
    </cfRule>
  </conditionalFormatting>
  <conditionalFormatting sqref="CF281">
    <cfRule type="cellIs" dxfId="5086" priority="9731" stopIfTrue="1" operator="equal">
      <formula>"Cumplida"</formula>
    </cfRule>
  </conditionalFormatting>
  <conditionalFormatting sqref="CH281">
    <cfRule type="cellIs" dxfId="5085" priority="9732" stopIfTrue="1" operator="equal">
      <formula>"Sin iniciar"</formula>
    </cfRule>
  </conditionalFormatting>
  <conditionalFormatting sqref="CH281">
    <cfRule type="cellIs" dxfId="5084" priority="9733" stopIfTrue="1" operator="equal">
      <formula>"Vencida"</formula>
    </cfRule>
  </conditionalFormatting>
  <conditionalFormatting sqref="CH281">
    <cfRule type="cellIs" dxfId="5083" priority="9734" stopIfTrue="1" operator="equal">
      <formula>"En avance"</formula>
    </cfRule>
  </conditionalFormatting>
  <conditionalFormatting sqref="CH281">
    <cfRule type="cellIs" dxfId="5082" priority="9735" stopIfTrue="1" operator="equal">
      <formula>"Cumplida"</formula>
    </cfRule>
  </conditionalFormatting>
  <conditionalFormatting sqref="CI281">
    <cfRule type="cellIs" dxfId="5081" priority="9736" operator="equal">
      <formula>"Sin iniciar"</formula>
    </cfRule>
  </conditionalFormatting>
  <conditionalFormatting sqref="CI281">
    <cfRule type="cellIs" dxfId="5080" priority="9737" operator="equal">
      <formula>"Vencida"</formula>
    </cfRule>
  </conditionalFormatting>
  <conditionalFormatting sqref="CI281">
    <cfRule type="cellIs" dxfId="5079" priority="9738" operator="equal">
      <formula>"En avance"</formula>
    </cfRule>
  </conditionalFormatting>
  <conditionalFormatting sqref="CI281">
    <cfRule type="cellIs" dxfId="5078" priority="9739" operator="equal">
      <formula>"Cumplida"</formula>
    </cfRule>
  </conditionalFormatting>
  <conditionalFormatting sqref="CF282">
    <cfRule type="cellIs" dxfId="5077" priority="9740" stopIfTrue="1" operator="equal">
      <formula>"Sin seguimiento"</formula>
    </cfRule>
  </conditionalFormatting>
  <conditionalFormatting sqref="CF282">
    <cfRule type="cellIs" dxfId="5076" priority="9741" stopIfTrue="1" operator="equal">
      <formula>"Sin iniciar"</formula>
    </cfRule>
  </conditionalFormatting>
  <conditionalFormatting sqref="CF282">
    <cfRule type="cellIs" dxfId="5075" priority="9742" stopIfTrue="1" operator="equal">
      <formula>"Vencida"</formula>
    </cfRule>
  </conditionalFormatting>
  <conditionalFormatting sqref="CF282">
    <cfRule type="cellIs" dxfId="5074" priority="9743" stopIfTrue="1" operator="equal">
      <formula>"En avance"</formula>
    </cfRule>
  </conditionalFormatting>
  <conditionalFormatting sqref="CF282">
    <cfRule type="cellIs" dxfId="5073" priority="9744" stopIfTrue="1" operator="equal">
      <formula>"Cumplida"</formula>
    </cfRule>
  </conditionalFormatting>
  <conditionalFormatting sqref="CH282">
    <cfRule type="cellIs" dxfId="5072" priority="9745" stopIfTrue="1" operator="equal">
      <formula>"Sin iniciar"</formula>
    </cfRule>
  </conditionalFormatting>
  <conditionalFormatting sqref="CH282">
    <cfRule type="cellIs" dxfId="5071" priority="9746" stopIfTrue="1" operator="equal">
      <formula>"Vencida"</formula>
    </cfRule>
  </conditionalFormatting>
  <conditionalFormatting sqref="CH282">
    <cfRule type="cellIs" dxfId="5070" priority="9747" stopIfTrue="1" operator="equal">
      <formula>"En avance"</formula>
    </cfRule>
  </conditionalFormatting>
  <conditionalFormatting sqref="CH282">
    <cfRule type="cellIs" dxfId="5069" priority="9748" stopIfTrue="1" operator="equal">
      <formula>"Cumplida"</formula>
    </cfRule>
  </conditionalFormatting>
  <conditionalFormatting sqref="CI282">
    <cfRule type="cellIs" dxfId="5068" priority="9749" operator="equal">
      <formula>"Sin iniciar"</formula>
    </cfRule>
  </conditionalFormatting>
  <conditionalFormatting sqref="CI282">
    <cfRule type="cellIs" dxfId="5067" priority="9750" operator="equal">
      <formula>"Vencida"</formula>
    </cfRule>
  </conditionalFormatting>
  <conditionalFormatting sqref="CI282">
    <cfRule type="cellIs" dxfId="5066" priority="9751" operator="equal">
      <formula>"En avance"</formula>
    </cfRule>
  </conditionalFormatting>
  <conditionalFormatting sqref="CI282">
    <cfRule type="cellIs" dxfId="5065" priority="9752" operator="equal">
      <formula>"Cumplida"</formula>
    </cfRule>
  </conditionalFormatting>
  <conditionalFormatting sqref="CF283">
    <cfRule type="cellIs" dxfId="5064" priority="9753" stopIfTrue="1" operator="equal">
      <formula>"Sin seguimiento"</formula>
    </cfRule>
  </conditionalFormatting>
  <conditionalFormatting sqref="CF283">
    <cfRule type="cellIs" dxfId="5063" priority="9754" stopIfTrue="1" operator="equal">
      <formula>"Sin iniciar"</formula>
    </cfRule>
  </conditionalFormatting>
  <conditionalFormatting sqref="CF283">
    <cfRule type="cellIs" dxfId="5062" priority="9755" stopIfTrue="1" operator="equal">
      <formula>"Vencida"</formula>
    </cfRule>
  </conditionalFormatting>
  <conditionalFormatting sqref="CF283">
    <cfRule type="cellIs" dxfId="5061" priority="9756" stopIfTrue="1" operator="equal">
      <formula>"En avance"</formula>
    </cfRule>
  </conditionalFormatting>
  <conditionalFormatting sqref="CF283">
    <cfRule type="cellIs" dxfId="5060" priority="9757" stopIfTrue="1" operator="equal">
      <formula>"Cumplida"</formula>
    </cfRule>
  </conditionalFormatting>
  <conditionalFormatting sqref="CH283">
    <cfRule type="cellIs" dxfId="5059" priority="9758" stopIfTrue="1" operator="equal">
      <formula>"Sin iniciar"</formula>
    </cfRule>
  </conditionalFormatting>
  <conditionalFormatting sqref="CH283">
    <cfRule type="cellIs" dxfId="5058" priority="9759" stopIfTrue="1" operator="equal">
      <formula>"Vencida"</formula>
    </cfRule>
  </conditionalFormatting>
  <conditionalFormatting sqref="CH283">
    <cfRule type="cellIs" dxfId="5057" priority="9760" stopIfTrue="1" operator="equal">
      <formula>"En avance"</formula>
    </cfRule>
  </conditionalFormatting>
  <conditionalFormatting sqref="CH283">
    <cfRule type="cellIs" dxfId="5056" priority="9761" stopIfTrue="1" operator="equal">
      <formula>"Cumplida"</formula>
    </cfRule>
  </conditionalFormatting>
  <conditionalFormatting sqref="CI283">
    <cfRule type="cellIs" dxfId="5055" priority="9762" operator="equal">
      <formula>"Sin iniciar"</formula>
    </cfRule>
  </conditionalFormatting>
  <conditionalFormatting sqref="CI283">
    <cfRule type="cellIs" dxfId="5054" priority="9763" operator="equal">
      <formula>"Vencida"</formula>
    </cfRule>
  </conditionalFormatting>
  <conditionalFormatting sqref="CI283">
    <cfRule type="cellIs" dxfId="5053" priority="9764" operator="equal">
      <formula>"En avance"</formula>
    </cfRule>
  </conditionalFormatting>
  <conditionalFormatting sqref="CI283">
    <cfRule type="cellIs" dxfId="5052" priority="9765" operator="equal">
      <formula>"Cumplida"</formula>
    </cfRule>
  </conditionalFormatting>
  <conditionalFormatting sqref="CF284">
    <cfRule type="cellIs" dxfId="5051" priority="9766" stopIfTrue="1" operator="equal">
      <formula>"Sin seguimiento"</formula>
    </cfRule>
  </conditionalFormatting>
  <conditionalFormatting sqref="CF284">
    <cfRule type="cellIs" dxfId="5050" priority="9767" stopIfTrue="1" operator="equal">
      <formula>"Sin iniciar"</formula>
    </cfRule>
  </conditionalFormatting>
  <conditionalFormatting sqref="CF284">
    <cfRule type="cellIs" dxfId="5049" priority="9768" stopIfTrue="1" operator="equal">
      <formula>"Vencida"</formula>
    </cfRule>
  </conditionalFormatting>
  <conditionalFormatting sqref="CF284">
    <cfRule type="cellIs" dxfId="5048" priority="9769" stopIfTrue="1" operator="equal">
      <formula>"En avance"</formula>
    </cfRule>
  </conditionalFormatting>
  <conditionalFormatting sqref="CF284">
    <cfRule type="cellIs" dxfId="5047" priority="9770" stopIfTrue="1" operator="equal">
      <formula>"Cumplida"</formula>
    </cfRule>
  </conditionalFormatting>
  <conditionalFormatting sqref="CH284">
    <cfRule type="cellIs" dxfId="5046" priority="9771" stopIfTrue="1" operator="equal">
      <formula>"Sin iniciar"</formula>
    </cfRule>
  </conditionalFormatting>
  <conditionalFormatting sqref="CH284">
    <cfRule type="cellIs" dxfId="5045" priority="9772" stopIfTrue="1" operator="equal">
      <formula>"Vencida"</formula>
    </cfRule>
  </conditionalFormatting>
  <conditionalFormatting sqref="CH284">
    <cfRule type="cellIs" dxfId="5044" priority="9773" stopIfTrue="1" operator="equal">
      <formula>"En avance"</formula>
    </cfRule>
  </conditionalFormatting>
  <conditionalFormatting sqref="CH284">
    <cfRule type="cellIs" dxfId="5043" priority="9774" stopIfTrue="1" operator="equal">
      <formula>"Cumplida"</formula>
    </cfRule>
  </conditionalFormatting>
  <conditionalFormatting sqref="CI284">
    <cfRule type="cellIs" dxfId="5042" priority="9775" operator="equal">
      <formula>"Sin iniciar"</formula>
    </cfRule>
  </conditionalFormatting>
  <conditionalFormatting sqref="CI284">
    <cfRule type="cellIs" dxfId="5041" priority="9776" operator="equal">
      <formula>"Vencida"</formula>
    </cfRule>
  </conditionalFormatting>
  <conditionalFormatting sqref="CI284">
    <cfRule type="cellIs" dxfId="5040" priority="9777" operator="equal">
      <formula>"En avance"</formula>
    </cfRule>
  </conditionalFormatting>
  <conditionalFormatting sqref="CI284">
    <cfRule type="cellIs" dxfId="5039" priority="9778" operator="equal">
      <formula>"Cumplida"</formula>
    </cfRule>
  </conditionalFormatting>
  <conditionalFormatting sqref="CF285">
    <cfRule type="cellIs" dxfId="5038" priority="9779" stopIfTrue="1" operator="equal">
      <formula>"Sin seguimiento"</formula>
    </cfRule>
  </conditionalFormatting>
  <conditionalFormatting sqref="CF285">
    <cfRule type="cellIs" dxfId="5037" priority="9780" stopIfTrue="1" operator="equal">
      <formula>"Sin iniciar"</formula>
    </cfRule>
  </conditionalFormatting>
  <conditionalFormatting sqref="CF285">
    <cfRule type="cellIs" dxfId="5036" priority="9781" stopIfTrue="1" operator="equal">
      <formula>"Vencida"</formula>
    </cfRule>
  </conditionalFormatting>
  <conditionalFormatting sqref="CF285">
    <cfRule type="cellIs" dxfId="5035" priority="9782" stopIfTrue="1" operator="equal">
      <formula>"En avance"</formula>
    </cfRule>
  </conditionalFormatting>
  <conditionalFormatting sqref="CF285">
    <cfRule type="cellIs" dxfId="5034" priority="9783" stopIfTrue="1" operator="equal">
      <formula>"Cumplida"</formula>
    </cfRule>
  </conditionalFormatting>
  <conditionalFormatting sqref="CH285">
    <cfRule type="cellIs" dxfId="5033" priority="9784" stopIfTrue="1" operator="equal">
      <formula>"Sin iniciar"</formula>
    </cfRule>
  </conditionalFormatting>
  <conditionalFormatting sqref="CH285">
    <cfRule type="cellIs" dxfId="5032" priority="9785" stopIfTrue="1" operator="equal">
      <formula>"Vencida"</formula>
    </cfRule>
  </conditionalFormatting>
  <conditionalFormatting sqref="CH285">
    <cfRule type="cellIs" dxfId="5031" priority="9786" stopIfTrue="1" operator="equal">
      <formula>"En avance"</formula>
    </cfRule>
  </conditionalFormatting>
  <conditionalFormatting sqref="CH285">
    <cfRule type="cellIs" dxfId="5030" priority="9787" stopIfTrue="1" operator="equal">
      <formula>"Cumplida"</formula>
    </cfRule>
  </conditionalFormatting>
  <conditionalFormatting sqref="CI285">
    <cfRule type="cellIs" dxfId="5029" priority="9788" operator="equal">
      <formula>"Sin iniciar"</formula>
    </cfRule>
  </conditionalFormatting>
  <conditionalFormatting sqref="CI285">
    <cfRule type="cellIs" dxfId="5028" priority="9789" operator="equal">
      <formula>"Vencida"</formula>
    </cfRule>
  </conditionalFormatting>
  <conditionalFormatting sqref="CI285">
    <cfRule type="cellIs" dxfId="5027" priority="9790" operator="equal">
      <formula>"En avance"</formula>
    </cfRule>
  </conditionalFormatting>
  <conditionalFormatting sqref="CI285">
    <cfRule type="cellIs" dxfId="5026" priority="9791" operator="equal">
      <formula>"Cumplida"</formula>
    </cfRule>
  </conditionalFormatting>
  <conditionalFormatting sqref="CI287">
    <cfRule type="cellIs" dxfId="5025" priority="9792" operator="equal">
      <formula>"Sin iniciar"</formula>
    </cfRule>
  </conditionalFormatting>
  <conditionalFormatting sqref="CI287">
    <cfRule type="cellIs" dxfId="5024" priority="9793" operator="equal">
      <formula>"Vencida"</formula>
    </cfRule>
  </conditionalFormatting>
  <conditionalFormatting sqref="CI287">
    <cfRule type="cellIs" dxfId="5023" priority="9794" operator="equal">
      <formula>"En avance"</formula>
    </cfRule>
  </conditionalFormatting>
  <conditionalFormatting sqref="CI287">
    <cfRule type="cellIs" dxfId="5022" priority="9795" operator="equal">
      <formula>"Cumplida"</formula>
    </cfRule>
  </conditionalFormatting>
  <conditionalFormatting sqref="CH287">
    <cfRule type="cellIs" dxfId="5021" priority="9796" stopIfTrue="1" operator="equal">
      <formula>"Sin seguimiento"</formula>
    </cfRule>
  </conditionalFormatting>
  <conditionalFormatting sqref="CH287">
    <cfRule type="cellIs" dxfId="5020" priority="9797" stopIfTrue="1" operator="equal">
      <formula>"Sin iniciar"</formula>
    </cfRule>
  </conditionalFormatting>
  <conditionalFormatting sqref="CH287">
    <cfRule type="cellIs" dxfId="5019" priority="9798" stopIfTrue="1" operator="equal">
      <formula>"Vencida"</formula>
    </cfRule>
  </conditionalFormatting>
  <conditionalFormatting sqref="CH287">
    <cfRule type="cellIs" dxfId="5018" priority="9799" stopIfTrue="1" operator="equal">
      <formula>"En avance"</formula>
    </cfRule>
  </conditionalFormatting>
  <conditionalFormatting sqref="CH287">
    <cfRule type="cellIs" dxfId="5017" priority="9800" stopIfTrue="1" operator="equal">
      <formula>"Cumplida"</formula>
    </cfRule>
  </conditionalFormatting>
  <conditionalFormatting sqref="CH290">
    <cfRule type="cellIs" dxfId="5016" priority="9801" stopIfTrue="1" operator="equal">
      <formula>"Sin seguimiento"</formula>
    </cfRule>
  </conditionalFormatting>
  <conditionalFormatting sqref="CH290">
    <cfRule type="cellIs" dxfId="5015" priority="9802" stopIfTrue="1" operator="equal">
      <formula>"Sin iniciar"</formula>
    </cfRule>
  </conditionalFormatting>
  <conditionalFormatting sqref="CH290">
    <cfRule type="cellIs" dxfId="5014" priority="9803" stopIfTrue="1" operator="equal">
      <formula>"Vencida"</formula>
    </cfRule>
  </conditionalFormatting>
  <conditionalFormatting sqref="CH290">
    <cfRule type="cellIs" dxfId="5013" priority="9804" stopIfTrue="1" operator="equal">
      <formula>"En avance"</formula>
    </cfRule>
  </conditionalFormatting>
  <conditionalFormatting sqref="CH290">
    <cfRule type="cellIs" dxfId="5012" priority="9805" stopIfTrue="1" operator="equal">
      <formula>"Cumplida"</formula>
    </cfRule>
  </conditionalFormatting>
  <conditionalFormatting sqref="CI290">
    <cfRule type="cellIs" dxfId="5011" priority="9806" operator="equal">
      <formula>"Sin iniciar"</formula>
    </cfRule>
  </conditionalFormatting>
  <conditionalFormatting sqref="CI290">
    <cfRule type="cellIs" dxfId="5010" priority="9807" operator="equal">
      <formula>"Vencida"</formula>
    </cfRule>
  </conditionalFormatting>
  <conditionalFormatting sqref="CI290">
    <cfRule type="cellIs" dxfId="5009" priority="9808" operator="equal">
      <formula>"En avance"</formula>
    </cfRule>
  </conditionalFormatting>
  <conditionalFormatting sqref="CI290">
    <cfRule type="cellIs" dxfId="5008" priority="9809" operator="equal">
      <formula>"Cumplida"</formula>
    </cfRule>
  </conditionalFormatting>
  <conditionalFormatting sqref="CH291">
    <cfRule type="cellIs" dxfId="5007" priority="9810" stopIfTrue="1" operator="equal">
      <formula>"Sin seguimiento"</formula>
    </cfRule>
  </conditionalFormatting>
  <conditionalFormatting sqref="CH291">
    <cfRule type="cellIs" dxfId="5006" priority="9811" stopIfTrue="1" operator="equal">
      <formula>"Sin iniciar"</formula>
    </cfRule>
  </conditionalFormatting>
  <conditionalFormatting sqref="CH291">
    <cfRule type="cellIs" dxfId="5005" priority="9812" stopIfTrue="1" operator="equal">
      <formula>"Vencida"</formula>
    </cfRule>
  </conditionalFormatting>
  <conditionalFormatting sqref="CH291">
    <cfRule type="cellIs" dxfId="5004" priority="9813" stopIfTrue="1" operator="equal">
      <formula>"En avance"</formula>
    </cfRule>
  </conditionalFormatting>
  <conditionalFormatting sqref="CH291">
    <cfRule type="cellIs" dxfId="5003" priority="9814" stopIfTrue="1" operator="equal">
      <formula>"Cumplida"</formula>
    </cfRule>
  </conditionalFormatting>
  <conditionalFormatting sqref="CI291">
    <cfRule type="cellIs" dxfId="5002" priority="9815" operator="equal">
      <formula>"Sin iniciar"</formula>
    </cfRule>
  </conditionalFormatting>
  <conditionalFormatting sqref="CI291">
    <cfRule type="cellIs" dxfId="5001" priority="9816" operator="equal">
      <formula>"Vencida"</formula>
    </cfRule>
  </conditionalFormatting>
  <conditionalFormatting sqref="CI291">
    <cfRule type="cellIs" dxfId="5000" priority="9817" operator="equal">
      <formula>"En avance"</formula>
    </cfRule>
  </conditionalFormatting>
  <conditionalFormatting sqref="CI291">
    <cfRule type="cellIs" dxfId="4999" priority="9818" operator="equal">
      <formula>"Cumplida"</formula>
    </cfRule>
  </conditionalFormatting>
  <conditionalFormatting sqref="CF291">
    <cfRule type="cellIs" dxfId="4998" priority="9819" operator="equal">
      <formula>"Sin iniciar"</formula>
    </cfRule>
  </conditionalFormatting>
  <conditionalFormatting sqref="CF291">
    <cfRule type="cellIs" dxfId="4997" priority="9820" operator="equal">
      <formula>"Vencida"</formula>
    </cfRule>
  </conditionalFormatting>
  <conditionalFormatting sqref="CF291">
    <cfRule type="cellIs" dxfId="4996" priority="9821" operator="equal">
      <formula>"En avance"</formula>
    </cfRule>
  </conditionalFormatting>
  <conditionalFormatting sqref="CF291">
    <cfRule type="cellIs" dxfId="4995" priority="9822" operator="equal">
      <formula>"Cumplida"</formula>
    </cfRule>
  </conditionalFormatting>
  <conditionalFormatting sqref="CF292">
    <cfRule type="cellIs" dxfId="4994" priority="9823" stopIfTrue="1" operator="equal">
      <formula>"Sin seguimiento"</formula>
    </cfRule>
  </conditionalFormatting>
  <conditionalFormatting sqref="CF292">
    <cfRule type="cellIs" dxfId="4993" priority="9824" stopIfTrue="1" operator="equal">
      <formula>"Sin iniciar"</formula>
    </cfRule>
  </conditionalFormatting>
  <conditionalFormatting sqref="CF292">
    <cfRule type="cellIs" dxfId="4992" priority="9825" stopIfTrue="1" operator="equal">
      <formula>"Vencida"</formula>
    </cfRule>
  </conditionalFormatting>
  <conditionalFormatting sqref="CF292">
    <cfRule type="cellIs" dxfId="4991" priority="9826" stopIfTrue="1" operator="equal">
      <formula>"En avance"</formula>
    </cfRule>
  </conditionalFormatting>
  <conditionalFormatting sqref="CF292">
    <cfRule type="cellIs" dxfId="4990" priority="9827" stopIfTrue="1" operator="equal">
      <formula>"Cumplida"</formula>
    </cfRule>
  </conditionalFormatting>
  <conditionalFormatting sqref="CH292">
    <cfRule type="cellIs" dxfId="4989" priority="9828" stopIfTrue="1" operator="equal">
      <formula>"Sin iniciar"</formula>
    </cfRule>
  </conditionalFormatting>
  <conditionalFormatting sqref="CH292">
    <cfRule type="cellIs" dxfId="4988" priority="9829" stopIfTrue="1" operator="equal">
      <formula>"Vencida"</formula>
    </cfRule>
  </conditionalFormatting>
  <conditionalFormatting sqref="CH292">
    <cfRule type="cellIs" dxfId="4987" priority="9830" stopIfTrue="1" operator="equal">
      <formula>"En avance"</formula>
    </cfRule>
  </conditionalFormatting>
  <conditionalFormatting sqref="CH292">
    <cfRule type="cellIs" dxfId="4986" priority="9831" stopIfTrue="1" operator="equal">
      <formula>"Cumplida"</formula>
    </cfRule>
  </conditionalFormatting>
  <conditionalFormatting sqref="CI292">
    <cfRule type="cellIs" dxfId="4985" priority="9832" operator="equal">
      <formula>"Sin iniciar"</formula>
    </cfRule>
  </conditionalFormatting>
  <conditionalFormatting sqref="CI292">
    <cfRule type="cellIs" dxfId="4984" priority="9833" operator="equal">
      <formula>"Vencida"</formula>
    </cfRule>
  </conditionalFormatting>
  <conditionalFormatting sqref="CI292">
    <cfRule type="cellIs" dxfId="4983" priority="9834" operator="equal">
      <formula>"En avance"</formula>
    </cfRule>
  </conditionalFormatting>
  <conditionalFormatting sqref="CI292">
    <cfRule type="cellIs" dxfId="4982" priority="9835" operator="equal">
      <formula>"Cumplida"</formula>
    </cfRule>
  </conditionalFormatting>
  <conditionalFormatting sqref="CH293">
    <cfRule type="cellIs" dxfId="4981" priority="9836" stopIfTrue="1" operator="equal">
      <formula>"Sin seguimiento"</formula>
    </cfRule>
  </conditionalFormatting>
  <conditionalFormatting sqref="CH293">
    <cfRule type="cellIs" dxfId="4980" priority="9837" stopIfTrue="1" operator="equal">
      <formula>"Sin iniciar"</formula>
    </cfRule>
  </conditionalFormatting>
  <conditionalFormatting sqref="CH293">
    <cfRule type="cellIs" dxfId="4979" priority="9838" stopIfTrue="1" operator="equal">
      <formula>"Vencida"</formula>
    </cfRule>
  </conditionalFormatting>
  <conditionalFormatting sqref="CH293">
    <cfRule type="cellIs" dxfId="4978" priority="9839" stopIfTrue="1" operator="equal">
      <formula>"En avance"</formula>
    </cfRule>
  </conditionalFormatting>
  <conditionalFormatting sqref="CH293">
    <cfRule type="cellIs" dxfId="4977" priority="9840" stopIfTrue="1" operator="equal">
      <formula>"Cumplida"</formula>
    </cfRule>
  </conditionalFormatting>
  <conditionalFormatting sqref="CI293">
    <cfRule type="cellIs" dxfId="4976" priority="9841" operator="equal">
      <formula>"Sin iniciar"</formula>
    </cfRule>
  </conditionalFormatting>
  <conditionalFormatting sqref="CI293">
    <cfRule type="cellIs" dxfId="4975" priority="9842" operator="equal">
      <formula>"Vencida"</formula>
    </cfRule>
  </conditionalFormatting>
  <conditionalFormatting sqref="CI293">
    <cfRule type="cellIs" dxfId="4974" priority="9843" operator="equal">
      <formula>"En avance"</formula>
    </cfRule>
  </conditionalFormatting>
  <conditionalFormatting sqref="CI293">
    <cfRule type="cellIs" dxfId="4973" priority="9844" operator="equal">
      <formula>"Cumplida"</formula>
    </cfRule>
  </conditionalFormatting>
  <conditionalFormatting sqref="CH294">
    <cfRule type="cellIs" dxfId="4972" priority="9845" stopIfTrue="1" operator="equal">
      <formula>"Sin seguimiento"</formula>
    </cfRule>
  </conditionalFormatting>
  <conditionalFormatting sqref="CH294">
    <cfRule type="cellIs" dxfId="4971" priority="9846" stopIfTrue="1" operator="equal">
      <formula>"Sin iniciar"</formula>
    </cfRule>
  </conditionalFormatting>
  <conditionalFormatting sqref="CH294">
    <cfRule type="cellIs" dxfId="4970" priority="9847" stopIfTrue="1" operator="equal">
      <formula>"Vencida"</formula>
    </cfRule>
  </conditionalFormatting>
  <conditionalFormatting sqref="CH294">
    <cfRule type="cellIs" dxfId="4969" priority="9848" stopIfTrue="1" operator="equal">
      <formula>"En avance"</formula>
    </cfRule>
  </conditionalFormatting>
  <conditionalFormatting sqref="CH294">
    <cfRule type="cellIs" dxfId="4968" priority="9849" stopIfTrue="1" operator="equal">
      <formula>"Cumplida"</formula>
    </cfRule>
  </conditionalFormatting>
  <conditionalFormatting sqref="CI294">
    <cfRule type="cellIs" dxfId="4967" priority="9850" operator="equal">
      <formula>"Sin iniciar"</formula>
    </cfRule>
  </conditionalFormatting>
  <conditionalFormatting sqref="CI294">
    <cfRule type="cellIs" dxfId="4966" priority="9851" operator="equal">
      <formula>"Vencida"</formula>
    </cfRule>
  </conditionalFormatting>
  <conditionalFormatting sqref="CI294">
    <cfRule type="cellIs" dxfId="4965" priority="9852" operator="equal">
      <formula>"En avance"</formula>
    </cfRule>
  </conditionalFormatting>
  <conditionalFormatting sqref="CI294">
    <cfRule type="cellIs" dxfId="4964" priority="9853" operator="equal">
      <formula>"Cumplida"</formula>
    </cfRule>
  </conditionalFormatting>
  <conditionalFormatting sqref="CF294">
    <cfRule type="cellIs" dxfId="4963" priority="9854" operator="equal">
      <formula>"Sin iniciar"</formula>
    </cfRule>
  </conditionalFormatting>
  <conditionalFormatting sqref="CF294">
    <cfRule type="cellIs" dxfId="4962" priority="9855" operator="equal">
      <formula>"Vencida"</formula>
    </cfRule>
  </conditionalFormatting>
  <conditionalFormatting sqref="CF294">
    <cfRule type="cellIs" dxfId="4961" priority="9856" operator="equal">
      <formula>"En avance"</formula>
    </cfRule>
  </conditionalFormatting>
  <conditionalFormatting sqref="CF294">
    <cfRule type="cellIs" dxfId="4960" priority="9857" operator="equal">
      <formula>"Cumplida"</formula>
    </cfRule>
  </conditionalFormatting>
  <conditionalFormatting sqref="CH295">
    <cfRule type="cellIs" dxfId="4959" priority="9858" stopIfTrue="1" operator="equal">
      <formula>"Sin seguimiento"</formula>
    </cfRule>
  </conditionalFormatting>
  <conditionalFormatting sqref="CH295">
    <cfRule type="cellIs" dxfId="4958" priority="9859" stopIfTrue="1" operator="equal">
      <formula>"Sin iniciar"</formula>
    </cfRule>
  </conditionalFormatting>
  <conditionalFormatting sqref="CH295">
    <cfRule type="cellIs" dxfId="4957" priority="9860" stopIfTrue="1" operator="equal">
      <formula>"Vencida"</formula>
    </cfRule>
  </conditionalFormatting>
  <conditionalFormatting sqref="CH295">
    <cfRule type="cellIs" dxfId="4956" priority="9861" stopIfTrue="1" operator="equal">
      <formula>"En avance"</formula>
    </cfRule>
  </conditionalFormatting>
  <conditionalFormatting sqref="CH295">
    <cfRule type="cellIs" dxfId="4955" priority="9862" stopIfTrue="1" operator="equal">
      <formula>"Cumplida"</formula>
    </cfRule>
  </conditionalFormatting>
  <conditionalFormatting sqref="CI295">
    <cfRule type="cellIs" dxfId="4954" priority="9863" operator="equal">
      <formula>"Sin iniciar"</formula>
    </cfRule>
  </conditionalFormatting>
  <conditionalFormatting sqref="CI295">
    <cfRule type="cellIs" dxfId="4953" priority="9864" operator="equal">
      <formula>"Vencida"</formula>
    </cfRule>
  </conditionalFormatting>
  <conditionalFormatting sqref="CI295">
    <cfRule type="cellIs" dxfId="4952" priority="9865" operator="equal">
      <formula>"En avance"</formula>
    </cfRule>
  </conditionalFormatting>
  <conditionalFormatting sqref="CI295">
    <cfRule type="cellIs" dxfId="4951" priority="9866" operator="equal">
      <formula>"Cumplida"</formula>
    </cfRule>
  </conditionalFormatting>
  <conditionalFormatting sqref="CF295">
    <cfRule type="cellIs" dxfId="4950" priority="9867" operator="equal">
      <formula>"Sin iniciar"</formula>
    </cfRule>
  </conditionalFormatting>
  <conditionalFormatting sqref="CF295">
    <cfRule type="cellIs" dxfId="4949" priority="9868" operator="equal">
      <formula>"Vencida"</formula>
    </cfRule>
  </conditionalFormatting>
  <conditionalFormatting sqref="CF295">
    <cfRule type="cellIs" dxfId="4948" priority="9869" operator="equal">
      <formula>"En avance"</formula>
    </cfRule>
  </conditionalFormatting>
  <conditionalFormatting sqref="CF295">
    <cfRule type="cellIs" dxfId="4947" priority="9870" operator="equal">
      <formula>"Cumplida"</formula>
    </cfRule>
  </conditionalFormatting>
  <conditionalFormatting sqref="CF296">
    <cfRule type="cellIs" dxfId="4946" priority="9871" stopIfTrue="1" operator="equal">
      <formula>"Sin seguimiento"</formula>
    </cfRule>
  </conditionalFormatting>
  <conditionalFormatting sqref="CF296">
    <cfRule type="cellIs" dxfId="4945" priority="9872" stopIfTrue="1" operator="equal">
      <formula>"Sin iniciar"</formula>
    </cfRule>
  </conditionalFormatting>
  <conditionalFormatting sqref="CF296">
    <cfRule type="cellIs" dxfId="4944" priority="9873" stopIfTrue="1" operator="equal">
      <formula>"Vencida"</formula>
    </cfRule>
  </conditionalFormatting>
  <conditionalFormatting sqref="CF296">
    <cfRule type="cellIs" dxfId="4943" priority="9874" stopIfTrue="1" operator="equal">
      <formula>"En avance"</formula>
    </cfRule>
  </conditionalFormatting>
  <conditionalFormatting sqref="CF296">
    <cfRule type="cellIs" dxfId="4942" priority="9875" stopIfTrue="1" operator="equal">
      <formula>"Cumplida"</formula>
    </cfRule>
  </conditionalFormatting>
  <conditionalFormatting sqref="CH296">
    <cfRule type="cellIs" dxfId="4941" priority="9876" stopIfTrue="1" operator="equal">
      <formula>"Sin iniciar"</formula>
    </cfRule>
  </conditionalFormatting>
  <conditionalFormatting sqref="CH296">
    <cfRule type="cellIs" dxfId="4940" priority="9877" stopIfTrue="1" operator="equal">
      <formula>"Vencida"</formula>
    </cfRule>
  </conditionalFormatting>
  <conditionalFormatting sqref="CH296">
    <cfRule type="cellIs" dxfId="4939" priority="9878" stopIfTrue="1" operator="equal">
      <formula>"En avance"</formula>
    </cfRule>
  </conditionalFormatting>
  <conditionalFormatting sqref="CH296">
    <cfRule type="cellIs" dxfId="4938" priority="9879" stopIfTrue="1" operator="equal">
      <formula>"Cumplida"</formula>
    </cfRule>
  </conditionalFormatting>
  <conditionalFormatting sqref="CI296">
    <cfRule type="cellIs" dxfId="4937" priority="9880" operator="equal">
      <formula>"Sin iniciar"</formula>
    </cfRule>
  </conditionalFormatting>
  <conditionalFormatting sqref="CI296">
    <cfRule type="cellIs" dxfId="4936" priority="9881" operator="equal">
      <formula>"Vencida"</formula>
    </cfRule>
  </conditionalFormatting>
  <conditionalFormatting sqref="CI296">
    <cfRule type="cellIs" dxfId="4935" priority="9882" operator="equal">
      <formula>"En avance"</formula>
    </cfRule>
  </conditionalFormatting>
  <conditionalFormatting sqref="CI296">
    <cfRule type="cellIs" dxfId="4934" priority="9883" operator="equal">
      <formula>"Cumplida"</formula>
    </cfRule>
  </conditionalFormatting>
  <conditionalFormatting sqref="CF297">
    <cfRule type="cellIs" dxfId="4933" priority="9884" stopIfTrue="1" operator="equal">
      <formula>"Sin seguimiento"</formula>
    </cfRule>
  </conditionalFormatting>
  <conditionalFormatting sqref="CF297">
    <cfRule type="cellIs" dxfId="4932" priority="9885" stopIfTrue="1" operator="equal">
      <formula>"Sin iniciar"</formula>
    </cfRule>
  </conditionalFormatting>
  <conditionalFormatting sqref="CF297">
    <cfRule type="cellIs" dxfId="4931" priority="9886" stopIfTrue="1" operator="equal">
      <formula>"Vencida"</formula>
    </cfRule>
  </conditionalFormatting>
  <conditionalFormatting sqref="CF297">
    <cfRule type="cellIs" dxfId="4930" priority="9887" stopIfTrue="1" operator="equal">
      <formula>"En avance"</formula>
    </cfRule>
  </conditionalFormatting>
  <conditionalFormatting sqref="CF297">
    <cfRule type="cellIs" dxfId="4929" priority="9888" stopIfTrue="1" operator="equal">
      <formula>"Cumplida"</formula>
    </cfRule>
  </conditionalFormatting>
  <conditionalFormatting sqref="CH297">
    <cfRule type="cellIs" dxfId="4928" priority="9889" stopIfTrue="1" operator="equal">
      <formula>"Sin iniciar"</formula>
    </cfRule>
  </conditionalFormatting>
  <conditionalFormatting sqref="CH297">
    <cfRule type="cellIs" dxfId="4927" priority="9890" stopIfTrue="1" operator="equal">
      <formula>"Vencida"</formula>
    </cfRule>
  </conditionalFormatting>
  <conditionalFormatting sqref="CH297">
    <cfRule type="cellIs" dxfId="4926" priority="9891" stopIfTrue="1" operator="equal">
      <formula>"En avance"</formula>
    </cfRule>
  </conditionalFormatting>
  <conditionalFormatting sqref="CH297">
    <cfRule type="cellIs" dxfId="4925" priority="9892" stopIfTrue="1" operator="equal">
      <formula>"Cumplida"</formula>
    </cfRule>
  </conditionalFormatting>
  <conditionalFormatting sqref="CI297">
    <cfRule type="cellIs" dxfId="4924" priority="9893" operator="equal">
      <formula>"Sin iniciar"</formula>
    </cfRule>
  </conditionalFormatting>
  <conditionalFormatting sqref="CI297">
    <cfRule type="cellIs" dxfId="4923" priority="9894" operator="equal">
      <formula>"Vencida"</formula>
    </cfRule>
  </conditionalFormatting>
  <conditionalFormatting sqref="CI297">
    <cfRule type="cellIs" dxfId="4922" priority="9895" operator="equal">
      <formula>"En avance"</formula>
    </cfRule>
  </conditionalFormatting>
  <conditionalFormatting sqref="CI297">
    <cfRule type="cellIs" dxfId="4921" priority="9896" operator="equal">
      <formula>"Cumplida"</formula>
    </cfRule>
  </conditionalFormatting>
  <conditionalFormatting sqref="CH298">
    <cfRule type="cellIs" dxfId="4920" priority="9897" stopIfTrue="1" operator="equal">
      <formula>"Sin seguimiento"</formula>
    </cfRule>
  </conditionalFormatting>
  <conditionalFormatting sqref="CH298">
    <cfRule type="cellIs" dxfId="4919" priority="9898" stopIfTrue="1" operator="equal">
      <formula>"Sin iniciar"</formula>
    </cfRule>
  </conditionalFormatting>
  <conditionalFormatting sqref="CH298">
    <cfRule type="cellIs" dxfId="4918" priority="9899" stopIfTrue="1" operator="equal">
      <formula>"Vencida"</formula>
    </cfRule>
  </conditionalFormatting>
  <conditionalFormatting sqref="CH298">
    <cfRule type="cellIs" dxfId="4917" priority="9900" stopIfTrue="1" operator="equal">
      <formula>"En avance"</formula>
    </cfRule>
  </conditionalFormatting>
  <conditionalFormatting sqref="CH298">
    <cfRule type="cellIs" dxfId="4916" priority="9901" stopIfTrue="1" operator="equal">
      <formula>"Cumplida"</formula>
    </cfRule>
  </conditionalFormatting>
  <conditionalFormatting sqref="CI298">
    <cfRule type="cellIs" dxfId="4915" priority="9902" operator="equal">
      <formula>"Sin iniciar"</formula>
    </cfRule>
  </conditionalFormatting>
  <conditionalFormatting sqref="CI298">
    <cfRule type="cellIs" dxfId="4914" priority="9903" operator="equal">
      <formula>"Vencida"</formula>
    </cfRule>
  </conditionalFormatting>
  <conditionalFormatting sqref="CI298">
    <cfRule type="cellIs" dxfId="4913" priority="9904" operator="equal">
      <formula>"En avance"</formula>
    </cfRule>
  </conditionalFormatting>
  <conditionalFormatting sqref="CI298">
    <cfRule type="cellIs" dxfId="4912" priority="9905" operator="equal">
      <formula>"Cumplida"</formula>
    </cfRule>
  </conditionalFormatting>
  <conditionalFormatting sqref="CF298">
    <cfRule type="cellIs" dxfId="4911" priority="9906" operator="equal">
      <formula>"Sin iniciar"</formula>
    </cfRule>
  </conditionalFormatting>
  <conditionalFormatting sqref="CF298">
    <cfRule type="cellIs" dxfId="4910" priority="9907" operator="equal">
      <formula>"Vencida"</formula>
    </cfRule>
  </conditionalFormatting>
  <conditionalFormatting sqref="CF298">
    <cfRule type="cellIs" dxfId="4909" priority="9908" operator="equal">
      <formula>"En avance"</formula>
    </cfRule>
  </conditionalFormatting>
  <conditionalFormatting sqref="CF298">
    <cfRule type="cellIs" dxfId="4908" priority="9909" operator="equal">
      <formula>"Cumplida"</formula>
    </cfRule>
  </conditionalFormatting>
  <conditionalFormatting sqref="CH347">
    <cfRule type="cellIs" dxfId="4907" priority="9910" stopIfTrue="1" operator="equal">
      <formula>"Sin seguimiento"</formula>
    </cfRule>
  </conditionalFormatting>
  <conditionalFormatting sqref="CH347">
    <cfRule type="cellIs" dxfId="4906" priority="9911" stopIfTrue="1" operator="equal">
      <formula>"Sin iniciar"</formula>
    </cfRule>
  </conditionalFormatting>
  <conditionalFormatting sqref="CH347">
    <cfRule type="cellIs" dxfId="4905" priority="9912" stopIfTrue="1" operator="equal">
      <formula>"Vencida"</formula>
    </cfRule>
  </conditionalFormatting>
  <conditionalFormatting sqref="CH347">
    <cfRule type="cellIs" dxfId="4904" priority="9913" stopIfTrue="1" operator="equal">
      <formula>"En avance"</formula>
    </cfRule>
  </conditionalFormatting>
  <conditionalFormatting sqref="CH347">
    <cfRule type="cellIs" dxfId="4903" priority="9914" stopIfTrue="1" operator="equal">
      <formula>"Cumplida"</formula>
    </cfRule>
  </conditionalFormatting>
  <conditionalFormatting sqref="CI347">
    <cfRule type="cellIs" dxfId="4902" priority="9915" operator="equal">
      <formula>"Sin iniciar"</formula>
    </cfRule>
  </conditionalFormatting>
  <conditionalFormatting sqref="CI347">
    <cfRule type="cellIs" dxfId="4901" priority="9916" operator="equal">
      <formula>"Vencida"</formula>
    </cfRule>
  </conditionalFormatting>
  <conditionalFormatting sqref="CI347">
    <cfRule type="cellIs" dxfId="4900" priority="9917" operator="equal">
      <formula>"En avance"</formula>
    </cfRule>
  </conditionalFormatting>
  <conditionalFormatting sqref="CI347">
    <cfRule type="cellIs" dxfId="4899" priority="9918" operator="equal">
      <formula>"Cumplida"</formula>
    </cfRule>
  </conditionalFormatting>
  <conditionalFormatting sqref="CF347">
    <cfRule type="cellIs" dxfId="4898" priority="9919" operator="equal">
      <formula>"Sin iniciar"</formula>
    </cfRule>
  </conditionalFormatting>
  <conditionalFormatting sqref="CF347">
    <cfRule type="cellIs" dxfId="4897" priority="9920" operator="equal">
      <formula>"Vencida"</formula>
    </cfRule>
  </conditionalFormatting>
  <conditionalFormatting sqref="CF347">
    <cfRule type="cellIs" dxfId="4896" priority="9921" operator="equal">
      <formula>"En avance"</formula>
    </cfRule>
  </conditionalFormatting>
  <conditionalFormatting sqref="CF347">
    <cfRule type="cellIs" dxfId="4895" priority="9922" operator="equal">
      <formula>"Cumplida"</formula>
    </cfRule>
  </conditionalFormatting>
  <conditionalFormatting sqref="CF396">
    <cfRule type="cellIs" dxfId="4894" priority="9923" stopIfTrue="1" operator="equal">
      <formula>"Sin seguimiento"</formula>
    </cfRule>
  </conditionalFormatting>
  <conditionalFormatting sqref="CF396">
    <cfRule type="cellIs" dxfId="4893" priority="9924" stopIfTrue="1" operator="equal">
      <formula>"Sin iniciar"</formula>
    </cfRule>
  </conditionalFormatting>
  <conditionalFormatting sqref="CF396">
    <cfRule type="cellIs" dxfId="4892" priority="9925" stopIfTrue="1" operator="equal">
      <formula>"Vencida"</formula>
    </cfRule>
  </conditionalFormatting>
  <conditionalFormatting sqref="CF396">
    <cfRule type="cellIs" dxfId="4891" priority="9926" stopIfTrue="1" operator="equal">
      <formula>"En avance"</formula>
    </cfRule>
  </conditionalFormatting>
  <conditionalFormatting sqref="CF396">
    <cfRule type="cellIs" dxfId="4890" priority="9927" stopIfTrue="1" operator="equal">
      <formula>"Cumplida"</formula>
    </cfRule>
  </conditionalFormatting>
  <conditionalFormatting sqref="CH396">
    <cfRule type="cellIs" dxfId="4889" priority="9928" stopIfTrue="1" operator="equal">
      <formula>"Sin iniciar"</formula>
    </cfRule>
  </conditionalFormatting>
  <conditionalFormatting sqref="CH396">
    <cfRule type="cellIs" dxfId="4888" priority="9929" stopIfTrue="1" operator="equal">
      <formula>"Vencida"</formula>
    </cfRule>
  </conditionalFormatting>
  <conditionalFormatting sqref="CH396">
    <cfRule type="cellIs" dxfId="4887" priority="9930" stopIfTrue="1" operator="equal">
      <formula>"En avance"</formula>
    </cfRule>
  </conditionalFormatting>
  <conditionalFormatting sqref="CH396">
    <cfRule type="cellIs" dxfId="4886" priority="9931" stopIfTrue="1" operator="equal">
      <formula>"Cumplida"</formula>
    </cfRule>
  </conditionalFormatting>
  <conditionalFormatting sqref="CI396">
    <cfRule type="cellIs" dxfId="4885" priority="9932" operator="equal">
      <formula>"Sin iniciar"</formula>
    </cfRule>
  </conditionalFormatting>
  <conditionalFormatting sqref="CI396">
    <cfRule type="cellIs" dxfId="4884" priority="9933" operator="equal">
      <formula>"Vencida"</formula>
    </cfRule>
  </conditionalFormatting>
  <conditionalFormatting sqref="CI396">
    <cfRule type="cellIs" dxfId="4883" priority="9934" operator="equal">
      <formula>"En avance"</formula>
    </cfRule>
  </conditionalFormatting>
  <conditionalFormatting sqref="CI396">
    <cfRule type="cellIs" dxfId="4882" priority="9935" operator="equal">
      <formula>"Cumplida"</formula>
    </cfRule>
  </conditionalFormatting>
  <conditionalFormatting sqref="CF398">
    <cfRule type="cellIs" dxfId="4881" priority="9936" stopIfTrue="1" operator="equal">
      <formula>"Sin seguimiento"</formula>
    </cfRule>
  </conditionalFormatting>
  <conditionalFormatting sqref="CF398">
    <cfRule type="cellIs" dxfId="4880" priority="9937" stopIfTrue="1" operator="equal">
      <formula>"Sin iniciar"</formula>
    </cfRule>
  </conditionalFormatting>
  <conditionalFormatting sqref="CF398">
    <cfRule type="cellIs" dxfId="4879" priority="9938" stopIfTrue="1" operator="equal">
      <formula>"Vencida"</formula>
    </cfRule>
  </conditionalFormatting>
  <conditionalFormatting sqref="CF398">
    <cfRule type="cellIs" dxfId="4878" priority="9939" stopIfTrue="1" operator="equal">
      <formula>"En avance"</formula>
    </cfRule>
  </conditionalFormatting>
  <conditionalFormatting sqref="CF398">
    <cfRule type="cellIs" dxfId="4877" priority="9940" stopIfTrue="1" operator="equal">
      <formula>"Cumplida"</formula>
    </cfRule>
  </conditionalFormatting>
  <conditionalFormatting sqref="CH398">
    <cfRule type="cellIs" dxfId="4876" priority="9941" stopIfTrue="1" operator="equal">
      <formula>"Sin iniciar"</formula>
    </cfRule>
  </conditionalFormatting>
  <conditionalFormatting sqref="CH398">
    <cfRule type="cellIs" dxfId="4875" priority="9942" stopIfTrue="1" operator="equal">
      <formula>"Vencida"</formula>
    </cfRule>
  </conditionalFormatting>
  <conditionalFormatting sqref="CH398">
    <cfRule type="cellIs" dxfId="4874" priority="9943" stopIfTrue="1" operator="equal">
      <formula>"En avance"</formula>
    </cfRule>
  </conditionalFormatting>
  <conditionalFormatting sqref="CH398">
    <cfRule type="cellIs" dxfId="4873" priority="9944" stopIfTrue="1" operator="equal">
      <formula>"Cumplida"</formula>
    </cfRule>
  </conditionalFormatting>
  <conditionalFormatting sqref="CI398">
    <cfRule type="cellIs" dxfId="4872" priority="9945" operator="equal">
      <formula>"Sin iniciar"</formula>
    </cfRule>
  </conditionalFormatting>
  <conditionalFormatting sqref="CI398">
    <cfRule type="cellIs" dxfId="4871" priority="9946" operator="equal">
      <formula>"Vencida"</formula>
    </cfRule>
  </conditionalFormatting>
  <conditionalFormatting sqref="CI398">
    <cfRule type="cellIs" dxfId="4870" priority="9947" operator="equal">
      <formula>"En avance"</formula>
    </cfRule>
  </conditionalFormatting>
  <conditionalFormatting sqref="CI398">
    <cfRule type="cellIs" dxfId="4869" priority="9948" operator="equal">
      <formula>"Cumplida"</formula>
    </cfRule>
  </conditionalFormatting>
  <conditionalFormatting sqref="CF400">
    <cfRule type="cellIs" dxfId="4868" priority="9949" stopIfTrue="1" operator="equal">
      <formula>"Sin seguimiento"</formula>
    </cfRule>
  </conditionalFormatting>
  <conditionalFormatting sqref="CF400">
    <cfRule type="cellIs" dxfId="4867" priority="9950" stopIfTrue="1" operator="equal">
      <formula>"Sin iniciar"</formula>
    </cfRule>
  </conditionalFormatting>
  <conditionalFormatting sqref="CF400">
    <cfRule type="cellIs" dxfId="4866" priority="9951" stopIfTrue="1" operator="equal">
      <formula>"Vencida"</formula>
    </cfRule>
  </conditionalFormatting>
  <conditionalFormatting sqref="CF400">
    <cfRule type="cellIs" dxfId="4865" priority="9952" stopIfTrue="1" operator="equal">
      <formula>"En avance"</formula>
    </cfRule>
  </conditionalFormatting>
  <conditionalFormatting sqref="CF400">
    <cfRule type="cellIs" dxfId="4864" priority="9953" stopIfTrue="1" operator="equal">
      <formula>"Cumplida"</formula>
    </cfRule>
  </conditionalFormatting>
  <conditionalFormatting sqref="CH400">
    <cfRule type="cellIs" dxfId="4863" priority="9954" stopIfTrue="1" operator="equal">
      <formula>"Sin iniciar"</formula>
    </cfRule>
  </conditionalFormatting>
  <conditionalFormatting sqref="CH400">
    <cfRule type="cellIs" dxfId="4862" priority="9955" stopIfTrue="1" operator="equal">
      <formula>"Vencida"</formula>
    </cfRule>
  </conditionalFormatting>
  <conditionalFormatting sqref="CH400">
    <cfRule type="cellIs" dxfId="4861" priority="9956" stopIfTrue="1" operator="equal">
      <formula>"En avance"</formula>
    </cfRule>
  </conditionalFormatting>
  <conditionalFormatting sqref="CH400">
    <cfRule type="cellIs" dxfId="4860" priority="9957" stopIfTrue="1" operator="equal">
      <formula>"Cumplida"</formula>
    </cfRule>
  </conditionalFormatting>
  <conditionalFormatting sqref="CI400">
    <cfRule type="cellIs" dxfId="4859" priority="9958" operator="equal">
      <formula>"Sin iniciar"</formula>
    </cfRule>
  </conditionalFormatting>
  <conditionalFormatting sqref="CI400">
    <cfRule type="cellIs" dxfId="4858" priority="9959" operator="equal">
      <formula>"Vencida"</formula>
    </cfRule>
  </conditionalFormatting>
  <conditionalFormatting sqref="CI400">
    <cfRule type="cellIs" dxfId="4857" priority="9960" operator="equal">
      <formula>"En avance"</formula>
    </cfRule>
  </conditionalFormatting>
  <conditionalFormatting sqref="CI400">
    <cfRule type="cellIs" dxfId="4856" priority="9961" operator="equal">
      <formula>"Cumplida"</formula>
    </cfRule>
  </conditionalFormatting>
  <conditionalFormatting sqref="CH401">
    <cfRule type="cellIs" dxfId="4855" priority="9962" stopIfTrue="1" operator="equal">
      <formula>"Sin seguimiento"</formula>
    </cfRule>
  </conditionalFormatting>
  <conditionalFormatting sqref="CH401">
    <cfRule type="cellIs" dxfId="4854" priority="9963" stopIfTrue="1" operator="equal">
      <formula>"Sin iniciar"</formula>
    </cfRule>
  </conditionalFormatting>
  <conditionalFormatting sqref="CH401">
    <cfRule type="cellIs" dxfId="4853" priority="9964" stopIfTrue="1" operator="equal">
      <formula>"Vencida"</formula>
    </cfRule>
  </conditionalFormatting>
  <conditionalFormatting sqref="CH401">
    <cfRule type="cellIs" dxfId="4852" priority="9965" stopIfTrue="1" operator="equal">
      <formula>"En avance"</formula>
    </cfRule>
  </conditionalFormatting>
  <conditionalFormatting sqref="CH401">
    <cfRule type="cellIs" dxfId="4851" priority="9966" stopIfTrue="1" operator="equal">
      <formula>"Cumplida"</formula>
    </cfRule>
  </conditionalFormatting>
  <conditionalFormatting sqref="CI401">
    <cfRule type="cellIs" dxfId="4850" priority="9967" operator="equal">
      <formula>"Sin iniciar"</formula>
    </cfRule>
  </conditionalFormatting>
  <conditionalFormatting sqref="CI401">
    <cfRule type="cellIs" dxfId="4849" priority="9968" operator="equal">
      <formula>"Vencida"</formula>
    </cfRule>
  </conditionalFormatting>
  <conditionalFormatting sqref="CI401">
    <cfRule type="cellIs" dxfId="4848" priority="9969" operator="equal">
      <formula>"En avance"</formula>
    </cfRule>
  </conditionalFormatting>
  <conditionalFormatting sqref="CI401">
    <cfRule type="cellIs" dxfId="4847" priority="9970" operator="equal">
      <formula>"Cumplida"</formula>
    </cfRule>
  </conditionalFormatting>
  <conditionalFormatting sqref="CF401">
    <cfRule type="cellIs" dxfId="4846" priority="9971" operator="equal">
      <formula>"Sin iniciar"</formula>
    </cfRule>
  </conditionalFormatting>
  <conditionalFormatting sqref="CF401">
    <cfRule type="cellIs" dxfId="4845" priority="9972" operator="equal">
      <formula>"Vencida"</formula>
    </cfRule>
  </conditionalFormatting>
  <conditionalFormatting sqref="CF401">
    <cfRule type="cellIs" dxfId="4844" priority="9973" operator="equal">
      <formula>"En avance"</formula>
    </cfRule>
  </conditionalFormatting>
  <conditionalFormatting sqref="CF401">
    <cfRule type="cellIs" dxfId="4843" priority="9974" operator="equal">
      <formula>"Cumplida"</formula>
    </cfRule>
  </conditionalFormatting>
  <conditionalFormatting sqref="CH63">
    <cfRule type="cellIs" dxfId="4842" priority="9975" stopIfTrue="1" operator="equal">
      <formula>"Sin seguimiento"</formula>
    </cfRule>
  </conditionalFormatting>
  <conditionalFormatting sqref="CH63">
    <cfRule type="cellIs" dxfId="4841" priority="9976" stopIfTrue="1" operator="equal">
      <formula>"Sin iniciar"</formula>
    </cfRule>
  </conditionalFormatting>
  <conditionalFormatting sqref="CH63">
    <cfRule type="cellIs" dxfId="4840" priority="9977" stopIfTrue="1" operator="equal">
      <formula>"Vencida"</formula>
    </cfRule>
  </conditionalFormatting>
  <conditionalFormatting sqref="CH63">
    <cfRule type="cellIs" dxfId="4839" priority="9978" stopIfTrue="1" operator="equal">
      <formula>"En avance"</formula>
    </cfRule>
  </conditionalFormatting>
  <conditionalFormatting sqref="CH63">
    <cfRule type="cellIs" dxfId="4838" priority="9979" stopIfTrue="1" operator="equal">
      <formula>"Cumplida"</formula>
    </cfRule>
  </conditionalFormatting>
  <conditionalFormatting sqref="CI63">
    <cfRule type="cellIs" dxfId="4837" priority="9980" operator="equal">
      <formula>"Sin iniciar"</formula>
    </cfRule>
  </conditionalFormatting>
  <conditionalFormatting sqref="CI63">
    <cfRule type="cellIs" dxfId="4836" priority="9981" operator="equal">
      <formula>"Vencida"</formula>
    </cfRule>
  </conditionalFormatting>
  <conditionalFormatting sqref="CI63">
    <cfRule type="cellIs" dxfId="4835" priority="9982" operator="equal">
      <formula>"En avance"</formula>
    </cfRule>
  </conditionalFormatting>
  <conditionalFormatting sqref="CI63">
    <cfRule type="cellIs" dxfId="4834" priority="9983" operator="equal">
      <formula>"Cumplida"</formula>
    </cfRule>
  </conditionalFormatting>
  <conditionalFormatting sqref="CE270">
    <cfRule type="cellIs" dxfId="4833" priority="9984" operator="equal">
      <formula>"Sin iniciar"</formula>
    </cfRule>
  </conditionalFormatting>
  <conditionalFormatting sqref="CE270">
    <cfRule type="cellIs" dxfId="4832" priority="9985" operator="equal">
      <formula>"Vencida"</formula>
    </cfRule>
  </conditionalFormatting>
  <conditionalFormatting sqref="CE270">
    <cfRule type="cellIs" dxfId="4831" priority="9986" operator="equal">
      <formula>"En avance"</formula>
    </cfRule>
  </conditionalFormatting>
  <conditionalFormatting sqref="CE270">
    <cfRule type="cellIs" dxfId="4830" priority="9987" operator="equal">
      <formula>"Cumplida"</formula>
    </cfRule>
  </conditionalFormatting>
  <conditionalFormatting sqref="CF270">
    <cfRule type="cellIs" dxfId="4829" priority="9988" stopIfTrue="1" operator="equal">
      <formula>"Sin seguimiento"</formula>
    </cfRule>
  </conditionalFormatting>
  <conditionalFormatting sqref="CF270">
    <cfRule type="cellIs" dxfId="4828" priority="9989" stopIfTrue="1" operator="equal">
      <formula>"Sin iniciar"</formula>
    </cfRule>
  </conditionalFormatting>
  <conditionalFormatting sqref="CF270">
    <cfRule type="cellIs" dxfId="4827" priority="9990" stopIfTrue="1" operator="equal">
      <formula>"Vencida"</formula>
    </cfRule>
  </conditionalFormatting>
  <conditionalFormatting sqref="CF270">
    <cfRule type="cellIs" dxfId="4826" priority="9991" stopIfTrue="1" operator="equal">
      <formula>"En avance"</formula>
    </cfRule>
  </conditionalFormatting>
  <conditionalFormatting sqref="CF270">
    <cfRule type="cellIs" dxfId="4825" priority="9992" stopIfTrue="1" operator="equal">
      <formula>"Cumplida"</formula>
    </cfRule>
  </conditionalFormatting>
  <conditionalFormatting sqref="CG270">
    <cfRule type="cellIs" dxfId="4824" priority="9993" operator="equal">
      <formula>"Sin iniciar"</formula>
    </cfRule>
  </conditionalFormatting>
  <conditionalFormatting sqref="CG270">
    <cfRule type="cellIs" dxfId="4823" priority="9994" operator="equal">
      <formula>"Vencida"</formula>
    </cfRule>
  </conditionalFormatting>
  <conditionalFormatting sqref="CG270">
    <cfRule type="cellIs" dxfId="4822" priority="9995" operator="equal">
      <formula>"En avance"</formula>
    </cfRule>
  </conditionalFormatting>
  <conditionalFormatting sqref="CG270">
    <cfRule type="cellIs" dxfId="4821" priority="9996" operator="equal">
      <formula>"Cumplida"</formula>
    </cfRule>
  </conditionalFormatting>
  <conditionalFormatting sqref="CG270">
    <cfRule type="cellIs" dxfId="4820" priority="9997" operator="equal">
      <formula>"Sin iniciar"</formula>
    </cfRule>
  </conditionalFormatting>
  <conditionalFormatting sqref="CG270">
    <cfRule type="cellIs" dxfId="4819" priority="9998" operator="equal">
      <formula>"Vencida"</formula>
    </cfRule>
  </conditionalFormatting>
  <conditionalFormatting sqref="CG270">
    <cfRule type="cellIs" dxfId="4818" priority="9999" operator="equal">
      <formula>"En avance"</formula>
    </cfRule>
  </conditionalFormatting>
  <conditionalFormatting sqref="CG270">
    <cfRule type="cellIs" dxfId="4817" priority="10000" operator="equal">
      <formula>"Cumplida"</formula>
    </cfRule>
  </conditionalFormatting>
  <conditionalFormatting sqref="CI270">
    <cfRule type="cellIs" dxfId="4816" priority="10001" operator="equal">
      <formula>"Sin iniciar"</formula>
    </cfRule>
  </conditionalFormatting>
  <conditionalFormatting sqref="CI270">
    <cfRule type="cellIs" dxfId="4815" priority="10002" operator="equal">
      <formula>"Vencida"</formula>
    </cfRule>
  </conditionalFormatting>
  <conditionalFormatting sqref="CI270">
    <cfRule type="cellIs" dxfId="4814" priority="10003" operator="equal">
      <formula>"En avance"</formula>
    </cfRule>
  </conditionalFormatting>
  <conditionalFormatting sqref="CI270">
    <cfRule type="cellIs" dxfId="4813" priority="10004" operator="equal">
      <formula>"Cumplida"</formula>
    </cfRule>
  </conditionalFormatting>
  <conditionalFormatting sqref="CH270">
    <cfRule type="cellIs" dxfId="4812" priority="10005" stopIfTrue="1" operator="equal">
      <formula>"Sin seguimiento"</formula>
    </cfRule>
  </conditionalFormatting>
  <conditionalFormatting sqref="CH270">
    <cfRule type="cellIs" dxfId="4811" priority="10006" stopIfTrue="1" operator="equal">
      <formula>"Sin iniciar"</formula>
    </cfRule>
  </conditionalFormatting>
  <conditionalFormatting sqref="CH270">
    <cfRule type="cellIs" dxfId="4810" priority="10007" stopIfTrue="1" operator="equal">
      <formula>"Vencida"</formula>
    </cfRule>
  </conditionalFormatting>
  <conditionalFormatting sqref="CH270">
    <cfRule type="cellIs" dxfId="4809" priority="10008" stopIfTrue="1" operator="equal">
      <formula>"En avance"</formula>
    </cfRule>
  </conditionalFormatting>
  <conditionalFormatting sqref="CH270">
    <cfRule type="cellIs" dxfId="4808" priority="10009" stopIfTrue="1" operator="equal">
      <formula>"Cumplida"</formula>
    </cfRule>
  </conditionalFormatting>
  <conditionalFormatting sqref="CI66">
    <cfRule type="cellIs" dxfId="4807" priority="10010" operator="equal">
      <formula>"Sin iniciar"</formula>
    </cfRule>
  </conditionalFormatting>
  <conditionalFormatting sqref="CI66">
    <cfRule type="cellIs" dxfId="4806" priority="10011" operator="equal">
      <formula>"Vencida"</formula>
    </cfRule>
  </conditionalFormatting>
  <conditionalFormatting sqref="CI66">
    <cfRule type="cellIs" dxfId="4805" priority="10012" operator="equal">
      <formula>"En avance"</formula>
    </cfRule>
  </conditionalFormatting>
  <conditionalFormatting sqref="CI66">
    <cfRule type="cellIs" dxfId="4804" priority="10013" operator="equal">
      <formula>"Cumplida"</formula>
    </cfRule>
  </conditionalFormatting>
  <conditionalFormatting sqref="CE66:CF66">
    <cfRule type="cellIs" dxfId="4803" priority="10014" operator="equal">
      <formula>"Sin iniciar"</formula>
    </cfRule>
  </conditionalFormatting>
  <conditionalFormatting sqref="CE66:CF66">
    <cfRule type="cellIs" dxfId="4802" priority="10015" operator="equal">
      <formula>"Vencida"</formula>
    </cfRule>
  </conditionalFormatting>
  <conditionalFormatting sqref="CE66:CF66">
    <cfRule type="cellIs" dxfId="4801" priority="10016" operator="equal">
      <formula>"En avance"</formula>
    </cfRule>
  </conditionalFormatting>
  <conditionalFormatting sqref="CE66:CF66">
    <cfRule type="cellIs" dxfId="4800" priority="10017" operator="equal">
      <formula>"Cumplida"</formula>
    </cfRule>
  </conditionalFormatting>
  <conditionalFormatting sqref="CG66">
    <cfRule type="cellIs" dxfId="4799" priority="10018" operator="equal">
      <formula>"Sin iniciar"</formula>
    </cfRule>
  </conditionalFormatting>
  <conditionalFormatting sqref="CG66">
    <cfRule type="cellIs" dxfId="4798" priority="10019" operator="equal">
      <formula>"Vencida"</formula>
    </cfRule>
  </conditionalFormatting>
  <conditionalFormatting sqref="CG66">
    <cfRule type="cellIs" dxfId="4797" priority="10020" operator="equal">
      <formula>"En avance"</formula>
    </cfRule>
  </conditionalFormatting>
  <conditionalFormatting sqref="CG66">
    <cfRule type="cellIs" dxfId="4796" priority="10021" operator="equal">
      <formula>"Cumplida"</formula>
    </cfRule>
  </conditionalFormatting>
  <conditionalFormatting sqref="CI67">
    <cfRule type="cellIs" dxfId="4795" priority="10022" operator="equal">
      <formula>"Sin iniciar"</formula>
    </cfRule>
  </conditionalFormatting>
  <conditionalFormatting sqref="CI67">
    <cfRule type="cellIs" dxfId="4794" priority="10023" operator="equal">
      <formula>"Vencida"</formula>
    </cfRule>
  </conditionalFormatting>
  <conditionalFormatting sqref="CI67">
    <cfRule type="cellIs" dxfId="4793" priority="10024" operator="equal">
      <formula>"En avance"</formula>
    </cfRule>
  </conditionalFormatting>
  <conditionalFormatting sqref="CI67">
    <cfRule type="cellIs" dxfId="4792" priority="10025" operator="equal">
      <formula>"Cumplida"</formula>
    </cfRule>
  </conditionalFormatting>
  <conditionalFormatting sqref="CE67">
    <cfRule type="cellIs" dxfId="4791" priority="10026" operator="equal">
      <formula>"Sin iniciar"</formula>
    </cfRule>
  </conditionalFormatting>
  <conditionalFormatting sqref="CE67">
    <cfRule type="cellIs" dxfId="4790" priority="10027" operator="equal">
      <formula>"Vencida"</formula>
    </cfRule>
  </conditionalFormatting>
  <conditionalFormatting sqref="CE67">
    <cfRule type="cellIs" dxfId="4789" priority="10028" operator="equal">
      <formula>"En avance"</formula>
    </cfRule>
  </conditionalFormatting>
  <conditionalFormatting sqref="CE67">
    <cfRule type="cellIs" dxfId="4788" priority="10029" operator="equal">
      <formula>"Cumplida"</formula>
    </cfRule>
  </conditionalFormatting>
  <conditionalFormatting sqref="CF67">
    <cfRule type="cellIs" dxfId="4787" priority="10030" stopIfTrue="1" operator="equal">
      <formula>"Sin seguimiento"</formula>
    </cfRule>
  </conditionalFormatting>
  <conditionalFormatting sqref="CF67">
    <cfRule type="cellIs" dxfId="4786" priority="10031" stopIfTrue="1" operator="equal">
      <formula>"Sin iniciar"</formula>
    </cfRule>
  </conditionalFormatting>
  <conditionalFormatting sqref="CF67">
    <cfRule type="cellIs" dxfId="4785" priority="10032" stopIfTrue="1" operator="equal">
      <formula>"Vencida"</formula>
    </cfRule>
  </conditionalFormatting>
  <conditionalFormatting sqref="CF67">
    <cfRule type="cellIs" dxfId="4784" priority="10033" stopIfTrue="1" operator="equal">
      <formula>"En avance"</formula>
    </cfRule>
  </conditionalFormatting>
  <conditionalFormatting sqref="CF67">
    <cfRule type="cellIs" dxfId="4783" priority="10034" stopIfTrue="1" operator="equal">
      <formula>"Cumplida"</formula>
    </cfRule>
  </conditionalFormatting>
  <conditionalFormatting sqref="CG67">
    <cfRule type="cellIs" dxfId="4782" priority="10035" operator="equal">
      <formula>"Sin iniciar"</formula>
    </cfRule>
  </conditionalFormatting>
  <conditionalFormatting sqref="CG67">
    <cfRule type="cellIs" dxfId="4781" priority="10036" operator="equal">
      <formula>"Vencida"</formula>
    </cfRule>
  </conditionalFormatting>
  <conditionalFormatting sqref="CG67">
    <cfRule type="cellIs" dxfId="4780" priority="10037" operator="equal">
      <formula>"En avance"</formula>
    </cfRule>
  </conditionalFormatting>
  <conditionalFormatting sqref="CG67">
    <cfRule type="cellIs" dxfId="4779" priority="10038" operator="equal">
      <formula>"Cumplida"</formula>
    </cfRule>
  </conditionalFormatting>
  <conditionalFormatting sqref="CG67">
    <cfRule type="cellIs" dxfId="4778" priority="10039" operator="equal">
      <formula>"Sin iniciar"</formula>
    </cfRule>
  </conditionalFormatting>
  <conditionalFormatting sqref="CG67">
    <cfRule type="cellIs" dxfId="4777" priority="10040" operator="equal">
      <formula>"Vencida"</formula>
    </cfRule>
  </conditionalFormatting>
  <conditionalFormatting sqref="CG67">
    <cfRule type="cellIs" dxfId="4776" priority="10041" operator="equal">
      <formula>"En avance"</formula>
    </cfRule>
  </conditionalFormatting>
  <conditionalFormatting sqref="CG67">
    <cfRule type="cellIs" dxfId="4775" priority="10042" operator="equal">
      <formula>"Cumplida"</formula>
    </cfRule>
  </conditionalFormatting>
  <conditionalFormatting sqref="CH67">
    <cfRule type="cellIs" dxfId="4774" priority="10043" operator="equal">
      <formula>"Sin iniciar"</formula>
    </cfRule>
  </conditionalFormatting>
  <conditionalFormatting sqref="CH67">
    <cfRule type="cellIs" dxfId="4773" priority="10044" operator="equal">
      <formula>"Vencida"</formula>
    </cfRule>
  </conditionalFormatting>
  <conditionalFormatting sqref="CH67">
    <cfRule type="cellIs" dxfId="4772" priority="10045" operator="equal">
      <formula>"En avance"</formula>
    </cfRule>
  </conditionalFormatting>
  <conditionalFormatting sqref="CH67">
    <cfRule type="cellIs" dxfId="4771" priority="10046" operator="equal">
      <formula>"Cumplida"</formula>
    </cfRule>
  </conditionalFormatting>
  <conditionalFormatting sqref="CI266">
    <cfRule type="cellIs" dxfId="4770" priority="10047" operator="equal">
      <formula>"Sin iniciar"</formula>
    </cfRule>
  </conditionalFormatting>
  <conditionalFormatting sqref="CI266">
    <cfRule type="cellIs" dxfId="4769" priority="10048" operator="equal">
      <formula>"Vencida"</formula>
    </cfRule>
  </conditionalFormatting>
  <conditionalFormatting sqref="CI266">
    <cfRule type="cellIs" dxfId="4768" priority="10049" operator="equal">
      <formula>"En avance"</formula>
    </cfRule>
  </conditionalFormatting>
  <conditionalFormatting sqref="CI266">
    <cfRule type="cellIs" dxfId="4767" priority="10050" operator="equal">
      <formula>"Cumplida"</formula>
    </cfRule>
  </conditionalFormatting>
  <conditionalFormatting sqref="CH266">
    <cfRule type="cellIs" dxfId="4766" priority="10051" operator="equal">
      <formula>"Sin iniciar"</formula>
    </cfRule>
  </conditionalFormatting>
  <conditionalFormatting sqref="CH266">
    <cfRule type="cellIs" dxfId="4765" priority="10052" operator="equal">
      <formula>"Vencida"</formula>
    </cfRule>
  </conditionalFormatting>
  <conditionalFormatting sqref="CH266">
    <cfRule type="cellIs" dxfId="4764" priority="10053" operator="equal">
      <formula>"En avance"</formula>
    </cfRule>
  </conditionalFormatting>
  <conditionalFormatting sqref="CH266">
    <cfRule type="cellIs" dxfId="4763" priority="10054" operator="equal">
      <formula>"Cumplida"</formula>
    </cfRule>
  </conditionalFormatting>
  <conditionalFormatting sqref="CF266 CH266">
    <cfRule type="cellIs" dxfId="4762" priority="10055" stopIfTrue="1" operator="equal">
      <formula>"Sin seguimiento"</formula>
    </cfRule>
  </conditionalFormatting>
  <conditionalFormatting sqref="CF266 CH266">
    <cfRule type="cellIs" dxfId="4761" priority="10056" stopIfTrue="1" operator="equal">
      <formula>"Sin iniciar"</formula>
    </cfRule>
  </conditionalFormatting>
  <conditionalFormatting sqref="CF266 CH266">
    <cfRule type="cellIs" dxfId="4760" priority="10057" stopIfTrue="1" operator="equal">
      <formula>"Vencida"</formula>
    </cfRule>
  </conditionalFormatting>
  <conditionalFormatting sqref="CF266 CH266">
    <cfRule type="cellIs" dxfId="4759" priority="10058" stopIfTrue="1" operator="equal">
      <formula>"En avance"</formula>
    </cfRule>
  </conditionalFormatting>
  <conditionalFormatting sqref="CF266 CH266">
    <cfRule type="cellIs" dxfId="4758" priority="10059" stopIfTrue="1" operator="equal">
      <formula>"Cumplida"</formula>
    </cfRule>
  </conditionalFormatting>
  <conditionalFormatting sqref="CG266">
    <cfRule type="cellIs" dxfId="4757" priority="10060" operator="equal">
      <formula>"Sin iniciar"</formula>
    </cfRule>
  </conditionalFormatting>
  <conditionalFormatting sqref="CG266">
    <cfRule type="cellIs" dxfId="4756" priority="10061" operator="equal">
      <formula>"Vencida"</formula>
    </cfRule>
  </conditionalFormatting>
  <conditionalFormatting sqref="CG266">
    <cfRule type="cellIs" dxfId="4755" priority="10062" operator="equal">
      <formula>"En avance"</formula>
    </cfRule>
  </conditionalFormatting>
  <conditionalFormatting sqref="CG266">
    <cfRule type="cellIs" dxfId="4754" priority="10063" operator="equal">
      <formula>"Cumplida"</formula>
    </cfRule>
  </conditionalFormatting>
  <conditionalFormatting sqref="CG266">
    <cfRule type="cellIs" dxfId="4753" priority="10064" operator="equal">
      <formula>"Sin iniciar"</formula>
    </cfRule>
  </conditionalFormatting>
  <conditionalFormatting sqref="CG266">
    <cfRule type="cellIs" dxfId="4752" priority="10065" operator="equal">
      <formula>"Vencida"</formula>
    </cfRule>
  </conditionalFormatting>
  <conditionalFormatting sqref="CG266">
    <cfRule type="cellIs" dxfId="4751" priority="10066" operator="equal">
      <formula>"En avance"</formula>
    </cfRule>
  </conditionalFormatting>
  <conditionalFormatting sqref="CG266">
    <cfRule type="cellIs" dxfId="4750" priority="10067" operator="equal">
      <formula>"Cumplida"</formula>
    </cfRule>
  </conditionalFormatting>
  <conditionalFormatting sqref="CE266">
    <cfRule type="cellIs" dxfId="4749" priority="10068" operator="equal">
      <formula>"Sin iniciar"</formula>
    </cfRule>
  </conditionalFormatting>
  <conditionalFormatting sqref="CE266">
    <cfRule type="cellIs" dxfId="4748" priority="10069" operator="equal">
      <formula>"Vencida"</formula>
    </cfRule>
  </conditionalFormatting>
  <conditionalFormatting sqref="CE266">
    <cfRule type="cellIs" dxfId="4747" priority="10070" operator="equal">
      <formula>"En avance"</formula>
    </cfRule>
  </conditionalFormatting>
  <conditionalFormatting sqref="CE266">
    <cfRule type="cellIs" dxfId="4746" priority="10071" operator="equal">
      <formula>"Cumplida"</formula>
    </cfRule>
  </conditionalFormatting>
  <conditionalFormatting sqref="CI267">
    <cfRule type="cellIs" dxfId="4745" priority="10072" operator="equal">
      <formula>"Sin iniciar"</formula>
    </cfRule>
  </conditionalFormatting>
  <conditionalFormatting sqref="CI267">
    <cfRule type="cellIs" dxfId="4744" priority="10073" operator="equal">
      <formula>"Vencida"</formula>
    </cfRule>
  </conditionalFormatting>
  <conditionalFormatting sqref="CI267">
    <cfRule type="cellIs" dxfId="4743" priority="10074" operator="equal">
      <formula>"En avance"</formula>
    </cfRule>
  </conditionalFormatting>
  <conditionalFormatting sqref="CI267">
    <cfRule type="cellIs" dxfId="4742" priority="10075" operator="equal">
      <formula>"Cumplida"</formula>
    </cfRule>
  </conditionalFormatting>
  <conditionalFormatting sqref="CF267 CH267">
    <cfRule type="cellIs" dxfId="4741" priority="10076" stopIfTrue="1" operator="equal">
      <formula>"Sin seguimiento"</formula>
    </cfRule>
  </conditionalFormatting>
  <conditionalFormatting sqref="CF267 CH267">
    <cfRule type="cellIs" dxfId="4740" priority="10077" stopIfTrue="1" operator="equal">
      <formula>"Sin iniciar"</formula>
    </cfRule>
  </conditionalFormatting>
  <conditionalFormatting sqref="CF267 CH267">
    <cfRule type="cellIs" dxfId="4739" priority="10078" stopIfTrue="1" operator="equal">
      <formula>"Vencida"</formula>
    </cfRule>
  </conditionalFormatting>
  <conditionalFormatting sqref="CF267 CH267">
    <cfRule type="cellIs" dxfId="4738" priority="10079" stopIfTrue="1" operator="equal">
      <formula>"En avance"</formula>
    </cfRule>
  </conditionalFormatting>
  <conditionalFormatting sqref="CF267 CH267">
    <cfRule type="cellIs" dxfId="4737" priority="10080" stopIfTrue="1" operator="equal">
      <formula>"Cumplida"</formula>
    </cfRule>
  </conditionalFormatting>
  <conditionalFormatting sqref="CE267">
    <cfRule type="cellIs" dxfId="4736" priority="10081" operator="equal">
      <formula>"Sin iniciar"</formula>
    </cfRule>
  </conditionalFormatting>
  <conditionalFormatting sqref="CE267">
    <cfRule type="cellIs" dxfId="4735" priority="10082" operator="equal">
      <formula>"Vencida"</formula>
    </cfRule>
  </conditionalFormatting>
  <conditionalFormatting sqref="CE267">
    <cfRule type="cellIs" dxfId="4734" priority="10083" operator="equal">
      <formula>"En avance"</formula>
    </cfRule>
  </conditionalFormatting>
  <conditionalFormatting sqref="CE267">
    <cfRule type="cellIs" dxfId="4733" priority="10084" operator="equal">
      <formula>"Cumplida"</formula>
    </cfRule>
  </conditionalFormatting>
  <conditionalFormatting sqref="CG267">
    <cfRule type="cellIs" dxfId="4732" priority="10085" operator="equal">
      <formula>"Sin iniciar"</formula>
    </cfRule>
  </conditionalFormatting>
  <conditionalFormatting sqref="CG267">
    <cfRule type="cellIs" dxfId="4731" priority="10086" operator="equal">
      <formula>"Vencida"</formula>
    </cfRule>
  </conditionalFormatting>
  <conditionalFormatting sqref="CG267">
    <cfRule type="cellIs" dxfId="4730" priority="10087" operator="equal">
      <formula>"En avance"</formula>
    </cfRule>
  </conditionalFormatting>
  <conditionalFormatting sqref="CG267">
    <cfRule type="cellIs" dxfId="4729" priority="10088" operator="equal">
      <formula>"Cumplida"</formula>
    </cfRule>
  </conditionalFormatting>
  <conditionalFormatting sqref="CG267">
    <cfRule type="cellIs" dxfId="4728" priority="10089" operator="equal">
      <formula>"Sin iniciar"</formula>
    </cfRule>
  </conditionalFormatting>
  <conditionalFormatting sqref="CG267">
    <cfRule type="cellIs" dxfId="4727" priority="10090" operator="equal">
      <formula>"Vencida"</formula>
    </cfRule>
  </conditionalFormatting>
  <conditionalFormatting sqref="CG267">
    <cfRule type="cellIs" dxfId="4726" priority="10091" operator="equal">
      <formula>"En avance"</formula>
    </cfRule>
  </conditionalFormatting>
  <conditionalFormatting sqref="CG267">
    <cfRule type="cellIs" dxfId="4725" priority="10092" operator="equal">
      <formula>"Cumplida"</formula>
    </cfRule>
  </conditionalFormatting>
  <conditionalFormatting sqref="CE268">
    <cfRule type="cellIs" dxfId="4724" priority="10093" operator="equal">
      <formula>"Sin iniciar"</formula>
    </cfRule>
  </conditionalFormatting>
  <conditionalFormatting sqref="CE268">
    <cfRule type="cellIs" dxfId="4723" priority="10094" operator="equal">
      <formula>"Vencida"</formula>
    </cfRule>
  </conditionalFormatting>
  <conditionalFormatting sqref="CE268">
    <cfRule type="cellIs" dxfId="4722" priority="10095" operator="equal">
      <formula>"En avance"</formula>
    </cfRule>
  </conditionalFormatting>
  <conditionalFormatting sqref="CE268">
    <cfRule type="cellIs" dxfId="4721" priority="10096" operator="equal">
      <formula>"Cumplida"</formula>
    </cfRule>
  </conditionalFormatting>
  <conditionalFormatting sqref="CF268">
    <cfRule type="cellIs" dxfId="4720" priority="10097" stopIfTrue="1" operator="equal">
      <formula>"Sin seguimiento"</formula>
    </cfRule>
  </conditionalFormatting>
  <conditionalFormatting sqref="CF268">
    <cfRule type="cellIs" dxfId="4719" priority="10098" stopIfTrue="1" operator="equal">
      <formula>"Sin iniciar"</formula>
    </cfRule>
  </conditionalFormatting>
  <conditionalFormatting sqref="CF268">
    <cfRule type="cellIs" dxfId="4718" priority="10099" stopIfTrue="1" operator="equal">
      <formula>"Vencida"</formula>
    </cfRule>
  </conditionalFormatting>
  <conditionalFormatting sqref="CF268">
    <cfRule type="cellIs" dxfId="4717" priority="10100" stopIfTrue="1" operator="equal">
      <formula>"En avance"</formula>
    </cfRule>
  </conditionalFormatting>
  <conditionalFormatting sqref="CF268">
    <cfRule type="cellIs" dxfId="4716" priority="10101" stopIfTrue="1" operator="equal">
      <formula>"Cumplida"</formula>
    </cfRule>
  </conditionalFormatting>
  <conditionalFormatting sqref="CG268">
    <cfRule type="cellIs" dxfId="4715" priority="10102" operator="equal">
      <formula>"Sin iniciar"</formula>
    </cfRule>
  </conditionalFormatting>
  <conditionalFormatting sqref="CG268">
    <cfRule type="cellIs" dxfId="4714" priority="10103" operator="equal">
      <formula>"Vencida"</formula>
    </cfRule>
  </conditionalFormatting>
  <conditionalFormatting sqref="CG268">
    <cfRule type="cellIs" dxfId="4713" priority="10104" operator="equal">
      <formula>"En avance"</formula>
    </cfRule>
  </conditionalFormatting>
  <conditionalFormatting sqref="CG268">
    <cfRule type="cellIs" dxfId="4712" priority="10105" operator="equal">
      <formula>"Cumplida"</formula>
    </cfRule>
  </conditionalFormatting>
  <conditionalFormatting sqref="CG268">
    <cfRule type="cellIs" dxfId="4711" priority="10106" operator="equal">
      <formula>"Sin iniciar"</formula>
    </cfRule>
  </conditionalFormatting>
  <conditionalFormatting sqref="CG268">
    <cfRule type="cellIs" dxfId="4710" priority="10107" operator="equal">
      <formula>"Vencida"</formula>
    </cfRule>
  </conditionalFormatting>
  <conditionalFormatting sqref="CG268">
    <cfRule type="cellIs" dxfId="4709" priority="10108" operator="equal">
      <formula>"En avance"</formula>
    </cfRule>
  </conditionalFormatting>
  <conditionalFormatting sqref="CG268">
    <cfRule type="cellIs" dxfId="4708" priority="10109" operator="equal">
      <formula>"Cumplida"</formula>
    </cfRule>
  </conditionalFormatting>
  <conditionalFormatting sqref="CI268">
    <cfRule type="cellIs" dxfId="4707" priority="10110" operator="equal">
      <formula>"Sin iniciar"</formula>
    </cfRule>
  </conditionalFormatting>
  <conditionalFormatting sqref="CI268">
    <cfRule type="cellIs" dxfId="4706" priority="10111" operator="equal">
      <formula>"Vencida"</formula>
    </cfRule>
  </conditionalFormatting>
  <conditionalFormatting sqref="CI268">
    <cfRule type="cellIs" dxfId="4705" priority="10112" operator="equal">
      <formula>"En avance"</formula>
    </cfRule>
  </conditionalFormatting>
  <conditionalFormatting sqref="CI268">
    <cfRule type="cellIs" dxfId="4704" priority="10113" operator="equal">
      <formula>"Cumplida"</formula>
    </cfRule>
  </conditionalFormatting>
  <conditionalFormatting sqref="CH268">
    <cfRule type="cellIs" dxfId="4703" priority="10114" stopIfTrue="1" operator="equal">
      <formula>"Sin seguimiento"</formula>
    </cfRule>
  </conditionalFormatting>
  <conditionalFormatting sqref="CH268">
    <cfRule type="cellIs" dxfId="4702" priority="10115" stopIfTrue="1" operator="equal">
      <formula>"Sin iniciar"</formula>
    </cfRule>
  </conditionalFormatting>
  <conditionalFormatting sqref="CH268">
    <cfRule type="cellIs" dxfId="4701" priority="10116" stopIfTrue="1" operator="equal">
      <formula>"Vencida"</formula>
    </cfRule>
  </conditionalFormatting>
  <conditionalFormatting sqref="CH268">
    <cfRule type="cellIs" dxfId="4700" priority="10117" stopIfTrue="1" operator="equal">
      <formula>"En avance"</formula>
    </cfRule>
  </conditionalFormatting>
  <conditionalFormatting sqref="CH268">
    <cfRule type="cellIs" dxfId="4699" priority="10118" stopIfTrue="1" operator="equal">
      <formula>"Cumplida"</formula>
    </cfRule>
  </conditionalFormatting>
  <conditionalFormatting sqref="CE271">
    <cfRule type="cellIs" dxfId="4698" priority="10119" operator="equal">
      <formula>"Sin iniciar"</formula>
    </cfRule>
  </conditionalFormatting>
  <conditionalFormatting sqref="CE271">
    <cfRule type="cellIs" dxfId="4697" priority="10120" operator="equal">
      <formula>"Vencida"</formula>
    </cfRule>
  </conditionalFormatting>
  <conditionalFormatting sqref="CE271">
    <cfRule type="cellIs" dxfId="4696" priority="10121" operator="equal">
      <formula>"En avance"</formula>
    </cfRule>
  </conditionalFormatting>
  <conditionalFormatting sqref="CE271">
    <cfRule type="cellIs" dxfId="4695" priority="10122" operator="equal">
      <formula>"Cumplida"</formula>
    </cfRule>
  </conditionalFormatting>
  <conditionalFormatting sqref="CF271">
    <cfRule type="cellIs" dxfId="4694" priority="10123" stopIfTrue="1" operator="equal">
      <formula>"Sin seguimiento"</formula>
    </cfRule>
  </conditionalFormatting>
  <conditionalFormatting sqref="CF271">
    <cfRule type="cellIs" dxfId="4693" priority="10124" stopIfTrue="1" operator="equal">
      <formula>"Sin iniciar"</formula>
    </cfRule>
  </conditionalFormatting>
  <conditionalFormatting sqref="CF271">
    <cfRule type="cellIs" dxfId="4692" priority="10125" stopIfTrue="1" operator="equal">
      <formula>"Vencida"</formula>
    </cfRule>
  </conditionalFormatting>
  <conditionalFormatting sqref="CF271">
    <cfRule type="cellIs" dxfId="4691" priority="10126" stopIfTrue="1" operator="equal">
      <formula>"En avance"</formula>
    </cfRule>
  </conditionalFormatting>
  <conditionalFormatting sqref="CF271">
    <cfRule type="cellIs" dxfId="4690" priority="10127" stopIfTrue="1" operator="equal">
      <formula>"Cumplida"</formula>
    </cfRule>
  </conditionalFormatting>
  <conditionalFormatting sqref="CG271">
    <cfRule type="cellIs" dxfId="4689" priority="10128" operator="equal">
      <formula>"Sin iniciar"</formula>
    </cfRule>
  </conditionalFormatting>
  <conditionalFormatting sqref="CG271">
    <cfRule type="cellIs" dxfId="4688" priority="10129" operator="equal">
      <formula>"Vencida"</formula>
    </cfRule>
  </conditionalFormatting>
  <conditionalFormatting sqref="CG271">
    <cfRule type="cellIs" dxfId="4687" priority="10130" operator="equal">
      <formula>"En avance"</formula>
    </cfRule>
  </conditionalFormatting>
  <conditionalFormatting sqref="CG271">
    <cfRule type="cellIs" dxfId="4686" priority="10131" operator="equal">
      <formula>"Cumplida"</formula>
    </cfRule>
  </conditionalFormatting>
  <conditionalFormatting sqref="CG271">
    <cfRule type="cellIs" dxfId="4685" priority="10132" operator="equal">
      <formula>"Sin iniciar"</formula>
    </cfRule>
  </conditionalFormatting>
  <conditionalFormatting sqref="CG271">
    <cfRule type="cellIs" dxfId="4684" priority="10133" operator="equal">
      <formula>"Vencida"</formula>
    </cfRule>
  </conditionalFormatting>
  <conditionalFormatting sqref="CG271">
    <cfRule type="cellIs" dxfId="4683" priority="10134" operator="equal">
      <formula>"En avance"</formula>
    </cfRule>
  </conditionalFormatting>
  <conditionalFormatting sqref="CG271">
    <cfRule type="cellIs" dxfId="4682" priority="10135" operator="equal">
      <formula>"Cumplida"</formula>
    </cfRule>
  </conditionalFormatting>
  <conditionalFormatting sqref="CI271">
    <cfRule type="cellIs" dxfId="4681" priority="10136" operator="equal">
      <formula>"Sin iniciar"</formula>
    </cfRule>
  </conditionalFormatting>
  <conditionalFormatting sqref="CI271">
    <cfRule type="cellIs" dxfId="4680" priority="10137" operator="equal">
      <formula>"Vencida"</formula>
    </cfRule>
  </conditionalFormatting>
  <conditionalFormatting sqref="CI271">
    <cfRule type="cellIs" dxfId="4679" priority="10138" operator="equal">
      <formula>"En avance"</formula>
    </cfRule>
  </conditionalFormatting>
  <conditionalFormatting sqref="CI271">
    <cfRule type="cellIs" dxfId="4678" priority="10139" operator="equal">
      <formula>"Cumplida"</formula>
    </cfRule>
  </conditionalFormatting>
  <conditionalFormatting sqref="CH271">
    <cfRule type="cellIs" dxfId="4677" priority="10140" stopIfTrue="1" operator="equal">
      <formula>"Sin seguimiento"</formula>
    </cfRule>
  </conditionalFormatting>
  <conditionalFormatting sqref="CH271">
    <cfRule type="cellIs" dxfId="4676" priority="10141" stopIfTrue="1" operator="equal">
      <formula>"Sin iniciar"</formula>
    </cfRule>
  </conditionalFormatting>
  <conditionalFormatting sqref="CH271">
    <cfRule type="cellIs" dxfId="4675" priority="10142" stopIfTrue="1" operator="equal">
      <formula>"Vencida"</formula>
    </cfRule>
  </conditionalFormatting>
  <conditionalFormatting sqref="CH271">
    <cfRule type="cellIs" dxfId="4674" priority="10143" stopIfTrue="1" operator="equal">
      <formula>"En avance"</formula>
    </cfRule>
  </conditionalFormatting>
  <conditionalFormatting sqref="CH271">
    <cfRule type="cellIs" dxfId="4673" priority="10144" stopIfTrue="1" operator="equal">
      <formula>"Cumplida"</formula>
    </cfRule>
  </conditionalFormatting>
  <conditionalFormatting sqref="CF272">
    <cfRule type="cellIs" dxfId="4672" priority="10145" stopIfTrue="1" operator="equal">
      <formula>"Sin seguimiento"</formula>
    </cfRule>
  </conditionalFormatting>
  <conditionalFormatting sqref="CF272">
    <cfRule type="cellIs" dxfId="4671" priority="10146" stopIfTrue="1" operator="equal">
      <formula>"Sin iniciar"</formula>
    </cfRule>
  </conditionalFormatting>
  <conditionalFormatting sqref="CF272">
    <cfRule type="cellIs" dxfId="4670" priority="10147" stopIfTrue="1" operator="equal">
      <formula>"Vencida"</formula>
    </cfRule>
  </conditionalFormatting>
  <conditionalFormatting sqref="CF272">
    <cfRule type="cellIs" dxfId="4669" priority="10148" stopIfTrue="1" operator="equal">
      <formula>"En avance"</formula>
    </cfRule>
  </conditionalFormatting>
  <conditionalFormatting sqref="CF272">
    <cfRule type="cellIs" dxfId="4668" priority="10149" stopIfTrue="1" operator="equal">
      <formula>"Cumplida"</formula>
    </cfRule>
  </conditionalFormatting>
  <conditionalFormatting sqref="CE272">
    <cfRule type="cellIs" dxfId="4667" priority="10150" operator="equal">
      <formula>"Sin iniciar"</formula>
    </cfRule>
  </conditionalFormatting>
  <conditionalFormatting sqref="CE272">
    <cfRule type="cellIs" dxfId="4666" priority="10151" operator="equal">
      <formula>"Vencida"</formula>
    </cfRule>
  </conditionalFormatting>
  <conditionalFormatting sqref="CE272">
    <cfRule type="cellIs" dxfId="4665" priority="10152" operator="equal">
      <formula>"En avance"</formula>
    </cfRule>
  </conditionalFormatting>
  <conditionalFormatting sqref="CE272">
    <cfRule type="cellIs" dxfId="4664" priority="10153" operator="equal">
      <formula>"Cumplida"</formula>
    </cfRule>
  </conditionalFormatting>
  <conditionalFormatting sqref="CG272">
    <cfRule type="cellIs" dxfId="4663" priority="10154" operator="equal">
      <formula>"Sin iniciar"</formula>
    </cfRule>
  </conditionalFormatting>
  <conditionalFormatting sqref="CG272">
    <cfRule type="cellIs" dxfId="4662" priority="10155" operator="equal">
      <formula>"Vencida"</formula>
    </cfRule>
  </conditionalFormatting>
  <conditionalFormatting sqref="CG272">
    <cfRule type="cellIs" dxfId="4661" priority="10156" operator="equal">
      <formula>"En avance"</formula>
    </cfRule>
  </conditionalFormatting>
  <conditionalFormatting sqref="CG272">
    <cfRule type="cellIs" dxfId="4660" priority="10157" operator="equal">
      <formula>"Cumplida"</formula>
    </cfRule>
  </conditionalFormatting>
  <conditionalFormatting sqref="CG272">
    <cfRule type="cellIs" dxfId="4659" priority="10158" operator="equal">
      <formula>"Sin iniciar"</formula>
    </cfRule>
  </conditionalFormatting>
  <conditionalFormatting sqref="CG272">
    <cfRule type="cellIs" dxfId="4658" priority="10159" operator="equal">
      <formula>"Vencida"</formula>
    </cfRule>
  </conditionalFormatting>
  <conditionalFormatting sqref="CG272">
    <cfRule type="cellIs" dxfId="4657" priority="10160" operator="equal">
      <formula>"En avance"</formula>
    </cfRule>
  </conditionalFormatting>
  <conditionalFormatting sqref="CG272">
    <cfRule type="cellIs" dxfId="4656" priority="10161" operator="equal">
      <formula>"Cumplida"</formula>
    </cfRule>
  </conditionalFormatting>
  <conditionalFormatting sqref="CH272">
    <cfRule type="cellIs" dxfId="4655" priority="10162" stopIfTrue="1" operator="equal">
      <formula>"Sin seguimiento"</formula>
    </cfRule>
  </conditionalFormatting>
  <conditionalFormatting sqref="CH272">
    <cfRule type="cellIs" dxfId="4654" priority="10163" stopIfTrue="1" operator="equal">
      <formula>"Sin iniciar"</formula>
    </cfRule>
  </conditionalFormatting>
  <conditionalFormatting sqref="CH272">
    <cfRule type="cellIs" dxfId="4653" priority="10164" stopIfTrue="1" operator="equal">
      <formula>"Vencida"</formula>
    </cfRule>
  </conditionalFormatting>
  <conditionalFormatting sqref="CH272">
    <cfRule type="cellIs" dxfId="4652" priority="10165" stopIfTrue="1" operator="equal">
      <formula>"En avance"</formula>
    </cfRule>
  </conditionalFormatting>
  <conditionalFormatting sqref="CH272">
    <cfRule type="cellIs" dxfId="4651" priority="10166" stopIfTrue="1" operator="equal">
      <formula>"Cumplida"</formula>
    </cfRule>
  </conditionalFormatting>
  <conditionalFormatting sqref="CI272">
    <cfRule type="cellIs" dxfId="4650" priority="10167" operator="equal">
      <formula>"Sin iniciar"</formula>
    </cfRule>
  </conditionalFormatting>
  <conditionalFormatting sqref="CI272">
    <cfRule type="cellIs" dxfId="4649" priority="10168" operator="equal">
      <formula>"Vencida"</formula>
    </cfRule>
  </conditionalFormatting>
  <conditionalFormatting sqref="CI272">
    <cfRule type="cellIs" dxfId="4648" priority="10169" operator="equal">
      <formula>"En avance"</formula>
    </cfRule>
  </conditionalFormatting>
  <conditionalFormatting sqref="CI272">
    <cfRule type="cellIs" dxfId="4647" priority="10170" operator="equal">
      <formula>"Cumplida"</formula>
    </cfRule>
  </conditionalFormatting>
  <conditionalFormatting sqref="CE274">
    <cfRule type="cellIs" dxfId="4646" priority="10171" operator="equal">
      <formula>"Sin iniciar"</formula>
    </cfRule>
  </conditionalFormatting>
  <conditionalFormatting sqref="CE274">
    <cfRule type="cellIs" dxfId="4645" priority="10172" operator="equal">
      <formula>"Vencida"</formula>
    </cfRule>
  </conditionalFormatting>
  <conditionalFormatting sqref="CE274">
    <cfRule type="cellIs" dxfId="4644" priority="10173" operator="equal">
      <formula>"En avance"</formula>
    </cfRule>
  </conditionalFormatting>
  <conditionalFormatting sqref="CE274">
    <cfRule type="cellIs" dxfId="4643" priority="10174" operator="equal">
      <formula>"Cumplida"</formula>
    </cfRule>
  </conditionalFormatting>
  <conditionalFormatting sqref="CF274">
    <cfRule type="cellIs" dxfId="4642" priority="10175" stopIfTrue="1" operator="equal">
      <formula>"Sin seguimiento"</formula>
    </cfRule>
  </conditionalFormatting>
  <conditionalFormatting sqref="CF274">
    <cfRule type="cellIs" dxfId="4641" priority="10176" stopIfTrue="1" operator="equal">
      <formula>"Sin iniciar"</formula>
    </cfRule>
  </conditionalFormatting>
  <conditionalFormatting sqref="CF274">
    <cfRule type="cellIs" dxfId="4640" priority="10177" stopIfTrue="1" operator="equal">
      <formula>"Vencida"</formula>
    </cfRule>
  </conditionalFormatting>
  <conditionalFormatting sqref="CF274">
    <cfRule type="cellIs" dxfId="4639" priority="10178" stopIfTrue="1" operator="equal">
      <formula>"En avance"</formula>
    </cfRule>
  </conditionalFormatting>
  <conditionalFormatting sqref="CF274">
    <cfRule type="cellIs" dxfId="4638" priority="10179" stopIfTrue="1" operator="equal">
      <formula>"Cumplida"</formula>
    </cfRule>
  </conditionalFormatting>
  <conditionalFormatting sqref="CG274">
    <cfRule type="cellIs" dxfId="4637" priority="10180" operator="equal">
      <formula>"Sin iniciar"</formula>
    </cfRule>
  </conditionalFormatting>
  <conditionalFormatting sqref="CG274">
    <cfRule type="cellIs" dxfId="4636" priority="10181" operator="equal">
      <formula>"Vencida"</formula>
    </cfRule>
  </conditionalFormatting>
  <conditionalFormatting sqref="CG274">
    <cfRule type="cellIs" dxfId="4635" priority="10182" operator="equal">
      <formula>"En avance"</formula>
    </cfRule>
  </conditionalFormatting>
  <conditionalFormatting sqref="CG274">
    <cfRule type="cellIs" dxfId="4634" priority="10183" operator="equal">
      <formula>"Cumplida"</formula>
    </cfRule>
  </conditionalFormatting>
  <conditionalFormatting sqref="CG274">
    <cfRule type="cellIs" dxfId="4633" priority="10184" operator="equal">
      <formula>"Sin iniciar"</formula>
    </cfRule>
  </conditionalFormatting>
  <conditionalFormatting sqref="CG274">
    <cfRule type="cellIs" dxfId="4632" priority="10185" operator="equal">
      <formula>"Vencida"</formula>
    </cfRule>
  </conditionalFormatting>
  <conditionalFormatting sqref="CG274">
    <cfRule type="cellIs" dxfId="4631" priority="10186" operator="equal">
      <formula>"En avance"</formula>
    </cfRule>
  </conditionalFormatting>
  <conditionalFormatting sqref="CG274">
    <cfRule type="cellIs" dxfId="4630" priority="10187" operator="equal">
      <formula>"Cumplida"</formula>
    </cfRule>
  </conditionalFormatting>
  <conditionalFormatting sqref="CI274">
    <cfRule type="cellIs" dxfId="4629" priority="10188" operator="equal">
      <formula>"Sin iniciar"</formula>
    </cfRule>
  </conditionalFormatting>
  <conditionalFormatting sqref="CI274">
    <cfRule type="cellIs" dxfId="4628" priority="10189" operator="equal">
      <formula>"Vencida"</formula>
    </cfRule>
  </conditionalFormatting>
  <conditionalFormatting sqref="CI274">
    <cfRule type="cellIs" dxfId="4627" priority="10190" operator="equal">
      <formula>"En avance"</formula>
    </cfRule>
  </conditionalFormatting>
  <conditionalFormatting sqref="CI274">
    <cfRule type="cellIs" dxfId="4626" priority="10191" operator="equal">
      <formula>"Cumplida"</formula>
    </cfRule>
  </conditionalFormatting>
  <conditionalFormatting sqref="CH274">
    <cfRule type="cellIs" dxfId="4625" priority="10192" stopIfTrue="1" operator="equal">
      <formula>"Sin seguimiento"</formula>
    </cfRule>
  </conditionalFormatting>
  <conditionalFormatting sqref="CH274">
    <cfRule type="cellIs" dxfId="4624" priority="10193" stopIfTrue="1" operator="equal">
      <formula>"Sin iniciar"</formula>
    </cfRule>
  </conditionalFormatting>
  <conditionalFormatting sqref="CH274">
    <cfRule type="cellIs" dxfId="4623" priority="10194" stopIfTrue="1" operator="equal">
      <formula>"Vencida"</formula>
    </cfRule>
  </conditionalFormatting>
  <conditionalFormatting sqref="CH274">
    <cfRule type="cellIs" dxfId="4622" priority="10195" stopIfTrue="1" operator="equal">
      <formula>"En avance"</formula>
    </cfRule>
  </conditionalFormatting>
  <conditionalFormatting sqref="CH274">
    <cfRule type="cellIs" dxfId="4621" priority="10196" stopIfTrue="1" operator="equal">
      <formula>"Cumplida"</formula>
    </cfRule>
  </conditionalFormatting>
  <conditionalFormatting sqref="CE275">
    <cfRule type="cellIs" dxfId="4620" priority="10197" operator="equal">
      <formula>"Sin iniciar"</formula>
    </cfRule>
  </conditionalFormatting>
  <conditionalFormatting sqref="CE275">
    <cfRule type="cellIs" dxfId="4619" priority="10198" operator="equal">
      <formula>"Vencida"</formula>
    </cfRule>
  </conditionalFormatting>
  <conditionalFormatting sqref="CE275">
    <cfRule type="cellIs" dxfId="4618" priority="10199" operator="equal">
      <formula>"En avance"</formula>
    </cfRule>
  </conditionalFormatting>
  <conditionalFormatting sqref="CE275">
    <cfRule type="cellIs" dxfId="4617" priority="10200" operator="equal">
      <formula>"Cumplida"</formula>
    </cfRule>
  </conditionalFormatting>
  <conditionalFormatting sqref="CF275">
    <cfRule type="cellIs" dxfId="4616" priority="10201" stopIfTrue="1" operator="equal">
      <formula>"Sin seguimiento"</formula>
    </cfRule>
  </conditionalFormatting>
  <conditionalFormatting sqref="CF275">
    <cfRule type="cellIs" dxfId="4615" priority="10202" stopIfTrue="1" operator="equal">
      <formula>"Sin iniciar"</formula>
    </cfRule>
  </conditionalFormatting>
  <conditionalFormatting sqref="CF275">
    <cfRule type="cellIs" dxfId="4614" priority="10203" stopIfTrue="1" operator="equal">
      <formula>"Vencida"</formula>
    </cfRule>
  </conditionalFormatting>
  <conditionalFormatting sqref="CF275">
    <cfRule type="cellIs" dxfId="4613" priority="10204" stopIfTrue="1" operator="equal">
      <formula>"En avance"</formula>
    </cfRule>
  </conditionalFormatting>
  <conditionalFormatting sqref="CF275">
    <cfRule type="cellIs" dxfId="4612" priority="10205" stopIfTrue="1" operator="equal">
      <formula>"Cumplida"</formula>
    </cfRule>
  </conditionalFormatting>
  <conditionalFormatting sqref="CG275">
    <cfRule type="cellIs" dxfId="4611" priority="10206" operator="equal">
      <formula>"Sin iniciar"</formula>
    </cfRule>
  </conditionalFormatting>
  <conditionalFormatting sqref="CG275">
    <cfRule type="cellIs" dxfId="4610" priority="10207" operator="equal">
      <formula>"Vencida"</formula>
    </cfRule>
  </conditionalFormatting>
  <conditionalFormatting sqref="CG275">
    <cfRule type="cellIs" dxfId="4609" priority="10208" operator="equal">
      <formula>"En avance"</formula>
    </cfRule>
  </conditionalFormatting>
  <conditionalFormatting sqref="CG275">
    <cfRule type="cellIs" dxfId="4608" priority="10209" operator="equal">
      <formula>"Cumplida"</formula>
    </cfRule>
  </conditionalFormatting>
  <conditionalFormatting sqref="CG275">
    <cfRule type="cellIs" dxfId="4607" priority="10210" operator="equal">
      <formula>"Sin iniciar"</formula>
    </cfRule>
  </conditionalFormatting>
  <conditionalFormatting sqref="CG275">
    <cfRule type="cellIs" dxfId="4606" priority="10211" operator="equal">
      <formula>"Vencida"</formula>
    </cfRule>
  </conditionalFormatting>
  <conditionalFormatting sqref="CG275">
    <cfRule type="cellIs" dxfId="4605" priority="10212" operator="equal">
      <formula>"En avance"</formula>
    </cfRule>
  </conditionalFormatting>
  <conditionalFormatting sqref="CG275">
    <cfRule type="cellIs" dxfId="4604" priority="10213" operator="equal">
      <formula>"Cumplida"</formula>
    </cfRule>
  </conditionalFormatting>
  <conditionalFormatting sqref="CI275">
    <cfRule type="cellIs" dxfId="4603" priority="10214" operator="equal">
      <formula>"Sin iniciar"</formula>
    </cfRule>
  </conditionalFormatting>
  <conditionalFormatting sqref="CI275">
    <cfRule type="cellIs" dxfId="4602" priority="10215" operator="equal">
      <formula>"Vencida"</formula>
    </cfRule>
  </conditionalFormatting>
  <conditionalFormatting sqref="CI275">
    <cfRule type="cellIs" dxfId="4601" priority="10216" operator="equal">
      <formula>"En avance"</formula>
    </cfRule>
  </conditionalFormatting>
  <conditionalFormatting sqref="CI275">
    <cfRule type="cellIs" dxfId="4600" priority="10217" operator="equal">
      <formula>"Cumplida"</formula>
    </cfRule>
  </conditionalFormatting>
  <conditionalFormatting sqref="CH275">
    <cfRule type="cellIs" dxfId="4599" priority="10218" stopIfTrue="1" operator="equal">
      <formula>"Sin seguimiento"</formula>
    </cfRule>
  </conditionalFormatting>
  <conditionalFormatting sqref="CH275">
    <cfRule type="cellIs" dxfId="4598" priority="10219" stopIfTrue="1" operator="equal">
      <formula>"Sin iniciar"</formula>
    </cfRule>
  </conditionalFormatting>
  <conditionalFormatting sqref="CH275">
    <cfRule type="cellIs" dxfId="4597" priority="10220" stopIfTrue="1" operator="equal">
      <formula>"Vencida"</formula>
    </cfRule>
  </conditionalFormatting>
  <conditionalFormatting sqref="CH275">
    <cfRule type="cellIs" dxfId="4596" priority="10221" stopIfTrue="1" operator="equal">
      <formula>"En avance"</formula>
    </cfRule>
  </conditionalFormatting>
  <conditionalFormatting sqref="CH275">
    <cfRule type="cellIs" dxfId="4595" priority="10222" stopIfTrue="1" operator="equal">
      <formula>"Cumplida"</formula>
    </cfRule>
  </conditionalFormatting>
  <conditionalFormatting sqref="CE276">
    <cfRule type="cellIs" dxfId="4594" priority="10223" operator="equal">
      <formula>"Sin iniciar"</formula>
    </cfRule>
  </conditionalFormatting>
  <conditionalFormatting sqref="CE276">
    <cfRule type="cellIs" dxfId="4593" priority="10224" operator="equal">
      <formula>"Vencida"</formula>
    </cfRule>
  </conditionalFormatting>
  <conditionalFormatting sqref="CE276">
    <cfRule type="cellIs" dxfId="4592" priority="10225" operator="equal">
      <formula>"En avance"</formula>
    </cfRule>
  </conditionalFormatting>
  <conditionalFormatting sqref="CE276">
    <cfRule type="cellIs" dxfId="4591" priority="10226" operator="equal">
      <formula>"Cumplida"</formula>
    </cfRule>
  </conditionalFormatting>
  <conditionalFormatting sqref="CF276">
    <cfRule type="cellIs" dxfId="4590" priority="10227" stopIfTrue="1" operator="equal">
      <formula>"Sin seguimiento"</formula>
    </cfRule>
  </conditionalFormatting>
  <conditionalFormatting sqref="CF276">
    <cfRule type="cellIs" dxfId="4589" priority="10228" stopIfTrue="1" operator="equal">
      <formula>"Sin iniciar"</formula>
    </cfRule>
  </conditionalFormatting>
  <conditionalFormatting sqref="CF276">
    <cfRule type="cellIs" dxfId="4588" priority="10229" stopIfTrue="1" operator="equal">
      <formula>"Vencida"</formula>
    </cfRule>
  </conditionalFormatting>
  <conditionalFormatting sqref="CF276">
    <cfRule type="cellIs" dxfId="4587" priority="10230" stopIfTrue="1" operator="equal">
      <formula>"En avance"</formula>
    </cfRule>
  </conditionalFormatting>
  <conditionalFormatting sqref="CF276">
    <cfRule type="cellIs" dxfId="4586" priority="10231" stopIfTrue="1" operator="equal">
      <formula>"Cumplida"</formula>
    </cfRule>
  </conditionalFormatting>
  <conditionalFormatting sqref="CG276">
    <cfRule type="cellIs" dxfId="4585" priority="10232" operator="equal">
      <formula>"Sin iniciar"</formula>
    </cfRule>
  </conditionalFormatting>
  <conditionalFormatting sqref="CG276">
    <cfRule type="cellIs" dxfId="4584" priority="10233" operator="equal">
      <formula>"Vencida"</formula>
    </cfRule>
  </conditionalFormatting>
  <conditionalFormatting sqref="CG276">
    <cfRule type="cellIs" dxfId="4583" priority="10234" operator="equal">
      <formula>"En avance"</formula>
    </cfRule>
  </conditionalFormatting>
  <conditionalFormatting sqref="CG276">
    <cfRule type="cellIs" dxfId="4582" priority="10235" operator="equal">
      <formula>"Cumplida"</formula>
    </cfRule>
  </conditionalFormatting>
  <conditionalFormatting sqref="CG276">
    <cfRule type="cellIs" dxfId="4581" priority="10236" operator="equal">
      <formula>"Sin iniciar"</formula>
    </cfRule>
  </conditionalFormatting>
  <conditionalFormatting sqref="CG276">
    <cfRule type="cellIs" dxfId="4580" priority="10237" operator="equal">
      <formula>"Vencida"</formula>
    </cfRule>
  </conditionalFormatting>
  <conditionalFormatting sqref="CG276">
    <cfRule type="cellIs" dxfId="4579" priority="10238" operator="equal">
      <formula>"En avance"</formula>
    </cfRule>
  </conditionalFormatting>
  <conditionalFormatting sqref="CG276">
    <cfRule type="cellIs" dxfId="4578" priority="10239" operator="equal">
      <formula>"Cumplida"</formula>
    </cfRule>
  </conditionalFormatting>
  <conditionalFormatting sqref="CI276">
    <cfRule type="cellIs" dxfId="4577" priority="10240" operator="equal">
      <formula>"Sin iniciar"</formula>
    </cfRule>
  </conditionalFormatting>
  <conditionalFormatting sqref="CI276">
    <cfRule type="cellIs" dxfId="4576" priority="10241" operator="equal">
      <formula>"Vencida"</formula>
    </cfRule>
  </conditionalFormatting>
  <conditionalFormatting sqref="CI276">
    <cfRule type="cellIs" dxfId="4575" priority="10242" operator="equal">
      <formula>"En avance"</formula>
    </cfRule>
  </conditionalFormatting>
  <conditionalFormatting sqref="CI276">
    <cfRule type="cellIs" dxfId="4574" priority="10243" operator="equal">
      <formula>"Cumplida"</formula>
    </cfRule>
  </conditionalFormatting>
  <conditionalFormatting sqref="CH276">
    <cfRule type="cellIs" dxfId="4573" priority="10244" stopIfTrue="1" operator="equal">
      <formula>"Sin seguimiento"</formula>
    </cfRule>
  </conditionalFormatting>
  <conditionalFormatting sqref="CH276">
    <cfRule type="cellIs" dxfId="4572" priority="10245" stopIfTrue="1" operator="equal">
      <formula>"Sin iniciar"</formula>
    </cfRule>
  </conditionalFormatting>
  <conditionalFormatting sqref="CH276">
    <cfRule type="cellIs" dxfId="4571" priority="10246" stopIfTrue="1" operator="equal">
      <formula>"Vencida"</formula>
    </cfRule>
  </conditionalFormatting>
  <conditionalFormatting sqref="CH276">
    <cfRule type="cellIs" dxfId="4570" priority="10247" stopIfTrue="1" operator="equal">
      <formula>"En avance"</formula>
    </cfRule>
  </conditionalFormatting>
  <conditionalFormatting sqref="CH276">
    <cfRule type="cellIs" dxfId="4569" priority="10248" stopIfTrue="1" operator="equal">
      <formula>"Cumplida"</formula>
    </cfRule>
  </conditionalFormatting>
  <conditionalFormatting sqref="CE277">
    <cfRule type="cellIs" dxfId="4568" priority="10249" operator="equal">
      <formula>"Sin iniciar"</formula>
    </cfRule>
  </conditionalFormatting>
  <conditionalFormatting sqref="CE277">
    <cfRule type="cellIs" dxfId="4567" priority="10250" operator="equal">
      <formula>"Vencida"</formula>
    </cfRule>
  </conditionalFormatting>
  <conditionalFormatting sqref="CE277">
    <cfRule type="cellIs" dxfId="4566" priority="10251" operator="equal">
      <formula>"En avance"</formula>
    </cfRule>
  </conditionalFormatting>
  <conditionalFormatting sqref="CE277">
    <cfRule type="cellIs" dxfId="4565" priority="10252" operator="equal">
      <formula>"Cumplida"</formula>
    </cfRule>
  </conditionalFormatting>
  <conditionalFormatting sqref="CF277">
    <cfRule type="cellIs" dxfId="4564" priority="10253" stopIfTrue="1" operator="equal">
      <formula>"Sin seguimiento"</formula>
    </cfRule>
  </conditionalFormatting>
  <conditionalFormatting sqref="CF277">
    <cfRule type="cellIs" dxfId="4563" priority="10254" stopIfTrue="1" operator="equal">
      <formula>"Sin iniciar"</formula>
    </cfRule>
  </conditionalFormatting>
  <conditionalFormatting sqref="CF277">
    <cfRule type="cellIs" dxfId="4562" priority="10255" stopIfTrue="1" operator="equal">
      <formula>"Vencida"</formula>
    </cfRule>
  </conditionalFormatting>
  <conditionalFormatting sqref="CF277">
    <cfRule type="cellIs" dxfId="4561" priority="10256" stopIfTrue="1" operator="equal">
      <formula>"En avance"</formula>
    </cfRule>
  </conditionalFormatting>
  <conditionalFormatting sqref="CF277">
    <cfRule type="cellIs" dxfId="4560" priority="10257" stopIfTrue="1" operator="equal">
      <formula>"Cumplida"</formula>
    </cfRule>
  </conditionalFormatting>
  <conditionalFormatting sqref="CG277">
    <cfRule type="cellIs" dxfId="4559" priority="10258" operator="equal">
      <formula>"Sin iniciar"</formula>
    </cfRule>
  </conditionalFormatting>
  <conditionalFormatting sqref="CG277">
    <cfRule type="cellIs" dxfId="4558" priority="10259" operator="equal">
      <formula>"Vencida"</formula>
    </cfRule>
  </conditionalFormatting>
  <conditionalFormatting sqref="CG277">
    <cfRule type="cellIs" dxfId="4557" priority="10260" operator="equal">
      <formula>"En avance"</formula>
    </cfRule>
  </conditionalFormatting>
  <conditionalFormatting sqref="CG277">
    <cfRule type="cellIs" dxfId="4556" priority="10261" operator="equal">
      <formula>"Cumplida"</formula>
    </cfRule>
  </conditionalFormatting>
  <conditionalFormatting sqref="CG277">
    <cfRule type="cellIs" dxfId="4555" priority="10262" operator="equal">
      <formula>"Sin iniciar"</formula>
    </cfRule>
  </conditionalFormatting>
  <conditionalFormatting sqref="CG277">
    <cfRule type="cellIs" dxfId="4554" priority="10263" operator="equal">
      <formula>"Vencida"</formula>
    </cfRule>
  </conditionalFormatting>
  <conditionalFormatting sqref="CG277">
    <cfRule type="cellIs" dxfId="4553" priority="10264" operator="equal">
      <formula>"En avance"</formula>
    </cfRule>
  </conditionalFormatting>
  <conditionalFormatting sqref="CG277">
    <cfRule type="cellIs" dxfId="4552" priority="10265" operator="equal">
      <formula>"Cumplida"</formula>
    </cfRule>
  </conditionalFormatting>
  <conditionalFormatting sqref="CH277">
    <cfRule type="cellIs" dxfId="4551" priority="10266" stopIfTrue="1" operator="equal">
      <formula>"Sin seguimiento"</formula>
    </cfRule>
  </conditionalFormatting>
  <conditionalFormatting sqref="CH277">
    <cfRule type="cellIs" dxfId="4550" priority="10267" stopIfTrue="1" operator="equal">
      <formula>"Sin iniciar"</formula>
    </cfRule>
  </conditionalFormatting>
  <conditionalFormatting sqref="CH277">
    <cfRule type="cellIs" dxfId="4549" priority="10268" stopIfTrue="1" operator="equal">
      <formula>"Vencida"</formula>
    </cfRule>
  </conditionalFormatting>
  <conditionalFormatting sqref="CH277">
    <cfRule type="cellIs" dxfId="4548" priority="10269" stopIfTrue="1" operator="equal">
      <formula>"En avance"</formula>
    </cfRule>
  </conditionalFormatting>
  <conditionalFormatting sqref="CH277">
    <cfRule type="cellIs" dxfId="4547" priority="10270" stopIfTrue="1" operator="equal">
      <formula>"Cumplida"</formula>
    </cfRule>
  </conditionalFormatting>
  <conditionalFormatting sqref="CI277">
    <cfRule type="cellIs" dxfId="4546" priority="10271" operator="equal">
      <formula>"Sin iniciar"</formula>
    </cfRule>
  </conditionalFormatting>
  <conditionalFormatting sqref="CI277">
    <cfRule type="cellIs" dxfId="4545" priority="10272" operator="equal">
      <formula>"Vencida"</formula>
    </cfRule>
  </conditionalFormatting>
  <conditionalFormatting sqref="CI277">
    <cfRule type="cellIs" dxfId="4544" priority="10273" operator="equal">
      <formula>"En avance"</formula>
    </cfRule>
  </conditionalFormatting>
  <conditionalFormatting sqref="CI277">
    <cfRule type="cellIs" dxfId="4543" priority="10274" operator="equal">
      <formula>"Cumplida"</formula>
    </cfRule>
  </conditionalFormatting>
  <conditionalFormatting sqref="CI277">
    <cfRule type="cellIs" dxfId="4542" priority="10275" operator="equal">
      <formula>"Sin iniciar"</formula>
    </cfRule>
  </conditionalFormatting>
  <conditionalFormatting sqref="CI277">
    <cfRule type="cellIs" dxfId="4541" priority="10276" operator="equal">
      <formula>"Vencida"</formula>
    </cfRule>
  </conditionalFormatting>
  <conditionalFormatting sqref="CI277">
    <cfRule type="cellIs" dxfId="4540" priority="10277" operator="equal">
      <formula>"En avance"</formula>
    </cfRule>
  </conditionalFormatting>
  <conditionalFormatting sqref="CI277">
    <cfRule type="cellIs" dxfId="4539" priority="10278" operator="equal">
      <formula>"Cumplida"</formula>
    </cfRule>
  </conditionalFormatting>
  <conditionalFormatting sqref="CI278">
    <cfRule type="cellIs" dxfId="4538" priority="10279" operator="equal">
      <formula>"Sin iniciar"</formula>
    </cfRule>
  </conditionalFormatting>
  <conditionalFormatting sqref="CI278">
    <cfRule type="cellIs" dxfId="4537" priority="10280" operator="equal">
      <formula>"Vencida"</formula>
    </cfRule>
  </conditionalFormatting>
  <conditionalFormatting sqref="CI278">
    <cfRule type="cellIs" dxfId="4536" priority="10281" operator="equal">
      <formula>"En avance"</formula>
    </cfRule>
  </conditionalFormatting>
  <conditionalFormatting sqref="CI278">
    <cfRule type="cellIs" dxfId="4535" priority="10282" operator="equal">
      <formula>"Cumplida"</formula>
    </cfRule>
  </conditionalFormatting>
  <conditionalFormatting sqref="CF278 CH278">
    <cfRule type="cellIs" dxfId="4534" priority="10283" stopIfTrue="1" operator="equal">
      <formula>"Sin seguimiento"</formula>
    </cfRule>
  </conditionalFormatting>
  <conditionalFormatting sqref="CF278 CH278">
    <cfRule type="cellIs" dxfId="4533" priority="10284" stopIfTrue="1" operator="equal">
      <formula>"Sin iniciar"</formula>
    </cfRule>
  </conditionalFormatting>
  <conditionalFormatting sqref="CF278 CH278">
    <cfRule type="cellIs" dxfId="4532" priority="10285" stopIfTrue="1" operator="equal">
      <formula>"Vencida"</formula>
    </cfRule>
  </conditionalFormatting>
  <conditionalFormatting sqref="CF278 CH278">
    <cfRule type="cellIs" dxfId="4531" priority="10286" stopIfTrue="1" operator="equal">
      <formula>"En avance"</formula>
    </cfRule>
  </conditionalFormatting>
  <conditionalFormatting sqref="CF278 CH278">
    <cfRule type="cellIs" dxfId="4530" priority="10287" stopIfTrue="1" operator="equal">
      <formula>"Cumplida"</formula>
    </cfRule>
  </conditionalFormatting>
  <conditionalFormatting sqref="CI278">
    <cfRule type="cellIs" dxfId="4529" priority="10288" operator="equal">
      <formula>"Sin iniciar"</formula>
    </cfRule>
  </conditionalFormatting>
  <conditionalFormatting sqref="CI278">
    <cfRule type="cellIs" dxfId="4528" priority="10289" operator="equal">
      <formula>"Vencida"</formula>
    </cfRule>
  </conditionalFormatting>
  <conditionalFormatting sqref="CI278">
    <cfRule type="cellIs" dxfId="4527" priority="10290" operator="equal">
      <formula>"En avance"</formula>
    </cfRule>
  </conditionalFormatting>
  <conditionalFormatting sqref="CI278">
    <cfRule type="cellIs" dxfId="4526" priority="10291" operator="equal">
      <formula>"Cumplida"</formula>
    </cfRule>
  </conditionalFormatting>
  <conditionalFormatting sqref="CE278">
    <cfRule type="cellIs" dxfId="4525" priority="10292" operator="equal">
      <formula>"Sin iniciar"</formula>
    </cfRule>
  </conditionalFormatting>
  <conditionalFormatting sqref="CE278">
    <cfRule type="cellIs" dxfId="4524" priority="10293" operator="equal">
      <formula>"Vencida"</formula>
    </cfRule>
  </conditionalFormatting>
  <conditionalFormatting sqref="CE278">
    <cfRule type="cellIs" dxfId="4523" priority="10294" operator="equal">
      <formula>"En avance"</formula>
    </cfRule>
  </conditionalFormatting>
  <conditionalFormatting sqref="CE278">
    <cfRule type="cellIs" dxfId="4522" priority="10295" operator="equal">
      <formula>"Cumplida"</formula>
    </cfRule>
  </conditionalFormatting>
  <conditionalFormatting sqref="CG278">
    <cfRule type="cellIs" dxfId="4521" priority="10296" operator="equal">
      <formula>"Sin iniciar"</formula>
    </cfRule>
  </conditionalFormatting>
  <conditionalFormatting sqref="CG278">
    <cfRule type="cellIs" dxfId="4520" priority="10297" operator="equal">
      <formula>"Vencida"</formula>
    </cfRule>
  </conditionalFormatting>
  <conditionalFormatting sqref="CG278">
    <cfRule type="cellIs" dxfId="4519" priority="10298" operator="equal">
      <formula>"En avance"</formula>
    </cfRule>
  </conditionalFormatting>
  <conditionalFormatting sqref="CG278">
    <cfRule type="cellIs" dxfId="4518" priority="10299" operator="equal">
      <formula>"Cumplida"</formula>
    </cfRule>
  </conditionalFormatting>
  <conditionalFormatting sqref="CG278">
    <cfRule type="cellIs" dxfId="4517" priority="10300" operator="equal">
      <formula>"Sin iniciar"</formula>
    </cfRule>
  </conditionalFormatting>
  <conditionalFormatting sqref="CG278">
    <cfRule type="cellIs" dxfId="4516" priority="10301" operator="equal">
      <formula>"Vencida"</formula>
    </cfRule>
  </conditionalFormatting>
  <conditionalFormatting sqref="CG278">
    <cfRule type="cellIs" dxfId="4515" priority="10302" operator="equal">
      <formula>"En avance"</formula>
    </cfRule>
  </conditionalFormatting>
  <conditionalFormatting sqref="CG278">
    <cfRule type="cellIs" dxfId="4514" priority="10303" operator="equal">
      <formula>"Cumplida"</formula>
    </cfRule>
  </conditionalFormatting>
  <conditionalFormatting sqref="CE350">
    <cfRule type="cellIs" dxfId="4513" priority="10304" operator="equal">
      <formula>"Sin iniciar"</formula>
    </cfRule>
  </conditionalFormatting>
  <conditionalFormatting sqref="CE350">
    <cfRule type="cellIs" dxfId="4512" priority="10305" operator="equal">
      <formula>"Vencida"</formula>
    </cfRule>
  </conditionalFormatting>
  <conditionalFormatting sqref="CE350">
    <cfRule type="cellIs" dxfId="4511" priority="10306" operator="equal">
      <formula>"En avance"</formula>
    </cfRule>
  </conditionalFormatting>
  <conditionalFormatting sqref="CE350">
    <cfRule type="cellIs" dxfId="4510" priority="10307" operator="equal">
      <formula>"Cumplida"</formula>
    </cfRule>
  </conditionalFormatting>
  <conditionalFormatting sqref="CF350">
    <cfRule type="cellIs" dxfId="4509" priority="10308" stopIfTrue="1" operator="equal">
      <formula>"Sin seguimiento"</formula>
    </cfRule>
  </conditionalFormatting>
  <conditionalFormatting sqref="CF350">
    <cfRule type="cellIs" dxfId="4508" priority="10309" stopIfTrue="1" operator="equal">
      <formula>"Sin iniciar"</formula>
    </cfRule>
  </conditionalFormatting>
  <conditionalFormatting sqref="CF350">
    <cfRule type="cellIs" dxfId="4507" priority="10310" stopIfTrue="1" operator="equal">
      <formula>"Vencida"</formula>
    </cfRule>
  </conditionalFormatting>
  <conditionalFormatting sqref="CF350">
    <cfRule type="cellIs" dxfId="4506" priority="10311" stopIfTrue="1" operator="equal">
      <formula>"En avance"</formula>
    </cfRule>
  </conditionalFormatting>
  <conditionalFormatting sqref="CF350">
    <cfRule type="cellIs" dxfId="4505" priority="10312" stopIfTrue="1" operator="equal">
      <formula>"Cumplida"</formula>
    </cfRule>
  </conditionalFormatting>
  <conditionalFormatting sqref="CG350">
    <cfRule type="cellIs" dxfId="4504" priority="10313" operator="equal">
      <formula>"Sin iniciar"</formula>
    </cfRule>
  </conditionalFormatting>
  <conditionalFormatting sqref="CG350">
    <cfRule type="cellIs" dxfId="4503" priority="10314" operator="equal">
      <formula>"Vencida"</formula>
    </cfRule>
  </conditionalFormatting>
  <conditionalFormatting sqref="CG350">
    <cfRule type="cellIs" dxfId="4502" priority="10315" operator="equal">
      <formula>"En avance"</formula>
    </cfRule>
  </conditionalFormatting>
  <conditionalFormatting sqref="CG350">
    <cfRule type="cellIs" dxfId="4501" priority="10316" operator="equal">
      <formula>"Cumplida"</formula>
    </cfRule>
  </conditionalFormatting>
  <conditionalFormatting sqref="CG350">
    <cfRule type="cellIs" dxfId="4500" priority="10317" operator="equal">
      <formula>"Sin iniciar"</formula>
    </cfRule>
  </conditionalFormatting>
  <conditionalFormatting sqref="CG350">
    <cfRule type="cellIs" dxfId="4499" priority="10318" operator="equal">
      <formula>"Vencida"</formula>
    </cfRule>
  </conditionalFormatting>
  <conditionalFormatting sqref="CG350">
    <cfRule type="cellIs" dxfId="4498" priority="10319" operator="equal">
      <formula>"En avance"</formula>
    </cfRule>
  </conditionalFormatting>
  <conditionalFormatting sqref="CG350">
    <cfRule type="cellIs" dxfId="4497" priority="10320" operator="equal">
      <formula>"Cumplida"</formula>
    </cfRule>
  </conditionalFormatting>
  <conditionalFormatting sqref="CH350">
    <cfRule type="cellIs" dxfId="4496" priority="10321" stopIfTrue="1" operator="equal">
      <formula>"Sin seguimiento"</formula>
    </cfRule>
  </conditionalFormatting>
  <conditionalFormatting sqref="CH350">
    <cfRule type="cellIs" dxfId="4495" priority="10322" stopIfTrue="1" operator="equal">
      <formula>"Sin iniciar"</formula>
    </cfRule>
  </conditionalFormatting>
  <conditionalFormatting sqref="CH350">
    <cfRule type="cellIs" dxfId="4494" priority="10323" stopIfTrue="1" operator="equal">
      <formula>"Vencida"</formula>
    </cfRule>
  </conditionalFormatting>
  <conditionalFormatting sqref="CH350">
    <cfRule type="cellIs" dxfId="4493" priority="10324" stopIfTrue="1" operator="equal">
      <formula>"En avance"</formula>
    </cfRule>
  </conditionalFormatting>
  <conditionalFormatting sqref="CH350">
    <cfRule type="cellIs" dxfId="4492" priority="10325" stopIfTrue="1" operator="equal">
      <formula>"Cumplida"</formula>
    </cfRule>
  </conditionalFormatting>
  <conditionalFormatting sqref="CI350">
    <cfRule type="cellIs" dxfId="4491" priority="10326" operator="equal">
      <formula>"Sin iniciar"</formula>
    </cfRule>
  </conditionalFormatting>
  <conditionalFormatting sqref="CI350">
    <cfRule type="cellIs" dxfId="4490" priority="10327" operator="equal">
      <formula>"Vencida"</formula>
    </cfRule>
  </conditionalFormatting>
  <conditionalFormatting sqref="CI350">
    <cfRule type="cellIs" dxfId="4489" priority="10328" operator="equal">
      <formula>"En avance"</formula>
    </cfRule>
  </conditionalFormatting>
  <conditionalFormatting sqref="CI350">
    <cfRule type="cellIs" dxfId="4488" priority="10329" operator="equal">
      <formula>"Cumplida"</formula>
    </cfRule>
  </conditionalFormatting>
  <conditionalFormatting sqref="CI350">
    <cfRule type="cellIs" dxfId="4487" priority="10330" operator="equal">
      <formula>"Sin iniciar"</formula>
    </cfRule>
  </conditionalFormatting>
  <conditionalFormatting sqref="CI350">
    <cfRule type="cellIs" dxfId="4486" priority="10331" operator="equal">
      <formula>"Vencida"</formula>
    </cfRule>
  </conditionalFormatting>
  <conditionalFormatting sqref="CI350">
    <cfRule type="cellIs" dxfId="4485" priority="10332" operator="equal">
      <formula>"En avance"</formula>
    </cfRule>
  </conditionalFormatting>
  <conditionalFormatting sqref="CI350">
    <cfRule type="cellIs" dxfId="4484" priority="10333" operator="equal">
      <formula>"Cumplida"</formula>
    </cfRule>
  </conditionalFormatting>
  <conditionalFormatting sqref="CE351">
    <cfRule type="cellIs" dxfId="4483" priority="10334" operator="equal">
      <formula>"Sin iniciar"</formula>
    </cfRule>
  </conditionalFormatting>
  <conditionalFormatting sqref="CE351">
    <cfRule type="cellIs" dxfId="4482" priority="10335" operator="equal">
      <formula>"Vencida"</formula>
    </cfRule>
  </conditionalFormatting>
  <conditionalFormatting sqref="CE351">
    <cfRule type="cellIs" dxfId="4481" priority="10336" operator="equal">
      <formula>"En avance"</formula>
    </cfRule>
  </conditionalFormatting>
  <conditionalFormatting sqref="CE351">
    <cfRule type="cellIs" dxfId="4480" priority="10337" operator="equal">
      <formula>"Cumplida"</formula>
    </cfRule>
  </conditionalFormatting>
  <conditionalFormatting sqref="CF351">
    <cfRule type="cellIs" dxfId="4479" priority="10338" stopIfTrue="1" operator="equal">
      <formula>"Sin seguimiento"</formula>
    </cfRule>
  </conditionalFormatting>
  <conditionalFormatting sqref="CF351">
    <cfRule type="cellIs" dxfId="4478" priority="10339" stopIfTrue="1" operator="equal">
      <formula>"Sin iniciar"</formula>
    </cfRule>
  </conditionalFormatting>
  <conditionalFormatting sqref="CF351">
    <cfRule type="cellIs" dxfId="4477" priority="10340" stopIfTrue="1" operator="equal">
      <formula>"Vencida"</formula>
    </cfRule>
  </conditionalFormatting>
  <conditionalFormatting sqref="CF351">
    <cfRule type="cellIs" dxfId="4476" priority="10341" stopIfTrue="1" operator="equal">
      <formula>"En avance"</formula>
    </cfRule>
  </conditionalFormatting>
  <conditionalFormatting sqref="CF351">
    <cfRule type="cellIs" dxfId="4475" priority="10342" stopIfTrue="1" operator="equal">
      <formula>"Cumplida"</formula>
    </cfRule>
  </conditionalFormatting>
  <conditionalFormatting sqref="CG351">
    <cfRule type="cellIs" dxfId="4474" priority="10343" operator="equal">
      <formula>"Sin iniciar"</formula>
    </cfRule>
  </conditionalFormatting>
  <conditionalFormatting sqref="CG351">
    <cfRule type="cellIs" dxfId="4473" priority="10344" operator="equal">
      <formula>"Vencida"</formula>
    </cfRule>
  </conditionalFormatting>
  <conditionalFormatting sqref="CG351">
    <cfRule type="cellIs" dxfId="4472" priority="10345" operator="equal">
      <formula>"En avance"</formula>
    </cfRule>
  </conditionalFormatting>
  <conditionalFormatting sqref="CG351">
    <cfRule type="cellIs" dxfId="4471" priority="10346" operator="equal">
      <formula>"Cumplida"</formula>
    </cfRule>
  </conditionalFormatting>
  <conditionalFormatting sqref="CG351">
    <cfRule type="cellIs" dxfId="4470" priority="10347" operator="equal">
      <formula>"Sin iniciar"</formula>
    </cfRule>
  </conditionalFormatting>
  <conditionalFormatting sqref="CG351">
    <cfRule type="cellIs" dxfId="4469" priority="10348" operator="equal">
      <formula>"Vencida"</formula>
    </cfRule>
  </conditionalFormatting>
  <conditionalFormatting sqref="CG351">
    <cfRule type="cellIs" dxfId="4468" priority="10349" operator="equal">
      <formula>"En avance"</formula>
    </cfRule>
  </conditionalFormatting>
  <conditionalFormatting sqref="CG351">
    <cfRule type="cellIs" dxfId="4467" priority="10350" operator="equal">
      <formula>"Cumplida"</formula>
    </cfRule>
  </conditionalFormatting>
  <conditionalFormatting sqref="CH351">
    <cfRule type="cellIs" dxfId="4466" priority="10351" stopIfTrue="1" operator="equal">
      <formula>"Sin seguimiento"</formula>
    </cfRule>
  </conditionalFormatting>
  <conditionalFormatting sqref="CH351">
    <cfRule type="cellIs" dxfId="4465" priority="10352" stopIfTrue="1" operator="equal">
      <formula>"Sin iniciar"</formula>
    </cfRule>
  </conditionalFormatting>
  <conditionalFormatting sqref="CH351">
    <cfRule type="cellIs" dxfId="4464" priority="10353" stopIfTrue="1" operator="equal">
      <formula>"Vencida"</formula>
    </cfRule>
  </conditionalFormatting>
  <conditionalFormatting sqref="CH351">
    <cfRule type="cellIs" dxfId="4463" priority="10354" stopIfTrue="1" operator="equal">
      <formula>"En avance"</formula>
    </cfRule>
  </conditionalFormatting>
  <conditionalFormatting sqref="CH351">
    <cfRule type="cellIs" dxfId="4462" priority="10355" stopIfTrue="1" operator="equal">
      <formula>"Cumplida"</formula>
    </cfRule>
  </conditionalFormatting>
  <conditionalFormatting sqref="CI351">
    <cfRule type="cellIs" dxfId="4461" priority="10356" operator="equal">
      <formula>"Sin iniciar"</formula>
    </cfRule>
  </conditionalFormatting>
  <conditionalFormatting sqref="CI351">
    <cfRule type="cellIs" dxfId="4460" priority="10357" operator="equal">
      <formula>"Vencida"</formula>
    </cfRule>
  </conditionalFormatting>
  <conditionalFormatting sqref="CI351">
    <cfRule type="cellIs" dxfId="4459" priority="10358" operator="equal">
      <formula>"En avance"</formula>
    </cfRule>
  </conditionalFormatting>
  <conditionalFormatting sqref="CI351">
    <cfRule type="cellIs" dxfId="4458" priority="10359" operator="equal">
      <formula>"Cumplida"</formula>
    </cfRule>
  </conditionalFormatting>
  <conditionalFormatting sqref="CI351">
    <cfRule type="cellIs" dxfId="4457" priority="10360" operator="equal">
      <formula>"Sin iniciar"</formula>
    </cfRule>
  </conditionalFormatting>
  <conditionalFormatting sqref="CI351">
    <cfRule type="cellIs" dxfId="4456" priority="10361" operator="equal">
      <formula>"Vencida"</formula>
    </cfRule>
  </conditionalFormatting>
  <conditionalFormatting sqref="CI351">
    <cfRule type="cellIs" dxfId="4455" priority="10362" operator="equal">
      <formula>"En avance"</formula>
    </cfRule>
  </conditionalFormatting>
  <conditionalFormatting sqref="CI351">
    <cfRule type="cellIs" dxfId="4454" priority="10363" operator="equal">
      <formula>"Cumplida"</formula>
    </cfRule>
  </conditionalFormatting>
  <conditionalFormatting sqref="CE373">
    <cfRule type="cellIs" dxfId="4453" priority="10364" operator="equal">
      <formula>"Sin iniciar"</formula>
    </cfRule>
  </conditionalFormatting>
  <conditionalFormatting sqref="CE373">
    <cfRule type="cellIs" dxfId="4452" priority="10365" operator="equal">
      <formula>"Vencida"</formula>
    </cfRule>
  </conditionalFormatting>
  <conditionalFormatting sqref="CE373">
    <cfRule type="cellIs" dxfId="4451" priority="10366" operator="equal">
      <formula>"En avance"</formula>
    </cfRule>
  </conditionalFormatting>
  <conditionalFormatting sqref="CE373">
    <cfRule type="cellIs" dxfId="4450" priority="10367" operator="equal">
      <formula>"Cumplida"</formula>
    </cfRule>
  </conditionalFormatting>
  <conditionalFormatting sqref="CF373">
    <cfRule type="cellIs" dxfId="4449" priority="10368" stopIfTrue="1" operator="equal">
      <formula>"Sin seguimiento"</formula>
    </cfRule>
  </conditionalFormatting>
  <conditionalFormatting sqref="CF373">
    <cfRule type="cellIs" dxfId="4448" priority="10369" stopIfTrue="1" operator="equal">
      <formula>"Sin iniciar"</formula>
    </cfRule>
  </conditionalFormatting>
  <conditionalFormatting sqref="CF373">
    <cfRule type="cellIs" dxfId="4447" priority="10370" stopIfTrue="1" operator="equal">
      <formula>"Vencida"</formula>
    </cfRule>
  </conditionalFormatting>
  <conditionalFormatting sqref="CF373">
    <cfRule type="cellIs" dxfId="4446" priority="10371" stopIfTrue="1" operator="equal">
      <formula>"En avance"</formula>
    </cfRule>
  </conditionalFormatting>
  <conditionalFormatting sqref="CF373">
    <cfRule type="cellIs" dxfId="4445" priority="10372" stopIfTrue="1" operator="equal">
      <formula>"Cumplida"</formula>
    </cfRule>
  </conditionalFormatting>
  <conditionalFormatting sqref="CG373">
    <cfRule type="cellIs" dxfId="4444" priority="10373" operator="equal">
      <formula>"Sin iniciar"</formula>
    </cfRule>
  </conditionalFormatting>
  <conditionalFormatting sqref="CG373">
    <cfRule type="cellIs" dxfId="4443" priority="10374" operator="equal">
      <formula>"Vencida"</formula>
    </cfRule>
  </conditionalFormatting>
  <conditionalFormatting sqref="CG373">
    <cfRule type="cellIs" dxfId="4442" priority="10375" operator="equal">
      <formula>"En avance"</formula>
    </cfRule>
  </conditionalFormatting>
  <conditionalFormatting sqref="CG373">
    <cfRule type="cellIs" dxfId="4441" priority="10376" operator="equal">
      <formula>"Cumplida"</formula>
    </cfRule>
  </conditionalFormatting>
  <conditionalFormatting sqref="CG373">
    <cfRule type="cellIs" dxfId="4440" priority="10377" operator="equal">
      <formula>"Sin iniciar"</formula>
    </cfRule>
  </conditionalFormatting>
  <conditionalFormatting sqref="CG373">
    <cfRule type="cellIs" dxfId="4439" priority="10378" operator="equal">
      <formula>"Vencida"</formula>
    </cfRule>
  </conditionalFormatting>
  <conditionalFormatting sqref="CG373">
    <cfRule type="cellIs" dxfId="4438" priority="10379" operator="equal">
      <formula>"En avance"</formula>
    </cfRule>
  </conditionalFormatting>
  <conditionalFormatting sqref="CG373">
    <cfRule type="cellIs" dxfId="4437" priority="10380" operator="equal">
      <formula>"Cumplida"</formula>
    </cfRule>
  </conditionalFormatting>
  <conditionalFormatting sqref="CH373">
    <cfRule type="cellIs" dxfId="4436" priority="10381" stopIfTrue="1" operator="equal">
      <formula>"Sin seguimiento"</formula>
    </cfRule>
  </conditionalFormatting>
  <conditionalFormatting sqref="CH373">
    <cfRule type="cellIs" dxfId="4435" priority="10382" stopIfTrue="1" operator="equal">
      <formula>"Sin iniciar"</formula>
    </cfRule>
  </conditionalFormatting>
  <conditionalFormatting sqref="CH373">
    <cfRule type="cellIs" dxfId="4434" priority="10383" stopIfTrue="1" operator="equal">
      <formula>"Vencida"</formula>
    </cfRule>
  </conditionalFormatting>
  <conditionalFormatting sqref="CH373">
    <cfRule type="cellIs" dxfId="4433" priority="10384" stopIfTrue="1" operator="equal">
      <formula>"En avance"</formula>
    </cfRule>
  </conditionalFormatting>
  <conditionalFormatting sqref="CH373">
    <cfRule type="cellIs" dxfId="4432" priority="10385" stopIfTrue="1" operator="equal">
      <formula>"Cumplida"</formula>
    </cfRule>
  </conditionalFormatting>
  <conditionalFormatting sqref="CI373">
    <cfRule type="cellIs" dxfId="4431" priority="10386" operator="equal">
      <formula>"Sin iniciar"</formula>
    </cfRule>
  </conditionalFormatting>
  <conditionalFormatting sqref="CI373">
    <cfRule type="cellIs" dxfId="4430" priority="10387" operator="equal">
      <formula>"Vencida"</formula>
    </cfRule>
  </conditionalFormatting>
  <conditionalFormatting sqref="CI373">
    <cfRule type="cellIs" dxfId="4429" priority="10388" operator="equal">
      <formula>"En avance"</formula>
    </cfRule>
  </conditionalFormatting>
  <conditionalFormatting sqref="CI373">
    <cfRule type="cellIs" dxfId="4428" priority="10389" operator="equal">
      <formula>"Cumplida"</formula>
    </cfRule>
  </conditionalFormatting>
  <conditionalFormatting sqref="CI373">
    <cfRule type="cellIs" dxfId="4427" priority="10390" operator="equal">
      <formula>"Sin iniciar"</formula>
    </cfRule>
  </conditionalFormatting>
  <conditionalFormatting sqref="CI373">
    <cfRule type="cellIs" dxfId="4426" priority="10391" operator="equal">
      <formula>"Vencida"</formula>
    </cfRule>
  </conditionalFormatting>
  <conditionalFormatting sqref="CI373">
    <cfRule type="cellIs" dxfId="4425" priority="10392" operator="equal">
      <formula>"En avance"</formula>
    </cfRule>
  </conditionalFormatting>
  <conditionalFormatting sqref="CI373">
    <cfRule type="cellIs" dxfId="4424" priority="10393" operator="equal">
      <formula>"Cumplida"</formula>
    </cfRule>
  </conditionalFormatting>
  <conditionalFormatting sqref="CI181">
    <cfRule type="cellIs" dxfId="4423" priority="10394" operator="equal">
      <formula>"Sin iniciar"</formula>
    </cfRule>
  </conditionalFormatting>
  <conditionalFormatting sqref="CI181">
    <cfRule type="cellIs" dxfId="4422" priority="10395" operator="equal">
      <formula>"Vencida"</formula>
    </cfRule>
  </conditionalFormatting>
  <conditionalFormatting sqref="CI181">
    <cfRule type="cellIs" dxfId="4421" priority="10396" operator="equal">
      <formula>"En avance"</formula>
    </cfRule>
  </conditionalFormatting>
  <conditionalFormatting sqref="CI181">
    <cfRule type="cellIs" dxfId="4420" priority="10397" operator="equal">
      <formula>"Cumplida"</formula>
    </cfRule>
  </conditionalFormatting>
  <conditionalFormatting sqref="CE181:CH181">
    <cfRule type="cellIs" dxfId="4419" priority="10398" stopIfTrue="1" operator="equal">
      <formula>"Sin seguimiento"</formula>
    </cfRule>
  </conditionalFormatting>
  <conditionalFormatting sqref="CE181:CH181">
    <cfRule type="cellIs" dxfId="4418" priority="10399" stopIfTrue="1" operator="equal">
      <formula>"Sin iniciar"</formula>
    </cfRule>
  </conditionalFormatting>
  <conditionalFormatting sqref="CE181:CH181">
    <cfRule type="cellIs" dxfId="4417" priority="10400" stopIfTrue="1" operator="equal">
      <formula>"Vencida"</formula>
    </cfRule>
  </conditionalFormatting>
  <conditionalFormatting sqref="CE181:CH181">
    <cfRule type="cellIs" dxfId="4416" priority="10401" stopIfTrue="1" operator="equal">
      <formula>"En avance"</formula>
    </cfRule>
  </conditionalFormatting>
  <conditionalFormatting sqref="CE181:CH181">
    <cfRule type="cellIs" dxfId="4415" priority="10402" stopIfTrue="1" operator="equal">
      <formula>"Cumplida"</formula>
    </cfRule>
  </conditionalFormatting>
  <conditionalFormatting sqref="CI202">
    <cfRule type="cellIs" dxfId="4414" priority="10403" operator="equal">
      <formula>"Sin iniciar"</formula>
    </cfRule>
  </conditionalFormatting>
  <conditionalFormatting sqref="CI202">
    <cfRule type="cellIs" dxfId="4413" priority="10404" operator="equal">
      <formula>"Vencida"</formula>
    </cfRule>
  </conditionalFormatting>
  <conditionalFormatting sqref="CI202">
    <cfRule type="cellIs" dxfId="4412" priority="10405" operator="equal">
      <formula>"En avance"</formula>
    </cfRule>
  </conditionalFormatting>
  <conditionalFormatting sqref="CI202">
    <cfRule type="cellIs" dxfId="4411" priority="10406" operator="equal">
      <formula>"Cumplida"</formula>
    </cfRule>
  </conditionalFormatting>
  <conditionalFormatting sqref="CE202:CH202">
    <cfRule type="cellIs" dxfId="4410" priority="10407" stopIfTrue="1" operator="equal">
      <formula>"Sin seguimiento"</formula>
    </cfRule>
  </conditionalFormatting>
  <conditionalFormatting sqref="CE202:CH202">
    <cfRule type="cellIs" dxfId="4409" priority="10408" stopIfTrue="1" operator="equal">
      <formula>"Sin iniciar"</formula>
    </cfRule>
  </conditionalFormatting>
  <conditionalFormatting sqref="CE202:CH202">
    <cfRule type="cellIs" dxfId="4408" priority="10409" stopIfTrue="1" operator="equal">
      <formula>"Vencida"</formula>
    </cfRule>
  </conditionalFormatting>
  <conditionalFormatting sqref="CE202:CH202">
    <cfRule type="cellIs" dxfId="4407" priority="10410" stopIfTrue="1" operator="equal">
      <formula>"En avance"</formula>
    </cfRule>
  </conditionalFormatting>
  <conditionalFormatting sqref="CE202:CH202">
    <cfRule type="cellIs" dxfId="4406" priority="10411" stopIfTrue="1" operator="equal">
      <formula>"Cumplida"</formula>
    </cfRule>
  </conditionalFormatting>
  <conditionalFormatting sqref="CI354">
    <cfRule type="cellIs" dxfId="4405" priority="10412" operator="equal">
      <formula>"Sin iniciar"</formula>
    </cfRule>
  </conditionalFormatting>
  <conditionalFormatting sqref="CI354">
    <cfRule type="cellIs" dxfId="4404" priority="10413" operator="equal">
      <formula>"Vencida"</formula>
    </cfRule>
  </conditionalFormatting>
  <conditionalFormatting sqref="CI354">
    <cfRule type="cellIs" dxfId="4403" priority="10414" operator="equal">
      <formula>"En avance"</formula>
    </cfRule>
  </conditionalFormatting>
  <conditionalFormatting sqref="CI354">
    <cfRule type="cellIs" dxfId="4402" priority="10415" operator="equal">
      <formula>"Cumplida"</formula>
    </cfRule>
  </conditionalFormatting>
  <conditionalFormatting sqref="CE354 CG354">
    <cfRule type="cellIs" dxfId="4401" priority="10416" stopIfTrue="1" operator="equal">
      <formula>"Sin seguimiento"</formula>
    </cfRule>
  </conditionalFormatting>
  <conditionalFormatting sqref="CE354 CG354">
    <cfRule type="cellIs" dxfId="4400" priority="10417" stopIfTrue="1" operator="equal">
      <formula>"Sin iniciar"</formula>
    </cfRule>
  </conditionalFormatting>
  <conditionalFormatting sqref="CE354 CG354">
    <cfRule type="cellIs" dxfId="4399" priority="10418" stopIfTrue="1" operator="equal">
      <formula>"Vencida"</formula>
    </cfRule>
  </conditionalFormatting>
  <conditionalFormatting sqref="CE354 CG354">
    <cfRule type="cellIs" dxfId="4398" priority="10419" stopIfTrue="1" operator="equal">
      <formula>"En avance"</formula>
    </cfRule>
  </conditionalFormatting>
  <conditionalFormatting sqref="CE354 CG354">
    <cfRule type="cellIs" dxfId="4397" priority="10420" stopIfTrue="1" operator="equal">
      <formula>"Cumplida"</formula>
    </cfRule>
  </conditionalFormatting>
  <conditionalFormatting sqref="CF354 CH354">
    <cfRule type="cellIs" dxfId="4396" priority="10421" stopIfTrue="1" operator="equal">
      <formula>"Sin seguimiento"</formula>
    </cfRule>
  </conditionalFormatting>
  <conditionalFormatting sqref="CF354 CH354">
    <cfRule type="cellIs" dxfId="4395" priority="10422" stopIfTrue="1" operator="equal">
      <formula>"Sin iniciar"</formula>
    </cfRule>
  </conditionalFormatting>
  <conditionalFormatting sqref="CF354 CH354">
    <cfRule type="cellIs" dxfId="4394" priority="10423" stopIfTrue="1" operator="equal">
      <formula>"Vencida"</formula>
    </cfRule>
  </conditionalFormatting>
  <conditionalFormatting sqref="CF354 CH354">
    <cfRule type="cellIs" dxfId="4393" priority="10424" stopIfTrue="1" operator="equal">
      <formula>"En avance"</formula>
    </cfRule>
  </conditionalFormatting>
  <conditionalFormatting sqref="CF354 CH354">
    <cfRule type="cellIs" dxfId="4392" priority="10425" stopIfTrue="1" operator="equal">
      <formula>"Cumplida"</formula>
    </cfRule>
  </conditionalFormatting>
  <conditionalFormatting sqref="CI355">
    <cfRule type="cellIs" dxfId="4391" priority="10426" operator="equal">
      <formula>"Sin iniciar"</formula>
    </cfRule>
  </conditionalFormatting>
  <conditionalFormatting sqref="CI355">
    <cfRule type="cellIs" dxfId="4390" priority="10427" operator="equal">
      <formula>"Vencida"</formula>
    </cfRule>
  </conditionalFormatting>
  <conditionalFormatting sqref="CI355">
    <cfRule type="cellIs" dxfId="4389" priority="10428" operator="equal">
      <formula>"En avance"</formula>
    </cfRule>
  </conditionalFormatting>
  <conditionalFormatting sqref="CI355">
    <cfRule type="cellIs" dxfId="4388" priority="10429" operator="equal">
      <formula>"Cumplida"</formula>
    </cfRule>
  </conditionalFormatting>
  <conditionalFormatting sqref="CE355 CG355">
    <cfRule type="cellIs" dxfId="4387" priority="10430" stopIfTrue="1" operator="equal">
      <formula>"Sin seguimiento"</formula>
    </cfRule>
  </conditionalFormatting>
  <conditionalFormatting sqref="CE355 CG355">
    <cfRule type="cellIs" dxfId="4386" priority="10431" stopIfTrue="1" operator="equal">
      <formula>"Sin iniciar"</formula>
    </cfRule>
  </conditionalFormatting>
  <conditionalFormatting sqref="CE355 CG355">
    <cfRule type="cellIs" dxfId="4385" priority="10432" stopIfTrue="1" operator="equal">
      <formula>"Vencida"</formula>
    </cfRule>
  </conditionalFormatting>
  <conditionalFormatting sqref="CE355 CG355">
    <cfRule type="cellIs" dxfId="4384" priority="10433" stopIfTrue="1" operator="equal">
      <formula>"En avance"</formula>
    </cfRule>
  </conditionalFormatting>
  <conditionalFormatting sqref="CE355 CG355">
    <cfRule type="cellIs" dxfId="4383" priority="10434" stopIfTrue="1" operator="equal">
      <formula>"Cumplida"</formula>
    </cfRule>
  </conditionalFormatting>
  <conditionalFormatting sqref="CF355 CH355">
    <cfRule type="cellIs" dxfId="4382" priority="10435" stopIfTrue="1" operator="equal">
      <formula>"Sin seguimiento"</formula>
    </cfRule>
  </conditionalFormatting>
  <conditionalFormatting sqref="CF355 CH355">
    <cfRule type="cellIs" dxfId="4381" priority="10436" stopIfTrue="1" operator="equal">
      <formula>"Sin iniciar"</formula>
    </cfRule>
  </conditionalFormatting>
  <conditionalFormatting sqref="CF355 CH355">
    <cfRule type="cellIs" dxfId="4380" priority="10437" stopIfTrue="1" operator="equal">
      <formula>"Vencida"</formula>
    </cfRule>
  </conditionalFormatting>
  <conditionalFormatting sqref="CF355 CH355">
    <cfRule type="cellIs" dxfId="4379" priority="10438" stopIfTrue="1" operator="equal">
      <formula>"En avance"</formula>
    </cfRule>
  </conditionalFormatting>
  <conditionalFormatting sqref="CF355 CH355">
    <cfRule type="cellIs" dxfId="4378" priority="10439" stopIfTrue="1" operator="equal">
      <formula>"Cumplida"</formula>
    </cfRule>
  </conditionalFormatting>
  <conditionalFormatting sqref="CI399">
    <cfRule type="cellIs" dxfId="4377" priority="10440" operator="equal">
      <formula>"Sin iniciar"</formula>
    </cfRule>
  </conditionalFormatting>
  <conditionalFormatting sqref="CI399">
    <cfRule type="cellIs" dxfId="4376" priority="10441" operator="equal">
      <formula>"Vencida"</formula>
    </cfRule>
  </conditionalFormatting>
  <conditionalFormatting sqref="CI399">
    <cfRule type="cellIs" dxfId="4375" priority="10442" operator="equal">
      <formula>"En avance"</formula>
    </cfRule>
  </conditionalFormatting>
  <conditionalFormatting sqref="CI399">
    <cfRule type="cellIs" dxfId="4374" priority="10443" operator="equal">
      <formula>"Cumplida"</formula>
    </cfRule>
  </conditionalFormatting>
  <conditionalFormatting sqref="CE399:CH399">
    <cfRule type="cellIs" dxfId="4373" priority="10444" stopIfTrue="1" operator="equal">
      <formula>"Sin seguimiento"</formula>
    </cfRule>
  </conditionalFormatting>
  <conditionalFormatting sqref="CE399:CH399">
    <cfRule type="cellIs" dxfId="4372" priority="10445" stopIfTrue="1" operator="equal">
      <formula>"Sin iniciar"</formula>
    </cfRule>
  </conditionalFormatting>
  <conditionalFormatting sqref="CE399:CH399">
    <cfRule type="cellIs" dxfId="4371" priority="10446" stopIfTrue="1" operator="equal">
      <formula>"Vencida"</formula>
    </cfRule>
  </conditionalFormatting>
  <conditionalFormatting sqref="CE399:CH399">
    <cfRule type="cellIs" dxfId="4370" priority="10447" stopIfTrue="1" operator="equal">
      <formula>"En avance"</formula>
    </cfRule>
  </conditionalFormatting>
  <conditionalFormatting sqref="CE399:CH399">
    <cfRule type="cellIs" dxfId="4369" priority="10448" stopIfTrue="1" operator="equal">
      <formula>"Cumplida"</formula>
    </cfRule>
  </conditionalFormatting>
  <conditionalFormatting sqref="DF374:DF375">
    <cfRule type="cellIs" dxfId="4368" priority="10449" stopIfTrue="1" operator="equal">
      <formula>"Sin seguimiento"</formula>
    </cfRule>
  </conditionalFormatting>
  <conditionalFormatting sqref="DF374:DF375">
    <cfRule type="cellIs" dxfId="4367" priority="10450" stopIfTrue="1" operator="equal">
      <formula>"Sin iniciar"</formula>
    </cfRule>
  </conditionalFormatting>
  <conditionalFormatting sqref="DF374:DF375">
    <cfRule type="cellIs" dxfId="4366" priority="10451" stopIfTrue="1" operator="equal">
      <formula>"Vencida"</formula>
    </cfRule>
  </conditionalFormatting>
  <conditionalFormatting sqref="DF374:DF375">
    <cfRule type="cellIs" dxfId="4365" priority="10452" stopIfTrue="1" operator="equal">
      <formula>"En avance"</formula>
    </cfRule>
  </conditionalFormatting>
  <conditionalFormatting sqref="DF374:DF375">
    <cfRule type="cellIs" dxfId="4364" priority="10453" stopIfTrue="1" operator="equal">
      <formula>"Cumplida"</formula>
    </cfRule>
  </conditionalFormatting>
  <conditionalFormatting sqref="CN30 CN41:CO43 CN44:CN45 CN48 CN92:CO94 CN95:CW97 CN126:CT126 CN127:CW128 CN129:CT129 CN130:CW130 CN170 CN171:CP171 CN172:CT173 CN174:CQ175 CN176:CT179 CN180:CQ180 CN185:CW185 CN187:CU187 CN188:CW188 CN201:CO201 CN220:CS220 CN286:CT286 CN298:CR298 CN299:CT319 CN320:CQ322 CN323:CT325 CN326:CQ329 CN330:CT330 CN331:CQ341 CN347:CR347 CN358:CQ358 CN364:CQ364 CN377:CQ377 CN385:CQ385 CN391:CT395 CN408:CQ408 CN412:CQ412 CN462:CO462 CN486:CQ486 CQ41:CT43 CQ462:CT462 CQ487:CR487 CR30:CT30 CR44:CT44 CR48:CT48 CR171:CT171 CR488:CR499 CS180:CT180 CS321:CT322 CS326:CT327 CS329:CT329 CS335:CT340 CS358 CS364 CS377:CT377 CS408:CT408 CS412:CT412 CS494:CT494 CT174:CT175 CT487:CT489 CV190:CW191 CV193:CW194 CV286:CW286 CV313 CV315:CW316 CV391:CW393 CW187 CN29:CT29 CN49:CT51 CN116:CW125 CN106:CS106 CW265 CW487:CW489 CW461:CW462 CN343:CW344 CN353:CW353 CN352:CT352 CN457:CW457 CN454:CU455 CW454:CW455 CN46:CW46 CN200:CW200 CT298:CW298 CT347:CW347 CN378:CW379 CN387:CW388 CN266:CW268 CN287:CU287 CN288:CT289 CN359:CW359 CN367:CW367 CN397:CT397 CN463:CW463 CQ92:CW93 CP94:CW94 CN137:CW144 CQ201:CW201 CN224:CU224 CW224 CN233:CW233 CN238:CU239 CW238:CW239 CN281:CU285 CW281:CW285 CW287 CN291:CW291 CN290:CU290 CW290 CN294:CW295 CN292:CU293 CW292:CW293 CN296:CU297 CW296:CW297 CN365:CU366 CW365:CW366 CN369:CW375 CN368:CU368 CW368 CN376:CU376 CW376 CN386:CU386 CW386 CN390:CW390 CN389:CU389 CW389 CN396:CU396 CW396 CN399:CT399 CN398:CU398 CW398 CN401:CW401 CN400:CU400 CW400 CN419:CT419 CN418:CU418 CW418 CN421:CT423 CN420:CU420 CW420 CN424:CU428 CW424:CW428 CN442:CU445 CW442:CW445 CN476:CT477 CN475:CU475 CW475 CN478:CU478 CW478 CN363:CW363 CN362:CU362 CW362 CN221:CT223 CN248:CW248 CN240:CT247 CN250:CW250 CN249:CT249 CN251:CT265 CN270:CW272 CN269:CT269 CN348:CT349 CN429:CT441 CN446:CT453 CN456:CT456 CN458:CT461 CN31:CW31 CN203:CW203 CN52:CW67 CN100:CW101 CV240:CW241 CV247:CW247 CV249:CW249 CV251:CW252 CV349:CW349 CN20:CW25 CN19:CU19 CN218:CW218 CN217:CU217 CN219:CU219 CV221:CW221 CV223:CW223 CV419:CW419 CV441:CW441 CV446:CW447 CV456:CW456 CV458:CW460 CN17:CW18 CN8:CT16 CN38:CW38 CN32:CT37 CN131:CT136 CN146:CW153 CN145:CT145 CN157:CW158 CN154:CT156 CN167:CW167 CN168:CT169 CN207:CW209 CN215:CW216 CN210:CT214 CN274:CW278 CN273:CT273 CN279:CT280 CW381:CW382 CN380:CT384 CV383:CW383 CN407:CT407 CV405:CW407 CN409:CT411 CN413:CT417 CV413:CW413 CN479:CT485 CV479:CW479 CV481:CW485 CW480 CN27:CW28 CN26:CT26 CN39:CT40 CN47:CT47 CN69:CW69 CN68:CT68 CN74:CW75 CN70:CT73 CN77:CW77 CN76:CT76 CN78:CT86 CN98:CT99 CN103:CW103 CN102:CT102 CN105:CW105 CN104:CT104 CN107:CT115 CN160:CW164 CN159:CT159 CN165:CT166 CN181:CT184 CN186:CT186 CN189:CT199 CN202:CT202 CN204:CT206 CN225:CT232 CN236:CW237 CN234:CT235 CN342:CT342 CN346:CW346 CN345:CT345 CN357:CW357 CN354:CT356 CN361:CW361 CN360:CT360 CN402:CT402 CN464:CT474 CN350:CW351">
    <cfRule type="cellIs" dxfId="4363" priority="10454" operator="equal">
      <formula>"Vencida"</formula>
    </cfRule>
  </conditionalFormatting>
  <conditionalFormatting sqref="CN30 CN41:CO43 CN44:CN45 CN48 CN92:CO94 CN95:CW97 CN126:CT126 CN127:CW128 CN129:CT129 CN130:CW130 CN170 CN171:CP171 CN172:CT173 CN174:CQ175 CN176:CT179 CN180:CQ180 CN185:CW185 CN187:CU187 CN188:CW188 CN201:CO201 CN220:CS220 CN286:CT286 CN298:CR298 CN299:CT319 CN320:CQ322 CN323:CT325 CN326:CQ329 CN330:CT330 CN331:CQ341 CN347:CR347 CN358:CQ358 CN364:CQ364 CN377:CQ377 CN385:CQ385 CN391:CT395 CN408:CQ408 CN412:CQ412 CN462:CO462 CN486:CQ486 CQ41:CT43 CQ462:CT462 CQ487:CR487 CR30:CT30 CR44:CT44 CR48:CT48 CR171:CT171 CR488:CR499 CS180:CT180 CS321:CT322 CS326:CT327 CS329:CT329 CS335:CT340 CS358 CS364 CS377:CT377 CS408:CT408 CS412:CT412 CS494:CT494 CT174:CT175 CT487:CT489 CV190:CW191 CV193:CW194 CV286:CW286 CV313 CV315:CW316 CV391:CW393 CW187 CN29:CT29 CN49:CT51 CN116:CW125 CN106:CS106 CW265 CW487:CW489 CW461:CW462 CN343:CW344 CN353:CW353 CN352:CT352 CN457:CW457 CN454:CU455 CW454:CW455 CN46:CW46 CN200:CW200 CT298:CW298 CT347:CW347 CN378:CW379 CN387:CW388 CN266:CW268 CN287:CU287 CN288:CT289 CN359:CW359 CN367:CW367 CN397:CT397 CN463:CW463 CQ92:CW93 CP94:CW94 CN137:CW144 CQ201:CW201 CN224:CU224 CW224 CN233:CW233 CN238:CU239 CW238:CW239 CN281:CU285 CW281:CW285 CW287 CN291:CW291 CN290:CU290 CW290 CN294:CW295 CN292:CU293 CW292:CW293 CN296:CU297 CW296:CW297 CN365:CU366 CW365:CW366 CN369:CW375 CN368:CU368 CW368 CN376:CU376 CW376 CN386:CU386 CW386 CN390:CW390 CN389:CU389 CW389 CN396:CU396 CW396 CN399:CT399 CN398:CU398 CW398 CN401:CW401 CN400:CU400 CW400 CN419:CT419 CN418:CU418 CW418 CN421:CT423 CN420:CU420 CW420 CN424:CU428 CW424:CW428 CN442:CU445 CW442:CW445 CN476:CT477 CN475:CU475 CW475 CN478:CU478 CW478 CN363:CW363 CN362:CU362 CW362 CN221:CT223 CN248:CW248 CN240:CT247 CN250:CW250 CN249:CT249 CN251:CT265 CN270:CW272 CN269:CT269 CN348:CT349 CN429:CT441 CN446:CT453 CN456:CT456 CN458:CT461 CN31:CW31 CN203:CW203 CN52:CW67 CN100:CW101 CV240:CW241 CV247:CW247 CV249:CW249 CV251:CW252 CV349:CW349 CN20:CW25 CN19:CU19 CN218:CW218 CN217:CU217 CN219:CU219 CV221:CW221 CV223:CW223 CV419:CW419 CV441:CW441 CV446:CW447 CV456:CW456 CV458:CW460 CN17:CW18 CN8:CT16 CN38:CW38 CN32:CT37 CN131:CT136 CN146:CW153 CN145:CT145 CN157:CW158 CN154:CT156 CN167:CW167 CN168:CT169 CN207:CW209 CN215:CW216 CN210:CT214 CN274:CW278 CN273:CT273 CN279:CT280 CW381:CW382 CN380:CT384 CV383:CW383 CN407:CT407 CV405:CW407 CN409:CT411 CN413:CT417 CV413:CW413 CN479:CT485 CV479:CW479 CV481:CW485 CW480 CN27:CW28 CN26:CT26 CN39:CT40 CN47:CT47 CN69:CW69 CN68:CT68 CN74:CW75 CN70:CT73 CN77:CW77 CN76:CT76 CN78:CT86 CN98:CT99 CN103:CW103 CN102:CT102 CN105:CW105 CN104:CT104 CN107:CT115 CN160:CW164 CN159:CT159 CN165:CT166 CN181:CT184 CN186:CT186 CN189:CT199 CN202:CT202 CN204:CT206 CN225:CT232 CN236:CW237 CN234:CT235 CN342:CT342 CN346:CW346 CN345:CT345 CN357:CW357 CN354:CT356 CN361:CW361 CN360:CT360 CN402:CT402 CN464:CT474 CN350:CW351">
    <cfRule type="cellIs" dxfId="4362" priority="10455" operator="equal">
      <formula>"Sin iniciar"</formula>
    </cfRule>
  </conditionalFormatting>
  <conditionalFormatting sqref="CN30 CN41:CO43 CN44:CN45 CN48 CN92:CO94 CN95:CW97 CN126:CT126 CN127:CW128 CN129:CT129 CN130:CW130 CN170 CN171:CP171 CN172:CT173 CN174:CQ175 CN176:CT179 CN180:CQ180 CN185:CW185 CN187:CU187 CN188:CW188 CN201:CO201 CN220:CS220 CN286:CT286 CN298:CR298 CN299:CT319 CN320:CQ322 CN323:CT325 CN326:CQ329 CN330:CT330 CN331:CQ341 CN347:CR347 CN358:CQ358 CN364:CQ364 CN377:CQ377 CN385:CQ385 CN391:CT395 CN408:CQ408 CN412:CQ412 CN462:CO462 CN486:CQ486 CQ41:CT43 CQ462:CT462 CQ487:CR487 CR30:CT30 CR44:CT44 CR48:CT48 CR171:CT171 CR488:CR499 CS180:CT180 CS321:CT322 CS326:CT327 CS329:CT329 CS335:CT340 CS358 CS364 CS377:CT377 CS408:CT408 CS412:CT412 CS494:CT494 CT174:CT175 CT487:CT489 CV190:CW191 CV193:CW194 CV286:CW286 CV313 CV315:CW316 CV391:CW393 CW187 CN29:CT29 CN49:CT51 CN116:CW125 CN106:CS106 CW265 CW487:CW489 CW461:CW462 CN343:CW344 CN353:CW353 CN352:CT352 CN457:CW457 CN454:CU455 CW454:CW455 CN46:CW46 CN200:CW200 CT298:CW298 CT347:CW347 CN378:CW379 CN387:CW388 CN266:CW268 CN287:CU287 CN288:CT289 CN359:CW359 CN367:CW367 CN397:CT397 CN463:CW463 CQ92:CW93 CP94:CW94 CN137:CW144 CQ201:CW201 CN224:CU224 CW224 CN233:CW233 CN238:CU239 CW238:CW239 CN281:CU285 CW281:CW285 CW287 CN291:CW291 CN290:CU290 CW290 CN294:CW295 CN292:CU293 CW292:CW293 CN296:CU297 CW296:CW297 CN365:CU366 CW365:CW366 CN369:CW375 CN368:CU368 CW368 CN376:CU376 CW376 CN386:CU386 CW386 CN390:CW390 CN389:CU389 CW389 CN396:CU396 CW396 CN399:CT399 CN398:CU398 CW398 CN401:CW401 CN400:CU400 CW400 CN419:CT419 CN418:CU418 CW418 CN421:CT423 CN420:CU420 CW420 CN424:CU428 CW424:CW428 CN442:CU445 CW442:CW445 CN476:CT477 CN475:CU475 CW475 CN478:CU478 CW478 CN363:CW363 CN362:CU362 CW362 CN221:CT223 CN248:CW248 CN240:CT247 CN250:CW250 CN249:CT249 CN251:CT265 CN270:CW272 CN269:CT269 CN348:CT349 CN429:CT441 CN446:CT453 CN456:CT456 CN458:CT461 CN31:CW31 CN203:CW203 CN52:CW67 CN100:CW101 CV240:CW241 CV247:CW247 CV249:CW249 CV251:CW252 CV349:CW349 CN20:CW25 CN19:CU19 CN218:CW218 CN217:CU217 CN219:CU219 CV221:CW221 CV223:CW223 CV419:CW419 CV441:CW441 CV446:CW447 CV456:CW456 CV458:CW460 CN17:CW18 CN8:CT16 CN38:CW38 CN32:CT37 CN131:CT136 CN146:CW153 CN145:CT145 CN157:CW158 CN154:CT156 CN167:CW167 CN168:CT169 CN207:CW209 CN215:CW216 CN210:CT214 CN274:CW278 CN273:CT273 CN279:CT280 CW381:CW382 CN380:CT384 CV383:CW383 CN407:CT407 CV405:CW407 CN409:CT411 CN413:CT417 CV413:CW413 CN479:CT485 CV479:CW479 CV481:CW485 CW480 CN27:CW28 CN26:CT26 CN39:CT40 CN47:CT47 CN69:CW69 CN68:CT68 CN74:CW75 CN70:CT73 CN77:CW77 CN76:CT76 CN78:CT86 CN98:CT99 CN103:CW103 CN102:CT102 CN105:CW105 CN104:CT104 CN107:CT115 CN160:CW164 CN159:CT159 CN165:CT166 CN181:CT184 CN186:CT186 CN189:CT199 CN202:CT202 CN204:CT206 CN225:CT232 CN236:CW237 CN234:CT235 CN342:CT342 CN346:CW346 CN345:CT345 CN357:CW357 CN354:CT356 CN361:CW361 CN360:CT360 CN402:CT402 CN464:CT474 CN350:CW351">
    <cfRule type="cellIs" dxfId="4361" priority="10456" operator="equal">
      <formula>"En avance"</formula>
    </cfRule>
  </conditionalFormatting>
  <conditionalFormatting sqref="CN30 CN41:CO43 CN44:CN45 CN48 CN92:CO94 CN95:CW97 CN126:CT126 CN127:CW128 CN129:CT129 CN130:CW130 CN170 CN171:CP171 CN172:CT173 CN174:CQ175 CN176:CT179 CN180:CQ180 CN185:CW185 CN187:CU187 CN188:CW188 CN201:CO201 CN220:CS220 CN286:CT286 CN298:CR298 CN299:CT319 CN320:CQ322 CN323:CT325 CN326:CQ329 CN330:CT330 CN331:CQ341 CN347:CR347 CN358:CQ358 CN364:CQ364 CN377:CQ377 CN385:CQ385 CN391:CT395 CN408:CQ408 CN412:CQ412 CN462:CO462 CN486:CQ486 CQ41:CT43 CQ462:CT462 CQ487:CR487 CR30:CT30 CR44:CT44 CR48:CT48 CR171:CT171 CR488:CR499 CS180:CT180 CS321:CT322 CS326:CT327 CS329:CT329 CS335:CT340 CS358 CS364 CS377:CT377 CS408:CT408 CS412:CT412 CS494:CT494 CT174:CT175 CT487:CT489 CV190:CW191 CV193:CW194 CV286:CW286 CV313 CV315:CW316 CV391:CW393 CW187 CN29:CT29 CN49:CT51 CN116:CW125 CN106:CS106 CW265 CW487:CW489 CW461:CW462 CN343:CW344 CN353:CW353 CN352:CT352 CN457:CW457 CN454:CU455 CW454:CW455 CN46:CW46 CN200:CW200 CT298:CW298 CT347:CW347 CN378:CW379 CN387:CW388 CN266:CW268 CN287:CU287 CN288:CT289 CN359:CW359 CN367:CW367 CN397:CT397 CN463:CW463 CQ92:CW93 CP94:CW94 CN137:CW144 CQ201:CW201 CN224:CU224 CW224 CN233:CW233 CN238:CU239 CW238:CW239 CN281:CU285 CW281:CW285 CW287 CN291:CW291 CN290:CU290 CW290 CN294:CW295 CN292:CU293 CW292:CW293 CN296:CU297 CW296:CW297 CN365:CU366 CW365:CW366 CN369:CW375 CN368:CU368 CW368 CN376:CU376 CW376 CN386:CU386 CW386 CN390:CW390 CN389:CU389 CW389 CN396:CU396 CW396 CN399:CT399 CN398:CU398 CW398 CN401:CW401 CN400:CU400 CW400 CN419:CT419 CN418:CU418 CW418 CN421:CT423 CN420:CU420 CW420 CN424:CU428 CW424:CW428 CN442:CU445 CW442:CW445 CN476:CT477 CN475:CU475 CW475 CN478:CU478 CW478 CN363:CW363 CN362:CU362 CW362 CN221:CT223 CN248:CW248 CN240:CT247 CN250:CW250 CN249:CT249 CN251:CT265 CN270:CW272 CN269:CT269 CN348:CT349 CN429:CT441 CN446:CT453 CN456:CT456 CN458:CT461 CN31:CW31 CN203:CW203 CN52:CW67 CN100:CW101 CV240:CW241 CV247:CW247 CV249:CW249 CV251:CW252 CV349:CW349 CN20:CW25 CN19:CU19 CN218:CW218 CN217:CU217 CN219:CU219 CV221:CW221 CV223:CW223 CV419:CW419 CV441:CW441 CV446:CW447 CV456:CW456 CV458:CW460 CN17:CW18 CN8:CT16 CN38:CW38 CN32:CT37 CN131:CT136 CN146:CW153 CN145:CT145 CN157:CW158 CN154:CT156 CN167:CW167 CN168:CT169 CN207:CW209 CN215:CW216 CN210:CT214 CN274:CW278 CN273:CT273 CN279:CT280 CW381:CW382 CN380:CT384 CV383:CW383 CN407:CT407 CV405:CW407 CN409:CT411 CN413:CT417 CV413:CW413 CN479:CT485 CV479:CW479 CV481:CW485 CW480 CN27:CW28 CN26:CT26 CN39:CT40 CN47:CT47 CN69:CW69 CN68:CT68 CN74:CW75 CN70:CT73 CN77:CW77 CN76:CT76 CN78:CT86 CN98:CT99 CN103:CW103 CN102:CT102 CN105:CW105 CN104:CT104 CN107:CT115 CN160:CW164 CN159:CT159 CN165:CT166 CN181:CT184 CN186:CT186 CN189:CT199 CN202:CT202 CN204:CT206 CN225:CT232 CN236:CW237 CN234:CT235 CN342:CT342 CN346:CW346 CN345:CT345 CN357:CW357 CN354:CT356 CN361:CW361 CN360:CT360 CN402:CT402 CN464:CT474 CN350:CW351">
    <cfRule type="cellIs" dxfId="4360" priority="10457" operator="equal">
      <formula>"Cumplida"</formula>
    </cfRule>
  </conditionalFormatting>
  <conditionalFormatting sqref="CL30">
    <cfRule type="cellIs" dxfId="4359" priority="10458" operator="equal">
      <formula>"Sin iniciar"</formula>
    </cfRule>
  </conditionalFormatting>
  <conditionalFormatting sqref="CL30">
    <cfRule type="cellIs" dxfId="4358" priority="10459" operator="equal">
      <formula>"Vencida"</formula>
    </cfRule>
  </conditionalFormatting>
  <conditionalFormatting sqref="CL30">
    <cfRule type="cellIs" dxfId="4357" priority="10460" operator="equal">
      <formula>"En avance"</formula>
    </cfRule>
  </conditionalFormatting>
  <conditionalFormatting sqref="CL30">
    <cfRule type="cellIs" dxfId="4356" priority="10461" operator="equal">
      <formula>"Cumplida"</formula>
    </cfRule>
  </conditionalFormatting>
  <conditionalFormatting sqref="CJ30">
    <cfRule type="cellIs" dxfId="4355" priority="10462" operator="equal">
      <formula>"Sin iniciar"</formula>
    </cfRule>
  </conditionalFormatting>
  <conditionalFormatting sqref="CJ30">
    <cfRule type="cellIs" dxfId="4354" priority="10463" operator="equal">
      <formula>"Vencida"</formula>
    </cfRule>
  </conditionalFormatting>
  <conditionalFormatting sqref="CJ30">
    <cfRule type="cellIs" dxfId="4353" priority="10464" operator="equal">
      <formula>"En avance"</formula>
    </cfRule>
  </conditionalFormatting>
  <conditionalFormatting sqref="CJ30">
    <cfRule type="cellIs" dxfId="4352" priority="10465" operator="equal">
      <formula>"Cumplida"</formula>
    </cfRule>
  </conditionalFormatting>
  <conditionalFormatting sqref="CK30">
    <cfRule type="cellIs" dxfId="4351" priority="10466" operator="equal">
      <formula>"Sin iniciar"</formula>
    </cfRule>
  </conditionalFormatting>
  <conditionalFormatting sqref="CK30">
    <cfRule type="cellIs" dxfId="4350" priority="10467" operator="equal">
      <formula>"Vencida"</formula>
    </cfRule>
  </conditionalFormatting>
  <conditionalFormatting sqref="CK30">
    <cfRule type="cellIs" dxfId="4349" priority="10468" operator="equal">
      <formula>"En avance"</formula>
    </cfRule>
  </conditionalFormatting>
  <conditionalFormatting sqref="CK30">
    <cfRule type="cellIs" dxfId="4348" priority="10469" operator="equal">
      <formula>"Cumplida"</formula>
    </cfRule>
  </conditionalFormatting>
  <conditionalFormatting sqref="CL48">
    <cfRule type="cellIs" dxfId="4347" priority="10470" operator="equal">
      <formula>"Sin iniciar"</formula>
    </cfRule>
  </conditionalFormatting>
  <conditionalFormatting sqref="CL48">
    <cfRule type="cellIs" dxfId="4346" priority="10471" operator="equal">
      <formula>"Vencida"</formula>
    </cfRule>
  </conditionalFormatting>
  <conditionalFormatting sqref="CL48">
    <cfRule type="cellIs" dxfId="4345" priority="10472" operator="equal">
      <formula>"En avance"</formula>
    </cfRule>
  </conditionalFormatting>
  <conditionalFormatting sqref="CL48">
    <cfRule type="cellIs" dxfId="4344" priority="10473" operator="equal">
      <formula>"Cumplida"</formula>
    </cfRule>
  </conditionalFormatting>
  <conditionalFormatting sqref="CJ48">
    <cfRule type="cellIs" dxfId="4343" priority="10474" operator="equal">
      <formula>"Sin iniciar"</formula>
    </cfRule>
  </conditionalFormatting>
  <conditionalFormatting sqref="CJ48">
    <cfRule type="cellIs" dxfId="4342" priority="10475" operator="equal">
      <formula>"Vencida"</formula>
    </cfRule>
  </conditionalFormatting>
  <conditionalFormatting sqref="CJ48">
    <cfRule type="cellIs" dxfId="4341" priority="10476" operator="equal">
      <formula>"En avance"</formula>
    </cfRule>
  </conditionalFormatting>
  <conditionalFormatting sqref="CJ48">
    <cfRule type="cellIs" dxfId="4340" priority="10477" operator="equal">
      <formula>"Cumplida"</formula>
    </cfRule>
  </conditionalFormatting>
  <conditionalFormatting sqref="CK48">
    <cfRule type="cellIs" dxfId="4339" priority="10478" operator="equal">
      <formula>"Sin iniciar"</formula>
    </cfRule>
  </conditionalFormatting>
  <conditionalFormatting sqref="CK48">
    <cfRule type="cellIs" dxfId="4338" priority="10479" operator="equal">
      <formula>"Vencida"</formula>
    </cfRule>
  </conditionalFormatting>
  <conditionalFormatting sqref="CK48">
    <cfRule type="cellIs" dxfId="4337" priority="10480" operator="equal">
      <formula>"En avance"</formula>
    </cfRule>
  </conditionalFormatting>
  <conditionalFormatting sqref="CK48">
    <cfRule type="cellIs" dxfId="4336" priority="10481" operator="equal">
      <formula>"Cumplida"</formula>
    </cfRule>
  </conditionalFormatting>
  <conditionalFormatting sqref="CL49">
    <cfRule type="cellIs" dxfId="4335" priority="10482" operator="equal">
      <formula>"Sin iniciar"</formula>
    </cfRule>
  </conditionalFormatting>
  <conditionalFormatting sqref="CL49">
    <cfRule type="cellIs" dxfId="4334" priority="10483" operator="equal">
      <formula>"Vencida"</formula>
    </cfRule>
  </conditionalFormatting>
  <conditionalFormatting sqref="CL49">
    <cfRule type="cellIs" dxfId="4333" priority="10484" operator="equal">
      <formula>"En avance"</formula>
    </cfRule>
  </conditionalFormatting>
  <conditionalFormatting sqref="CL49">
    <cfRule type="cellIs" dxfId="4332" priority="10485" operator="equal">
      <formula>"Cumplida"</formula>
    </cfRule>
  </conditionalFormatting>
  <conditionalFormatting sqref="CJ49">
    <cfRule type="cellIs" dxfId="4331" priority="10486" operator="equal">
      <formula>"Sin iniciar"</formula>
    </cfRule>
  </conditionalFormatting>
  <conditionalFormatting sqref="CJ49">
    <cfRule type="cellIs" dxfId="4330" priority="10487" operator="equal">
      <formula>"Vencida"</formula>
    </cfRule>
  </conditionalFormatting>
  <conditionalFormatting sqref="CJ49">
    <cfRule type="cellIs" dxfId="4329" priority="10488" operator="equal">
      <formula>"En avance"</formula>
    </cfRule>
  </conditionalFormatting>
  <conditionalFormatting sqref="CJ49">
    <cfRule type="cellIs" dxfId="4328" priority="10489" operator="equal">
      <formula>"Cumplida"</formula>
    </cfRule>
  </conditionalFormatting>
  <conditionalFormatting sqref="CK49">
    <cfRule type="cellIs" dxfId="4327" priority="10490" stopIfTrue="1" operator="equal">
      <formula>"Sin iniciar"</formula>
    </cfRule>
  </conditionalFormatting>
  <conditionalFormatting sqref="CK49">
    <cfRule type="cellIs" dxfId="4326" priority="10491" stopIfTrue="1" operator="equal">
      <formula>"Vencida"</formula>
    </cfRule>
  </conditionalFormatting>
  <conditionalFormatting sqref="CK49">
    <cfRule type="cellIs" dxfId="4325" priority="10492" stopIfTrue="1" operator="equal">
      <formula>"En avance"</formula>
    </cfRule>
  </conditionalFormatting>
  <conditionalFormatting sqref="CK49">
    <cfRule type="cellIs" dxfId="4324" priority="10493" stopIfTrue="1" operator="equal">
      <formula>"Cumplida"</formula>
    </cfRule>
  </conditionalFormatting>
  <conditionalFormatting sqref="CL50">
    <cfRule type="cellIs" dxfId="4323" priority="10494" operator="equal">
      <formula>"Sin iniciar"</formula>
    </cfRule>
  </conditionalFormatting>
  <conditionalFormatting sqref="CL50">
    <cfRule type="cellIs" dxfId="4322" priority="10495" operator="equal">
      <formula>"Vencida"</formula>
    </cfRule>
  </conditionalFormatting>
  <conditionalFormatting sqref="CL50">
    <cfRule type="cellIs" dxfId="4321" priority="10496" operator="equal">
      <formula>"En avance"</formula>
    </cfRule>
  </conditionalFormatting>
  <conditionalFormatting sqref="CL50">
    <cfRule type="cellIs" dxfId="4320" priority="10497" operator="equal">
      <formula>"Cumplida"</formula>
    </cfRule>
  </conditionalFormatting>
  <conditionalFormatting sqref="CJ50">
    <cfRule type="cellIs" dxfId="4319" priority="10498" operator="equal">
      <formula>"Sin iniciar"</formula>
    </cfRule>
  </conditionalFormatting>
  <conditionalFormatting sqref="CJ50">
    <cfRule type="cellIs" dxfId="4318" priority="10499" operator="equal">
      <formula>"Vencida"</formula>
    </cfRule>
  </conditionalFormatting>
  <conditionalFormatting sqref="CJ50">
    <cfRule type="cellIs" dxfId="4317" priority="10500" operator="equal">
      <formula>"En avance"</formula>
    </cfRule>
  </conditionalFormatting>
  <conditionalFormatting sqref="CJ50">
    <cfRule type="cellIs" dxfId="4316" priority="10501" operator="equal">
      <formula>"Cumplida"</formula>
    </cfRule>
  </conditionalFormatting>
  <conditionalFormatting sqref="CK50">
    <cfRule type="cellIs" dxfId="4315" priority="10502" stopIfTrue="1" operator="equal">
      <formula>"Sin iniciar"</formula>
    </cfRule>
  </conditionalFormatting>
  <conditionalFormatting sqref="CK50">
    <cfRule type="cellIs" dxfId="4314" priority="10503" stopIfTrue="1" operator="equal">
      <formula>"Vencida"</formula>
    </cfRule>
  </conditionalFormatting>
  <conditionalFormatting sqref="CK50">
    <cfRule type="cellIs" dxfId="4313" priority="10504" stopIfTrue="1" operator="equal">
      <formula>"En avance"</formula>
    </cfRule>
  </conditionalFormatting>
  <conditionalFormatting sqref="CK50">
    <cfRule type="cellIs" dxfId="4312" priority="10505" stopIfTrue="1" operator="equal">
      <formula>"Cumplida"</formula>
    </cfRule>
  </conditionalFormatting>
  <conditionalFormatting sqref="CL51">
    <cfRule type="cellIs" dxfId="4311" priority="10506" operator="equal">
      <formula>"Sin iniciar"</formula>
    </cfRule>
  </conditionalFormatting>
  <conditionalFormatting sqref="CL51">
    <cfRule type="cellIs" dxfId="4310" priority="10507" operator="equal">
      <formula>"Vencida"</formula>
    </cfRule>
  </conditionalFormatting>
  <conditionalFormatting sqref="CL51">
    <cfRule type="cellIs" dxfId="4309" priority="10508" operator="equal">
      <formula>"En avance"</formula>
    </cfRule>
  </conditionalFormatting>
  <conditionalFormatting sqref="CL51">
    <cfRule type="cellIs" dxfId="4308" priority="10509" operator="equal">
      <formula>"Cumplida"</formula>
    </cfRule>
  </conditionalFormatting>
  <conditionalFormatting sqref="CJ51">
    <cfRule type="cellIs" dxfId="4307" priority="10510" operator="equal">
      <formula>"Sin iniciar"</formula>
    </cfRule>
  </conditionalFormatting>
  <conditionalFormatting sqref="CJ51">
    <cfRule type="cellIs" dxfId="4306" priority="10511" operator="equal">
      <formula>"Vencida"</formula>
    </cfRule>
  </conditionalFormatting>
  <conditionalFormatting sqref="CJ51">
    <cfRule type="cellIs" dxfId="4305" priority="10512" operator="equal">
      <formula>"En avance"</formula>
    </cfRule>
  </conditionalFormatting>
  <conditionalFormatting sqref="CJ51">
    <cfRule type="cellIs" dxfId="4304" priority="10513" operator="equal">
      <formula>"Cumplida"</formula>
    </cfRule>
  </conditionalFormatting>
  <conditionalFormatting sqref="CK51">
    <cfRule type="cellIs" dxfId="4303" priority="10514" stopIfTrue="1" operator="equal">
      <formula>"Sin iniciar"</formula>
    </cfRule>
  </conditionalFormatting>
  <conditionalFormatting sqref="CK51">
    <cfRule type="cellIs" dxfId="4302" priority="10515" stopIfTrue="1" operator="equal">
      <formula>"Vencida"</formula>
    </cfRule>
  </conditionalFormatting>
  <conditionalFormatting sqref="CK51">
    <cfRule type="cellIs" dxfId="4301" priority="10516" stopIfTrue="1" operator="equal">
      <formula>"En avance"</formula>
    </cfRule>
  </conditionalFormatting>
  <conditionalFormatting sqref="CK51">
    <cfRule type="cellIs" dxfId="4300" priority="10517" stopIfTrue="1" operator="equal">
      <formula>"Cumplida"</formula>
    </cfRule>
  </conditionalFormatting>
  <conditionalFormatting sqref="CL106">
    <cfRule type="cellIs" dxfId="4299" priority="10518" operator="equal">
      <formula>"Sin iniciar"</formula>
    </cfRule>
  </conditionalFormatting>
  <conditionalFormatting sqref="CL106">
    <cfRule type="cellIs" dxfId="4298" priority="10519" operator="equal">
      <formula>"Vencida"</formula>
    </cfRule>
  </conditionalFormatting>
  <conditionalFormatting sqref="CL106">
    <cfRule type="cellIs" dxfId="4297" priority="10520" operator="equal">
      <formula>"En avance"</formula>
    </cfRule>
  </conditionalFormatting>
  <conditionalFormatting sqref="CL106">
    <cfRule type="cellIs" dxfId="4296" priority="10521" operator="equal">
      <formula>"Cumplida"</formula>
    </cfRule>
  </conditionalFormatting>
  <conditionalFormatting sqref="CJ106">
    <cfRule type="cellIs" dxfId="4295" priority="10522" operator="equal">
      <formula>"Sin iniciar"</formula>
    </cfRule>
  </conditionalFormatting>
  <conditionalFormatting sqref="CJ106">
    <cfRule type="cellIs" dxfId="4294" priority="10523" operator="equal">
      <formula>"Vencida"</formula>
    </cfRule>
  </conditionalFormatting>
  <conditionalFormatting sqref="CJ106">
    <cfRule type="cellIs" dxfId="4293" priority="10524" operator="equal">
      <formula>"En avance"</formula>
    </cfRule>
  </conditionalFormatting>
  <conditionalFormatting sqref="CJ106">
    <cfRule type="cellIs" dxfId="4292" priority="10525" operator="equal">
      <formula>"Cumplida"</formula>
    </cfRule>
  </conditionalFormatting>
  <conditionalFormatting sqref="CK106">
    <cfRule type="cellIs" dxfId="4291" priority="10526" stopIfTrue="1" operator="equal">
      <formula>"Sin iniciar"</formula>
    </cfRule>
  </conditionalFormatting>
  <conditionalFormatting sqref="CK106">
    <cfRule type="cellIs" dxfId="4290" priority="10527" stopIfTrue="1" operator="equal">
      <formula>"Vencida"</formula>
    </cfRule>
  </conditionalFormatting>
  <conditionalFormatting sqref="CK106">
    <cfRule type="cellIs" dxfId="4289" priority="10528" stopIfTrue="1" operator="equal">
      <formula>"En avance"</formula>
    </cfRule>
  </conditionalFormatting>
  <conditionalFormatting sqref="CK106">
    <cfRule type="cellIs" dxfId="4288" priority="10529" stopIfTrue="1" operator="equal">
      <formula>"Cumplida"</formula>
    </cfRule>
  </conditionalFormatting>
  <conditionalFormatting sqref="CL107">
    <cfRule type="cellIs" dxfId="4287" priority="10530" operator="equal">
      <formula>"Sin iniciar"</formula>
    </cfRule>
  </conditionalFormatting>
  <conditionalFormatting sqref="CL107">
    <cfRule type="cellIs" dxfId="4286" priority="10531" operator="equal">
      <formula>"Vencida"</formula>
    </cfRule>
  </conditionalFormatting>
  <conditionalFormatting sqref="CL107">
    <cfRule type="cellIs" dxfId="4285" priority="10532" operator="equal">
      <formula>"En avance"</formula>
    </cfRule>
  </conditionalFormatting>
  <conditionalFormatting sqref="CL107">
    <cfRule type="cellIs" dxfId="4284" priority="10533" operator="equal">
      <formula>"Cumplida"</formula>
    </cfRule>
  </conditionalFormatting>
  <conditionalFormatting sqref="CJ107">
    <cfRule type="cellIs" dxfId="4283" priority="10534" operator="equal">
      <formula>"Sin iniciar"</formula>
    </cfRule>
  </conditionalFormatting>
  <conditionalFormatting sqref="CJ107">
    <cfRule type="cellIs" dxfId="4282" priority="10535" operator="equal">
      <formula>"Vencida"</formula>
    </cfRule>
  </conditionalFormatting>
  <conditionalFormatting sqref="CJ107">
    <cfRule type="cellIs" dxfId="4281" priority="10536" operator="equal">
      <formula>"En avance"</formula>
    </cfRule>
  </conditionalFormatting>
  <conditionalFormatting sqref="CJ107">
    <cfRule type="cellIs" dxfId="4280" priority="10537" operator="equal">
      <formula>"Cumplida"</formula>
    </cfRule>
  </conditionalFormatting>
  <conditionalFormatting sqref="CK107">
    <cfRule type="cellIs" dxfId="4279" priority="10538" operator="equal">
      <formula>"Sin iniciar"</formula>
    </cfRule>
  </conditionalFormatting>
  <conditionalFormatting sqref="CK107">
    <cfRule type="cellIs" dxfId="4278" priority="10539" operator="equal">
      <formula>"Vencida"</formula>
    </cfRule>
  </conditionalFormatting>
  <conditionalFormatting sqref="CK107">
    <cfRule type="cellIs" dxfId="4277" priority="10540" operator="equal">
      <formula>"En avance"</formula>
    </cfRule>
  </conditionalFormatting>
  <conditionalFormatting sqref="CK107">
    <cfRule type="cellIs" dxfId="4276" priority="10541" operator="equal">
      <formula>"Cumplida"</formula>
    </cfRule>
  </conditionalFormatting>
  <conditionalFormatting sqref="CL108">
    <cfRule type="cellIs" dxfId="4275" priority="10542" operator="equal">
      <formula>"Sin iniciar"</formula>
    </cfRule>
  </conditionalFormatting>
  <conditionalFormatting sqref="CL108">
    <cfRule type="cellIs" dxfId="4274" priority="10543" operator="equal">
      <formula>"Vencida"</formula>
    </cfRule>
  </conditionalFormatting>
  <conditionalFormatting sqref="CL108">
    <cfRule type="cellIs" dxfId="4273" priority="10544" operator="equal">
      <formula>"En avance"</formula>
    </cfRule>
  </conditionalFormatting>
  <conditionalFormatting sqref="CL108">
    <cfRule type="cellIs" dxfId="4272" priority="10545" operator="equal">
      <formula>"Cumplida"</formula>
    </cfRule>
  </conditionalFormatting>
  <conditionalFormatting sqref="CJ108:CJ109">
    <cfRule type="cellIs" dxfId="4271" priority="10546" operator="equal">
      <formula>"Sin iniciar"</formula>
    </cfRule>
  </conditionalFormatting>
  <conditionalFormatting sqref="CJ108:CJ109">
    <cfRule type="cellIs" dxfId="4270" priority="10547" operator="equal">
      <formula>"Vencida"</formula>
    </cfRule>
  </conditionalFormatting>
  <conditionalFormatting sqref="CJ108:CJ109">
    <cfRule type="cellIs" dxfId="4269" priority="10548" operator="equal">
      <formula>"En avance"</formula>
    </cfRule>
  </conditionalFormatting>
  <conditionalFormatting sqref="CJ108:CJ109">
    <cfRule type="cellIs" dxfId="4268" priority="10549" operator="equal">
      <formula>"Cumplida"</formula>
    </cfRule>
  </conditionalFormatting>
  <conditionalFormatting sqref="CK108">
    <cfRule type="cellIs" dxfId="4267" priority="10550" stopIfTrue="1" operator="equal">
      <formula>"Sin iniciar"</formula>
    </cfRule>
  </conditionalFormatting>
  <conditionalFormatting sqref="CK108">
    <cfRule type="cellIs" dxfId="4266" priority="10551" stopIfTrue="1" operator="equal">
      <formula>"Vencida"</formula>
    </cfRule>
  </conditionalFormatting>
  <conditionalFormatting sqref="CK108">
    <cfRule type="cellIs" dxfId="4265" priority="10552" stopIfTrue="1" operator="equal">
      <formula>"En avance"</formula>
    </cfRule>
  </conditionalFormatting>
  <conditionalFormatting sqref="CK108">
    <cfRule type="cellIs" dxfId="4264" priority="10553" stopIfTrue="1" operator="equal">
      <formula>"Cumplida"</formula>
    </cfRule>
  </conditionalFormatting>
  <conditionalFormatting sqref="CL114">
    <cfRule type="cellIs" dxfId="4263" priority="10554" operator="equal">
      <formula>"Sin iniciar"</formula>
    </cfRule>
  </conditionalFormatting>
  <conditionalFormatting sqref="CL114">
    <cfRule type="cellIs" dxfId="4262" priority="10555" operator="equal">
      <formula>"Vencida"</formula>
    </cfRule>
  </conditionalFormatting>
  <conditionalFormatting sqref="CL114">
    <cfRule type="cellIs" dxfId="4261" priority="10556" operator="equal">
      <formula>"En avance"</formula>
    </cfRule>
  </conditionalFormatting>
  <conditionalFormatting sqref="CL114">
    <cfRule type="cellIs" dxfId="4260" priority="10557" operator="equal">
      <formula>"Cumplida"</formula>
    </cfRule>
  </conditionalFormatting>
  <conditionalFormatting sqref="CJ114">
    <cfRule type="cellIs" dxfId="4259" priority="10558" operator="equal">
      <formula>"Sin iniciar"</formula>
    </cfRule>
  </conditionalFormatting>
  <conditionalFormatting sqref="CJ114">
    <cfRule type="cellIs" dxfId="4258" priority="10559" operator="equal">
      <formula>"Vencida"</formula>
    </cfRule>
  </conditionalFormatting>
  <conditionalFormatting sqref="CJ114">
    <cfRule type="cellIs" dxfId="4257" priority="10560" operator="equal">
      <formula>"En avance"</formula>
    </cfRule>
  </conditionalFormatting>
  <conditionalFormatting sqref="CJ114">
    <cfRule type="cellIs" dxfId="4256" priority="10561" operator="equal">
      <formula>"Cumplida"</formula>
    </cfRule>
  </conditionalFormatting>
  <conditionalFormatting sqref="CK114">
    <cfRule type="cellIs" dxfId="4255" priority="10562" operator="equal">
      <formula>"Sin iniciar"</formula>
    </cfRule>
  </conditionalFormatting>
  <conditionalFormatting sqref="CK114">
    <cfRule type="cellIs" dxfId="4254" priority="10563" operator="equal">
      <formula>"Vencida"</formula>
    </cfRule>
  </conditionalFormatting>
  <conditionalFormatting sqref="CK114">
    <cfRule type="cellIs" dxfId="4253" priority="10564" operator="equal">
      <formula>"En avance"</formula>
    </cfRule>
  </conditionalFormatting>
  <conditionalFormatting sqref="CK114">
    <cfRule type="cellIs" dxfId="4252" priority="10565" operator="equal">
      <formula>"Cumplida"</formula>
    </cfRule>
  </conditionalFormatting>
  <conditionalFormatting sqref="CL171">
    <cfRule type="cellIs" dxfId="4251" priority="10566" operator="equal">
      <formula>"Sin iniciar"</formula>
    </cfRule>
  </conditionalFormatting>
  <conditionalFormatting sqref="CL171">
    <cfRule type="cellIs" dxfId="4250" priority="10567" operator="equal">
      <formula>"Vencida"</formula>
    </cfRule>
  </conditionalFormatting>
  <conditionalFormatting sqref="CL171">
    <cfRule type="cellIs" dxfId="4249" priority="10568" operator="equal">
      <formula>"En avance"</formula>
    </cfRule>
  </conditionalFormatting>
  <conditionalFormatting sqref="CL171">
    <cfRule type="cellIs" dxfId="4248" priority="10569" operator="equal">
      <formula>"Cumplida"</formula>
    </cfRule>
  </conditionalFormatting>
  <conditionalFormatting sqref="CJ171">
    <cfRule type="cellIs" dxfId="4247" priority="10570" operator="equal">
      <formula>"Sin iniciar"</formula>
    </cfRule>
  </conditionalFormatting>
  <conditionalFormatting sqref="CJ171">
    <cfRule type="cellIs" dxfId="4246" priority="10571" operator="equal">
      <formula>"Vencida"</formula>
    </cfRule>
  </conditionalFormatting>
  <conditionalFormatting sqref="CJ171">
    <cfRule type="cellIs" dxfId="4245" priority="10572" operator="equal">
      <formula>"En avance"</formula>
    </cfRule>
  </conditionalFormatting>
  <conditionalFormatting sqref="CJ171">
    <cfRule type="cellIs" dxfId="4244" priority="10573" operator="equal">
      <formula>"Cumplida"</formula>
    </cfRule>
  </conditionalFormatting>
  <conditionalFormatting sqref="CK171">
    <cfRule type="cellIs" dxfId="4243" priority="10574" operator="equal">
      <formula>"Sin iniciar"</formula>
    </cfRule>
  </conditionalFormatting>
  <conditionalFormatting sqref="CK171">
    <cfRule type="cellIs" dxfId="4242" priority="10575" operator="equal">
      <formula>"Vencida"</formula>
    </cfRule>
  </conditionalFormatting>
  <conditionalFormatting sqref="CK171">
    <cfRule type="cellIs" dxfId="4241" priority="10576" operator="equal">
      <formula>"En avance"</formula>
    </cfRule>
  </conditionalFormatting>
  <conditionalFormatting sqref="CK171">
    <cfRule type="cellIs" dxfId="4240" priority="10577" operator="equal">
      <formula>"Cumplida"</formula>
    </cfRule>
  </conditionalFormatting>
  <conditionalFormatting sqref="CK172:CL172">
    <cfRule type="cellIs" dxfId="4239" priority="10578" operator="equal">
      <formula>"Sin iniciar"</formula>
    </cfRule>
  </conditionalFormatting>
  <conditionalFormatting sqref="CK172:CL172">
    <cfRule type="cellIs" dxfId="4238" priority="10579" operator="equal">
      <formula>"Vencida"</formula>
    </cfRule>
  </conditionalFormatting>
  <conditionalFormatting sqref="CK172:CL172">
    <cfRule type="cellIs" dxfId="4237" priority="10580" operator="equal">
      <formula>"En avance"</formula>
    </cfRule>
  </conditionalFormatting>
  <conditionalFormatting sqref="CK172:CL172">
    <cfRule type="cellIs" dxfId="4236" priority="10581" operator="equal">
      <formula>"Cumplida"</formula>
    </cfRule>
  </conditionalFormatting>
  <conditionalFormatting sqref="CJ172">
    <cfRule type="cellIs" dxfId="4235" priority="10582" operator="equal">
      <formula>"Sin iniciar"</formula>
    </cfRule>
  </conditionalFormatting>
  <conditionalFormatting sqref="CJ172">
    <cfRule type="cellIs" dxfId="4234" priority="10583" operator="equal">
      <formula>"Vencida"</formula>
    </cfRule>
  </conditionalFormatting>
  <conditionalFormatting sqref="CJ172">
    <cfRule type="cellIs" dxfId="4233" priority="10584" operator="equal">
      <formula>"En avance"</formula>
    </cfRule>
  </conditionalFormatting>
  <conditionalFormatting sqref="CJ172">
    <cfRule type="cellIs" dxfId="4232" priority="10585" operator="equal">
      <formula>"Cumplida"</formula>
    </cfRule>
  </conditionalFormatting>
  <conditionalFormatting sqref="CL173">
    <cfRule type="cellIs" dxfId="4231" priority="10586" operator="equal">
      <formula>"Sin iniciar"</formula>
    </cfRule>
  </conditionalFormatting>
  <conditionalFormatting sqref="CL173">
    <cfRule type="cellIs" dxfId="4230" priority="10587" operator="equal">
      <formula>"Vencida"</formula>
    </cfRule>
  </conditionalFormatting>
  <conditionalFormatting sqref="CL173">
    <cfRule type="cellIs" dxfId="4229" priority="10588" operator="equal">
      <formula>"En avance"</formula>
    </cfRule>
  </conditionalFormatting>
  <conditionalFormatting sqref="CL173">
    <cfRule type="cellIs" dxfId="4228" priority="10589" operator="equal">
      <formula>"Cumplida"</formula>
    </cfRule>
  </conditionalFormatting>
  <conditionalFormatting sqref="CJ173">
    <cfRule type="cellIs" dxfId="4227" priority="10590" operator="equal">
      <formula>"Sin iniciar"</formula>
    </cfRule>
  </conditionalFormatting>
  <conditionalFormatting sqref="CJ173">
    <cfRule type="cellIs" dxfId="4226" priority="10591" operator="equal">
      <formula>"Vencida"</formula>
    </cfRule>
  </conditionalFormatting>
  <conditionalFormatting sqref="CJ173">
    <cfRule type="cellIs" dxfId="4225" priority="10592" operator="equal">
      <formula>"En avance"</formula>
    </cfRule>
  </conditionalFormatting>
  <conditionalFormatting sqref="CJ173">
    <cfRule type="cellIs" dxfId="4224" priority="10593" operator="equal">
      <formula>"Cumplida"</formula>
    </cfRule>
  </conditionalFormatting>
  <conditionalFormatting sqref="CK173">
    <cfRule type="cellIs" dxfId="4223" priority="10594" operator="equal">
      <formula>"Sin iniciar"</formula>
    </cfRule>
  </conditionalFormatting>
  <conditionalFormatting sqref="CK173">
    <cfRule type="cellIs" dxfId="4222" priority="10595" operator="equal">
      <formula>"Vencida"</formula>
    </cfRule>
  </conditionalFormatting>
  <conditionalFormatting sqref="CK173">
    <cfRule type="cellIs" dxfId="4221" priority="10596" operator="equal">
      <formula>"En avance"</formula>
    </cfRule>
  </conditionalFormatting>
  <conditionalFormatting sqref="CK173">
    <cfRule type="cellIs" dxfId="4220" priority="10597" operator="equal">
      <formula>"Cumplida"</formula>
    </cfRule>
  </conditionalFormatting>
  <conditionalFormatting sqref="CL253">
    <cfRule type="cellIs" dxfId="4219" priority="10598" operator="equal">
      <formula>"Sin iniciar"</formula>
    </cfRule>
  </conditionalFormatting>
  <conditionalFormatting sqref="CL253">
    <cfRule type="cellIs" dxfId="4218" priority="10599" operator="equal">
      <formula>"Vencida"</formula>
    </cfRule>
  </conditionalFormatting>
  <conditionalFormatting sqref="CL253">
    <cfRule type="cellIs" dxfId="4217" priority="10600" operator="equal">
      <formula>"En avance"</formula>
    </cfRule>
  </conditionalFormatting>
  <conditionalFormatting sqref="CL253">
    <cfRule type="cellIs" dxfId="4216" priority="10601" operator="equal">
      <formula>"Cumplida"</formula>
    </cfRule>
  </conditionalFormatting>
  <conditionalFormatting sqref="CJ253">
    <cfRule type="cellIs" dxfId="4215" priority="10602" operator="equal">
      <formula>"Sin iniciar"</formula>
    </cfRule>
  </conditionalFormatting>
  <conditionalFormatting sqref="CJ253">
    <cfRule type="cellIs" dxfId="4214" priority="10603" operator="equal">
      <formula>"Vencida"</formula>
    </cfRule>
  </conditionalFormatting>
  <conditionalFormatting sqref="CJ253">
    <cfRule type="cellIs" dxfId="4213" priority="10604" operator="equal">
      <formula>"En avance"</formula>
    </cfRule>
  </conditionalFormatting>
  <conditionalFormatting sqref="CJ253">
    <cfRule type="cellIs" dxfId="4212" priority="10605" operator="equal">
      <formula>"Cumplida"</formula>
    </cfRule>
  </conditionalFormatting>
  <conditionalFormatting sqref="CK253">
    <cfRule type="cellIs" dxfId="4211" priority="10606" stopIfTrue="1" operator="equal">
      <formula>"Sin iniciar"</formula>
    </cfRule>
  </conditionalFormatting>
  <conditionalFormatting sqref="CK253">
    <cfRule type="cellIs" dxfId="4210" priority="10607" stopIfTrue="1" operator="equal">
      <formula>"Vencida"</formula>
    </cfRule>
  </conditionalFormatting>
  <conditionalFormatting sqref="CK253">
    <cfRule type="cellIs" dxfId="4209" priority="10608" stopIfTrue="1" operator="equal">
      <formula>"En avance"</formula>
    </cfRule>
  </conditionalFormatting>
  <conditionalFormatting sqref="CK253">
    <cfRule type="cellIs" dxfId="4208" priority="10609" stopIfTrue="1" operator="equal">
      <formula>"Cumplida"</formula>
    </cfRule>
  </conditionalFormatting>
  <conditionalFormatting sqref="CL254">
    <cfRule type="cellIs" dxfId="4207" priority="10610" operator="equal">
      <formula>"Sin iniciar"</formula>
    </cfRule>
  </conditionalFormatting>
  <conditionalFormatting sqref="CL254">
    <cfRule type="cellIs" dxfId="4206" priority="10611" operator="equal">
      <formula>"Vencida"</formula>
    </cfRule>
  </conditionalFormatting>
  <conditionalFormatting sqref="CL254">
    <cfRule type="cellIs" dxfId="4205" priority="10612" operator="equal">
      <formula>"En avance"</formula>
    </cfRule>
  </conditionalFormatting>
  <conditionalFormatting sqref="CL254">
    <cfRule type="cellIs" dxfId="4204" priority="10613" operator="equal">
      <formula>"Cumplida"</formula>
    </cfRule>
  </conditionalFormatting>
  <conditionalFormatting sqref="CJ254">
    <cfRule type="cellIs" dxfId="4203" priority="10614" operator="equal">
      <formula>"Sin iniciar"</formula>
    </cfRule>
  </conditionalFormatting>
  <conditionalFormatting sqref="CJ254">
    <cfRule type="cellIs" dxfId="4202" priority="10615" operator="equal">
      <formula>"Vencida"</formula>
    </cfRule>
  </conditionalFormatting>
  <conditionalFormatting sqref="CJ254">
    <cfRule type="cellIs" dxfId="4201" priority="10616" operator="equal">
      <formula>"En avance"</formula>
    </cfRule>
  </conditionalFormatting>
  <conditionalFormatting sqref="CJ254">
    <cfRule type="cellIs" dxfId="4200" priority="10617" operator="equal">
      <formula>"Cumplida"</formula>
    </cfRule>
  </conditionalFormatting>
  <conditionalFormatting sqref="CK254">
    <cfRule type="cellIs" dxfId="4199" priority="10618" operator="equal">
      <formula>"Sin iniciar"</formula>
    </cfRule>
  </conditionalFormatting>
  <conditionalFormatting sqref="CK254">
    <cfRule type="cellIs" dxfId="4198" priority="10619" operator="equal">
      <formula>"Vencida"</formula>
    </cfRule>
  </conditionalFormatting>
  <conditionalFormatting sqref="CK254">
    <cfRule type="cellIs" dxfId="4197" priority="10620" operator="equal">
      <formula>"En avance"</formula>
    </cfRule>
  </conditionalFormatting>
  <conditionalFormatting sqref="CK254">
    <cfRule type="cellIs" dxfId="4196" priority="10621" operator="equal">
      <formula>"Cumplida"</formula>
    </cfRule>
  </conditionalFormatting>
  <conditionalFormatting sqref="CL255">
    <cfRule type="cellIs" dxfId="4195" priority="10622" operator="equal">
      <formula>"Sin iniciar"</formula>
    </cfRule>
  </conditionalFormatting>
  <conditionalFormatting sqref="CL255">
    <cfRule type="cellIs" dxfId="4194" priority="10623" operator="equal">
      <formula>"Vencida"</formula>
    </cfRule>
  </conditionalFormatting>
  <conditionalFormatting sqref="CL255">
    <cfRule type="cellIs" dxfId="4193" priority="10624" operator="equal">
      <formula>"En avance"</formula>
    </cfRule>
  </conditionalFormatting>
  <conditionalFormatting sqref="CL255">
    <cfRule type="cellIs" dxfId="4192" priority="10625" operator="equal">
      <formula>"Cumplida"</formula>
    </cfRule>
  </conditionalFormatting>
  <conditionalFormatting sqref="CJ255">
    <cfRule type="cellIs" dxfId="4191" priority="10626" operator="equal">
      <formula>"Sin iniciar"</formula>
    </cfRule>
  </conditionalFormatting>
  <conditionalFormatting sqref="CJ255">
    <cfRule type="cellIs" dxfId="4190" priority="10627" operator="equal">
      <formula>"Vencida"</formula>
    </cfRule>
  </conditionalFormatting>
  <conditionalFormatting sqref="CJ255">
    <cfRule type="cellIs" dxfId="4189" priority="10628" operator="equal">
      <formula>"En avance"</formula>
    </cfRule>
  </conditionalFormatting>
  <conditionalFormatting sqref="CJ255">
    <cfRule type="cellIs" dxfId="4188" priority="10629" operator="equal">
      <formula>"Cumplida"</formula>
    </cfRule>
  </conditionalFormatting>
  <conditionalFormatting sqref="CK255">
    <cfRule type="cellIs" dxfId="4187" priority="10630" stopIfTrue="1" operator="equal">
      <formula>"Sin iniciar"</formula>
    </cfRule>
  </conditionalFormatting>
  <conditionalFormatting sqref="CK255">
    <cfRule type="cellIs" dxfId="4186" priority="10631" stopIfTrue="1" operator="equal">
      <formula>"Vencida"</formula>
    </cfRule>
  </conditionalFormatting>
  <conditionalFormatting sqref="CK255">
    <cfRule type="cellIs" dxfId="4185" priority="10632" stopIfTrue="1" operator="equal">
      <formula>"En avance"</formula>
    </cfRule>
  </conditionalFormatting>
  <conditionalFormatting sqref="CK255">
    <cfRule type="cellIs" dxfId="4184" priority="10633" stopIfTrue="1" operator="equal">
      <formula>"Cumplida"</formula>
    </cfRule>
  </conditionalFormatting>
  <conditionalFormatting sqref="CL262">
    <cfRule type="cellIs" dxfId="4183" priority="10634" operator="equal">
      <formula>"Sin iniciar"</formula>
    </cfRule>
  </conditionalFormatting>
  <conditionalFormatting sqref="CL262">
    <cfRule type="cellIs" dxfId="4182" priority="10635" operator="equal">
      <formula>"Vencida"</formula>
    </cfRule>
  </conditionalFormatting>
  <conditionalFormatting sqref="CL262">
    <cfRule type="cellIs" dxfId="4181" priority="10636" operator="equal">
      <formula>"En avance"</formula>
    </cfRule>
  </conditionalFormatting>
  <conditionalFormatting sqref="CL262">
    <cfRule type="cellIs" dxfId="4180" priority="10637" operator="equal">
      <formula>"Cumplida"</formula>
    </cfRule>
  </conditionalFormatting>
  <conditionalFormatting sqref="CJ262">
    <cfRule type="cellIs" dxfId="4179" priority="10638" operator="equal">
      <formula>"Sin iniciar"</formula>
    </cfRule>
  </conditionalFormatting>
  <conditionalFormatting sqref="CJ262">
    <cfRule type="cellIs" dxfId="4178" priority="10639" operator="equal">
      <formula>"Vencida"</formula>
    </cfRule>
  </conditionalFormatting>
  <conditionalFormatting sqref="CJ262">
    <cfRule type="cellIs" dxfId="4177" priority="10640" operator="equal">
      <formula>"En avance"</formula>
    </cfRule>
  </conditionalFormatting>
  <conditionalFormatting sqref="CJ262">
    <cfRule type="cellIs" dxfId="4176" priority="10641" operator="equal">
      <formula>"Cumplida"</formula>
    </cfRule>
  </conditionalFormatting>
  <conditionalFormatting sqref="CK262">
    <cfRule type="cellIs" dxfId="4175" priority="10642" operator="equal">
      <formula>"Sin iniciar"</formula>
    </cfRule>
  </conditionalFormatting>
  <conditionalFormatting sqref="CK262">
    <cfRule type="cellIs" dxfId="4174" priority="10643" operator="equal">
      <formula>"Vencida"</formula>
    </cfRule>
  </conditionalFormatting>
  <conditionalFormatting sqref="CK262">
    <cfRule type="cellIs" dxfId="4173" priority="10644" operator="equal">
      <formula>"En avance"</formula>
    </cfRule>
  </conditionalFormatting>
  <conditionalFormatting sqref="CK262">
    <cfRule type="cellIs" dxfId="4172" priority="10645" operator="equal">
      <formula>"Cumplida"</formula>
    </cfRule>
  </conditionalFormatting>
  <conditionalFormatting sqref="CL263">
    <cfRule type="cellIs" dxfId="4171" priority="10646" operator="equal">
      <formula>"Sin iniciar"</formula>
    </cfRule>
  </conditionalFormatting>
  <conditionalFormatting sqref="CL263">
    <cfRule type="cellIs" dxfId="4170" priority="10647" operator="equal">
      <formula>"Vencida"</formula>
    </cfRule>
  </conditionalFormatting>
  <conditionalFormatting sqref="CL263">
    <cfRule type="cellIs" dxfId="4169" priority="10648" operator="equal">
      <formula>"En avance"</formula>
    </cfRule>
  </conditionalFormatting>
  <conditionalFormatting sqref="CL263">
    <cfRule type="cellIs" dxfId="4168" priority="10649" operator="equal">
      <formula>"Cumplida"</formula>
    </cfRule>
  </conditionalFormatting>
  <conditionalFormatting sqref="CJ263">
    <cfRule type="cellIs" dxfId="4167" priority="10650" operator="equal">
      <formula>"Sin iniciar"</formula>
    </cfRule>
  </conditionalFormatting>
  <conditionalFormatting sqref="CJ263">
    <cfRule type="cellIs" dxfId="4166" priority="10651" operator="equal">
      <formula>"Vencida"</formula>
    </cfRule>
  </conditionalFormatting>
  <conditionalFormatting sqref="CJ263">
    <cfRule type="cellIs" dxfId="4165" priority="10652" operator="equal">
      <formula>"En avance"</formula>
    </cfRule>
  </conditionalFormatting>
  <conditionalFormatting sqref="CJ263">
    <cfRule type="cellIs" dxfId="4164" priority="10653" operator="equal">
      <formula>"Cumplida"</formula>
    </cfRule>
  </conditionalFormatting>
  <conditionalFormatting sqref="CK263">
    <cfRule type="cellIs" dxfId="4163" priority="10654" stopIfTrue="1" operator="equal">
      <formula>"Sin iniciar"</formula>
    </cfRule>
  </conditionalFormatting>
  <conditionalFormatting sqref="CK263">
    <cfRule type="cellIs" dxfId="4162" priority="10655" stopIfTrue="1" operator="equal">
      <formula>"Vencida"</formula>
    </cfRule>
  </conditionalFormatting>
  <conditionalFormatting sqref="CK263">
    <cfRule type="cellIs" dxfId="4161" priority="10656" stopIfTrue="1" operator="equal">
      <formula>"En avance"</formula>
    </cfRule>
  </conditionalFormatting>
  <conditionalFormatting sqref="CK263">
    <cfRule type="cellIs" dxfId="4160" priority="10657" stopIfTrue="1" operator="equal">
      <formula>"Cumplida"</formula>
    </cfRule>
  </conditionalFormatting>
  <conditionalFormatting sqref="CL264">
    <cfRule type="cellIs" dxfId="4159" priority="10658" operator="equal">
      <formula>"Sin iniciar"</formula>
    </cfRule>
  </conditionalFormatting>
  <conditionalFormatting sqref="CL264">
    <cfRule type="cellIs" dxfId="4158" priority="10659" operator="equal">
      <formula>"Vencida"</formula>
    </cfRule>
  </conditionalFormatting>
  <conditionalFormatting sqref="CL264">
    <cfRule type="cellIs" dxfId="4157" priority="10660" operator="equal">
      <formula>"En avance"</formula>
    </cfRule>
  </conditionalFormatting>
  <conditionalFormatting sqref="CL264">
    <cfRule type="cellIs" dxfId="4156" priority="10661" operator="equal">
      <formula>"Cumplida"</formula>
    </cfRule>
  </conditionalFormatting>
  <conditionalFormatting sqref="CJ264">
    <cfRule type="cellIs" dxfId="4155" priority="10662" operator="equal">
      <formula>"Sin iniciar"</formula>
    </cfRule>
  </conditionalFormatting>
  <conditionalFormatting sqref="CJ264">
    <cfRule type="cellIs" dxfId="4154" priority="10663" operator="equal">
      <formula>"Vencida"</formula>
    </cfRule>
  </conditionalFormatting>
  <conditionalFormatting sqref="CJ264">
    <cfRule type="cellIs" dxfId="4153" priority="10664" operator="equal">
      <formula>"En avance"</formula>
    </cfRule>
  </conditionalFormatting>
  <conditionalFormatting sqref="CJ264">
    <cfRule type="cellIs" dxfId="4152" priority="10665" operator="equal">
      <formula>"Cumplida"</formula>
    </cfRule>
  </conditionalFormatting>
  <conditionalFormatting sqref="CK264">
    <cfRule type="cellIs" dxfId="4151" priority="10666" operator="equal">
      <formula>"Sin iniciar"</formula>
    </cfRule>
  </conditionalFormatting>
  <conditionalFormatting sqref="CK264">
    <cfRule type="cellIs" dxfId="4150" priority="10667" operator="equal">
      <formula>"Vencida"</formula>
    </cfRule>
  </conditionalFormatting>
  <conditionalFormatting sqref="CK264">
    <cfRule type="cellIs" dxfId="4149" priority="10668" operator="equal">
      <formula>"En avance"</formula>
    </cfRule>
  </conditionalFormatting>
  <conditionalFormatting sqref="CK264">
    <cfRule type="cellIs" dxfId="4148" priority="10669" operator="equal">
      <formula>"Cumplida"</formula>
    </cfRule>
  </conditionalFormatting>
  <conditionalFormatting sqref="CJ218 CL218:CM218">
    <cfRule type="cellIs" dxfId="4147" priority="10670" stopIfTrue="1" operator="equal">
      <formula>"Sin seguimiento"</formula>
    </cfRule>
  </conditionalFormatting>
  <conditionalFormatting sqref="CJ218 CL218:CM218">
    <cfRule type="cellIs" dxfId="4146" priority="10671" stopIfTrue="1" operator="equal">
      <formula>"Sin iniciar"</formula>
    </cfRule>
  </conditionalFormatting>
  <conditionalFormatting sqref="CJ218 CL218:CM218">
    <cfRule type="cellIs" dxfId="4145" priority="10672" stopIfTrue="1" operator="equal">
      <formula>"Vencida"</formula>
    </cfRule>
  </conditionalFormatting>
  <conditionalFormatting sqref="CJ218 CL218:CM218">
    <cfRule type="cellIs" dxfId="4144" priority="10673" stopIfTrue="1" operator="equal">
      <formula>"En avance"</formula>
    </cfRule>
  </conditionalFormatting>
  <conditionalFormatting sqref="CJ218 CL218:CM218">
    <cfRule type="cellIs" dxfId="4143" priority="10674" stopIfTrue="1" operator="equal">
      <formula>"Cumplida"</formula>
    </cfRule>
  </conditionalFormatting>
  <conditionalFormatting sqref="CK220">
    <cfRule type="cellIs" dxfId="4142" priority="10675" operator="equal">
      <formula>"Sin iniciar"</formula>
    </cfRule>
  </conditionalFormatting>
  <conditionalFormatting sqref="CK220">
    <cfRule type="cellIs" dxfId="4141" priority="10676" operator="equal">
      <formula>"Vencida"</formula>
    </cfRule>
  </conditionalFormatting>
  <conditionalFormatting sqref="CK220">
    <cfRule type="cellIs" dxfId="4140" priority="10677" operator="equal">
      <formula>"En avance"</formula>
    </cfRule>
  </conditionalFormatting>
  <conditionalFormatting sqref="CK220">
    <cfRule type="cellIs" dxfId="4139" priority="10678" operator="equal">
      <formula>"Cumplida"</formula>
    </cfRule>
  </conditionalFormatting>
  <conditionalFormatting sqref="CL220">
    <cfRule type="cellIs" dxfId="4138" priority="10679" stopIfTrue="1" operator="equal">
      <formula>"Sin iniciar"</formula>
    </cfRule>
  </conditionalFormatting>
  <conditionalFormatting sqref="CL220">
    <cfRule type="cellIs" dxfId="4137" priority="10680" stopIfTrue="1" operator="equal">
      <formula>"Vencida"</formula>
    </cfRule>
  </conditionalFormatting>
  <conditionalFormatting sqref="CL220">
    <cfRule type="cellIs" dxfId="4136" priority="10681" stopIfTrue="1" operator="equal">
      <formula>"En avance"</formula>
    </cfRule>
  </conditionalFormatting>
  <conditionalFormatting sqref="CL220">
    <cfRule type="cellIs" dxfId="4135" priority="10682" stopIfTrue="1" operator="equal">
      <formula>"Cumplida"</formula>
    </cfRule>
  </conditionalFormatting>
  <conditionalFormatting sqref="CH109">
    <cfRule type="cellIs" dxfId="4134" priority="10683" operator="equal">
      <formula>"Sin iniciar"</formula>
    </cfRule>
  </conditionalFormatting>
  <conditionalFormatting sqref="CH109">
    <cfRule type="cellIs" dxfId="4133" priority="10684" operator="equal">
      <formula>"Vencida"</formula>
    </cfRule>
  </conditionalFormatting>
  <conditionalFormatting sqref="CH109">
    <cfRule type="cellIs" dxfId="4132" priority="10685" operator="equal">
      <formula>"En avance"</formula>
    </cfRule>
  </conditionalFormatting>
  <conditionalFormatting sqref="CH109">
    <cfRule type="cellIs" dxfId="4131" priority="10686" operator="equal">
      <formula>"Cumplida"</formula>
    </cfRule>
  </conditionalFormatting>
  <conditionalFormatting sqref="CF109">
    <cfRule type="cellIs" dxfId="4130" priority="10687" operator="equal">
      <formula>"Sin iniciar"</formula>
    </cfRule>
  </conditionalFormatting>
  <conditionalFormatting sqref="CF109">
    <cfRule type="cellIs" dxfId="4129" priority="10688" operator="equal">
      <formula>"Vencida"</formula>
    </cfRule>
  </conditionalFormatting>
  <conditionalFormatting sqref="CF109">
    <cfRule type="cellIs" dxfId="4128" priority="10689" operator="equal">
      <formula>"En avance"</formula>
    </cfRule>
  </conditionalFormatting>
  <conditionalFormatting sqref="CF109">
    <cfRule type="cellIs" dxfId="4127" priority="10690" operator="equal">
      <formula>"Cumplida"</formula>
    </cfRule>
  </conditionalFormatting>
  <conditionalFormatting sqref="CM109">
    <cfRule type="cellIs" dxfId="4126" priority="10691" operator="equal">
      <formula>"Sin iniciar"</formula>
    </cfRule>
  </conditionalFormatting>
  <conditionalFormatting sqref="CM109">
    <cfRule type="cellIs" dxfId="4125" priority="10692" operator="equal">
      <formula>"Vencida"</formula>
    </cfRule>
  </conditionalFormatting>
  <conditionalFormatting sqref="CM109">
    <cfRule type="cellIs" dxfId="4124" priority="10693" operator="equal">
      <formula>"En avance"</formula>
    </cfRule>
  </conditionalFormatting>
  <conditionalFormatting sqref="CM109">
    <cfRule type="cellIs" dxfId="4123" priority="10694" operator="equal">
      <formula>"Cumplida"</formula>
    </cfRule>
  </conditionalFormatting>
  <conditionalFormatting sqref="CK109">
    <cfRule type="cellIs" dxfId="4122" priority="10695" operator="equal">
      <formula>"Sin iniciar"</formula>
    </cfRule>
  </conditionalFormatting>
  <conditionalFormatting sqref="CK109">
    <cfRule type="cellIs" dxfId="4121" priority="10696" operator="equal">
      <formula>"Vencida"</formula>
    </cfRule>
  </conditionalFormatting>
  <conditionalFormatting sqref="CK109">
    <cfRule type="cellIs" dxfId="4120" priority="10697" operator="equal">
      <formula>"En avance"</formula>
    </cfRule>
  </conditionalFormatting>
  <conditionalFormatting sqref="CK109">
    <cfRule type="cellIs" dxfId="4119" priority="10698" operator="equal">
      <formula>"Cumplida"</formula>
    </cfRule>
  </conditionalFormatting>
  <conditionalFormatting sqref="CL138">
    <cfRule type="cellIs" dxfId="4118" priority="10699" stopIfTrue="1" operator="equal">
      <formula>"Sin seguimiento"</formula>
    </cfRule>
  </conditionalFormatting>
  <conditionalFormatting sqref="CL138">
    <cfRule type="cellIs" dxfId="4117" priority="10700" stopIfTrue="1" operator="equal">
      <formula>"Sin iniciar"</formula>
    </cfRule>
  </conditionalFormatting>
  <conditionalFormatting sqref="CL138">
    <cfRule type="cellIs" dxfId="4116" priority="10701" stopIfTrue="1" operator="equal">
      <formula>"Vencida"</formula>
    </cfRule>
  </conditionalFormatting>
  <conditionalFormatting sqref="CL138">
    <cfRule type="cellIs" dxfId="4115" priority="10702" stopIfTrue="1" operator="equal">
      <formula>"En avance"</formula>
    </cfRule>
  </conditionalFormatting>
  <conditionalFormatting sqref="CL138">
    <cfRule type="cellIs" dxfId="4114" priority="10703" stopIfTrue="1" operator="equal">
      <formula>"Cumplida"</formula>
    </cfRule>
  </conditionalFormatting>
  <conditionalFormatting sqref="CM138">
    <cfRule type="cellIs" dxfId="4113" priority="10704" stopIfTrue="1" operator="equal">
      <formula>"Sin seguimiento"</formula>
    </cfRule>
  </conditionalFormatting>
  <conditionalFormatting sqref="CM138">
    <cfRule type="cellIs" dxfId="4112" priority="10705" stopIfTrue="1" operator="equal">
      <formula>"Sin iniciar"</formula>
    </cfRule>
  </conditionalFormatting>
  <conditionalFormatting sqref="CM138">
    <cfRule type="cellIs" dxfId="4111" priority="10706" stopIfTrue="1" operator="equal">
      <formula>"Vencida"</formula>
    </cfRule>
  </conditionalFormatting>
  <conditionalFormatting sqref="CM138">
    <cfRule type="cellIs" dxfId="4110" priority="10707" stopIfTrue="1" operator="equal">
      <formula>"En avance"</formula>
    </cfRule>
  </conditionalFormatting>
  <conditionalFormatting sqref="CM138">
    <cfRule type="cellIs" dxfId="4109" priority="10708" stopIfTrue="1" operator="equal">
      <formula>"Cumplida"</formula>
    </cfRule>
  </conditionalFormatting>
  <conditionalFormatting sqref="CK412">
    <cfRule type="cellIs" dxfId="4108" priority="10709" stopIfTrue="1" operator="equal">
      <formula>"Sin seguimiento"</formula>
    </cfRule>
  </conditionalFormatting>
  <conditionalFormatting sqref="CK412">
    <cfRule type="cellIs" dxfId="4107" priority="10710" stopIfTrue="1" operator="equal">
      <formula>"Sin iniciar"</formula>
    </cfRule>
  </conditionalFormatting>
  <conditionalFormatting sqref="CK412">
    <cfRule type="cellIs" dxfId="4106" priority="10711" stopIfTrue="1" operator="equal">
      <formula>"Vencida"</formula>
    </cfRule>
  </conditionalFormatting>
  <conditionalFormatting sqref="CK412">
    <cfRule type="cellIs" dxfId="4105" priority="10712" stopIfTrue="1" operator="equal">
      <formula>"En avance"</formula>
    </cfRule>
  </conditionalFormatting>
  <conditionalFormatting sqref="CK412">
    <cfRule type="cellIs" dxfId="4104" priority="10713" stopIfTrue="1" operator="equal">
      <formula>"Cumplida"</formula>
    </cfRule>
  </conditionalFormatting>
  <conditionalFormatting sqref="CM412">
    <cfRule type="cellIs" dxfId="4103" priority="10714" stopIfTrue="1" operator="equal">
      <formula>"Sin seguimiento"</formula>
    </cfRule>
  </conditionalFormatting>
  <conditionalFormatting sqref="CM412">
    <cfRule type="cellIs" dxfId="4102" priority="10715" stopIfTrue="1" operator="equal">
      <formula>"Sin iniciar"</formula>
    </cfRule>
  </conditionalFormatting>
  <conditionalFormatting sqref="CM412">
    <cfRule type="cellIs" dxfId="4101" priority="10716" stopIfTrue="1" operator="equal">
      <formula>"Vencida"</formula>
    </cfRule>
  </conditionalFormatting>
  <conditionalFormatting sqref="CM412">
    <cfRule type="cellIs" dxfId="4100" priority="10717" stopIfTrue="1" operator="equal">
      <formula>"En avance"</formula>
    </cfRule>
  </conditionalFormatting>
  <conditionalFormatting sqref="CM412">
    <cfRule type="cellIs" dxfId="4099" priority="10718" stopIfTrue="1" operator="equal">
      <formula>"Cumplida"</formula>
    </cfRule>
  </conditionalFormatting>
  <conditionalFormatting sqref="CL412">
    <cfRule type="cellIs" dxfId="4098" priority="10719" stopIfTrue="1" operator="equal">
      <formula>"Sin iniciar"</formula>
    </cfRule>
  </conditionalFormatting>
  <conditionalFormatting sqref="CL412">
    <cfRule type="cellIs" dxfId="4097" priority="10720" stopIfTrue="1" operator="equal">
      <formula>"Vencida"</formula>
    </cfRule>
  </conditionalFormatting>
  <conditionalFormatting sqref="CL412">
    <cfRule type="cellIs" dxfId="4096" priority="10721" stopIfTrue="1" operator="equal">
      <formula>"En avance"</formula>
    </cfRule>
  </conditionalFormatting>
  <conditionalFormatting sqref="CL412">
    <cfRule type="cellIs" dxfId="4095" priority="10722" stopIfTrue="1" operator="equal">
      <formula>"Cumplida"</formula>
    </cfRule>
  </conditionalFormatting>
  <conditionalFormatting sqref="CO30:CQ30">
    <cfRule type="cellIs" dxfId="4094" priority="10723" operator="equal">
      <formula>"Vencida"</formula>
    </cfRule>
  </conditionalFormatting>
  <conditionalFormatting sqref="CO30:CQ30">
    <cfRule type="cellIs" dxfId="4093" priority="10724" operator="equal">
      <formula>"Sin iniciar"</formula>
    </cfRule>
  </conditionalFormatting>
  <conditionalFormatting sqref="CO30:CQ30">
    <cfRule type="cellIs" dxfId="4092" priority="10725" operator="equal">
      <formula>"En avance"</formula>
    </cfRule>
  </conditionalFormatting>
  <conditionalFormatting sqref="CO30:CQ30">
    <cfRule type="cellIs" dxfId="4091" priority="10726" operator="equal">
      <formula>"Cumplida"</formula>
    </cfRule>
  </conditionalFormatting>
  <conditionalFormatting sqref="CO48:CQ48">
    <cfRule type="cellIs" dxfId="4090" priority="10727" operator="equal">
      <formula>"Vencida"</formula>
    </cfRule>
  </conditionalFormatting>
  <conditionalFormatting sqref="CO48:CQ48">
    <cfRule type="cellIs" dxfId="4089" priority="10728" operator="equal">
      <formula>"Sin iniciar"</formula>
    </cfRule>
  </conditionalFormatting>
  <conditionalFormatting sqref="CO48:CQ48">
    <cfRule type="cellIs" dxfId="4088" priority="10729" operator="equal">
      <formula>"En avance"</formula>
    </cfRule>
  </conditionalFormatting>
  <conditionalFormatting sqref="CO48:CQ48">
    <cfRule type="cellIs" dxfId="4087" priority="10730" operator="equal">
      <formula>"Cumplida"</formula>
    </cfRule>
  </conditionalFormatting>
  <conditionalFormatting sqref="CQ171">
    <cfRule type="cellIs" dxfId="4086" priority="10731" operator="equal">
      <formula>"Vencida"</formula>
    </cfRule>
  </conditionalFormatting>
  <conditionalFormatting sqref="CQ171">
    <cfRule type="cellIs" dxfId="4085" priority="10732" operator="equal">
      <formula>"Sin iniciar"</formula>
    </cfRule>
  </conditionalFormatting>
  <conditionalFormatting sqref="CQ171">
    <cfRule type="cellIs" dxfId="4084" priority="10733" operator="equal">
      <formula>"En avance"</formula>
    </cfRule>
  </conditionalFormatting>
  <conditionalFormatting sqref="CQ171">
    <cfRule type="cellIs" dxfId="4083" priority="10734" operator="equal">
      <formula>"Cumplida"</formula>
    </cfRule>
  </conditionalFormatting>
  <conditionalFormatting sqref="CP462">
    <cfRule type="cellIs" dxfId="4082" priority="10735" operator="equal">
      <formula>"Vencida"</formula>
    </cfRule>
  </conditionalFormatting>
  <conditionalFormatting sqref="CP462">
    <cfRule type="cellIs" dxfId="4081" priority="10736" operator="equal">
      <formula>"Sin iniciar"</formula>
    </cfRule>
  </conditionalFormatting>
  <conditionalFormatting sqref="CP462">
    <cfRule type="cellIs" dxfId="4080" priority="10737" operator="equal">
      <formula>"En avance"</formula>
    </cfRule>
  </conditionalFormatting>
  <conditionalFormatting sqref="CP462">
    <cfRule type="cellIs" dxfId="4079" priority="10738" operator="equal">
      <formula>"Cumplida"</formula>
    </cfRule>
  </conditionalFormatting>
  <conditionalFormatting sqref="CP41:CP43">
    <cfRule type="cellIs" dxfId="4078" priority="10739" stopIfTrue="1" operator="equal">
      <formula>"Sin iniciar"</formula>
    </cfRule>
  </conditionalFormatting>
  <conditionalFormatting sqref="CP41:CP43">
    <cfRule type="cellIs" dxfId="4077" priority="10740" stopIfTrue="1" operator="equal">
      <formula>"Vencida"</formula>
    </cfRule>
  </conditionalFormatting>
  <conditionalFormatting sqref="CP41:CP43">
    <cfRule type="cellIs" dxfId="4076" priority="10741" stopIfTrue="1" operator="equal">
      <formula>"En avance"</formula>
    </cfRule>
  </conditionalFormatting>
  <conditionalFormatting sqref="CP41:CP43">
    <cfRule type="cellIs" dxfId="4075" priority="10742" stopIfTrue="1" operator="equal">
      <formula>"Cumplida"</formula>
    </cfRule>
  </conditionalFormatting>
  <conditionalFormatting sqref="CO44 CQ44">
    <cfRule type="cellIs" dxfId="4074" priority="10743" operator="equal">
      <formula>"Vencida"</formula>
    </cfRule>
  </conditionalFormatting>
  <conditionalFormatting sqref="CO44 CQ44">
    <cfRule type="cellIs" dxfId="4073" priority="10744" operator="equal">
      <formula>"Sin iniciar"</formula>
    </cfRule>
  </conditionalFormatting>
  <conditionalFormatting sqref="CO44 CQ44">
    <cfRule type="cellIs" dxfId="4072" priority="10745" operator="equal">
      <formula>"En avance"</formula>
    </cfRule>
  </conditionalFormatting>
  <conditionalFormatting sqref="CO44 CQ44">
    <cfRule type="cellIs" dxfId="4071" priority="10746" operator="equal">
      <formula>"Cumplida"</formula>
    </cfRule>
  </conditionalFormatting>
  <conditionalFormatting sqref="CP44">
    <cfRule type="cellIs" dxfId="4070" priority="10747" stopIfTrue="1" operator="equal">
      <formula>"Sin iniciar"</formula>
    </cfRule>
  </conditionalFormatting>
  <conditionalFormatting sqref="CP44">
    <cfRule type="cellIs" dxfId="4069" priority="10748" stopIfTrue="1" operator="equal">
      <formula>"Vencida"</formula>
    </cfRule>
  </conditionalFormatting>
  <conditionalFormatting sqref="CP44">
    <cfRule type="cellIs" dxfId="4068" priority="10749" stopIfTrue="1" operator="equal">
      <formula>"En avance"</formula>
    </cfRule>
  </conditionalFormatting>
  <conditionalFormatting sqref="CP44">
    <cfRule type="cellIs" dxfId="4067" priority="10750" stopIfTrue="1" operator="equal">
      <formula>"Cumplida"</formula>
    </cfRule>
  </conditionalFormatting>
  <conditionalFormatting sqref="CR45:CT45">
    <cfRule type="cellIs" dxfId="4066" priority="10751" operator="equal">
      <formula>"Vencida"</formula>
    </cfRule>
  </conditionalFormatting>
  <conditionalFormatting sqref="CR45:CT45">
    <cfRule type="cellIs" dxfId="4065" priority="10752" operator="equal">
      <formula>"Sin iniciar"</formula>
    </cfRule>
  </conditionalFormatting>
  <conditionalFormatting sqref="CR45:CT45">
    <cfRule type="cellIs" dxfId="4064" priority="10753" operator="equal">
      <formula>"En avance"</formula>
    </cfRule>
  </conditionalFormatting>
  <conditionalFormatting sqref="CR45:CT45">
    <cfRule type="cellIs" dxfId="4063" priority="10754" operator="equal">
      <formula>"Cumplida"</formula>
    </cfRule>
  </conditionalFormatting>
  <conditionalFormatting sqref="CO45 CQ45">
    <cfRule type="cellIs" dxfId="4062" priority="10755" operator="equal">
      <formula>"Vencida"</formula>
    </cfRule>
  </conditionalFormatting>
  <conditionalFormatting sqref="CO45 CQ45">
    <cfRule type="cellIs" dxfId="4061" priority="10756" operator="equal">
      <formula>"Sin iniciar"</formula>
    </cfRule>
  </conditionalFormatting>
  <conditionalFormatting sqref="CO45 CQ45">
    <cfRule type="cellIs" dxfId="4060" priority="10757" operator="equal">
      <formula>"En avance"</formula>
    </cfRule>
  </conditionalFormatting>
  <conditionalFormatting sqref="CO45 CQ45">
    <cfRule type="cellIs" dxfId="4059" priority="10758" operator="equal">
      <formula>"Cumplida"</formula>
    </cfRule>
  </conditionalFormatting>
  <conditionalFormatting sqref="CP45">
    <cfRule type="cellIs" dxfId="4058" priority="10759" stopIfTrue="1" operator="equal">
      <formula>"Sin iniciar"</formula>
    </cfRule>
  </conditionalFormatting>
  <conditionalFormatting sqref="CP45">
    <cfRule type="cellIs" dxfId="4057" priority="10760" stopIfTrue="1" operator="equal">
      <formula>"Vencida"</formula>
    </cfRule>
  </conditionalFormatting>
  <conditionalFormatting sqref="CP45">
    <cfRule type="cellIs" dxfId="4056" priority="10761" stopIfTrue="1" operator="equal">
      <formula>"En avance"</formula>
    </cfRule>
  </conditionalFormatting>
  <conditionalFormatting sqref="CP45">
    <cfRule type="cellIs" dxfId="4055" priority="10762" stopIfTrue="1" operator="equal">
      <formula>"Cumplida"</formula>
    </cfRule>
  </conditionalFormatting>
  <conditionalFormatting sqref="CR170:CT170">
    <cfRule type="cellIs" dxfId="4054" priority="10763" operator="equal">
      <formula>"Vencida"</formula>
    </cfRule>
  </conditionalFormatting>
  <conditionalFormatting sqref="CR170:CT170">
    <cfRule type="cellIs" dxfId="4053" priority="10764" operator="equal">
      <formula>"Sin iniciar"</formula>
    </cfRule>
  </conditionalFormatting>
  <conditionalFormatting sqref="CR170:CT170">
    <cfRule type="cellIs" dxfId="4052" priority="10765" operator="equal">
      <formula>"En avance"</formula>
    </cfRule>
  </conditionalFormatting>
  <conditionalFormatting sqref="CR170:CT170">
    <cfRule type="cellIs" dxfId="4051" priority="10766" operator="equal">
      <formula>"Cumplida"</formula>
    </cfRule>
  </conditionalFormatting>
  <conditionalFormatting sqref="CO170 CQ170">
    <cfRule type="cellIs" dxfId="4050" priority="10767" operator="equal">
      <formula>"Vencida"</formula>
    </cfRule>
  </conditionalFormatting>
  <conditionalFormatting sqref="CO170 CQ170">
    <cfRule type="cellIs" dxfId="4049" priority="10768" operator="equal">
      <formula>"Sin iniciar"</formula>
    </cfRule>
  </conditionalFormatting>
  <conditionalFormatting sqref="CO170 CQ170">
    <cfRule type="cellIs" dxfId="4048" priority="10769" operator="equal">
      <formula>"En avance"</formula>
    </cfRule>
  </conditionalFormatting>
  <conditionalFormatting sqref="CO170 CQ170">
    <cfRule type="cellIs" dxfId="4047" priority="10770" operator="equal">
      <formula>"Cumplida"</formula>
    </cfRule>
  </conditionalFormatting>
  <conditionalFormatting sqref="CP170">
    <cfRule type="cellIs" dxfId="4046" priority="10771" stopIfTrue="1" operator="equal">
      <formula>"Sin iniciar"</formula>
    </cfRule>
  </conditionalFormatting>
  <conditionalFormatting sqref="CP170">
    <cfRule type="cellIs" dxfId="4045" priority="10772" stopIfTrue="1" operator="equal">
      <formula>"Vencida"</formula>
    </cfRule>
  </conditionalFormatting>
  <conditionalFormatting sqref="CP170">
    <cfRule type="cellIs" dxfId="4044" priority="10773" stopIfTrue="1" operator="equal">
      <formula>"En avance"</formula>
    </cfRule>
  </conditionalFormatting>
  <conditionalFormatting sqref="CP170">
    <cfRule type="cellIs" dxfId="4043" priority="10774" stopIfTrue="1" operator="equal">
      <formula>"Cumplida"</formula>
    </cfRule>
  </conditionalFormatting>
  <conditionalFormatting sqref="CR174:CS175 CR180">
    <cfRule type="cellIs" dxfId="4042" priority="10775" operator="equal">
      <formula>"Vencida"</formula>
    </cfRule>
  </conditionalFormatting>
  <conditionalFormatting sqref="CR174:CS175 CR180">
    <cfRule type="cellIs" dxfId="4041" priority="10776" operator="equal">
      <formula>"Sin iniciar"</formula>
    </cfRule>
  </conditionalFormatting>
  <conditionalFormatting sqref="CR174:CS175 CR180">
    <cfRule type="cellIs" dxfId="4040" priority="10777" operator="equal">
      <formula>"En avance"</formula>
    </cfRule>
  </conditionalFormatting>
  <conditionalFormatting sqref="CR174:CS175 CR180">
    <cfRule type="cellIs" dxfId="4039" priority="10778" operator="equal">
      <formula>"Cumplida"</formula>
    </cfRule>
  </conditionalFormatting>
  <conditionalFormatting sqref="CR320:CT320 CR321:CR322 CR326:CR329">
    <cfRule type="cellIs" dxfId="4038" priority="10779" operator="equal">
      <formula>"Vencida"</formula>
    </cfRule>
  </conditionalFormatting>
  <conditionalFormatting sqref="CR320:CT320 CR321:CR322 CR326:CR329">
    <cfRule type="cellIs" dxfId="4037" priority="10780" operator="equal">
      <formula>"Sin iniciar"</formula>
    </cfRule>
  </conditionalFormatting>
  <conditionalFormatting sqref="CR320:CT320 CR321:CR322 CR326:CR329">
    <cfRule type="cellIs" dxfId="4036" priority="10781" operator="equal">
      <formula>"En avance"</formula>
    </cfRule>
  </conditionalFormatting>
  <conditionalFormatting sqref="CR320:CT320 CR321:CR322 CR326:CR329">
    <cfRule type="cellIs" dxfId="4035" priority="10782" operator="equal">
      <formula>"Cumplida"</formula>
    </cfRule>
  </conditionalFormatting>
  <conditionalFormatting sqref="CS328:CT328">
    <cfRule type="cellIs" dxfId="4034" priority="10783" operator="equal">
      <formula>"Vencida"</formula>
    </cfRule>
  </conditionalFormatting>
  <conditionalFormatting sqref="CS328:CT328">
    <cfRule type="cellIs" dxfId="4033" priority="10784" operator="equal">
      <formula>"Sin iniciar"</formula>
    </cfRule>
  </conditionalFormatting>
  <conditionalFormatting sqref="CS328:CT328">
    <cfRule type="cellIs" dxfId="4032" priority="10785" operator="equal">
      <formula>"En avance"</formula>
    </cfRule>
  </conditionalFormatting>
  <conditionalFormatting sqref="CS328:CT328">
    <cfRule type="cellIs" dxfId="4031" priority="10786" operator="equal">
      <formula>"Cumplida"</formula>
    </cfRule>
  </conditionalFormatting>
  <conditionalFormatting sqref="CR331:CT331">
    <cfRule type="cellIs" dxfId="4030" priority="10787" operator="equal">
      <formula>"Vencida"</formula>
    </cfRule>
  </conditionalFormatting>
  <conditionalFormatting sqref="CR331:CT331">
    <cfRule type="cellIs" dxfId="4029" priority="10788" operator="equal">
      <formula>"Sin iniciar"</formula>
    </cfRule>
  </conditionalFormatting>
  <conditionalFormatting sqref="CR331:CT331">
    <cfRule type="cellIs" dxfId="4028" priority="10789" operator="equal">
      <formula>"En avance"</formula>
    </cfRule>
  </conditionalFormatting>
  <conditionalFormatting sqref="CR331:CT331">
    <cfRule type="cellIs" dxfId="4027" priority="10790" operator="equal">
      <formula>"Cumplida"</formula>
    </cfRule>
  </conditionalFormatting>
  <conditionalFormatting sqref="CR332:CT332">
    <cfRule type="cellIs" dxfId="4026" priority="10791" operator="equal">
      <formula>"Vencida"</formula>
    </cfRule>
  </conditionalFormatting>
  <conditionalFormatting sqref="CR332:CT332">
    <cfRule type="cellIs" dxfId="4025" priority="10792" operator="equal">
      <formula>"Sin iniciar"</formula>
    </cfRule>
  </conditionalFormatting>
  <conditionalFormatting sqref="CR332:CT332">
    <cfRule type="cellIs" dxfId="4024" priority="10793" operator="equal">
      <formula>"En avance"</formula>
    </cfRule>
  </conditionalFormatting>
  <conditionalFormatting sqref="CR332:CT332">
    <cfRule type="cellIs" dxfId="4023" priority="10794" operator="equal">
      <formula>"Cumplida"</formula>
    </cfRule>
  </conditionalFormatting>
  <conditionalFormatting sqref="CR333:CT333">
    <cfRule type="cellIs" dxfId="4022" priority="10795" operator="equal">
      <formula>"Vencida"</formula>
    </cfRule>
  </conditionalFormatting>
  <conditionalFormatting sqref="CR333:CT333">
    <cfRule type="cellIs" dxfId="4021" priority="10796" operator="equal">
      <formula>"Sin iniciar"</formula>
    </cfRule>
  </conditionalFormatting>
  <conditionalFormatting sqref="CR333:CT333">
    <cfRule type="cellIs" dxfId="4020" priority="10797" operator="equal">
      <formula>"En avance"</formula>
    </cfRule>
  </conditionalFormatting>
  <conditionalFormatting sqref="CR333:CT333">
    <cfRule type="cellIs" dxfId="4019" priority="10798" operator="equal">
      <formula>"Cumplida"</formula>
    </cfRule>
  </conditionalFormatting>
  <conditionalFormatting sqref="CR334:CT334 CR335:CR340">
    <cfRule type="cellIs" dxfId="4018" priority="10799" operator="equal">
      <formula>"Vencida"</formula>
    </cfRule>
  </conditionalFormatting>
  <conditionalFormatting sqref="CR334:CT334 CR335:CR340">
    <cfRule type="cellIs" dxfId="4017" priority="10800" operator="equal">
      <formula>"Sin iniciar"</formula>
    </cfRule>
  </conditionalFormatting>
  <conditionalFormatting sqref="CR334:CT334 CR335:CR340">
    <cfRule type="cellIs" dxfId="4016" priority="10801" operator="equal">
      <formula>"En avance"</formula>
    </cfRule>
  </conditionalFormatting>
  <conditionalFormatting sqref="CR334:CT334 CR335:CR340">
    <cfRule type="cellIs" dxfId="4015" priority="10802" operator="equal">
      <formula>"Cumplida"</formula>
    </cfRule>
  </conditionalFormatting>
  <conditionalFormatting sqref="CS341:CT341 CT358 CT364">
    <cfRule type="cellIs" dxfId="4014" priority="10803" operator="equal">
      <formula>"Vencida"</formula>
    </cfRule>
  </conditionalFormatting>
  <conditionalFormatting sqref="CS341:CT341 CT358 CT364">
    <cfRule type="cellIs" dxfId="4013" priority="10804" operator="equal">
      <formula>"Sin iniciar"</formula>
    </cfRule>
  </conditionalFormatting>
  <conditionalFormatting sqref="CS341:CT341 CT358 CT364">
    <cfRule type="cellIs" dxfId="4012" priority="10805" operator="equal">
      <formula>"En avance"</formula>
    </cfRule>
  </conditionalFormatting>
  <conditionalFormatting sqref="CS341:CT341 CT358 CT364">
    <cfRule type="cellIs" dxfId="4011" priority="10806" operator="equal">
      <formula>"Cumplida"</formula>
    </cfRule>
  </conditionalFormatting>
  <conditionalFormatting sqref="CR341 CR358 CR364 CR377">
    <cfRule type="cellIs" dxfId="4010" priority="10807" operator="equal">
      <formula>"Vencida"</formula>
    </cfRule>
  </conditionalFormatting>
  <conditionalFormatting sqref="CR341 CR358 CR364 CR377">
    <cfRule type="cellIs" dxfId="4009" priority="10808" operator="equal">
      <formula>"Sin iniciar"</formula>
    </cfRule>
  </conditionalFormatting>
  <conditionalFormatting sqref="CR341 CR358 CR364 CR377">
    <cfRule type="cellIs" dxfId="4008" priority="10809" operator="equal">
      <formula>"En avance"</formula>
    </cfRule>
  </conditionalFormatting>
  <conditionalFormatting sqref="CR341 CR358 CR364 CR377">
    <cfRule type="cellIs" dxfId="4007" priority="10810" operator="equal">
      <formula>"Cumplida"</formula>
    </cfRule>
  </conditionalFormatting>
  <conditionalFormatting sqref="CR385:CT385 CR408 CR412">
    <cfRule type="cellIs" dxfId="4006" priority="10811" operator="equal">
      <formula>"Vencida"</formula>
    </cfRule>
  </conditionalFormatting>
  <conditionalFormatting sqref="CR385:CT385 CR408 CR412">
    <cfRule type="cellIs" dxfId="4005" priority="10812" operator="equal">
      <formula>"Sin iniciar"</formula>
    </cfRule>
  </conditionalFormatting>
  <conditionalFormatting sqref="CR385:CT385 CR408 CR412">
    <cfRule type="cellIs" dxfId="4004" priority="10813" operator="equal">
      <formula>"En avance"</formula>
    </cfRule>
  </conditionalFormatting>
  <conditionalFormatting sqref="CR385:CT385 CR408 CR412">
    <cfRule type="cellIs" dxfId="4003" priority="10814" operator="equal">
      <formula>"Cumplida"</formula>
    </cfRule>
  </conditionalFormatting>
  <conditionalFormatting sqref="CP92">
    <cfRule type="cellIs" dxfId="4002" priority="10815" operator="equal">
      <formula>"Vencida"</formula>
    </cfRule>
  </conditionalFormatting>
  <conditionalFormatting sqref="CP92">
    <cfRule type="cellIs" dxfId="4001" priority="10816" operator="equal">
      <formula>"Sin iniciar"</formula>
    </cfRule>
  </conditionalFormatting>
  <conditionalFormatting sqref="CP92">
    <cfRule type="cellIs" dxfId="4000" priority="10817" operator="equal">
      <formula>"En avance"</formula>
    </cfRule>
  </conditionalFormatting>
  <conditionalFormatting sqref="CP92">
    <cfRule type="cellIs" dxfId="3999" priority="10818" operator="equal">
      <formula>"Cumplida"</formula>
    </cfRule>
  </conditionalFormatting>
  <conditionalFormatting sqref="CP93">
    <cfRule type="cellIs" dxfId="3998" priority="10819" operator="equal">
      <formula>"Vencida"</formula>
    </cfRule>
  </conditionalFormatting>
  <conditionalFormatting sqref="CP93">
    <cfRule type="cellIs" dxfId="3997" priority="10820" operator="equal">
      <formula>"Sin iniciar"</formula>
    </cfRule>
  </conditionalFormatting>
  <conditionalFormatting sqref="CP93">
    <cfRule type="cellIs" dxfId="3996" priority="10821" operator="equal">
      <formula>"En avance"</formula>
    </cfRule>
  </conditionalFormatting>
  <conditionalFormatting sqref="CP93">
    <cfRule type="cellIs" dxfId="3995" priority="10822" operator="equal">
      <formula>"Cumplida"</formula>
    </cfRule>
  </conditionalFormatting>
  <conditionalFormatting sqref="CP201">
    <cfRule type="cellIs" dxfId="3994" priority="10823" operator="equal">
      <formula>"Vencida"</formula>
    </cfRule>
  </conditionalFormatting>
  <conditionalFormatting sqref="CP201">
    <cfRule type="cellIs" dxfId="3993" priority="10824" operator="equal">
      <formula>"Sin iniciar"</formula>
    </cfRule>
  </conditionalFormatting>
  <conditionalFormatting sqref="CP201">
    <cfRule type="cellIs" dxfId="3992" priority="10825" operator="equal">
      <formula>"En avance"</formula>
    </cfRule>
  </conditionalFormatting>
  <conditionalFormatting sqref="CP201">
    <cfRule type="cellIs" dxfId="3991" priority="10826" operator="equal">
      <formula>"Cumplida"</formula>
    </cfRule>
  </conditionalFormatting>
  <conditionalFormatting sqref="CR486:CT486">
    <cfRule type="cellIs" dxfId="3990" priority="10827" operator="equal">
      <formula>"Vencida"</formula>
    </cfRule>
  </conditionalFormatting>
  <conditionalFormatting sqref="CR486:CT486">
    <cfRule type="cellIs" dxfId="3989" priority="10828" operator="equal">
      <formula>"Sin iniciar"</formula>
    </cfRule>
  </conditionalFormatting>
  <conditionalFormatting sqref="CR486:CT486">
    <cfRule type="cellIs" dxfId="3988" priority="10829" operator="equal">
      <formula>"En avance"</formula>
    </cfRule>
  </conditionalFormatting>
  <conditionalFormatting sqref="CR486:CT486">
    <cfRule type="cellIs" dxfId="3987" priority="10830" operator="equal">
      <formula>"Cumplida"</formula>
    </cfRule>
  </conditionalFormatting>
  <conditionalFormatting sqref="DE474 DE499 DE501 DE525 DE484:DE486 DE488:DE495 DE476:DE480">
    <cfRule type="cellIs" dxfId="3986" priority="10831" operator="equal">
      <formula>"Cerrado"</formula>
    </cfRule>
  </conditionalFormatting>
  <conditionalFormatting sqref="DE474 DE499 DE501 DE525 DE484:DE486 DE488:DE495 DE476:DE480">
    <cfRule type="cellIs" dxfId="3985" priority="10832" operator="equal">
      <formula>"Abierto"</formula>
    </cfRule>
  </conditionalFormatting>
  <conditionalFormatting sqref="CU189 CW189">
    <cfRule type="cellIs" dxfId="3984" priority="10833" operator="equal">
      <formula>"Vencida"</formula>
    </cfRule>
  </conditionalFormatting>
  <conditionalFormatting sqref="CU189 CW189">
    <cfRule type="cellIs" dxfId="3983" priority="10834" operator="equal">
      <formula>"Sin iniciar"</formula>
    </cfRule>
  </conditionalFormatting>
  <conditionalFormatting sqref="CU189 CW189">
    <cfRule type="cellIs" dxfId="3982" priority="10835" operator="equal">
      <formula>"En avance"</formula>
    </cfRule>
  </conditionalFormatting>
  <conditionalFormatting sqref="CU189 CW189">
    <cfRule type="cellIs" dxfId="3981" priority="10836" operator="equal">
      <formula>"Cumplida"</formula>
    </cfRule>
  </conditionalFormatting>
  <conditionalFormatting sqref="CU190">
    <cfRule type="cellIs" dxfId="3980" priority="10837" operator="equal">
      <formula>"Vencida"</formula>
    </cfRule>
  </conditionalFormatting>
  <conditionalFormatting sqref="CU190">
    <cfRule type="cellIs" dxfId="3979" priority="10838" operator="equal">
      <formula>"Sin iniciar"</formula>
    </cfRule>
  </conditionalFormatting>
  <conditionalFormatting sqref="CU190">
    <cfRule type="cellIs" dxfId="3978" priority="10839" operator="equal">
      <formula>"En avance"</formula>
    </cfRule>
  </conditionalFormatting>
  <conditionalFormatting sqref="CU190">
    <cfRule type="cellIs" dxfId="3977" priority="10840" operator="equal">
      <formula>"Cumplida"</formula>
    </cfRule>
  </conditionalFormatting>
  <conditionalFormatting sqref="CU313">
    <cfRule type="cellIs" dxfId="3976" priority="10841" operator="equal">
      <formula>"Vencida"</formula>
    </cfRule>
  </conditionalFormatting>
  <conditionalFormatting sqref="CU313">
    <cfRule type="cellIs" dxfId="3975" priority="10842" operator="equal">
      <formula>"Sin iniciar"</formula>
    </cfRule>
  </conditionalFormatting>
  <conditionalFormatting sqref="CU313">
    <cfRule type="cellIs" dxfId="3974" priority="10843" operator="equal">
      <formula>"En avance"</formula>
    </cfRule>
  </conditionalFormatting>
  <conditionalFormatting sqref="CU313">
    <cfRule type="cellIs" dxfId="3973" priority="10844" operator="equal">
      <formula>"Cumplida"</formula>
    </cfRule>
  </conditionalFormatting>
  <conditionalFormatting sqref="CW313">
    <cfRule type="cellIs" dxfId="3972" priority="10845" operator="equal">
      <formula>"Vencida"</formula>
    </cfRule>
  </conditionalFormatting>
  <conditionalFormatting sqref="CW313">
    <cfRule type="cellIs" dxfId="3971" priority="10846" operator="equal">
      <formula>"Sin iniciar"</formula>
    </cfRule>
  </conditionalFormatting>
  <conditionalFormatting sqref="CW313">
    <cfRule type="cellIs" dxfId="3970" priority="10847" operator="equal">
      <formula>"En avance"</formula>
    </cfRule>
  </conditionalFormatting>
  <conditionalFormatting sqref="CW313">
    <cfRule type="cellIs" dxfId="3969" priority="10848" operator="equal">
      <formula>"Cumplida"</formula>
    </cfRule>
  </conditionalFormatting>
  <conditionalFormatting sqref="CU391">
    <cfRule type="cellIs" dxfId="3968" priority="10849" operator="equal">
      <formula>"Vencida"</formula>
    </cfRule>
  </conditionalFormatting>
  <conditionalFormatting sqref="CU391">
    <cfRule type="cellIs" dxfId="3967" priority="10850" operator="equal">
      <formula>"Sin iniciar"</formula>
    </cfRule>
  </conditionalFormatting>
  <conditionalFormatting sqref="CU391">
    <cfRule type="cellIs" dxfId="3966" priority="10851" operator="equal">
      <formula>"En avance"</formula>
    </cfRule>
  </conditionalFormatting>
  <conditionalFormatting sqref="CU391">
    <cfRule type="cellIs" dxfId="3965" priority="10852" operator="equal">
      <formula>"Cumplida"</formula>
    </cfRule>
  </conditionalFormatting>
  <conditionalFormatting sqref="CU315">
    <cfRule type="cellIs" dxfId="3964" priority="10853" operator="equal">
      <formula>"Vencida"</formula>
    </cfRule>
  </conditionalFormatting>
  <conditionalFormatting sqref="CU315">
    <cfRule type="cellIs" dxfId="3963" priority="10854" operator="equal">
      <formula>"Sin iniciar"</formula>
    </cfRule>
  </conditionalFormatting>
  <conditionalFormatting sqref="CU315">
    <cfRule type="cellIs" dxfId="3962" priority="10855" operator="equal">
      <formula>"En avance"</formula>
    </cfRule>
  </conditionalFormatting>
  <conditionalFormatting sqref="CU315">
    <cfRule type="cellIs" dxfId="3961" priority="10856" operator="equal">
      <formula>"Cumplida"</formula>
    </cfRule>
  </conditionalFormatting>
  <conditionalFormatting sqref="CV394:CW394">
    <cfRule type="cellIs" dxfId="3960" priority="10857" operator="equal">
      <formula>"Vencida"</formula>
    </cfRule>
  </conditionalFormatting>
  <conditionalFormatting sqref="CV394:CW394">
    <cfRule type="cellIs" dxfId="3959" priority="10858" operator="equal">
      <formula>"Sin iniciar"</formula>
    </cfRule>
  </conditionalFormatting>
  <conditionalFormatting sqref="CV394:CW394">
    <cfRule type="cellIs" dxfId="3958" priority="10859" operator="equal">
      <formula>"En avance"</formula>
    </cfRule>
  </conditionalFormatting>
  <conditionalFormatting sqref="CV394:CW394">
    <cfRule type="cellIs" dxfId="3957" priority="10860" operator="equal">
      <formula>"Cumplida"</formula>
    </cfRule>
  </conditionalFormatting>
  <conditionalFormatting sqref="CU394">
    <cfRule type="cellIs" dxfId="3956" priority="10861" operator="equal">
      <formula>"Vencida"</formula>
    </cfRule>
  </conditionalFormatting>
  <conditionalFormatting sqref="CU394">
    <cfRule type="cellIs" dxfId="3955" priority="10862" operator="equal">
      <formula>"Sin iniciar"</formula>
    </cfRule>
  </conditionalFormatting>
  <conditionalFormatting sqref="CU394">
    <cfRule type="cellIs" dxfId="3954" priority="10863" operator="equal">
      <formula>"En avance"</formula>
    </cfRule>
  </conditionalFormatting>
  <conditionalFormatting sqref="CU394">
    <cfRule type="cellIs" dxfId="3953" priority="10864" operator="equal">
      <formula>"Cumplida"</formula>
    </cfRule>
  </conditionalFormatting>
  <conditionalFormatting sqref="CU499 CW499">
    <cfRule type="cellIs" dxfId="3952" priority="10865" operator="equal">
      <formula>"Vencida"</formula>
    </cfRule>
  </conditionalFormatting>
  <conditionalFormatting sqref="CU499 CW499">
    <cfRule type="cellIs" dxfId="3951" priority="10866" operator="equal">
      <formula>"Sin iniciar"</formula>
    </cfRule>
  </conditionalFormatting>
  <conditionalFormatting sqref="CU499 CW499">
    <cfRule type="cellIs" dxfId="3950" priority="10867" operator="equal">
      <formula>"En avance"</formula>
    </cfRule>
  </conditionalFormatting>
  <conditionalFormatting sqref="CU499 CW499">
    <cfRule type="cellIs" dxfId="3949" priority="10868" operator="equal">
      <formula>"Cumplida"</formula>
    </cfRule>
  </conditionalFormatting>
  <conditionalFormatting sqref="CU98:CW98">
    <cfRule type="cellIs" dxfId="3948" priority="10869" operator="equal">
      <formula>"Vencida"</formula>
    </cfRule>
  </conditionalFormatting>
  <conditionalFormatting sqref="CU98:CW98">
    <cfRule type="cellIs" dxfId="3947" priority="10870" operator="equal">
      <formula>"Sin iniciar"</formula>
    </cfRule>
  </conditionalFormatting>
  <conditionalFormatting sqref="CU98:CW98">
    <cfRule type="cellIs" dxfId="3946" priority="10871" operator="equal">
      <formula>"En avance"</formula>
    </cfRule>
  </conditionalFormatting>
  <conditionalFormatting sqref="CU98:CW98">
    <cfRule type="cellIs" dxfId="3945" priority="10872" operator="equal">
      <formula>"Cumplida"</formula>
    </cfRule>
  </conditionalFormatting>
  <conditionalFormatting sqref="CU191">
    <cfRule type="cellIs" dxfId="3944" priority="10873" operator="equal">
      <formula>"Vencida"</formula>
    </cfRule>
  </conditionalFormatting>
  <conditionalFormatting sqref="CU191">
    <cfRule type="cellIs" dxfId="3943" priority="10874" operator="equal">
      <formula>"Sin iniciar"</formula>
    </cfRule>
  </conditionalFormatting>
  <conditionalFormatting sqref="CU191">
    <cfRule type="cellIs" dxfId="3942" priority="10875" operator="equal">
      <formula>"En avance"</formula>
    </cfRule>
  </conditionalFormatting>
  <conditionalFormatting sqref="CU191">
    <cfRule type="cellIs" dxfId="3941" priority="10876" operator="equal">
      <formula>"Cumplida"</formula>
    </cfRule>
  </conditionalFormatting>
  <conditionalFormatting sqref="CU193">
    <cfRule type="cellIs" dxfId="3940" priority="10877" operator="equal">
      <formula>"Vencida"</formula>
    </cfRule>
  </conditionalFormatting>
  <conditionalFormatting sqref="CU193">
    <cfRule type="cellIs" dxfId="3939" priority="10878" operator="equal">
      <formula>"Sin iniciar"</formula>
    </cfRule>
  </conditionalFormatting>
  <conditionalFormatting sqref="CU193">
    <cfRule type="cellIs" dxfId="3938" priority="10879" operator="equal">
      <formula>"En avance"</formula>
    </cfRule>
  </conditionalFormatting>
  <conditionalFormatting sqref="CU193">
    <cfRule type="cellIs" dxfId="3937" priority="10880" operator="equal">
      <formula>"Cumplida"</formula>
    </cfRule>
  </conditionalFormatting>
  <conditionalFormatting sqref="CU194">
    <cfRule type="cellIs" dxfId="3936" priority="10881" operator="equal">
      <formula>"Vencida"</formula>
    </cfRule>
  </conditionalFormatting>
  <conditionalFormatting sqref="CU194">
    <cfRule type="cellIs" dxfId="3935" priority="10882" operator="equal">
      <formula>"Sin iniciar"</formula>
    </cfRule>
  </conditionalFormatting>
  <conditionalFormatting sqref="CU194">
    <cfRule type="cellIs" dxfId="3934" priority="10883" operator="equal">
      <formula>"En avance"</formula>
    </cfRule>
  </conditionalFormatting>
  <conditionalFormatting sqref="CU194">
    <cfRule type="cellIs" dxfId="3933" priority="10884" operator="equal">
      <formula>"Cumplida"</formula>
    </cfRule>
  </conditionalFormatting>
  <conditionalFormatting sqref="CU286">
    <cfRule type="cellIs" dxfId="3932" priority="10885" operator="equal">
      <formula>"Vencida"</formula>
    </cfRule>
  </conditionalFormatting>
  <conditionalFormatting sqref="CU286">
    <cfRule type="cellIs" dxfId="3931" priority="10886" operator="equal">
      <formula>"Sin iniciar"</formula>
    </cfRule>
  </conditionalFormatting>
  <conditionalFormatting sqref="CU286">
    <cfRule type="cellIs" dxfId="3930" priority="10887" operator="equal">
      <formula>"En avance"</formula>
    </cfRule>
  </conditionalFormatting>
  <conditionalFormatting sqref="CU286">
    <cfRule type="cellIs" dxfId="3929" priority="10888" operator="equal">
      <formula>"Cumplida"</formula>
    </cfRule>
  </conditionalFormatting>
  <conditionalFormatting sqref="CU288:CW288">
    <cfRule type="cellIs" dxfId="3928" priority="10889" operator="equal">
      <formula>"Vencida"</formula>
    </cfRule>
  </conditionalFormatting>
  <conditionalFormatting sqref="CU288:CW288">
    <cfRule type="cellIs" dxfId="3927" priority="10890" operator="equal">
      <formula>"Sin iniciar"</formula>
    </cfRule>
  </conditionalFormatting>
  <conditionalFormatting sqref="CU288:CW288">
    <cfRule type="cellIs" dxfId="3926" priority="10891" operator="equal">
      <formula>"En avance"</formula>
    </cfRule>
  </conditionalFormatting>
  <conditionalFormatting sqref="CU288:CW288">
    <cfRule type="cellIs" dxfId="3925" priority="10892" operator="equal">
      <formula>"Cumplida"</formula>
    </cfRule>
  </conditionalFormatting>
  <conditionalFormatting sqref="CU316">
    <cfRule type="cellIs" dxfId="3924" priority="10893" operator="equal">
      <formula>"Vencida"</formula>
    </cfRule>
  </conditionalFormatting>
  <conditionalFormatting sqref="CU316">
    <cfRule type="cellIs" dxfId="3923" priority="10894" operator="equal">
      <formula>"Sin iniciar"</formula>
    </cfRule>
  </conditionalFormatting>
  <conditionalFormatting sqref="CU316">
    <cfRule type="cellIs" dxfId="3922" priority="10895" operator="equal">
      <formula>"En avance"</formula>
    </cfRule>
  </conditionalFormatting>
  <conditionalFormatting sqref="CU316">
    <cfRule type="cellIs" dxfId="3921" priority="10896" operator="equal">
      <formula>"Cumplida"</formula>
    </cfRule>
  </conditionalFormatting>
  <conditionalFormatting sqref="CU393">
    <cfRule type="cellIs" dxfId="3920" priority="10897" operator="equal">
      <formula>"Vencida"</formula>
    </cfRule>
  </conditionalFormatting>
  <conditionalFormatting sqref="CU393">
    <cfRule type="cellIs" dxfId="3919" priority="10898" operator="equal">
      <formula>"Sin iniciar"</formula>
    </cfRule>
  </conditionalFormatting>
  <conditionalFormatting sqref="CU393">
    <cfRule type="cellIs" dxfId="3918" priority="10899" operator="equal">
      <formula>"En avance"</formula>
    </cfRule>
  </conditionalFormatting>
  <conditionalFormatting sqref="CU393">
    <cfRule type="cellIs" dxfId="3917" priority="10900" operator="equal">
      <formula>"Cumplida"</formula>
    </cfRule>
  </conditionalFormatting>
  <conditionalFormatting sqref="CV395:CW395">
    <cfRule type="cellIs" dxfId="3916" priority="10901" operator="equal">
      <formula>"Vencida"</formula>
    </cfRule>
  </conditionalFormatting>
  <conditionalFormatting sqref="CV395:CW395">
    <cfRule type="cellIs" dxfId="3915" priority="10902" operator="equal">
      <formula>"Sin iniciar"</formula>
    </cfRule>
  </conditionalFormatting>
  <conditionalFormatting sqref="CV395:CW395">
    <cfRule type="cellIs" dxfId="3914" priority="10903" operator="equal">
      <formula>"En avance"</formula>
    </cfRule>
  </conditionalFormatting>
  <conditionalFormatting sqref="CV395:CW395">
    <cfRule type="cellIs" dxfId="3913" priority="10904" operator="equal">
      <formula>"Cumplida"</formula>
    </cfRule>
  </conditionalFormatting>
  <conditionalFormatting sqref="CU395">
    <cfRule type="cellIs" dxfId="3912" priority="10905" operator="equal">
      <formula>"Vencida"</formula>
    </cfRule>
  </conditionalFormatting>
  <conditionalFormatting sqref="CU395">
    <cfRule type="cellIs" dxfId="3911" priority="10906" operator="equal">
      <formula>"Sin iniciar"</formula>
    </cfRule>
  </conditionalFormatting>
  <conditionalFormatting sqref="CU395">
    <cfRule type="cellIs" dxfId="3910" priority="10907" operator="equal">
      <formula>"En avance"</formula>
    </cfRule>
  </conditionalFormatting>
  <conditionalFormatting sqref="CU395">
    <cfRule type="cellIs" dxfId="3909" priority="10908" operator="equal">
      <formula>"Cumplida"</formula>
    </cfRule>
  </conditionalFormatting>
  <conditionalFormatting sqref="CU495">
    <cfRule type="cellIs" dxfId="3908" priority="10909" operator="equal">
      <formula>"Vencida"</formula>
    </cfRule>
  </conditionalFormatting>
  <conditionalFormatting sqref="CU495">
    <cfRule type="cellIs" dxfId="3907" priority="10910" operator="equal">
      <formula>"Sin iniciar"</formula>
    </cfRule>
  </conditionalFormatting>
  <conditionalFormatting sqref="CU495">
    <cfRule type="cellIs" dxfId="3906" priority="10911" operator="equal">
      <formula>"En avance"</formula>
    </cfRule>
  </conditionalFormatting>
  <conditionalFormatting sqref="CU495">
    <cfRule type="cellIs" dxfId="3905" priority="10912" operator="equal">
      <formula>"Cumplida"</formula>
    </cfRule>
  </conditionalFormatting>
  <conditionalFormatting sqref="CW495">
    <cfRule type="cellIs" dxfId="3904" priority="10913" operator="equal">
      <formula>"Vencida"</formula>
    </cfRule>
  </conditionalFormatting>
  <conditionalFormatting sqref="CW495">
    <cfRule type="cellIs" dxfId="3903" priority="10914" operator="equal">
      <formula>"Sin iniciar"</formula>
    </cfRule>
  </conditionalFormatting>
  <conditionalFormatting sqref="CW495">
    <cfRule type="cellIs" dxfId="3902" priority="10915" operator="equal">
      <formula>"En avance"</formula>
    </cfRule>
  </conditionalFormatting>
  <conditionalFormatting sqref="CW495">
    <cfRule type="cellIs" dxfId="3901" priority="10916" operator="equal">
      <formula>"Cumplida"</formula>
    </cfRule>
  </conditionalFormatting>
  <conditionalFormatting sqref="CU496">
    <cfRule type="cellIs" dxfId="3900" priority="10917" operator="equal">
      <formula>"Vencida"</formula>
    </cfRule>
  </conditionalFormatting>
  <conditionalFormatting sqref="CU496">
    <cfRule type="cellIs" dxfId="3899" priority="10918" operator="equal">
      <formula>"Sin iniciar"</formula>
    </cfRule>
  </conditionalFormatting>
  <conditionalFormatting sqref="CU496">
    <cfRule type="cellIs" dxfId="3898" priority="10919" operator="equal">
      <formula>"En avance"</formula>
    </cfRule>
  </conditionalFormatting>
  <conditionalFormatting sqref="CU496">
    <cfRule type="cellIs" dxfId="3897" priority="10920" operator="equal">
      <formula>"Cumplida"</formula>
    </cfRule>
  </conditionalFormatting>
  <conditionalFormatting sqref="CV495">
    <cfRule type="cellIs" dxfId="3896" priority="10921" operator="equal">
      <formula>"Vencida"</formula>
    </cfRule>
  </conditionalFormatting>
  <conditionalFormatting sqref="CV495">
    <cfRule type="cellIs" dxfId="3895" priority="10922" operator="equal">
      <formula>"Sin iniciar"</formula>
    </cfRule>
  </conditionalFormatting>
  <conditionalFormatting sqref="CV495">
    <cfRule type="cellIs" dxfId="3894" priority="10923" operator="equal">
      <formula>"En avance"</formula>
    </cfRule>
  </conditionalFormatting>
  <conditionalFormatting sqref="CV495">
    <cfRule type="cellIs" dxfId="3893" priority="10924" operator="equal">
      <formula>"Cumplida"</formula>
    </cfRule>
  </conditionalFormatting>
  <conditionalFormatting sqref="CV496:CW496">
    <cfRule type="cellIs" dxfId="3892" priority="10925" operator="equal">
      <formula>"Vencida"</formula>
    </cfRule>
  </conditionalFormatting>
  <conditionalFormatting sqref="CV496:CW496">
    <cfRule type="cellIs" dxfId="3891" priority="10926" operator="equal">
      <formula>"Sin iniciar"</formula>
    </cfRule>
  </conditionalFormatting>
  <conditionalFormatting sqref="CV496:CW496">
    <cfRule type="cellIs" dxfId="3890" priority="10927" operator="equal">
      <formula>"En avance"</formula>
    </cfRule>
  </conditionalFormatting>
  <conditionalFormatting sqref="CV496:CW496">
    <cfRule type="cellIs" dxfId="3889" priority="10928" operator="equal">
      <formula>"Cumplida"</formula>
    </cfRule>
  </conditionalFormatting>
  <conditionalFormatting sqref="CU500">
    <cfRule type="cellIs" dxfId="3888" priority="10929" operator="equal">
      <formula>"Vencida"</formula>
    </cfRule>
  </conditionalFormatting>
  <conditionalFormatting sqref="CU500">
    <cfRule type="cellIs" dxfId="3887" priority="10930" operator="equal">
      <formula>"Sin iniciar"</formula>
    </cfRule>
  </conditionalFormatting>
  <conditionalFormatting sqref="CU500">
    <cfRule type="cellIs" dxfId="3886" priority="10931" operator="equal">
      <formula>"En avance"</formula>
    </cfRule>
  </conditionalFormatting>
  <conditionalFormatting sqref="CU500">
    <cfRule type="cellIs" dxfId="3885" priority="10932" operator="equal">
      <formula>"Cumplida"</formula>
    </cfRule>
  </conditionalFormatting>
  <conditionalFormatting sqref="CW500">
    <cfRule type="cellIs" dxfId="3884" priority="10933" operator="equal">
      <formula>"Vencida"</formula>
    </cfRule>
  </conditionalFormatting>
  <conditionalFormatting sqref="CW500">
    <cfRule type="cellIs" dxfId="3883" priority="10934" operator="equal">
      <formula>"Sin iniciar"</formula>
    </cfRule>
  </conditionalFormatting>
  <conditionalFormatting sqref="CW500">
    <cfRule type="cellIs" dxfId="3882" priority="10935" operator="equal">
      <formula>"En avance"</formula>
    </cfRule>
  </conditionalFormatting>
  <conditionalFormatting sqref="CW500">
    <cfRule type="cellIs" dxfId="3881" priority="10936" operator="equal">
      <formula>"Cumplida"</formula>
    </cfRule>
  </conditionalFormatting>
  <conditionalFormatting sqref="CU392">
    <cfRule type="cellIs" dxfId="3880" priority="10937" operator="equal">
      <formula>"Vencida"</formula>
    </cfRule>
  </conditionalFormatting>
  <conditionalFormatting sqref="CU392">
    <cfRule type="cellIs" dxfId="3879" priority="10938" operator="equal">
      <formula>"Sin iniciar"</formula>
    </cfRule>
  </conditionalFormatting>
  <conditionalFormatting sqref="CU392">
    <cfRule type="cellIs" dxfId="3878" priority="10939" operator="equal">
      <formula>"En avance"</formula>
    </cfRule>
  </conditionalFormatting>
  <conditionalFormatting sqref="CU392">
    <cfRule type="cellIs" dxfId="3877" priority="10940" operator="equal">
      <formula>"Cumplida"</formula>
    </cfRule>
  </conditionalFormatting>
  <conditionalFormatting sqref="CU126">
    <cfRule type="cellIs" dxfId="3876" priority="10941" operator="equal">
      <formula>"Vencida"</formula>
    </cfRule>
  </conditionalFormatting>
  <conditionalFormatting sqref="CU126">
    <cfRule type="cellIs" dxfId="3875" priority="10942" operator="equal">
      <formula>"Sin iniciar"</formula>
    </cfRule>
  </conditionalFormatting>
  <conditionalFormatting sqref="CU126">
    <cfRule type="cellIs" dxfId="3874" priority="10943" operator="equal">
      <formula>"En avance"</formula>
    </cfRule>
  </conditionalFormatting>
  <conditionalFormatting sqref="CU126">
    <cfRule type="cellIs" dxfId="3873" priority="10944" operator="equal">
      <formula>"Cumplida"</formula>
    </cfRule>
  </conditionalFormatting>
  <conditionalFormatting sqref="CV126">
    <cfRule type="cellIs" dxfId="3872" priority="10945" operator="equal">
      <formula>"Vencida"</formula>
    </cfRule>
  </conditionalFormatting>
  <conditionalFormatting sqref="CV126">
    <cfRule type="cellIs" dxfId="3871" priority="10946" operator="equal">
      <formula>"Sin iniciar"</formula>
    </cfRule>
  </conditionalFormatting>
  <conditionalFormatting sqref="CV126">
    <cfRule type="cellIs" dxfId="3870" priority="10947" operator="equal">
      <formula>"En avance"</formula>
    </cfRule>
  </conditionalFormatting>
  <conditionalFormatting sqref="CV126">
    <cfRule type="cellIs" dxfId="3869" priority="10948" operator="equal">
      <formula>"Cumplida"</formula>
    </cfRule>
  </conditionalFormatting>
  <conditionalFormatting sqref="CW126">
    <cfRule type="cellIs" dxfId="3868" priority="10949" operator="equal">
      <formula>"Vencida"</formula>
    </cfRule>
  </conditionalFormatting>
  <conditionalFormatting sqref="CW126">
    <cfRule type="cellIs" dxfId="3867" priority="10950" operator="equal">
      <formula>"Sin iniciar"</formula>
    </cfRule>
  </conditionalFormatting>
  <conditionalFormatting sqref="CW126">
    <cfRule type="cellIs" dxfId="3866" priority="10951" operator="equal">
      <formula>"En avance"</formula>
    </cfRule>
  </conditionalFormatting>
  <conditionalFormatting sqref="CW126">
    <cfRule type="cellIs" dxfId="3865" priority="10952" operator="equal">
      <formula>"Cumplida"</formula>
    </cfRule>
  </conditionalFormatting>
  <conditionalFormatting sqref="CU129">
    <cfRule type="cellIs" dxfId="3864" priority="10953" operator="equal">
      <formula>"Vencida"</formula>
    </cfRule>
  </conditionalFormatting>
  <conditionalFormatting sqref="CU129">
    <cfRule type="cellIs" dxfId="3863" priority="10954" operator="equal">
      <formula>"Sin iniciar"</formula>
    </cfRule>
  </conditionalFormatting>
  <conditionalFormatting sqref="CU129">
    <cfRule type="cellIs" dxfId="3862" priority="10955" operator="equal">
      <formula>"En avance"</formula>
    </cfRule>
  </conditionalFormatting>
  <conditionalFormatting sqref="CU129">
    <cfRule type="cellIs" dxfId="3861" priority="10956" operator="equal">
      <formula>"Cumplida"</formula>
    </cfRule>
  </conditionalFormatting>
  <conditionalFormatting sqref="CV129">
    <cfRule type="cellIs" dxfId="3860" priority="10957" operator="equal">
      <formula>"Vencida"</formula>
    </cfRule>
  </conditionalFormatting>
  <conditionalFormatting sqref="CV129">
    <cfRule type="cellIs" dxfId="3859" priority="10958" operator="equal">
      <formula>"Sin iniciar"</formula>
    </cfRule>
  </conditionalFormatting>
  <conditionalFormatting sqref="CV129">
    <cfRule type="cellIs" dxfId="3858" priority="10959" operator="equal">
      <formula>"En avance"</formula>
    </cfRule>
  </conditionalFormatting>
  <conditionalFormatting sqref="CV129">
    <cfRule type="cellIs" dxfId="3857" priority="10960" operator="equal">
      <formula>"Cumplida"</formula>
    </cfRule>
  </conditionalFormatting>
  <conditionalFormatting sqref="CW129">
    <cfRule type="cellIs" dxfId="3856" priority="10961" operator="equal">
      <formula>"Vencida"</formula>
    </cfRule>
  </conditionalFormatting>
  <conditionalFormatting sqref="CW129">
    <cfRule type="cellIs" dxfId="3855" priority="10962" operator="equal">
      <formula>"Sin iniciar"</formula>
    </cfRule>
  </conditionalFormatting>
  <conditionalFormatting sqref="CW129">
    <cfRule type="cellIs" dxfId="3854" priority="10963" operator="equal">
      <formula>"En avance"</formula>
    </cfRule>
  </conditionalFormatting>
  <conditionalFormatting sqref="CW129">
    <cfRule type="cellIs" dxfId="3853" priority="10964" operator="equal">
      <formula>"Cumplida"</formula>
    </cfRule>
  </conditionalFormatting>
  <conditionalFormatting sqref="CU136">
    <cfRule type="cellIs" dxfId="3852" priority="10965" operator="equal">
      <formula>"Vencida"</formula>
    </cfRule>
  </conditionalFormatting>
  <conditionalFormatting sqref="CU136">
    <cfRule type="cellIs" dxfId="3851" priority="10966" operator="equal">
      <formula>"Sin iniciar"</formula>
    </cfRule>
  </conditionalFormatting>
  <conditionalFormatting sqref="CU136">
    <cfRule type="cellIs" dxfId="3850" priority="10967" operator="equal">
      <formula>"En avance"</formula>
    </cfRule>
  </conditionalFormatting>
  <conditionalFormatting sqref="CU136">
    <cfRule type="cellIs" dxfId="3849" priority="10968" operator="equal">
      <formula>"Cumplida"</formula>
    </cfRule>
  </conditionalFormatting>
  <conditionalFormatting sqref="CV136">
    <cfRule type="cellIs" dxfId="3848" priority="10969" operator="equal">
      <formula>"Vencida"</formula>
    </cfRule>
  </conditionalFormatting>
  <conditionalFormatting sqref="CV136">
    <cfRule type="cellIs" dxfId="3847" priority="10970" operator="equal">
      <formula>"Sin iniciar"</formula>
    </cfRule>
  </conditionalFormatting>
  <conditionalFormatting sqref="CV136">
    <cfRule type="cellIs" dxfId="3846" priority="10971" operator="equal">
      <formula>"En avance"</formula>
    </cfRule>
  </conditionalFormatting>
  <conditionalFormatting sqref="CV136">
    <cfRule type="cellIs" dxfId="3845" priority="10972" operator="equal">
      <formula>"Cumplida"</formula>
    </cfRule>
  </conditionalFormatting>
  <conditionalFormatting sqref="CW136">
    <cfRule type="cellIs" dxfId="3844" priority="10973" operator="equal">
      <formula>"Vencida"</formula>
    </cfRule>
  </conditionalFormatting>
  <conditionalFormatting sqref="CW136">
    <cfRule type="cellIs" dxfId="3843" priority="10974" operator="equal">
      <formula>"Sin iniciar"</formula>
    </cfRule>
  </conditionalFormatting>
  <conditionalFormatting sqref="CW136">
    <cfRule type="cellIs" dxfId="3842" priority="10975" operator="equal">
      <formula>"En avance"</formula>
    </cfRule>
  </conditionalFormatting>
  <conditionalFormatting sqref="CW136">
    <cfRule type="cellIs" dxfId="3841" priority="10976" operator="equal">
      <formula>"Cumplida"</formula>
    </cfRule>
  </conditionalFormatting>
  <conditionalFormatting sqref="CU29:CU30 CW29:CW30 CU102:CW102">
    <cfRule type="cellIs" dxfId="3840" priority="1787" operator="equal">
      <formula>"Vencida"</formula>
    </cfRule>
    <cfRule type="cellIs" dxfId="3839" priority="1788" operator="equal">
      <formula>"Sin iniciar"</formula>
    </cfRule>
    <cfRule type="cellIs" dxfId="3838" priority="1789" operator="equal">
      <formula>"En avance"</formula>
    </cfRule>
    <cfRule type="cellIs" dxfId="3837" priority="1790" operator="equal">
      <formula>"Cumplida"</formula>
    </cfRule>
  </conditionalFormatting>
  <conditionalFormatting sqref="CV29:CV30">
    <cfRule type="cellIs" dxfId="3836" priority="1779" operator="equal">
      <formula>"Vencida"</formula>
    </cfRule>
  </conditionalFormatting>
  <conditionalFormatting sqref="CV29:CV30">
    <cfRule type="cellIs" dxfId="3835" priority="1780" operator="equal">
      <formula>"Sin iniciar"</formula>
    </cfRule>
  </conditionalFormatting>
  <conditionalFormatting sqref="CV29:CV30">
    <cfRule type="cellIs" dxfId="3834" priority="1781" operator="equal">
      <formula>"En avance"</formula>
    </cfRule>
  </conditionalFormatting>
  <conditionalFormatting sqref="CV29:CV30">
    <cfRule type="cellIs" dxfId="3833" priority="1782" operator="equal">
      <formula>"Cumplida"</formula>
    </cfRule>
  </conditionalFormatting>
  <conditionalFormatting sqref="CU48:CU49">
    <cfRule type="cellIs" dxfId="3832" priority="1775" operator="equal">
      <formula>"Vencida"</formula>
    </cfRule>
    <cfRule type="cellIs" dxfId="3831" priority="1776" operator="equal">
      <formula>"Sin iniciar"</formula>
    </cfRule>
    <cfRule type="cellIs" dxfId="3830" priority="1777" operator="equal">
      <formula>"En avance"</formula>
    </cfRule>
    <cfRule type="cellIs" dxfId="3829" priority="1778" operator="equal">
      <formula>"Cumplida"</formula>
    </cfRule>
  </conditionalFormatting>
  <conditionalFormatting sqref="CU50:CU51">
    <cfRule type="cellIs" dxfId="3828" priority="1771" operator="equal">
      <formula>"Vencida"</formula>
    </cfRule>
    <cfRule type="cellIs" dxfId="3827" priority="1772" operator="equal">
      <formula>"Sin iniciar"</formula>
    </cfRule>
    <cfRule type="cellIs" dxfId="3826" priority="1773" operator="equal">
      <formula>"En avance"</formula>
    </cfRule>
    <cfRule type="cellIs" dxfId="3825" priority="1774" operator="equal">
      <formula>"Cumplida"</formula>
    </cfRule>
  </conditionalFormatting>
  <conditionalFormatting sqref="CV48:CV49 CV51">
    <cfRule type="cellIs" dxfId="3824" priority="1759" operator="equal">
      <formula>"Vencida"</formula>
    </cfRule>
  </conditionalFormatting>
  <conditionalFormatting sqref="CV48:CV49 CV51">
    <cfRule type="cellIs" dxfId="3823" priority="1760" operator="equal">
      <formula>"Sin iniciar"</formula>
    </cfRule>
  </conditionalFormatting>
  <conditionalFormatting sqref="CV48:CV49 CV51">
    <cfRule type="cellIs" dxfId="3822" priority="1761" operator="equal">
      <formula>"En avance"</formula>
    </cfRule>
  </conditionalFormatting>
  <conditionalFormatting sqref="CV48:CV49 CV51">
    <cfRule type="cellIs" dxfId="3821" priority="1762" operator="equal">
      <formula>"Cumplida"</formula>
    </cfRule>
  </conditionalFormatting>
  <conditionalFormatting sqref="CW48:CW49">
    <cfRule type="cellIs" dxfId="3820" priority="1755" operator="equal">
      <formula>"Vencida"</formula>
    </cfRule>
    <cfRule type="cellIs" dxfId="3819" priority="1756" operator="equal">
      <formula>"Sin iniciar"</formula>
    </cfRule>
    <cfRule type="cellIs" dxfId="3818" priority="1757" operator="equal">
      <formula>"En avance"</formula>
    </cfRule>
    <cfRule type="cellIs" dxfId="3817" priority="1758" operator="equal">
      <formula>"Cumplida"</formula>
    </cfRule>
  </conditionalFormatting>
  <conditionalFormatting sqref="CW50:CW51">
    <cfRule type="cellIs" dxfId="3816" priority="1751" operator="equal">
      <formula>"Vencida"</formula>
    </cfRule>
    <cfRule type="cellIs" dxfId="3815" priority="1752" operator="equal">
      <formula>"Sin iniciar"</formula>
    </cfRule>
    <cfRule type="cellIs" dxfId="3814" priority="1753" operator="equal">
      <formula>"En avance"</formula>
    </cfRule>
    <cfRule type="cellIs" dxfId="3813" priority="1754" operator="equal">
      <formula>"Cumplida"</formula>
    </cfRule>
  </conditionalFormatting>
  <conditionalFormatting sqref="CV50">
    <cfRule type="cellIs" dxfId="3812" priority="1747" operator="equal">
      <formula>"Vencida"</formula>
    </cfRule>
  </conditionalFormatting>
  <conditionalFormatting sqref="CV50">
    <cfRule type="cellIs" dxfId="3811" priority="1748" operator="equal">
      <formula>"Sin iniciar"</formula>
    </cfRule>
  </conditionalFormatting>
  <conditionalFormatting sqref="CV50">
    <cfRule type="cellIs" dxfId="3810" priority="1749" operator="equal">
      <formula>"En avance"</formula>
    </cfRule>
  </conditionalFormatting>
  <conditionalFormatting sqref="CV50">
    <cfRule type="cellIs" dxfId="3809" priority="1750" operator="equal">
      <formula>"Cumplida"</formula>
    </cfRule>
  </conditionalFormatting>
  <conditionalFormatting sqref="CT106">
    <cfRule type="cellIs" dxfId="3808" priority="1727" operator="equal">
      <formula>"Vencida"</formula>
    </cfRule>
    <cfRule type="cellIs" dxfId="3807" priority="1728" operator="equal">
      <formula>"Sin iniciar"</formula>
    </cfRule>
    <cfRule type="cellIs" dxfId="3806" priority="1729" operator="equal">
      <formula>"En avance"</formula>
    </cfRule>
    <cfRule type="cellIs" dxfId="3805" priority="1730" operator="equal">
      <formula>"Cumplida"</formula>
    </cfRule>
  </conditionalFormatting>
  <conditionalFormatting sqref="CU106:CU109">
    <cfRule type="cellIs" dxfId="3804" priority="1715" operator="equal">
      <formula>"Vencida"</formula>
    </cfRule>
    <cfRule type="cellIs" dxfId="3803" priority="1716" operator="equal">
      <formula>"Sin iniciar"</formula>
    </cfRule>
    <cfRule type="cellIs" dxfId="3802" priority="1717" operator="equal">
      <formula>"En avance"</formula>
    </cfRule>
    <cfRule type="cellIs" dxfId="3801" priority="1718" operator="equal">
      <formula>"Cumplida"</formula>
    </cfRule>
  </conditionalFormatting>
  <conditionalFormatting sqref="CV107:CV108 CV114">
    <cfRule type="cellIs" dxfId="3800" priority="1711" operator="equal">
      <formula>"Vencida"</formula>
    </cfRule>
  </conditionalFormatting>
  <conditionalFormatting sqref="CV107:CV108 CV114">
    <cfRule type="cellIs" dxfId="3799" priority="1712" operator="equal">
      <formula>"Sin iniciar"</formula>
    </cfRule>
  </conditionalFormatting>
  <conditionalFormatting sqref="CV107:CV108 CV114">
    <cfRule type="cellIs" dxfId="3798" priority="1713" operator="equal">
      <formula>"En avance"</formula>
    </cfRule>
  </conditionalFormatting>
  <conditionalFormatting sqref="CV107:CV108 CV114">
    <cfRule type="cellIs" dxfId="3797" priority="1714" operator="equal">
      <formula>"Cumplida"</formula>
    </cfRule>
  </conditionalFormatting>
  <conditionalFormatting sqref="CW106:CW109">
    <cfRule type="cellIs" dxfId="3796" priority="1703" operator="equal">
      <formula>"Vencida"</formula>
    </cfRule>
    <cfRule type="cellIs" dxfId="3795" priority="1704" operator="equal">
      <formula>"Sin iniciar"</formula>
    </cfRule>
    <cfRule type="cellIs" dxfId="3794" priority="1705" operator="equal">
      <formula>"En avance"</formula>
    </cfRule>
    <cfRule type="cellIs" dxfId="3793" priority="1706" operator="equal">
      <formula>"Cumplida"</formula>
    </cfRule>
  </conditionalFormatting>
  <conditionalFormatting sqref="CV106">
    <cfRule type="cellIs" dxfId="3792" priority="1699" operator="equal">
      <formula>"Vencida"</formula>
    </cfRule>
  </conditionalFormatting>
  <conditionalFormatting sqref="CV106">
    <cfRule type="cellIs" dxfId="3791" priority="1700" operator="equal">
      <formula>"Sin iniciar"</formula>
    </cfRule>
  </conditionalFormatting>
  <conditionalFormatting sqref="CV106">
    <cfRule type="cellIs" dxfId="3790" priority="1701" operator="equal">
      <formula>"En avance"</formula>
    </cfRule>
  </conditionalFormatting>
  <conditionalFormatting sqref="CV106">
    <cfRule type="cellIs" dxfId="3789" priority="1702" operator="equal">
      <formula>"Cumplida"</formula>
    </cfRule>
  </conditionalFormatting>
  <conditionalFormatting sqref="CU114">
    <cfRule type="cellIs" dxfId="3788" priority="1695" operator="equal">
      <formula>"Vencida"</formula>
    </cfRule>
    <cfRule type="cellIs" dxfId="3787" priority="1696" operator="equal">
      <formula>"Sin iniciar"</formula>
    </cfRule>
    <cfRule type="cellIs" dxfId="3786" priority="1697" operator="equal">
      <formula>"En avance"</formula>
    </cfRule>
    <cfRule type="cellIs" dxfId="3785" priority="1698" operator="equal">
      <formula>"Cumplida"</formula>
    </cfRule>
  </conditionalFormatting>
  <conditionalFormatting sqref="CW114">
    <cfRule type="cellIs" dxfId="3784" priority="1687" operator="equal">
      <formula>"Vencida"</formula>
    </cfRule>
    <cfRule type="cellIs" dxfId="3783" priority="1688" operator="equal">
      <formula>"Sin iniciar"</formula>
    </cfRule>
    <cfRule type="cellIs" dxfId="3782" priority="1689" operator="equal">
      <formula>"En avance"</formula>
    </cfRule>
    <cfRule type="cellIs" dxfId="3781" priority="1690" operator="equal">
      <formula>"Cumplida"</formula>
    </cfRule>
  </conditionalFormatting>
  <conditionalFormatting sqref="CU171:CU173">
    <cfRule type="cellIs" dxfId="3780" priority="1671" operator="equal">
      <formula>"Vencida"</formula>
    </cfRule>
    <cfRule type="cellIs" dxfId="3779" priority="1672" operator="equal">
      <formula>"Sin iniciar"</formula>
    </cfRule>
    <cfRule type="cellIs" dxfId="3778" priority="1673" operator="equal">
      <formula>"En avance"</formula>
    </cfRule>
    <cfRule type="cellIs" dxfId="3777" priority="1674" operator="equal">
      <formula>"Cumplida"</formula>
    </cfRule>
  </conditionalFormatting>
  <conditionalFormatting sqref="CV171 CV173">
    <cfRule type="cellIs" dxfId="3776" priority="1667" operator="equal">
      <formula>"Vencida"</formula>
    </cfRule>
  </conditionalFormatting>
  <conditionalFormatting sqref="CV171 CV173">
    <cfRule type="cellIs" dxfId="3775" priority="1668" operator="equal">
      <formula>"Sin iniciar"</formula>
    </cfRule>
  </conditionalFormatting>
  <conditionalFormatting sqref="CV171 CV173">
    <cfRule type="cellIs" dxfId="3774" priority="1669" operator="equal">
      <formula>"En avance"</formula>
    </cfRule>
  </conditionalFormatting>
  <conditionalFormatting sqref="CV171 CV173">
    <cfRule type="cellIs" dxfId="3773" priority="1670" operator="equal">
      <formula>"Cumplida"</formula>
    </cfRule>
  </conditionalFormatting>
  <conditionalFormatting sqref="CW171">
    <cfRule type="cellIs" dxfId="3772" priority="1663" operator="equal">
      <formula>"Vencida"</formula>
    </cfRule>
    <cfRule type="cellIs" dxfId="3771" priority="1664" operator="equal">
      <formula>"Sin iniciar"</formula>
    </cfRule>
    <cfRule type="cellIs" dxfId="3770" priority="1665" operator="equal">
      <formula>"En avance"</formula>
    </cfRule>
    <cfRule type="cellIs" dxfId="3769" priority="1666" operator="equal">
      <formula>"Cumplida"</formula>
    </cfRule>
  </conditionalFormatting>
  <conditionalFormatting sqref="CV109">
    <cfRule type="cellIs" dxfId="3768" priority="1659" operator="equal">
      <formula>"Vencida"</formula>
    </cfRule>
  </conditionalFormatting>
  <conditionalFormatting sqref="CV109">
    <cfRule type="cellIs" dxfId="3767" priority="1660" operator="equal">
      <formula>"Sin iniciar"</formula>
    </cfRule>
  </conditionalFormatting>
  <conditionalFormatting sqref="CV109">
    <cfRule type="cellIs" dxfId="3766" priority="1661" operator="equal">
      <formula>"En avance"</formula>
    </cfRule>
  </conditionalFormatting>
  <conditionalFormatting sqref="CV109">
    <cfRule type="cellIs" dxfId="3765" priority="1662" operator="equal">
      <formula>"Cumplida"</formula>
    </cfRule>
  </conditionalFormatting>
  <conditionalFormatting sqref="CW173">
    <cfRule type="cellIs" dxfId="3764" priority="1655" operator="equal">
      <formula>"Vencida"</formula>
    </cfRule>
    <cfRule type="cellIs" dxfId="3763" priority="1656" operator="equal">
      <formula>"Sin iniciar"</formula>
    </cfRule>
    <cfRule type="cellIs" dxfId="3762" priority="1657" operator="equal">
      <formula>"En avance"</formula>
    </cfRule>
    <cfRule type="cellIs" dxfId="3761" priority="1658" operator="equal">
      <formula>"Cumplida"</formula>
    </cfRule>
  </conditionalFormatting>
  <conditionalFormatting sqref="CW172">
    <cfRule type="cellIs" dxfId="3760" priority="1651" operator="equal">
      <formula>"Vencida"</formula>
    </cfRule>
    <cfRule type="cellIs" dxfId="3759" priority="1652" operator="equal">
      <formula>"Sin iniciar"</formula>
    </cfRule>
    <cfRule type="cellIs" dxfId="3758" priority="1653" operator="equal">
      <formula>"En avance"</formula>
    </cfRule>
    <cfRule type="cellIs" dxfId="3757" priority="1654" operator="equal">
      <formula>"Cumplida"</formula>
    </cfRule>
  </conditionalFormatting>
  <conditionalFormatting sqref="CV172">
    <cfRule type="cellIs" dxfId="3756" priority="1647" operator="equal">
      <formula>"Vencida"</formula>
    </cfRule>
  </conditionalFormatting>
  <conditionalFormatting sqref="CV172">
    <cfRule type="cellIs" dxfId="3755" priority="1648" operator="equal">
      <formula>"Sin iniciar"</formula>
    </cfRule>
  </conditionalFormatting>
  <conditionalFormatting sqref="CV172">
    <cfRule type="cellIs" dxfId="3754" priority="1649" operator="equal">
      <formula>"En avance"</formula>
    </cfRule>
  </conditionalFormatting>
  <conditionalFormatting sqref="CV172">
    <cfRule type="cellIs" dxfId="3753" priority="1650" operator="equal">
      <formula>"Cumplida"</formula>
    </cfRule>
  </conditionalFormatting>
  <conditionalFormatting sqref="CU253:CU255">
    <cfRule type="cellIs" dxfId="3752" priority="1635" operator="equal">
      <formula>"Vencida"</formula>
    </cfRule>
    <cfRule type="cellIs" dxfId="3751" priority="1636" operator="equal">
      <formula>"Sin iniciar"</formula>
    </cfRule>
    <cfRule type="cellIs" dxfId="3750" priority="1637" operator="equal">
      <formula>"En avance"</formula>
    </cfRule>
    <cfRule type="cellIs" dxfId="3749" priority="1638" operator="equal">
      <formula>"Cumplida"</formula>
    </cfRule>
  </conditionalFormatting>
  <conditionalFormatting sqref="CV254">
    <cfRule type="cellIs" dxfId="3748" priority="1631" operator="equal">
      <formula>"Vencida"</formula>
    </cfRule>
  </conditionalFormatting>
  <conditionalFormatting sqref="CV254">
    <cfRule type="cellIs" dxfId="3747" priority="1632" operator="equal">
      <formula>"Sin iniciar"</formula>
    </cfRule>
  </conditionalFormatting>
  <conditionalFormatting sqref="CV254">
    <cfRule type="cellIs" dxfId="3746" priority="1633" operator="equal">
      <formula>"En avance"</formula>
    </cfRule>
  </conditionalFormatting>
  <conditionalFormatting sqref="CV254">
    <cfRule type="cellIs" dxfId="3745" priority="1634" operator="equal">
      <formula>"Cumplida"</formula>
    </cfRule>
  </conditionalFormatting>
  <conditionalFormatting sqref="CW254">
    <cfRule type="cellIs" dxfId="3744" priority="1627" operator="equal">
      <formula>"Vencida"</formula>
    </cfRule>
    <cfRule type="cellIs" dxfId="3743" priority="1628" operator="equal">
      <formula>"Sin iniciar"</formula>
    </cfRule>
    <cfRule type="cellIs" dxfId="3742" priority="1629" operator="equal">
      <formula>"En avance"</formula>
    </cfRule>
    <cfRule type="cellIs" dxfId="3741" priority="1630" operator="equal">
      <formula>"Cumplida"</formula>
    </cfRule>
  </conditionalFormatting>
  <conditionalFormatting sqref="CW253">
    <cfRule type="cellIs" dxfId="3740" priority="1623" operator="equal">
      <formula>"Vencida"</formula>
    </cfRule>
    <cfRule type="cellIs" dxfId="3739" priority="1624" operator="equal">
      <formula>"Sin iniciar"</formula>
    </cfRule>
    <cfRule type="cellIs" dxfId="3738" priority="1625" operator="equal">
      <formula>"En avance"</formula>
    </cfRule>
    <cfRule type="cellIs" dxfId="3737" priority="1626" operator="equal">
      <formula>"Cumplida"</formula>
    </cfRule>
  </conditionalFormatting>
  <conditionalFormatting sqref="CV253">
    <cfRule type="cellIs" dxfId="3736" priority="1619" operator="equal">
      <formula>"Vencida"</formula>
    </cfRule>
  </conditionalFormatting>
  <conditionalFormatting sqref="CV253">
    <cfRule type="cellIs" dxfId="3735" priority="1620" operator="equal">
      <formula>"Sin iniciar"</formula>
    </cfRule>
  </conditionalFormatting>
  <conditionalFormatting sqref="CV253">
    <cfRule type="cellIs" dxfId="3734" priority="1621" operator="equal">
      <formula>"En avance"</formula>
    </cfRule>
  </conditionalFormatting>
  <conditionalFormatting sqref="CV253">
    <cfRule type="cellIs" dxfId="3733" priority="1622" operator="equal">
      <formula>"Cumplida"</formula>
    </cfRule>
  </conditionalFormatting>
  <conditionalFormatting sqref="CW255">
    <cfRule type="cellIs" dxfId="3732" priority="1615" operator="equal">
      <formula>"Vencida"</formula>
    </cfRule>
    <cfRule type="cellIs" dxfId="3731" priority="1616" operator="equal">
      <formula>"Sin iniciar"</formula>
    </cfRule>
    <cfRule type="cellIs" dxfId="3730" priority="1617" operator="equal">
      <formula>"En avance"</formula>
    </cfRule>
    <cfRule type="cellIs" dxfId="3729" priority="1618" operator="equal">
      <formula>"Cumplida"</formula>
    </cfRule>
  </conditionalFormatting>
  <conditionalFormatting sqref="CV255">
    <cfRule type="cellIs" dxfId="3728" priority="1611" operator="equal">
      <formula>"Vencida"</formula>
    </cfRule>
  </conditionalFormatting>
  <conditionalFormatting sqref="CV255">
    <cfRule type="cellIs" dxfId="3727" priority="1612" operator="equal">
      <formula>"Sin iniciar"</formula>
    </cfRule>
  </conditionalFormatting>
  <conditionalFormatting sqref="CV255">
    <cfRule type="cellIs" dxfId="3726" priority="1613" operator="equal">
      <formula>"En avance"</formula>
    </cfRule>
  </conditionalFormatting>
  <conditionalFormatting sqref="CV255">
    <cfRule type="cellIs" dxfId="3725" priority="1614" operator="equal">
      <formula>"Cumplida"</formula>
    </cfRule>
  </conditionalFormatting>
  <conditionalFormatting sqref="CU262 CU264:CU265">
    <cfRule type="cellIs" dxfId="3724" priority="1607" operator="equal">
      <formula>"Vencida"</formula>
    </cfRule>
    <cfRule type="cellIs" dxfId="3723" priority="1608" operator="equal">
      <formula>"Sin iniciar"</formula>
    </cfRule>
    <cfRule type="cellIs" dxfId="3722" priority="1609" operator="equal">
      <formula>"En avance"</formula>
    </cfRule>
    <cfRule type="cellIs" dxfId="3721" priority="1610" operator="equal">
      <formula>"Cumplida"</formula>
    </cfRule>
  </conditionalFormatting>
  <conditionalFormatting sqref="CU263">
    <cfRule type="cellIs" dxfId="3720" priority="1595" operator="equal">
      <formula>"Vencida"</formula>
    </cfRule>
    <cfRule type="cellIs" dxfId="3719" priority="1596" operator="equal">
      <formula>"Sin iniciar"</formula>
    </cfRule>
    <cfRule type="cellIs" dxfId="3718" priority="1597" operator="equal">
      <formula>"En avance"</formula>
    </cfRule>
    <cfRule type="cellIs" dxfId="3717" priority="1598" operator="equal">
      <formula>"Cumplida"</formula>
    </cfRule>
  </conditionalFormatting>
  <conditionalFormatting sqref="CW263">
    <cfRule type="cellIs" dxfId="3716" priority="1591" operator="equal">
      <formula>"Vencida"</formula>
    </cfRule>
    <cfRule type="cellIs" dxfId="3715" priority="1592" operator="equal">
      <formula>"Sin iniciar"</formula>
    </cfRule>
    <cfRule type="cellIs" dxfId="3714" priority="1593" operator="equal">
      <formula>"En avance"</formula>
    </cfRule>
    <cfRule type="cellIs" dxfId="3713" priority="1594" operator="equal">
      <formula>"Cumplida"</formula>
    </cfRule>
  </conditionalFormatting>
  <conditionalFormatting sqref="CV262:CV265">
    <cfRule type="cellIs" dxfId="3712" priority="1583" operator="equal">
      <formula>"Vencida"</formula>
    </cfRule>
  </conditionalFormatting>
  <conditionalFormatting sqref="CV262:CV265">
    <cfRule type="cellIs" dxfId="3711" priority="1584" operator="equal">
      <formula>"Sin iniciar"</formula>
    </cfRule>
  </conditionalFormatting>
  <conditionalFormatting sqref="CV262:CV265">
    <cfRule type="cellIs" dxfId="3710" priority="1585" operator="equal">
      <formula>"En avance"</formula>
    </cfRule>
  </conditionalFormatting>
  <conditionalFormatting sqref="CV262:CV265">
    <cfRule type="cellIs" dxfId="3709" priority="1586" operator="equal">
      <formula>"Cumplida"</formula>
    </cfRule>
  </conditionalFormatting>
  <conditionalFormatting sqref="CW262">
    <cfRule type="cellIs" dxfId="3708" priority="1579" operator="equal">
      <formula>"Vencida"</formula>
    </cfRule>
    <cfRule type="cellIs" dxfId="3707" priority="1580" operator="equal">
      <formula>"Sin iniciar"</formula>
    </cfRule>
    <cfRule type="cellIs" dxfId="3706" priority="1581" operator="equal">
      <formula>"En avance"</formula>
    </cfRule>
    <cfRule type="cellIs" dxfId="3705" priority="1582" operator="equal">
      <formula>"Cumplida"</formula>
    </cfRule>
  </conditionalFormatting>
  <conditionalFormatting sqref="CW264">
    <cfRule type="cellIs" dxfId="3704" priority="1575" operator="equal">
      <formula>"Vencida"</formula>
    </cfRule>
    <cfRule type="cellIs" dxfId="3703" priority="1576" operator="equal">
      <formula>"Sin iniciar"</formula>
    </cfRule>
    <cfRule type="cellIs" dxfId="3702" priority="1577" operator="equal">
      <formula>"En avance"</formula>
    </cfRule>
    <cfRule type="cellIs" dxfId="3701" priority="1578" operator="equal">
      <formula>"Cumplida"</formula>
    </cfRule>
  </conditionalFormatting>
  <conditionalFormatting sqref="CW490:CW493">
    <cfRule type="cellIs" dxfId="3700" priority="1571" operator="equal">
      <formula>"Vencida"</formula>
    </cfRule>
  </conditionalFormatting>
  <conditionalFormatting sqref="CW490:CW493">
    <cfRule type="cellIs" dxfId="3699" priority="1572" operator="equal">
      <formula>"Sin iniciar"</formula>
    </cfRule>
  </conditionalFormatting>
  <conditionalFormatting sqref="CW490:CW493">
    <cfRule type="cellIs" dxfId="3698" priority="1573" operator="equal">
      <formula>"En avance"</formula>
    </cfRule>
  </conditionalFormatting>
  <conditionalFormatting sqref="CW490:CW493">
    <cfRule type="cellIs" dxfId="3697" priority="1574" operator="equal">
      <formula>"Cumplida"</formula>
    </cfRule>
  </conditionalFormatting>
  <conditionalFormatting sqref="CU487:CU493 CU461:CU462">
    <cfRule type="cellIs" dxfId="3696" priority="1567" operator="equal">
      <formula>"Vencida"</formula>
    </cfRule>
    <cfRule type="cellIs" dxfId="3695" priority="1568" operator="equal">
      <formula>"Sin iniciar"</formula>
    </cfRule>
    <cfRule type="cellIs" dxfId="3694" priority="1569" operator="equal">
      <formula>"En avance"</formula>
    </cfRule>
    <cfRule type="cellIs" dxfId="3693" priority="1570" operator="equal">
      <formula>"Cumplida"</formula>
    </cfRule>
  </conditionalFormatting>
  <conditionalFormatting sqref="CV461:CV462 CV487:CV493">
    <cfRule type="cellIs" dxfId="3692" priority="1563" operator="equal">
      <formula>"Vencida"</formula>
    </cfRule>
  </conditionalFormatting>
  <conditionalFormatting sqref="CV461:CV462 CV487:CV493">
    <cfRule type="cellIs" dxfId="3691" priority="1564" operator="equal">
      <formula>"Sin iniciar"</formula>
    </cfRule>
  </conditionalFormatting>
  <conditionalFormatting sqref="CV461:CV462 CV487:CV493">
    <cfRule type="cellIs" dxfId="3690" priority="1565" operator="equal">
      <formula>"En avance"</formula>
    </cfRule>
  </conditionalFormatting>
  <conditionalFormatting sqref="CV461:CV462 CV487:CV493">
    <cfRule type="cellIs" dxfId="3689" priority="1566" operator="equal">
      <formula>"Cumplida"</formula>
    </cfRule>
  </conditionalFormatting>
  <conditionalFormatting sqref="CU352 CW352">
    <cfRule type="cellIs" dxfId="3688" priority="1559" operator="equal">
      <formula>"Vencida"</formula>
    </cfRule>
    <cfRule type="cellIs" dxfId="3687" priority="1560" operator="equal">
      <formula>"Sin iniciar"</formula>
    </cfRule>
    <cfRule type="cellIs" dxfId="3686" priority="1561" operator="equal">
      <formula>"En avance"</formula>
    </cfRule>
    <cfRule type="cellIs" dxfId="3685" priority="1562" operator="equal">
      <formula>"Cumplida"</formula>
    </cfRule>
  </conditionalFormatting>
  <conditionalFormatting sqref="CV352">
    <cfRule type="cellIs" dxfId="3684" priority="1555" operator="equal">
      <formula>"Vencida"</formula>
    </cfRule>
  </conditionalFormatting>
  <conditionalFormatting sqref="CV352">
    <cfRule type="cellIs" dxfId="3683" priority="1556" operator="equal">
      <formula>"Sin iniciar"</formula>
    </cfRule>
  </conditionalFormatting>
  <conditionalFormatting sqref="CV352">
    <cfRule type="cellIs" dxfId="3682" priority="1557" operator="equal">
      <formula>"En avance"</formula>
    </cfRule>
  </conditionalFormatting>
  <conditionalFormatting sqref="CV352">
    <cfRule type="cellIs" dxfId="3681" priority="1558" operator="equal">
      <formula>"Cumplida"</formula>
    </cfRule>
  </conditionalFormatting>
  <conditionalFormatting sqref="CV454:CV455">
    <cfRule type="cellIs" dxfId="3680" priority="1539" operator="equal">
      <formula>"Vencida"</formula>
    </cfRule>
  </conditionalFormatting>
  <conditionalFormatting sqref="CV454:CV455">
    <cfRule type="cellIs" dxfId="3679" priority="1540" operator="equal">
      <formula>"Sin iniciar"</formula>
    </cfRule>
  </conditionalFormatting>
  <conditionalFormatting sqref="CV454:CV455">
    <cfRule type="cellIs" dxfId="3678" priority="1541" operator="equal">
      <formula>"En avance"</formula>
    </cfRule>
  </conditionalFormatting>
  <conditionalFormatting sqref="CV454:CV455">
    <cfRule type="cellIs" dxfId="3677" priority="1542" operator="equal">
      <formula>"Cumplida"</formula>
    </cfRule>
  </conditionalFormatting>
  <conditionalFormatting sqref="DG150">
    <cfRule type="cellIs" dxfId="3676" priority="1535" operator="equal">
      <formula>"Vencida"</formula>
    </cfRule>
  </conditionalFormatting>
  <conditionalFormatting sqref="DG150">
    <cfRule type="cellIs" dxfId="3675" priority="1536" operator="equal">
      <formula>"Sin iniciar"</formula>
    </cfRule>
  </conditionalFormatting>
  <conditionalFormatting sqref="DG150">
    <cfRule type="cellIs" dxfId="3674" priority="1537" operator="equal">
      <formula>"En avance"</formula>
    </cfRule>
  </conditionalFormatting>
  <conditionalFormatting sqref="DG150">
    <cfRule type="cellIs" dxfId="3673" priority="1538" operator="equal">
      <formula>"Cumplida"</formula>
    </cfRule>
  </conditionalFormatting>
  <conditionalFormatting sqref="CU498">
    <cfRule type="cellIs" dxfId="3672" priority="1531" operator="equal">
      <formula>"Vencida"</formula>
    </cfRule>
  </conditionalFormatting>
  <conditionalFormatting sqref="CU498">
    <cfRule type="cellIs" dxfId="3671" priority="1532" operator="equal">
      <formula>"Sin iniciar"</formula>
    </cfRule>
  </conditionalFormatting>
  <conditionalFormatting sqref="CU498">
    <cfRule type="cellIs" dxfId="3670" priority="1533" operator="equal">
      <formula>"En avance"</formula>
    </cfRule>
  </conditionalFormatting>
  <conditionalFormatting sqref="CU498">
    <cfRule type="cellIs" dxfId="3669" priority="1534" operator="equal">
      <formula>"Cumplida"</formula>
    </cfRule>
  </conditionalFormatting>
  <conditionalFormatting sqref="CU521:CU526">
    <cfRule type="cellIs" dxfId="3668" priority="1527" operator="equal">
      <formula>"Vencida"</formula>
    </cfRule>
  </conditionalFormatting>
  <conditionalFormatting sqref="CU521:CU526">
    <cfRule type="cellIs" dxfId="3667" priority="1528" operator="equal">
      <formula>"Sin iniciar"</formula>
    </cfRule>
  </conditionalFormatting>
  <conditionalFormatting sqref="CU521:CU526">
    <cfRule type="cellIs" dxfId="3666" priority="1529" operator="equal">
      <formula>"En avance"</formula>
    </cfRule>
  </conditionalFormatting>
  <conditionalFormatting sqref="CU521:CU526">
    <cfRule type="cellIs" dxfId="3665" priority="1530" operator="equal">
      <formula>"Cumplida"</formula>
    </cfRule>
  </conditionalFormatting>
  <conditionalFormatting sqref="CV224">
    <cfRule type="cellIs" dxfId="3664" priority="1507" operator="equal">
      <formula>"Vencida"</formula>
    </cfRule>
    <cfRule type="cellIs" dxfId="3663" priority="1508" operator="equal">
      <formula>"Sin iniciar"</formula>
    </cfRule>
    <cfRule type="cellIs" dxfId="3662" priority="1509" operator="equal">
      <formula>"En avance"</formula>
    </cfRule>
    <cfRule type="cellIs" dxfId="3661" priority="1510" operator="equal">
      <formula>"Cumplida"</formula>
    </cfRule>
  </conditionalFormatting>
  <conditionalFormatting sqref="CV238:CV239">
    <cfRule type="cellIs" dxfId="3660" priority="1491" operator="equal">
      <formula>"Vencida"</formula>
    </cfRule>
  </conditionalFormatting>
  <conditionalFormatting sqref="CV238:CV239">
    <cfRule type="cellIs" dxfId="3659" priority="1492" operator="equal">
      <formula>"Sin iniciar"</formula>
    </cfRule>
  </conditionalFormatting>
  <conditionalFormatting sqref="CV238:CV239">
    <cfRule type="cellIs" dxfId="3658" priority="1493" operator="equal">
      <formula>"En avance"</formula>
    </cfRule>
  </conditionalFormatting>
  <conditionalFormatting sqref="CV238:CV239">
    <cfRule type="cellIs" dxfId="3657" priority="1494" operator="equal">
      <formula>"Cumplida"</formula>
    </cfRule>
  </conditionalFormatting>
  <conditionalFormatting sqref="CV281:CV285">
    <cfRule type="cellIs" dxfId="3656" priority="1483" operator="equal">
      <formula>"Vencida"</formula>
    </cfRule>
  </conditionalFormatting>
  <conditionalFormatting sqref="CV281:CV285">
    <cfRule type="cellIs" dxfId="3655" priority="1484" operator="equal">
      <formula>"Sin iniciar"</formula>
    </cfRule>
  </conditionalFormatting>
  <conditionalFormatting sqref="CV281:CV285">
    <cfRule type="cellIs" dxfId="3654" priority="1485" operator="equal">
      <formula>"En avance"</formula>
    </cfRule>
  </conditionalFormatting>
  <conditionalFormatting sqref="CV281:CV285">
    <cfRule type="cellIs" dxfId="3653" priority="1486" operator="equal">
      <formula>"Cumplida"</formula>
    </cfRule>
  </conditionalFormatting>
  <conditionalFormatting sqref="CV287">
    <cfRule type="cellIs" dxfId="3652" priority="1463" operator="equal">
      <formula>"Vencida"</formula>
    </cfRule>
  </conditionalFormatting>
  <conditionalFormatting sqref="CV287">
    <cfRule type="cellIs" dxfId="3651" priority="1464" operator="equal">
      <formula>"Sin iniciar"</formula>
    </cfRule>
  </conditionalFormatting>
  <conditionalFormatting sqref="CV287">
    <cfRule type="cellIs" dxfId="3650" priority="1465" operator="equal">
      <formula>"En avance"</formula>
    </cfRule>
  </conditionalFormatting>
  <conditionalFormatting sqref="CV287">
    <cfRule type="cellIs" dxfId="3649" priority="1466" operator="equal">
      <formula>"Cumplida"</formula>
    </cfRule>
  </conditionalFormatting>
  <conditionalFormatting sqref="CV290">
    <cfRule type="cellIs" dxfId="3648" priority="1459" operator="equal">
      <formula>"Vencida"</formula>
    </cfRule>
  </conditionalFormatting>
  <conditionalFormatting sqref="CV290">
    <cfRule type="cellIs" dxfId="3647" priority="1460" operator="equal">
      <formula>"Sin iniciar"</formula>
    </cfRule>
  </conditionalFormatting>
  <conditionalFormatting sqref="CV290">
    <cfRule type="cellIs" dxfId="3646" priority="1461" operator="equal">
      <formula>"En avance"</formula>
    </cfRule>
  </conditionalFormatting>
  <conditionalFormatting sqref="CV290">
    <cfRule type="cellIs" dxfId="3645" priority="1462" operator="equal">
      <formula>"Cumplida"</formula>
    </cfRule>
  </conditionalFormatting>
  <conditionalFormatting sqref="CV292:CV293">
    <cfRule type="cellIs" dxfId="3644" priority="1451" operator="equal">
      <formula>"Vencida"</formula>
    </cfRule>
  </conditionalFormatting>
  <conditionalFormatting sqref="CV292:CV293">
    <cfRule type="cellIs" dxfId="3643" priority="1452" operator="equal">
      <formula>"Sin iniciar"</formula>
    </cfRule>
  </conditionalFormatting>
  <conditionalFormatting sqref="CV292:CV293">
    <cfRule type="cellIs" dxfId="3642" priority="1453" operator="equal">
      <formula>"En avance"</formula>
    </cfRule>
  </conditionalFormatting>
  <conditionalFormatting sqref="CV292:CV293">
    <cfRule type="cellIs" dxfId="3641" priority="1454" operator="equal">
      <formula>"Cumplida"</formula>
    </cfRule>
  </conditionalFormatting>
  <conditionalFormatting sqref="CV296:CV297">
    <cfRule type="cellIs" dxfId="3640" priority="1439" operator="equal">
      <formula>"Vencida"</formula>
    </cfRule>
  </conditionalFormatting>
  <conditionalFormatting sqref="CV296:CV297">
    <cfRule type="cellIs" dxfId="3639" priority="1440" operator="equal">
      <formula>"Sin iniciar"</formula>
    </cfRule>
  </conditionalFormatting>
  <conditionalFormatting sqref="CV296:CV297">
    <cfRule type="cellIs" dxfId="3638" priority="1441" operator="equal">
      <formula>"En avance"</formula>
    </cfRule>
  </conditionalFormatting>
  <conditionalFormatting sqref="CV296:CV297">
    <cfRule type="cellIs" dxfId="3637" priority="1442" operator="equal">
      <formula>"Cumplida"</formula>
    </cfRule>
  </conditionalFormatting>
  <conditionalFormatting sqref="CV365:CV366">
    <cfRule type="cellIs" dxfId="3636" priority="1431" operator="equal">
      <formula>"Vencida"</formula>
    </cfRule>
  </conditionalFormatting>
  <conditionalFormatting sqref="CV365:CV366">
    <cfRule type="cellIs" dxfId="3635" priority="1432" operator="equal">
      <formula>"Sin iniciar"</formula>
    </cfRule>
  </conditionalFormatting>
  <conditionalFormatting sqref="CV365:CV366">
    <cfRule type="cellIs" dxfId="3634" priority="1433" operator="equal">
      <formula>"En avance"</formula>
    </cfRule>
  </conditionalFormatting>
  <conditionalFormatting sqref="CV365:CV366">
    <cfRule type="cellIs" dxfId="3633" priority="1434" operator="equal">
      <formula>"Cumplida"</formula>
    </cfRule>
  </conditionalFormatting>
  <conditionalFormatting sqref="CV368">
    <cfRule type="cellIs" dxfId="3632" priority="1423" operator="equal">
      <formula>"Vencida"</formula>
    </cfRule>
  </conditionalFormatting>
  <conditionalFormatting sqref="CV368">
    <cfRule type="cellIs" dxfId="3631" priority="1424" operator="equal">
      <formula>"Sin iniciar"</formula>
    </cfRule>
  </conditionalFormatting>
  <conditionalFormatting sqref="CV368">
    <cfRule type="cellIs" dxfId="3630" priority="1425" operator="equal">
      <formula>"En avance"</formula>
    </cfRule>
  </conditionalFormatting>
  <conditionalFormatting sqref="CV368">
    <cfRule type="cellIs" dxfId="3629" priority="1426" operator="equal">
      <formula>"Cumplida"</formula>
    </cfRule>
  </conditionalFormatting>
  <conditionalFormatting sqref="CV376">
    <cfRule type="cellIs" dxfId="3628" priority="1419" operator="equal">
      <formula>"Vencida"</formula>
    </cfRule>
    <cfRule type="cellIs" dxfId="3627" priority="1420" operator="equal">
      <formula>"Sin iniciar"</formula>
    </cfRule>
    <cfRule type="cellIs" dxfId="3626" priority="1421" operator="equal">
      <formula>"En avance"</formula>
    </cfRule>
    <cfRule type="cellIs" dxfId="3625" priority="1422" operator="equal">
      <formula>"Cumplida"</formula>
    </cfRule>
  </conditionalFormatting>
  <conditionalFormatting sqref="CV386">
    <cfRule type="cellIs" dxfId="3624" priority="1415" operator="equal">
      <formula>"Vencida"</formula>
    </cfRule>
    <cfRule type="cellIs" dxfId="3623" priority="1416" operator="equal">
      <formula>"Sin iniciar"</formula>
    </cfRule>
    <cfRule type="cellIs" dxfId="3622" priority="1417" operator="equal">
      <formula>"En avance"</formula>
    </cfRule>
    <cfRule type="cellIs" dxfId="3621" priority="1418" operator="equal">
      <formula>"Cumplida"</formula>
    </cfRule>
  </conditionalFormatting>
  <conditionalFormatting sqref="CV389">
    <cfRule type="cellIs" dxfId="3620" priority="1411" operator="equal">
      <formula>"Vencida"</formula>
    </cfRule>
    <cfRule type="cellIs" dxfId="3619" priority="1412" operator="equal">
      <formula>"Sin iniciar"</formula>
    </cfRule>
    <cfRule type="cellIs" dxfId="3618" priority="1413" operator="equal">
      <formula>"En avance"</formula>
    </cfRule>
    <cfRule type="cellIs" dxfId="3617" priority="1414" operator="equal">
      <formula>"Cumplida"</formula>
    </cfRule>
  </conditionalFormatting>
  <conditionalFormatting sqref="CV396">
    <cfRule type="cellIs" dxfId="3616" priority="1407" operator="equal">
      <formula>"Vencida"</formula>
    </cfRule>
    <cfRule type="cellIs" dxfId="3615" priority="1408" operator="equal">
      <formula>"Sin iniciar"</formula>
    </cfRule>
    <cfRule type="cellIs" dxfId="3614" priority="1409" operator="equal">
      <formula>"En avance"</formula>
    </cfRule>
    <cfRule type="cellIs" dxfId="3613" priority="1410" operator="equal">
      <formula>"Cumplida"</formula>
    </cfRule>
  </conditionalFormatting>
  <conditionalFormatting sqref="CV418">
    <cfRule type="cellIs" dxfId="3612" priority="1395" operator="equal">
      <formula>"Vencida"</formula>
    </cfRule>
    <cfRule type="cellIs" dxfId="3611" priority="1396" operator="equal">
      <formula>"Sin iniciar"</formula>
    </cfRule>
    <cfRule type="cellIs" dxfId="3610" priority="1397" operator="equal">
      <formula>"En avance"</formula>
    </cfRule>
    <cfRule type="cellIs" dxfId="3609" priority="1398" operator="equal">
      <formula>"Cumplida"</formula>
    </cfRule>
  </conditionalFormatting>
  <conditionalFormatting sqref="CV420">
    <cfRule type="cellIs" dxfId="3608" priority="1391" operator="equal">
      <formula>"Vencida"</formula>
    </cfRule>
    <cfRule type="cellIs" dxfId="3607" priority="1392" operator="equal">
      <formula>"Sin iniciar"</formula>
    </cfRule>
    <cfRule type="cellIs" dxfId="3606" priority="1393" operator="equal">
      <formula>"En avance"</formula>
    </cfRule>
    <cfRule type="cellIs" dxfId="3605" priority="1394" operator="equal">
      <formula>"Cumplida"</formula>
    </cfRule>
  </conditionalFormatting>
  <conditionalFormatting sqref="CV424:CV425">
    <cfRule type="cellIs" dxfId="3604" priority="1387" operator="equal">
      <formula>"Vencida"</formula>
    </cfRule>
    <cfRule type="cellIs" dxfId="3603" priority="1388" operator="equal">
      <formula>"Sin iniciar"</formula>
    </cfRule>
    <cfRule type="cellIs" dxfId="3602" priority="1389" operator="equal">
      <formula>"En avance"</formula>
    </cfRule>
    <cfRule type="cellIs" dxfId="3601" priority="1390" operator="equal">
      <formula>"Cumplida"</formula>
    </cfRule>
  </conditionalFormatting>
  <conditionalFormatting sqref="CV426:CV428">
    <cfRule type="cellIs" dxfId="3600" priority="1383" operator="equal">
      <formula>"Vencida"</formula>
    </cfRule>
    <cfRule type="cellIs" dxfId="3599" priority="1384" operator="equal">
      <formula>"Sin iniciar"</formula>
    </cfRule>
    <cfRule type="cellIs" dxfId="3598" priority="1385" operator="equal">
      <formula>"En avance"</formula>
    </cfRule>
    <cfRule type="cellIs" dxfId="3597" priority="1386" operator="equal">
      <formula>"Cumplida"</formula>
    </cfRule>
  </conditionalFormatting>
  <conditionalFormatting sqref="CV442:CV445">
    <cfRule type="cellIs" dxfId="3596" priority="1379" operator="equal">
      <formula>"Vencida"</formula>
    </cfRule>
    <cfRule type="cellIs" dxfId="3595" priority="1380" operator="equal">
      <formula>"Sin iniciar"</formula>
    </cfRule>
    <cfRule type="cellIs" dxfId="3594" priority="1381" operator="equal">
      <formula>"En avance"</formula>
    </cfRule>
    <cfRule type="cellIs" dxfId="3593" priority="1382" operator="equal">
      <formula>"Cumplida"</formula>
    </cfRule>
  </conditionalFormatting>
  <conditionalFormatting sqref="CV475">
    <cfRule type="cellIs" dxfId="3592" priority="1375" operator="equal">
      <formula>"Vencida"</formula>
    </cfRule>
    <cfRule type="cellIs" dxfId="3591" priority="1376" operator="equal">
      <formula>"Sin iniciar"</formula>
    </cfRule>
    <cfRule type="cellIs" dxfId="3590" priority="1377" operator="equal">
      <formula>"En avance"</formula>
    </cfRule>
    <cfRule type="cellIs" dxfId="3589" priority="1378" operator="equal">
      <formula>"Cumplida"</formula>
    </cfRule>
  </conditionalFormatting>
  <conditionalFormatting sqref="CV478">
    <cfRule type="cellIs" dxfId="3588" priority="1371" operator="equal">
      <formula>"Vencida"</formula>
    </cfRule>
    <cfRule type="cellIs" dxfId="3587" priority="1372" operator="equal">
      <formula>"Sin iniciar"</formula>
    </cfRule>
    <cfRule type="cellIs" dxfId="3586" priority="1373" operator="equal">
      <formula>"En avance"</formula>
    </cfRule>
    <cfRule type="cellIs" dxfId="3585" priority="1374" operator="equal">
      <formula>"Cumplida"</formula>
    </cfRule>
  </conditionalFormatting>
  <conditionalFormatting sqref="CV398">
    <cfRule type="cellIs" dxfId="3584" priority="1367" operator="equal">
      <formula>"Vencida"</formula>
    </cfRule>
    <cfRule type="cellIs" dxfId="3583" priority="1368" operator="equal">
      <formula>"Sin iniciar"</formula>
    </cfRule>
    <cfRule type="cellIs" dxfId="3582" priority="1369" operator="equal">
      <formula>"En avance"</formula>
    </cfRule>
    <cfRule type="cellIs" dxfId="3581" priority="1370" operator="equal">
      <formula>"Cumplida"</formula>
    </cfRule>
  </conditionalFormatting>
  <conditionalFormatting sqref="CV400">
    <cfRule type="cellIs" dxfId="3580" priority="1363" operator="equal">
      <formula>"Vencida"</formula>
    </cfRule>
    <cfRule type="cellIs" dxfId="3579" priority="1364" operator="equal">
      <formula>"Sin iniciar"</formula>
    </cfRule>
    <cfRule type="cellIs" dxfId="3578" priority="1365" operator="equal">
      <formula>"En avance"</formula>
    </cfRule>
    <cfRule type="cellIs" dxfId="3577" priority="1366" operator="equal">
      <formula>"Cumplida"</formula>
    </cfRule>
  </conditionalFormatting>
  <conditionalFormatting sqref="CV498:CV499">
    <cfRule type="cellIs" dxfId="3576" priority="1355" operator="equal">
      <formula>"Vencida"</formula>
    </cfRule>
    <cfRule type="cellIs" dxfId="3575" priority="1356" operator="equal">
      <formula>"Sin iniciar"</formula>
    </cfRule>
    <cfRule type="cellIs" dxfId="3574" priority="1357" operator="equal">
      <formula>"En avance"</formula>
    </cfRule>
    <cfRule type="cellIs" dxfId="3573" priority="1358" operator="equal">
      <formula>"Cumplida"</formula>
    </cfRule>
  </conditionalFormatting>
  <conditionalFormatting sqref="CV500">
    <cfRule type="cellIs" dxfId="3572" priority="1351" operator="equal">
      <formula>"Vencida"</formula>
    </cfRule>
    <cfRule type="cellIs" dxfId="3571" priority="1352" operator="equal">
      <formula>"Sin iniciar"</formula>
    </cfRule>
    <cfRule type="cellIs" dxfId="3570" priority="1353" operator="equal">
      <formula>"En avance"</formula>
    </cfRule>
    <cfRule type="cellIs" dxfId="3569" priority="1354" operator="equal">
      <formula>"Cumplida"</formula>
    </cfRule>
  </conditionalFormatting>
  <conditionalFormatting sqref="CV521">
    <cfRule type="cellIs" dxfId="3568" priority="1343" operator="equal">
      <formula>"Vencida"</formula>
    </cfRule>
    <cfRule type="cellIs" dxfId="3567" priority="1344" operator="equal">
      <formula>"Sin iniciar"</formula>
    </cfRule>
    <cfRule type="cellIs" dxfId="3566" priority="1345" operator="equal">
      <formula>"En avance"</formula>
    </cfRule>
    <cfRule type="cellIs" dxfId="3565" priority="1346" operator="equal">
      <formula>"Cumplida"</formula>
    </cfRule>
  </conditionalFormatting>
  <conditionalFormatting sqref="CV522">
    <cfRule type="cellIs" dxfId="3564" priority="1339" operator="equal">
      <formula>"Vencida"</formula>
    </cfRule>
    <cfRule type="cellIs" dxfId="3563" priority="1340" operator="equal">
      <formula>"Sin iniciar"</formula>
    </cfRule>
    <cfRule type="cellIs" dxfId="3562" priority="1341" operator="equal">
      <formula>"En avance"</formula>
    </cfRule>
    <cfRule type="cellIs" dxfId="3561" priority="1342" operator="equal">
      <formula>"Cumplida"</formula>
    </cfRule>
  </conditionalFormatting>
  <conditionalFormatting sqref="CV523">
    <cfRule type="cellIs" dxfId="3560" priority="1335" operator="equal">
      <formula>"Vencida"</formula>
    </cfRule>
    <cfRule type="cellIs" dxfId="3559" priority="1336" operator="equal">
      <formula>"Sin iniciar"</formula>
    </cfRule>
    <cfRule type="cellIs" dxfId="3558" priority="1337" operator="equal">
      <formula>"En avance"</formula>
    </cfRule>
    <cfRule type="cellIs" dxfId="3557" priority="1338" operator="equal">
      <formula>"Cumplida"</formula>
    </cfRule>
  </conditionalFormatting>
  <conditionalFormatting sqref="CV524">
    <cfRule type="cellIs" dxfId="3556" priority="1331" operator="equal">
      <formula>"Vencida"</formula>
    </cfRule>
    <cfRule type="cellIs" dxfId="3555" priority="1332" operator="equal">
      <formula>"Sin iniciar"</formula>
    </cfRule>
    <cfRule type="cellIs" dxfId="3554" priority="1333" operator="equal">
      <formula>"En avance"</formula>
    </cfRule>
    <cfRule type="cellIs" dxfId="3553" priority="1334" operator="equal">
      <formula>"Cumplida"</formula>
    </cfRule>
  </conditionalFormatting>
  <conditionalFormatting sqref="CV525">
    <cfRule type="cellIs" dxfId="3552" priority="1327" operator="equal">
      <formula>"Vencida"</formula>
    </cfRule>
    <cfRule type="cellIs" dxfId="3551" priority="1328" operator="equal">
      <formula>"Sin iniciar"</formula>
    </cfRule>
    <cfRule type="cellIs" dxfId="3550" priority="1329" operator="equal">
      <formula>"En avance"</formula>
    </cfRule>
    <cfRule type="cellIs" dxfId="3549" priority="1330" operator="equal">
      <formula>"Cumplida"</formula>
    </cfRule>
  </conditionalFormatting>
  <conditionalFormatting sqref="CV362">
    <cfRule type="cellIs" dxfId="3548" priority="1323" operator="equal">
      <formula>"Vencida"</formula>
    </cfRule>
  </conditionalFormatting>
  <conditionalFormatting sqref="CV362">
    <cfRule type="cellIs" dxfId="3547" priority="1324" operator="equal">
      <formula>"Sin iniciar"</formula>
    </cfRule>
  </conditionalFormatting>
  <conditionalFormatting sqref="CV362">
    <cfRule type="cellIs" dxfId="3546" priority="1325" operator="equal">
      <formula>"En avance"</formula>
    </cfRule>
  </conditionalFormatting>
  <conditionalFormatting sqref="CV362">
    <cfRule type="cellIs" dxfId="3545" priority="1326" operator="equal">
      <formula>"Cumplida"</formula>
    </cfRule>
  </conditionalFormatting>
  <conditionalFormatting sqref="CU220">
    <cfRule type="cellIs" dxfId="3544" priority="1319" operator="equal">
      <formula>"Vencida"</formula>
    </cfRule>
  </conditionalFormatting>
  <conditionalFormatting sqref="CU220">
    <cfRule type="cellIs" dxfId="3543" priority="1320" operator="equal">
      <formula>"Sin iniciar"</formula>
    </cfRule>
  </conditionalFormatting>
  <conditionalFormatting sqref="CU220">
    <cfRule type="cellIs" dxfId="3542" priority="1321" operator="equal">
      <formula>"En avance"</formula>
    </cfRule>
  </conditionalFormatting>
  <conditionalFormatting sqref="CU220">
    <cfRule type="cellIs" dxfId="3541" priority="1322" operator="equal">
      <formula>"Cumplida"</formula>
    </cfRule>
  </conditionalFormatting>
  <conditionalFormatting sqref="CU221">
    <cfRule type="cellIs" dxfId="3540" priority="1315" operator="equal">
      <formula>"Vencida"</formula>
    </cfRule>
  </conditionalFormatting>
  <conditionalFormatting sqref="CU221">
    <cfRule type="cellIs" dxfId="3539" priority="1316" operator="equal">
      <formula>"Sin iniciar"</formula>
    </cfRule>
  </conditionalFormatting>
  <conditionalFormatting sqref="CU221">
    <cfRule type="cellIs" dxfId="3538" priority="1317" operator="equal">
      <formula>"En avance"</formula>
    </cfRule>
  </conditionalFormatting>
  <conditionalFormatting sqref="CU221">
    <cfRule type="cellIs" dxfId="3537" priority="1318" operator="equal">
      <formula>"Cumplida"</formula>
    </cfRule>
  </conditionalFormatting>
  <conditionalFormatting sqref="CU222">
    <cfRule type="cellIs" dxfId="3536" priority="1311" operator="equal">
      <formula>"Vencida"</formula>
    </cfRule>
  </conditionalFormatting>
  <conditionalFormatting sqref="CU222">
    <cfRule type="cellIs" dxfId="3535" priority="1312" operator="equal">
      <formula>"Sin iniciar"</formula>
    </cfRule>
  </conditionalFormatting>
  <conditionalFormatting sqref="CU222">
    <cfRule type="cellIs" dxfId="3534" priority="1313" operator="equal">
      <formula>"En avance"</formula>
    </cfRule>
  </conditionalFormatting>
  <conditionalFormatting sqref="CU222">
    <cfRule type="cellIs" dxfId="3533" priority="1314" operator="equal">
      <formula>"Cumplida"</formula>
    </cfRule>
  </conditionalFormatting>
  <conditionalFormatting sqref="CU223">
    <cfRule type="cellIs" dxfId="3532" priority="1307" operator="equal">
      <formula>"Vencida"</formula>
    </cfRule>
  </conditionalFormatting>
  <conditionalFormatting sqref="CU223">
    <cfRule type="cellIs" dxfId="3531" priority="1308" operator="equal">
      <formula>"Sin iniciar"</formula>
    </cfRule>
  </conditionalFormatting>
  <conditionalFormatting sqref="CU223">
    <cfRule type="cellIs" dxfId="3530" priority="1309" operator="equal">
      <formula>"En avance"</formula>
    </cfRule>
  </conditionalFormatting>
  <conditionalFormatting sqref="CU223">
    <cfRule type="cellIs" dxfId="3529" priority="1310" operator="equal">
      <formula>"Cumplida"</formula>
    </cfRule>
  </conditionalFormatting>
  <conditionalFormatting sqref="CU240">
    <cfRule type="cellIs" dxfId="3528" priority="1303" operator="equal">
      <formula>"Vencida"</formula>
    </cfRule>
  </conditionalFormatting>
  <conditionalFormatting sqref="CU240">
    <cfRule type="cellIs" dxfId="3527" priority="1304" operator="equal">
      <formula>"Sin iniciar"</formula>
    </cfRule>
  </conditionalFormatting>
  <conditionalFormatting sqref="CU240">
    <cfRule type="cellIs" dxfId="3526" priority="1305" operator="equal">
      <formula>"En avance"</formula>
    </cfRule>
  </conditionalFormatting>
  <conditionalFormatting sqref="CU240">
    <cfRule type="cellIs" dxfId="3525" priority="1306" operator="equal">
      <formula>"Cumplida"</formula>
    </cfRule>
  </conditionalFormatting>
  <conditionalFormatting sqref="CU241">
    <cfRule type="cellIs" dxfId="3524" priority="1299" operator="equal">
      <formula>"Vencida"</formula>
    </cfRule>
  </conditionalFormatting>
  <conditionalFormatting sqref="CU241">
    <cfRule type="cellIs" dxfId="3523" priority="1300" operator="equal">
      <formula>"Sin iniciar"</formula>
    </cfRule>
  </conditionalFormatting>
  <conditionalFormatting sqref="CU241">
    <cfRule type="cellIs" dxfId="3522" priority="1301" operator="equal">
      <formula>"En avance"</formula>
    </cfRule>
  </conditionalFormatting>
  <conditionalFormatting sqref="CU241">
    <cfRule type="cellIs" dxfId="3521" priority="1302" operator="equal">
      <formula>"Cumplida"</formula>
    </cfRule>
  </conditionalFormatting>
  <conditionalFormatting sqref="CU247">
    <cfRule type="cellIs" dxfId="3520" priority="1295" operator="equal">
      <formula>"Vencida"</formula>
    </cfRule>
  </conditionalFormatting>
  <conditionalFormatting sqref="CU247">
    <cfRule type="cellIs" dxfId="3519" priority="1296" operator="equal">
      <formula>"Sin iniciar"</formula>
    </cfRule>
  </conditionalFormatting>
  <conditionalFormatting sqref="CU247">
    <cfRule type="cellIs" dxfId="3518" priority="1297" operator="equal">
      <formula>"En avance"</formula>
    </cfRule>
  </conditionalFormatting>
  <conditionalFormatting sqref="CU247">
    <cfRule type="cellIs" dxfId="3517" priority="1298" operator="equal">
      <formula>"Cumplida"</formula>
    </cfRule>
  </conditionalFormatting>
  <conditionalFormatting sqref="CU249">
    <cfRule type="cellIs" dxfId="3516" priority="1291" operator="equal">
      <formula>"Vencida"</formula>
    </cfRule>
  </conditionalFormatting>
  <conditionalFormatting sqref="CU249">
    <cfRule type="cellIs" dxfId="3515" priority="1292" operator="equal">
      <formula>"Sin iniciar"</formula>
    </cfRule>
  </conditionalFormatting>
  <conditionalFormatting sqref="CU249">
    <cfRule type="cellIs" dxfId="3514" priority="1293" operator="equal">
      <formula>"En avance"</formula>
    </cfRule>
  </conditionalFormatting>
  <conditionalFormatting sqref="CU249">
    <cfRule type="cellIs" dxfId="3513" priority="1294" operator="equal">
      <formula>"Cumplida"</formula>
    </cfRule>
  </conditionalFormatting>
  <conditionalFormatting sqref="CU251">
    <cfRule type="cellIs" dxfId="3512" priority="1287" operator="equal">
      <formula>"Vencida"</formula>
    </cfRule>
  </conditionalFormatting>
  <conditionalFormatting sqref="CU251">
    <cfRule type="cellIs" dxfId="3511" priority="1288" operator="equal">
      <formula>"Sin iniciar"</formula>
    </cfRule>
  </conditionalFormatting>
  <conditionalFormatting sqref="CU251">
    <cfRule type="cellIs" dxfId="3510" priority="1289" operator="equal">
      <formula>"En avance"</formula>
    </cfRule>
  </conditionalFormatting>
  <conditionalFormatting sqref="CU251">
    <cfRule type="cellIs" dxfId="3509" priority="1290" operator="equal">
      <formula>"Cumplida"</formula>
    </cfRule>
  </conditionalFormatting>
  <conditionalFormatting sqref="CU252">
    <cfRule type="cellIs" dxfId="3508" priority="1283" operator="equal">
      <formula>"Vencida"</formula>
    </cfRule>
  </conditionalFormatting>
  <conditionalFormatting sqref="CU252">
    <cfRule type="cellIs" dxfId="3507" priority="1284" operator="equal">
      <formula>"Sin iniciar"</formula>
    </cfRule>
  </conditionalFormatting>
  <conditionalFormatting sqref="CU252">
    <cfRule type="cellIs" dxfId="3506" priority="1285" operator="equal">
      <formula>"En avance"</formula>
    </cfRule>
  </conditionalFormatting>
  <conditionalFormatting sqref="CU252">
    <cfRule type="cellIs" dxfId="3505" priority="1286" operator="equal">
      <formula>"Cumplida"</formula>
    </cfRule>
  </conditionalFormatting>
  <conditionalFormatting sqref="CU269">
    <cfRule type="cellIs" dxfId="3504" priority="1279" operator="equal">
      <formula>"Vencida"</formula>
    </cfRule>
  </conditionalFormatting>
  <conditionalFormatting sqref="CU269">
    <cfRule type="cellIs" dxfId="3503" priority="1280" operator="equal">
      <formula>"Sin iniciar"</formula>
    </cfRule>
  </conditionalFormatting>
  <conditionalFormatting sqref="CU269">
    <cfRule type="cellIs" dxfId="3502" priority="1281" operator="equal">
      <formula>"En avance"</formula>
    </cfRule>
  </conditionalFormatting>
  <conditionalFormatting sqref="CU269">
    <cfRule type="cellIs" dxfId="3501" priority="1282" operator="equal">
      <formula>"Cumplida"</formula>
    </cfRule>
  </conditionalFormatting>
  <conditionalFormatting sqref="CU348">
    <cfRule type="cellIs" dxfId="3500" priority="1275" operator="equal">
      <formula>"Vencida"</formula>
    </cfRule>
  </conditionalFormatting>
  <conditionalFormatting sqref="CU348">
    <cfRule type="cellIs" dxfId="3499" priority="1276" operator="equal">
      <formula>"Sin iniciar"</formula>
    </cfRule>
  </conditionalFormatting>
  <conditionalFormatting sqref="CU348">
    <cfRule type="cellIs" dxfId="3498" priority="1277" operator="equal">
      <formula>"En avance"</formula>
    </cfRule>
  </conditionalFormatting>
  <conditionalFormatting sqref="CU348">
    <cfRule type="cellIs" dxfId="3497" priority="1278" operator="equal">
      <formula>"Cumplida"</formula>
    </cfRule>
  </conditionalFormatting>
  <conditionalFormatting sqref="CU349">
    <cfRule type="cellIs" dxfId="3496" priority="1271" operator="equal">
      <formula>"Vencida"</formula>
    </cfRule>
  </conditionalFormatting>
  <conditionalFormatting sqref="CU349">
    <cfRule type="cellIs" dxfId="3495" priority="1272" operator="equal">
      <formula>"Sin iniciar"</formula>
    </cfRule>
  </conditionalFormatting>
  <conditionalFormatting sqref="CU349">
    <cfRule type="cellIs" dxfId="3494" priority="1273" operator="equal">
      <formula>"En avance"</formula>
    </cfRule>
  </conditionalFormatting>
  <conditionalFormatting sqref="CU349">
    <cfRule type="cellIs" dxfId="3493" priority="1274" operator="equal">
      <formula>"Cumplida"</formula>
    </cfRule>
  </conditionalFormatting>
  <conditionalFormatting sqref="CU419">
    <cfRule type="cellIs" dxfId="3492" priority="1267" operator="equal">
      <formula>"Vencida"</formula>
    </cfRule>
  </conditionalFormatting>
  <conditionalFormatting sqref="CU419">
    <cfRule type="cellIs" dxfId="3491" priority="1268" operator="equal">
      <formula>"Sin iniciar"</formula>
    </cfRule>
  </conditionalFormatting>
  <conditionalFormatting sqref="CU419">
    <cfRule type="cellIs" dxfId="3490" priority="1269" operator="equal">
      <formula>"En avance"</formula>
    </cfRule>
  </conditionalFormatting>
  <conditionalFormatting sqref="CU419">
    <cfRule type="cellIs" dxfId="3489" priority="1270" operator="equal">
      <formula>"Cumplida"</formula>
    </cfRule>
  </conditionalFormatting>
  <conditionalFormatting sqref="CU441">
    <cfRule type="cellIs" dxfId="3488" priority="1263" operator="equal">
      <formula>"Vencida"</formula>
    </cfRule>
  </conditionalFormatting>
  <conditionalFormatting sqref="CU441">
    <cfRule type="cellIs" dxfId="3487" priority="1264" operator="equal">
      <formula>"Sin iniciar"</formula>
    </cfRule>
  </conditionalFormatting>
  <conditionalFormatting sqref="CU441">
    <cfRule type="cellIs" dxfId="3486" priority="1265" operator="equal">
      <formula>"En avance"</formula>
    </cfRule>
  </conditionalFormatting>
  <conditionalFormatting sqref="CU441">
    <cfRule type="cellIs" dxfId="3485" priority="1266" operator="equal">
      <formula>"Cumplida"</formula>
    </cfRule>
  </conditionalFormatting>
  <conditionalFormatting sqref="CU446">
    <cfRule type="cellIs" dxfId="3484" priority="1259" operator="equal">
      <formula>"Vencida"</formula>
    </cfRule>
  </conditionalFormatting>
  <conditionalFormatting sqref="CU446">
    <cfRule type="cellIs" dxfId="3483" priority="1260" operator="equal">
      <formula>"Sin iniciar"</formula>
    </cfRule>
  </conditionalFormatting>
  <conditionalFormatting sqref="CU446">
    <cfRule type="cellIs" dxfId="3482" priority="1261" operator="equal">
      <formula>"En avance"</formula>
    </cfRule>
  </conditionalFormatting>
  <conditionalFormatting sqref="CU446">
    <cfRule type="cellIs" dxfId="3481" priority="1262" operator="equal">
      <formula>"Cumplida"</formula>
    </cfRule>
  </conditionalFormatting>
  <conditionalFormatting sqref="CU447">
    <cfRule type="cellIs" dxfId="3480" priority="1255" operator="equal">
      <formula>"Vencida"</formula>
    </cfRule>
  </conditionalFormatting>
  <conditionalFormatting sqref="CU447">
    <cfRule type="cellIs" dxfId="3479" priority="1256" operator="equal">
      <formula>"Sin iniciar"</formula>
    </cfRule>
  </conditionalFormatting>
  <conditionalFormatting sqref="CU447">
    <cfRule type="cellIs" dxfId="3478" priority="1257" operator="equal">
      <formula>"En avance"</formula>
    </cfRule>
  </conditionalFormatting>
  <conditionalFormatting sqref="CU447">
    <cfRule type="cellIs" dxfId="3477" priority="1258" operator="equal">
      <formula>"Cumplida"</formula>
    </cfRule>
  </conditionalFormatting>
  <conditionalFormatting sqref="CU456">
    <cfRule type="cellIs" dxfId="3476" priority="1251" operator="equal">
      <formula>"Vencida"</formula>
    </cfRule>
  </conditionalFormatting>
  <conditionalFormatting sqref="CU456">
    <cfRule type="cellIs" dxfId="3475" priority="1252" operator="equal">
      <formula>"Sin iniciar"</formula>
    </cfRule>
  </conditionalFormatting>
  <conditionalFormatting sqref="CU456">
    <cfRule type="cellIs" dxfId="3474" priority="1253" operator="equal">
      <formula>"En avance"</formula>
    </cfRule>
  </conditionalFormatting>
  <conditionalFormatting sqref="CU456">
    <cfRule type="cellIs" dxfId="3473" priority="1254" operator="equal">
      <formula>"Cumplida"</formula>
    </cfRule>
  </conditionalFormatting>
  <conditionalFormatting sqref="CU458">
    <cfRule type="cellIs" dxfId="3472" priority="1247" operator="equal">
      <formula>"Vencida"</formula>
    </cfRule>
  </conditionalFormatting>
  <conditionalFormatting sqref="CU458">
    <cfRule type="cellIs" dxfId="3471" priority="1248" operator="equal">
      <formula>"Sin iniciar"</formula>
    </cfRule>
  </conditionalFormatting>
  <conditionalFormatting sqref="CU458">
    <cfRule type="cellIs" dxfId="3470" priority="1249" operator="equal">
      <formula>"En avance"</formula>
    </cfRule>
  </conditionalFormatting>
  <conditionalFormatting sqref="CU458">
    <cfRule type="cellIs" dxfId="3469" priority="1250" operator="equal">
      <formula>"Cumplida"</formula>
    </cfRule>
  </conditionalFormatting>
  <conditionalFormatting sqref="CU459">
    <cfRule type="cellIs" dxfId="3468" priority="1243" operator="equal">
      <formula>"Vencida"</formula>
    </cfRule>
  </conditionalFormatting>
  <conditionalFormatting sqref="CU459">
    <cfRule type="cellIs" dxfId="3467" priority="1244" operator="equal">
      <formula>"Sin iniciar"</formula>
    </cfRule>
  </conditionalFormatting>
  <conditionalFormatting sqref="CU459">
    <cfRule type="cellIs" dxfId="3466" priority="1245" operator="equal">
      <formula>"En avance"</formula>
    </cfRule>
  </conditionalFormatting>
  <conditionalFormatting sqref="CU459">
    <cfRule type="cellIs" dxfId="3465" priority="1246" operator="equal">
      <formula>"Cumplida"</formula>
    </cfRule>
  </conditionalFormatting>
  <conditionalFormatting sqref="CU460">
    <cfRule type="cellIs" dxfId="3464" priority="1239" operator="equal">
      <formula>"Vencida"</formula>
    </cfRule>
  </conditionalFormatting>
  <conditionalFormatting sqref="CU460">
    <cfRule type="cellIs" dxfId="3463" priority="1240" operator="equal">
      <formula>"Sin iniciar"</formula>
    </cfRule>
  </conditionalFormatting>
  <conditionalFormatting sqref="CU460">
    <cfRule type="cellIs" dxfId="3462" priority="1241" operator="equal">
      <formula>"En avance"</formula>
    </cfRule>
  </conditionalFormatting>
  <conditionalFormatting sqref="CU460">
    <cfRule type="cellIs" dxfId="3461" priority="1242" operator="equal">
      <formula>"Cumplida"</formula>
    </cfRule>
  </conditionalFormatting>
  <conditionalFormatting sqref="CU510">
    <cfRule type="cellIs" dxfId="3460" priority="1235" operator="equal">
      <formula>"Vencida"</formula>
    </cfRule>
  </conditionalFormatting>
  <conditionalFormatting sqref="CU510">
    <cfRule type="cellIs" dxfId="3459" priority="1236" operator="equal">
      <formula>"Sin iniciar"</formula>
    </cfRule>
  </conditionalFormatting>
  <conditionalFormatting sqref="CU510">
    <cfRule type="cellIs" dxfId="3458" priority="1237" operator="equal">
      <formula>"En avance"</formula>
    </cfRule>
  </conditionalFormatting>
  <conditionalFormatting sqref="CU510">
    <cfRule type="cellIs" dxfId="3457" priority="1238" operator="equal">
      <formula>"Cumplida"</formula>
    </cfRule>
  </conditionalFormatting>
  <conditionalFormatting sqref="CU511">
    <cfRule type="cellIs" dxfId="3456" priority="1231" operator="equal">
      <formula>"Vencida"</formula>
    </cfRule>
  </conditionalFormatting>
  <conditionalFormatting sqref="CU511">
    <cfRule type="cellIs" dxfId="3455" priority="1232" operator="equal">
      <formula>"Sin iniciar"</formula>
    </cfRule>
  </conditionalFormatting>
  <conditionalFormatting sqref="CU511">
    <cfRule type="cellIs" dxfId="3454" priority="1233" operator="equal">
      <formula>"En avance"</formula>
    </cfRule>
  </conditionalFormatting>
  <conditionalFormatting sqref="CU511">
    <cfRule type="cellIs" dxfId="3453" priority="1234" operator="equal">
      <formula>"Cumplida"</formula>
    </cfRule>
  </conditionalFormatting>
  <conditionalFormatting sqref="CV217">
    <cfRule type="cellIs" dxfId="3452" priority="1227" operator="equal">
      <formula>"Vencida"</formula>
    </cfRule>
  </conditionalFormatting>
  <conditionalFormatting sqref="CV217">
    <cfRule type="cellIs" dxfId="3451" priority="1228" operator="equal">
      <formula>"Sin iniciar"</formula>
    </cfRule>
  </conditionalFormatting>
  <conditionalFormatting sqref="CV217">
    <cfRule type="cellIs" dxfId="3450" priority="1229" operator="equal">
      <formula>"En avance"</formula>
    </cfRule>
  </conditionalFormatting>
  <conditionalFormatting sqref="CV217">
    <cfRule type="cellIs" dxfId="3449" priority="1230" operator="equal">
      <formula>"Cumplida"</formula>
    </cfRule>
  </conditionalFormatting>
  <conditionalFormatting sqref="CV219">
    <cfRule type="cellIs" dxfId="3448" priority="1223" operator="equal">
      <formula>"Vencida"</formula>
    </cfRule>
  </conditionalFormatting>
  <conditionalFormatting sqref="CV219">
    <cfRule type="cellIs" dxfId="3447" priority="1224" operator="equal">
      <formula>"Sin iniciar"</formula>
    </cfRule>
  </conditionalFormatting>
  <conditionalFormatting sqref="CV219">
    <cfRule type="cellIs" dxfId="3446" priority="1225" operator="equal">
      <formula>"En avance"</formula>
    </cfRule>
  </conditionalFormatting>
  <conditionalFormatting sqref="CV219">
    <cfRule type="cellIs" dxfId="3445" priority="1226" operator="equal">
      <formula>"Cumplida"</formula>
    </cfRule>
  </conditionalFormatting>
  <conditionalFormatting sqref="CV220">
    <cfRule type="cellIs" dxfId="3444" priority="1219" operator="equal">
      <formula>"Vencida"</formula>
    </cfRule>
  </conditionalFormatting>
  <conditionalFormatting sqref="CV220">
    <cfRule type="cellIs" dxfId="3443" priority="1220" operator="equal">
      <formula>"Sin iniciar"</formula>
    </cfRule>
  </conditionalFormatting>
  <conditionalFormatting sqref="CV220">
    <cfRule type="cellIs" dxfId="3442" priority="1221" operator="equal">
      <formula>"En avance"</formula>
    </cfRule>
  </conditionalFormatting>
  <conditionalFormatting sqref="CV220">
    <cfRule type="cellIs" dxfId="3441" priority="1222" operator="equal">
      <formula>"Cumplida"</formula>
    </cfRule>
  </conditionalFormatting>
  <conditionalFormatting sqref="CV222">
    <cfRule type="cellIs" dxfId="3440" priority="1215" operator="equal">
      <formula>"Vencida"</formula>
    </cfRule>
  </conditionalFormatting>
  <conditionalFormatting sqref="CV222">
    <cfRule type="cellIs" dxfId="3439" priority="1216" operator="equal">
      <formula>"Sin iniciar"</formula>
    </cfRule>
  </conditionalFormatting>
  <conditionalFormatting sqref="CV222">
    <cfRule type="cellIs" dxfId="3438" priority="1217" operator="equal">
      <formula>"En avance"</formula>
    </cfRule>
  </conditionalFormatting>
  <conditionalFormatting sqref="CV222">
    <cfRule type="cellIs" dxfId="3437" priority="1218" operator="equal">
      <formula>"Cumplida"</formula>
    </cfRule>
  </conditionalFormatting>
  <conditionalFormatting sqref="CW222">
    <cfRule type="cellIs" dxfId="3436" priority="1211" operator="equal">
      <formula>"Vencida"</formula>
    </cfRule>
  </conditionalFormatting>
  <conditionalFormatting sqref="CW222">
    <cfRule type="cellIs" dxfId="3435" priority="1212" operator="equal">
      <formula>"Sin iniciar"</formula>
    </cfRule>
  </conditionalFormatting>
  <conditionalFormatting sqref="CW222">
    <cfRule type="cellIs" dxfId="3434" priority="1213" operator="equal">
      <formula>"En avance"</formula>
    </cfRule>
  </conditionalFormatting>
  <conditionalFormatting sqref="CW222">
    <cfRule type="cellIs" dxfId="3433" priority="1214" operator="equal">
      <formula>"Cumplida"</formula>
    </cfRule>
  </conditionalFormatting>
  <conditionalFormatting sqref="CW220">
    <cfRule type="cellIs" dxfId="3432" priority="1207" operator="equal">
      <formula>"Vencida"</formula>
    </cfRule>
  </conditionalFormatting>
  <conditionalFormatting sqref="CW220">
    <cfRule type="cellIs" dxfId="3431" priority="1208" operator="equal">
      <formula>"Sin iniciar"</formula>
    </cfRule>
  </conditionalFormatting>
  <conditionalFormatting sqref="CW220">
    <cfRule type="cellIs" dxfId="3430" priority="1209" operator="equal">
      <formula>"En avance"</formula>
    </cfRule>
  </conditionalFormatting>
  <conditionalFormatting sqref="CW220">
    <cfRule type="cellIs" dxfId="3429" priority="1210" operator="equal">
      <formula>"Cumplida"</formula>
    </cfRule>
  </conditionalFormatting>
  <conditionalFormatting sqref="CW219">
    <cfRule type="cellIs" dxfId="3428" priority="1203" operator="equal">
      <formula>"Vencida"</formula>
    </cfRule>
  </conditionalFormatting>
  <conditionalFormatting sqref="CW219">
    <cfRule type="cellIs" dxfId="3427" priority="1204" operator="equal">
      <formula>"Sin iniciar"</formula>
    </cfRule>
  </conditionalFormatting>
  <conditionalFormatting sqref="CW219">
    <cfRule type="cellIs" dxfId="3426" priority="1205" operator="equal">
      <formula>"En avance"</formula>
    </cfRule>
  </conditionalFormatting>
  <conditionalFormatting sqref="CW219">
    <cfRule type="cellIs" dxfId="3425" priority="1206" operator="equal">
      <formula>"Cumplida"</formula>
    </cfRule>
  </conditionalFormatting>
  <conditionalFormatting sqref="CW217">
    <cfRule type="cellIs" dxfId="3424" priority="1199" operator="equal">
      <formula>"Vencida"</formula>
    </cfRule>
  </conditionalFormatting>
  <conditionalFormatting sqref="CW217">
    <cfRule type="cellIs" dxfId="3423" priority="1200" operator="equal">
      <formula>"Sin iniciar"</formula>
    </cfRule>
  </conditionalFormatting>
  <conditionalFormatting sqref="CW217">
    <cfRule type="cellIs" dxfId="3422" priority="1201" operator="equal">
      <formula>"En avance"</formula>
    </cfRule>
  </conditionalFormatting>
  <conditionalFormatting sqref="CW217">
    <cfRule type="cellIs" dxfId="3421" priority="1202" operator="equal">
      <formula>"Cumplida"</formula>
    </cfRule>
  </conditionalFormatting>
  <conditionalFormatting sqref="CV269">
    <cfRule type="cellIs" dxfId="3420" priority="1195" operator="equal">
      <formula>"Vencida"</formula>
    </cfRule>
  </conditionalFormatting>
  <conditionalFormatting sqref="CV269">
    <cfRule type="cellIs" dxfId="3419" priority="1196" operator="equal">
      <formula>"Sin iniciar"</formula>
    </cfRule>
  </conditionalFormatting>
  <conditionalFormatting sqref="CV269">
    <cfRule type="cellIs" dxfId="3418" priority="1197" operator="equal">
      <formula>"En avance"</formula>
    </cfRule>
  </conditionalFormatting>
  <conditionalFormatting sqref="CV269">
    <cfRule type="cellIs" dxfId="3417" priority="1198" operator="equal">
      <formula>"Cumplida"</formula>
    </cfRule>
  </conditionalFormatting>
  <conditionalFormatting sqref="CV510">
    <cfRule type="cellIs" dxfId="3416" priority="1191" operator="equal">
      <formula>"Vencida"</formula>
    </cfRule>
  </conditionalFormatting>
  <conditionalFormatting sqref="CV510">
    <cfRule type="cellIs" dxfId="3415" priority="1192" operator="equal">
      <formula>"Sin iniciar"</formula>
    </cfRule>
  </conditionalFormatting>
  <conditionalFormatting sqref="CV510">
    <cfRule type="cellIs" dxfId="3414" priority="1193" operator="equal">
      <formula>"En avance"</formula>
    </cfRule>
  </conditionalFormatting>
  <conditionalFormatting sqref="CV510">
    <cfRule type="cellIs" dxfId="3413" priority="1194" operator="equal">
      <formula>"Cumplida"</formula>
    </cfRule>
  </conditionalFormatting>
  <conditionalFormatting sqref="CV511">
    <cfRule type="cellIs" dxfId="3412" priority="1187" operator="equal">
      <formula>"Vencida"</formula>
    </cfRule>
  </conditionalFormatting>
  <conditionalFormatting sqref="CV511">
    <cfRule type="cellIs" dxfId="3411" priority="1188" operator="equal">
      <formula>"Sin iniciar"</formula>
    </cfRule>
  </conditionalFormatting>
  <conditionalFormatting sqref="CV511">
    <cfRule type="cellIs" dxfId="3410" priority="1189" operator="equal">
      <formula>"En avance"</formula>
    </cfRule>
  </conditionalFormatting>
  <conditionalFormatting sqref="CV511">
    <cfRule type="cellIs" dxfId="3409" priority="1190" operator="equal">
      <formula>"Cumplida"</formula>
    </cfRule>
  </conditionalFormatting>
  <conditionalFormatting sqref="CU8:CW9">
    <cfRule type="cellIs" dxfId="3408" priority="1183" operator="equal">
      <formula>"Vencida"</formula>
    </cfRule>
    <cfRule type="cellIs" dxfId="3407" priority="1184" operator="equal">
      <formula>"Sin iniciar"</formula>
    </cfRule>
    <cfRule type="cellIs" dxfId="3406" priority="1185" operator="equal">
      <formula>"En avance"</formula>
    </cfRule>
    <cfRule type="cellIs" dxfId="3405" priority="1186" operator="equal">
      <formula>"Cumplida"</formula>
    </cfRule>
  </conditionalFormatting>
  <conditionalFormatting sqref="CU16:CW16">
    <cfRule type="cellIs" dxfId="3404" priority="1179" operator="equal">
      <formula>"Vencida"</formula>
    </cfRule>
    <cfRule type="cellIs" dxfId="3403" priority="1180" operator="equal">
      <formula>"Sin iniciar"</formula>
    </cfRule>
    <cfRule type="cellIs" dxfId="3402" priority="1181" operator="equal">
      <formula>"En avance"</formula>
    </cfRule>
    <cfRule type="cellIs" dxfId="3401" priority="1182" operator="equal">
      <formula>"Cumplida"</formula>
    </cfRule>
  </conditionalFormatting>
  <conditionalFormatting sqref="CU32:CW37">
    <cfRule type="cellIs" dxfId="3400" priority="1175" operator="equal">
      <formula>"Vencida"</formula>
    </cfRule>
    <cfRule type="cellIs" dxfId="3399" priority="1176" operator="equal">
      <formula>"Sin iniciar"</formula>
    </cfRule>
    <cfRule type="cellIs" dxfId="3398" priority="1177" operator="equal">
      <formula>"En avance"</formula>
    </cfRule>
    <cfRule type="cellIs" dxfId="3397" priority="1178" operator="equal">
      <formula>"Cumplida"</formula>
    </cfRule>
  </conditionalFormatting>
  <conditionalFormatting sqref="CU131:CW135">
    <cfRule type="cellIs" dxfId="3396" priority="1171" operator="equal">
      <formula>"Vencida"</formula>
    </cfRule>
    <cfRule type="cellIs" dxfId="3395" priority="1172" operator="equal">
      <formula>"Sin iniciar"</formula>
    </cfRule>
    <cfRule type="cellIs" dxfId="3394" priority="1173" operator="equal">
      <formula>"En avance"</formula>
    </cfRule>
    <cfRule type="cellIs" dxfId="3393" priority="1174" operator="equal">
      <formula>"Cumplida"</formula>
    </cfRule>
  </conditionalFormatting>
  <conditionalFormatting sqref="CU145:CW145">
    <cfRule type="cellIs" dxfId="3392" priority="1167" operator="equal">
      <formula>"Vencida"</formula>
    </cfRule>
    <cfRule type="cellIs" dxfId="3391" priority="1168" operator="equal">
      <formula>"Sin iniciar"</formula>
    </cfRule>
    <cfRule type="cellIs" dxfId="3390" priority="1169" operator="equal">
      <formula>"En avance"</formula>
    </cfRule>
    <cfRule type="cellIs" dxfId="3389" priority="1170" operator="equal">
      <formula>"Cumplida"</formula>
    </cfRule>
  </conditionalFormatting>
  <conditionalFormatting sqref="CU154:CW156">
    <cfRule type="cellIs" dxfId="3388" priority="1163" operator="equal">
      <formula>"Vencida"</formula>
    </cfRule>
    <cfRule type="cellIs" dxfId="3387" priority="1164" operator="equal">
      <formula>"Sin iniciar"</formula>
    </cfRule>
    <cfRule type="cellIs" dxfId="3386" priority="1165" operator="equal">
      <formula>"En avance"</formula>
    </cfRule>
    <cfRule type="cellIs" dxfId="3385" priority="1166" operator="equal">
      <formula>"Cumplida"</formula>
    </cfRule>
  </conditionalFormatting>
  <conditionalFormatting sqref="CU165:CW165">
    <cfRule type="cellIs" dxfId="3384" priority="1159" operator="equal">
      <formula>"Vencida"</formula>
    </cfRule>
    <cfRule type="cellIs" dxfId="3383" priority="1160" operator="equal">
      <formula>"Sin iniciar"</formula>
    </cfRule>
    <cfRule type="cellIs" dxfId="3382" priority="1161" operator="equal">
      <formula>"En avance"</formula>
    </cfRule>
    <cfRule type="cellIs" dxfId="3381" priority="1162" operator="equal">
      <formula>"Cumplida"</formula>
    </cfRule>
  </conditionalFormatting>
  <conditionalFormatting sqref="CU168:CW169">
    <cfRule type="cellIs" dxfId="3380" priority="1155" operator="equal">
      <formula>"Vencida"</formula>
    </cfRule>
    <cfRule type="cellIs" dxfId="3379" priority="1156" operator="equal">
      <formula>"Sin iniciar"</formula>
    </cfRule>
    <cfRule type="cellIs" dxfId="3378" priority="1157" operator="equal">
      <formula>"En avance"</formula>
    </cfRule>
    <cfRule type="cellIs" dxfId="3377" priority="1158" operator="equal">
      <formula>"Cumplida"</formula>
    </cfRule>
  </conditionalFormatting>
  <conditionalFormatting sqref="CU204:CW205">
    <cfRule type="cellIs" dxfId="3376" priority="1151" operator="equal">
      <formula>"Vencida"</formula>
    </cfRule>
    <cfRule type="cellIs" dxfId="3375" priority="1152" operator="equal">
      <formula>"Sin iniciar"</formula>
    </cfRule>
    <cfRule type="cellIs" dxfId="3374" priority="1153" operator="equal">
      <formula>"En avance"</formula>
    </cfRule>
    <cfRule type="cellIs" dxfId="3373" priority="1154" operator="equal">
      <formula>"Cumplida"</formula>
    </cfRule>
  </conditionalFormatting>
  <conditionalFormatting sqref="CU210:CW214">
    <cfRule type="cellIs" dxfId="3372" priority="1147" operator="equal">
      <formula>"Vencida"</formula>
    </cfRule>
    <cfRule type="cellIs" dxfId="3371" priority="1148" operator="equal">
      <formula>"Sin iniciar"</formula>
    </cfRule>
    <cfRule type="cellIs" dxfId="3370" priority="1149" operator="equal">
      <formula>"En avance"</formula>
    </cfRule>
    <cfRule type="cellIs" dxfId="3369" priority="1150" operator="equal">
      <formula>"Cumplida"</formula>
    </cfRule>
  </conditionalFormatting>
  <conditionalFormatting sqref="CU273:CW273">
    <cfRule type="cellIs" dxfId="3368" priority="1143" operator="equal">
      <formula>"Vencida"</formula>
    </cfRule>
    <cfRule type="cellIs" dxfId="3367" priority="1144" operator="equal">
      <formula>"Sin iniciar"</formula>
    </cfRule>
    <cfRule type="cellIs" dxfId="3366" priority="1145" operator="equal">
      <formula>"En avance"</formula>
    </cfRule>
    <cfRule type="cellIs" dxfId="3365" priority="1146" operator="equal">
      <formula>"Cumplida"</formula>
    </cfRule>
  </conditionalFormatting>
  <conditionalFormatting sqref="CU279:CW280">
    <cfRule type="cellIs" dxfId="3364" priority="1139" operator="equal">
      <formula>"Vencida"</formula>
    </cfRule>
    <cfRule type="cellIs" dxfId="3363" priority="1140" operator="equal">
      <formula>"Sin iniciar"</formula>
    </cfRule>
    <cfRule type="cellIs" dxfId="3362" priority="1141" operator="equal">
      <formula>"En avance"</formula>
    </cfRule>
    <cfRule type="cellIs" dxfId="3361" priority="1142" operator="equal">
      <formula>"Cumplida"</formula>
    </cfRule>
  </conditionalFormatting>
  <conditionalFormatting sqref="CU299:CW312">
    <cfRule type="cellIs" dxfId="3360" priority="1135" operator="equal">
      <formula>"Vencida"</formula>
    </cfRule>
    <cfRule type="cellIs" dxfId="3359" priority="1136" operator="equal">
      <formula>"Sin iniciar"</formula>
    </cfRule>
    <cfRule type="cellIs" dxfId="3358" priority="1137" operator="equal">
      <formula>"En avance"</formula>
    </cfRule>
    <cfRule type="cellIs" dxfId="3357" priority="1138" operator="equal">
      <formula>"Cumplida"</formula>
    </cfRule>
  </conditionalFormatting>
  <conditionalFormatting sqref="CU380 CW380">
    <cfRule type="cellIs" dxfId="3356" priority="1131" operator="equal">
      <formula>"Vencida"</formula>
    </cfRule>
    <cfRule type="cellIs" dxfId="3355" priority="1132" operator="equal">
      <formula>"Sin iniciar"</formula>
    </cfRule>
    <cfRule type="cellIs" dxfId="3354" priority="1133" operator="equal">
      <formula>"En avance"</formula>
    </cfRule>
    <cfRule type="cellIs" dxfId="3353" priority="1134" operator="equal">
      <formula>"Cumplida"</formula>
    </cfRule>
  </conditionalFormatting>
  <conditionalFormatting sqref="CV380">
    <cfRule type="cellIs" dxfId="3352" priority="1127" operator="equal">
      <formula>"Vencida"</formula>
    </cfRule>
    <cfRule type="cellIs" dxfId="3351" priority="1128" operator="equal">
      <formula>"Sin iniciar"</formula>
    </cfRule>
    <cfRule type="cellIs" dxfId="3350" priority="1129" operator="equal">
      <formula>"En avance"</formula>
    </cfRule>
    <cfRule type="cellIs" dxfId="3349" priority="1130" operator="equal">
      <formula>"Cumplida"</formula>
    </cfRule>
  </conditionalFormatting>
  <conditionalFormatting sqref="CU314 CW314">
    <cfRule type="cellIs" dxfId="3348" priority="1123" operator="equal">
      <formula>"Vencida"</formula>
    </cfRule>
    <cfRule type="cellIs" dxfId="3347" priority="1124" operator="equal">
      <formula>"Sin iniciar"</formula>
    </cfRule>
    <cfRule type="cellIs" dxfId="3346" priority="1125" operator="equal">
      <formula>"En avance"</formula>
    </cfRule>
    <cfRule type="cellIs" dxfId="3345" priority="1126" operator="equal">
      <formula>"Cumplida"</formula>
    </cfRule>
  </conditionalFormatting>
  <conditionalFormatting sqref="CV314">
    <cfRule type="cellIs" dxfId="3344" priority="1119" operator="equal">
      <formula>"Vencida"</formula>
    </cfRule>
    <cfRule type="cellIs" dxfId="3343" priority="1120" operator="equal">
      <formula>"Sin iniciar"</formula>
    </cfRule>
    <cfRule type="cellIs" dxfId="3342" priority="1121" operator="equal">
      <formula>"En avance"</formula>
    </cfRule>
    <cfRule type="cellIs" dxfId="3341" priority="1122" operator="equal">
      <formula>"Cumplida"</formula>
    </cfRule>
  </conditionalFormatting>
  <conditionalFormatting sqref="CU381">
    <cfRule type="cellIs" dxfId="3340" priority="1115" operator="equal">
      <formula>"Vencida"</formula>
    </cfRule>
    <cfRule type="cellIs" dxfId="3339" priority="1116" operator="equal">
      <formula>"Sin iniciar"</formula>
    </cfRule>
    <cfRule type="cellIs" dxfId="3338" priority="1117" operator="equal">
      <formula>"En avance"</formula>
    </cfRule>
    <cfRule type="cellIs" dxfId="3337" priority="1118" operator="equal">
      <formula>"Cumplida"</formula>
    </cfRule>
  </conditionalFormatting>
  <conditionalFormatting sqref="CV381">
    <cfRule type="cellIs" dxfId="3336" priority="1111" operator="equal">
      <formula>"Vencida"</formula>
    </cfRule>
    <cfRule type="cellIs" dxfId="3335" priority="1112" operator="equal">
      <formula>"Sin iniciar"</formula>
    </cfRule>
    <cfRule type="cellIs" dxfId="3334" priority="1113" operator="equal">
      <formula>"En avance"</formula>
    </cfRule>
    <cfRule type="cellIs" dxfId="3333" priority="1114" operator="equal">
      <formula>"Cumplida"</formula>
    </cfRule>
  </conditionalFormatting>
  <conditionalFormatting sqref="CU382">
    <cfRule type="cellIs" dxfId="3332" priority="1107" operator="equal">
      <formula>"Vencida"</formula>
    </cfRule>
    <cfRule type="cellIs" dxfId="3331" priority="1108" operator="equal">
      <formula>"Sin iniciar"</formula>
    </cfRule>
    <cfRule type="cellIs" dxfId="3330" priority="1109" operator="equal">
      <formula>"En avance"</formula>
    </cfRule>
    <cfRule type="cellIs" dxfId="3329" priority="1110" operator="equal">
      <formula>"Cumplida"</formula>
    </cfRule>
  </conditionalFormatting>
  <conditionalFormatting sqref="CV382">
    <cfRule type="cellIs" dxfId="3328" priority="1099" operator="equal">
      <formula>"Vencida"</formula>
    </cfRule>
    <cfRule type="cellIs" dxfId="3327" priority="1100" operator="equal">
      <formula>"Sin iniciar"</formula>
    </cfRule>
    <cfRule type="cellIs" dxfId="3326" priority="1101" operator="equal">
      <formula>"En avance"</formula>
    </cfRule>
    <cfRule type="cellIs" dxfId="3325" priority="1102" operator="equal">
      <formula>"Cumplida"</formula>
    </cfRule>
  </conditionalFormatting>
  <conditionalFormatting sqref="CU383">
    <cfRule type="cellIs" dxfId="3324" priority="1095" operator="equal">
      <formula>"Vencida"</formula>
    </cfRule>
    <cfRule type="cellIs" dxfId="3323" priority="1096" operator="equal">
      <formula>"Sin iniciar"</formula>
    </cfRule>
    <cfRule type="cellIs" dxfId="3322" priority="1097" operator="equal">
      <formula>"En avance"</formula>
    </cfRule>
    <cfRule type="cellIs" dxfId="3321" priority="1098" operator="equal">
      <formula>"Cumplida"</formula>
    </cfRule>
  </conditionalFormatting>
  <conditionalFormatting sqref="CV384:CW384">
    <cfRule type="cellIs" dxfId="3320" priority="1091" operator="equal">
      <formula>"Vencida"</formula>
    </cfRule>
  </conditionalFormatting>
  <conditionalFormatting sqref="CV384:CW384">
    <cfRule type="cellIs" dxfId="3319" priority="1092" operator="equal">
      <formula>"Sin iniciar"</formula>
    </cfRule>
  </conditionalFormatting>
  <conditionalFormatting sqref="CV384:CW384">
    <cfRule type="cellIs" dxfId="3318" priority="1093" operator="equal">
      <formula>"En avance"</formula>
    </cfRule>
  </conditionalFormatting>
  <conditionalFormatting sqref="CV384:CW384">
    <cfRule type="cellIs" dxfId="3317" priority="1094" operator="equal">
      <formula>"Cumplida"</formula>
    </cfRule>
  </conditionalFormatting>
  <conditionalFormatting sqref="CU384">
    <cfRule type="cellIs" dxfId="3316" priority="1087" operator="equal">
      <formula>"Vencida"</formula>
    </cfRule>
    <cfRule type="cellIs" dxfId="3315" priority="1088" operator="equal">
      <formula>"Sin iniciar"</formula>
    </cfRule>
    <cfRule type="cellIs" dxfId="3314" priority="1089" operator="equal">
      <formula>"En avance"</formula>
    </cfRule>
    <cfRule type="cellIs" dxfId="3313" priority="1090" operator="equal">
      <formula>"Cumplida"</formula>
    </cfRule>
  </conditionalFormatting>
  <conditionalFormatting sqref="CU403:CW403">
    <cfRule type="cellIs" dxfId="3312" priority="1079" operator="equal">
      <formula>"Vencida"</formula>
    </cfRule>
    <cfRule type="cellIs" dxfId="3311" priority="1080" operator="equal">
      <formula>"Sin iniciar"</formula>
    </cfRule>
    <cfRule type="cellIs" dxfId="3310" priority="1081" operator="equal">
      <formula>"En avance"</formula>
    </cfRule>
    <cfRule type="cellIs" dxfId="3309" priority="1082" operator="equal">
      <formula>"Cumplida"</formula>
    </cfRule>
  </conditionalFormatting>
  <conditionalFormatting sqref="CU404:CW404">
    <cfRule type="cellIs" dxfId="3308" priority="1075" operator="equal">
      <formula>"Vencida"</formula>
    </cfRule>
    <cfRule type="cellIs" dxfId="3307" priority="1076" operator="equal">
      <formula>"Sin iniciar"</formula>
    </cfRule>
    <cfRule type="cellIs" dxfId="3306" priority="1077" operator="equal">
      <formula>"En avance"</formula>
    </cfRule>
    <cfRule type="cellIs" dxfId="3305" priority="1078" operator="equal">
      <formula>"Cumplida"</formula>
    </cfRule>
  </conditionalFormatting>
  <conditionalFormatting sqref="CU405">
    <cfRule type="cellIs" dxfId="3304" priority="1071" operator="equal">
      <formula>"Vencida"</formula>
    </cfRule>
    <cfRule type="cellIs" dxfId="3303" priority="1072" operator="equal">
      <formula>"Sin iniciar"</formula>
    </cfRule>
    <cfRule type="cellIs" dxfId="3302" priority="1073" operator="equal">
      <formula>"En avance"</formula>
    </cfRule>
    <cfRule type="cellIs" dxfId="3301" priority="1074" operator="equal">
      <formula>"Cumplida"</formula>
    </cfRule>
  </conditionalFormatting>
  <conditionalFormatting sqref="CU406">
    <cfRule type="cellIs" dxfId="3300" priority="1067" operator="equal">
      <formula>"Vencida"</formula>
    </cfRule>
    <cfRule type="cellIs" dxfId="3299" priority="1068" operator="equal">
      <formula>"Sin iniciar"</formula>
    </cfRule>
    <cfRule type="cellIs" dxfId="3298" priority="1069" operator="equal">
      <formula>"En avance"</formula>
    </cfRule>
    <cfRule type="cellIs" dxfId="3297" priority="1070" operator="equal">
      <formula>"Cumplida"</formula>
    </cfRule>
  </conditionalFormatting>
  <conditionalFormatting sqref="CU407">
    <cfRule type="cellIs" dxfId="3296" priority="1063" operator="equal">
      <formula>"Vencida"</formula>
    </cfRule>
    <cfRule type="cellIs" dxfId="3295" priority="1064" operator="equal">
      <formula>"Sin iniciar"</formula>
    </cfRule>
    <cfRule type="cellIs" dxfId="3294" priority="1065" operator="equal">
      <formula>"En avance"</formula>
    </cfRule>
    <cfRule type="cellIs" dxfId="3293" priority="1066" operator="equal">
      <formula>"Cumplida"</formula>
    </cfRule>
  </conditionalFormatting>
  <conditionalFormatting sqref="CV407">
    <cfRule type="cellIs" dxfId="3292" priority="1059" operator="equal">
      <formula>"Sin iniciar"</formula>
    </cfRule>
  </conditionalFormatting>
  <conditionalFormatting sqref="CV407">
    <cfRule type="cellIs" dxfId="3291" priority="1060" operator="equal">
      <formula>"Vencida"</formula>
    </cfRule>
  </conditionalFormatting>
  <conditionalFormatting sqref="CV407">
    <cfRule type="cellIs" dxfId="3290" priority="1061" operator="equal">
      <formula>"En avance"</formula>
    </cfRule>
  </conditionalFormatting>
  <conditionalFormatting sqref="CV407">
    <cfRule type="cellIs" dxfId="3289" priority="1062" operator="equal">
      <formula>"Cumplida"</formula>
    </cfRule>
  </conditionalFormatting>
  <conditionalFormatting sqref="CU413">
    <cfRule type="cellIs" dxfId="3288" priority="1043" operator="equal">
      <formula>"Vencida"</formula>
    </cfRule>
    <cfRule type="cellIs" dxfId="3287" priority="1044" operator="equal">
      <formula>"Sin iniciar"</formula>
    </cfRule>
    <cfRule type="cellIs" dxfId="3286" priority="1045" operator="equal">
      <formula>"En avance"</formula>
    </cfRule>
    <cfRule type="cellIs" dxfId="3285" priority="1046" operator="equal">
      <formula>"Cumplida"</formula>
    </cfRule>
  </conditionalFormatting>
  <conditionalFormatting sqref="CU415">
    <cfRule type="cellIs" dxfId="3284" priority="1035" operator="equal">
      <formula>"Vencida"</formula>
    </cfRule>
    <cfRule type="cellIs" dxfId="3283" priority="1036" operator="equal">
      <formula>"Sin iniciar"</formula>
    </cfRule>
    <cfRule type="cellIs" dxfId="3282" priority="1037" operator="equal">
      <formula>"En avance"</formula>
    </cfRule>
    <cfRule type="cellIs" dxfId="3281" priority="1038" operator="equal">
      <formula>"Cumplida"</formula>
    </cfRule>
  </conditionalFormatting>
  <conditionalFormatting sqref="CU417">
    <cfRule type="cellIs" dxfId="3280" priority="1027" operator="equal">
      <formula>"Vencida"</formula>
    </cfRule>
    <cfRule type="cellIs" dxfId="3279" priority="1028" operator="equal">
      <formula>"Sin iniciar"</formula>
    </cfRule>
    <cfRule type="cellIs" dxfId="3278" priority="1029" operator="equal">
      <formula>"En avance"</formula>
    </cfRule>
    <cfRule type="cellIs" dxfId="3277" priority="1030" operator="equal">
      <formula>"Cumplida"</formula>
    </cfRule>
  </conditionalFormatting>
  <conditionalFormatting sqref="CU474">
    <cfRule type="cellIs" dxfId="3276" priority="1023" operator="equal">
      <formula>"Vencida"</formula>
    </cfRule>
    <cfRule type="cellIs" dxfId="3275" priority="1024" operator="equal">
      <formula>"Sin iniciar"</formula>
    </cfRule>
    <cfRule type="cellIs" dxfId="3274" priority="1025" operator="equal">
      <formula>"En avance"</formula>
    </cfRule>
    <cfRule type="cellIs" dxfId="3273" priority="1026" operator="equal">
      <formula>"Cumplida"</formula>
    </cfRule>
  </conditionalFormatting>
  <conditionalFormatting sqref="CU479">
    <cfRule type="cellIs" dxfId="3272" priority="1019" operator="equal">
      <formula>"Vencida"</formula>
    </cfRule>
    <cfRule type="cellIs" dxfId="3271" priority="1020" operator="equal">
      <formula>"Sin iniciar"</formula>
    </cfRule>
    <cfRule type="cellIs" dxfId="3270" priority="1021" operator="equal">
      <formula>"En avance"</formula>
    </cfRule>
    <cfRule type="cellIs" dxfId="3269" priority="1022" operator="equal">
      <formula>"Cumplida"</formula>
    </cfRule>
  </conditionalFormatting>
  <conditionalFormatting sqref="CU480">
    <cfRule type="cellIs" dxfId="3268" priority="1015" operator="equal">
      <formula>"Vencida"</formula>
    </cfRule>
    <cfRule type="cellIs" dxfId="3267" priority="1016" operator="equal">
      <formula>"Sin iniciar"</formula>
    </cfRule>
    <cfRule type="cellIs" dxfId="3266" priority="1017" operator="equal">
      <formula>"En avance"</formula>
    </cfRule>
    <cfRule type="cellIs" dxfId="3265" priority="1018" operator="equal">
      <formula>"Cumplida"</formula>
    </cfRule>
  </conditionalFormatting>
  <conditionalFormatting sqref="CU481">
    <cfRule type="cellIs" dxfId="3264" priority="1011" operator="equal">
      <formula>"Vencida"</formula>
    </cfRule>
    <cfRule type="cellIs" dxfId="3263" priority="1012" operator="equal">
      <formula>"Sin iniciar"</formula>
    </cfRule>
    <cfRule type="cellIs" dxfId="3262" priority="1013" operator="equal">
      <formula>"En avance"</formula>
    </cfRule>
    <cfRule type="cellIs" dxfId="3261" priority="1014" operator="equal">
      <formula>"Cumplida"</formula>
    </cfRule>
  </conditionalFormatting>
  <conditionalFormatting sqref="CU482">
    <cfRule type="cellIs" dxfId="3260" priority="1007" operator="equal">
      <formula>"Vencida"</formula>
    </cfRule>
    <cfRule type="cellIs" dxfId="3259" priority="1008" operator="equal">
      <formula>"Sin iniciar"</formula>
    </cfRule>
    <cfRule type="cellIs" dxfId="3258" priority="1009" operator="equal">
      <formula>"En avance"</formula>
    </cfRule>
    <cfRule type="cellIs" dxfId="3257" priority="1010" operator="equal">
      <formula>"Cumplida"</formula>
    </cfRule>
  </conditionalFormatting>
  <conditionalFormatting sqref="CU483">
    <cfRule type="cellIs" dxfId="3256" priority="1003" operator="equal">
      <formula>"Vencida"</formula>
    </cfRule>
    <cfRule type="cellIs" dxfId="3255" priority="1004" operator="equal">
      <formula>"Sin iniciar"</formula>
    </cfRule>
    <cfRule type="cellIs" dxfId="3254" priority="1005" operator="equal">
      <formula>"En avance"</formula>
    </cfRule>
    <cfRule type="cellIs" dxfId="3253" priority="1006" operator="equal">
      <formula>"Cumplida"</formula>
    </cfRule>
  </conditionalFormatting>
  <conditionalFormatting sqref="CU484">
    <cfRule type="cellIs" dxfId="3252" priority="999" operator="equal">
      <formula>"Vencida"</formula>
    </cfRule>
    <cfRule type="cellIs" dxfId="3251" priority="1000" operator="equal">
      <formula>"Sin iniciar"</formula>
    </cfRule>
    <cfRule type="cellIs" dxfId="3250" priority="1001" operator="equal">
      <formula>"En avance"</formula>
    </cfRule>
    <cfRule type="cellIs" dxfId="3249" priority="1002" operator="equal">
      <formula>"Cumplida"</formula>
    </cfRule>
  </conditionalFormatting>
  <conditionalFormatting sqref="CU485">
    <cfRule type="cellIs" dxfId="3248" priority="995" operator="equal">
      <formula>"Vencida"</formula>
    </cfRule>
    <cfRule type="cellIs" dxfId="3247" priority="996" operator="equal">
      <formula>"Sin iniciar"</formula>
    </cfRule>
    <cfRule type="cellIs" dxfId="3246" priority="997" operator="equal">
      <formula>"En avance"</formula>
    </cfRule>
    <cfRule type="cellIs" dxfId="3245" priority="998" operator="equal">
      <formula>"Cumplida"</formula>
    </cfRule>
  </conditionalFormatting>
  <conditionalFormatting sqref="CU486">
    <cfRule type="cellIs" dxfId="3244" priority="991" operator="equal">
      <formula>"Vencida"</formula>
    </cfRule>
    <cfRule type="cellIs" dxfId="3243" priority="992" operator="equal">
      <formula>"Sin iniciar"</formula>
    </cfRule>
    <cfRule type="cellIs" dxfId="3242" priority="993" operator="equal">
      <formula>"En avance"</formula>
    </cfRule>
    <cfRule type="cellIs" dxfId="3241" priority="994" operator="equal">
      <formula>"Cumplida"</formula>
    </cfRule>
  </conditionalFormatting>
  <conditionalFormatting sqref="CU501">
    <cfRule type="cellIs" dxfId="3240" priority="987" operator="equal">
      <formula>"Vencida"</formula>
    </cfRule>
    <cfRule type="cellIs" dxfId="3239" priority="988" operator="equal">
      <formula>"Sin iniciar"</formula>
    </cfRule>
    <cfRule type="cellIs" dxfId="3238" priority="989" operator="equal">
      <formula>"En avance"</formula>
    </cfRule>
    <cfRule type="cellIs" dxfId="3237" priority="990" operator="equal">
      <formula>"Cumplida"</formula>
    </cfRule>
  </conditionalFormatting>
  <conditionalFormatting sqref="CU502">
    <cfRule type="cellIs" dxfId="3236" priority="983" operator="equal">
      <formula>"Vencida"</formula>
    </cfRule>
    <cfRule type="cellIs" dxfId="3235" priority="984" operator="equal">
      <formula>"Sin iniciar"</formula>
    </cfRule>
    <cfRule type="cellIs" dxfId="3234" priority="985" operator="equal">
      <formula>"En avance"</formula>
    </cfRule>
    <cfRule type="cellIs" dxfId="3233" priority="986" operator="equal">
      <formula>"Cumplida"</formula>
    </cfRule>
  </conditionalFormatting>
  <conditionalFormatting sqref="CU503">
    <cfRule type="cellIs" dxfId="3232" priority="979" operator="equal">
      <formula>"Vencida"</formula>
    </cfRule>
    <cfRule type="cellIs" dxfId="3231" priority="980" operator="equal">
      <formula>"Sin iniciar"</formula>
    </cfRule>
    <cfRule type="cellIs" dxfId="3230" priority="981" operator="equal">
      <formula>"En avance"</formula>
    </cfRule>
    <cfRule type="cellIs" dxfId="3229" priority="982" operator="equal">
      <formula>"Cumplida"</formula>
    </cfRule>
  </conditionalFormatting>
  <conditionalFormatting sqref="CU504">
    <cfRule type="cellIs" dxfId="3228" priority="975" operator="equal">
      <formula>"Vencida"</formula>
    </cfRule>
    <cfRule type="cellIs" dxfId="3227" priority="976" operator="equal">
      <formula>"Sin iniciar"</formula>
    </cfRule>
    <cfRule type="cellIs" dxfId="3226" priority="977" operator="equal">
      <formula>"En avance"</formula>
    </cfRule>
    <cfRule type="cellIs" dxfId="3225" priority="978" operator="equal">
      <formula>"Cumplida"</formula>
    </cfRule>
  </conditionalFormatting>
  <conditionalFormatting sqref="CU506">
    <cfRule type="cellIs" dxfId="3224" priority="967" operator="equal">
      <formula>"Vencida"</formula>
    </cfRule>
    <cfRule type="cellIs" dxfId="3223" priority="968" operator="equal">
      <formula>"Sin iniciar"</formula>
    </cfRule>
    <cfRule type="cellIs" dxfId="3222" priority="969" operator="equal">
      <formula>"En avance"</formula>
    </cfRule>
    <cfRule type="cellIs" dxfId="3221" priority="970" operator="equal">
      <formula>"Cumplida"</formula>
    </cfRule>
  </conditionalFormatting>
  <conditionalFormatting sqref="CU507">
    <cfRule type="cellIs" dxfId="3220" priority="963" operator="equal">
      <formula>"Vencida"</formula>
    </cfRule>
    <cfRule type="cellIs" dxfId="3219" priority="964" operator="equal">
      <formula>"Sin iniciar"</formula>
    </cfRule>
    <cfRule type="cellIs" dxfId="3218" priority="965" operator="equal">
      <formula>"En avance"</formula>
    </cfRule>
    <cfRule type="cellIs" dxfId="3217" priority="966" operator="equal">
      <formula>"Cumplida"</formula>
    </cfRule>
  </conditionalFormatting>
  <conditionalFormatting sqref="CU508">
    <cfRule type="cellIs" dxfId="3216" priority="959" operator="equal">
      <formula>"Vencida"</formula>
    </cfRule>
    <cfRule type="cellIs" dxfId="3215" priority="960" operator="equal">
      <formula>"Sin iniciar"</formula>
    </cfRule>
    <cfRule type="cellIs" dxfId="3214" priority="961" operator="equal">
      <formula>"En avance"</formula>
    </cfRule>
    <cfRule type="cellIs" dxfId="3213" priority="962" operator="equal">
      <formula>"Cumplida"</formula>
    </cfRule>
  </conditionalFormatting>
  <conditionalFormatting sqref="CU509">
    <cfRule type="cellIs" dxfId="3212" priority="955" operator="equal">
      <formula>"Vencida"</formula>
    </cfRule>
    <cfRule type="cellIs" dxfId="3211" priority="956" operator="equal">
      <formula>"Sin iniciar"</formula>
    </cfRule>
    <cfRule type="cellIs" dxfId="3210" priority="957" operator="equal">
      <formula>"En avance"</formula>
    </cfRule>
    <cfRule type="cellIs" dxfId="3209" priority="958" operator="equal">
      <formula>"Cumplida"</formula>
    </cfRule>
  </conditionalFormatting>
  <conditionalFormatting sqref="CU512">
    <cfRule type="cellIs" dxfId="3208" priority="951" operator="equal">
      <formula>"Vencida"</formula>
    </cfRule>
    <cfRule type="cellIs" dxfId="3207" priority="952" operator="equal">
      <formula>"Sin iniciar"</formula>
    </cfRule>
    <cfRule type="cellIs" dxfId="3206" priority="953" operator="equal">
      <formula>"En avance"</formula>
    </cfRule>
    <cfRule type="cellIs" dxfId="3205" priority="954" operator="equal">
      <formula>"Cumplida"</formula>
    </cfRule>
  </conditionalFormatting>
  <conditionalFormatting sqref="CU513">
    <cfRule type="cellIs" dxfId="3204" priority="947" operator="equal">
      <formula>"Vencida"</formula>
    </cfRule>
    <cfRule type="cellIs" dxfId="3203" priority="948" operator="equal">
      <formula>"Sin iniciar"</formula>
    </cfRule>
    <cfRule type="cellIs" dxfId="3202" priority="949" operator="equal">
      <formula>"En avance"</formula>
    </cfRule>
    <cfRule type="cellIs" dxfId="3201" priority="950" operator="equal">
      <formula>"Cumplida"</formula>
    </cfRule>
  </conditionalFormatting>
  <conditionalFormatting sqref="CU515">
    <cfRule type="cellIs" dxfId="3200" priority="939" operator="equal">
      <formula>"Vencida"</formula>
    </cfRule>
    <cfRule type="cellIs" dxfId="3199" priority="940" operator="equal">
      <formula>"Sin iniciar"</formula>
    </cfRule>
    <cfRule type="cellIs" dxfId="3198" priority="941" operator="equal">
      <formula>"En avance"</formula>
    </cfRule>
    <cfRule type="cellIs" dxfId="3197" priority="942" operator="equal">
      <formula>"Cumplida"</formula>
    </cfRule>
  </conditionalFormatting>
  <conditionalFormatting sqref="CU517">
    <cfRule type="cellIs" dxfId="3196" priority="931" operator="equal">
      <formula>"Vencida"</formula>
    </cfRule>
    <cfRule type="cellIs" dxfId="3195" priority="932" operator="equal">
      <formula>"Sin iniciar"</formula>
    </cfRule>
    <cfRule type="cellIs" dxfId="3194" priority="933" operator="equal">
      <formula>"En avance"</formula>
    </cfRule>
    <cfRule type="cellIs" dxfId="3193" priority="934" operator="equal">
      <formula>"Cumplida"</formula>
    </cfRule>
  </conditionalFormatting>
  <conditionalFormatting sqref="CU409:CW409">
    <cfRule type="cellIs" dxfId="3192" priority="927" operator="equal">
      <formula>"Vencida"</formula>
    </cfRule>
    <cfRule type="cellIs" dxfId="3191" priority="928" operator="equal">
      <formula>"Sin iniciar"</formula>
    </cfRule>
    <cfRule type="cellIs" dxfId="3190" priority="929" operator="equal">
      <formula>"En avance"</formula>
    </cfRule>
    <cfRule type="cellIs" dxfId="3189" priority="930" operator="equal">
      <formula>"Cumplida"</formula>
    </cfRule>
  </conditionalFormatting>
  <conditionalFormatting sqref="CU410:CW410">
    <cfRule type="cellIs" dxfId="3188" priority="923" operator="equal">
      <formula>"Vencida"</formula>
    </cfRule>
    <cfRule type="cellIs" dxfId="3187" priority="924" operator="equal">
      <formula>"Sin iniciar"</formula>
    </cfRule>
    <cfRule type="cellIs" dxfId="3186" priority="925" operator="equal">
      <formula>"En avance"</formula>
    </cfRule>
    <cfRule type="cellIs" dxfId="3185" priority="926" operator="equal">
      <formula>"Cumplida"</formula>
    </cfRule>
  </conditionalFormatting>
  <conditionalFormatting sqref="CU411:CW411">
    <cfRule type="cellIs" dxfId="3184" priority="919" operator="equal">
      <formula>"Vencida"</formula>
    </cfRule>
    <cfRule type="cellIs" dxfId="3183" priority="920" operator="equal">
      <formula>"Sin iniciar"</formula>
    </cfRule>
    <cfRule type="cellIs" dxfId="3182" priority="921" operator="equal">
      <formula>"En avance"</formula>
    </cfRule>
    <cfRule type="cellIs" dxfId="3181" priority="922" operator="equal">
      <formula>"Cumplida"</formula>
    </cfRule>
  </conditionalFormatting>
  <conditionalFormatting sqref="CU414:CW414">
    <cfRule type="cellIs" dxfId="3180" priority="915" operator="equal">
      <formula>"Vencida"</formula>
    </cfRule>
    <cfRule type="cellIs" dxfId="3179" priority="916" operator="equal">
      <formula>"Sin iniciar"</formula>
    </cfRule>
    <cfRule type="cellIs" dxfId="3178" priority="917" operator="equal">
      <formula>"En avance"</formula>
    </cfRule>
    <cfRule type="cellIs" dxfId="3177" priority="918" operator="equal">
      <formula>"Cumplida"</formula>
    </cfRule>
  </conditionalFormatting>
  <conditionalFormatting sqref="CU416:CW416">
    <cfRule type="cellIs" dxfId="3176" priority="911" operator="equal">
      <formula>"Vencida"</formula>
    </cfRule>
    <cfRule type="cellIs" dxfId="3175" priority="912" operator="equal">
      <formula>"Sin iniciar"</formula>
    </cfRule>
    <cfRule type="cellIs" dxfId="3174" priority="913" operator="equal">
      <formula>"En avance"</formula>
    </cfRule>
    <cfRule type="cellIs" dxfId="3173" priority="914" operator="equal">
      <formula>"Cumplida"</formula>
    </cfRule>
  </conditionalFormatting>
  <conditionalFormatting sqref="CU505 CW505">
    <cfRule type="cellIs" dxfId="3172" priority="907" operator="equal">
      <formula>"Vencida"</formula>
    </cfRule>
    <cfRule type="cellIs" dxfId="3171" priority="908" operator="equal">
      <formula>"Sin iniciar"</formula>
    </cfRule>
    <cfRule type="cellIs" dxfId="3170" priority="909" operator="equal">
      <formula>"En avance"</formula>
    </cfRule>
    <cfRule type="cellIs" dxfId="3169" priority="910" operator="equal">
      <formula>"Cumplida"</formula>
    </cfRule>
  </conditionalFormatting>
  <conditionalFormatting sqref="CV505">
    <cfRule type="cellIs" dxfId="3168" priority="903" operator="equal">
      <formula>"Vencida"</formula>
    </cfRule>
    <cfRule type="cellIs" dxfId="3167" priority="904" operator="equal">
      <formula>"Sin iniciar"</formula>
    </cfRule>
    <cfRule type="cellIs" dxfId="3166" priority="905" operator="equal">
      <formula>"En avance"</formula>
    </cfRule>
    <cfRule type="cellIs" dxfId="3165" priority="906" operator="equal">
      <formula>"Cumplida"</formula>
    </cfRule>
  </conditionalFormatting>
  <conditionalFormatting sqref="CU514:CW514">
    <cfRule type="cellIs" dxfId="3164" priority="899" operator="equal">
      <formula>"Vencida"</formula>
    </cfRule>
    <cfRule type="cellIs" dxfId="3163" priority="900" operator="equal">
      <formula>"Sin iniciar"</formula>
    </cfRule>
    <cfRule type="cellIs" dxfId="3162" priority="901" operator="equal">
      <formula>"En avance"</formula>
    </cfRule>
    <cfRule type="cellIs" dxfId="3161" priority="902" operator="equal">
      <formula>"Cumplida"</formula>
    </cfRule>
  </conditionalFormatting>
  <conditionalFormatting sqref="CU516:CW516">
    <cfRule type="cellIs" dxfId="3160" priority="895" operator="equal">
      <formula>"Vencida"</formula>
    </cfRule>
    <cfRule type="cellIs" dxfId="3159" priority="896" operator="equal">
      <formula>"Sin iniciar"</formula>
    </cfRule>
    <cfRule type="cellIs" dxfId="3158" priority="897" operator="equal">
      <formula>"En avance"</formula>
    </cfRule>
    <cfRule type="cellIs" dxfId="3157" priority="898" operator="equal">
      <formula>"Cumplida"</formula>
    </cfRule>
  </conditionalFormatting>
  <conditionalFormatting sqref="CW486">
    <cfRule type="cellIs" dxfId="3156" priority="891" operator="equal">
      <formula>"Vencida"</formula>
    </cfRule>
  </conditionalFormatting>
  <conditionalFormatting sqref="CW486">
    <cfRule type="cellIs" dxfId="3155" priority="892" operator="equal">
      <formula>"Sin iniciar"</formula>
    </cfRule>
  </conditionalFormatting>
  <conditionalFormatting sqref="CW486">
    <cfRule type="cellIs" dxfId="3154" priority="893" operator="equal">
      <formula>"En avance"</formula>
    </cfRule>
  </conditionalFormatting>
  <conditionalFormatting sqref="CW486">
    <cfRule type="cellIs" dxfId="3153" priority="894" operator="equal">
      <formula>"Cumplida"</formula>
    </cfRule>
  </conditionalFormatting>
  <conditionalFormatting sqref="CW501">
    <cfRule type="cellIs" dxfId="3152" priority="887" operator="equal">
      <formula>"Vencida"</formula>
    </cfRule>
  </conditionalFormatting>
  <conditionalFormatting sqref="CW501">
    <cfRule type="cellIs" dxfId="3151" priority="888" operator="equal">
      <formula>"Sin iniciar"</formula>
    </cfRule>
  </conditionalFormatting>
  <conditionalFormatting sqref="CW501">
    <cfRule type="cellIs" dxfId="3150" priority="889" operator="equal">
      <formula>"En avance"</formula>
    </cfRule>
  </conditionalFormatting>
  <conditionalFormatting sqref="CW501">
    <cfRule type="cellIs" dxfId="3149" priority="890" operator="equal">
      <formula>"Cumplida"</formula>
    </cfRule>
  </conditionalFormatting>
  <conditionalFormatting sqref="CW502">
    <cfRule type="cellIs" dxfId="3148" priority="883" operator="equal">
      <formula>"Vencida"</formula>
    </cfRule>
  </conditionalFormatting>
  <conditionalFormatting sqref="CW502">
    <cfRule type="cellIs" dxfId="3147" priority="884" operator="equal">
      <formula>"Sin iniciar"</formula>
    </cfRule>
  </conditionalFormatting>
  <conditionalFormatting sqref="CW502">
    <cfRule type="cellIs" dxfId="3146" priority="885" operator="equal">
      <formula>"En avance"</formula>
    </cfRule>
  </conditionalFormatting>
  <conditionalFormatting sqref="CW502">
    <cfRule type="cellIs" dxfId="3145" priority="886" operator="equal">
      <formula>"Cumplida"</formula>
    </cfRule>
  </conditionalFormatting>
  <conditionalFormatting sqref="CW503">
    <cfRule type="cellIs" dxfId="3144" priority="879" operator="equal">
      <formula>"Vencida"</formula>
    </cfRule>
  </conditionalFormatting>
  <conditionalFormatting sqref="CW503">
    <cfRule type="cellIs" dxfId="3143" priority="880" operator="equal">
      <formula>"Sin iniciar"</formula>
    </cfRule>
  </conditionalFormatting>
  <conditionalFormatting sqref="CW503">
    <cfRule type="cellIs" dxfId="3142" priority="881" operator="equal">
      <formula>"En avance"</formula>
    </cfRule>
  </conditionalFormatting>
  <conditionalFormatting sqref="CW503">
    <cfRule type="cellIs" dxfId="3141" priority="882" operator="equal">
      <formula>"Cumplida"</formula>
    </cfRule>
  </conditionalFormatting>
  <conditionalFormatting sqref="CW504">
    <cfRule type="cellIs" dxfId="3140" priority="875" operator="equal">
      <formula>"Vencida"</formula>
    </cfRule>
  </conditionalFormatting>
  <conditionalFormatting sqref="CW504">
    <cfRule type="cellIs" dxfId="3139" priority="876" operator="equal">
      <formula>"Sin iniciar"</formula>
    </cfRule>
  </conditionalFormatting>
  <conditionalFormatting sqref="CW504">
    <cfRule type="cellIs" dxfId="3138" priority="877" operator="equal">
      <formula>"En avance"</formula>
    </cfRule>
  </conditionalFormatting>
  <conditionalFormatting sqref="CW504">
    <cfRule type="cellIs" dxfId="3137" priority="878" operator="equal">
      <formula>"Cumplida"</formula>
    </cfRule>
  </conditionalFormatting>
  <conditionalFormatting sqref="CW506">
    <cfRule type="cellIs" dxfId="3136" priority="871" operator="equal">
      <formula>"Vencida"</formula>
    </cfRule>
  </conditionalFormatting>
  <conditionalFormatting sqref="CW506">
    <cfRule type="cellIs" dxfId="3135" priority="872" operator="equal">
      <formula>"Sin iniciar"</formula>
    </cfRule>
  </conditionalFormatting>
  <conditionalFormatting sqref="CW506">
    <cfRule type="cellIs" dxfId="3134" priority="873" operator="equal">
      <formula>"En avance"</formula>
    </cfRule>
  </conditionalFormatting>
  <conditionalFormatting sqref="CW506">
    <cfRule type="cellIs" dxfId="3133" priority="874" operator="equal">
      <formula>"Cumplida"</formula>
    </cfRule>
  </conditionalFormatting>
  <conditionalFormatting sqref="CW507">
    <cfRule type="cellIs" dxfId="3132" priority="867" operator="equal">
      <formula>"Vencida"</formula>
    </cfRule>
  </conditionalFormatting>
  <conditionalFormatting sqref="CW507">
    <cfRule type="cellIs" dxfId="3131" priority="868" operator="equal">
      <formula>"Sin iniciar"</formula>
    </cfRule>
  </conditionalFormatting>
  <conditionalFormatting sqref="CW507">
    <cfRule type="cellIs" dxfId="3130" priority="869" operator="equal">
      <formula>"En avance"</formula>
    </cfRule>
  </conditionalFormatting>
  <conditionalFormatting sqref="CW507">
    <cfRule type="cellIs" dxfId="3129" priority="870" operator="equal">
      <formula>"Cumplida"</formula>
    </cfRule>
  </conditionalFormatting>
  <conditionalFormatting sqref="CW508">
    <cfRule type="cellIs" dxfId="3128" priority="863" operator="equal">
      <formula>"Vencida"</formula>
    </cfRule>
  </conditionalFormatting>
  <conditionalFormatting sqref="CW508">
    <cfRule type="cellIs" dxfId="3127" priority="864" operator="equal">
      <formula>"Sin iniciar"</formula>
    </cfRule>
  </conditionalFormatting>
  <conditionalFormatting sqref="CW508">
    <cfRule type="cellIs" dxfId="3126" priority="865" operator="equal">
      <formula>"En avance"</formula>
    </cfRule>
  </conditionalFormatting>
  <conditionalFormatting sqref="CW508">
    <cfRule type="cellIs" dxfId="3125" priority="866" operator="equal">
      <formula>"Cumplida"</formula>
    </cfRule>
  </conditionalFormatting>
  <conditionalFormatting sqref="CW509">
    <cfRule type="cellIs" dxfId="3124" priority="859" operator="equal">
      <formula>"Vencida"</formula>
    </cfRule>
  </conditionalFormatting>
  <conditionalFormatting sqref="CW509">
    <cfRule type="cellIs" dxfId="3123" priority="860" operator="equal">
      <formula>"Sin iniciar"</formula>
    </cfRule>
  </conditionalFormatting>
  <conditionalFormatting sqref="CW509">
    <cfRule type="cellIs" dxfId="3122" priority="861" operator="equal">
      <formula>"En avance"</formula>
    </cfRule>
  </conditionalFormatting>
  <conditionalFormatting sqref="CW509">
    <cfRule type="cellIs" dxfId="3121" priority="862" operator="equal">
      <formula>"Cumplida"</formula>
    </cfRule>
  </conditionalFormatting>
  <conditionalFormatting sqref="CW512">
    <cfRule type="cellIs" dxfId="3120" priority="855" operator="equal">
      <formula>"Vencida"</formula>
    </cfRule>
  </conditionalFormatting>
  <conditionalFormatting sqref="CW512">
    <cfRule type="cellIs" dxfId="3119" priority="856" operator="equal">
      <formula>"Sin iniciar"</formula>
    </cfRule>
  </conditionalFormatting>
  <conditionalFormatting sqref="CW512">
    <cfRule type="cellIs" dxfId="3118" priority="857" operator="equal">
      <formula>"En avance"</formula>
    </cfRule>
  </conditionalFormatting>
  <conditionalFormatting sqref="CW512">
    <cfRule type="cellIs" dxfId="3117" priority="858" operator="equal">
      <formula>"Cumplida"</formula>
    </cfRule>
  </conditionalFormatting>
  <conditionalFormatting sqref="CW513">
    <cfRule type="cellIs" dxfId="3116" priority="851" operator="equal">
      <formula>"Vencida"</formula>
    </cfRule>
  </conditionalFormatting>
  <conditionalFormatting sqref="CW513">
    <cfRule type="cellIs" dxfId="3115" priority="852" operator="equal">
      <formula>"Sin iniciar"</formula>
    </cfRule>
  </conditionalFormatting>
  <conditionalFormatting sqref="CW513">
    <cfRule type="cellIs" dxfId="3114" priority="853" operator="equal">
      <formula>"En avance"</formula>
    </cfRule>
  </conditionalFormatting>
  <conditionalFormatting sqref="CW513">
    <cfRule type="cellIs" dxfId="3113" priority="854" operator="equal">
      <formula>"Cumplida"</formula>
    </cfRule>
  </conditionalFormatting>
  <conditionalFormatting sqref="CW515">
    <cfRule type="cellIs" dxfId="3112" priority="847" operator="equal">
      <formula>"Vencida"</formula>
    </cfRule>
  </conditionalFormatting>
  <conditionalFormatting sqref="CW515">
    <cfRule type="cellIs" dxfId="3111" priority="848" operator="equal">
      <formula>"Sin iniciar"</formula>
    </cfRule>
  </conditionalFormatting>
  <conditionalFormatting sqref="CW515">
    <cfRule type="cellIs" dxfId="3110" priority="849" operator="equal">
      <formula>"En avance"</formula>
    </cfRule>
  </conditionalFormatting>
  <conditionalFormatting sqref="CW515">
    <cfRule type="cellIs" dxfId="3109" priority="850" operator="equal">
      <formula>"Cumplida"</formula>
    </cfRule>
  </conditionalFormatting>
  <conditionalFormatting sqref="CW517">
    <cfRule type="cellIs" dxfId="3108" priority="843" operator="equal">
      <formula>"Vencida"</formula>
    </cfRule>
  </conditionalFormatting>
  <conditionalFormatting sqref="CW517">
    <cfRule type="cellIs" dxfId="3107" priority="844" operator="equal">
      <formula>"Sin iniciar"</formula>
    </cfRule>
  </conditionalFormatting>
  <conditionalFormatting sqref="CW517">
    <cfRule type="cellIs" dxfId="3106" priority="845" operator="equal">
      <formula>"En avance"</formula>
    </cfRule>
  </conditionalFormatting>
  <conditionalFormatting sqref="CW517">
    <cfRule type="cellIs" dxfId="3105" priority="846" operator="equal">
      <formula>"Cumplida"</formula>
    </cfRule>
  </conditionalFormatting>
  <conditionalFormatting sqref="CV415">
    <cfRule type="cellIs" dxfId="3104" priority="839" operator="equal">
      <formula>"Vencida"</formula>
    </cfRule>
    <cfRule type="cellIs" dxfId="3103" priority="840" operator="equal">
      <formula>"Sin iniciar"</formula>
    </cfRule>
    <cfRule type="cellIs" dxfId="3102" priority="841" operator="equal">
      <formula>"En avance"</formula>
    </cfRule>
    <cfRule type="cellIs" dxfId="3101" priority="842" operator="equal">
      <formula>"Cumplida"</formula>
    </cfRule>
  </conditionalFormatting>
  <conditionalFormatting sqref="CW415">
    <cfRule type="cellIs" dxfId="3100" priority="835" operator="equal">
      <formula>"Vencida"</formula>
    </cfRule>
    <cfRule type="cellIs" dxfId="3099" priority="836" operator="equal">
      <formula>"Sin iniciar"</formula>
    </cfRule>
    <cfRule type="cellIs" dxfId="3098" priority="837" operator="equal">
      <formula>"En avance"</formula>
    </cfRule>
    <cfRule type="cellIs" dxfId="3097" priority="838" operator="equal">
      <formula>"Cumplida"</formula>
    </cfRule>
  </conditionalFormatting>
  <conditionalFormatting sqref="CV417:CW417">
    <cfRule type="cellIs" dxfId="3096" priority="831" operator="equal">
      <formula>"Vencida"</formula>
    </cfRule>
    <cfRule type="cellIs" dxfId="3095" priority="832" operator="equal">
      <formula>"Sin iniciar"</formula>
    </cfRule>
    <cfRule type="cellIs" dxfId="3094" priority="833" operator="equal">
      <formula>"En avance"</formula>
    </cfRule>
    <cfRule type="cellIs" dxfId="3093" priority="834" operator="equal">
      <formula>"Cumplida"</formula>
    </cfRule>
  </conditionalFormatting>
  <conditionalFormatting sqref="CV474">
    <cfRule type="cellIs" dxfId="3092" priority="827" operator="equal">
      <formula>"Vencida"</formula>
    </cfRule>
    <cfRule type="cellIs" dxfId="3091" priority="828" operator="equal">
      <formula>"Sin iniciar"</formula>
    </cfRule>
    <cfRule type="cellIs" dxfId="3090" priority="829" operator="equal">
      <formula>"En avance"</formula>
    </cfRule>
    <cfRule type="cellIs" dxfId="3089" priority="830" operator="equal">
      <formula>"Cumplida"</formula>
    </cfRule>
  </conditionalFormatting>
  <conditionalFormatting sqref="CV480">
    <cfRule type="cellIs" dxfId="3088" priority="815" operator="equal">
      <formula>"Vencida"</formula>
    </cfRule>
    <cfRule type="cellIs" dxfId="3087" priority="816" operator="equal">
      <formula>"Sin iniciar"</formula>
    </cfRule>
    <cfRule type="cellIs" dxfId="3086" priority="817" operator="equal">
      <formula>"En avance"</formula>
    </cfRule>
    <cfRule type="cellIs" dxfId="3085" priority="818" operator="equal">
      <formula>"Cumplida"</formula>
    </cfRule>
  </conditionalFormatting>
  <conditionalFormatting sqref="CV501:CV504 CV486">
    <cfRule type="cellIs" dxfId="3084" priority="811" operator="equal">
      <formula>"Vencida"</formula>
    </cfRule>
  </conditionalFormatting>
  <conditionalFormatting sqref="CV501:CV504 CV486">
    <cfRule type="cellIs" dxfId="3083" priority="812" operator="equal">
      <formula>"Sin iniciar"</formula>
    </cfRule>
  </conditionalFormatting>
  <conditionalFormatting sqref="CV501:CV504 CV486">
    <cfRule type="cellIs" dxfId="3082" priority="813" operator="equal">
      <formula>"En avance"</formula>
    </cfRule>
  </conditionalFormatting>
  <conditionalFormatting sqref="CV501:CV504 CV486">
    <cfRule type="cellIs" dxfId="3081" priority="814" operator="equal">
      <formula>"Cumplida"</formula>
    </cfRule>
  </conditionalFormatting>
  <conditionalFormatting sqref="CV512:CV513 CV506:CV509">
    <cfRule type="cellIs" dxfId="3080" priority="807" operator="equal">
      <formula>"Vencida"</formula>
    </cfRule>
  </conditionalFormatting>
  <conditionalFormatting sqref="CV512:CV513 CV506:CV509">
    <cfRule type="cellIs" dxfId="3079" priority="808" operator="equal">
      <formula>"Sin iniciar"</formula>
    </cfRule>
  </conditionalFormatting>
  <conditionalFormatting sqref="CV512:CV513 CV506:CV509">
    <cfRule type="cellIs" dxfId="3078" priority="809" operator="equal">
      <formula>"En avance"</formula>
    </cfRule>
  </conditionalFormatting>
  <conditionalFormatting sqref="CV512:CV513 CV506:CV509">
    <cfRule type="cellIs" dxfId="3077" priority="810" operator="equal">
      <formula>"Cumplida"</formula>
    </cfRule>
  </conditionalFormatting>
  <conditionalFormatting sqref="CV515">
    <cfRule type="cellIs" dxfId="3076" priority="803" operator="equal">
      <formula>"Vencida"</formula>
    </cfRule>
  </conditionalFormatting>
  <conditionalFormatting sqref="CV515">
    <cfRule type="cellIs" dxfId="3075" priority="804" operator="equal">
      <formula>"Sin iniciar"</formula>
    </cfRule>
  </conditionalFormatting>
  <conditionalFormatting sqref="CV515">
    <cfRule type="cellIs" dxfId="3074" priority="805" operator="equal">
      <formula>"En avance"</formula>
    </cfRule>
  </conditionalFormatting>
  <conditionalFormatting sqref="CV515">
    <cfRule type="cellIs" dxfId="3073" priority="806" operator="equal">
      <formula>"Cumplida"</formula>
    </cfRule>
  </conditionalFormatting>
  <conditionalFormatting sqref="CV517">
    <cfRule type="cellIs" dxfId="3072" priority="799" operator="equal">
      <formula>"Vencida"</formula>
    </cfRule>
  </conditionalFormatting>
  <conditionalFormatting sqref="CV517">
    <cfRule type="cellIs" dxfId="3071" priority="800" operator="equal">
      <formula>"Sin iniciar"</formula>
    </cfRule>
  </conditionalFormatting>
  <conditionalFormatting sqref="CV517">
    <cfRule type="cellIs" dxfId="3070" priority="801" operator="equal">
      <formula>"En avance"</formula>
    </cfRule>
  </conditionalFormatting>
  <conditionalFormatting sqref="CV517">
    <cfRule type="cellIs" dxfId="3069" priority="802" operator="equal">
      <formula>"Cumplida"</formula>
    </cfRule>
  </conditionalFormatting>
  <conditionalFormatting sqref="CU10:CW15">
    <cfRule type="cellIs" dxfId="3068" priority="795" operator="equal">
      <formula>"Vencida"</formula>
    </cfRule>
    <cfRule type="cellIs" dxfId="3067" priority="796" operator="equal">
      <formula>"Sin iniciar"</formula>
    </cfRule>
    <cfRule type="cellIs" dxfId="3066" priority="797" operator="equal">
      <formula>"En avance"</formula>
    </cfRule>
    <cfRule type="cellIs" dxfId="3065" priority="798" operator="equal">
      <formula>"Cumplida"</formula>
    </cfRule>
  </conditionalFormatting>
  <conditionalFormatting sqref="CU26:CW26">
    <cfRule type="cellIs" dxfId="3064" priority="791" operator="equal">
      <formula>"Vencida"</formula>
    </cfRule>
    <cfRule type="cellIs" dxfId="3063" priority="792" operator="equal">
      <formula>"Sin iniciar"</formula>
    </cfRule>
    <cfRule type="cellIs" dxfId="3062" priority="793" operator="equal">
      <formula>"En avance"</formula>
    </cfRule>
    <cfRule type="cellIs" dxfId="3061" priority="794" operator="equal">
      <formula>"Cumplida"</formula>
    </cfRule>
  </conditionalFormatting>
  <conditionalFormatting sqref="CU39:CW44">
    <cfRule type="cellIs" dxfId="3060" priority="787" operator="equal">
      <formula>"Vencida"</formula>
    </cfRule>
    <cfRule type="cellIs" dxfId="3059" priority="788" operator="equal">
      <formula>"Sin iniciar"</formula>
    </cfRule>
    <cfRule type="cellIs" dxfId="3058" priority="789" operator="equal">
      <formula>"En avance"</formula>
    </cfRule>
    <cfRule type="cellIs" dxfId="3057" priority="790" operator="equal">
      <formula>"Cumplida"</formula>
    </cfRule>
  </conditionalFormatting>
  <conditionalFormatting sqref="CU45:CW45">
    <cfRule type="cellIs" dxfId="3056" priority="783" operator="equal">
      <formula>"Vencida"</formula>
    </cfRule>
    <cfRule type="cellIs" dxfId="3055" priority="784" operator="equal">
      <formula>"Sin iniciar"</formula>
    </cfRule>
    <cfRule type="cellIs" dxfId="3054" priority="785" operator="equal">
      <formula>"En avance"</formula>
    </cfRule>
    <cfRule type="cellIs" dxfId="3053" priority="786" operator="equal">
      <formula>"Cumplida"</formula>
    </cfRule>
  </conditionalFormatting>
  <conditionalFormatting sqref="CU47:CW47">
    <cfRule type="cellIs" dxfId="3052" priority="779" operator="equal">
      <formula>"Vencida"</formula>
    </cfRule>
    <cfRule type="cellIs" dxfId="3051" priority="780" operator="equal">
      <formula>"Sin iniciar"</formula>
    </cfRule>
    <cfRule type="cellIs" dxfId="3050" priority="781" operator="equal">
      <formula>"En avance"</formula>
    </cfRule>
    <cfRule type="cellIs" dxfId="3049" priority="782" operator="equal">
      <formula>"Cumplida"</formula>
    </cfRule>
  </conditionalFormatting>
  <conditionalFormatting sqref="CU68:CW68">
    <cfRule type="cellIs" dxfId="3048" priority="775" operator="equal">
      <formula>"Vencida"</formula>
    </cfRule>
    <cfRule type="cellIs" dxfId="3047" priority="776" operator="equal">
      <formula>"Sin iniciar"</formula>
    </cfRule>
    <cfRule type="cellIs" dxfId="3046" priority="777" operator="equal">
      <formula>"En avance"</formula>
    </cfRule>
    <cfRule type="cellIs" dxfId="3045" priority="778" operator="equal">
      <formula>"Cumplida"</formula>
    </cfRule>
  </conditionalFormatting>
  <conditionalFormatting sqref="CU70:CW73">
    <cfRule type="cellIs" dxfId="3044" priority="771" operator="equal">
      <formula>"Vencida"</formula>
    </cfRule>
    <cfRule type="cellIs" dxfId="3043" priority="772" operator="equal">
      <formula>"Sin iniciar"</formula>
    </cfRule>
    <cfRule type="cellIs" dxfId="3042" priority="773" operator="equal">
      <formula>"En avance"</formula>
    </cfRule>
    <cfRule type="cellIs" dxfId="3041" priority="774" operator="equal">
      <formula>"Cumplida"</formula>
    </cfRule>
  </conditionalFormatting>
  <conditionalFormatting sqref="CU76:CW76">
    <cfRule type="cellIs" dxfId="3040" priority="767" operator="equal">
      <formula>"Vencida"</formula>
    </cfRule>
    <cfRule type="cellIs" dxfId="3039" priority="768" operator="equal">
      <formula>"Sin iniciar"</formula>
    </cfRule>
    <cfRule type="cellIs" dxfId="3038" priority="769" operator="equal">
      <formula>"En avance"</formula>
    </cfRule>
    <cfRule type="cellIs" dxfId="3037" priority="770" operator="equal">
      <formula>"Cumplida"</formula>
    </cfRule>
  </conditionalFormatting>
  <conditionalFormatting sqref="CU78:CW79 CU83:CW85 CU82:CV83">
    <cfRule type="cellIs" dxfId="3036" priority="763" operator="equal">
      <formula>"Vencida"</formula>
    </cfRule>
    <cfRule type="cellIs" dxfId="3035" priority="764" operator="equal">
      <formula>"Sin iniciar"</formula>
    </cfRule>
    <cfRule type="cellIs" dxfId="3034" priority="765" operator="equal">
      <formula>"En avance"</formula>
    </cfRule>
    <cfRule type="cellIs" dxfId="3033" priority="766" operator="equal">
      <formula>"Cumplida"</formula>
    </cfRule>
  </conditionalFormatting>
  <conditionalFormatting sqref="CW82">
    <cfRule type="cellIs" dxfId="3032" priority="755" operator="equal">
      <formula>"Vencida"</formula>
    </cfRule>
    <cfRule type="cellIs" dxfId="3031" priority="756" operator="equal">
      <formula>"Sin iniciar"</formula>
    </cfRule>
    <cfRule type="cellIs" dxfId="3030" priority="757" operator="equal">
      <formula>"En avance"</formula>
    </cfRule>
    <cfRule type="cellIs" dxfId="3029" priority="758" operator="equal">
      <formula>"Cumplida"</formula>
    </cfRule>
  </conditionalFormatting>
  <conditionalFormatting sqref="CW84">
    <cfRule type="cellIs" dxfId="3028" priority="751" operator="equal">
      <formula>"Vencida"</formula>
    </cfRule>
    <cfRule type="cellIs" dxfId="3027" priority="752" operator="equal">
      <formula>"Sin iniciar"</formula>
    </cfRule>
    <cfRule type="cellIs" dxfId="3026" priority="753" operator="equal">
      <formula>"En avance"</formula>
    </cfRule>
    <cfRule type="cellIs" dxfId="3025" priority="754" operator="equal">
      <formula>"Cumplida"</formula>
    </cfRule>
  </conditionalFormatting>
  <conditionalFormatting sqref="CU86:CW86">
    <cfRule type="cellIs" dxfId="3024" priority="747" operator="equal">
      <formula>"Vencida"</formula>
    </cfRule>
    <cfRule type="cellIs" dxfId="3023" priority="748" operator="equal">
      <formula>"Sin iniciar"</formula>
    </cfRule>
    <cfRule type="cellIs" dxfId="3022" priority="749" operator="equal">
      <formula>"En avance"</formula>
    </cfRule>
    <cfRule type="cellIs" dxfId="3021" priority="750" operator="equal">
      <formula>"Cumplida"</formula>
    </cfRule>
  </conditionalFormatting>
  <conditionalFormatting sqref="CW85">
    <cfRule type="cellIs" dxfId="3020" priority="743" operator="equal">
      <formula>"Vencida"</formula>
    </cfRule>
    <cfRule type="cellIs" dxfId="3019" priority="744" operator="equal">
      <formula>"Sin iniciar"</formula>
    </cfRule>
    <cfRule type="cellIs" dxfId="3018" priority="745" operator="equal">
      <formula>"En avance"</formula>
    </cfRule>
    <cfRule type="cellIs" dxfId="3017" priority="746" operator="equal">
      <formula>"Cumplida"</formula>
    </cfRule>
  </conditionalFormatting>
  <conditionalFormatting sqref="CW82">
    <cfRule type="cellIs" dxfId="3016" priority="739" operator="equal">
      <formula>"Vencida"</formula>
    </cfRule>
    <cfRule type="cellIs" dxfId="3015" priority="740" operator="equal">
      <formula>"Sin iniciar"</formula>
    </cfRule>
    <cfRule type="cellIs" dxfId="3014" priority="741" operator="equal">
      <formula>"En avance"</formula>
    </cfRule>
    <cfRule type="cellIs" dxfId="3013" priority="742" operator="equal">
      <formula>"Cumplida"</formula>
    </cfRule>
  </conditionalFormatting>
  <conditionalFormatting sqref="CW83">
    <cfRule type="cellIs" dxfId="3012" priority="735" operator="equal">
      <formula>"Vencida"</formula>
    </cfRule>
    <cfRule type="cellIs" dxfId="3011" priority="736" operator="equal">
      <formula>"Sin iniciar"</formula>
    </cfRule>
    <cfRule type="cellIs" dxfId="3010" priority="737" operator="equal">
      <formula>"En avance"</formula>
    </cfRule>
    <cfRule type="cellIs" dxfId="3009" priority="738" operator="equal">
      <formula>"Cumplida"</formula>
    </cfRule>
  </conditionalFormatting>
  <conditionalFormatting sqref="CU81:CW81">
    <cfRule type="cellIs" dxfId="3008" priority="731" operator="equal">
      <formula>"Vencida"</formula>
    </cfRule>
    <cfRule type="cellIs" dxfId="3007" priority="732" operator="equal">
      <formula>"Sin iniciar"</formula>
    </cfRule>
    <cfRule type="cellIs" dxfId="3006" priority="733" operator="equal">
      <formula>"En avance"</formula>
    </cfRule>
    <cfRule type="cellIs" dxfId="3005" priority="734" operator="equal">
      <formula>"Cumplida"</formula>
    </cfRule>
  </conditionalFormatting>
  <conditionalFormatting sqref="CU80:CW80">
    <cfRule type="cellIs" dxfId="3004" priority="727" operator="equal">
      <formula>"Vencida"</formula>
    </cfRule>
    <cfRule type="cellIs" dxfId="3003" priority="728" operator="equal">
      <formula>"Sin iniciar"</formula>
    </cfRule>
    <cfRule type="cellIs" dxfId="3002" priority="729" operator="equal">
      <formula>"En avance"</formula>
    </cfRule>
    <cfRule type="cellIs" dxfId="3001" priority="730" operator="equal">
      <formula>"Cumplida"</formula>
    </cfRule>
  </conditionalFormatting>
  <conditionalFormatting sqref="CU99:CW99">
    <cfRule type="cellIs" dxfId="3000" priority="723" operator="equal">
      <formula>"Vencida"</formula>
    </cfRule>
    <cfRule type="cellIs" dxfId="2999" priority="724" operator="equal">
      <formula>"Sin iniciar"</formula>
    </cfRule>
    <cfRule type="cellIs" dxfId="2998" priority="725" operator="equal">
      <formula>"En avance"</formula>
    </cfRule>
    <cfRule type="cellIs" dxfId="2997" priority="726" operator="equal">
      <formula>"Cumplida"</formula>
    </cfRule>
  </conditionalFormatting>
  <conditionalFormatting sqref="CW99">
    <cfRule type="cellIs" dxfId="2996" priority="719" operator="equal">
      <formula>"Vencida"</formula>
    </cfRule>
    <cfRule type="cellIs" dxfId="2995" priority="720" operator="equal">
      <formula>"Sin iniciar"</formula>
    </cfRule>
    <cfRule type="cellIs" dxfId="2994" priority="721" operator="equal">
      <formula>"En avance"</formula>
    </cfRule>
    <cfRule type="cellIs" dxfId="2993" priority="722" operator="equal">
      <formula>"Cumplida"</formula>
    </cfRule>
  </conditionalFormatting>
  <conditionalFormatting sqref="CU104:CW104">
    <cfRule type="cellIs" dxfId="2992" priority="711" operator="equal">
      <formula>"Vencida"</formula>
    </cfRule>
    <cfRule type="cellIs" dxfId="2991" priority="712" operator="equal">
      <formula>"Sin iniciar"</formula>
    </cfRule>
    <cfRule type="cellIs" dxfId="2990" priority="713" operator="equal">
      <formula>"En avance"</formula>
    </cfRule>
    <cfRule type="cellIs" dxfId="2989" priority="714" operator="equal">
      <formula>"Cumplida"</formula>
    </cfRule>
  </conditionalFormatting>
  <conditionalFormatting sqref="CU113:CW113 CU110:CV112">
    <cfRule type="cellIs" dxfId="2988" priority="707" operator="equal">
      <formula>"Vencida"</formula>
    </cfRule>
    <cfRule type="cellIs" dxfId="2987" priority="708" operator="equal">
      <formula>"Sin iniciar"</formula>
    </cfRule>
    <cfRule type="cellIs" dxfId="2986" priority="709" operator="equal">
      <formula>"En avance"</formula>
    </cfRule>
    <cfRule type="cellIs" dxfId="2985" priority="710" operator="equal">
      <formula>"Cumplida"</formula>
    </cfRule>
  </conditionalFormatting>
  <conditionalFormatting sqref="CU115:CW115">
    <cfRule type="cellIs" dxfId="2984" priority="703" operator="equal">
      <formula>"Vencida"</formula>
    </cfRule>
    <cfRule type="cellIs" dxfId="2983" priority="704" operator="equal">
      <formula>"Sin iniciar"</formula>
    </cfRule>
    <cfRule type="cellIs" dxfId="2982" priority="705" operator="equal">
      <formula>"En avance"</formula>
    </cfRule>
    <cfRule type="cellIs" dxfId="2981" priority="706" operator="equal">
      <formula>"Cumplida"</formula>
    </cfRule>
  </conditionalFormatting>
  <conditionalFormatting sqref="CU159:CW159">
    <cfRule type="cellIs" dxfId="2980" priority="699" operator="equal">
      <formula>"Vencida"</formula>
    </cfRule>
    <cfRule type="cellIs" dxfId="2979" priority="700" operator="equal">
      <formula>"Sin iniciar"</formula>
    </cfRule>
    <cfRule type="cellIs" dxfId="2978" priority="701" operator="equal">
      <formula>"En avance"</formula>
    </cfRule>
    <cfRule type="cellIs" dxfId="2977" priority="702" operator="equal">
      <formula>"Cumplida"</formula>
    </cfRule>
  </conditionalFormatting>
  <conditionalFormatting sqref="CU166:CW166">
    <cfRule type="cellIs" dxfId="2976" priority="695" operator="equal">
      <formula>"Vencida"</formula>
    </cfRule>
    <cfRule type="cellIs" dxfId="2975" priority="696" operator="equal">
      <formula>"Sin iniciar"</formula>
    </cfRule>
    <cfRule type="cellIs" dxfId="2974" priority="697" operator="equal">
      <formula>"En avance"</formula>
    </cfRule>
    <cfRule type="cellIs" dxfId="2973" priority="698" operator="equal">
      <formula>"Cumplida"</formula>
    </cfRule>
  </conditionalFormatting>
  <conditionalFormatting sqref="CW170 CU170">
    <cfRule type="cellIs" dxfId="2972" priority="691" operator="equal">
      <formula>"Vencida"</formula>
    </cfRule>
    <cfRule type="cellIs" dxfId="2971" priority="692" operator="equal">
      <formula>"Sin iniciar"</formula>
    </cfRule>
    <cfRule type="cellIs" dxfId="2970" priority="693" operator="equal">
      <formula>"En avance"</formula>
    </cfRule>
    <cfRule type="cellIs" dxfId="2969" priority="694" operator="equal">
      <formula>"Cumplida"</formula>
    </cfRule>
  </conditionalFormatting>
  <conditionalFormatting sqref="CV170">
    <cfRule type="cellIs" dxfId="2968" priority="687" operator="equal">
      <formula>"Vencida"</formula>
    </cfRule>
    <cfRule type="cellIs" dxfId="2967" priority="688" operator="equal">
      <formula>"Sin iniciar"</formula>
    </cfRule>
    <cfRule type="cellIs" dxfId="2966" priority="689" operator="equal">
      <formula>"En avance"</formula>
    </cfRule>
    <cfRule type="cellIs" dxfId="2965" priority="690" operator="equal">
      <formula>"Cumplida"</formula>
    </cfRule>
  </conditionalFormatting>
  <conditionalFormatting sqref="CU174:CW177 CU180:CW184 CU178:CV179">
    <cfRule type="cellIs" dxfId="2964" priority="683" operator="equal">
      <formula>"Vencida"</formula>
    </cfRule>
    <cfRule type="cellIs" dxfId="2963" priority="684" operator="equal">
      <formula>"Sin iniciar"</formula>
    </cfRule>
    <cfRule type="cellIs" dxfId="2962" priority="685" operator="equal">
      <formula>"En avance"</formula>
    </cfRule>
    <cfRule type="cellIs" dxfId="2961" priority="686" operator="equal">
      <formula>"Cumplida"</formula>
    </cfRule>
  </conditionalFormatting>
  <conditionalFormatting sqref="CU186:CW186">
    <cfRule type="cellIs" dxfId="2960" priority="679" operator="equal">
      <formula>"Vencida"</formula>
    </cfRule>
    <cfRule type="cellIs" dxfId="2959" priority="680" operator="equal">
      <formula>"Sin iniciar"</formula>
    </cfRule>
    <cfRule type="cellIs" dxfId="2958" priority="681" operator="equal">
      <formula>"En avance"</formula>
    </cfRule>
    <cfRule type="cellIs" dxfId="2957" priority="682" operator="equal">
      <formula>"Cumplida"</formula>
    </cfRule>
  </conditionalFormatting>
  <conditionalFormatting sqref="CU192:CW192">
    <cfRule type="cellIs" dxfId="2956" priority="675" operator="equal">
      <formula>"Vencida"</formula>
    </cfRule>
    <cfRule type="cellIs" dxfId="2955" priority="676" operator="equal">
      <formula>"Sin iniciar"</formula>
    </cfRule>
    <cfRule type="cellIs" dxfId="2954" priority="677" operator="equal">
      <formula>"En avance"</formula>
    </cfRule>
    <cfRule type="cellIs" dxfId="2953" priority="678" operator="equal">
      <formula>"Cumplida"</formula>
    </cfRule>
  </conditionalFormatting>
  <conditionalFormatting sqref="CU195:CW198 CU199:CV199">
    <cfRule type="cellIs" dxfId="2952" priority="671" operator="equal">
      <formula>"Vencida"</formula>
    </cfRule>
    <cfRule type="cellIs" dxfId="2951" priority="672" operator="equal">
      <formula>"Sin iniciar"</formula>
    </cfRule>
    <cfRule type="cellIs" dxfId="2950" priority="673" operator="equal">
      <formula>"En avance"</formula>
    </cfRule>
    <cfRule type="cellIs" dxfId="2949" priority="674" operator="equal">
      <formula>"Cumplida"</formula>
    </cfRule>
  </conditionalFormatting>
  <conditionalFormatting sqref="CU202:CW202">
    <cfRule type="cellIs" dxfId="2948" priority="667" operator="equal">
      <formula>"Vencida"</formula>
    </cfRule>
    <cfRule type="cellIs" dxfId="2947" priority="668" operator="equal">
      <formula>"Sin iniciar"</formula>
    </cfRule>
    <cfRule type="cellIs" dxfId="2946" priority="669" operator="equal">
      <formula>"En avance"</formula>
    </cfRule>
    <cfRule type="cellIs" dxfId="2945" priority="670" operator="equal">
      <formula>"Cumplida"</formula>
    </cfRule>
  </conditionalFormatting>
  <conditionalFormatting sqref="CU206:CW206">
    <cfRule type="cellIs" dxfId="2944" priority="663" operator="equal">
      <formula>"Vencida"</formula>
    </cfRule>
    <cfRule type="cellIs" dxfId="2943" priority="664" operator="equal">
      <formula>"Sin iniciar"</formula>
    </cfRule>
    <cfRule type="cellIs" dxfId="2942" priority="665" operator="equal">
      <formula>"En avance"</formula>
    </cfRule>
    <cfRule type="cellIs" dxfId="2941" priority="666" operator="equal">
      <formula>"Cumplida"</formula>
    </cfRule>
  </conditionalFormatting>
  <conditionalFormatting sqref="CU225:CW232">
    <cfRule type="cellIs" dxfId="2940" priority="659" operator="equal">
      <formula>"Vencida"</formula>
    </cfRule>
    <cfRule type="cellIs" dxfId="2939" priority="660" operator="equal">
      <formula>"Sin iniciar"</formula>
    </cfRule>
    <cfRule type="cellIs" dxfId="2938" priority="661" operator="equal">
      <formula>"En avance"</formula>
    </cfRule>
    <cfRule type="cellIs" dxfId="2937" priority="662" operator="equal">
      <formula>"Cumplida"</formula>
    </cfRule>
  </conditionalFormatting>
  <conditionalFormatting sqref="CU234:CW235">
    <cfRule type="cellIs" dxfId="2936" priority="655" operator="equal">
      <formula>"Vencida"</formula>
    </cfRule>
    <cfRule type="cellIs" dxfId="2935" priority="656" operator="equal">
      <formula>"Sin iniciar"</formula>
    </cfRule>
    <cfRule type="cellIs" dxfId="2934" priority="657" operator="equal">
      <formula>"En avance"</formula>
    </cfRule>
    <cfRule type="cellIs" dxfId="2933" priority="658" operator="equal">
      <formula>"Cumplida"</formula>
    </cfRule>
  </conditionalFormatting>
  <conditionalFormatting sqref="CU242:CW246">
    <cfRule type="cellIs" dxfId="2932" priority="651" operator="equal">
      <formula>"Vencida"</formula>
    </cfRule>
    <cfRule type="cellIs" dxfId="2931" priority="652" operator="equal">
      <formula>"Sin iniciar"</formula>
    </cfRule>
    <cfRule type="cellIs" dxfId="2930" priority="653" operator="equal">
      <formula>"En avance"</formula>
    </cfRule>
    <cfRule type="cellIs" dxfId="2929" priority="654" operator="equal">
      <formula>"Cumplida"</formula>
    </cfRule>
  </conditionalFormatting>
  <conditionalFormatting sqref="CU256:CW256 CU259:CW259 CU257:CV258 CU260:CV261">
    <cfRule type="cellIs" dxfId="2928" priority="647" operator="equal">
      <formula>"Vencida"</formula>
    </cfRule>
    <cfRule type="cellIs" dxfId="2927" priority="648" operator="equal">
      <formula>"Sin iniciar"</formula>
    </cfRule>
    <cfRule type="cellIs" dxfId="2926" priority="649" operator="equal">
      <formula>"En avance"</formula>
    </cfRule>
    <cfRule type="cellIs" dxfId="2925" priority="650" operator="equal">
      <formula>"Cumplida"</formula>
    </cfRule>
  </conditionalFormatting>
  <conditionalFormatting sqref="CU289:CW289">
    <cfRule type="cellIs" dxfId="2924" priority="643" operator="equal">
      <formula>"Vencida"</formula>
    </cfRule>
    <cfRule type="cellIs" dxfId="2923" priority="644" operator="equal">
      <formula>"Sin iniciar"</formula>
    </cfRule>
    <cfRule type="cellIs" dxfId="2922" priority="645" operator="equal">
      <formula>"En avance"</formula>
    </cfRule>
    <cfRule type="cellIs" dxfId="2921" priority="646" operator="equal">
      <formula>"Cumplida"</formula>
    </cfRule>
  </conditionalFormatting>
  <conditionalFormatting sqref="CU330:CV330 CV327:CW327 CV329 CU327:CU329 CU331:CU332 CV335:CW335 CU317:CW319 CU321:CW326 CU342:CV342 CV337:CW341 CV336">
    <cfRule type="cellIs" dxfId="2920" priority="639" operator="equal">
      <formula>"Vencida"</formula>
    </cfRule>
    <cfRule type="cellIs" dxfId="2919" priority="640" operator="equal">
      <formula>"Sin iniciar"</formula>
    </cfRule>
    <cfRule type="cellIs" dxfId="2918" priority="641" operator="equal">
      <formula>"En avance"</formula>
    </cfRule>
    <cfRule type="cellIs" dxfId="2917" priority="642" operator="equal">
      <formula>"Cumplida"</formula>
    </cfRule>
  </conditionalFormatting>
  <conditionalFormatting sqref="CU320:CW320">
    <cfRule type="cellIs" dxfId="2916" priority="635" operator="equal">
      <formula>"Vencida"</formula>
    </cfRule>
    <cfRule type="cellIs" dxfId="2915" priority="636" operator="equal">
      <formula>"Sin iniciar"</formula>
    </cfRule>
    <cfRule type="cellIs" dxfId="2914" priority="637" operator="equal">
      <formula>"En avance"</formula>
    </cfRule>
    <cfRule type="cellIs" dxfId="2913" priority="638" operator="equal">
      <formula>"Cumplida"</formula>
    </cfRule>
  </conditionalFormatting>
  <conditionalFormatting sqref="CV328:CW328">
    <cfRule type="cellIs" dxfId="2912" priority="631" operator="equal">
      <formula>"Vencida"</formula>
    </cfRule>
    <cfRule type="cellIs" dxfId="2911" priority="632" operator="equal">
      <formula>"Sin iniciar"</formula>
    </cfRule>
    <cfRule type="cellIs" dxfId="2910" priority="633" operator="equal">
      <formula>"En avance"</formula>
    </cfRule>
    <cfRule type="cellIs" dxfId="2909" priority="634" operator="equal">
      <formula>"Cumplida"</formula>
    </cfRule>
  </conditionalFormatting>
  <conditionalFormatting sqref="CV331:CW332">
    <cfRule type="cellIs" dxfId="2908" priority="627" operator="equal">
      <formula>"Vencida"</formula>
    </cfRule>
    <cfRule type="cellIs" dxfId="2907" priority="628" operator="equal">
      <formula>"Sin iniciar"</formula>
    </cfRule>
    <cfRule type="cellIs" dxfId="2906" priority="629" operator="equal">
      <formula>"En avance"</formula>
    </cfRule>
    <cfRule type="cellIs" dxfId="2905" priority="630" operator="equal">
      <formula>"Cumplida"</formula>
    </cfRule>
  </conditionalFormatting>
  <conditionalFormatting sqref="CU333:CW333 CU334:CU341">
    <cfRule type="cellIs" dxfId="2904" priority="623" operator="equal">
      <formula>"Vencida"</formula>
    </cfRule>
    <cfRule type="cellIs" dxfId="2903" priority="624" operator="equal">
      <formula>"Sin iniciar"</formula>
    </cfRule>
    <cfRule type="cellIs" dxfId="2902" priority="625" operator="equal">
      <formula>"En avance"</formula>
    </cfRule>
    <cfRule type="cellIs" dxfId="2901" priority="626" operator="equal">
      <formula>"Cumplida"</formula>
    </cfRule>
  </conditionalFormatting>
  <conditionalFormatting sqref="CV334:CW334">
    <cfRule type="cellIs" dxfId="2900" priority="619" operator="equal">
      <formula>"Vencida"</formula>
    </cfRule>
    <cfRule type="cellIs" dxfId="2899" priority="620" operator="equal">
      <formula>"Sin iniciar"</formula>
    </cfRule>
    <cfRule type="cellIs" dxfId="2898" priority="621" operator="equal">
      <formula>"En avance"</formula>
    </cfRule>
    <cfRule type="cellIs" dxfId="2897" priority="622" operator="equal">
      <formula>"Cumplida"</formula>
    </cfRule>
  </conditionalFormatting>
  <conditionalFormatting sqref="CU345:CV345">
    <cfRule type="cellIs" dxfId="2896" priority="615" operator="equal">
      <formula>"Vencida"</formula>
    </cfRule>
    <cfRule type="cellIs" dxfId="2895" priority="616" operator="equal">
      <formula>"Sin iniciar"</formula>
    </cfRule>
    <cfRule type="cellIs" dxfId="2894" priority="617" operator="equal">
      <formula>"En avance"</formula>
    </cfRule>
    <cfRule type="cellIs" dxfId="2893" priority="618" operator="equal">
      <formula>"Cumplida"</formula>
    </cfRule>
  </conditionalFormatting>
  <conditionalFormatting sqref="CU354">
    <cfRule type="cellIs" dxfId="2892" priority="611" operator="equal">
      <formula>"Vencida"</formula>
    </cfRule>
    <cfRule type="cellIs" dxfId="2891" priority="612" operator="equal">
      <formula>"Sin iniciar"</formula>
    </cfRule>
    <cfRule type="cellIs" dxfId="2890" priority="613" operator="equal">
      <formula>"En avance"</formula>
    </cfRule>
    <cfRule type="cellIs" dxfId="2889" priority="614" operator="equal">
      <formula>"Cumplida"</formula>
    </cfRule>
  </conditionalFormatting>
  <conditionalFormatting sqref="CU355 CU356:CV356 CW355">
    <cfRule type="cellIs" dxfId="2888" priority="607" operator="equal">
      <formula>"Vencida"</formula>
    </cfRule>
    <cfRule type="cellIs" dxfId="2887" priority="608" operator="equal">
      <formula>"Sin iniciar"</formula>
    </cfRule>
    <cfRule type="cellIs" dxfId="2886" priority="609" operator="equal">
      <formula>"En avance"</formula>
    </cfRule>
    <cfRule type="cellIs" dxfId="2885" priority="610" operator="equal">
      <formula>"Cumplida"</formula>
    </cfRule>
  </conditionalFormatting>
  <conditionalFormatting sqref="CU358">
    <cfRule type="cellIs" dxfId="2884" priority="603" operator="equal">
      <formula>"Vencida"</formula>
    </cfRule>
    <cfRule type="cellIs" dxfId="2883" priority="604" operator="equal">
      <formula>"Sin iniciar"</formula>
    </cfRule>
    <cfRule type="cellIs" dxfId="2882" priority="605" operator="equal">
      <formula>"En avance"</formula>
    </cfRule>
    <cfRule type="cellIs" dxfId="2881" priority="606" operator="equal">
      <formula>"Cumplida"</formula>
    </cfRule>
  </conditionalFormatting>
  <conditionalFormatting sqref="CV358">
    <cfRule type="cellIs" dxfId="2880" priority="599" operator="equal">
      <formula>"Vencida"</formula>
    </cfRule>
    <cfRule type="cellIs" dxfId="2879" priority="600" operator="equal">
      <formula>"Sin iniciar"</formula>
    </cfRule>
    <cfRule type="cellIs" dxfId="2878" priority="601" operator="equal">
      <formula>"En avance"</formula>
    </cfRule>
    <cfRule type="cellIs" dxfId="2877" priority="602" operator="equal">
      <formula>"Cumplida"</formula>
    </cfRule>
  </conditionalFormatting>
  <conditionalFormatting sqref="CU360:CV360">
    <cfRule type="cellIs" dxfId="2876" priority="595" operator="equal">
      <formula>"Vencida"</formula>
    </cfRule>
    <cfRule type="cellIs" dxfId="2875" priority="596" operator="equal">
      <formula>"Sin iniciar"</formula>
    </cfRule>
    <cfRule type="cellIs" dxfId="2874" priority="597" operator="equal">
      <formula>"En avance"</formula>
    </cfRule>
    <cfRule type="cellIs" dxfId="2873" priority="598" operator="equal">
      <formula>"Cumplida"</formula>
    </cfRule>
  </conditionalFormatting>
  <conditionalFormatting sqref="CU364">
    <cfRule type="cellIs" dxfId="2872" priority="591" operator="equal">
      <formula>"Vencida"</formula>
    </cfRule>
    <cfRule type="cellIs" dxfId="2871" priority="592" operator="equal">
      <formula>"Sin iniciar"</formula>
    </cfRule>
    <cfRule type="cellIs" dxfId="2870" priority="593" operator="equal">
      <formula>"En avance"</formula>
    </cfRule>
    <cfRule type="cellIs" dxfId="2869" priority="594" operator="equal">
      <formula>"Cumplida"</formula>
    </cfRule>
  </conditionalFormatting>
  <conditionalFormatting sqref="CV364:CW364">
    <cfRule type="cellIs" dxfId="2868" priority="587" operator="equal">
      <formula>"Vencida"</formula>
    </cfRule>
    <cfRule type="cellIs" dxfId="2867" priority="588" operator="equal">
      <formula>"Sin iniciar"</formula>
    </cfRule>
    <cfRule type="cellIs" dxfId="2866" priority="589" operator="equal">
      <formula>"En avance"</formula>
    </cfRule>
    <cfRule type="cellIs" dxfId="2865" priority="590" operator="equal">
      <formula>"Cumplida"</formula>
    </cfRule>
  </conditionalFormatting>
  <conditionalFormatting sqref="CV377:CW377">
    <cfRule type="cellIs" dxfId="2864" priority="583" operator="equal">
      <formula>"Vencida"</formula>
    </cfRule>
    <cfRule type="cellIs" dxfId="2863" priority="584" operator="equal">
      <formula>"Sin iniciar"</formula>
    </cfRule>
    <cfRule type="cellIs" dxfId="2862" priority="585" operator="equal">
      <formula>"En avance"</formula>
    </cfRule>
    <cfRule type="cellIs" dxfId="2861" priority="586" operator="equal">
      <formula>"Cumplida"</formula>
    </cfRule>
  </conditionalFormatting>
  <conditionalFormatting sqref="CU377">
    <cfRule type="cellIs" dxfId="2860" priority="579" operator="equal">
      <formula>"Vencida"</formula>
    </cfRule>
    <cfRule type="cellIs" dxfId="2859" priority="580" operator="equal">
      <formula>"Sin iniciar"</formula>
    </cfRule>
    <cfRule type="cellIs" dxfId="2858" priority="581" operator="equal">
      <formula>"En avance"</formula>
    </cfRule>
    <cfRule type="cellIs" dxfId="2857" priority="582" operator="equal">
      <formula>"Cumplida"</formula>
    </cfRule>
  </conditionalFormatting>
  <conditionalFormatting sqref="CU385">
    <cfRule type="cellIs" dxfId="2856" priority="575" operator="equal">
      <formula>"Vencida"</formula>
    </cfRule>
    <cfRule type="cellIs" dxfId="2855" priority="576" operator="equal">
      <formula>"Sin iniciar"</formula>
    </cfRule>
    <cfRule type="cellIs" dxfId="2854" priority="577" operator="equal">
      <formula>"En avance"</formula>
    </cfRule>
    <cfRule type="cellIs" dxfId="2853" priority="578" operator="equal">
      <formula>"Cumplida"</formula>
    </cfRule>
  </conditionalFormatting>
  <conditionalFormatting sqref="CV385:CW385">
    <cfRule type="cellIs" dxfId="2852" priority="571" operator="equal">
      <formula>"Vencida"</formula>
    </cfRule>
    <cfRule type="cellIs" dxfId="2851" priority="572" operator="equal">
      <formula>"Sin iniciar"</formula>
    </cfRule>
    <cfRule type="cellIs" dxfId="2850" priority="573" operator="equal">
      <formula>"En avance"</formula>
    </cfRule>
    <cfRule type="cellIs" dxfId="2849" priority="574" operator="equal">
      <formula>"Cumplida"</formula>
    </cfRule>
  </conditionalFormatting>
  <conditionalFormatting sqref="CU397:CW397">
    <cfRule type="cellIs" dxfId="2848" priority="567" operator="equal">
      <formula>"Vencida"</formula>
    </cfRule>
    <cfRule type="cellIs" dxfId="2847" priority="568" operator="equal">
      <formula>"Sin iniciar"</formula>
    </cfRule>
    <cfRule type="cellIs" dxfId="2846" priority="569" operator="equal">
      <formula>"En avance"</formula>
    </cfRule>
    <cfRule type="cellIs" dxfId="2845" priority="570" operator="equal">
      <formula>"Cumplida"</formula>
    </cfRule>
  </conditionalFormatting>
  <conditionalFormatting sqref="CU399:CW399">
    <cfRule type="cellIs" dxfId="2844" priority="563" operator="equal">
      <formula>"Vencida"</formula>
    </cfRule>
    <cfRule type="cellIs" dxfId="2843" priority="564" operator="equal">
      <formula>"Sin iniciar"</formula>
    </cfRule>
    <cfRule type="cellIs" dxfId="2842" priority="565" operator="equal">
      <formula>"En avance"</formula>
    </cfRule>
    <cfRule type="cellIs" dxfId="2841" priority="566" operator="equal">
      <formula>"Cumplida"</formula>
    </cfRule>
  </conditionalFormatting>
  <conditionalFormatting sqref="CU402:CV402">
    <cfRule type="cellIs" dxfId="2840" priority="559" operator="equal">
      <formula>"Vencida"</formula>
    </cfRule>
    <cfRule type="cellIs" dxfId="2839" priority="560" operator="equal">
      <formula>"Sin iniciar"</formula>
    </cfRule>
    <cfRule type="cellIs" dxfId="2838" priority="561" operator="equal">
      <formula>"En avance"</formula>
    </cfRule>
    <cfRule type="cellIs" dxfId="2837" priority="562" operator="equal">
      <formula>"Cumplida"</formula>
    </cfRule>
  </conditionalFormatting>
  <conditionalFormatting sqref="CV408:CW408">
    <cfRule type="cellIs" dxfId="2836" priority="555" operator="equal">
      <formula>"Vencida"</formula>
    </cfRule>
    <cfRule type="cellIs" dxfId="2835" priority="556" operator="equal">
      <formula>"Sin iniciar"</formula>
    </cfRule>
    <cfRule type="cellIs" dxfId="2834" priority="557" operator="equal">
      <formula>"En avance"</formula>
    </cfRule>
    <cfRule type="cellIs" dxfId="2833" priority="558" operator="equal">
      <formula>"Cumplida"</formula>
    </cfRule>
  </conditionalFormatting>
  <conditionalFormatting sqref="CU408">
    <cfRule type="cellIs" dxfId="2832" priority="551" operator="equal">
      <formula>"Vencida"</formula>
    </cfRule>
    <cfRule type="cellIs" dxfId="2831" priority="552" operator="equal">
      <formula>"Sin iniciar"</formula>
    </cfRule>
    <cfRule type="cellIs" dxfId="2830" priority="553" operator="equal">
      <formula>"En avance"</formula>
    </cfRule>
    <cfRule type="cellIs" dxfId="2829" priority="554" operator="equal">
      <formula>"Cumplida"</formula>
    </cfRule>
  </conditionalFormatting>
  <conditionalFormatting sqref="CV412:CW412">
    <cfRule type="cellIs" dxfId="2828" priority="547" operator="equal">
      <formula>"Vencida"</formula>
    </cfRule>
    <cfRule type="cellIs" dxfId="2827" priority="548" operator="equal">
      <formula>"Sin iniciar"</formula>
    </cfRule>
    <cfRule type="cellIs" dxfId="2826" priority="549" operator="equal">
      <formula>"En avance"</formula>
    </cfRule>
    <cfRule type="cellIs" dxfId="2825" priority="550" operator="equal">
      <formula>"Cumplida"</formula>
    </cfRule>
  </conditionalFormatting>
  <conditionalFormatting sqref="CU412">
    <cfRule type="cellIs" dxfId="2824" priority="543" operator="equal">
      <formula>"Vencida"</formula>
    </cfRule>
    <cfRule type="cellIs" dxfId="2823" priority="544" operator="equal">
      <formula>"Sin iniciar"</formula>
    </cfRule>
    <cfRule type="cellIs" dxfId="2822" priority="545" operator="equal">
      <formula>"En avance"</formula>
    </cfRule>
    <cfRule type="cellIs" dxfId="2821" priority="546" operator="equal">
      <formula>"Cumplida"</formula>
    </cfRule>
  </conditionalFormatting>
  <conditionalFormatting sqref="CU421:CV423">
    <cfRule type="cellIs" dxfId="2820" priority="539" operator="equal">
      <formula>"Vencida"</formula>
    </cfRule>
    <cfRule type="cellIs" dxfId="2819" priority="540" operator="equal">
      <formula>"Sin iniciar"</formula>
    </cfRule>
    <cfRule type="cellIs" dxfId="2818" priority="541" operator="equal">
      <formula>"En avance"</formula>
    </cfRule>
    <cfRule type="cellIs" dxfId="2817" priority="542" operator="equal">
      <formula>"Cumplida"</formula>
    </cfRule>
  </conditionalFormatting>
  <conditionalFormatting sqref="CU430:CW430 CU429:CV429 CU431:CV440">
    <cfRule type="cellIs" dxfId="2816" priority="535" operator="equal">
      <formula>"Vencida"</formula>
    </cfRule>
    <cfRule type="cellIs" dxfId="2815" priority="536" operator="equal">
      <formula>"Sin iniciar"</formula>
    </cfRule>
    <cfRule type="cellIs" dxfId="2814" priority="537" operator="equal">
      <formula>"En avance"</formula>
    </cfRule>
    <cfRule type="cellIs" dxfId="2813" priority="538" operator="equal">
      <formula>"Cumplida"</formula>
    </cfRule>
  </conditionalFormatting>
  <conditionalFormatting sqref="CU448:CW449 CU450:CV453">
    <cfRule type="cellIs" dxfId="2812" priority="531" operator="equal">
      <formula>"Vencida"</formula>
    </cfRule>
    <cfRule type="cellIs" dxfId="2811" priority="532" operator="equal">
      <formula>"Sin iniciar"</formula>
    </cfRule>
    <cfRule type="cellIs" dxfId="2810" priority="533" operator="equal">
      <formula>"En avance"</formula>
    </cfRule>
    <cfRule type="cellIs" dxfId="2809" priority="534" operator="equal">
      <formula>"Cumplida"</formula>
    </cfRule>
  </conditionalFormatting>
  <conditionalFormatting sqref="CU470:CV473 CU469:CW469 CU464:CV468">
    <cfRule type="cellIs" dxfId="2808" priority="527" operator="equal">
      <formula>"Vencida"</formula>
    </cfRule>
    <cfRule type="cellIs" dxfId="2807" priority="528" operator="equal">
      <formula>"Sin iniciar"</formula>
    </cfRule>
    <cfRule type="cellIs" dxfId="2806" priority="529" operator="equal">
      <formula>"En avance"</formula>
    </cfRule>
    <cfRule type="cellIs" dxfId="2805" priority="530" operator="equal">
      <formula>"Cumplida"</formula>
    </cfRule>
  </conditionalFormatting>
  <conditionalFormatting sqref="CU476:CV477">
    <cfRule type="cellIs" dxfId="2804" priority="523" operator="equal">
      <formula>"Vencida"</formula>
    </cfRule>
    <cfRule type="cellIs" dxfId="2803" priority="524" operator="equal">
      <formula>"Sin iniciar"</formula>
    </cfRule>
    <cfRule type="cellIs" dxfId="2802" priority="525" operator="equal">
      <formula>"En avance"</formula>
    </cfRule>
    <cfRule type="cellIs" dxfId="2801" priority="526" operator="equal">
      <formula>"Cumplida"</formula>
    </cfRule>
  </conditionalFormatting>
  <conditionalFormatting sqref="CU494:CV494">
    <cfRule type="cellIs" dxfId="2800" priority="519" operator="equal">
      <formula>"Vencida"</formula>
    </cfRule>
    <cfRule type="cellIs" dxfId="2799" priority="520" operator="equal">
      <formula>"Sin iniciar"</formula>
    </cfRule>
    <cfRule type="cellIs" dxfId="2798" priority="521" operator="equal">
      <formula>"En avance"</formula>
    </cfRule>
    <cfRule type="cellIs" dxfId="2797" priority="522" operator="equal">
      <formula>"Cumplida"</formula>
    </cfRule>
  </conditionalFormatting>
  <conditionalFormatting sqref="CU497:CV497">
    <cfRule type="cellIs" dxfId="2796" priority="515" operator="equal">
      <formula>"Vencida"</formula>
    </cfRule>
    <cfRule type="cellIs" dxfId="2795" priority="516" operator="equal">
      <formula>"Sin iniciar"</formula>
    </cfRule>
    <cfRule type="cellIs" dxfId="2794" priority="517" operator="equal">
      <formula>"En avance"</formula>
    </cfRule>
    <cfRule type="cellIs" dxfId="2793" priority="518" operator="equal">
      <formula>"Cumplida"</formula>
    </cfRule>
  </conditionalFormatting>
  <conditionalFormatting sqref="CU518:CU520">
    <cfRule type="cellIs" dxfId="2792" priority="511" operator="equal">
      <formula>"Vencida"</formula>
    </cfRule>
    <cfRule type="cellIs" dxfId="2791" priority="512" operator="equal">
      <formula>"Sin iniciar"</formula>
    </cfRule>
    <cfRule type="cellIs" dxfId="2790" priority="513" operator="equal">
      <formula>"En avance"</formula>
    </cfRule>
    <cfRule type="cellIs" dxfId="2789" priority="514" operator="equal">
      <formula>"Cumplida"</formula>
    </cfRule>
  </conditionalFormatting>
  <conditionalFormatting sqref="CW354">
    <cfRule type="cellIs" dxfId="2788" priority="507" operator="equal">
      <formula>"Vencida"</formula>
    </cfRule>
  </conditionalFormatting>
  <conditionalFormatting sqref="CW354">
    <cfRule type="cellIs" dxfId="2787" priority="508" operator="equal">
      <formula>"Sin iniciar"</formula>
    </cfRule>
  </conditionalFormatting>
  <conditionalFormatting sqref="CW354">
    <cfRule type="cellIs" dxfId="2786" priority="509" operator="equal">
      <formula>"En avance"</formula>
    </cfRule>
  </conditionalFormatting>
  <conditionalFormatting sqref="CW354">
    <cfRule type="cellIs" dxfId="2785" priority="510" operator="equal">
      <formula>"Cumplida"</formula>
    </cfRule>
  </conditionalFormatting>
  <conditionalFormatting sqref="CW356">
    <cfRule type="cellIs" dxfId="2784" priority="503" operator="equal">
      <formula>"Vencida"</formula>
    </cfRule>
  </conditionalFormatting>
  <conditionalFormatting sqref="CW356">
    <cfRule type="cellIs" dxfId="2783" priority="504" operator="equal">
      <formula>"Sin iniciar"</formula>
    </cfRule>
  </conditionalFormatting>
  <conditionalFormatting sqref="CW356">
    <cfRule type="cellIs" dxfId="2782" priority="505" operator="equal">
      <formula>"En avance"</formula>
    </cfRule>
  </conditionalFormatting>
  <conditionalFormatting sqref="CW356">
    <cfRule type="cellIs" dxfId="2781" priority="506" operator="equal">
      <formula>"Cumplida"</formula>
    </cfRule>
  </conditionalFormatting>
  <conditionalFormatting sqref="CW358">
    <cfRule type="cellIs" dxfId="2780" priority="499" operator="equal">
      <formula>"Vencida"</formula>
    </cfRule>
  </conditionalFormatting>
  <conditionalFormatting sqref="CW358">
    <cfRule type="cellIs" dxfId="2779" priority="500" operator="equal">
      <formula>"Sin iniciar"</formula>
    </cfRule>
  </conditionalFormatting>
  <conditionalFormatting sqref="CW358">
    <cfRule type="cellIs" dxfId="2778" priority="501" operator="equal">
      <formula>"En avance"</formula>
    </cfRule>
  </conditionalFormatting>
  <conditionalFormatting sqref="CW358">
    <cfRule type="cellIs" dxfId="2777" priority="502" operator="equal">
      <formula>"Cumplida"</formula>
    </cfRule>
  </conditionalFormatting>
  <conditionalFormatting sqref="CW360">
    <cfRule type="cellIs" dxfId="2776" priority="495" operator="equal">
      <formula>"Vencida"</formula>
    </cfRule>
  </conditionalFormatting>
  <conditionalFormatting sqref="CW360">
    <cfRule type="cellIs" dxfId="2775" priority="496" operator="equal">
      <formula>"Sin iniciar"</formula>
    </cfRule>
  </conditionalFormatting>
  <conditionalFormatting sqref="CW360">
    <cfRule type="cellIs" dxfId="2774" priority="497" operator="equal">
      <formula>"En avance"</formula>
    </cfRule>
  </conditionalFormatting>
  <conditionalFormatting sqref="CW360">
    <cfRule type="cellIs" dxfId="2773" priority="498" operator="equal">
      <formula>"Cumplida"</formula>
    </cfRule>
  </conditionalFormatting>
  <conditionalFormatting sqref="CW402">
    <cfRule type="cellIs" dxfId="2772" priority="491" operator="equal">
      <formula>"Vencida"</formula>
    </cfRule>
  </conditionalFormatting>
  <conditionalFormatting sqref="CW402">
    <cfRule type="cellIs" dxfId="2771" priority="492" operator="equal">
      <formula>"Sin iniciar"</formula>
    </cfRule>
  </conditionalFormatting>
  <conditionalFormatting sqref="CW402">
    <cfRule type="cellIs" dxfId="2770" priority="493" operator="equal">
      <formula>"En avance"</formula>
    </cfRule>
  </conditionalFormatting>
  <conditionalFormatting sqref="CW402">
    <cfRule type="cellIs" dxfId="2769" priority="494" operator="equal">
      <formula>"Cumplida"</formula>
    </cfRule>
  </conditionalFormatting>
  <conditionalFormatting sqref="CW421">
    <cfRule type="cellIs" dxfId="2768" priority="487" operator="equal">
      <formula>"Vencida"</formula>
    </cfRule>
  </conditionalFormatting>
  <conditionalFormatting sqref="CW421">
    <cfRule type="cellIs" dxfId="2767" priority="488" operator="equal">
      <formula>"Sin iniciar"</formula>
    </cfRule>
  </conditionalFormatting>
  <conditionalFormatting sqref="CW421">
    <cfRule type="cellIs" dxfId="2766" priority="489" operator="equal">
      <formula>"En avance"</formula>
    </cfRule>
  </conditionalFormatting>
  <conditionalFormatting sqref="CW421">
    <cfRule type="cellIs" dxfId="2765" priority="490" operator="equal">
      <formula>"Cumplida"</formula>
    </cfRule>
  </conditionalFormatting>
  <conditionalFormatting sqref="CW422">
    <cfRule type="cellIs" dxfId="2764" priority="483" operator="equal">
      <formula>"Vencida"</formula>
    </cfRule>
  </conditionalFormatting>
  <conditionalFormatting sqref="CW422">
    <cfRule type="cellIs" dxfId="2763" priority="484" operator="equal">
      <formula>"Sin iniciar"</formula>
    </cfRule>
  </conditionalFormatting>
  <conditionalFormatting sqref="CW422">
    <cfRule type="cellIs" dxfId="2762" priority="485" operator="equal">
      <formula>"En avance"</formula>
    </cfRule>
  </conditionalFormatting>
  <conditionalFormatting sqref="CW422">
    <cfRule type="cellIs" dxfId="2761" priority="486" operator="equal">
      <formula>"Cumplida"</formula>
    </cfRule>
  </conditionalFormatting>
  <conditionalFormatting sqref="CW423">
    <cfRule type="cellIs" dxfId="2760" priority="479" operator="equal">
      <formula>"Vencida"</formula>
    </cfRule>
  </conditionalFormatting>
  <conditionalFormatting sqref="CW423">
    <cfRule type="cellIs" dxfId="2759" priority="480" operator="equal">
      <formula>"Sin iniciar"</formula>
    </cfRule>
  </conditionalFormatting>
  <conditionalFormatting sqref="CW423">
    <cfRule type="cellIs" dxfId="2758" priority="481" operator="equal">
      <formula>"En avance"</formula>
    </cfRule>
  </conditionalFormatting>
  <conditionalFormatting sqref="CW423">
    <cfRule type="cellIs" dxfId="2757" priority="482" operator="equal">
      <formula>"Cumplida"</formula>
    </cfRule>
  </conditionalFormatting>
  <conditionalFormatting sqref="CW429">
    <cfRule type="cellIs" dxfId="2756" priority="475" operator="equal">
      <formula>"Vencida"</formula>
    </cfRule>
  </conditionalFormatting>
  <conditionalFormatting sqref="CW429">
    <cfRule type="cellIs" dxfId="2755" priority="476" operator="equal">
      <formula>"Sin iniciar"</formula>
    </cfRule>
  </conditionalFormatting>
  <conditionalFormatting sqref="CW429">
    <cfRule type="cellIs" dxfId="2754" priority="477" operator="equal">
      <formula>"En avance"</formula>
    </cfRule>
  </conditionalFormatting>
  <conditionalFormatting sqref="CW429">
    <cfRule type="cellIs" dxfId="2753" priority="478" operator="equal">
      <formula>"Cumplida"</formula>
    </cfRule>
  </conditionalFormatting>
  <conditionalFormatting sqref="CW431">
    <cfRule type="cellIs" dxfId="2752" priority="471" operator="equal">
      <formula>"Vencida"</formula>
    </cfRule>
  </conditionalFormatting>
  <conditionalFormatting sqref="CW431">
    <cfRule type="cellIs" dxfId="2751" priority="472" operator="equal">
      <formula>"Sin iniciar"</formula>
    </cfRule>
  </conditionalFormatting>
  <conditionalFormatting sqref="CW431">
    <cfRule type="cellIs" dxfId="2750" priority="473" operator="equal">
      <formula>"En avance"</formula>
    </cfRule>
  </conditionalFormatting>
  <conditionalFormatting sqref="CW431">
    <cfRule type="cellIs" dxfId="2749" priority="474" operator="equal">
      <formula>"Cumplida"</formula>
    </cfRule>
  </conditionalFormatting>
  <conditionalFormatting sqref="CW432">
    <cfRule type="cellIs" dxfId="2748" priority="467" operator="equal">
      <formula>"Vencida"</formula>
    </cfRule>
  </conditionalFormatting>
  <conditionalFormatting sqref="CW432">
    <cfRule type="cellIs" dxfId="2747" priority="468" operator="equal">
      <formula>"Sin iniciar"</formula>
    </cfRule>
  </conditionalFormatting>
  <conditionalFormatting sqref="CW432">
    <cfRule type="cellIs" dxfId="2746" priority="469" operator="equal">
      <formula>"En avance"</formula>
    </cfRule>
  </conditionalFormatting>
  <conditionalFormatting sqref="CW432">
    <cfRule type="cellIs" dxfId="2745" priority="470" operator="equal">
      <formula>"Cumplida"</formula>
    </cfRule>
  </conditionalFormatting>
  <conditionalFormatting sqref="CW433">
    <cfRule type="cellIs" dxfId="2744" priority="463" operator="equal">
      <formula>"Vencida"</formula>
    </cfRule>
  </conditionalFormatting>
  <conditionalFormatting sqref="CW433">
    <cfRule type="cellIs" dxfId="2743" priority="464" operator="equal">
      <formula>"Sin iniciar"</formula>
    </cfRule>
  </conditionalFormatting>
  <conditionalFormatting sqref="CW433">
    <cfRule type="cellIs" dxfId="2742" priority="465" operator="equal">
      <formula>"En avance"</formula>
    </cfRule>
  </conditionalFormatting>
  <conditionalFormatting sqref="CW433">
    <cfRule type="cellIs" dxfId="2741" priority="466" operator="equal">
      <formula>"Cumplida"</formula>
    </cfRule>
  </conditionalFormatting>
  <conditionalFormatting sqref="CW477">
    <cfRule type="cellIs" dxfId="2740" priority="455" operator="equal">
      <formula>"Vencida"</formula>
    </cfRule>
  </conditionalFormatting>
  <conditionalFormatting sqref="CW477">
    <cfRule type="cellIs" dxfId="2739" priority="456" operator="equal">
      <formula>"Sin iniciar"</formula>
    </cfRule>
  </conditionalFormatting>
  <conditionalFormatting sqref="CW477">
    <cfRule type="cellIs" dxfId="2738" priority="457" operator="equal">
      <formula>"En avance"</formula>
    </cfRule>
  </conditionalFormatting>
  <conditionalFormatting sqref="CW477">
    <cfRule type="cellIs" dxfId="2737" priority="458" operator="equal">
      <formula>"Cumplida"</formula>
    </cfRule>
  </conditionalFormatting>
  <conditionalFormatting sqref="CW476">
    <cfRule type="cellIs" dxfId="2736" priority="451" operator="equal">
      <formula>"Vencida"</formula>
    </cfRule>
  </conditionalFormatting>
  <conditionalFormatting sqref="CW476">
    <cfRule type="cellIs" dxfId="2735" priority="452" operator="equal">
      <formula>"Sin iniciar"</formula>
    </cfRule>
  </conditionalFormatting>
  <conditionalFormatting sqref="CW476">
    <cfRule type="cellIs" dxfId="2734" priority="453" operator="equal">
      <formula>"En avance"</formula>
    </cfRule>
  </conditionalFormatting>
  <conditionalFormatting sqref="CW476">
    <cfRule type="cellIs" dxfId="2733" priority="454" operator="equal">
      <formula>"Cumplida"</formula>
    </cfRule>
  </conditionalFormatting>
  <conditionalFormatting sqref="CW474">
    <cfRule type="cellIs" dxfId="2732" priority="447" operator="equal">
      <formula>"Vencida"</formula>
    </cfRule>
  </conditionalFormatting>
  <conditionalFormatting sqref="CW474">
    <cfRule type="cellIs" dxfId="2731" priority="448" operator="equal">
      <formula>"Sin iniciar"</formula>
    </cfRule>
  </conditionalFormatting>
  <conditionalFormatting sqref="CW474">
    <cfRule type="cellIs" dxfId="2730" priority="449" operator="equal">
      <formula>"En avance"</formula>
    </cfRule>
  </conditionalFormatting>
  <conditionalFormatting sqref="CW474">
    <cfRule type="cellIs" dxfId="2729" priority="450" operator="equal">
      <formula>"Cumplida"</formula>
    </cfRule>
  </conditionalFormatting>
  <conditionalFormatting sqref="CW473">
    <cfRule type="cellIs" dxfId="2728" priority="443" operator="equal">
      <formula>"Vencida"</formula>
    </cfRule>
  </conditionalFormatting>
  <conditionalFormatting sqref="CW473">
    <cfRule type="cellIs" dxfId="2727" priority="444" operator="equal">
      <formula>"Sin iniciar"</formula>
    </cfRule>
  </conditionalFormatting>
  <conditionalFormatting sqref="CW473">
    <cfRule type="cellIs" dxfId="2726" priority="445" operator="equal">
      <formula>"En avance"</formula>
    </cfRule>
  </conditionalFormatting>
  <conditionalFormatting sqref="CW473">
    <cfRule type="cellIs" dxfId="2725" priority="446" operator="equal">
      <formula>"Cumplida"</formula>
    </cfRule>
  </conditionalFormatting>
  <conditionalFormatting sqref="CW472">
    <cfRule type="cellIs" dxfId="2724" priority="439" operator="equal">
      <formula>"Vencida"</formula>
    </cfRule>
  </conditionalFormatting>
  <conditionalFormatting sqref="CW472">
    <cfRule type="cellIs" dxfId="2723" priority="440" operator="equal">
      <formula>"Sin iniciar"</formula>
    </cfRule>
  </conditionalFormatting>
  <conditionalFormatting sqref="CW472">
    <cfRule type="cellIs" dxfId="2722" priority="441" operator="equal">
      <formula>"En avance"</formula>
    </cfRule>
  </conditionalFormatting>
  <conditionalFormatting sqref="CW472">
    <cfRule type="cellIs" dxfId="2721" priority="442" operator="equal">
      <formula>"Cumplida"</formula>
    </cfRule>
  </conditionalFormatting>
  <conditionalFormatting sqref="CW471">
    <cfRule type="cellIs" dxfId="2720" priority="435" operator="equal">
      <formula>"Vencida"</formula>
    </cfRule>
  </conditionalFormatting>
  <conditionalFormatting sqref="CW471">
    <cfRule type="cellIs" dxfId="2719" priority="436" operator="equal">
      <formula>"Sin iniciar"</formula>
    </cfRule>
  </conditionalFormatting>
  <conditionalFormatting sqref="CW471">
    <cfRule type="cellIs" dxfId="2718" priority="437" operator="equal">
      <formula>"En avance"</formula>
    </cfRule>
  </conditionalFormatting>
  <conditionalFormatting sqref="CW471">
    <cfRule type="cellIs" dxfId="2717" priority="438" operator="equal">
      <formula>"Cumplida"</formula>
    </cfRule>
  </conditionalFormatting>
  <conditionalFormatting sqref="CW470">
    <cfRule type="cellIs" dxfId="2716" priority="431" operator="equal">
      <formula>"Vencida"</formula>
    </cfRule>
  </conditionalFormatting>
  <conditionalFormatting sqref="CW470">
    <cfRule type="cellIs" dxfId="2715" priority="432" operator="equal">
      <formula>"Sin iniciar"</formula>
    </cfRule>
  </conditionalFormatting>
  <conditionalFormatting sqref="CW470">
    <cfRule type="cellIs" dxfId="2714" priority="433" operator="equal">
      <formula>"En avance"</formula>
    </cfRule>
  </conditionalFormatting>
  <conditionalFormatting sqref="CW470">
    <cfRule type="cellIs" dxfId="2713" priority="434" operator="equal">
      <formula>"Cumplida"</formula>
    </cfRule>
  </conditionalFormatting>
  <conditionalFormatting sqref="CW468">
    <cfRule type="cellIs" dxfId="2712" priority="427" operator="equal">
      <formula>"Vencida"</formula>
    </cfRule>
  </conditionalFormatting>
  <conditionalFormatting sqref="CW468">
    <cfRule type="cellIs" dxfId="2711" priority="428" operator="equal">
      <formula>"Sin iniciar"</formula>
    </cfRule>
  </conditionalFormatting>
  <conditionalFormatting sqref="CW468">
    <cfRule type="cellIs" dxfId="2710" priority="429" operator="equal">
      <formula>"En avance"</formula>
    </cfRule>
  </conditionalFormatting>
  <conditionalFormatting sqref="CW468">
    <cfRule type="cellIs" dxfId="2709" priority="430" operator="equal">
      <formula>"Cumplida"</formula>
    </cfRule>
  </conditionalFormatting>
  <conditionalFormatting sqref="CW467">
    <cfRule type="cellIs" dxfId="2708" priority="423" operator="equal">
      <formula>"Vencida"</formula>
    </cfRule>
  </conditionalFormatting>
  <conditionalFormatting sqref="CW467">
    <cfRule type="cellIs" dxfId="2707" priority="424" operator="equal">
      <formula>"Sin iniciar"</formula>
    </cfRule>
  </conditionalFormatting>
  <conditionalFormatting sqref="CW467">
    <cfRule type="cellIs" dxfId="2706" priority="425" operator="equal">
      <formula>"En avance"</formula>
    </cfRule>
  </conditionalFormatting>
  <conditionalFormatting sqref="CW467">
    <cfRule type="cellIs" dxfId="2705" priority="426" operator="equal">
      <formula>"Cumplida"</formula>
    </cfRule>
  </conditionalFormatting>
  <conditionalFormatting sqref="CW466">
    <cfRule type="cellIs" dxfId="2704" priority="419" operator="equal">
      <formula>"Vencida"</formula>
    </cfRule>
  </conditionalFormatting>
  <conditionalFormatting sqref="CW466">
    <cfRule type="cellIs" dxfId="2703" priority="420" operator="equal">
      <formula>"Sin iniciar"</formula>
    </cfRule>
  </conditionalFormatting>
  <conditionalFormatting sqref="CW466">
    <cfRule type="cellIs" dxfId="2702" priority="421" operator="equal">
      <formula>"En avance"</formula>
    </cfRule>
  </conditionalFormatting>
  <conditionalFormatting sqref="CW466">
    <cfRule type="cellIs" dxfId="2701" priority="422" operator="equal">
      <formula>"Cumplida"</formula>
    </cfRule>
  </conditionalFormatting>
  <conditionalFormatting sqref="CW110">
    <cfRule type="cellIs" dxfId="2700" priority="415" operator="equal">
      <formula>"Vencida"</formula>
    </cfRule>
  </conditionalFormatting>
  <conditionalFormatting sqref="CW110">
    <cfRule type="cellIs" dxfId="2699" priority="416" operator="equal">
      <formula>"Sin iniciar"</formula>
    </cfRule>
  </conditionalFormatting>
  <conditionalFormatting sqref="CW110">
    <cfRule type="cellIs" dxfId="2698" priority="417" operator="equal">
      <formula>"En avance"</formula>
    </cfRule>
  </conditionalFormatting>
  <conditionalFormatting sqref="CW110">
    <cfRule type="cellIs" dxfId="2697" priority="418" operator="equal">
      <formula>"Cumplida"</formula>
    </cfRule>
  </conditionalFormatting>
  <conditionalFormatting sqref="CW111">
    <cfRule type="cellIs" dxfId="2696" priority="411" operator="equal">
      <formula>"Vencida"</formula>
    </cfRule>
  </conditionalFormatting>
  <conditionalFormatting sqref="CW111">
    <cfRule type="cellIs" dxfId="2695" priority="412" operator="equal">
      <formula>"Sin iniciar"</formula>
    </cfRule>
  </conditionalFormatting>
  <conditionalFormatting sqref="CW111">
    <cfRule type="cellIs" dxfId="2694" priority="413" operator="equal">
      <formula>"En avance"</formula>
    </cfRule>
  </conditionalFormatting>
  <conditionalFormatting sqref="CW111">
    <cfRule type="cellIs" dxfId="2693" priority="414" operator="equal">
      <formula>"Cumplida"</formula>
    </cfRule>
  </conditionalFormatting>
  <conditionalFormatting sqref="CW112">
    <cfRule type="cellIs" dxfId="2692" priority="407" operator="equal">
      <formula>"Vencida"</formula>
    </cfRule>
  </conditionalFormatting>
  <conditionalFormatting sqref="CW112">
    <cfRule type="cellIs" dxfId="2691" priority="408" operator="equal">
      <formula>"Sin iniciar"</formula>
    </cfRule>
  </conditionalFormatting>
  <conditionalFormatting sqref="CW112">
    <cfRule type="cellIs" dxfId="2690" priority="409" operator="equal">
      <formula>"En avance"</formula>
    </cfRule>
  </conditionalFormatting>
  <conditionalFormatting sqref="CW112">
    <cfRule type="cellIs" dxfId="2689" priority="410" operator="equal">
      <formula>"Cumplida"</formula>
    </cfRule>
  </conditionalFormatting>
  <conditionalFormatting sqref="CW525">
    <cfRule type="cellIs" dxfId="2688" priority="403" operator="equal">
      <formula>"Vencida"</formula>
    </cfRule>
  </conditionalFormatting>
  <conditionalFormatting sqref="CW525">
    <cfRule type="cellIs" dxfId="2687" priority="404" operator="equal">
      <formula>"Sin iniciar"</formula>
    </cfRule>
  </conditionalFormatting>
  <conditionalFormatting sqref="CW525">
    <cfRule type="cellIs" dxfId="2686" priority="405" operator="equal">
      <formula>"En avance"</formula>
    </cfRule>
  </conditionalFormatting>
  <conditionalFormatting sqref="CW525">
    <cfRule type="cellIs" dxfId="2685" priority="406" operator="equal">
      <formula>"Cumplida"</formula>
    </cfRule>
  </conditionalFormatting>
  <conditionalFormatting sqref="CW178">
    <cfRule type="cellIs" dxfId="2684" priority="399" operator="equal">
      <formula>"Vencida"</formula>
    </cfRule>
  </conditionalFormatting>
  <conditionalFormatting sqref="CW178">
    <cfRule type="cellIs" dxfId="2683" priority="400" operator="equal">
      <formula>"Sin iniciar"</formula>
    </cfRule>
  </conditionalFormatting>
  <conditionalFormatting sqref="CW178">
    <cfRule type="cellIs" dxfId="2682" priority="401" operator="equal">
      <formula>"En avance"</formula>
    </cfRule>
  </conditionalFormatting>
  <conditionalFormatting sqref="CW178">
    <cfRule type="cellIs" dxfId="2681" priority="402" operator="equal">
      <formula>"Cumplida"</formula>
    </cfRule>
  </conditionalFormatting>
  <conditionalFormatting sqref="CW179">
    <cfRule type="cellIs" dxfId="2680" priority="395" operator="equal">
      <formula>"Vencida"</formula>
    </cfRule>
  </conditionalFormatting>
  <conditionalFormatting sqref="CW179">
    <cfRule type="cellIs" dxfId="2679" priority="396" operator="equal">
      <formula>"Sin iniciar"</formula>
    </cfRule>
  </conditionalFormatting>
  <conditionalFormatting sqref="CW179">
    <cfRule type="cellIs" dxfId="2678" priority="397" operator="equal">
      <formula>"En avance"</formula>
    </cfRule>
  </conditionalFormatting>
  <conditionalFormatting sqref="CW179">
    <cfRule type="cellIs" dxfId="2677" priority="398" operator="equal">
      <formula>"Cumplida"</formula>
    </cfRule>
  </conditionalFormatting>
  <conditionalFormatting sqref="CW199">
    <cfRule type="cellIs" dxfId="2676" priority="391" operator="equal">
      <formula>"Vencida"</formula>
    </cfRule>
  </conditionalFormatting>
  <conditionalFormatting sqref="CW199">
    <cfRule type="cellIs" dxfId="2675" priority="392" operator="equal">
      <formula>"Sin iniciar"</formula>
    </cfRule>
  </conditionalFormatting>
  <conditionalFormatting sqref="CW199">
    <cfRule type="cellIs" dxfId="2674" priority="393" operator="equal">
      <formula>"En avance"</formula>
    </cfRule>
  </conditionalFormatting>
  <conditionalFormatting sqref="CW199">
    <cfRule type="cellIs" dxfId="2673" priority="394" operator="equal">
      <formula>"Cumplida"</formula>
    </cfRule>
  </conditionalFormatting>
  <conditionalFormatting sqref="CW257">
    <cfRule type="cellIs" dxfId="2672" priority="387" operator="equal">
      <formula>"Vencida"</formula>
    </cfRule>
    <cfRule type="cellIs" dxfId="2671" priority="388" operator="equal">
      <formula>"Sin iniciar"</formula>
    </cfRule>
    <cfRule type="cellIs" dxfId="2670" priority="389" operator="equal">
      <formula>"En avance"</formula>
    </cfRule>
    <cfRule type="cellIs" dxfId="2669" priority="390" operator="equal">
      <formula>"Cumplida"</formula>
    </cfRule>
  </conditionalFormatting>
  <conditionalFormatting sqref="CW258">
    <cfRule type="cellIs" dxfId="2668" priority="383" operator="equal">
      <formula>"Vencida"</formula>
    </cfRule>
    <cfRule type="cellIs" dxfId="2667" priority="384" operator="equal">
      <formula>"Sin iniciar"</formula>
    </cfRule>
    <cfRule type="cellIs" dxfId="2666" priority="385" operator="equal">
      <formula>"En avance"</formula>
    </cfRule>
    <cfRule type="cellIs" dxfId="2665" priority="386" operator="equal">
      <formula>"Cumplida"</formula>
    </cfRule>
  </conditionalFormatting>
  <conditionalFormatting sqref="CW260">
    <cfRule type="cellIs" dxfId="2664" priority="379" operator="equal">
      <formula>"Vencida"</formula>
    </cfRule>
    <cfRule type="cellIs" dxfId="2663" priority="380" operator="equal">
      <formula>"Sin iniciar"</formula>
    </cfRule>
    <cfRule type="cellIs" dxfId="2662" priority="381" operator="equal">
      <formula>"En avance"</formula>
    </cfRule>
    <cfRule type="cellIs" dxfId="2661" priority="382" operator="equal">
      <formula>"Cumplida"</formula>
    </cfRule>
  </conditionalFormatting>
  <conditionalFormatting sqref="CW464">
    <cfRule type="cellIs" dxfId="2660" priority="371" operator="equal">
      <formula>"Vencida"</formula>
    </cfRule>
    <cfRule type="cellIs" dxfId="2659" priority="372" operator="equal">
      <formula>"Sin iniciar"</formula>
    </cfRule>
    <cfRule type="cellIs" dxfId="2658" priority="373" operator="equal">
      <formula>"En avance"</formula>
    </cfRule>
    <cfRule type="cellIs" dxfId="2657" priority="374" operator="equal">
      <formula>"Cumplida"</formula>
    </cfRule>
  </conditionalFormatting>
  <conditionalFormatting sqref="CW453">
    <cfRule type="cellIs" dxfId="2656" priority="367" operator="equal">
      <formula>"Vencida"</formula>
    </cfRule>
    <cfRule type="cellIs" dxfId="2655" priority="368" operator="equal">
      <formula>"Sin iniciar"</formula>
    </cfRule>
    <cfRule type="cellIs" dxfId="2654" priority="369" operator="equal">
      <formula>"En avance"</formula>
    </cfRule>
    <cfRule type="cellIs" dxfId="2653" priority="370" operator="equal">
      <formula>"Cumplida"</formula>
    </cfRule>
  </conditionalFormatting>
  <conditionalFormatting sqref="CW261">
    <cfRule type="cellIs" dxfId="2652" priority="363" operator="equal">
      <formula>"Vencida"</formula>
    </cfRule>
    <cfRule type="cellIs" dxfId="2651" priority="364" operator="equal">
      <formula>"Sin iniciar"</formula>
    </cfRule>
    <cfRule type="cellIs" dxfId="2650" priority="365" operator="equal">
      <formula>"En avance"</formula>
    </cfRule>
    <cfRule type="cellIs" dxfId="2649" priority="366" operator="equal">
      <formula>"Cumplida"</formula>
    </cfRule>
  </conditionalFormatting>
  <conditionalFormatting sqref="CW329">
    <cfRule type="cellIs" dxfId="2648" priority="359" operator="equal">
      <formula>"Vencida"</formula>
    </cfRule>
    <cfRule type="cellIs" dxfId="2647" priority="360" operator="equal">
      <formula>"Sin iniciar"</formula>
    </cfRule>
    <cfRule type="cellIs" dxfId="2646" priority="361" operator="equal">
      <formula>"En avance"</formula>
    </cfRule>
    <cfRule type="cellIs" dxfId="2645" priority="362" operator="equal">
      <formula>"Cumplida"</formula>
    </cfRule>
  </conditionalFormatting>
  <conditionalFormatting sqref="CW330">
    <cfRule type="cellIs" dxfId="2644" priority="355" operator="equal">
      <formula>"Vencida"</formula>
    </cfRule>
    <cfRule type="cellIs" dxfId="2643" priority="356" operator="equal">
      <formula>"Sin iniciar"</formula>
    </cfRule>
    <cfRule type="cellIs" dxfId="2642" priority="357" operator="equal">
      <formula>"En avance"</formula>
    </cfRule>
    <cfRule type="cellIs" dxfId="2641" priority="358" operator="equal">
      <formula>"Cumplida"</formula>
    </cfRule>
  </conditionalFormatting>
  <conditionalFormatting sqref="CW336">
    <cfRule type="cellIs" dxfId="2640" priority="351" operator="equal">
      <formula>"Vencida"</formula>
    </cfRule>
    <cfRule type="cellIs" dxfId="2639" priority="352" operator="equal">
      <formula>"Sin iniciar"</formula>
    </cfRule>
    <cfRule type="cellIs" dxfId="2638" priority="353" operator="equal">
      <formula>"En avance"</formula>
    </cfRule>
    <cfRule type="cellIs" dxfId="2637" priority="354" operator="equal">
      <formula>"Cumplida"</formula>
    </cfRule>
  </conditionalFormatting>
  <conditionalFormatting sqref="CW342">
    <cfRule type="cellIs" dxfId="2636" priority="343" operator="equal">
      <formula>"Vencida"</formula>
    </cfRule>
    <cfRule type="cellIs" dxfId="2635" priority="344" operator="equal">
      <formula>"Sin iniciar"</formula>
    </cfRule>
    <cfRule type="cellIs" dxfId="2634" priority="345" operator="equal">
      <formula>"En avance"</formula>
    </cfRule>
    <cfRule type="cellIs" dxfId="2633" priority="346" operator="equal">
      <formula>"Cumplida"</formula>
    </cfRule>
  </conditionalFormatting>
  <conditionalFormatting sqref="CW345">
    <cfRule type="cellIs" dxfId="2632" priority="339" operator="equal">
      <formula>"Vencida"</formula>
    </cfRule>
    <cfRule type="cellIs" dxfId="2631" priority="340" operator="equal">
      <formula>"Sin iniciar"</formula>
    </cfRule>
    <cfRule type="cellIs" dxfId="2630" priority="341" operator="equal">
      <formula>"En avance"</formula>
    </cfRule>
    <cfRule type="cellIs" dxfId="2629" priority="342" operator="equal">
      <formula>"Cumplida"</formula>
    </cfRule>
  </conditionalFormatting>
  <conditionalFormatting sqref="CW434">
    <cfRule type="cellIs" dxfId="2628" priority="335" operator="equal">
      <formula>"Vencida"</formula>
    </cfRule>
    <cfRule type="cellIs" dxfId="2627" priority="336" operator="equal">
      <formula>"Sin iniciar"</formula>
    </cfRule>
    <cfRule type="cellIs" dxfId="2626" priority="337" operator="equal">
      <formula>"En avance"</formula>
    </cfRule>
    <cfRule type="cellIs" dxfId="2625" priority="338" operator="equal">
      <formula>"Cumplida"</formula>
    </cfRule>
  </conditionalFormatting>
  <conditionalFormatting sqref="CW435">
    <cfRule type="cellIs" dxfId="2624" priority="331" operator="equal">
      <formula>"Vencida"</formula>
    </cfRule>
    <cfRule type="cellIs" dxfId="2623" priority="332" operator="equal">
      <formula>"Sin iniciar"</formula>
    </cfRule>
    <cfRule type="cellIs" dxfId="2622" priority="333" operator="equal">
      <formula>"En avance"</formula>
    </cfRule>
    <cfRule type="cellIs" dxfId="2621" priority="334" operator="equal">
      <formula>"Cumplida"</formula>
    </cfRule>
  </conditionalFormatting>
  <conditionalFormatting sqref="CW436">
    <cfRule type="cellIs" dxfId="2620" priority="327" operator="equal">
      <formula>"Vencida"</formula>
    </cfRule>
    <cfRule type="cellIs" dxfId="2619" priority="328" operator="equal">
      <formula>"Sin iniciar"</formula>
    </cfRule>
    <cfRule type="cellIs" dxfId="2618" priority="329" operator="equal">
      <formula>"En avance"</formula>
    </cfRule>
    <cfRule type="cellIs" dxfId="2617" priority="330" operator="equal">
      <formula>"Cumplida"</formula>
    </cfRule>
  </conditionalFormatting>
  <conditionalFormatting sqref="CW437">
    <cfRule type="cellIs" dxfId="2616" priority="323" operator="equal">
      <formula>"Vencida"</formula>
    </cfRule>
    <cfRule type="cellIs" dxfId="2615" priority="324" operator="equal">
      <formula>"Sin iniciar"</formula>
    </cfRule>
    <cfRule type="cellIs" dxfId="2614" priority="325" operator="equal">
      <formula>"En avance"</formula>
    </cfRule>
    <cfRule type="cellIs" dxfId="2613" priority="326" operator="equal">
      <formula>"Cumplida"</formula>
    </cfRule>
  </conditionalFormatting>
  <conditionalFormatting sqref="CW438">
    <cfRule type="cellIs" dxfId="2612" priority="319" operator="equal">
      <formula>"Vencida"</formula>
    </cfRule>
    <cfRule type="cellIs" dxfId="2611" priority="320" operator="equal">
      <formula>"Sin iniciar"</formula>
    </cfRule>
    <cfRule type="cellIs" dxfId="2610" priority="321" operator="equal">
      <formula>"En avance"</formula>
    </cfRule>
    <cfRule type="cellIs" dxfId="2609" priority="322" operator="equal">
      <formula>"Cumplida"</formula>
    </cfRule>
  </conditionalFormatting>
  <conditionalFormatting sqref="CW465">
    <cfRule type="cellIs" dxfId="2608" priority="315" operator="equal">
      <formula>"Vencida"</formula>
    </cfRule>
    <cfRule type="cellIs" dxfId="2607" priority="316" operator="equal">
      <formula>"Sin iniciar"</formula>
    </cfRule>
    <cfRule type="cellIs" dxfId="2606" priority="317" operator="equal">
      <formula>"En avance"</formula>
    </cfRule>
    <cfRule type="cellIs" dxfId="2605" priority="318" operator="equal">
      <formula>"Cumplida"</formula>
    </cfRule>
  </conditionalFormatting>
  <conditionalFormatting sqref="CW439">
    <cfRule type="cellIs" dxfId="2604" priority="311" operator="equal">
      <formula>"Vencida"</formula>
    </cfRule>
    <cfRule type="cellIs" dxfId="2603" priority="312" operator="equal">
      <formula>"Sin iniciar"</formula>
    </cfRule>
    <cfRule type="cellIs" dxfId="2602" priority="313" operator="equal">
      <formula>"En avance"</formula>
    </cfRule>
    <cfRule type="cellIs" dxfId="2601" priority="314" operator="equal">
      <formula>"Cumplida"</formula>
    </cfRule>
  </conditionalFormatting>
  <conditionalFormatting sqref="CW440">
    <cfRule type="cellIs" dxfId="2600" priority="307" operator="equal">
      <formula>"Vencida"</formula>
    </cfRule>
    <cfRule type="cellIs" dxfId="2599" priority="308" operator="equal">
      <formula>"Sin iniciar"</formula>
    </cfRule>
    <cfRule type="cellIs" dxfId="2598" priority="309" operator="equal">
      <formula>"En avance"</formula>
    </cfRule>
    <cfRule type="cellIs" dxfId="2597" priority="310" operator="equal">
      <formula>"Cumplida"</formula>
    </cfRule>
  </conditionalFormatting>
  <conditionalFormatting sqref="CW450">
    <cfRule type="cellIs" dxfId="2596" priority="303" operator="equal">
      <formula>"Vencida"</formula>
    </cfRule>
    <cfRule type="cellIs" dxfId="2595" priority="304" operator="equal">
      <formula>"Sin iniciar"</formula>
    </cfRule>
    <cfRule type="cellIs" dxfId="2594" priority="305" operator="equal">
      <formula>"En avance"</formula>
    </cfRule>
    <cfRule type="cellIs" dxfId="2593" priority="306" operator="equal">
      <formula>"Cumplida"</formula>
    </cfRule>
  </conditionalFormatting>
  <conditionalFormatting sqref="CW451">
    <cfRule type="cellIs" dxfId="2592" priority="299" operator="equal">
      <formula>"Vencida"</formula>
    </cfRule>
    <cfRule type="cellIs" dxfId="2591" priority="300" operator="equal">
      <formula>"Sin iniciar"</formula>
    </cfRule>
    <cfRule type="cellIs" dxfId="2590" priority="301" operator="equal">
      <formula>"En avance"</formula>
    </cfRule>
    <cfRule type="cellIs" dxfId="2589" priority="302" operator="equal">
      <formula>"Cumplida"</formula>
    </cfRule>
  </conditionalFormatting>
  <conditionalFormatting sqref="CW452">
    <cfRule type="cellIs" dxfId="2588" priority="295" operator="equal">
      <formula>"Vencida"</formula>
    </cfRule>
    <cfRule type="cellIs" dxfId="2587" priority="296" operator="equal">
      <formula>"Sin iniciar"</formula>
    </cfRule>
    <cfRule type="cellIs" dxfId="2586" priority="297" operator="equal">
      <formula>"En avance"</formula>
    </cfRule>
    <cfRule type="cellIs" dxfId="2585" priority="298" operator="equal">
      <formula>"Cumplida"</formula>
    </cfRule>
  </conditionalFormatting>
  <conditionalFormatting sqref="CV354">
    <cfRule type="cellIs" dxfId="2584" priority="291" operator="equal">
      <formula>"Vencida"</formula>
    </cfRule>
  </conditionalFormatting>
  <conditionalFormatting sqref="CV354">
    <cfRule type="cellIs" dxfId="2583" priority="292" operator="equal">
      <formula>"Sin iniciar"</formula>
    </cfRule>
  </conditionalFormatting>
  <conditionalFormatting sqref="CV354">
    <cfRule type="cellIs" dxfId="2582" priority="293" operator="equal">
      <formula>"En avance"</formula>
    </cfRule>
  </conditionalFormatting>
  <conditionalFormatting sqref="CV354">
    <cfRule type="cellIs" dxfId="2581" priority="294" operator="equal">
      <formula>"Cumplida"</formula>
    </cfRule>
  </conditionalFormatting>
  <conditionalFormatting sqref="CV355">
    <cfRule type="cellIs" dxfId="2580" priority="287" operator="equal">
      <formula>"Vencida"</formula>
    </cfRule>
  </conditionalFormatting>
  <conditionalFormatting sqref="CV355">
    <cfRule type="cellIs" dxfId="2579" priority="288" operator="equal">
      <formula>"Sin iniciar"</formula>
    </cfRule>
  </conditionalFormatting>
  <conditionalFormatting sqref="CV355">
    <cfRule type="cellIs" dxfId="2578" priority="289" operator="equal">
      <formula>"En avance"</formula>
    </cfRule>
  </conditionalFormatting>
  <conditionalFormatting sqref="CV355">
    <cfRule type="cellIs" dxfId="2577" priority="290" operator="equal">
      <formula>"Cumplida"</formula>
    </cfRule>
  </conditionalFormatting>
  <conditionalFormatting sqref="DB8:DB525">
    <cfRule type="containsText" dxfId="2576" priority="282" operator="containsText" text="&quot;&quot;">
      <formula>NOT(ISERROR(SEARCH("""""",DB8)))</formula>
    </cfRule>
    <cfRule type="containsText" dxfId="2575" priority="283" operator="containsText" text="SIN INICIAR">
      <formula>NOT(ISERROR(SEARCH("SIN INICIAR",DB8)))</formula>
    </cfRule>
    <cfRule type="containsText" dxfId="2574" priority="284" operator="containsText" text="VENCIDA">
      <formula>NOT(ISERROR(SEARCH("VENCIDA",DB8)))</formula>
    </cfRule>
    <cfRule type="containsText" dxfId="2573" priority="285" operator="containsText" text="EN AVANCE">
      <formula>NOT(ISERROR(SEARCH("EN AVANCE",DB8)))</formula>
    </cfRule>
    <cfRule type="containsText" dxfId="2572" priority="286" operator="containsText" text="CUMPLIDA">
      <formula>NOT(ISERROR(SEARCH("CUMPLIDA",DB8)))</formula>
    </cfRule>
  </conditionalFormatting>
  <conditionalFormatting sqref="DA218">
    <cfRule type="cellIs" dxfId="2571" priority="263" stopIfTrue="1" operator="equal">
      <formula>"Sin seguimiento"</formula>
    </cfRule>
  </conditionalFormatting>
  <conditionalFormatting sqref="DA218">
    <cfRule type="cellIs" dxfId="2570" priority="264" stopIfTrue="1" operator="equal">
      <formula>"Sin iniciar"</formula>
    </cfRule>
  </conditionalFormatting>
  <conditionalFormatting sqref="DA218">
    <cfRule type="cellIs" dxfId="2569" priority="265" stopIfTrue="1" operator="equal">
      <formula>"Vencida"</formula>
    </cfRule>
  </conditionalFormatting>
  <conditionalFormatting sqref="DA218">
    <cfRule type="cellIs" dxfId="2568" priority="266" stopIfTrue="1" operator="equal">
      <formula>"En avance"</formula>
    </cfRule>
  </conditionalFormatting>
  <conditionalFormatting sqref="DA218">
    <cfRule type="cellIs" dxfId="2567" priority="267" stopIfTrue="1" operator="equal">
      <formula>"Cumplida"</formula>
    </cfRule>
  </conditionalFormatting>
  <conditionalFormatting sqref="DA109">
    <cfRule type="cellIs" dxfId="2566" priority="268" operator="equal">
      <formula>"Sin iniciar"</formula>
    </cfRule>
  </conditionalFormatting>
  <conditionalFormatting sqref="DA109">
    <cfRule type="cellIs" dxfId="2565" priority="269" operator="equal">
      <formula>"Vencida"</formula>
    </cfRule>
  </conditionalFormatting>
  <conditionalFormatting sqref="DA109">
    <cfRule type="cellIs" dxfId="2564" priority="270" operator="equal">
      <formula>"En avance"</formula>
    </cfRule>
  </conditionalFormatting>
  <conditionalFormatting sqref="DA109">
    <cfRule type="cellIs" dxfId="2563" priority="271" operator="equal">
      <formula>"Cumplida"</formula>
    </cfRule>
  </conditionalFormatting>
  <conditionalFormatting sqref="DA138">
    <cfRule type="cellIs" dxfId="2562" priority="272" stopIfTrue="1" operator="equal">
      <formula>"Sin seguimiento"</formula>
    </cfRule>
  </conditionalFormatting>
  <conditionalFormatting sqref="DA138">
    <cfRule type="cellIs" dxfId="2561" priority="273" stopIfTrue="1" operator="equal">
      <formula>"Sin iniciar"</formula>
    </cfRule>
  </conditionalFormatting>
  <conditionalFormatting sqref="DA138">
    <cfRule type="cellIs" dxfId="2560" priority="274" stopIfTrue="1" operator="equal">
      <formula>"Vencida"</formula>
    </cfRule>
  </conditionalFormatting>
  <conditionalFormatting sqref="DA138">
    <cfRule type="cellIs" dxfId="2559" priority="275" stopIfTrue="1" operator="equal">
      <formula>"En avance"</formula>
    </cfRule>
  </conditionalFormatting>
  <conditionalFormatting sqref="DA138">
    <cfRule type="cellIs" dxfId="2558" priority="276" stopIfTrue="1" operator="equal">
      <formula>"Cumplida"</formula>
    </cfRule>
  </conditionalFormatting>
  <conditionalFormatting sqref="DA412">
    <cfRule type="cellIs" dxfId="2557" priority="277" stopIfTrue="1" operator="equal">
      <formula>"Sin seguimiento"</formula>
    </cfRule>
  </conditionalFormatting>
  <conditionalFormatting sqref="DA412">
    <cfRule type="cellIs" dxfId="2556" priority="278" stopIfTrue="1" operator="equal">
      <formula>"Sin iniciar"</formula>
    </cfRule>
  </conditionalFormatting>
  <conditionalFormatting sqref="DA412">
    <cfRule type="cellIs" dxfId="2555" priority="279" stopIfTrue="1" operator="equal">
      <formula>"Vencida"</formula>
    </cfRule>
  </conditionalFormatting>
  <conditionalFormatting sqref="DA412">
    <cfRule type="cellIs" dxfId="2554" priority="280" stopIfTrue="1" operator="equal">
      <formula>"En avance"</formula>
    </cfRule>
  </conditionalFormatting>
  <conditionalFormatting sqref="DA412">
    <cfRule type="cellIs" dxfId="2553" priority="281" stopIfTrue="1" operator="equal">
      <formula>"Cumplida"</formula>
    </cfRule>
  </conditionalFormatting>
  <conditionalFormatting sqref="CY345 CY311 CY313 CY315:CY342 CY294:CY298">
    <cfRule type="cellIs" dxfId="2552" priority="203" operator="equal">
      <formula>"Vencida"</formula>
    </cfRule>
    <cfRule type="cellIs" dxfId="2551" priority="204" operator="equal">
      <formula>"Sin iniciar"</formula>
    </cfRule>
    <cfRule type="cellIs" dxfId="2550" priority="205" operator="equal">
      <formula>"En avance"</formula>
    </cfRule>
    <cfRule type="cellIs" dxfId="2549" priority="206" operator="equal">
      <formula>"Cumplida"</formula>
    </cfRule>
  </conditionalFormatting>
  <conditionalFormatting sqref="DA418:DA433 DA435:DA436 DA438 DA441:DA448 DA450:DA487 DA512:DA517 DA501:DA510">
    <cfRule type="cellIs" dxfId="2548" priority="191" operator="equal">
      <formula>"Vencida"</formula>
    </cfRule>
  </conditionalFormatting>
  <conditionalFormatting sqref="DA418:DA433 DA435:DA436 DA438 DA441:DA448 DA450:DA487 DA512:DA517 DA501:DA510">
    <cfRule type="cellIs" dxfId="2547" priority="192" operator="equal">
      <formula>"Sin iniciar"</formula>
    </cfRule>
  </conditionalFormatting>
  <conditionalFormatting sqref="DA418:DA433 DA435:DA436 DA438 DA441:DA448 DA450:DA487 DA512:DA517 DA501:DA510">
    <cfRule type="cellIs" dxfId="2546" priority="193" operator="equal">
      <formula>"En avance"</formula>
    </cfRule>
  </conditionalFormatting>
  <conditionalFormatting sqref="DA418:DA433 DA435:DA436 DA438 DA441:DA448 DA450:DA487 DA512:DA517 DA501:DA510">
    <cfRule type="cellIs" dxfId="2545" priority="194" operator="equal">
      <formula>"Cumplida"</formula>
    </cfRule>
  </conditionalFormatting>
  <conditionalFormatting sqref="CY299">
    <cfRule type="cellIs" dxfId="2544" priority="179" operator="equal">
      <formula>"Vencida"</formula>
    </cfRule>
    <cfRule type="cellIs" dxfId="2543" priority="180" operator="equal">
      <formula>"Sin iniciar"</formula>
    </cfRule>
    <cfRule type="cellIs" dxfId="2542" priority="181" operator="equal">
      <formula>"En avance"</formula>
    </cfRule>
    <cfRule type="cellIs" dxfId="2541" priority="182" operator="equal">
      <formula>"Cumplida"</formula>
    </cfRule>
  </conditionalFormatting>
  <conditionalFormatting sqref="CY312">
    <cfRule type="cellIs" dxfId="2540" priority="175" operator="equal">
      <formula>"Vencida"</formula>
    </cfRule>
    <cfRule type="cellIs" dxfId="2539" priority="176" operator="equal">
      <formula>"Sin iniciar"</formula>
    </cfRule>
    <cfRule type="cellIs" dxfId="2538" priority="177" operator="equal">
      <formula>"En avance"</formula>
    </cfRule>
    <cfRule type="cellIs" dxfId="2537" priority="178" operator="equal">
      <formula>"Cumplida"</formula>
    </cfRule>
  </conditionalFormatting>
  <conditionalFormatting sqref="CY381:CY382">
    <cfRule type="cellIs" dxfId="2536" priority="155" operator="equal">
      <formula>"Vencida"</formula>
    </cfRule>
    <cfRule type="cellIs" dxfId="2535" priority="156" operator="equal">
      <formula>"Sin iniciar"</formula>
    </cfRule>
    <cfRule type="cellIs" dxfId="2534" priority="157" operator="equal">
      <formula>"En avance"</formula>
    </cfRule>
    <cfRule type="cellIs" dxfId="2533" priority="158" operator="equal">
      <formula>"Cumplida"</formula>
    </cfRule>
  </conditionalFormatting>
  <conditionalFormatting sqref="CY383">
    <cfRule type="cellIs" dxfId="2532" priority="151" operator="equal">
      <formula>"Vencida"</formula>
    </cfRule>
    <cfRule type="cellIs" dxfId="2531" priority="152" operator="equal">
      <formula>"Sin iniciar"</formula>
    </cfRule>
    <cfRule type="cellIs" dxfId="2530" priority="153" operator="equal">
      <formula>"En avance"</formula>
    </cfRule>
    <cfRule type="cellIs" dxfId="2529" priority="154" operator="equal">
      <formula>"Cumplida"</formula>
    </cfRule>
  </conditionalFormatting>
  <conditionalFormatting sqref="CY384">
    <cfRule type="cellIs" dxfId="2528" priority="147" operator="equal">
      <formula>"Vencida"</formula>
    </cfRule>
    <cfRule type="cellIs" dxfId="2527" priority="148" operator="equal">
      <formula>"Sin iniciar"</formula>
    </cfRule>
    <cfRule type="cellIs" dxfId="2526" priority="149" operator="equal">
      <formula>"En avance"</formula>
    </cfRule>
    <cfRule type="cellIs" dxfId="2525" priority="150" operator="equal">
      <formula>"Cumplida"</formula>
    </cfRule>
  </conditionalFormatting>
  <conditionalFormatting sqref="CY403">
    <cfRule type="cellIs" dxfId="2524" priority="143" operator="equal">
      <formula>"Vencida"</formula>
    </cfRule>
    <cfRule type="cellIs" dxfId="2523" priority="144" operator="equal">
      <formula>"Sin iniciar"</formula>
    </cfRule>
    <cfRule type="cellIs" dxfId="2522" priority="145" operator="equal">
      <formula>"En avance"</formula>
    </cfRule>
    <cfRule type="cellIs" dxfId="2521" priority="146" operator="equal">
      <formula>"Cumplida"</formula>
    </cfRule>
  </conditionalFormatting>
  <conditionalFormatting sqref="CY404:CY405">
    <cfRule type="cellIs" dxfId="2520" priority="139" operator="equal">
      <formula>"Vencida"</formula>
    </cfRule>
    <cfRule type="cellIs" dxfId="2519" priority="140" operator="equal">
      <formula>"Sin iniciar"</formula>
    </cfRule>
    <cfRule type="cellIs" dxfId="2518" priority="141" operator="equal">
      <formula>"En avance"</formula>
    </cfRule>
    <cfRule type="cellIs" dxfId="2517" priority="142" operator="equal">
      <formula>"Cumplida"</formula>
    </cfRule>
  </conditionalFormatting>
  <conditionalFormatting sqref="CY406">
    <cfRule type="cellIs" dxfId="2516" priority="131" operator="equal">
      <formula>"Sin iniciar"</formula>
    </cfRule>
  </conditionalFormatting>
  <conditionalFormatting sqref="CY406">
    <cfRule type="cellIs" dxfId="2515" priority="132" operator="equal">
      <formula>"Vencida"</formula>
    </cfRule>
  </conditionalFormatting>
  <conditionalFormatting sqref="CY406">
    <cfRule type="cellIs" dxfId="2514" priority="133" operator="equal">
      <formula>"En avance"</formula>
    </cfRule>
  </conditionalFormatting>
  <conditionalFormatting sqref="CY406">
    <cfRule type="cellIs" dxfId="2513" priority="134" operator="equal">
      <formula>"Cumplida"</formula>
    </cfRule>
  </conditionalFormatting>
  <conditionalFormatting sqref="CY406">
    <cfRule type="cellIs" dxfId="2512" priority="135" operator="equal">
      <formula>"Vencida"</formula>
    </cfRule>
  </conditionalFormatting>
  <conditionalFormatting sqref="CY406">
    <cfRule type="cellIs" dxfId="2511" priority="136" operator="equal">
      <formula>"Sin iniciar"</formula>
    </cfRule>
  </conditionalFormatting>
  <conditionalFormatting sqref="CY406">
    <cfRule type="cellIs" dxfId="2510" priority="137" operator="equal">
      <formula>"En avance"</formula>
    </cfRule>
  </conditionalFormatting>
  <conditionalFormatting sqref="CY406">
    <cfRule type="cellIs" dxfId="2509" priority="138" operator="equal">
      <formula>"Cumplida"</formula>
    </cfRule>
  </conditionalFormatting>
  <conditionalFormatting sqref="CY27">
    <cfRule type="cellIs" dxfId="2508" priority="127" operator="equal">
      <formula>"Vencida"</formula>
    </cfRule>
  </conditionalFormatting>
  <conditionalFormatting sqref="CY27">
    <cfRule type="cellIs" dxfId="2507" priority="128" operator="equal">
      <formula>"Sin iniciar"</formula>
    </cfRule>
  </conditionalFormatting>
  <conditionalFormatting sqref="CY27">
    <cfRule type="cellIs" dxfId="2506" priority="129" operator="equal">
      <formula>"En avance"</formula>
    </cfRule>
  </conditionalFormatting>
  <conditionalFormatting sqref="CY27">
    <cfRule type="cellIs" dxfId="2505" priority="130" operator="equal">
      <formula>"Cumplida"</formula>
    </cfRule>
  </conditionalFormatting>
  <conditionalFormatting sqref="CY92">
    <cfRule type="cellIs" dxfId="2504" priority="119" operator="equal">
      <formula>"Vencida"</formula>
    </cfRule>
  </conditionalFormatting>
  <conditionalFormatting sqref="CY92">
    <cfRule type="cellIs" dxfId="2503" priority="120" operator="equal">
      <formula>"Sin iniciar"</formula>
    </cfRule>
  </conditionalFormatting>
  <conditionalFormatting sqref="CY92">
    <cfRule type="cellIs" dxfId="2502" priority="121" operator="equal">
      <formula>"En avance"</formula>
    </cfRule>
  </conditionalFormatting>
  <conditionalFormatting sqref="CY92">
    <cfRule type="cellIs" dxfId="2501" priority="122" operator="equal">
      <formula>"Cumplida"</formula>
    </cfRule>
  </conditionalFormatting>
  <conditionalFormatting sqref="CY151">
    <cfRule type="cellIs" dxfId="2500" priority="115" operator="equal">
      <formula>"Vencida"</formula>
    </cfRule>
  </conditionalFormatting>
  <conditionalFormatting sqref="CY151">
    <cfRule type="cellIs" dxfId="2499" priority="116" operator="equal">
      <formula>"Sin iniciar"</formula>
    </cfRule>
  </conditionalFormatting>
  <conditionalFormatting sqref="CY151">
    <cfRule type="cellIs" dxfId="2498" priority="117" operator="equal">
      <formula>"En avance"</formula>
    </cfRule>
  </conditionalFormatting>
  <conditionalFormatting sqref="CY151">
    <cfRule type="cellIs" dxfId="2497" priority="118" operator="equal">
      <formula>"Cumplida"</formula>
    </cfRule>
  </conditionalFormatting>
  <conditionalFormatting sqref="CY167">
    <cfRule type="cellIs" dxfId="2496" priority="111" operator="equal">
      <formula>"Vencida"</formula>
    </cfRule>
  </conditionalFormatting>
  <conditionalFormatting sqref="CY167">
    <cfRule type="cellIs" dxfId="2495" priority="112" operator="equal">
      <formula>"Sin iniciar"</formula>
    </cfRule>
  </conditionalFormatting>
  <conditionalFormatting sqref="CY167">
    <cfRule type="cellIs" dxfId="2494" priority="113" operator="equal">
      <formula>"En avance"</formula>
    </cfRule>
  </conditionalFormatting>
  <conditionalFormatting sqref="CY167">
    <cfRule type="cellIs" dxfId="2493" priority="114" operator="equal">
      <formula>"Cumplida"</formula>
    </cfRule>
  </conditionalFormatting>
  <conditionalFormatting sqref="CY201">
    <cfRule type="cellIs" dxfId="2492" priority="107" operator="equal">
      <formula>"Vencida"</formula>
    </cfRule>
  </conditionalFormatting>
  <conditionalFormatting sqref="CY201">
    <cfRule type="cellIs" dxfId="2491" priority="108" operator="equal">
      <formula>"Sin iniciar"</formula>
    </cfRule>
  </conditionalFormatting>
  <conditionalFormatting sqref="CY201">
    <cfRule type="cellIs" dxfId="2490" priority="109" operator="equal">
      <formula>"En avance"</formula>
    </cfRule>
  </conditionalFormatting>
  <conditionalFormatting sqref="CY201">
    <cfRule type="cellIs" dxfId="2489" priority="110" operator="equal">
      <formula>"Cumplida"</formula>
    </cfRule>
  </conditionalFormatting>
  <conditionalFormatting sqref="CY236:CY239">
    <cfRule type="cellIs" dxfId="2488" priority="103" operator="equal">
      <formula>"Vencida"</formula>
    </cfRule>
  </conditionalFormatting>
  <conditionalFormatting sqref="CY236:CY239">
    <cfRule type="cellIs" dxfId="2487" priority="104" operator="equal">
      <formula>"Sin iniciar"</formula>
    </cfRule>
  </conditionalFormatting>
  <conditionalFormatting sqref="CY236:CY239">
    <cfRule type="cellIs" dxfId="2486" priority="105" operator="equal">
      <formula>"En avance"</formula>
    </cfRule>
  </conditionalFormatting>
  <conditionalFormatting sqref="CY236:CY239">
    <cfRule type="cellIs" dxfId="2485" priority="106" operator="equal">
      <formula>"Cumplida"</formula>
    </cfRule>
  </conditionalFormatting>
  <conditionalFormatting sqref="DE39">
    <cfRule type="cellIs" dxfId="2484" priority="83" operator="equal">
      <formula>"Cerrado"</formula>
    </cfRule>
  </conditionalFormatting>
  <conditionalFormatting sqref="DE39">
    <cfRule type="cellIs" dxfId="2483" priority="84" operator="equal">
      <formula>"Abierto"</formula>
    </cfRule>
  </conditionalFormatting>
  <conditionalFormatting sqref="DE56">
    <cfRule type="cellIs" dxfId="2482" priority="81" operator="equal">
      <formula>"Cerrado"</formula>
    </cfRule>
    <cfRule type="cellIs" dxfId="2481" priority="82" operator="equal">
      <formula>"Abierto"</formula>
    </cfRule>
  </conditionalFormatting>
  <conditionalFormatting sqref="DE57">
    <cfRule type="cellIs" dxfId="2480" priority="79" operator="equal">
      <formula>"Cerrado"</formula>
    </cfRule>
    <cfRule type="cellIs" dxfId="2479" priority="80" operator="equal">
      <formula>"Abierto"</formula>
    </cfRule>
  </conditionalFormatting>
  <conditionalFormatting sqref="DE58">
    <cfRule type="cellIs" dxfId="2478" priority="77" operator="equal">
      <formula>"Cerrado"</formula>
    </cfRule>
    <cfRule type="cellIs" dxfId="2477" priority="78" operator="equal">
      <formula>"Abierto"</formula>
    </cfRule>
  </conditionalFormatting>
  <conditionalFormatting sqref="DE69">
    <cfRule type="cellIs" dxfId="2476" priority="75" operator="equal">
      <formula>"Cerrado"</formula>
    </cfRule>
    <cfRule type="cellIs" dxfId="2475" priority="76" operator="equal">
      <formula>"Abierto"</formula>
    </cfRule>
  </conditionalFormatting>
  <conditionalFormatting sqref="DE99">
    <cfRule type="cellIs" dxfId="2474" priority="73" operator="equal">
      <formula>"Cerrado"</formula>
    </cfRule>
    <cfRule type="cellIs" dxfId="2473" priority="74" operator="equal">
      <formula>"Abierto"</formula>
    </cfRule>
  </conditionalFormatting>
  <conditionalFormatting sqref="DE103">
    <cfRule type="cellIs" dxfId="2472" priority="71" operator="equal">
      <formula>"Cerrado"</formula>
    </cfRule>
    <cfRule type="cellIs" dxfId="2471" priority="72" operator="equal">
      <formula>"Abierto"</formula>
    </cfRule>
  </conditionalFormatting>
  <conditionalFormatting sqref="DE104">
    <cfRule type="cellIs" dxfId="2470" priority="69" operator="equal">
      <formula>"Cerrado"</formula>
    </cfRule>
    <cfRule type="cellIs" dxfId="2469" priority="70" operator="equal">
      <formula>"Abierto"</formula>
    </cfRule>
  </conditionalFormatting>
  <conditionalFormatting sqref="DE149">
    <cfRule type="cellIs" dxfId="2468" priority="63" operator="equal">
      <formula>"Cerrado"</formula>
    </cfRule>
  </conditionalFormatting>
  <conditionalFormatting sqref="DE149">
    <cfRule type="cellIs" dxfId="2467" priority="64" operator="equal">
      <formula>"Abierto"</formula>
    </cfRule>
  </conditionalFormatting>
  <conditionalFormatting sqref="DG149">
    <cfRule type="cellIs" dxfId="2466" priority="59" operator="equal">
      <formula>"Vencida"</formula>
    </cfRule>
  </conditionalFormatting>
  <conditionalFormatting sqref="DG149">
    <cfRule type="cellIs" dxfId="2465" priority="60" operator="equal">
      <formula>"Sin iniciar"</formula>
    </cfRule>
  </conditionalFormatting>
  <conditionalFormatting sqref="DG149">
    <cfRule type="cellIs" dxfId="2464" priority="61" operator="equal">
      <formula>"En avance"</formula>
    </cfRule>
  </conditionalFormatting>
  <conditionalFormatting sqref="DG149">
    <cfRule type="cellIs" dxfId="2463" priority="62" operator="equal">
      <formula>"Cumplida"</formula>
    </cfRule>
  </conditionalFormatting>
  <conditionalFormatting sqref="DE242">
    <cfRule type="cellIs" dxfId="2462" priority="37" operator="equal">
      <formula>"Cerrado"</formula>
    </cfRule>
  </conditionalFormatting>
  <conditionalFormatting sqref="DE242">
    <cfRule type="cellIs" dxfId="2461" priority="38" operator="equal">
      <formula>"Abierto"</formula>
    </cfRule>
  </conditionalFormatting>
  <conditionalFormatting sqref="DE462">
    <cfRule type="cellIs" dxfId="2460" priority="27" operator="equal">
      <formula>"Cerrado"</formula>
    </cfRule>
  </conditionalFormatting>
  <conditionalFormatting sqref="DE462">
    <cfRule type="cellIs" dxfId="2459" priority="28" operator="equal">
      <formula>"Abierto"</formula>
    </cfRule>
  </conditionalFormatting>
  <conditionalFormatting sqref="DE483">
    <cfRule type="cellIs" dxfId="2458" priority="19" operator="equal">
      <formula>"Cerrado"</formula>
    </cfRule>
  </conditionalFormatting>
  <conditionalFormatting sqref="DE483">
    <cfRule type="cellIs" dxfId="2457" priority="20" operator="equal">
      <formula>"Abierto"</formula>
    </cfRule>
  </conditionalFormatting>
  <conditionalFormatting sqref="DE487">
    <cfRule type="cellIs" dxfId="2456" priority="15" operator="equal">
      <formula>"Cerrado"</formula>
    </cfRule>
  </conditionalFormatting>
  <conditionalFormatting sqref="DE487">
    <cfRule type="cellIs" dxfId="2455" priority="16" operator="equal">
      <formula>"Abierto"</formula>
    </cfRule>
  </conditionalFormatting>
  <conditionalFormatting sqref="DE47:DE51 DE40:DE45 DE35 DE29:DE31 DE21:DE23 DE12 DE10">
    <cfRule type="cellIs" dxfId="2454" priority="13" operator="equal">
      <formula>"Cerrado"</formula>
    </cfRule>
    <cfRule type="cellIs" dxfId="2453" priority="14" operator="equal">
      <formula>"Abierto"</formula>
    </cfRule>
  </conditionalFormatting>
  <conditionalFormatting sqref="DE481:DE482 DE475 DE445 DE431 DE412 DE388 DE385 DE367:DE372 DE347 DE339 DE337 DE335 DE331:DE333 DE323:DE326 DE317 DE273 DE262 DE253:DE256 DE227:DE232 DE215 DE203 DE163 DE148 DE118:DE125 DE114:DE116">
    <cfRule type="cellIs" dxfId="2452" priority="11" operator="equal">
      <formula>"Cerrado"</formula>
    </cfRule>
    <cfRule type="cellIs" dxfId="2451" priority="12" operator="equal">
      <formula>"Abierto"</formula>
    </cfRule>
  </conditionalFormatting>
  <conditionalFormatting sqref="DE496:DE498">
    <cfRule type="cellIs" dxfId="2450" priority="9" operator="equal">
      <formula>"Cerrado"</formula>
    </cfRule>
  </conditionalFormatting>
  <conditionalFormatting sqref="DE496:DE498">
    <cfRule type="cellIs" dxfId="2449" priority="10" operator="equal">
      <formula>"Abierto"</formula>
    </cfRule>
  </conditionalFormatting>
  <conditionalFormatting sqref="DE500">
    <cfRule type="cellIs" dxfId="2448" priority="7" operator="equal">
      <formula>"Cerrado"</formula>
    </cfRule>
  </conditionalFormatting>
  <conditionalFormatting sqref="DE500">
    <cfRule type="cellIs" dxfId="2447" priority="8" operator="equal">
      <formula>"Abierto"</formula>
    </cfRule>
  </conditionalFormatting>
  <conditionalFormatting sqref="DE514:DE524">
    <cfRule type="cellIs" dxfId="2446" priority="5" operator="equal">
      <formula>"Cerrado"</formula>
    </cfRule>
  </conditionalFormatting>
  <conditionalFormatting sqref="DE514:DE524">
    <cfRule type="cellIs" dxfId="2445" priority="6" operator="equal">
      <formula>"Abierto"</formula>
    </cfRule>
  </conditionalFormatting>
  <conditionalFormatting sqref="DE502:DE513">
    <cfRule type="cellIs" dxfId="2444" priority="3" operator="equal">
      <formula>"Cerrado"</formula>
    </cfRule>
  </conditionalFormatting>
  <conditionalFormatting sqref="DE502:DE513">
    <cfRule type="cellIs" dxfId="2443" priority="4" operator="equal">
      <formula>"Abierto"</formula>
    </cfRule>
  </conditionalFormatting>
  <conditionalFormatting sqref="DE24:DE28">
    <cfRule type="cellIs" dxfId="2442" priority="1" operator="equal">
      <formula>"Cerrado"</formula>
    </cfRule>
  </conditionalFormatting>
  <conditionalFormatting sqref="DE24:DE28">
    <cfRule type="cellIs" dxfId="2441" priority="2" operator="equal">
      <formula>"Abierto"</formula>
    </cfRule>
  </conditionalFormatting>
  <dataValidations count="13">
    <dataValidation type="custom" allowBlank="1" showInputMessage="1" prompt="Cualquier contenido Maximo 390 Caracteres -  Registre HALLAZGO contenido en Inf de Auditoría(Suscripción), ó q se encuentra en Plan ya suscrito(Avance o Seguim) SI SUPERA 390 CARACTERES, RESÚMALO. Insterte tantas filas como ACTIVIDADES sean." sqref="G16 G32:G37 G39" xr:uid="{00000000-0002-0000-0000-000000000000}">
      <formula1>AND(GTE(LEN(G16),MIN((0),(390))),LTE(LEN(G16),MAX((0),(390))))</formula1>
    </dataValidation>
    <dataValidation type="decimal" allowBlank="1" showInputMessage="1" showErrorMessage="1" prompt="Escriba un número en esta casilla -  Registre EN NÚMERO la cantidad, Volumen o tamaño de la actividad (en unidades o porcentajes).  Ej.: Si en col. 28 registró INFORMES y son 5 informes, aquí se registra el número 5." sqref="O16 O32:O35 O37 O39" xr:uid="{00000000-0002-0000-0000-000001000000}">
      <formula1>-9223372036854760000</formula1>
      <formula2>9223372036854760000</formula2>
    </dataValidation>
    <dataValidation type="custom" allowBlank="1" showInputMessage="1" prompt="Cualquier contenido Maximo 390 Caracteres -  Registre CAUSA contenida en Inf de Auditoría(Suscripción), ó q se encuentra en Plan ya suscrito(Avance o Seguimiento) SI SUPERA 390 CARACTERES, RESÚMALA. Insterte tantas filas como ACTIVIDADES sean." sqref="J32:J37 J39" xr:uid="{00000000-0002-0000-0000-000002000000}">
      <formula1>AND(GTE(LEN(J32),MIN((0),(390))),LTE(LEN(J32),MAX((0),(390))))</formula1>
    </dataValidation>
    <dataValidation type="list" allowBlank="1" showErrorMessage="1" sqref="C495:C517" xr:uid="{00000000-0002-0000-0000-000003000000}">
      <formula1>Origen</formula1>
    </dataValidation>
    <dataValidation type="date" allowBlank="1" showInputMessage="1" prompt="Ingrese una fecha (AAAA/MM/DD) -  Registre la FECHA PROGRAMADA para el inicio de la actividad. (FORMATO AAAA/MM/DD)" sqref="S16:T16 S32:T37 S39 S330:T330 S336:T336" xr:uid="{00000000-0002-0000-0000-000004000000}">
      <formula1>1900/1/1</formula1>
      <formula2>3000/1/1</formula2>
    </dataValidation>
    <dataValidation type="custom" allowBlank="1" showInputMessage="1" prompt="Cualquier contenido Maximo 390 Caracteres -  Registre DE MANERA BREVE la Unidad de Medida de la actividad. (Ej.: Informes, jornadas de capacitación, etc.) (MÁX. 390 CARACTERES)" sqref="P32:P34" xr:uid="{00000000-0002-0000-0000-000005000000}">
      <formula1>AND(GTE(LEN(P32),MIN((0),(390))),LTE(LEN(P32),MAX((0),(390))))</formula1>
    </dataValidation>
    <dataValidation type="list" allowBlank="1" showErrorMessage="1" sqref="N150:N151 H159:H165 H208:H214 H223:H261 H495:H525" xr:uid="{00000000-0002-0000-0000-000006000000}">
      <formula1>hallazgo</formula1>
    </dataValidation>
    <dataValidation type="list" allowBlank="1" showErrorMessage="1" sqref="L159 L518:L525" xr:uid="{00000000-0002-0000-0000-000007000000}">
      <formula1>accion</formula1>
    </dataValidation>
    <dataValidation type="list" allowBlank="1" showErrorMessage="1" sqref="Q159 Q463 Q476:Q477 Q518" xr:uid="{00000000-0002-0000-0000-000008000000}">
      <formula1>proceso</formula1>
    </dataValidation>
    <dataValidation type="custom" allowBlank="1" showInputMessage="1" prompt="Cualquier contenido Maximo 390 Caracteres -  Registre DE MANERA BREVE las actividades a desarrollar para el cumplimiento de la Acción  de mejoramiento.  Insterte UNA FILA  por ACTIVIDAD. (MÁX. 390 CARACTERES)" sqref="M32:M34" xr:uid="{00000000-0002-0000-0000-000009000000}">
      <formula1>AND(GTE(LEN(M32),MIN((0),(390))),LTE(LEN(M32),MAX((0),(390))))</formula1>
    </dataValidation>
    <dataValidation type="list" allowBlank="1" showErrorMessage="1" sqref="AU8:AU90 AM8:AM90 AE8:AE90" xr:uid="{00000000-0002-0000-0000-00000A000000}">
      <formula1>estadoaccion</formula1>
    </dataValidation>
    <dataValidation type="list" allowBlank="1" showInputMessage="1" showErrorMessage="1" sqref="DB8:DB525" xr:uid="{00000000-0002-0000-0000-00000B000000}">
      <formula1>$DK$4:$DK$7</formula1>
    </dataValidation>
    <dataValidation type="list" allowBlank="1" showInputMessage="1" showErrorMessage="1" sqref="DC8:DD525 DI8:DI525" xr:uid="{00000000-0002-0000-0000-00000C000000}">
      <formula1>"SI,NO"</formula1>
    </dataValidation>
  </dataValidations>
  <pageMargins left="0.39370078740157483" right="0.27559055118110237" top="0.74803149606299213" bottom="0.74803149606299213" header="0" footer="0"/>
  <pageSetup scale="6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000-00000D000000}">
          <x14:formula1>
            <xm:f>'F:\DNBC 2022\PLAN DE MEJORAMIENTO\INFORME DEFINITIVO\[MATRIZ CONSOLIDADA ACOMPAÑAMIENTO COMPLETO.xlsx]Hoja2'!#REF!</xm:f>
          </x14:formula1>
          <xm:sqref>DE12 DE475 DE21:DE23 DE29:DE31 DE56:DE58 DE69 DE99 DE103:DE104 DE47:DE51 DE148 DE163 DE203 DE215 DE262 DE412 DE431 DE10 DE35 DE40:DE45 DE114:DE116 DE118:DE125 DE227:DE232 DE253:DE256 DE273 DE317 DE323:DE326 DE331:DE333 DE335 DE337 DE339 DE347 DE367:DE372 DE385 DE388 DE481:DE482 DE445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0D58B-5C9F-4BBE-AAAC-128161FE5179}">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000"/>
  <sheetViews>
    <sheetView zoomScale="82" zoomScaleNormal="82" workbookViewId="0">
      <pane xSplit="2" ySplit="3" topLeftCell="C4" activePane="bottomRight" state="frozen"/>
      <selection pane="topRight" activeCell="C1" sqref="C1"/>
      <selection pane="bottomLeft" activeCell="A4" sqref="A4"/>
      <selection pane="bottomRight" activeCell="A6" sqref="A6:A7"/>
    </sheetView>
  </sheetViews>
  <sheetFormatPr baseColWidth="10" defaultColWidth="14.42578125" defaultRowHeight="15" customHeight="1"/>
  <cols>
    <col min="1" max="1" width="22" customWidth="1"/>
    <col min="2" max="15" width="10.7109375" customWidth="1"/>
    <col min="16" max="16" width="10.7109375" hidden="1" customWidth="1"/>
    <col min="17" max="26" width="10.7109375" customWidth="1"/>
  </cols>
  <sheetData>
    <row r="1" spans="1:20" ht="14.25" customHeight="1">
      <c r="A1" s="1004" t="s">
        <v>4206</v>
      </c>
      <c r="B1" s="1005"/>
      <c r="C1" s="1005"/>
      <c r="D1" s="1005"/>
      <c r="E1" s="1005"/>
      <c r="F1" s="1005"/>
      <c r="G1" s="1005"/>
      <c r="H1" s="1005"/>
      <c r="I1" s="1005"/>
      <c r="J1" s="1005"/>
      <c r="K1" s="1006"/>
      <c r="L1" s="1007" t="s">
        <v>8531</v>
      </c>
      <c r="M1" s="1005"/>
      <c r="N1" s="1005"/>
      <c r="O1" s="1005"/>
      <c r="P1" s="1005"/>
      <c r="Q1" s="1005"/>
      <c r="R1" s="1005"/>
      <c r="S1" s="1005"/>
      <c r="T1" s="1008"/>
    </row>
    <row r="2" spans="1:20" ht="14.25" customHeight="1">
      <c r="A2" s="1009" t="s">
        <v>4207</v>
      </c>
      <c r="B2" s="1009" t="s">
        <v>4208</v>
      </c>
      <c r="C2" s="1011" t="s">
        <v>4209</v>
      </c>
      <c r="D2" s="1012"/>
      <c r="E2" s="1012"/>
      <c r="F2" s="1013"/>
      <c r="G2" s="1011" t="s">
        <v>4210</v>
      </c>
      <c r="H2" s="1012"/>
      <c r="I2" s="1012"/>
      <c r="J2" s="1012"/>
      <c r="K2" s="1013"/>
      <c r="L2" s="1011" t="s">
        <v>4211</v>
      </c>
      <c r="M2" s="1012"/>
      <c r="N2" s="1012"/>
      <c r="O2" s="1012"/>
      <c r="P2" s="1012"/>
      <c r="Q2" s="1013"/>
      <c r="R2" s="1011" t="s">
        <v>4212</v>
      </c>
      <c r="S2" s="1012"/>
      <c r="T2" s="1013"/>
    </row>
    <row r="3" spans="1:20" ht="74.25" customHeight="1">
      <c r="A3" s="1010"/>
      <c r="B3" s="1010"/>
      <c r="C3" s="396" t="s">
        <v>4213</v>
      </c>
      <c r="D3" s="397" t="s">
        <v>370</v>
      </c>
      <c r="E3" s="397" t="s">
        <v>169</v>
      </c>
      <c r="F3" s="398" t="s">
        <v>4214</v>
      </c>
      <c r="G3" s="396" t="s">
        <v>146</v>
      </c>
      <c r="H3" s="397" t="s">
        <v>106</v>
      </c>
      <c r="I3" s="397" t="s">
        <v>2356</v>
      </c>
      <c r="J3" s="397" t="s">
        <v>172</v>
      </c>
      <c r="K3" s="398" t="s">
        <v>4214</v>
      </c>
      <c r="L3" s="399" t="s">
        <v>257</v>
      </c>
      <c r="M3" s="400" t="s">
        <v>4215</v>
      </c>
      <c r="N3" s="401" t="s">
        <v>115</v>
      </c>
      <c r="O3" s="402" t="s">
        <v>4216</v>
      </c>
      <c r="P3" s="403" t="s">
        <v>4217</v>
      </c>
      <c r="Q3" s="404" t="s">
        <v>4214</v>
      </c>
      <c r="R3" s="405" t="s">
        <v>140</v>
      </c>
      <c r="S3" s="406" t="s">
        <v>4218</v>
      </c>
      <c r="T3" s="404" t="s">
        <v>4214</v>
      </c>
    </row>
    <row r="4" spans="1:20" ht="14.25" customHeight="1">
      <c r="A4" s="1014" t="s">
        <v>1210</v>
      </c>
      <c r="B4" s="407" t="s">
        <v>4208</v>
      </c>
      <c r="C4" s="408">
        <f>COUNTIFS('PLAN DE MEJORAMIENTO'!$Q$8:$Q$601,$A4,'PLAN DE MEJORAMIENTO'!$H$8:$H$601,C$3,'PLAN DE MEJORAMIENTO'!$A$8:$A$601,"&lt;&gt;0")</f>
        <v>14</v>
      </c>
      <c r="D4" s="408">
        <f>COUNTIFS('PLAN DE MEJORAMIENTO'!$Q$8:$Q$601,$A4,'PLAN DE MEJORAMIENTO'!$H$8:$H$601,D$3,'PLAN DE MEJORAMIENTO'!$A$8:$A$601,"&lt;&gt;0")</f>
        <v>0</v>
      </c>
      <c r="E4" s="408">
        <f>COUNTIFS('PLAN DE MEJORAMIENTO'!$Q$8:$Q$601,$A4,'PLAN DE MEJORAMIENTO'!$H$8:$H$601,E$3,'PLAN DE MEJORAMIENTO'!$A$8:$A$601,"&lt;&gt;0")</f>
        <v>0</v>
      </c>
      <c r="F4" s="409">
        <f>IF(C4="","",SUM(C4:E4))</f>
        <v>14</v>
      </c>
      <c r="G4" s="408">
        <f>COUNTIFS('PLAN DE MEJORAMIENTO'!$Q$8:$Q$601,$A4,'PLAN DE MEJORAMIENTO'!$L$8:$L$601,G$3)</f>
        <v>22</v>
      </c>
      <c r="H4" s="408">
        <f>COUNTIFS('PLAN DE MEJORAMIENTO'!$Q$8:$Q$601,$A4,'PLAN DE MEJORAMIENTO'!$L$8:$L$601,H$3)</f>
        <v>3</v>
      </c>
      <c r="I4" s="408">
        <f>COUNTIFS('PLAN DE MEJORAMIENTO'!$Q$8:$Q$601,$A4,'PLAN DE MEJORAMIENTO'!$L$8:$L$601,I$3)</f>
        <v>0</v>
      </c>
      <c r="J4" s="408">
        <f>COUNTIFS('PLAN DE MEJORAMIENTO'!$Q$8:$Q$601,$A4,'PLAN DE MEJORAMIENTO'!$L$8:$L$601,J$3)</f>
        <v>0</v>
      </c>
      <c r="K4" s="409">
        <f>IF(G4="","",SUM(G4:J4))</f>
        <v>25</v>
      </c>
      <c r="L4" s="408">
        <f>COUNTIFS('PLAN DE MEJORAMIENTO'!$Q$8:$Q$601,$A4,'PLAN DE MEJORAMIENTO'!$DB$8:$DB$601,L$3)</f>
        <v>6</v>
      </c>
      <c r="M4" s="408">
        <f>COUNTIFS('PLAN DE MEJORAMIENTO'!$Q$8:$Q$601,$A4,'PLAN DE MEJORAMIENTO'!$DB$8:$DB$601,M$3)</f>
        <v>13</v>
      </c>
      <c r="N4" s="408">
        <f>COUNTIFS('PLAN DE MEJORAMIENTO'!$Q$8:$Q$601,$A4,'PLAN DE MEJORAMIENTO'!$DB$8:$DB$601,N$3)</f>
        <v>6</v>
      </c>
      <c r="O4" s="408">
        <f>COUNTIFS('PLAN DE MEJORAMIENTO'!$Q$8:$Q$601,$A4,'PLAN DE MEJORAMIENTO'!$DB$8:$DB$601,O$3)</f>
        <v>0</v>
      </c>
      <c r="P4" s="408">
        <f>COUNTIFS('PLAN DE MEJORAMIENTO'!$Q$8:$Q$601,$A4,'PLAN DE MEJORAMIENTO'!$DB$8:$DB$601,P$3)</f>
        <v>0</v>
      </c>
      <c r="Q4" s="409">
        <f t="shared" ref="Q4:Q41" si="0">SUM(L4:P4)</f>
        <v>25</v>
      </c>
      <c r="R4" s="408">
        <f>COUNTIFS('PLAN DE MEJORAMIENTO'!$Q$8:$Q$601,$A4,'PLAN DE MEJORAMIENTO'!$DE$8:$DE$601,R$3,'PLAN DE MEJORAMIENTO'!$A$8:$A$601,"&lt;&gt;0")</f>
        <v>10</v>
      </c>
      <c r="S4" s="408">
        <f>COUNTIFS('PLAN DE MEJORAMIENTO'!$Q$8:$Q$601,$A4,'PLAN DE MEJORAMIENTO'!$DE$8:$DE$601,S$3,'PLAN DE MEJORAMIENTO'!$A$8:$A$601,"&lt;&gt;0")</f>
        <v>4</v>
      </c>
      <c r="T4" s="409">
        <f t="shared" ref="T4:T41" si="1">SUM(R4:S4)</f>
        <v>14</v>
      </c>
    </row>
    <row r="5" spans="1:20" ht="14.25" customHeight="1">
      <c r="A5" s="1010"/>
      <c r="B5" s="411" t="s">
        <v>4219</v>
      </c>
      <c r="C5" s="412">
        <f>IF($F4=0,"",C4/$F4)</f>
        <v>1</v>
      </c>
      <c r="D5" s="412">
        <f t="shared" ref="D5:E5" si="2">IF($F4=0,"",D4/$F4)</f>
        <v>0</v>
      </c>
      <c r="E5" s="412">
        <f t="shared" si="2"/>
        <v>0</v>
      </c>
      <c r="F5" s="413">
        <f>SUM(C5:E5)</f>
        <v>1</v>
      </c>
      <c r="G5" s="412">
        <f t="shared" ref="G5:J5" si="3">IF($K4=0,"",G4/$K4)</f>
        <v>0.88</v>
      </c>
      <c r="H5" s="412">
        <f t="shared" si="3"/>
        <v>0.12</v>
      </c>
      <c r="I5" s="412">
        <f t="shared" si="3"/>
        <v>0</v>
      </c>
      <c r="J5" s="412">
        <f t="shared" si="3"/>
        <v>0</v>
      </c>
      <c r="K5" s="413">
        <f>SUM(G5:J5)</f>
        <v>1</v>
      </c>
      <c r="L5" s="412">
        <f>IF(L4=0,"",L4/$Q4)</f>
        <v>0.24</v>
      </c>
      <c r="M5" s="412">
        <f t="shared" ref="M5:P5" si="4">IF(M4=0,"",M4/$Q4)</f>
        <v>0.52</v>
      </c>
      <c r="N5" s="412">
        <f t="shared" si="4"/>
        <v>0.24</v>
      </c>
      <c r="O5" s="412" t="str">
        <f t="shared" si="4"/>
        <v/>
      </c>
      <c r="P5" s="412" t="str">
        <f t="shared" si="4"/>
        <v/>
      </c>
      <c r="Q5" s="413">
        <f t="shared" si="0"/>
        <v>1</v>
      </c>
      <c r="R5" s="412">
        <f>IF(R4=0,"",R4/$T4)</f>
        <v>0.7142857142857143</v>
      </c>
      <c r="S5" s="412">
        <f>IF(S4=0,"",S4/$T4)</f>
        <v>0.2857142857142857</v>
      </c>
      <c r="T5" s="413">
        <f t="shared" si="1"/>
        <v>1</v>
      </c>
    </row>
    <row r="6" spans="1:20" ht="14.25" customHeight="1">
      <c r="A6" s="1014" t="s">
        <v>3378</v>
      </c>
      <c r="B6" s="407" t="s">
        <v>4208</v>
      </c>
      <c r="C6" s="408">
        <f>COUNTIFS('PLAN DE MEJORAMIENTO'!$Q$8:$Q$601,$A6,'PLAN DE MEJORAMIENTO'!$H$8:$H$601,C$3,'PLAN DE MEJORAMIENTO'!$A$8:$A$601,"&lt;&gt;0")</f>
        <v>2</v>
      </c>
      <c r="D6" s="408">
        <f>COUNTIFS('PLAN DE MEJORAMIENTO'!$Q$8:$Q$601,$A6,'PLAN DE MEJORAMIENTO'!$H$8:$H$601,D$3,'PLAN DE MEJORAMIENTO'!$A$8:$A$601,"&lt;&gt;0")</f>
        <v>0</v>
      </c>
      <c r="E6" s="408">
        <f>COUNTIFS('PLAN DE MEJORAMIENTO'!$Q$8:$Q$601,$A6,'PLAN DE MEJORAMIENTO'!$H$8:$H$601,E$3,'PLAN DE MEJORAMIENTO'!$A$8:$A$601,"&lt;&gt;0")</f>
        <v>0</v>
      </c>
      <c r="F6" s="409">
        <f>IF(C6="","",SUM(C6:E6))</f>
        <v>2</v>
      </c>
      <c r="G6" s="408">
        <f>COUNTIFS('PLAN DE MEJORAMIENTO'!$Q$8:$Q$601,$A6,'PLAN DE MEJORAMIENTO'!$L$8:$L$601,G$3)</f>
        <v>3</v>
      </c>
      <c r="H6" s="408">
        <f>COUNTIFS('PLAN DE MEJORAMIENTO'!$Q$8:$Q$601,$A6,'PLAN DE MEJORAMIENTO'!$L$8:$L$601,H$3)</f>
        <v>8</v>
      </c>
      <c r="I6" s="408">
        <f>COUNTIFS('PLAN DE MEJORAMIENTO'!$Q$8:$Q$601,$A6,'PLAN DE MEJORAMIENTO'!$L$8:$L$601,I$3)</f>
        <v>0</v>
      </c>
      <c r="J6" s="408">
        <f>COUNTIFS('PLAN DE MEJORAMIENTO'!$Q$8:$Q$601,$A6,'PLAN DE MEJORAMIENTO'!$L$8:$L$601,J$3)</f>
        <v>0</v>
      </c>
      <c r="K6" s="409">
        <f>IF(G6="","",SUM(G6:J6))</f>
        <v>11</v>
      </c>
      <c r="L6" s="408">
        <f>COUNTIFS('PLAN DE MEJORAMIENTO'!$Q$8:$Q$601,$A6,'PLAN DE MEJORAMIENTO'!$DB$8:$DB$601,L$3)</f>
        <v>8</v>
      </c>
      <c r="M6" s="408">
        <f>COUNTIFS('PLAN DE MEJORAMIENTO'!$Q$8:$Q$601,$A6,'PLAN DE MEJORAMIENTO'!$DB$8:$DB$601,M$3)</f>
        <v>3</v>
      </c>
      <c r="N6" s="408">
        <f>COUNTIFS('PLAN DE MEJORAMIENTO'!$Q$8:$Q$601,$A6,'PLAN DE MEJORAMIENTO'!$DB$8:$DB$601,N$3)</f>
        <v>0</v>
      </c>
      <c r="O6" s="408">
        <f>COUNTIFS('PLAN DE MEJORAMIENTO'!$Q$8:$Q$601,$A6,'PLAN DE MEJORAMIENTO'!$DB$8:$DB$601,O$3)</f>
        <v>0</v>
      </c>
      <c r="P6" s="408">
        <f>COUNTIFS('PLAN DE MEJORAMIENTO'!$Q$8:$Q$601,$A6,'PLAN DE MEJORAMIENTO'!$DB$8:$DB$601,P$3)</f>
        <v>0</v>
      </c>
      <c r="Q6" s="409">
        <f t="shared" ref="Q6:Q9" si="5">SUM(L6:P6)</f>
        <v>11</v>
      </c>
      <c r="R6" s="408">
        <f>COUNTIFS('PLAN DE MEJORAMIENTO'!$Q$8:$Q$601,$A6,'PLAN DE MEJORAMIENTO'!$DE$8:$DE$601,R$3,'PLAN DE MEJORAMIENTO'!$A$8:$A$601,"&lt;&gt;0")</f>
        <v>2</v>
      </c>
      <c r="S6" s="408">
        <f>COUNTIFS('PLAN DE MEJORAMIENTO'!$Q$8:$Q$601,$A6,'PLAN DE MEJORAMIENTO'!$DE$8:$DE$601,S$3,'PLAN DE MEJORAMIENTO'!$A$8:$A$601,"&lt;&gt;0")</f>
        <v>0</v>
      </c>
      <c r="T6" s="409">
        <f t="shared" ref="T6:T9" si="6">SUM(R6:S6)</f>
        <v>2</v>
      </c>
    </row>
    <row r="7" spans="1:20" ht="14.25" customHeight="1">
      <c r="A7" s="1010"/>
      <c r="B7" s="411" t="s">
        <v>4219</v>
      </c>
      <c r="C7" s="412">
        <f>IF($F6=0,"",C6/$F6)</f>
        <v>1</v>
      </c>
      <c r="D7" s="412">
        <f t="shared" ref="D7:E7" si="7">IF($F6=0,"",D6/$F6)</f>
        <v>0</v>
      </c>
      <c r="E7" s="412">
        <f t="shared" si="7"/>
        <v>0</v>
      </c>
      <c r="F7" s="413">
        <f>SUM(C7:E7)</f>
        <v>1</v>
      </c>
      <c r="G7" s="412">
        <f t="shared" ref="G7:J7" si="8">IF($K6=0,"",G6/$K6)</f>
        <v>0.27272727272727271</v>
      </c>
      <c r="H7" s="412">
        <f t="shared" si="8"/>
        <v>0.72727272727272729</v>
      </c>
      <c r="I7" s="412">
        <f t="shared" si="8"/>
        <v>0</v>
      </c>
      <c r="J7" s="412">
        <f t="shared" si="8"/>
        <v>0</v>
      </c>
      <c r="K7" s="413">
        <f>SUM(G7:J7)</f>
        <v>1</v>
      </c>
      <c r="L7" s="412">
        <f>IF(L6=0,"",L6/$Q6)</f>
        <v>0.72727272727272729</v>
      </c>
      <c r="M7" s="412">
        <f t="shared" ref="M7" si="9">IF(M6=0,"",M6/$Q6)</f>
        <v>0.27272727272727271</v>
      </c>
      <c r="N7" s="412" t="str">
        <f t="shared" ref="N7" si="10">IF(N6=0,"",N6/$Q6)</f>
        <v/>
      </c>
      <c r="O7" s="412" t="str">
        <f t="shared" ref="O7" si="11">IF(O6=0,"",O6/$Q6)</f>
        <v/>
      </c>
      <c r="P7" s="412" t="str">
        <f t="shared" ref="P7" si="12">IF(P6=0,"",P6/$Q6)</f>
        <v/>
      </c>
      <c r="Q7" s="413">
        <f t="shared" si="5"/>
        <v>1</v>
      </c>
      <c r="R7" s="412">
        <f>IF(R6=0,"",R6/$T6)</f>
        <v>1</v>
      </c>
      <c r="S7" s="412" t="str">
        <f>IF(S6=0,"",S6/$T6)</f>
        <v/>
      </c>
      <c r="T7" s="413">
        <f t="shared" si="6"/>
        <v>1</v>
      </c>
    </row>
    <row r="8" spans="1:20" ht="14.25" customHeight="1">
      <c r="A8" s="1014" t="s">
        <v>696</v>
      </c>
      <c r="B8" s="407" t="s">
        <v>4208</v>
      </c>
      <c r="C8" s="408">
        <f>COUNTIFS('PLAN DE MEJORAMIENTO'!$Q$8:$Q$601,$A8,'PLAN DE MEJORAMIENTO'!$H$8:$H$601,C$3,'PLAN DE MEJORAMIENTO'!$A$8:$A$601,"&lt;&gt;0")</f>
        <v>44</v>
      </c>
      <c r="D8" s="408">
        <f>COUNTIFS('PLAN DE MEJORAMIENTO'!$Q$8:$Q$601,$A8,'PLAN DE MEJORAMIENTO'!$H$8:$H$601,D$3,'PLAN DE MEJORAMIENTO'!$A$8:$A$601,"&lt;&gt;0")</f>
        <v>0</v>
      </c>
      <c r="E8" s="408">
        <f>COUNTIFS('PLAN DE MEJORAMIENTO'!$Q$8:$Q$601,$A8,'PLAN DE MEJORAMIENTO'!$H$8:$H$601,E$3,'PLAN DE MEJORAMIENTO'!$A$8:$A$601,"&lt;&gt;0")</f>
        <v>0</v>
      </c>
      <c r="F8" s="409">
        <f>IF(C8="","",SUM(C8:E8))</f>
        <v>44</v>
      </c>
      <c r="G8" s="408">
        <f>COUNTIFS('PLAN DE MEJORAMIENTO'!$Q$8:$Q$601,$A8,'PLAN DE MEJORAMIENTO'!$L$8:$L$601,G$3)</f>
        <v>62</v>
      </c>
      <c r="H8" s="408">
        <f>COUNTIFS('PLAN DE MEJORAMIENTO'!$Q$8:$Q$601,$A8,'PLAN DE MEJORAMIENTO'!$L$8:$L$601,H$3)</f>
        <v>0</v>
      </c>
      <c r="I8" s="408">
        <f>COUNTIFS('PLAN DE MEJORAMIENTO'!$Q$8:$Q$601,$A8,'PLAN DE MEJORAMIENTO'!$L$8:$L$601,I$3)</f>
        <v>0</v>
      </c>
      <c r="J8" s="408">
        <f>COUNTIFS('PLAN DE MEJORAMIENTO'!$Q$8:$Q$601,$A8,'PLAN DE MEJORAMIENTO'!$L$8:$L$601,J$3)</f>
        <v>0</v>
      </c>
      <c r="K8" s="409">
        <f>IF(G8="","",SUM(G8:J8))</f>
        <v>62</v>
      </c>
      <c r="L8" s="408">
        <f>COUNTIFS('PLAN DE MEJORAMIENTO'!$Q$8:$Q$601,$A8,'PLAN DE MEJORAMIENTO'!$DB$8:$DB$601,L$3)</f>
        <v>19</v>
      </c>
      <c r="M8" s="408">
        <f>COUNTIFS('PLAN DE MEJORAMIENTO'!$Q$8:$Q$601,$A8,'PLAN DE MEJORAMIENTO'!$DB$8:$DB$601,M$3)</f>
        <v>37</v>
      </c>
      <c r="N8" s="408">
        <f>COUNTIFS('PLAN DE MEJORAMIENTO'!$Q$8:$Q$601,$A8,'PLAN DE MEJORAMIENTO'!$DB$8:$DB$601,N$3)</f>
        <v>6</v>
      </c>
      <c r="O8" s="408">
        <f>COUNTIFS('PLAN DE MEJORAMIENTO'!$Q$8:$Q$601,$A8,'PLAN DE MEJORAMIENTO'!$DB$8:$DB$601,O$3)</f>
        <v>0</v>
      </c>
      <c r="P8" s="408">
        <f>COUNTIFS('PLAN DE MEJORAMIENTO'!$Q$8:$Q$601,$A8,'PLAN DE MEJORAMIENTO'!$DB$8:$DB$601,P$3)</f>
        <v>0</v>
      </c>
      <c r="Q8" s="409">
        <f t="shared" si="5"/>
        <v>62</v>
      </c>
      <c r="R8" s="408">
        <f>COUNTIFS('PLAN DE MEJORAMIENTO'!$Q$8:$Q$601,$A8,'PLAN DE MEJORAMIENTO'!$DE$8:$DE$601,R$3,'PLAN DE MEJORAMIENTO'!$A$8:$A$601,"&lt;&gt;0")</f>
        <v>37</v>
      </c>
      <c r="S8" s="408">
        <f>COUNTIFS('PLAN DE MEJORAMIENTO'!$Q$8:$Q$601,$A8,'PLAN DE MEJORAMIENTO'!$DE$8:$DE$601,S$3,'PLAN DE MEJORAMIENTO'!$A$8:$A$601,"&lt;&gt;0")</f>
        <v>7</v>
      </c>
      <c r="T8" s="409">
        <f t="shared" si="6"/>
        <v>44</v>
      </c>
    </row>
    <row r="9" spans="1:20" ht="14.25" customHeight="1">
      <c r="A9" s="1010"/>
      <c r="B9" s="411" t="s">
        <v>4219</v>
      </c>
      <c r="C9" s="412">
        <f>IF($F8=0,"",C8/$F8)</f>
        <v>1</v>
      </c>
      <c r="D9" s="412">
        <f t="shared" ref="D9:E9" si="13">IF($F8=0,"",D8/$F8)</f>
        <v>0</v>
      </c>
      <c r="E9" s="412">
        <f t="shared" si="13"/>
        <v>0</v>
      </c>
      <c r="F9" s="413">
        <f>SUM(C9:E9)</f>
        <v>1</v>
      </c>
      <c r="G9" s="412">
        <f t="shared" ref="G9:J9" si="14">IF($K8=0,"",G8/$K8)</f>
        <v>1</v>
      </c>
      <c r="H9" s="412">
        <f t="shared" si="14"/>
        <v>0</v>
      </c>
      <c r="I9" s="412">
        <f t="shared" si="14"/>
        <v>0</v>
      </c>
      <c r="J9" s="412">
        <f t="shared" si="14"/>
        <v>0</v>
      </c>
      <c r="K9" s="413">
        <f>SUM(G9:J9)</f>
        <v>1</v>
      </c>
      <c r="L9" s="412">
        <f>IF(L8=0,"",L8/$Q8)</f>
        <v>0.30645161290322581</v>
      </c>
      <c r="M9" s="412">
        <f t="shared" ref="M9" si="15">IF(M8=0,"",M8/$Q8)</f>
        <v>0.59677419354838712</v>
      </c>
      <c r="N9" s="412">
        <f t="shared" ref="N9" si="16">IF(N8=0,"",N8/$Q8)</f>
        <v>9.6774193548387094E-2</v>
      </c>
      <c r="O9" s="412" t="str">
        <f t="shared" ref="O9" si="17">IF(O8=0,"",O8/$Q8)</f>
        <v/>
      </c>
      <c r="P9" s="412" t="str">
        <f t="shared" ref="P9" si="18">IF(P8=0,"",P8/$Q8)</f>
        <v/>
      </c>
      <c r="Q9" s="413">
        <f t="shared" si="5"/>
        <v>1</v>
      </c>
      <c r="R9" s="412">
        <f>IF(R8=0,"",R8/$T8)</f>
        <v>0.84090909090909094</v>
      </c>
      <c r="S9" s="412">
        <f>IF(S8=0,"",S8/$T8)</f>
        <v>0.15909090909090909</v>
      </c>
      <c r="T9" s="413">
        <f t="shared" si="6"/>
        <v>1</v>
      </c>
    </row>
    <row r="10" spans="1:20" ht="22.5" hidden="1" customHeight="1">
      <c r="A10" s="1015" t="s">
        <v>4220</v>
      </c>
      <c r="B10" s="415" t="s">
        <v>4208</v>
      </c>
      <c r="C10" s="408">
        <f>COUNTIFS('PLAN DE MEJORAMIENTO'!$Q$8:$Q$601,$A10,'PLAN DE MEJORAMIENTO'!$H$8:$H$601,C$3,'PLAN DE MEJORAMIENTO'!$A$8:$A$601,"&lt;&gt;0")</f>
        <v>0</v>
      </c>
      <c r="D10" s="408">
        <v>0</v>
      </c>
      <c r="E10" s="408">
        <v>0</v>
      </c>
      <c r="F10" s="409">
        <f>IF(C10="","",SUM(C10:E10))</f>
        <v>0</v>
      </c>
      <c r="G10" s="408">
        <v>0</v>
      </c>
      <c r="H10" s="408">
        <v>0</v>
      </c>
      <c r="I10" s="408">
        <v>0</v>
      </c>
      <c r="J10" s="408">
        <v>0</v>
      </c>
      <c r="K10" s="409">
        <f>IF(G10="","",SUM(G10:J10))</f>
        <v>0</v>
      </c>
      <c r="L10" s="408">
        <v>0</v>
      </c>
      <c r="M10" s="408">
        <v>0</v>
      </c>
      <c r="N10" s="408">
        <v>0</v>
      </c>
      <c r="O10" s="408">
        <v>0</v>
      </c>
      <c r="P10" s="410"/>
      <c r="Q10" s="409">
        <f t="shared" si="0"/>
        <v>0</v>
      </c>
      <c r="R10" s="408">
        <v>0</v>
      </c>
      <c r="S10" s="408">
        <v>0</v>
      </c>
      <c r="T10" s="409">
        <f t="shared" si="1"/>
        <v>0</v>
      </c>
    </row>
    <row r="11" spans="1:20" ht="14.25" hidden="1" customHeight="1">
      <c r="A11" s="1010"/>
      <c r="B11" s="411" t="s">
        <v>4219</v>
      </c>
      <c r="C11" s="412" t="str">
        <f t="shared" ref="C11:E11" si="19">IF($F10=0,"",C10/$F10)</f>
        <v/>
      </c>
      <c r="D11" s="412" t="str">
        <f t="shared" si="19"/>
        <v/>
      </c>
      <c r="E11" s="412" t="str">
        <f t="shared" si="19"/>
        <v/>
      </c>
      <c r="F11" s="413">
        <f>SUM(C11:E11)</f>
        <v>0</v>
      </c>
      <c r="G11" s="412" t="str">
        <f t="shared" ref="G11:J11" si="20">IF($K10=0,"",G10/$K10)</f>
        <v/>
      </c>
      <c r="H11" s="412" t="str">
        <f t="shared" si="20"/>
        <v/>
      </c>
      <c r="I11" s="412" t="str">
        <f t="shared" si="20"/>
        <v/>
      </c>
      <c r="J11" s="412" t="str">
        <f t="shared" si="20"/>
        <v/>
      </c>
      <c r="K11" s="413">
        <f>SUM(G11:J11)</f>
        <v>0</v>
      </c>
      <c r="L11" s="412" t="e">
        <f t="shared" ref="L11:O11" si="21">IF(#REF!=0,"",L10/#REF!)</f>
        <v>#REF!</v>
      </c>
      <c r="M11" s="412" t="e">
        <f t="shared" si="21"/>
        <v>#REF!</v>
      </c>
      <c r="N11" s="412" t="e">
        <f t="shared" si="21"/>
        <v>#REF!</v>
      </c>
      <c r="O11" s="412" t="e">
        <f t="shared" si="21"/>
        <v>#REF!</v>
      </c>
      <c r="P11" s="414"/>
      <c r="Q11" s="413" t="e">
        <f t="shared" si="0"/>
        <v>#REF!</v>
      </c>
      <c r="R11" s="412" t="e">
        <f t="shared" ref="R11:S11" si="22">IF(#REF!=0,"",R10/#REF!)</f>
        <v>#REF!</v>
      </c>
      <c r="S11" s="412" t="e">
        <f t="shared" si="22"/>
        <v>#REF!</v>
      </c>
      <c r="T11" s="413" t="e">
        <f t="shared" si="1"/>
        <v>#REF!</v>
      </c>
    </row>
    <row r="12" spans="1:20" ht="14.25" customHeight="1">
      <c r="A12" s="1015" t="s">
        <v>533</v>
      </c>
      <c r="B12" s="415" t="s">
        <v>4208</v>
      </c>
      <c r="C12" s="408">
        <f>COUNTIFS('PLAN DE MEJORAMIENTO'!$Q$8:$Q$601,$A12,'PLAN DE MEJORAMIENTO'!$H$8:$H$601,C$3,'PLAN DE MEJORAMIENTO'!$A$8:$A$601,"&lt;&gt;0")</f>
        <v>19</v>
      </c>
      <c r="D12" s="408">
        <f>COUNTIFS('PLAN DE MEJORAMIENTO'!$Q$8:$Q$601,$A12,'PLAN DE MEJORAMIENTO'!$H$8:$H$601,D$3,'PLAN DE MEJORAMIENTO'!$A$8:$A$601,"&lt;&gt;0")</f>
        <v>2</v>
      </c>
      <c r="E12" s="408">
        <f>COUNTIFS('PLAN DE MEJORAMIENTO'!$Q$8:$Q$601,$A12,'PLAN DE MEJORAMIENTO'!$H$8:$H$601,E$3,'PLAN DE MEJORAMIENTO'!$A$8:$A$601,"&lt;&gt;0")</f>
        <v>0</v>
      </c>
      <c r="F12" s="409">
        <f>IF(C12="","",SUM(C12:E12))</f>
        <v>21</v>
      </c>
      <c r="G12" s="408">
        <f>COUNTIFS('PLAN DE MEJORAMIENTO'!$Q$8:$Q$601,$A12,'PLAN DE MEJORAMIENTO'!$L$8:$L$601,G$3)</f>
        <v>27</v>
      </c>
      <c r="H12" s="408">
        <f>COUNTIFS('PLAN DE MEJORAMIENTO'!$Q$8:$Q$601,$A12,'PLAN DE MEJORAMIENTO'!$L$8:$L$601,H$3)</f>
        <v>3</v>
      </c>
      <c r="I12" s="408">
        <f>COUNTIFS('PLAN DE MEJORAMIENTO'!$Q$8:$Q$601,$A12,'PLAN DE MEJORAMIENTO'!$L$8:$L$601,I$3)</f>
        <v>0</v>
      </c>
      <c r="J12" s="408">
        <f>COUNTIFS('PLAN DE MEJORAMIENTO'!$Q$8:$Q$601,$A12,'PLAN DE MEJORAMIENTO'!$L$8:$L$601,J$3)</f>
        <v>0</v>
      </c>
      <c r="K12" s="409">
        <f>IF(G12="","",SUM(G12:J12))</f>
        <v>30</v>
      </c>
      <c r="L12" s="408">
        <f>COUNTIFS('PLAN DE MEJORAMIENTO'!$Q$8:$Q$601,$A12,'PLAN DE MEJORAMIENTO'!$DB$8:$DB$601,L$3)</f>
        <v>21</v>
      </c>
      <c r="M12" s="408">
        <f>COUNTIFS('PLAN DE MEJORAMIENTO'!$Q$8:$Q$601,$A12,'PLAN DE MEJORAMIENTO'!$DB$8:$DB$601,M$3)</f>
        <v>6</v>
      </c>
      <c r="N12" s="408">
        <f>COUNTIFS('PLAN DE MEJORAMIENTO'!$Q$8:$Q$601,$A12,'PLAN DE MEJORAMIENTO'!$DB$8:$DB$601,N$3)</f>
        <v>3</v>
      </c>
      <c r="O12" s="408">
        <f>COUNTIFS('PLAN DE MEJORAMIENTO'!$Q$8:$Q$601,$A12,'PLAN DE MEJORAMIENTO'!$DB$8:$DB$601,O$3)</f>
        <v>0</v>
      </c>
      <c r="P12" s="408">
        <f>COUNTIFS('PLAN DE MEJORAMIENTO'!$Q$8:$Q$601,$A12,'PLAN DE MEJORAMIENTO'!$DB$8:$DB$601,P$3)</f>
        <v>0</v>
      </c>
      <c r="Q12" s="409">
        <f t="shared" ref="Q12:Q13" si="23">SUM(L12:P12)</f>
        <v>30</v>
      </c>
      <c r="R12" s="408">
        <f>COUNTIFS('PLAN DE MEJORAMIENTO'!$Q$8:$Q$601,$A12,'PLAN DE MEJORAMIENTO'!$DE$8:$DE$601,R$3,'PLAN DE MEJORAMIENTO'!$A$8:$A$601,"&lt;&gt;0")</f>
        <v>11</v>
      </c>
      <c r="S12" s="408">
        <f>COUNTIFS('PLAN DE MEJORAMIENTO'!$Q$8:$Q$601,$A12,'PLAN DE MEJORAMIENTO'!$DE$8:$DE$601,S$3,'PLAN DE MEJORAMIENTO'!$A$8:$A$601,"&lt;&gt;0")</f>
        <v>10</v>
      </c>
      <c r="T12" s="409">
        <f t="shared" ref="T12:T13" si="24">SUM(R12:S12)</f>
        <v>21</v>
      </c>
    </row>
    <row r="13" spans="1:20" ht="14.25" customHeight="1">
      <c r="A13" s="1010"/>
      <c r="B13" s="411" t="s">
        <v>4219</v>
      </c>
      <c r="C13" s="412">
        <f>IF($F12=0,"",C12/$F12)</f>
        <v>0.90476190476190477</v>
      </c>
      <c r="D13" s="412">
        <f t="shared" ref="D13:E13" si="25">IF($F12=0,"",D12/$F12)</f>
        <v>9.5238095238095233E-2</v>
      </c>
      <c r="E13" s="412">
        <f t="shared" si="25"/>
        <v>0</v>
      </c>
      <c r="F13" s="413">
        <f>SUM(C13:E13)</f>
        <v>1</v>
      </c>
      <c r="G13" s="412">
        <f t="shared" ref="G13:J13" si="26">IF($K12=0,"",G12/$K12)</f>
        <v>0.9</v>
      </c>
      <c r="H13" s="412">
        <f t="shared" si="26"/>
        <v>0.1</v>
      </c>
      <c r="I13" s="412">
        <f t="shared" si="26"/>
        <v>0</v>
      </c>
      <c r="J13" s="412">
        <f t="shared" si="26"/>
        <v>0</v>
      </c>
      <c r="K13" s="413">
        <f>SUM(G13:J13)</f>
        <v>1</v>
      </c>
      <c r="L13" s="412">
        <f>IF(L12=0,"",L12/$Q12)</f>
        <v>0.7</v>
      </c>
      <c r="M13" s="412">
        <f t="shared" ref="M13" si="27">IF(M12=0,"",M12/$Q12)</f>
        <v>0.2</v>
      </c>
      <c r="N13" s="412">
        <f t="shared" ref="N13" si="28">IF(N12=0,"",N12/$Q12)</f>
        <v>0.1</v>
      </c>
      <c r="O13" s="412" t="str">
        <f t="shared" ref="O13" si="29">IF(O12=0,"",O12/$Q12)</f>
        <v/>
      </c>
      <c r="P13" s="412" t="str">
        <f t="shared" ref="P13" si="30">IF(P12=0,"",P12/$Q12)</f>
        <v/>
      </c>
      <c r="Q13" s="413">
        <f t="shared" si="23"/>
        <v>0.99999999999999989</v>
      </c>
      <c r="R13" s="412">
        <f>IF(R12=0,"",R12/$T12)</f>
        <v>0.52380952380952384</v>
      </c>
      <c r="S13" s="412">
        <f>IF(S12=0,"",S12/$T12)</f>
        <v>0.47619047619047616</v>
      </c>
      <c r="T13" s="413">
        <f t="shared" si="24"/>
        <v>1</v>
      </c>
    </row>
    <row r="14" spans="1:20" ht="14.25" hidden="1" customHeight="1">
      <c r="A14" s="1015" t="s">
        <v>4221</v>
      </c>
      <c r="B14" s="415" t="s">
        <v>4208</v>
      </c>
      <c r="C14" s="408">
        <f>COUNTIFS('PLAN DE MEJORAMIENTO'!$Q$8:$Q$601,$A14,'PLAN DE MEJORAMIENTO'!$H$8:$H$601,C$3,'PLAN DE MEJORAMIENTO'!$A$8:$A$601,"&lt;&gt;0")</f>
        <v>0</v>
      </c>
      <c r="D14" s="408">
        <v>0</v>
      </c>
      <c r="E14" s="408">
        <v>0</v>
      </c>
      <c r="F14" s="409">
        <f>IF(C14="","",SUM(C14:E14))</f>
        <v>0</v>
      </c>
      <c r="G14" s="408">
        <v>0</v>
      </c>
      <c r="H14" s="408">
        <v>0</v>
      </c>
      <c r="I14" s="408">
        <v>0</v>
      </c>
      <c r="J14" s="408">
        <v>0</v>
      </c>
      <c r="K14" s="409">
        <f>IF(G14="","",SUM(G14:J14))</f>
        <v>0</v>
      </c>
      <c r="L14" s="408">
        <v>0</v>
      </c>
      <c r="M14" s="408">
        <v>0</v>
      </c>
      <c r="N14" s="408">
        <v>0</v>
      </c>
      <c r="O14" s="408">
        <v>0</v>
      </c>
      <c r="P14" s="410"/>
      <c r="Q14" s="409">
        <f t="shared" si="0"/>
        <v>0</v>
      </c>
      <c r="R14" s="408">
        <v>0</v>
      </c>
      <c r="S14" s="408">
        <v>0</v>
      </c>
      <c r="T14" s="409">
        <f t="shared" si="1"/>
        <v>0</v>
      </c>
    </row>
    <row r="15" spans="1:20" ht="14.25" hidden="1" customHeight="1">
      <c r="A15" s="1010"/>
      <c r="B15" s="411" t="s">
        <v>4219</v>
      </c>
      <c r="C15" s="412" t="str">
        <f t="shared" ref="C15:E15" si="31">IF($F14=0,"",C14/$F14)</f>
        <v/>
      </c>
      <c r="D15" s="412" t="str">
        <f t="shared" si="31"/>
        <v/>
      </c>
      <c r="E15" s="412" t="str">
        <f t="shared" si="31"/>
        <v/>
      </c>
      <c r="F15" s="413">
        <f>SUM(C15:E15)</f>
        <v>0</v>
      </c>
      <c r="G15" s="412" t="str">
        <f t="shared" ref="G15:J15" si="32">IF($K14=0,"",G14/$K14)</f>
        <v/>
      </c>
      <c r="H15" s="412" t="str">
        <f t="shared" si="32"/>
        <v/>
      </c>
      <c r="I15" s="412" t="str">
        <f t="shared" si="32"/>
        <v/>
      </c>
      <c r="J15" s="412" t="str">
        <f t="shared" si="32"/>
        <v/>
      </c>
      <c r="K15" s="413">
        <f>SUM(G15:J15)</f>
        <v>0</v>
      </c>
      <c r="L15" s="412" t="e">
        <f t="shared" ref="L15:O15" si="33">IF(#REF!=0,"",L14/#REF!)</f>
        <v>#REF!</v>
      </c>
      <c r="M15" s="412" t="e">
        <f t="shared" si="33"/>
        <v>#REF!</v>
      </c>
      <c r="N15" s="412" t="e">
        <f t="shared" si="33"/>
        <v>#REF!</v>
      </c>
      <c r="O15" s="412" t="e">
        <f t="shared" si="33"/>
        <v>#REF!</v>
      </c>
      <c r="P15" s="414"/>
      <c r="Q15" s="413" t="e">
        <f t="shared" si="0"/>
        <v>#REF!</v>
      </c>
      <c r="R15" s="412" t="e">
        <f t="shared" ref="R15:S15" si="34">IF(#REF!=0,"",R14/#REF!)</f>
        <v>#REF!</v>
      </c>
      <c r="S15" s="412" t="e">
        <f t="shared" si="34"/>
        <v>#REF!</v>
      </c>
      <c r="T15" s="413" t="e">
        <f t="shared" si="1"/>
        <v>#REF!</v>
      </c>
    </row>
    <row r="16" spans="1:20" ht="14.25" customHeight="1">
      <c r="A16" s="1015" t="s">
        <v>2521</v>
      </c>
      <c r="B16" s="415" t="s">
        <v>4208</v>
      </c>
      <c r="C16" s="408">
        <f>COUNTIFS('PLAN DE MEJORAMIENTO'!$Q$8:$Q$601,$A16,'PLAN DE MEJORAMIENTO'!$H$8:$H$601,C$3,'PLAN DE MEJORAMIENTO'!$A$8:$A$601,"&lt;&gt;0")</f>
        <v>2</v>
      </c>
      <c r="D16" s="408">
        <f>COUNTIFS('PLAN DE MEJORAMIENTO'!$Q$8:$Q$601,$A16,'PLAN DE MEJORAMIENTO'!$H$8:$H$601,D$3,'PLAN DE MEJORAMIENTO'!$A$8:$A$601,"&lt;&gt;0")</f>
        <v>0</v>
      </c>
      <c r="E16" s="408">
        <f>COUNTIFS('PLAN DE MEJORAMIENTO'!$Q$8:$Q$601,$A16,'PLAN DE MEJORAMIENTO'!$H$8:$H$601,E$3,'PLAN DE MEJORAMIENTO'!$A$8:$A$601,"&lt;&gt;0")</f>
        <v>0</v>
      </c>
      <c r="F16" s="409">
        <f>IF(C16="","",SUM(C16:E16))</f>
        <v>2</v>
      </c>
      <c r="G16" s="408">
        <f>COUNTIFS('PLAN DE MEJORAMIENTO'!$Q$8:$Q$601,$A16,'PLAN DE MEJORAMIENTO'!$L$8:$L$601,G$3)</f>
        <v>1</v>
      </c>
      <c r="H16" s="408">
        <f>COUNTIFS('PLAN DE MEJORAMIENTO'!$Q$8:$Q$601,$A16,'PLAN DE MEJORAMIENTO'!$L$8:$L$601,H$3)</f>
        <v>1</v>
      </c>
      <c r="I16" s="408">
        <f>COUNTIFS('PLAN DE MEJORAMIENTO'!$Q$8:$Q$601,$A16,'PLAN DE MEJORAMIENTO'!$L$8:$L$601,I$3)</f>
        <v>0</v>
      </c>
      <c r="J16" s="408">
        <f>COUNTIFS('PLAN DE MEJORAMIENTO'!$Q$8:$Q$601,$A16,'PLAN DE MEJORAMIENTO'!$L$8:$L$601,J$3)</f>
        <v>0</v>
      </c>
      <c r="K16" s="409">
        <f>IF(G16="","",SUM(G16:J16))</f>
        <v>2</v>
      </c>
      <c r="L16" s="408">
        <f>COUNTIFS('PLAN DE MEJORAMIENTO'!$Q$8:$Q$601,$A16,'PLAN DE MEJORAMIENTO'!$DB$8:$DB$601,L$3)</f>
        <v>1</v>
      </c>
      <c r="M16" s="408">
        <f>COUNTIFS('PLAN DE MEJORAMIENTO'!$Q$8:$Q$601,$A16,'PLAN DE MEJORAMIENTO'!$DB$8:$DB$601,M$3)</f>
        <v>1</v>
      </c>
      <c r="N16" s="408">
        <f>COUNTIFS('PLAN DE MEJORAMIENTO'!$Q$8:$Q$601,$A16,'PLAN DE MEJORAMIENTO'!$DB$8:$DB$601,N$3)</f>
        <v>0</v>
      </c>
      <c r="O16" s="408">
        <f>COUNTIFS('PLAN DE MEJORAMIENTO'!$Q$8:$Q$601,$A16,'PLAN DE MEJORAMIENTO'!$DB$8:$DB$601,O$3)</f>
        <v>0</v>
      </c>
      <c r="P16" s="408">
        <f>COUNTIFS('PLAN DE MEJORAMIENTO'!$Q$8:$Q$601,$A16,'PLAN DE MEJORAMIENTO'!$DB$8:$DB$601,P$3)</f>
        <v>0</v>
      </c>
      <c r="Q16" s="409">
        <f t="shared" ref="Q16:Q17" si="35">SUM(L16:P16)</f>
        <v>2</v>
      </c>
      <c r="R16" s="408">
        <f>COUNTIFS('PLAN DE MEJORAMIENTO'!$Q$8:$Q$601,$A16,'PLAN DE MEJORAMIENTO'!$DE$8:$DE$601,R$3,'PLAN DE MEJORAMIENTO'!$A$8:$A$601,"&lt;&gt;0")</f>
        <v>1</v>
      </c>
      <c r="S16" s="408">
        <f>COUNTIFS('PLAN DE MEJORAMIENTO'!$Q$8:$Q$601,$A16,'PLAN DE MEJORAMIENTO'!$DE$8:$DE$601,S$3,'PLAN DE MEJORAMIENTO'!$A$8:$A$601,"&lt;&gt;0")</f>
        <v>1</v>
      </c>
      <c r="T16" s="409">
        <f t="shared" ref="T16:T17" si="36">SUM(R16:S16)</f>
        <v>2</v>
      </c>
    </row>
    <row r="17" spans="1:20" ht="14.25" customHeight="1">
      <c r="A17" s="1010"/>
      <c r="B17" s="411" t="s">
        <v>4219</v>
      </c>
      <c r="C17" s="412">
        <f>IF($F16=0,"",C16/$F16)</f>
        <v>1</v>
      </c>
      <c r="D17" s="412">
        <f t="shared" ref="D17:E17" si="37">IF($F16=0,"",D16/$F16)</f>
        <v>0</v>
      </c>
      <c r="E17" s="412">
        <f t="shared" si="37"/>
        <v>0</v>
      </c>
      <c r="F17" s="413">
        <f>SUM(C17:E17)</f>
        <v>1</v>
      </c>
      <c r="G17" s="412">
        <f t="shared" ref="G17:J17" si="38">IF($K16=0,"",G16/$K16)</f>
        <v>0.5</v>
      </c>
      <c r="H17" s="412">
        <f t="shared" si="38"/>
        <v>0.5</v>
      </c>
      <c r="I17" s="412">
        <f t="shared" si="38"/>
        <v>0</v>
      </c>
      <c r="J17" s="412">
        <f t="shared" si="38"/>
        <v>0</v>
      </c>
      <c r="K17" s="413">
        <f>SUM(G17:J17)</f>
        <v>1</v>
      </c>
      <c r="L17" s="412">
        <f>IF(L16=0,"",L16/$Q16)</f>
        <v>0.5</v>
      </c>
      <c r="M17" s="412">
        <f t="shared" ref="M17" si="39">IF(M16=0,"",M16/$Q16)</f>
        <v>0.5</v>
      </c>
      <c r="N17" s="412" t="str">
        <f t="shared" ref="N17" si="40">IF(N16=0,"",N16/$Q16)</f>
        <v/>
      </c>
      <c r="O17" s="412" t="str">
        <f t="shared" ref="O17" si="41">IF(O16=0,"",O16/$Q16)</f>
        <v/>
      </c>
      <c r="P17" s="412" t="str">
        <f t="shared" ref="P17" si="42">IF(P16=0,"",P16/$Q16)</f>
        <v/>
      </c>
      <c r="Q17" s="413">
        <f t="shared" si="35"/>
        <v>1</v>
      </c>
      <c r="R17" s="412">
        <f>IF(R16=0,"",R16/$T16)</f>
        <v>0.5</v>
      </c>
      <c r="S17" s="412">
        <f>IF(S16=0,"",S16/$T16)</f>
        <v>0.5</v>
      </c>
      <c r="T17" s="413">
        <f t="shared" si="36"/>
        <v>1</v>
      </c>
    </row>
    <row r="18" spans="1:20" ht="14.25" hidden="1" customHeight="1">
      <c r="A18" s="1015" t="s">
        <v>4222</v>
      </c>
      <c r="B18" s="415" t="s">
        <v>4208</v>
      </c>
      <c r="C18" s="408">
        <f>COUNTIFS('PLAN DE MEJORAMIENTO'!$Q$8:$Q$601,$A18,'PLAN DE MEJORAMIENTO'!$H$8:$H$601,C$3,'PLAN DE MEJORAMIENTO'!$A$8:$A$601,"&lt;&gt;0")</f>
        <v>0</v>
      </c>
      <c r="D18" s="408">
        <f>COUNTIFS('PLAN DE MEJORAMIENTO'!$Q$8:$Q$601,$A18,'PLAN DE MEJORAMIENTO'!$H$8:$H$601,D$3,'PLAN DE MEJORAMIENTO'!$A$8:$A$601,"&lt;&gt;0")</f>
        <v>0</v>
      </c>
      <c r="E18" s="408">
        <f>COUNTIFS('PLAN DE MEJORAMIENTO'!$Q$8:$Q$601,$A18,'PLAN DE MEJORAMIENTO'!$H$8:$H$601,E$3,'PLAN DE MEJORAMIENTO'!$A$8:$A$601,"&lt;&gt;0")</f>
        <v>0</v>
      </c>
      <c r="F18" s="409">
        <f>IF(C18="","",SUM(C18:E18))</f>
        <v>0</v>
      </c>
      <c r="G18" s="408">
        <v>0</v>
      </c>
      <c r="H18" s="408">
        <v>0</v>
      </c>
      <c r="I18" s="408">
        <v>0</v>
      </c>
      <c r="J18" s="408">
        <v>0</v>
      </c>
      <c r="K18" s="409">
        <f>IF(G18="","",SUM(G18:J18))</f>
        <v>0</v>
      </c>
      <c r="L18" s="408">
        <v>0</v>
      </c>
      <c r="M18" s="408">
        <v>0</v>
      </c>
      <c r="N18" s="408">
        <v>0</v>
      </c>
      <c r="O18" s="408">
        <v>0</v>
      </c>
      <c r="P18" s="410"/>
      <c r="Q18" s="409">
        <f t="shared" si="0"/>
        <v>0</v>
      </c>
      <c r="R18" s="408">
        <v>0</v>
      </c>
      <c r="S18" s="408">
        <v>0</v>
      </c>
      <c r="T18" s="409">
        <f t="shared" si="1"/>
        <v>0</v>
      </c>
    </row>
    <row r="19" spans="1:20" ht="14.25" hidden="1" customHeight="1">
      <c r="A19" s="1010"/>
      <c r="B19" s="411" t="s">
        <v>4219</v>
      </c>
      <c r="C19" s="412" t="str">
        <f t="shared" ref="C19:E19" si="43">IF($F18=0,"",C18/$F18)</f>
        <v/>
      </c>
      <c r="D19" s="412" t="str">
        <f t="shared" si="43"/>
        <v/>
      </c>
      <c r="E19" s="412" t="str">
        <f t="shared" si="43"/>
        <v/>
      </c>
      <c r="F19" s="413">
        <f>SUM(C19:E19)</f>
        <v>0</v>
      </c>
      <c r="G19" s="412" t="str">
        <f t="shared" ref="G19:J19" si="44">IF($K18=0,"",G18/$K18)</f>
        <v/>
      </c>
      <c r="H19" s="412" t="str">
        <f t="shared" si="44"/>
        <v/>
      </c>
      <c r="I19" s="412" t="str">
        <f t="shared" si="44"/>
        <v/>
      </c>
      <c r="J19" s="412" t="str">
        <f t="shared" si="44"/>
        <v/>
      </c>
      <c r="K19" s="413">
        <f>SUM(G19:J19)</f>
        <v>0</v>
      </c>
      <c r="L19" s="412" t="e">
        <f t="shared" ref="L19:O19" si="45">IF(#REF!=0,"",L18/#REF!)</f>
        <v>#REF!</v>
      </c>
      <c r="M19" s="412" t="e">
        <f t="shared" si="45"/>
        <v>#REF!</v>
      </c>
      <c r="N19" s="412" t="e">
        <f t="shared" si="45"/>
        <v>#REF!</v>
      </c>
      <c r="O19" s="412" t="e">
        <f t="shared" si="45"/>
        <v>#REF!</v>
      </c>
      <c r="P19" s="414"/>
      <c r="Q19" s="413" t="e">
        <f t="shared" si="0"/>
        <v>#REF!</v>
      </c>
      <c r="R19" s="412" t="e">
        <f t="shared" ref="R19:S19" si="46">IF(#REF!=0,"",R18/#REF!)</f>
        <v>#REF!</v>
      </c>
      <c r="S19" s="412" t="e">
        <f t="shared" si="46"/>
        <v>#REF!</v>
      </c>
      <c r="T19" s="413" t="e">
        <f t="shared" si="1"/>
        <v>#REF!</v>
      </c>
    </row>
    <row r="20" spans="1:20" ht="14.25" hidden="1" customHeight="1">
      <c r="A20" s="1015" t="s">
        <v>4223</v>
      </c>
      <c r="B20" s="415" t="s">
        <v>4208</v>
      </c>
      <c r="C20" s="408">
        <v>0</v>
      </c>
      <c r="D20" s="408">
        <v>0</v>
      </c>
      <c r="E20" s="408">
        <v>0</v>
      </c>
      <c r="F20" s="409">
        <f>IF(C20="","",SUM(C20:E20))</f>
        <v>0</v>
      </c>
      <c r="G20" s="408">
        <v>0</v>
      </c>
      <c r="H20" s="408">
        <v>0</v>
      </c>
      <c r="I20" s="408">
        <v>0</v>
      </c>
      <c r="J20" s="408">
        <v>0</v>
      </c>
      <c r="K20" s="409">
        <f>IF(G20="","",SUM(G20:J20))</f>
        <v>0</v>
      </c>
      <c r="L20" s="408">
        <v>0</v>
      </c>
      <c r="M20" s="408">
        <v>0</v>
      </c>
      <c r="N20" s="408">
        <v>0</v>
      </c>
      <c r="O20" s="408">
        <v>0</v>
      </c>
      <c r="P20" s="410"/>
      <c r="Q20" s="409">
        <f t="shared" si="0"/>
        <v>0</v>
      </c>
      <c r="R20" s="408">
        <v>0</v>
      </c>
      <c r="S20" s="408">
        <v>0</v>
      </c>
      <c r="T20" s="409">
        <f t="shared" si="1"/>
        <v>0</v>
      </c>
    </row>
    <row r="21" spans="1:20" ht="14.25" hidden="1" customHeight="1">
      <c r="A21" s="1010"/>
      <c r="B21" s="411" t="s">
        <v>4219</v>
      </c>
      <c r="C21" s="412" t="str">
        <f t="shared" ref="C21:E21" si="47">IF($F20=0,"",C20/$F20)</f>
        <v/>
      </c>
      <c r="D21" s="412" t="str">
        <f t="shared" si="47"/>
        <v/>
      </c>
      <c r="E21" s="412" t="str">
        <f t="shared" si="47"/>
        <v/>
      </c>
      <c r="F21" s="413">
        <f>SUM(C21:E21)</f>
        <v>0</v>
      </c>
      <c r="G21" s="412" t="str">
        <f t="shared" ref="G21:J21" si="48">IF($K20=0,"",G20/$K20)</f>
        <v/>
      </c>
      <c r="H21" s="412" t="str">
        <f t="shared" si="48"/>
        <v/>
      </c>
      <c r="I21" s="412" t="str">
        <f t="shared" si="48"/>
        <v/>
      </c>
      <c r="J21" s="412" t="str">
        <f t="shared" si="48"/>
        <v/>
      </c>
      <c r="K21" s="413">
        <f>SUM(G21:J21)</f>
        <v>0</v>
      </c>
      <c r="L21" s="412" t="e">
        <f t="shared" ref="L21:O21" si="49">IF(#REF!=0,"",L20/#REF!)</f>
        <v>#REF!</v>
      </c>
      <c r="M21" s="412" t="e">
        <f t="shared" si="49"/>
        <v>#REF!</v>
      </c>
      <c r="N21" s="412" t="e">
        <f t="shared" si="49"/>
        <v>#REF!</v>
      </c>
      <c r="O21" s="412" t="e">
        <f t="shared" si="49"/>
        <v>#REF!</v>
      </c>
      <c r="P21" s="414"/>
      <c r="Q21" s="413" t="e">
        <f t="shared" si="0"/>
        <v>#REF!</v>
      </c>
      <c r="R21" s="412" t="e">
        <f t="shared" ref="R21:S21" si="50">IF(#REF!=0,"",R20/#REF!)</f>
        <v>#REF!</v>
      </c>
      <c r="S21" s="412" t="e">
        <f t="shared" si="50"/>
        <v>#REF!</v>
      </c>
      <c r="T21" s="413" t="e">
        <f t="shared" si="1"/>
        <v>#REF!</v>
      </c>
    </row>
    <row r="22" spans="1:20" ht="14.25" hidden="1" customHeight="1">
      <c r="A22" s="1015" t="s">
        <v>4224</v>
      </c>
      <c r="B22" s="415" t="s">
        <v>4208</v>
      </c>
      <c r="C22" s="408">
        <v>0</v>
      </c>
      <c r="D22" s="408">
        <v>0</v>
      </c>
      <c r="E22" s="408">
        <v>0</v>
      </c>
      <c r="F22" s="409">
        <f>IF(C22="","",SUM(C22:E22))</f>
        <v>0</v>
      </c>
      <c r="G22" s="408">
        <v>0</v>
      </c>
      <c r="H22" s="408">
        <v>0</v>
      </c>
      <c r="I22" s="408">
        <v>0</v>
      </c>
      <c r="J22" s="408">
        <v>0</v>
      </c>
      <c r="K22" s="409">
        <f>IF(G22="","",SUM(G22:J22))</f>
        <v>0</v>
      </c>
      <c r="L22" s="408">
        <v>0</v>
      </c>
      <c r="M22" s="408">
        <v>0</v>
      </c>
      <c r="N22" s="408">
        <v>0</v>
      </c>
      <c r="O22" s="408">
        <v>0</v>
      </c>
      <c r="P22" s="410"/>
      <c r="Q22" s="409">
        <f t="shared" si="0"/>
        <v>0</v>
      </c>
      <c r="R22" s="408">
        <v>0</v>
      </c>
      <c r="S22" s="408">
        <v>0</v>
      </c>
      <c r="T22" s="409">
        <f t="shared" si="1"/>
        <v>0</v>
      </c>
    </row>
    <row r="23" spans="1:20" ht="14.25" hidden="1" customHeight="1">
      <c r="A23" s="1010"/>
      <c r="B23" s="411" t="s">
        <v>4219</v>
      </c>
      <c r="C23" s="412" t="str">
        <f t="shared" ref="C23:E23" si="51">IF($F22=0,"",C22/$F22)</f>
        <v/>
      </c>
      <c r="D23" s="412" t="str">
        <f t="shared" si="51"/>
        <v/>
      </c>
      <c r="E23" s="412" t="str">
        <f t="shared" si="51"/>
        <v/>
      </c>
      <c r="F23" s="413">
        <f>SUM(C23:E23)</f>
        <v>0</v>
      </c>
      <c r="G23" s="412" t="str">
        <f t="shared" ref="G23:J23" si="52">IF($K22=0,"",G22/$K22)</f>
        <v/>
      </c>
      <c r="H23" s="412" t="str">
        <f t="shared" si="52"/>
        <v/>
      </c>
      <c r="I23" s="412" t="str">
        <f t="shared" si="52"/>
        <v/>
      </c>
      <c r="J23" s="412" t="str">
        <f t="shared" si="52"/>
        <v/>
      </c>
      <c r="K23" s="413">
        <f>SUM(G23:J23)</f>
        <v>0</v>
      </c>
      <c r="L23" s="412" t="e">
        <f t="shared" ref="L23:O23" si="53">IF(#REF!=0,"",L22/#REF!)</f>
        <v>#REF!</v>
      </c>
      <c r="M23" s="412" t="e">
        <f t="shared" si="53"/>
        <v>#REF!</v>
      </c>
      <c r="N23" s="412" t="e">
        <f t="shared" si="53"/>
        <v>#REF!</v>
      </c>
      <c r="O23" s="412" t="e">
        <f t="shared" si="53"/>
        <v>#REF!</v>
      </c>
      <c r="P23" s="414"/>
      <c r="Q23" s="413" t="e">
        <f t="shared" si="0"/>
        <v>#REF!</v>
      </c>
      <c r="R23" s="412" t="e">
        <f t="shared" ref="R23:S23" si="54">IF(#REF!=0,"",R22/#REF!)</f>
        <v>#REF!</v>
      </c>
      <c r="S23" s="412" t="e">
        <f t="shared" si="54"/>
        <v>#REF!</v>
      </c>
      <c r="T23" s="413" t="e">
        <f t="shared" si="1"/>
        <v>#REF!</v>
      </c>
    </row>
    <row r="24" spans="1:20" ht="14.25" customHeight="1">
      <c r="A24" s="1015" t="s">
        <v>391</v>
      </c>
      <c r="B24" s="415" t="s">
        <v>4208</v>
      </c>
      <c r="C24" s="408">
        <f>COUNTIFS('PLAN DE MEJORAMIENTO'!$Q$8:$Q$601,$A24,'PLAN DE MEJORAMIENTO'!$H$8:$H$601,C$3,'PLAN DE MEJORAMIENTO'!$A$8:$A$601,"&lt;&gt;0")</f>
        <v>50</v>
      </c>
      <c r="D24" s="408">
        <f>COUNTIFS('PLAN DE MEJORAMIENTO'!$Q$8:$Q$601,$A24,'PLAN DE MEJORAMIENTO'!$H$8:$H$601,D$3,'PLAN DE MEJORAMIENTO'!$A$8:$A$601,"&lt;&gt;0")</f>
        <v>5</v>
      </c>
      <c r="E24" s="408">
        <f>COUNTIFS('PLAN DE MEJORAMIENTO'!$Q$8:$Q$601,$A24,'PLAN DE MEJORAMIENTO'!$H$8:$H$601,E$3,'PLAN DE MEJORAMIENTO'!$A$8:$A$601,"&lt;&gt;0")</f>
        <v>0</v>
      </c>
      <c r="F24" s="409">
        <f>IF(C24="","",SUM(C24:E24))</f>
        <v>55</v>
      </c>
      <c r="G24" s="408">
        <f>COUNTIFS('PLAN DE MEJORAMIENTO'!$Q$8:$Q$601,$A24,'PLAN DE MEJORAMIENTO'!$L$8:$L$601,G$3)</f>
        <v>72</v>
      </c>
      <c r="H24" s="408">
        <f>COUNTIFS('PLAN DE MEJORAMIENTO'!$Q$8:$Q$601,$A24,'PLAN DE MEJORAMIENTO'!$L$8:$L$601,H$3)</f>
        <v>15</v>
      </c>
      <c r="I24" s="408">
        <f>COUNTIFS('PLAN DE MEJORAMIENTO'!$Q$8:$Q$601,$A24,'PLAN DE MEJORAMIENTO'!$L$8:$L$601,I$3)</f>
        <v>5</v>
      </c>
      <c r="J24" s="408">
        <f>COUNTIFS('PLAN DE MEJORAMIENTO'!$Q$8:$Q$601,$A24,'PLAN DE MEJORAMIENTO'!$L$8:$L$601,J$3)</f>
        <v>2</v>
      </c>
      <c r="K24" s="409">
        <f>IF(G24="","",SUM(G24:J24))</f>
        <v>94</v>
      </c>
      <c r="L24" s="408">
        <f>COUNTIFS('PLAN DE MEJORAMIENTO'!$Q$8:$Q$601,$A24,'PLAN DE MEJORAMIENTO'!$DB$8:$DB$601,L$3)</f>
        <v>38</v>
      </c>
      <c r="M24" s="408">
        <f>COUNTIFS('PLAN DE MEJORAMIENTO'!$Q$8:$Q$601,$A24,'PLAN DE MEJORAMIENTO'!$DB$8:$DB$601,M$3)</f>
        <v>25</v>
      </c>
      <c r="N24" s="408">
        <f>COUNTIFS('PLAN DE MEJORAMIENTO'!$Q$8:$Q$601,$A24,'PLAN DE MEJORAMIENTO'!$DB$8:$DB$601,N$3)</f>
        <v>25</v>
      </c>
      <c r="O24" s="408">
        <f>COUNTIFS('PLAN DE MEJORAMIENTO'!$Q$8:$Q$601,$A24,'PLAN DE MEJORAMIENTO'!$DB$8:$DB$601,O$3)</f>
        <v>6</v>
      </c>
      <c r="P24" s="408">
        <f>COUNTIFS('PLAN DE MEJORAMIENTO'!$Q$8:$Q$601,$A24,'PLAN DE MEJORAMIENTO'!$DB$8:$DB$601,P$3)</f>
        <v>0</v>
      </c>
      <c r="Q24" s="409">
        <f t="shared" ref="Q24:Q25" si="55">SUM(L24:P24)</f>
        <v>94</v>
      </c>
      <c r="R24" s="408">
        <f>COUNTIFS('PLAN DE MEJORAMIENTO'!$Q$8:$Q$601,$A24,'PLAN DE MEJORAMIENTO'!$DE$8:$DE$601,R$3,'PLAN DE MEJORAMIENTO'!$A$8:$A$601,"&lt;&gt;0")</f>
        <v>41</v>
      </c>
      <c r="S24" s="408">
        <f>COUNTIFS('PLAN DE MEJORAMIENTO'!$Q$8:$Q$601,$A24,'PLAN DE MEJORAMIENTO'!$DE$8:$DE$601,S$3,'PLAN DE MEJORAMIENTO'!$A$8:$A$601,"&lt;&gt;0")</f>
        <v>14</v>
      </c>
      <c r="T24" s="409">
        <f t="shared" ref="T24:T25" si="56">SUM(R24:S24)</f>
        <v>55</v>
      </c>
    </row>
    <row r="25" spans="1:20" ht="14.25" customHeight="1">
      <c r="A25" s="1010"/>
      <c r="B25" s="411" t="s">
        <v>4219</v>
      </c>
      <c r="C25" s="412">
        <f>IF($F24=0,"",C24/$F24)</f>
        <v>0.90909090909090906</v>
      </c>
      <c r="D25" s="412">
        <f t="shared" ref="D25:E25" si="57">IF($F24=0,"",D24/$F24)</f>
        <v>9.0909090909090912E-2</v>
      </c>
      <c r="E25" s="412">
        <f t="shared" si="57"/>
        <v>0</v>
      </c>
      <c r="F25" s="413">
        <f>SUM(C25:E25)</f>
        <v>1</v>
      </c>
      <c r="G25" s="412">
        <f t="shared" ref="G25:J25" si="58">IF($K24=0,"",G24/$K24)</f>
        <v>0.76595744680851063</v>
      </c>
      <c r="H25" s="412">
        <f t="shared" si="58"/>
        <v>0.15957446808510639</v>
      </c>
      <c r="I25" s="412">
        <f t="shared" si="58"/>
        <v>5.3191489361702128E-2</v>
      </c>
      <c r="J25" s="412">
        <f t="shared" si="58"/>
        <v>2.1276595744680851E-2</v>
      </c>
      <c r="K25" s="413">
        <f>SUM(G25:J25)</f>
        <v>1</v>
      </c>
      <c r="L25" s="412">
        <f>IF(L24=0,"",L24/$Q24)</f>
        <v>0.40425531914893614</v>
      </c>
      <c r="M25" s="412">
        <f t="shared" ref="M25" si="59">IF(M24=0,"",M24/$Q24)</f>
        <v>0.26595744680851063</v>
      </c>
      <c r="N25" s="412">
        <f t="shared" ref="N25" si="60">IF(N24=0,"",N24/$Q24)</f>
        <v>0.26595744680851063</v>
      </c>
      <c r="O25" s="412">
        <f t="shared" ref="O25" si="61">IF(O24=0,"",O24/$Q24)</f>
        <v>6.3829787234042548E-2</v>
      </c>
      <c r="P25" s="412" t="str">
        <f t="shared" ref="P25" si="62">IF(P24=0,"",P24/$Q24)</f>
        <v/>
      </c>
      <c r="Q25" s="413">
        <f t="shared" si="55"/>
        <v>1</v>
      </c>
      <c r="R25" s="412">
        <f>IF(R24=0,"",R24/$T24)</f>
        <v>0.74545454545454548</v>
      </c>
      <c r="S25" s="412">
        <f>IF(S24=0,"",S24/$T24)</f>
        <v>0.25454545454545452</v>
      </c>
      <c r="T25" s="413">
        <f t="shared" si="56"/>
        <v>1</v>
      </c>
    </row>
    <row r="26" spans="1:20" ht="14.25" customHeight="1">
      <c r="A26" s="1015" t="s">
        <v>475</v>
      </c>
      <c r="B26" s="415" t="s">
        <v>4208</v>
      </c>
      <c r="C26" s="408">
        <f>COUNTIFS('PLAN DE MEJORAMIENTO'!$Q$8:$Q$601,$A26,'PLAN DE MEJORAMIENTO'!$H$8:$H$601,C$3,'PLAN DE MEJORAMIENTO'!$A$8:$A$601,"&lt;&gt;0")</f>
        <v>2</v>
      </c>
      <c r="D26" s="408">
        <f>COUNTIFS('PLAN DE MEJORAMIENTO'!$Q$8:$Q$601,$A26,'PLAN DE MEJORAMIENTO'!$H$8:$H$601,D$3,'PLAN DE MEJORAMIENTO'!$A$8:$A$601,"&lt;&gt;0")</f>
        <v>0</v>
      </c>
      <c r="E26" s="408">
        <f>COUNTIFS('PLAN DE MEJORAMIENTO'!$Q$8:$Q$601,$A26,'PLAN DE MEJORAMIENTO'!$H$8:$H$601,E$3,'PLAN DE MEJORAMIENTO'!$A$8:$A$601,"&lt;&gt;0")</f>
        <v>0</v>
      </c>
      <c r="F26" s="409">
        <f>IF(C26="","",SUM(C26:E26))</f>
        <v>2</v>
      </c>
      <c r="G26" s="408">
        <f>COUNTIFS('PLAN DE MEJORAMIENTO'!$Q$8:$Q$601,$A26,'PLAN DE MEJORAMIENTO'!$L$8:$L$601,G$3)</f>
        <v>8</v>
      </c>
      <c r="H26" s="408">
        <f>COUNTIFS('PLAN DE MEJORAMIENTO'!$Q$8:$Q$601,$A26,'PLAN DE MEJORAMIENTO'!$L$8:$L$601,H$3)</f>
        <v>0</v>
      </c>
      <c r="I26" s="408">
        <f>COUNTIFS('PLAN DE MEJORAMIENTO'!$Q$8:$Q$601,$A26,'PLAN DE MEJORAMIENTO'!$L$8:$L$601,I$3)</f>
        <v>0</v>
      </c>
      <c r="J26" s="408">
        <f>COUNTIFS('PLAN DE MEJORAMIENTO'!$Q$8:$Q$601,$A26,'PLAN DE MEJORAMIENTO'!$L$8:$L$601,J$3)</f>
        <v>1</v>
      </c>
      <c r="K26" s="409">
        <f>IF(G26="","",SUM(G26:J26))</f>
        <v>9</v>
      </c>
      <c r="L26" s="408">
        <f>COUNTIFS('PLAN DE MEJORAMIENTO'!$Q$8:$Q$601,$A26,'PLAN DE MEJORAMIENTO'!$DB$8:$DB$601,L$3)</f>
        <v>6</v>
      </c>
      <c r="M26" s="408">
        <f>COUNTIFS('PLAN DE MEJORAMIENTO'!$Q$8:$Q$601,$A26,'PLAN DE MEJORAMIENTO'!$DB$8:$DB$601,M$3)</f>
        <v>3</v>
      </c>
      <c r="N26" s="408">
        <f>COUNTIFS('PLAN DE MEJORAMIENTO'!$Q$8:$Q$601,$A26,'PLAN DE MEJORAMIENTO'!$DB$8:$DB$601,N$3)</f>
        <v>0</v>
      </c>
      <c r="O26" s="408">
        <f>COUNTIFS('PLAN DE MEJORAMIENTO'!$Q$8:$Q$601,$A26,'PLAN DE MEJORAMIENTO'!$DB$8:$DB$601,O$3)</f>
        <v>0</v>
      </c>
      <c r="P26" s="408">
        <f>COUNTIFS('PLAN DE MEJORAMIENTO'!$Q$8:$Q$601,$A26,'PLAN DE MEJORAMIENTO'!$DB$8:$DB$601,P$3)</f>
        <v>0</v>
      </c>
      <c r="Q26" s="409">
        <f t="shared" ref="Q26:Q39" si="63">SUM(L26:P26)</f>
        <v>9</v>
      </c>
      <c r="R26" s="408">
        <f>COUNTIFS('PLAN DE MEJORAMIENTO'!$Q$8:$Q$601,$A26,'PLAN DE MEJORAMIENTO'!$DE$8:$DE$601,R$3,'PLAN DE MEJORAMIENTO'!$A$8:$A$601,"&lt;&gt;0")</f>
        <v>2</v>
      </c>
      <c r="S26" s="408">
        <f>COUNTIFS('PLAN DE MEJORAMIENTO'!$Q$8:$Q$601,$A26,'PLAN DE MEJORAMIENTO'!$DE$8:$DE$601,S$3,'PLAN DE MEJORAMIENTO'!$A$8:$A$601,"&lt;&gt;0")</f>
        <v>0</v>
      </c>
      <c r="T26" s="409">
        <f t="shared" ref="T26:T39" si="64">SUM(R26:S26)</f>
        <v>2</v>
      </c>
    </row>
    <row r="27" spans="1:20" ht="14.25" customHeight="1">
      <c r="A27" s="1010"/>
      <c r="B27" s="411" t="s">
        <v>4219</v>
      </c>
      <c r="C27" s="412">
        <f>IF($F26=0,"",C26/$F26)</f>
        <v>1</v>
      </c>
      <c r="D27" s="412">
        <f t="shared" ref="D27:E27" si="65">IF($F26=0,"",D26/$F26)</f>
        <v>0</v>
      </c>
      <c r="E27" s="412">
        <f t="shared" si="65"/>
        <v>0</v>
      </c>
      <c r="F27" s="413">
        <f>SUM(C27:E27)</f>
        <v>1</v>
      </c>
      <c r="G27" s="412">
        <f t="shared" ref="G27:J27" si="66">IF($K26=0,"",G26/$K26)</f>
        <v>0.88888888888888884</v>
      </c>
      <c r="H27" s="412">
        <f t="shared" si="66"/>
        <v>0</v>
      </c>
      <c r="I27" s="412">
        <f t="shared" si="66"/>
        <v>0</v>
      </c>
      <c r="J27" s="412">
        <f t="shared" si="66"/>
        <v>0.1111111111111111</v>
      </c>
      <c r="K27" s="413">
        <f>SUM(G27:J27)</f>
        <v>1</v>
      </c>
      <c r="L27" s="412">
        <f>IF(L26=0,"",L26/$Q26)</f>
        <v>0.66666666666666663</v>
      </c>
      <c r="M27" s="412">
        <f t="shared" ref="M27" si="67">IF(M26=0,"",M26/$Q26)</f>
        <v>0.33333333333333331</v>
      </c>
      <c r="N27" s="412" t="str">
        <f t="shared" ref="N27" si="68">IF(N26=0,"",N26/$Q26)</f>
        <v/>
      </c>
      <c r="O27" s="412" t="str">
        <f t="shared" ref="O27" si="69">IF(O26=0,"",O26/$Q26)</f>
        <v/>
      </c>
      <c r="P27" s="412" t="str">
        <f t="shared" ref="P27" si="70">IF(P26=0,"",P26/$Q26)</f>
        <v/>
      </c>
      <c r="Q27" s="413">
        <f t="shared" si="63"/>
        <v>1</v>
      </c>
      <c r="R27" s="412">
        <f>IF(R26=0,"",R26/$T26)</f>
        <v>1</v>
      </c>
      <c r="S27" s="412" t="str">
        <f>IF(S26=0,"",S26/$T26)</f>
        <v/>
      </c>
      <c r="T27" s="413">
        <f t="shared" si="64"/>
        <v>1</v>
      </c>
    </row>
    <row r="28" spans="1:20" ht="14.25" customHeight="1">
      <c r="A28" s="1015" t="s">
        <v>954</v>
      </c>
      <c r="B28" s="415" t="s">
        <v>4208</v>
      </c>
      <c r="C28" s="408">
        <f>COUNTIFS('PLAN DE MEJORAMIENTO'!$Q$8:$Q$601,$A28,'PLAN DE MEJORAMIENTO'!$H$8:$H$601,C$3,'PLAN DE MEJORAMIENTO'!$A$8:$A$601,"&lt;&gt;0")</f>
        <v>34</v>
      </c>
      <c r="D28" s="408">
        <f>COUNTIFS('PLAN DE MEJORAMIENTO'!$Q$8:$Q$601,$A28,'PLAN DE MEJORAMIENTO'!$H$8:$H$601,D$3,'PLAN DE MEJORAMIENTO'!$A$8:$A$601,"&lt;&gt;0")</f>
        <v>0</v>
      </c>
      <c r="E28" s="408">
        <f>COUNTIFS('PLAN DE MEJORAMIENTO'!$Q$8:$Q$601,$A28,'PLAN DE MEJORAMIENTO'!$H$8:$H$601,E$3,'PLAN DE MEJORAMIENTO'!$A$8:$A$601,"&lt;&gt;0")</f>
        <v>0</v>
      </c>
      <c r="F28" s="409">
        <f>IF(C28="","",SUM(C28:E28))</f>
        <v>34</v>
      </c>
      <c r="G28" s="408">
        <f>COUNTIFS('PLAN DE MEJORAMIENTO'!$Q$8:$Q$601,$A28,'PLAN DE MEJORAMIENTO'!$L$8:$L$601,G$3)</f>
        <v>63</v>
      </c>
      <c r="H28" s="408">
        <f>COUNTIFS('PLAN DE MEJORAMIENTO'!$Q$8:$Q$601,$A28,'PLAN DE MEJORAMIENTO'!$L$8:$L$601,H$3)</f>
        <v>0</v>
      </c>
      <c r="I28" s="408">
        <f>COUNTIFS('PLAN DE MEJORAMIENTO'!$Q$8:$Q$601,$A28,'PLAN DE MEJORAMIENTO'!$L$8:$L$601,I$3)</f>
        <v>0</v>
      </c>
      <c r="J28" s="408">
        <f>COUNTIFS('PLAN DE MEJORAMIENTO'!$Q$8:$Q$601,$A28,'PLAN DE MEJORAMIENTO'!$L$8:$L$601,J$3)</f>
        <v>2</v>
      </c>
      <c r="K28" s="409">
        <f>IF(G28="","",SUM(G28:J28))</f>
        <v>65</v>
      </c>
      <c r="L28" s="408">
        <f>COUNTIFS('PLAN DE MEJORAMIENTO'!$Q$8:$Q$601,$A28,'PLAN DE MEJORAMIENTO'!$DB$8:$DB$601,L$3)</f>
        <v>30</v>
      </c>
      <c r="M28" s="408">
        <f>COUNTIFS('PLAN DE MEJORAMIENTO'!$Q$8:$Q$601,$A28,'PLAN DE MEJORAMIENTO'!$DB$8:$DB$601,M$3)</f>
        <v>34</v>
      </c>
      <c r="N28" s="408">
        <f>COUNTIFS('PLAN DE MEJORAMIENTO'!$Q$8:$Q$601,$A28,'PLAN DE MEJORAMIENTO'!$DB$8:$DB$601,N$3)</f>
        <v>1</v>
      </c>
      <c r="O28" s="408">
        <f>COUNTIFS('PLAN DE MEJORAMIENTO'!$Q$8:$Q$601,$A28,'PLAN DE MEJORAMIENTO'!$DB$8:$DB$601,O$3)</f>
        <v>0</v>
      </c>
      <c r="P28" s="408">
        <f>COUNTIFS('PLAN DE MEJORAMIENTO'!$Q$8:$Q$601,$A28,'PLAN DE MEJORAMIENTO'!$DB$8:$DB$601,P$3)</f>
        <v>0</v>
      </c>
      <c r="Q28" s="409">
        <f t="shared" si="63"/>
        <v>65</v>
      </c>
      <c r="R28" s="408">
        <f>COUNTIFS('PLAN DE MEJORAMIENTO'!$Q$8:$Q$601,$A28,'PLAN DE MEJORAMIENTO'!$DE$8:$DE$601,R$3,'PLAN DE MEJORAMIENTO'!$A$8:$A$601,"&lt;&gt;0")</f>
        <v>26</v>
      </c>
      <c r="S28" s="408">
        <f>COUNTIFS('PLAN DE MEJORAMIENTO'!$Q$8:$Q$601,$A28,'PLAN DE MEJORAMIENTO'!$DE$8:$DE$601,S$3,'PLAN DE MEJORAMIENTO'!$A$8:$A$601,"&lt;&gt;0")</f>
        <v>8</v>
      </c>
      <c r="T28" s="409">
        <f t="shared" si="64"/>
        <v>34</v>
      </c>
    </row>
    <row r="29" spans="1:20" ht="14.25" customHeight="1">
      <c r="A29" s="1010"/>
      <c r="B29" s="411" t="s">
        <v>4219</v>
      </c>
      <c r="C29" s="412">
        <f>IF($F28=0,"",C28/$F28)</f>
        <v>1</v>
      </c>
      <c r="D29" s="412">
        <f t="shared" ref="D29:E29" si="71">IF($F28=0,"",D28/$F28)</f>
        <v>0</v>
      </c>
      <c r="E29" s="412">
        <f t="shared" si="71"/>
        <v>0</v>
      </c>
      <c r="F29" s="413">
        <f>SUM(C29:E29)</f>
        <v>1</v>
      </c>
      <c r="G29" s="412">
        <f t="shared" ref="G29:J29" si="72">IF($K28=0,"",G28/$K28)</f>
        <v>0.96923076923076923</v>
      </c>
      <c r="H29" s="412">
        <f t="shared" si="72"/>
        <v>0</v>
      </c>
      <c r="I29" s="412">
        <f t="shared" si="72"/>
        <v>0</v>
      </c>
      <c r="J29" s="412">
        <f t="shared" si="72"/>
        <v>3.0769230769230771E-2</v>
      </c>
      <c r="K29" s="413">
        <f>SUM(G29:J29)</f>
        <v>1</v>
      </c>
      <c r="L29" s="412">
        <f>IF(L28=0,"",L28/$Q28)</f>
        <v>0.46153846153846156</v>
      </c>
      <c r="M29" s="412">
        <f t="shared" ref="M29" si="73">IF(M28=0,"",M28/$Q28)</f>
        <v>0.52307692307692311</v>
      </c>
      <c r="N29" s="412">
        <f t="shared" ref="N29" si="74">IF(N28=0,"",N28/$Q28)</f>
        <v>1.5384615384615385E-2</v>
      </c>
      <c r="O29" s="412" t="str">
        <f t="shared" ref="O29" si="75">IF(O28=0,"",O28/$Q28)</f>
        <v/>
      </c>
      <c r="P29" s="412" t="str">
        <f t="shared" ref="P29" si="76">IF(P28=0,"",P28/$Q28)</f>
        <v/>
      </c>
      <c r="Q29" s="413">
        <f t="shared" si="63"/>
        <v>1</v>
      </c>
      <c r="R29" s="412">
        <f>IF(R28=0,"",R28/$T28)</f>
        <v>0.76470588235294112</v>
      </c>
      <c r="S29" s="412">
        <f>IF(S28=0,"",S28/$T28)</f>
        <v>0.23529411764705882</v>
      </c>
      <c r="T29" s="413">
        <f t="shared" si="64"/>
        <v>1</v>
      </c>
    </row>
    <row r="30" spans="1:20" ht="14.25" customHeight="1">
      <c r="A30" s="1015" t="s">
        <v>109</v>
      </c>
      <c r="B30" s="415" t="s">
        <v>4208</v>
      </c>
      <c r="C30" s="408">
        <f>COUNTIFS('PLAN DE MEJORAMIENTO'!$Q$8:$Q$601,$A30,'PLAN DE MEJORAMIENTO'!$H$8:$H$601,C$3,'PLAN DE MEJORAMIENTO'!$A$8:$A$601,"&lt;&gt;0")</f>
        <v>40</v>
      </c>
      <c r="D30" s="408">
        <f>COUNTIFS('PLAN DE MEJORAMIENTO'!$Q$8:$Q$601,$A30,'PLAN DE MEJORAMIENTO'!$H$8:$H$601,D$3,'PLAN DE MEJORAMIENTO'!$A$8:$A$601,"&lt;&gt;0")</f>
        <v>3</v>
      </c>
      <c r="E30" s="408">
        <f>COUNTIFS('PLAN DE MEJORAMIENTO'!$Q$8:$Q$601,$A30,'PLAN DE MEJORAMIENTO'!$H$8:$H$601,E$3,'PLAN DE MEJORAMIENTO'!$A$8:$A$601,"&lt;&gt;0")</f>
        <v>0</v>
      </c>
      <c r="F30" s="409">
        <f>IF(C30="","",SUM(C30:E30))</f>
        <v>43</v>
      </c>
      <c r="G30" s="408">
        <f>COUNTIFS('PLAN DE MEJORAMIENTO'!$Q$8:$Q$601,$A30,'PLAN DE MEJORAMIENTO'!$L$8:$L$601,G$3)</f>
        <v>74</v>
      </c>
      <c r="H30" s="408">
        <f>COUNTIFS('PLAN DE MEJORAMIENTO'!$Q$8:$Q$601,$A30,'PLAN DE MEJORAMIENTO'!$L$8:$L$601,H$3)</f>
        <v>11</v>
      </c>
      <c r="I30" s="408">
        <f>COUNTIFS('PLAN DE MEJORAMIENTO'!$Q$8:$Q$601,$A30,'PLAN DE MEJORAMIENTO'!$L$8:$L$601,I$3)</f>
        <v>3</v>
      </c>
      <c r="J30" s="408">
        <f>COUNTIFS('PLAN DE MEJORAMIENTO'!$Q$8:$Q$601,$A30,'PLAN DE MEJORAMIENTO'!$L$8:$L$601,J$3)</f>
        <v>0</v>
      </c>
      <c r="K30" s="409">
        <f>IF(G30="","",SUM(G30:J30))</f>
        <v>88</v>
      </c>
      <c r="L30" s="408">
        <f>COUNTIFS('PLAN DE MEJORAMIENTO'!$Q$8:$Q$601,$A30,'PLAN DE MEJORAMIENTO'!$DB$8:$DB$601,L$3)</f>
        <v>18</v>
      </c>
      <c r="M30" s="408">
        <f>COUNTIFS('PLAN DE MEJORAMIENTO'!$Q$8:$Q$601,$A30,'PLAN DE MEJORAMIENTO'!$DB$8:$DB$601,M$3)</f>
        <v>46</v>
      </c>
      <c r="N30" s="408">
        <f>COUNTIFS('PLAN DE MEJORAMIENTO'!$Q$8:$Q$601,$A30,'PLAN DE MEJORAMIENTO'!$DB$8:$DB$601,N$3)</f>
        <v>19</v>
      </c>
      <c r="O30" s="408">
        <f>COUNTIFS('PLAN DE MEJORAMIENTO'!$Q$8:$Q$601,$A30,'PLAN DE MEJORAMIENTO'!$DB$8:$DB$601,O$3)</f>
        <v>5</v>
      </c>
      <c r="P30" s="408">
        <f>COUNTIFS('PLAN DE MEJORAMIENTO'!$Q$8:$Q$601,$A30,'PLAN DE MEJORAMIENTO'!$DB$8:$DB$601,P$3)</f>
        <v>0</v>
      </c>
      <c r="Q30" s="409">
        <f t="shared" si="63"/>
        <v>88</v>
      </c>
      <c r="R30" s="408">
        <f>COUNTIFS('PLAN DE MEJORAMIENTO'!$Q$8:$Q$601,$A30,'PLAN DE MEJORAMIENTO'!$DE$8:$DE$601,R$3,'PLAN DE MEJORAMIENTO'!$A$8:$A$601,"&lt;&gt;0")</f>
        <v>39</v>
      </c>
      <c r="S30" s="408">
        <f>COUNTIFS('PLAN DE MEJORAMIENTO'!$Q$8:$Q$601,$A30,'PLAN DE MEJORAMIENTO'!$DE$8:$DE$601,S$3,'PLAN DE MEJORAMIENTO'!$A$8:$A$601,"&lt;&gt;0")</f>
        <v>4</v>
      </c>
      <c r="T30" s="409">
        <f t="shared" si="64"/>
        <v>43</v>
      </c>
    </row>
    <row r="31" spans="1:20" ht="14.25" customHeight="1">
      <c r="A31" s="1010"/>
      <c r="B31" s="411" t="s">
        <v>4219</v>
      </c>
      <c r="C31" s="412">
        <f>IF($F30=0,"",C30/$F30)</f>
        <v>0.93023255813953487</v>
      </c>
      <c r="D31" s="412">
        <f t="shared" ref="D31:E31" si="77">IF($F30=0,"",D30/$F30)</f>
        <v>6.9767441860465115E-2</v>
      </c>
      <c r="E31" s="412">
        <f t="shared" si="77"/>
        <v>0</v>
      </c>
      <c r="F31" s="413">
        <f>SUM(C31:E31)</f>
        <v>1</v>
      </c>
      <c r="G31" s="412">
        <f t="shared" ref="G31:J31" si="78">IF($K30=0,"",G30/$K30)</f>
        <v>0.84090909090909094</v>
      </c>
      <c r="H31" s="412">
        <f t="shared" si="78"/>
        <v>0.125</v>
      </c>
      <c r="I31" s="412">
        <f t="shared" si="78"/>
        <v>3.4090909090909088E-2</v>
      </c>
      <c r="J31" s="412">
        <f t="shared" si="78"/>
        <v>0</v>
      </c>
      <c r="K31" s="413">
        <f>SUM(G31:J31)</f>
        <v>1</v>
      </c>
      <c r="L31" s="412">
        <f>IF(L30=0,"",L30/$Q30)</f>
        <v>0.20454545454545456</v>
      </c>
      <c r="M31" s="412">
        <f t="shared" ref="M31" si="79">IF(M30=0,"",M30/$Q30)</f>
        <v>0.52272727272727271</v>
      </c>
      <c r="N31" s="412">
        <f t="shared" ref="N31" si="80">IF(N30=0,"",N30/$Q30)</f>
        <v>0.21590909090909091</v>
      </c>
      <c r="O31" s="412">
        <f t="shared" ref="O31" si="81">IF(O30=0,"",O30/$Q30)</f>
        <v>5.6818181818181816E-2</v>
      </c>
      <c r="P31" s="412" t="str">
        <f t="shared" ref="P31" si="82">IF(P30=0,"",P30/$Q30)</f>
        <v/>
      </c>
      <c r="Q31" s="413">
        <f t="shared" si="63"/>
        <v>1</v>
      </c>
      <c r="R31" s="412">
        <f>IF(R30=0,"",R30/$T30)</f>
        <v>0.90697674418604646</v>
      </c>
      <c r="S31" s="412">
        <f>IF(S30=0,"",S30/$T30)</f>
        <v>9.3023255813953487E-2</v>
      </c>
      <c r="T31" s="413">
        <f t="shared" si="64"/>
        <v>1</v>
      </c>
    </row>
    <row r="32" spans="1:20" ht="14.25" customHeight="1">
      <c r="A32" s="1015" t="s">
        <v>167</v>
      </c>
      <c r="B32" s="415" t="s">
        <v>4208</v>
      </c>
      <c r="C32" s="408">
        <f>COUNTIFS('PLAN DE MEJORAMIENTO'!$Q$8:$Q$601,$A32,'PLAN DE MEJORAMIENTO'!$H$8:$H$601,C$3,'PLAN DE MEJORAMIENTO'!$A$8:$A$601,"&lt;&gt;0")</f>
        <v>35</v>
      </c>
      <c r="D32" s="408">
        <f>COUNTIFS('PLAN DE MEJORAMIENTO'!$Q$8:$Q$601,$A32,'PLAN DE MEJORAMIENTO'!$H$8:$H$601,D$3,'PLAN DE MEJORAMIENTO'!$A$8:$A$601,"&lt;&gt;0")</f>
        <v>6</v>
      </c>
      <c r="E32" s="408">
        <f>COUNTIFS('PLAN DE MEJORAMIENTO'!$Q$8:$Q$601,$A32,'PLAN DE MEJORAMIENTO'!$H$8:$H$601,E$3,'PLAN DE MEJORAMIENTO'!$A$8:$A$601,"&lt;&gt;0")</f>
        <v>5</v>
      </c>
      <c r="F32" s="409">
        <f>IF(C32="","",SUM(C32:E32))</f>
        <v>46</v>
      </c>
      <c r="G32" s="408">
        <f>COUNTIFS('PLAN DE MEJORAMIENTO'!$Q$8:$Q$601,$A32,'PLAN DE MEJORAMIENTO'!$L$8:$L$601,G$3)</f>
        <v>46</v>
      </c>
      <c r="H32" s="408">
        <f>COUNTIFS('PLAN DE MEJORAMIENTO'!$Q$8:$Q$601,$A32,'PLAN DE MEJORAMIENTO'!$L$8:$L$601,H$3)</f>
        <v>1</v>
      </c>
      <c r="I32" s="408">
        <f>COUNTIFS('PLAN DE MEJORAMIENTO'!$Q$8:$Q$601,$A32,'PLAN DE MEJORAMIENTO'!$L$8:$L$601,I$3)</f>
        <v>4</v>
      </c>
      <c r="J32" s="408">
        <f>COUNTIFS('PLAN DE MEJORAMIENTO'!$Q$8:$Q$601,$A32,'PLAN DE MEJORAMIENTO'!$L$8:$L$601,J$3)</f>
        <v>5</v>
      </c>
      <c r="K32" s="409">
        <f>IF(G32="","",SUM(G32:J32))</f>
        <v>56</v>
      </c>
      <c r="L32" s="408">
        <f>COUNTIFS('PLAN DE MEJORAMIENTO'!$Q$8:$Q$601,$A32,'PLAN DE MEJORAMIENTO'!$DB$8:$DB$601,L$3)</f>
        <v>27</v>
      </c>
      <c r="M32" s="408">
        <f>COUNTIFS('PLAN DE MEJORAMIENTO'!$Q$8:$Q$601,$A32,'PLAN DE MEJORAMIENTO'!$DB$8:$DB$601,M$3)</f>
        <v>9</v>
      </c>
      <c r="N32" s="408">
        <f>COUNTIFS('PLAN DE MEJORAMIENTO'!$Q$8:$Q$601,$A32,'PLAN DE MEJORAMIENTO'!$DB$8:$DB$601,N$3)</f>
        <v>17</v>
      </c>
      <c r="O32" s="408">
        <f>COUNTIFS('PLAN DE MEJORAMIENTO'!$Q$8:$Q$601,$A32,'PLAN DE MEJORAMIENTO'!$DB$8:$DB$601,O$3)</f>
        <v>3</v>
      </c>
      <c r="P32" s="408">
        <f>COUNTIFS('PLAN DE MEJORAMIENTO'!$Q$8:$Q$601,$A32,'PLAN DE MEJORAMIENTO'!$DB$8:$DB$601,P$3)</f>
        <v>0</v>
      </c>
      <c r="Q32" s="409">
        <f t="shared" si="63"/>
        <v>56</v>
      </c>
      <c r="R32" s="408">
        <f>COUNTIFS('PLAN DE MEJORAMIENTO'!$Q$8:$Q$601,$A32,'PLAN DE MEJORAMIENTO'!$DE$8:$DE$601,R$3,'PLAN DE MEJORAMIENTO'!$A$8:$A$601,"&lt;&gt;0")</f>
        <v>26</v>
      </c>
      <c r="S32" s="408">
        <f>COUNTIFS('PLAN DE MEJORAMIENTO'!$Q$8:$Q$601,$A32,'PLAN DE MEJORAMIENTO'!$DE$8:$DE$601,S$3,'PLAN DE MEJORAMIENTO'!$A$8:$A$601,"&lt;&gt;0")</f>
        <v>20</v>
      </c>
      <c r="T32" s="409">
        <f t="shared" si="64"/>
        <v>46</v>
      </c>
    </row>
    <row r="33" spans="1:20" ht="14.25" customHeight="1">
      <c r="A33" s="1016"/>
      <c r="B33" s="416" t="s">
        <v>4219</v>
      </c>
      <c r="C33" s="412">
        <f>IF($F32=0,"",C32/$F32)</f>
        <v>0.76086956521739135</v>
      </c>
      <c r="D33" s="412">
        <f t="shared" ref="D33:E33" si="83">IF($F32=0,"",D32/$F32)</f>
        <v>0.13043478260869565</v>
      </c>
      <c r="E33" s="412">
        <f t="shared" si="83"/>
        <v>0.10869565217391304</v>
      </c>
      <c r="F33" s="413">
        <f>SUM(C33:E33)</f>
        <v>1</v>
      </c>
      <c r="G33" s="412">
        <f t="shared" ref="G33:J33" si="84">IF($K32=0,"",G32/$K32)</f>
        <v>0.8214285714285714</v>
      </c>
      <c r="H33" s="412">
        <f t="shared" si="84"/>
        <v>1.7857142857142856E-2</v>
      </c>
      <c r="I33" s="412">
        <f t="shared" si="84"/>
        <v>7.1428571428571425E-2</v>
      </c>
      <c r="J33" s="412">
        <f t="shared" si="84"/>
        <v>8.9285714285714288E-2</v>
      </c>
      <c r="K33" s="413">
        <f>SUM(G33:J33)</f>
        <v>1</v>
      </c>
      <c r="L33" s="412">
        <f>IF(L32=0,"",L32/$Q32)</f>
        <v>0.48214285714285715</v>
      </c>
      <c r="M33" s="412">
        <f t="shared" ref="M33" si="85">IF(M32=0,"",M32/$Q32)</f>
        <v>0.16071428571428573</v>
      </c>
      <c r="N33" s="412">
        <f t="shared" ref="N33" si="86">IF(N32=0,"",N32/$Q32)</f>
        <v>0.30357142857142855</v>
      </c>
      <c r="O33" s="412">
        <f t="shared" ref="O33" si="87">IF(O32=0,"",O32/$Q32)</f>
        <v>5.3571428571428568E-2</v>
      </c>
      <c r="P33" s="412" t="str">
        <f t="shared" ref="P33" si="88">IF(P32=0,"",P32/$Q32)</f>
        <v/>
      </c>
      <c r="Q33" s="413">
        <f t="shared" si="63"/>
        <v>1</v>
      </c>
      <c r="R33" s="412">
        <f>IF(R32=0,"",R32/$T32)</f>
        <v>0.56521739130434778</v>
      </c>
      <c r="S33" s="412">
        <f>IF(S32=0,"",S32/$T32)</f>
        <v>0.43478260869565216</v>
      </c>
      <c r="T33" s="413">
        <f t="shared" si="64"/>
        <v>1</v>
      </c>
    </row>
    <row r="34" spans="1:20" ht="14.25" customHeight="1">
      <c r="A34" s="1014" t="s">
        <v>1025</v>
      </c>
      <c r="B34" s="407" t="s">
        <v>4208</v>
      </c>
      <c r="C34" s="408">
        <f>COUNTIFS('PLAN DE MEJORAMIENTO'!$Q$8:$Q$601,$A34,'PLAN DE MEJORAMIENTO'!$H$8:$H$601,C$3,'PLAN DE MEJORAMIENTO'!$A$8:$A$601,"&lt;&gt;0")</f>
        <v>11</v>
      </c>
      <c r="D34" s="408">
        <f>COUNTIFS('PLAN DE MEJORAMIENTO'!$Q$8:$Q$601,$A34,'PLAN DE MEJORAMIENTO'!$H$8:$H$601,D$3,'PLAN DE MEJORAMIENTO'!$A$8:$A$601,"&lt;&gt;0")</f>
        <v>3</v>
      </c>
      <c r="E34" s="408">
        <f>COUNTIFS('PLAN DE MEJORAMIENTO'!$Q$8:$Q$601,$A34,'PLAN DE MEJORAMIENTO'!$H$8:$H$601,E$3,'PLAN DE MEJORAMIENTO'!$A$8:$A$601,"&lt;&gt;0")</f>
        <v>0</v>
      </c>
      <c r="F34" s="409">
        <f>IF(C34="","",SUM(C34:E34))</f>
        <v>14</v>
      </c>
      <c r="G34" s="408">
        <f>COUNTIFS('PLAN DE MEJORAMIENTO'!$Q$8:$Q$601,$A34,'PLAN DE MEJORAMIENTO'!$L$8:$L$601,G$3)</f>
        <v>11</v>
      </c>
      <c r="H34" s="408">
        <f>COUNTIFS('PLAN DE MEJORAMIENTO'!$Q$8:$Q$601,$A34,'PLAN DE MEJORAMIENTO'!$L$8:$L$601,H$3)</f>
        <v>2</v>
      </c>
      <c r="I34" s="408">
        <f>COUNTIFS('PLAN DE MEJORAMIENTO'!$Q$8:$Q$601,$A34,'PLAN DE MEJORAMIENTO'!$L$8:$L$601,I$3)</f>
        <v>2</v>
      </c>
      <c r="J34" s="408">
        <f>COUNTIFS('PLAN DE MEJORAMIENTO'!$Q$8:$Q$601,$A34,'PLAN DE MEJORAMIENTO'!$L$8:$L$601,J$3)</f>
        <v>1</v>
      </c>
      <c r="K34" s="409">
        <f>IF(G34="","",SUM(G34:J34))</f>
        <v>16</v>
      </c>
      <c r="L34" s="408">
        <f>COUNTIFS('PLAN DE MEJORAMIENTO'!$Q$8:$Q$601,$A34,'PLAN DE MEJORAMIENTO'!$DB$8:$DB$601,L$3)</f>
        <v>0</v>
      </c>
      <c r="M34" s="408">
        <f>COUNTIFS('PLAN DE MEJORAMIENTO'!$Q$8:$Q$601,$A34,'PLAN DE MEJORAMIENTO'!$DB$8:$DB$601,M$3)</f>
        <v>7</v>
      </c>
      <c r="N34" s="408">
        <f>COUNTIFS('PLAN DE MEJORAMIENTO'!$Q$8:$Q$601,$A34,'PLAN DE MEJORAMIENTO'!$DB$8:$DB$601,N$3)</f>
        <v>9</v>
      </c>
      <c r="O34" s="408">
        <f>COUNTIFS('PLAN DE MEJORAMIENTO'!$Q$8:$Q$601,$A34,'PLAN DE MEJORAMIENTO'!$DB$8:$DB$601,O$3)</f>
        <v>0</v>
      </c>
      <c r="P34" s="408">
        <f>COUNTIFS('PLAN DE MEJORAMIENTO'!$Q$8:$Q$601,$A34,'PLAN DE MEJORAMIENTO'!$DB$8:$DB$601,P$3)</f>
        <v>0</v>
      </c>
      <c r="Q34" s="409">
        <f t="shared" si="63"/>
        <v>16</v>
      </c>
      <c r="R34" s="408">
        <f>COUNTIFS('PLAN DE MEJORAMIENTO'!$Q$8:$Q$601,$A34,'PLAN DE MEJORAMIENTO'!$DE$8:$DE$601,R$3,'PLAN DE MEJORAMIENTO'!$A$8:$A$601,"&lt;&gt;0")</f>
        <v>14</v>
      </c>
      <c r="S34" s="408">
        <f>COUNTIFS('PLAN DE MEJORAMIENTO'!$Q$8:$Q$601,$A34,'PLAN DE MEJORAMIENTO'!$DE$8:$DE$601,S$3,'PLAN DE MEJORAMIENTO'!$A$8:$A$601,"&lt;&gt;0")</f>
        <v>0</v>
      </c>
      <c r="T34" s="409">
        <f t="shared" si="64"/>
        <v>14</v>
      </c>
    </row>
    <row r="35" spans="1:20" ht="14.25" customHeight="1">
      <c r="A35" s="1010"/>
      <c r="B35" s="411" t="s">
        <v>4219</v>
      </c>
      <c r="C35" s="412">
        <f>IF($F34=0,"",C34/$F34)</f>
        <v>0.7857142857142857</v>
      </c>
      <c r="D35" s="412">
        <f t="shared" ref="D35:E35" si="89">IF($F34=0,"",D34/$F34)</f>
        <v>0.21428571428571427</v>
      </c>
      <c r="E35" s="412">
        <f t="shared" si="89"/>
        <v>0</v>
      </c>
      <c r="F35" s="413">
        <f>SUM(C35:E35)</f>
        <v>1</v>
      </c>
      <c r="G35" s="412">
        <f t="shared" ref="G35:J35" si="90">IF($K34=0,"",G34/$K34)</f>
        <v>0.6875</v>
      </c>
      <c r="H35" s="412">
        <f t="shared" si="90"/>
        <v>0.125</v>
      </c>
      <c r="I35" s="412">
        <f t="shared" si="90"/>
        <v>0.125</v>
      </c>
      <c r="J35" s="412">
        <f t="shared" si="90"/>
        <v>6.25E-2</v>
      </c>
      <c r="K35" s="413">
        <f>SUM(G35:J35)</f>
        <v>1</v>
      </c>
      <c r="L35" s="412" t="str">
        <f>IF(L34=0,"",L34/$Q34)</f>
        <v/>
      </c>
      <c r="M35" s="412">
        <f t="shared" ref="M35" si="91">IF(M34=0,"",M34/$Q34)</f>
        <v>0.4375</v>
      </c>
      <c r="N35" s="412">
        <f t="shared" ref="N35" si="92">IF(N34=0,"",N34/$Q34)</f>
        <v>0.5625</v>
      </c>
      <c r="O35" s="412" t="str">
        <f t="shared" ref="O35" si="93">IF(O34=0,"",O34/$Q34)</f>
        <v/>
      </c>
      <c r="P35" s="412" t="str">
        <f t="shared" ref="P35" si="94">IF(P34=0,"",P34/$Q34)</f>
        <v/>
      </c>
      <c r="Q35" s="413">
        <f t="shared" si="63"/>
        <v>1</v>
      </c>
      <c r="R35" s="412">
        <f>IF(R34=0,"",R34/$T34)</f>
        <v>1</v>
      </c>
      <c r="S35" s="412" t="str">
        <f>IF(S34=0,"",S34/$T34)</f>
        <v/>
      </c>
      <c r="T35" s="413">
        <f t="shared" si="64"/>
        <v>1</v>
      </c>
    </row>
    <row r="36" spans="1:20" ht="14.25" customHeight="1">
      <c r="A36" s="1015" t="s">
        <v>2221</v>
      </c>
      <c r="B36" s="415" t="s">
        <v>4208</v>
      </c>
      <c r="C36" s="408">
        <f>COUNTIFS('PLAN DE MEJORAMIENTO'!$Q$8:$Q$601,$A36,'PLAN DE MEJORAMIENTO'!$H$8:$H$601,C$3,'PLAN DE MEJORAMIENTO'!$A$8:$A$601,"&lt;&gt;0")</f>
        <v>2</v>
      </c>
      <c r="D36" s="408">
        <f>COUNTIFS('PLAN DE MEJORAMIENTO'!$Q$8:$Q$601,$A36,'PLAN DE MEJORAMIENTO'!$H$8:$H$601,D$3,'PLAN DE MEJORAMIENTO'!$A$8:$A$601,"&lt;&gt;0")</f>
        <v>1</v>
      </c>
      <c r="E36" s="408">
        <f>COUNTIFS('PLAN DE MEJORAMIENTO'!$Q$8:$Q$601,$A36,'PLAN DE MEJORAMIENTO'!$H$8:$H$601,E$3,'PLAN DE MEJORAMIENTO'!$A$8:$A$601,"&lt;&gt;0")</f>
        <v>0</v>
      </c>
      <c r="F36" s="409">
        <f>IF(C36="","",SUM(C36:E36))</f>
        <v>3</v>
      </c>
      <c r="G36" s="408">
        <f>COUNTIFS('PLAN DE MEJORAMIENTO'!$Q$8:$Q$601,$A36,'PLAN DE MEJORAMIENTO'!$L$8:$L$601,G$3)</f>
        <v>5</v>
      </c>
      <c r="H36" s="408">
        <f>COUNTIFS('PLAN DE MEJORAMIENTO'!$Q$8:$Q$601,$A36,'PLAN DE MEJORAMIENTO'!$L$8:$L$601,H$3)</f>
        <v>1</v>
      </c>
      <c r="I36" s="408">
        <f>COUNTIFS('PLAN DE MEJORAMIENTO'!$Q$8:$Q$601,$A36,'PLAN DE MEJORAMIENTO'!$L$8:$L$601,I$3)</f>
        <v>2</v>
      </c>
      <c r="J36" s="408">
        <f>COUNTIFS('PLAN DE MEJORAMIENTO'!$Q$8:$Q$601,$A36,'PLAN DE MEJORAMIENTO'!$L$8:$L$601,J$3)</f>
        <v>0</v>
      </c>
      <c r="K36" s="409">
        <f>IF(G36="","",SUM(G36:J36))</f>
        <v>8</v>
      </c>
      <c r="L36" s="408">
        <f>COUNTIFS('PLAN DE MEJORAMIENTO'!$Q$8:$Q$601,$A36,'PLAN DE MEJORAMIENTO'!$DB$8:$DB$601,L$3)</f>
        <v>3</v>
      </c>
      <c r="M36" s="408">
        <f>COUNTIFS('PLAN DE MEJORAMIENTO'!$Q$8:$Q$601,$A36,'PLAN DE MEJORAMIENTO'!$DB$8:$DB$601,M$3)</f>
        <v>4</v>
      </c>
      <c r="N36" s="408">
        <f>COUNTIFS('PLAN DE MEJORAMIENTO'!$Q$8:$Q$601,$A36,'PLAN DE MEJORAMIENTO'!$DB$8:$DB$601,N$3)</f>
        <v>1</v>
      </c>
      <c r="O36" s="408">
        <f>COUNTIFS('PLAN DE MEJORAMIENTO'!$Q$8:$Q$601,$A36,'PLAN DE MEJORAMIENTO'!$DB$8:$DB$601,O$3)</f>
        <v>0</v>
      </c>
      <c r="P36" s="408">
        <f>COUNTIFS('PLAN DE MEJORAMIENTO'!$Q$8:$Q$601,$A36,'PLAN DE MEJORAMIENTO'!$DB$8:$DB$601,P$3)</f>
        <v>0</v>
      </c>
      <c r="Q36" s="409">
        <f t="shared" si="63"/>
        <v>8</v>
      </c>
      <c r="R36" s="408">
        <f>COUNTIFS('PLAN DE MEJORAMIENTO'!$Q$8:$Q$601,$A36,'PLAN DE MEJORAMIENTO'!$DE$8:$DE$601,R$3,'PLAN DE MEJORAMIENTO'!$A$8:$A$601,"&lt;&gt;0")</f>
        <v>3</v>
      </c>
      <c r="S36" s="408">
        <f>COUNTIFS('PLAN DE MEJORAMIENTO'!$Q$8:$Q$601,$A36,'PLAN DE MEJORAMIENTO'!$DE$8:$DE$601,S$3,'PLAN DE MEJORAMIENTO'!$A$8:$A$601,"&lt;&gt;0")</f>
        <v>0</v>
      </c>
      <c r="T36" s="409">
        <f t="shared" si="64"/>
        <v>3</v>
      </c>
    </row>
    <row r="37" spans="1:20" ht="14.25" customHeight="1">
      <c r="A37" s="1010"/>
      <c r="B37" s="417" t="s">
        <v>4219</v>
      </c>
      <c r="C37" s="412">
        <f>IF($F36=0,"",C36/$F36)</f>
        <v>0.66666666666666663</v>
      </c>
      <c r="D37" s="412">
        <f t="shared" ref="D37:E37" si="95">IF($F36=0,"",D36/$F36)</f>
        <v>0.33333333333333331</v>
      </c>
      <c r="E37" s="412">
        <f t="shared" si="95"/>
        <v>0</v>
      </c>
      <c r="F37" s="413">
        <f>SUM(C37:E37)</f>
        <v>1</v>
      </c>
      <c r="G37" s="412">
        <f t="shared" ref="G37:J37" si="96">IF($K36=0,"",G36/$K36)</f>
        <v>0.625</v>
      </c>
      <c r="H37" s="412">
        <f t="shared" si="96"/>
        <v>0.125</v>
      </c>
      <c r="I37" s="412">
        <f t="shared" si="96"/>
        <v>0.25</v>
      </c>
      <c r="J37" s="412">
        <f t="shared" si="96"/>
        <v>0</v>
      </c>
      <c r="K37" s="413">
        <f>SUM(G37:J37)</f>
        <v>1</v>
      </c>
      <c r="L37" s="412">
        <f>IF(L36=0,"",L36/$Q36)</f>
        <v>0.375</v>
      </c>
      <c r="M37" s="412">
        <f t="shared" ref="M37" si="97">IF(M36=0,"",M36/$Q36)</f>
        <v>0.5</v>
      </c>
      <c r="N37" s="412">
        <f t="shared" ref="N37" si="98">IF(N36=0,"",N36/$Q36)</f>
        <v>0.125</v>
      </c>
      <c r="O37" s="412" t="str">
        <f t="shared" ref="O37" si="99">IF(O36=0,"",O36/$Q36)</f>
        <v/>
      </c>
      <c r="P37" s="412" t="str">
        <f t="shared" ref="P37" si="100">IF(P36=0,"",P36/$Q36)</f>
        <v/>
      </c>
      <c r="Q37" s="413">
        <f t="shared" si="63"/>
        <v>1</v>
      </c>
      <c r="R37" s="412">
        <f>IF(R36=0,"",R36/$T36)</f>
        <v>1</v>
      </c>
      <c r="S37" s="412" t="str">
        <f>IF(S36=0,"",S36/$T36)</f>
        <v/>
      </c>
      <c r="T37" s="413">
        <f t="shared" si="64"/>
        <v>1</v>
      </c>
    </row>
    <row r="38" spans="1:20" ht="14.25" customHeight="1">
      <c r="A38" s="1015" t="s">
        <v>4225</v>
      </c>
      <c r="B38" s="415" t="s">
        <v>4208</v>
      </c>
      <c r="C38" s="408">
        <f>COUNTIFS('PLAN DE MEJORAMIENTO'!$Q$8:$Q$601,$A38,'PLAN DE MEJORAMIENTO'!$H$8:$H$601,C$3,'PLAN DE MEJORAMIENTO'!$A$8:$A$601,"&lt;&gt;0")</f>
        <v>34</v>
      </c>
      <c r="D38" s="408">
        <f>COUNTIFS('PLAN DE MEJORAMIENTO'!$Q$8:$Q$601,$A38,'PLAN DE MEJORAMIENTO'!$H$8:$H$601,D$3,'PLAN DE MEJORAMIENTO'!$A$8:$A$601,"&lt;&gt;0")</f>
        <v>2</v>
      </c>
      <c r="E38" s="408">
        <f>COUNTIFS('PLAN DE MEJORAMIENTO'!$Q$8:$Q$601,$A38,'PLAN DE MEJORAMIENTO'!$H$8:$H$601,E$3,'PLAN DE MEJORAMIENTO'!$A$8:$A$601,"&lt;&gt;0")</f>
        <v>0</v>
      </c>
      <c r="F38" s="409">
        <f>IF(C38="","",SUM(C38:E38))</f>
        <v>36</v>
      </c>
      <c r="G38" s="408">
        <f>COUNTIFS('PLAN DE MEJORAMIENTO'!$Q$8:$Q$601,$A38,'PLAN DE MEJORAMIENTO'!$L$8:$L$601,G$3)</f>
        <v>50</v>
      </c>
      <c r="H38" s="408">
        <f>COUNTIFS('PLAN DE MEJORAMIENTO'!$Q$8:$Q$601,$A38,'PLAN DE MEJORAMIENTO'!$L$8:$L$601,H$3)</f>
        <v>1</v>
      </c>
      <c r="I38" s="408">
        <f>COUNTIFS('PLAN DE MEJORAMIENTO'!$Q$8:$Q$601,$A38,'PLAN DE MEJORAMIENTO'!$L$8:$L$601,I$3)</f>
        <v>1</v>
      </c>
      <c r="J38" s="408">
        <f>COUNTIFS('PLAN DE MEJORAMIENTO'!$Q$8:$Q$601,$A38,'PLAN DE MEJORAMIENTO'!$L$8:$L$601,J$3)</f>
        <v>0</v>
      </c>
      <c r="K38" s="409">
        <f>IF(G38="","",SUM(G38:J38))</f>
        <v>52</v>
      </c>
      <c r="L38" s="408">
        <f>COUNTIFS('PLAN DE MEJORAMIENTO'!$Q$8:$Q$601,$A38,'PLAN DE MEJORAMIENTO'!$DB$8:$DB$601,L$3)</f>
        <v>12</v>
      </c>
      <c r="M38" s="408">
        <f>COUNTIFS('PLAN DE MEJORAMIENTO'!$Q$8:$Q$601,$A38,'PLAN DE MEJORAMIENTO'!$DB$8:$DB$601,M$3)</f>
        <v>24</v>
      </c>
      <c r="N38" s="408">
        <f>COUNTIFS('PLAN DE MEJORAMIENTO'!$Q$8:$Q$601,$A38,'PLAN DE MEJORAMIENTO'!$DB$8:$DB$601,N$3)</f>
        <v>15</v>
      </c>
      <c r="O38" s="408">
        <f>COUNTIFS('PLAN DE MEJORAMIENTO'!$Q$8:$Q$601,$A38,'PLAN DE MEJORAMIENTO'!$DB$8:$DB$601,O$3)</f>
        <v>1</v>
      </c>
      <c r="P38" s="408">
        <f>COUNTIFS('PLAN DE MEJORAMIENTO'!$Q$8:$Q$601,$A38,'PLAN DE MEJORAMIENTO'!$DB$8:$DB$601,P$3)</f>
        <v>0</v>
      </c>
      <c r="Q38" s="409">
        <f t="shared" si="63"/>
        <v>52</v>
      </c>
      <c r="R38" s="408">
        <f>COUNTIFS('PLAN DE MEJORAMIENTO'!$Q$8:$Q$601,$A38,'PLAN DE MEJORAMIENTO'!$DE$8:$DE$601,R$3,'PLAN DE MEJORAMIENTO'!$A$8:$A$601,"&lt;&gt;0")</f>
        <v>33</v>
      </c>
      <c r="S38" s="408">
        <f>COUNTIFS('PLAN DE MEJORAMIENTO'!$Q$8:$Q$601,$A38,'PLAN DE MEJORAMIENTO'!$DE$8:$DE$601,S$3,'PLAN DE MEJORAMIENTO'!$A$8:$A$601,"&lt;&gt;0")</f>
        <v>3</v>
      </c>
      <c r="T38" s="409">
        <f t="shared" si="64"/>
        <v>36</v>
      </c>
    </row>
    <row r="39" spans="1:20" ht="14.25" customHeight="1">
      <c r="A39" s="1010"/>
      <c r="B39" s="411" t="s">
        <v>4219</v>
      </c>
      <c r="C39" s="412">
        <f>IF($F38=0,"",C38/$F38)</f>
        <v>0.94444444444444442</v>
      </c>
      <c r="D39" s="412">
        <f t="shared" ref="D39:E39" si="101">IF($F38=0,"",D38/$F38)</f>
        <v>5.5555555555555552E-2</v>
      </c>
      <c r="E39" s="412">
        <f t="shared" si="101"/>
        <v>0</v>
      </c>
      <c r="F39" s="413">
        <f>SUM(C39:E39)</f>
        <v>1</v>
      </c>
      <c r="G39" s="412">
        <f t="shared" ref="G39:J39" si="102">IF($K38=0,"",G38/$K38)</f>
        <v>0.96153846153846156</v>
      </c>
      <c r="H39" s="412">
        <f t="shared" si="102"/>
        <v>1.9230769230769232E-2</v>
      </c>
      <c r="I39" s="412">
        <f t="shared" si="102"/>
        <v>1.9230769230769232E-2</v>
      </c>
      <c r="J39" s="412">
        <f t="shared" si="102"/>
        <v>0</v>
      </c>
      <c r="K39" s="413">
        <f>SUM(G39:J39)</f>
        <v>1</v>
      </c>
      <c r="L39" s="412">
        <f>IF(L38=0,"",L38/$Q38)</f>
        <v>0.23076923076923078</v>
      </c>
      <c r="M39" s="412">
        <f t="shared" ref="M39" si="103">IF(M38=0,"",M38/$Q38)</f>
        <v>0.46153846153846156</v>
      </c>
      <c r="N39" s="412">
        <f t="shared" ref="N39" si="104">IF(N38=0,"",N38/$Q38)</f>
        <v>0.28846153846153844</v>
      </c>
      <c r="O39" s="412">
        <f t="shared" ref="O39" si="105">IF(O38=0,"",O38/$Q38)</f>
        <v>1.9230769230769232E-2</v>
      </c>
      <c r="P39" s="412" t="str">
        <f t="shared" ref="P39" si="106">IF(P38=0,"",P38/$Q38)</f>
        <v/>
      </c>
      <c r="Q39" s="413">
        <f t="shared" si="63"/>
        <v>1</v>
      </c>
      <c r="R39" s="412">
        <f>IF(R38=0,"",R38/$T38)</f>
        <v>0.91666666666666663</v>
      </c>
      <c r="S39" s="412">
        <f>IF(S38=0,"",S38/$T38)</f>
        <v>8.3333333333333329E-2</v>
      </c>
      <c r="T39" s="413">
        <f t="shared" si="64"/>
        <v>1</v>
      </c>
    </row>
    <row r="40" spans="1:20" ht="14.25" hidden="1" customHeight="1">
      <c r="A40" s="1015" t="s">
        <v>4226</v>
      </c>
      <c r="B40" s="415" t="s">
        <v>4208</v>
      </c>
      <c r="C40" s="408">
        <v>0</v>
      </c>
      <c r="D40" s="408">
        <v>0</v>
      </c>
      <c r="E40" s="408">
        <v>0</v>
      </c>
      <c r="F40" s="409">
        <f>IF(C40="","",SUM(C40:E40))</f>
        <v>0</v>
      </c>
      <c r="G40" s="408">
        <v>0</v>
      </c>
      <c r="H40" s="408">
        <v>0</v>
      </c>
      <c r="I40" s="408">
        <v>0</v>
      </c>
      <c r="J40" s="408">
        <v>0</v>
      </c>
      <c r="K40" s="409">
        <f>IF(G40="","",SUM(G40:J40))</f>
        <v>0</v>
      </c>
      <c r="L40" s="408">
        <v>0</v>
      </c>
      <c r="M40" s="408">
        <v>0</v>
      </c>
      <c r="N40" s="408">
        <v>0</v>
      </c>
      <c r="O40" s="408">
        <v>0</v>
      </c>
      <c r="P40" s="410"/>
      <c r="Q40" s="409">
        <f t="shared" si="0"/>
        <v>0</v>
      </c>
      <c r="R40" s="408">
        <v>0</v>
      </c>
      <c r="S40" s="408">
        <v>0</v>
      </c>
      <c r="T40" s="409">
        <f t="shared" si="1"/>
        <v>0</v>
      </c>
    </row>
    <row r="41" spans="1:20" ht="14.25" hidden="1" customHeight="1">
      <c r="A41" s="1016"/>
      <c r="B41" s="418" t="s">
        <v>4219</v>
      </c>
      <c r="C41" s="419" t="str">
        <f t="shared" ref="C41:E41" si="107">IF($F40=0,"",C40/$F40)</f>
        <v/>
      </c>
      <c r="D41" s="419" t="str">
        <f t="shared" si="107"/>
        <v/>
      </c>
      <c r="E41" s="419" t="str">
        <f t="shared" si="107"/>
        <v/>
      </c>
      <c r="F41" s="420">
        <f>SUM(C41:E41)</f>
        <v>0</v>
      </c>
      <c r="G41" s="419" t="str">
        <f t="shared" ref="G41:J41" si="108">IF($K40=0,"",G40/$K40)</f>
        <v/>
      </c>
      <c r="H41" s="419" t="str">
        <f t="shared" si="108"/>
        <v/>
      </c>
      <c r="I41" s="419" t="str">
        <f t="shared" si="108"/>
        <v/>
      </c>
      <c r="J41" s="419" t="str">
        <f t="shared" si="108"/>
        <v/>
      </c>
      <c r="K41" s="420">
        <f>SUM(G41:J41)</f>
        <v>0</v>
      </c>
      <c r="L41" s="419" t="e">
        <f t="shared" ref="L41:O41" si="109">IF(#REF!=0,"",L40/#REF!)</f>
        <v>#REF!</v>
      </c>
      <c r="M41" s="419" t="e">
        <f t="shared" si="109"/>
        <v>#REF!</v>
      </c>
      <c r="N41" s="419" t="e">
        <f t="shared" si="109"/>
        <v>#REF!</v>
      </c>
      <c r="O41" s="419" t="e">
        <f t="shared" si="109"/>
        <v>#REF!</v>
      </c>
      <c r="P41" s="421"/>
      <c r="Q41" s="420" t="e">
        <f t="shared" si="0"/>
        <v>#REF!</v>
      </c>
      <c r="R41" s="412" t="e">
        <f t="shared" ref="R41:S41" si="110">IF(#REF!=0,"",R40/#REF!)</f>
        <v>#REF!</v>
      </c>
      <c r="S41" s="412" t="e">
        <f t="shared" si="110"/>
        <v>#REF!</v>
      </c>
      <c r="T41" s="413" t="e">
        <f t="shared" si="1"/>
        <v>#REF!</v>
      </c>
    </row>
    <row r="42" spans="1:20" ht="14.25" customHeight="1">
      <c r="A42" s="1017" t="s">
        <v>4214</v>
      </c>
      <c r="B42" s="422" t="s">
        <v>4208</v>
      </c>
      <c r="C42" s="423">
        <f t="shared" ref="C42:P42" si="111">C4+C6+C8+C12+C16+C24+C26+C28+C30+C32+C34+C36+C38</f>
        <v>289</v>
      </c>
      <c r="D42" s="423">
        <f t="shared" si="111"/>
        <v>22</v>
      </c>
      <c r="E42" s="423">
        <f t="shared" si="111"/>
        <v>5</v>
      </c>
      <c r="F42" s="423">
        <f t="shared" si="111"/>
        <v>316</v>
      </c>
      <c r="G42" s="423">
        <f t="shared" si="111"/>
        <v>444</v>
      </c>
      <c r="H42" s="423">
        <f t="shared" si="111"/>
        <v>46</v>
      </c>
      <c r="I42" s="423">
        <f t="shared" si="111"/>
        <v>17</v>
      </c>
      <c r="J42" s="423">
        <f t="shared" si="111"/>
        <v>11</v>
      </c>
      <c r="K42" s="424">
        <f>K4+K6+K8+K12+K16+K24+K26+K28+K30+K32+K34+K36+K38</f>
        <v>518</v>
      </c>
      <c r="L42" s="425">
        <f t="shared" si="111"/>
        <v>189</v>
      </c>
      <c r="M42" s="423">
        <f t="shared" si="111"/>
        <v>212</v>
      </c>
      <c r="N42" s="423">
        <f t="shared" si="111"/>
        <v>102</v>
      </c>
      <c r="O42" s="423">
        <f t="shared" si="111"/>
        <v>15</v>
      </c>
      <c r="P42" s="423">
        <f t="shared" si="111"/>
        <v>0</v>
      </c>
      <c r="Q42" s="424">
        <f t="shared" ref="Q42:T42" si="112">Q4+Q6+Q8+Q12+Q16+Q24+Q26+Q28+Q30+Q32+Q34+Q36+Q38</f>
        <v>518</v>
      </c>
      <c r="R42" s="423">
        <f t="shared" si="112"/>
        <v>245</v>
      </c>
      <c r="S42" s="423">
        <f t="shared" si="112"/>
        <v>71</v>
      </c>
      <c r="T42" s="423">
        <f t="shared" si="112"/>
        <v>316</v>
      </c>
    </row>
    <row r="43" spans="1:20" ht="14.25" customHeight="1">
      <c r="A43" s="1010"/>
      <c r="B43" s="426" t="s">
        <v>4219</v>
      </c>
      <c r="C43" s="427">
        <f t="shared" ref="C43:E43" si="113">IF($F$42=0,"",C42/$F$42)</f>
        <v>0.91455696202531644</v>
      </c>
      <c r="D43" s="428">
        <f t="shared" si="113"/>
        <v>6.9620253164556958E-2</v>
      </c>
      <c r="E43" s="428">
        <f t="shared" si="113"/>
        <v>1.5822784810126583E-2</v>
      </c>
      <c r="F43" s="429">
        <f>SUM(C43:E43)</f>
        <v>1</v>
      </c>
      <c r="G43" s="427">
        <f t="shared" ref="G43:J43" si="114">IF($K$42=0,"",G42/$K$42)</f>
        <v>0.8571428571428571</v>
      </c>
      <c r="H43" s="428">
        <f t="shared" si="114"/>
        <v>8.8803088803088806E-2</v>
      </c>
      <c r="I43" s="428">
        <f t="shared" si="114"/>
        <v>3.2818532818532815E-2</v>
      </c>
      <c r="J43" s="428">
        <f t="shared" si="114"/>
        <v>2.1235521235521235E-2</v>
      </c>
      <c r="K43" s="429">
        <f>SUM(G43:J43)</f>
        <v>1</v>
      </c>
      <c r="L43" s="430">
        <f t="shared" ref="L43:P43" si="115">IF(L42=0,"",L42/$Q$42)</f>
        <v>0.36486486486486486</v>
      </c>
      <c r="M43" s="427">
        <f t="shared" si="115"/>
        <v>0.40926640926640928</v>
      </c>
      <c r="N43" s="427">
        <f t="shared" si="115"/>
        <v>0.19691119691119691</v>
      </c>
      <c r="O43" s="427">
        <f t="shared" si="115"/>
        <v>2.8957528957528959E-2</v>
      </c>
      <c r="P43" s="427" t="str">
        <f t="shared" si="115"/>
        <v/>
      </c>
      <c r="Q43" s="429">
        <f>SUM(L43:P43)</f>
        <v>1</v>
      </c>
      <c r="R43" s="427">
        <f>IF(R42=0,"",R42/T42)</f>
        <v>0.77531645569620256</v>
      </c>
      <c r="S43" s="427">
        <f>IF(S42=0,"",S42/T42)</f>
        <v>0.22468354430379747</v>
      </c>
      <c r="T43" s="429">
        <f>SUM(R43:S43)</f>
        <v>1</v>
      </c>
    </row>
    <row r="44" spans="1:20" ht="14.25" customHeight="1"/>
    <row r="45" spans="1:20" ht="14.25" customHeight="1"/>
    <row r="46" spans="1:20" ht="14.25" customHeight="1"/>
    <row r="47" spans="1:20" ht="14.25" customHeight="1"/>
    <row r="48" spans="1:20"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8">
    <mergeCell ref="A38:A39"/>
    <mergeCell ref="A40:A41"/>
    <mergeCell ref="A42:A43"/>
    <mergeCell ref="A16:A17"/>
    <mergeCell ref="A18:A19"/>
    <mergeCell ref="A20:A21"/>
    <mergeCell ref="A22:A23"/>
    <mergeCell ref="A24:A25"/>
    <mergeCell ref="A26:A27"/>
    <mergeCell ref="A28:A29"/>
    <mergeCell ref="A14:A15"/>
    <mergeCell ref="A30:A31"/>
    <mergeCell ref="A32:A33"/>
    <mergeCell ref="A34:A35"/>
    <mergeCell ref="A36:A37"/>
    <mergeCell ref="A4:A5"/>
    <mergeCell ref="A6:A7"/>
    <mergeCell ref="A8:A9"/>
    <mergeCell ref="A10:A11"/>
    <mergeCell ref="A12:A13"/>
    <mergeCell ref="A1:K1"/>
    <mergeCell ref="L1:T1"/>
    <mergeCell ref="B2:B3"/>
    <mergeCell ref="C2:F2"/>
    <mergeCell ref="G2:K2"/>
    <mergeCell ref="L2:Q2"/>
    <mergeCell ref="R2:T2"/>
    <mergeCell ref="A2:A3"/>
  </mergeCells>
  <pageMargins left="0.23622047244094491" right="0.23622047244094491" top="0.74803149606299213" bottom="0.74803149606299213" header="0" footer="0"/>
  <pageSetup scale="60" orientation="landscape" r:id="rId1"/>
  <ignoredErrors>
    <ignoredError sqref="B5:C5 C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00"/>
  <sheetViews>
    <sheetView workbookViewId="0">
      <selection sqref="A1:B2"/>
    </sheetView>
  </sheetViews>
  <sheetFormatPr baseColWidth="10" defaultColWidth="14.42578125" defaultRowHeight="15" customHeight="1"/>
  <cols>
    <col min="1" max="1" width="14.5703125" customWidth="1"/>
    <col min="2" max="2" width="18.28515625" customWidth="1"/>
    <col min="3" max="23" width="10.7109375" customWidth="1"/>
  </cols>
  <sheetData>
    <row r="1" spans="1:4" ht="14.25" customHeight="1" thickBot="1">
      <c r="A1" s="1030" t="s">
        <v>8748</v>
      </c>
      <c r="B1" s="1047"/>
      <c r="C1" s="1045" t="s">
        <v>4227</v>
      </c>
      <c r="D1" s="1046"/>
    </row>
    <row r="2" spans="1:4" ht="14.25" customHeight="1" thickBot="1">
      <c r="A2" s="1032"/>
      <c r="B2" s="1048"/>
      <c r="C2" s="431">
        <v>44742</v>
      </c>
      <c r="D2" s="958" t="s">
        <v>4219</v>
      </c>
    </row>
    <row r="3" spans="1:4" ht="14.25" customHeight="1">
      <c r="A3" s="1028" t="s">
        <v>4209</v>
      </c>
      <c r="B3" s="434" t="s">
        <v>4228</v>
      </c>
      <c r="C3" s="435">
        <f>RESUMEN!C42</f>
        <v>289</v>
      </c>
      <c r="D3" s="436">
        <f t="shared" ref="D3:D5" si="0">+C3/$C$6*100</f>
        <v>91.455696202531641</v>
      </c>
    </row>
    <row r="4" spans="1:4" ht="14.25" customHeight="1">
      <c r="A4" s="1016"/>
      <c r="B4" s="437" t="s">
        <v>4229</v>
      </c>
      <c r="C4" s="438">
        <f>RESUMEN!D42</f>
        <v>22</v>
      </c>
      <c r="D4" s="439">
        <f t="shared" si="0"/>
        <v>6.962025316455696</v>
      </c>
    </row>
    <row r="5" spans="1:4" ht="14.25" customHeight="1" thickBot="1">
      <c r="A5" s="1016"/>
      <c r="B5" s="440" t="s">
        <v>4230</v>
      </c>
      <c r="C5" s="441">
        <f>RESUMEN!E42</f>
        <v>5</v>
      </c>
      <c r="D5" s="442">
        <f t="shared" si="0"/>
        <v>1.5822784810126582</v>
      </c>
    </row>
    <row r="6" spans="1:4" ht="14.25" customHeight="1" thickBot="1">
      <c r="A6" s="1010"/>
      <c r="B6" s="443" t="s">
        <v>4214</v>
      </c>
      <c r="C6" s="444">
        <f t="shared" ref="C6:D6" si="1">SUM(C3:C5)</f>
        <v>316</v>
      </c>
      <c r="D6" s="445">
        <f t="shared" si="1"/>
        <v>100</v>
      </c>
    </row>
    <row r="7" spans="1:4" ht="14.25" customHeight="1">
      <c r="A7" s="1028" t="s">
        <v>4231</v>
      </c>
      <c r="B7" s="434" t="s">
        <v>4232</v>
      </c>
      <c r="C7" s="446">
        <f>RESUMEN!G42</f>
        <v>444</v>
      </c>
      <c r="D7" s="436">
        <f t="shared" ref="D7:D10" si="2">C7/$C$11*100</f>
        <v>85.714285714285708</v>
      </c>
    </row>
    <row r="8" spans="1:4" ht="14.25" customHeight="1">
      <c r="A8" s="1016"/>
      <c r="B8" s="437" t="s">
        <v>4233</v>
      </c>
      <c r="C8" s="447">
        <f>RESUMEN!H42</f>
        <v>46</v>
      </c>
      <c r="D8" s="448">
        <f t="shared" si="2"/>
        <v>8.8803088803088812</v>
      </c>
    </row>
    <row r="9" spans="1:4" ht="14.25" customHeight="1">
      <c r="A9" s="1016"/>
      <c r="B9" s="449" t="s">
        <v>4234</v>
      </c>
      <c r="C9" s="447">
        <f>RESUMEN!I42</f>
        <v>17</v>
      </c>
      <c r="D9" s="448">
        <f t="shared" si="2"/>
        <v>3.2818532818532815</v>
      </c>
    </row>
    <row r="10" spans="1:4" ht="14.25" customHeight="1" thickBot="1">
      <c r="A10" s="1016"/>
      <c r="B10" s="449" t="s">
        <v>4235</v>
      </c>
      <c r="C10" s="450">
        <f>RESUMEN!J42</f>
        <v>11</v>
      </c>
      <c r="D10" s="451">
        <f t="shared" si="2"/>
        <v>2.1235521235521233</v>
      </c>
    </row>
    <row r="11" spans="1:4" ht="14.25" customHeight="1" thickBot="1">
      <c r="A11" s="1010"/>
      <c r="B11" s="443" t="s">
        <v>4214</v>
      </c>
      <c r="C11" s="444">
        <f>SUM(C7:C10)</f>
        <v>518</v>
      </c>
      <c r="D11" s="445">
        <f t="shared" ref="D11" si="3">SUM(D7:D10)</f>
        <v>100</v>
      </c>
    </row>
    <row r="12" spans="1:4" ht="14.25" customHeight="1">
      <c r="A12" s="1029" t="s">
        <v>4236</v>
      </c>
      <c r="B12" s="452" t="s">
        <v>4237</v>
      </c>
      <c r="C12" s="446">
        <f>RESUMEN!L42</f>
        <v>189</v>
      </c>
      <c r="D12" s="436">
        <f t="shared" ref="D12:D16" si="4">C12/$C$17*100</f>
        <v>36.486486486486484</v>
      </c>
    </row>
    <row r="13" spans="1:4" ht="14.25" customHeight="1">
      <c r="A13" s="1016"/>
      <c r="B13" s="453" t="s">
        <v>4238</v>
      </c>
      <c r="C13" s="447">
        <f>RESUMEN!M42</f>
        <v>212</v>
      </c>
      <c r="D13" s="448">
        <f t="shared" si="4"/>
        <v>40.926640926640928</v>
      </c>
    </row>
    <row r="14" spans="1:4" ht="14.25" customHeight="1">
      <c r="A14" s="1016"/>
      <c r="B14" s="454" t="s">
        <v>4239</v>
      </c>
      <c r="C14" s="447">
        <f>RESUMEN!N42</f>
        <v>102</v>
      </c>
      <c r="D14" s="448">
        <f t="shared" si="4"/>
        <v>19.691119691119692</v>
      </c>
    </row>
    <row r="15" spans="1:4" ht="14.25" customHeight="1" thickBot="1">
      <c r="A15" s="1016"/>
      <c r="B15" s="455" t="s">
        <v>4240</v>
      </c>
      <c r="C15" s="447">
        <f>RESUMEN!O42</f>
        <v>15</v>
      </c>
      <c r="D15" s="448">
        <f t="shared" si="4"/>
        <v>2.8957528957528957</v>
      </c>
    </row>
    <row r="16" spans="1:4" ht="14.25" hidden="1" customHeight="1" thickBot="1">
      <c r="A16" s="1016"/>
      <c r="B16" s="456" t="s">
        <v>4241</v>
      </c>
      <c r="C16" s="450">
        <v>0</v>
      </c>
      <c r="D16" s="448">
        <f t="shared" si="4"/>
        <v>0</v>
      </c>
    </row>
    <row r="17" spans="1:4" ht="14.25" customHeight="1" thickBot="1">
      <c r="A17" s="1010"/>
      <c r="B17" s="443" t="s">
        <v>4214</v>
      </c>
      <c r="C17" s="444">
        <f t="shared" ref="C17:D17" si="5">SUM(C12:C16)</f>
        <v>518</v>
      </c>
      <c r="D17" s="457">
        <f t="shared" si="5"/>
        <v>100</v>
      </c>
    </row>
    <row r="18" spans="1:4" ht="14.25" customHeight="1">
      <c r="A18" s="1028" t="s">
        <v>4242</v>
      </c>
      <c r="B18" s="458" t="s">
        <v>4243</v>
      </c>
      <c r="C18" s="446">
        <f>RESUMEN!R42</f>
        <v>245</v>
      </c>
      <c r="D18" s="436">
        <f t="shared" ref="D18:D19" si="6">C18/$C$20*100</f>
        <v>77.531645569620252</v>
      </c>
    </row>
    <row r="19" spans="1:4" ht="14.25" customHeight="1" thickBot="1">
      <c r="A19" s="1016"/>
      <c r="B19" s="459" t="s">
        <v>4244</v>
      </c>
      <c r="C19" s="450">
        <f>RESUMEN!S42</f>
        <v>71</v>
      </c>
      <c r="D19" s="451">
        <f t="shared" si="6"/>
        <v>22.468354430379748</v>
      </c>
    </row>
    <row r="20" spans="1:4" ht="14.25" customHeight="1" thickBot="1">
      <c r="A20" s="1010"/>
      <c r="B20" s="443" t="s">
        <v>4214</v>
      </c>
      <c r="C20" s="444">
        <f t="shared" ref="C20:D20" si="7">SUM(C18:C19)</f>
        <v>316</v>
      </c>
      <c r="D20" s="445">
        <f t="shared" si="7"/>
        <v>100</v>
      </c>
    </row>
    <row r="21" spans="1:4" ht="14.25" customHeight="1" thickBot="1"/>
    <row r="22" spans="1:4" ht="14.25" customHeight="1">
      <c r="A22" s="1030" t="s">
        <v>8750</v>
      </c>
      <c r="B22" s="1031"/>
      <c r="C22" s="1022" t="s">
        <v>4227</v>
      </c>
      <c r="D22" s="1023"/>
    </row>
    <row r="23" spans="1:4" ht="14.25" customHeight="1" thickBot="1">
      <c r="A23" s="1032"/>
      <c r="B23" s="1033"/>
      <c r="C23" s="431">
        <v>44742</v>
      </c>
      <c r="D23" s="433" t="s">
        <v>4219</v>
      </c>
    </row>
    <row r="24" spans="1:4" ht="14.25" customHeight="1">
      <c r="A24" s="1028" t="s">
        <v>4209</v>
      </c>
      <c r="B24" s="461" t="s">
        <v>4228</v>
      </c>
      <c r="C24" s="435">
        <f>RESUMEN!C4</f>
        <v>14</v>
      </c>
      <c r="D24" s="436">
        <f t="shared" ref="D24:D26" si="8">+C24/$C$27*100</f>
        <v>100</v>
      </c>
    </row>
    <row r="25" spans="1:4" ht="14.25" customHeight="1">
      <c r="A25" s="1016"/>
      <c r="B25" s="462" t="s">
        <v>4229</v>
      </c>
      <c r="C25" s="438">
        <f>RESUMEN!D4</f>
        <v>0</v>
      </c>
      <c r="D25" s="439">
        <f t="shared" si="8"/>
        <v>0</v>
      </c>
    </row>
    <row r="26" spans="1:4" ht="14.25" customHeight="1" thickBot="1">
      <c r="A26" s="1016"/>
      <c r="B26" s="463" t="s">
        <v>4230</v>
      </c>
      <c r="C26" s="441">
        <f>RESUMEN!E4</f>
        <v>0</v>
      </c>
      <c r="D26" s="442">
        <f t="shared" si="8"/>
        <v>0</v>
      </c>
    </row>
    <row r="27" spans="1:4" ht="14.25" customHeight="1" thickBot="1">
      <c r="A27" s="1034"/>
      <c r="B27" s="443" t="s">
        <v>4214</v>
      </c>
      <c r="C27" s="444">
        <f t="shared" ref="C27:D27" si="9">SUM(C24:C26)</f>
        <v>14</v>
      </c>
      <c r="D27" s="445">
        <f t="shared" si="9"/>
        <v>100</v>
      </c>
    </row>
    <row r="28" spans="1:4" ht="14.25" customHeight="1">
      <c r="A28" s="1035" t="s">
        <v>4231</v>
      </c>
      <c r="B28" s="461" t="s">
        <v>4232</v>
      </c>
      <c r="C28" s="446">
        <f>RESUMEN!G4</f>
        <v>22</v>
      </c>
      <c r="D28" s="436">
        <f t="shared" ref="D28:D31" si="10">C28/$C$32*100</f>
        <v>88</v>
      </c>
    </row>
    <row r="29" spans="1:4" ht="14.25" customHeight="1">
      <c r="A29" s="1016"/>
      <c r="B29" s="462" t="s">
        <v>4233</v>
      </c>
      <c r="C29" s="447">
        <f>RESUMEN!H4</f>
        <v>3</v>
      </c>
      <c r="D29" s="448">
        <f t="shared" si="10"/>
        <v>12</v>
      </c>
    </row>
    <row r="30" spans="1:4" ht="14.25" customHeight="1">
      <c r="A30" s="1016"/>
      <c r="B30" s="462" t="s">
        <v>4234</v>
      </c>
      <c r="C30" s="447">
        <f>RESUMEN!I4</f>
        <v>0</v>
      </c>
      <c r="D30" s="448">
        <f t="shared" si="10"/>
        <v>0</v>
      </c>
    </row>
    <row r="31" spans="1:4" ht="14.25" customHeight="1" thickBot="1">
      <c r="A31" s="1016"/>
      <c r="B31" s="464" t="s">
        <v>4235</v>
      </c>
      <c r="C31" s="450">
        <f>RESUMEN!J4</f>
        <v>0</v>
      </c>
      <c r="D31" s="451">
        <f t="shared" si="10"/>
        <v>0</v>
      </c>
    </row>
    <row r="32" spans="1:4" ht="14.25" customHeight="1" thickBot="1">
      <c r="A32" s="1034"/>
      <c r="B32" s="443" t="s">
        <v>4214</v>
      </c>
      <c r="C32" s="444">
        <f t="shared" ref="C32:D32" si="11">SUM(C28:C31)</f>
        <v>25</v>
      </c>
      <c r="D32" s="445">
        <f t="shared" si="11"/>
        <v>100</v>
      </c>
    </row>
    <row r="33" spans="1:4" ht="14.25" customHeight="1">
      <c r="A33" s="1036" t="s">
        <v>4236</v>
      </c>
      <c r="B33" s="465" t="s">
        <v>4237</v>
      </c>
      <c r="C33" s="446">
        <f>RESUMEN!L4</f>
        <v>6</v>
      </c>
      <c r="D33" s="436">
        <f t="shared" ref="D33:D37" si="12">C33/$C$38*100</f>
        <v>24</v>
      </c>
    </row>
    <row r="34" spans="1:4" ht="14.25" customHeight="1">
      <c r="A34" s="1016"/>
      <c r="B34" s="466" t="s">
        <v>4238</v>
      </c>
      <c r="C34" s="447">
        <f>RESUMEN!M4</f>
        <v>13</v>
      </c>
      <c r="D34" s="448">
        <f t="shared" si="12"/>
        <v>52</v>
      </c>
    </row>
    <row r="35" spans="1:4" ht="14.25" customHeight="1">
      <c r="A35" s="1016"/>
      <c r="B35" s="467" t="s">
        <v>4239</v>
      </c>
      <c r="C35" s="447">
        <f>RESUMEN!N4</f>
        <v>6</v>
      </c>
      <c r="D35" s="448">
        <f t="shared" si="12"/>
        <v>24</v>
      </c>
    </row>
    <row r="36" spans="1:4" ht="14.25" customHeight="1" thickBot="1">
      <c r="A36" s="1016"/>
      <c r="B36" s="468" t="s">
        <v>4240</v>
      </c>
      <c r="C36" s="447">
        <f>RESUMEN!O4</f>
        <v>0</v>
      </c>
      <c r="D36" s="448">
        <f t="shared" si="12"/>
        <v>0</v>
      </c>
    </row>
    <row r="37" spans="1:4" ht="14.25" hidden="1" customHeight="1" thickBot="1">
      <c r="A37" s="1016"/>
      <c r="B37" s="464" t="s">
        <v>4241</v>
      </c>
      <c r="C37" s="450">
        <v>0</v>
      </c>
      <c r="D37" s="448">
        <f t="shared" si="12"/>
        <v>0</v>
      </c>
    </row>
    <row r="38" spans="1:4" ht="14.25" customHeight="1" thickBot="1">
      <c r="A38" s="1034"/>
      <c r="B38" s="443" t="s">
        <v>4214</v>
      </c>
      <c r="C38" s="444">
        <f t="shared" ref="C38:D38" si="13">SUM(C33:C37)</f>
        <v>25</v>
      </c>
      <c r="D38" s="445">
        <f t="shared" si="13"/>
        <v>100</v>
      </c>
    </row>
    <row r="39" spans="1:4" ht="14.25" customHeight="1">
      <c r="A39" s="1035" t="s">
        <v>4242</v>
      </c>
      <c r="B39" s="469" t="s">
        <v>4243</v>
      </c>
      <c r="C39" s="446">
        <f>RESUMEN!R4</f>
        <v>10</v>
      </c>
      <c r="D39" s="436">
        <f t="shared" ref="D39:D40" si="14">C39/$C$41*100</f>
        <v>71.428571428571431</v>
      </c>
    </row>
    <row r="40" spans="1:4" ht="14.25" customHeight="1">
      <c r="A40" s="1016"/>
      <c r="B40" s="470" t="s">
        <v>4244</v>
      </c>
      <c r="C40" s="447">
        <f>RESUMEN!S4</f>
        <v>4</v>
      </c>
      <c r="D40" s="448">
        <f t="shared" si="14"/>
        <v>28.571428571428569</v>
      </c>
    </row>
    <row r="41" spans="1:4" ht="14.25" customHeight="1" thickBot="1">
      <c r="A41" s="1010"/>
      <c r="B41" s="471" t="s">
        <v>4214</v>
      </c>
      <c r="C41" s="472">
        <f t="shared" ref="C41:D41" si="15">SUM(C39:C40)</f>
        <v>14</v>
      </c>
      <c r="D41" s="473">
        <f t="shared" si="15"/>
        <v>100</v>
      </c>
    </row>
    <row r="42" spans="1:4" ht="14.25" customHeight="1" thickBot="1"/>
    <row r="43" spans="1:4" ht="14.25" customHeight="1">
      <c r="A43" s="1030" t="s">
        <v>4245</v>
      </c>
      <c r="B43" s="1031"/>
      <c r="C43" s="1022" t="s">
        <v>4227</v>
      </c>
      <c r="D43" s="1023"/>
    </row>
    <row r="44" spans="1:4" ht="14.25" customHeight="1" thickBot="1">
      <c r="A44" s="1032"/>
      <c r="B44" s="1033"/>
      <c r="C44" s="431">
        <v>44742</v>
      </c>
      <c r="D44" s="432" t="s">
        <v>4219</v>
      </c>
    </row>
    <row r="45" spans="1:4" ht="14.25" customHeight="1">
      <c r="A45" s="1028" t="s">
        <v>4209</v>
      </c>
      <c r="B45" s="434" t="s">
        <v>4228</v>
      </c>
      <c r="C45" s="435">
        <f>RESUMEN!C6</f>
        <v>2</v>
      </c>
      <c r="D45" s="436">
        <f>+C45/$C$48*100</f>
        <v>100</v>
      </c>
    </row>
    <row r="46" spans="1:4" ht="14.25" customHeight="1">
      <c r="A46" s="1016"/>
      <c r="B46" s="437" t="s">
        <v>4229</v>
      </c>
      <c r="C46" s="438">
        <f>RESUMEN!D6</f>
        <v>0</v>
      </c>
      <c r="D46" s="439">
        <f t="shared" ref="D46:D47" si="16">+C46/$C$27*100</f>
        <v>0</v>
      </c>
    </row>
    <row r="47" spans="1:4" ht="14.25" customHeight="1" thickBot="1">
      <c r="A47" s="1016"/>
      <c r="B47" s="440" t="s">
        <v>4230</v>
      </c>
      <c r="C47" s="441">
        <f>RESUMEN!E6</f>
        <v>0</v>
      </c>
      <c r="D47" s="442">
        <f t="shared" si="16"/>
        <v>0</v>
      </c>
    </row>
    <row r="48" spans="1:4" ht="14.25" customHeight="1" thickBot="1">
      <c r="A48" s="1010"/>
      <c r="B48" s="443" t="s">
        <v>4214</v>
      </c>
      <c r="C48" s="444">
        <f t="shared" ref="C48:D48" si="17">SUM(C45:C47)</f>
        <v>2</v>
      </c>
      <c r="D48" s="445">
        <f t="shared" si="17"/>
        <v>100</v>
      </c>
    </row>
    <row r="49" spans="1:4" ht="14.25" customHeight="1">
      <c r="A49" s="1028" t="s">
        <v>4231</v>
      </c>
      <c r="B49" s="434" t="s">
        <v>4232</v>
      </c>
      <c r="C49" s="446">
        <f>RESUMEN!G6</f>
        <v>3</v>
      </c>
      <c r="D49" s="436">
        <f t="shared" ref="D49:D52" si="18">C49/$C$53*100</f>
        <v>27.27272727272727</v>
      </c>
    </row>
    <row r="50" spans="1:4" ht="14.25" customHeight="1">
      <c r="A50" s="1016"/>
      <c r="B50" s="437" t="s">
        <v>4233</v>
      </c>
      <c r="C50" s="447">
        <f>RESUMEN!H6</f>
        <v>8</v>
      </c>
      <c r="D50" s="448">
        <f t="shared" si="18"/>
        <v>72.727272727272734</v>
      </c>
    </row>
    <row r="51" spans="1:4" ht="14.25" customHeight="1">
      <c r="A51" s="1016"/>
      <c r="B51" s="449" t="s">
        <v>4234</v>
      </c>
      <c r="C51" s="447">
        <f>RESUMEN!I6</f>
        <v>0</v>
      </c>
      <c r="D51" s="448">
        <f t="shared" si="18"/>
        <v>0</v>
      </c>
    </row>
    <row r="52" spans="1:4" ht="14.25" customHeight="1" thickBot="1">
      <c r="A52" s="1016"/>
      <c r="B52" s="449" t="s">
        <v>4235</v>
      </c>
      <c r="C52" s="450">
        <f>RESUMEN!J6</f>
        <v>0</v>
      </c>
      <c r="D52" s="451">
        <f t="shared" si="18"/>
        <v>0</v>
      </c>
    </row>
    <row r="53" spans="1:4" ht="14.25" customHeight="1" thickBot="1">
      <c r="A53" s="1010"/>
      <c r="B53" s="443" t="s">
        <v>4214</v>
      </c>
      <c r="C53" s="444">
        <f t="shared" ref="C53:D53" si="19">SUM(C49:C52)</f>
        <v>11</v>
      </c>
      <c r="D53" s="445">
        <f t="shared" si="19"/>
        <v>100</v>
      </c>
    </row>
    <row r="54" spans="1:4" ht="14.25" customHeight="1">
      <c r="A54" s="1029" t="s">
        <v>4236</v>
      </c>
      <c r="B54" s="452" t="s">
        <v>4237</v>
      </c>
      <c r="C54" s="446">
        <f>RESUMEN!L6</f>
        <v>8</v>
      </c>
      <c r="D54" s="436">
        <f t="shared" ref="D54:D58" si="20">C54/$C$59*100</f>
        <v>72.727272727272734</v>
      </c>
    </row>
    <row r="55" spans="1:4" ht="14.25" customHeight="1">
      <c r="A55" s="1016"/>
      <c r="B55" s="453" t="s">
        <v>4238</v>
      </c>
      <c r="C55" s="447">
        <f>RESUMEN!M6</f>
        <v>3</v>
      </c>
      <c r="D55" s="448">
        <f t="shared" si="20"/>
        <v>27.27272727272727</v>
      </c>
    </row>
    <row r="56" spans="1:4" ht="14.25" customHeight="1">
      <c r="A56" s="1016"/>
      <c r="B56" s="454" t="s">
        <v>4239</v>
      </c>
      <c r="C56" s="447">
        <f>RESUMEN!N6</f>
        <v>0</v>
      </c>
      <c r="D56" s="448">
        <f t="shared" si="20"/>
        <v>0</v>
      </c>
    </row>
    <row r="57" spans="1:4" ht="14.25" customHeight="1" thickBot="1">
      <c r="A57" s="1016"/>
      <c r="B57" s="455" t="s">
        <v>4240</v>
      </c>
      <c r="C57" s="447">
        <f>RESUMEN!O6</f>
        <v>0</v>
      </c>
      <c r="D57" s="448">
        <f t="shared" si="20"/>
        <v>0</v>
      </c>
    </row>
    <row r="58" spans="1:4" ht="14.25" hidden="1" customHeight="1" thickBot="1">
      <c r="A58" s="1016"/>
      <c r="B58" s="456" t="s">
        <v>4241</v>
      </c>
      <c r="C58" s="450">
        <v>0</v>
      </c>
      <c r="D58" s="451">
        <f t="shared" si="20"/>
        <v>0</v>
      </c>
    </row>
    <row r="59" spans="1:4" ht="14.25" customHeight="1" thickBot="1">
      <c r="A59" s="1010"/>
      <c r="B59" s="443" t="s">
        <v>4214</v>
      </c>
      <c r="C59" s="444">
        <f t="shared" ref="C59:D59" si="21">SUM(C54:C58)</f>
        <v>11</v>
      </c>
      <c r="D59" s="445">
        <f t="shared" si="21"/>
        <v>100</v>
      </c>
    </row>
    <row r="60" spans="1:4" ht="14.25" customHeight="1">
      <c r="A60" s="1028" t="s">
        <v>4242</v>
      </c>
      <c r="B60" s="458" t="s">
        <v>4243</v>
      </c>
      <c r="C60" s="446">
        <f>RESUMEN!R6</f>
        <v>2</v>
      </c>
      <c r="D60" s="436">
        <f t="shared" ref="D60:D61" si="22">C60/$C$62*100</f>
        <v>100</v>
      </c>
    </row>
    <row r="61" spans="1:4" ht="14.25" customHeight="1" thickBot="1">
      <c r="A61" s="1016"/>
      <c r="B61" s="459" t="s">
        <v>4244</v>
      </c>
      <c r="C61" s="450">
        <f>RESUMEN!S6</f>
        <v>0</v>
      </c>
      <c r="D61" s="451">
        <f t="shared" si="22"/>
        <v>0</v>
      </c>
    </row>
    <row r="62" spans="1:4" ht="14.25" customHeight="1" thickBot="1">
      <c r="A62" s="1010"/>
      <c r="B62" s="443" t="s">
        <v>4214</v>
      </c>
      <c r="C62" s="444">
        <f t="shared" ref="C62:D62" si="23">SUM(C60:C61)</f>
        <v>2</v>
      </c>
      <c r="D62" s="445">
        <f t="shared" si="23"/>
        <v>100</v>
      </c>
    </row>
    <row r="63" spans="1:4" ht="14.25" customHeight="1" thickBot="1"/>
    <row r="64" spans="1:4" ht="14.25" customHeight="1">
      <c r="A64" s="1018" t="s">
        <v>4246</v>
      </c>
      <c r="B64" s="1019"/>
      <c r="C64" s="1022" t="s">
        <v>4227</v>
      </c>
      <c r="D64" s="1023"/>
    </row>
    <row r="65" spans="1:4" ht="14.25" customHeight="1" thickBot="1">
      <c r="A65" s="1020"/>
      <c r="B65" s="1021"/>
      <c r="C65" s="431">
        <v>44742</v>
      </c>
      <c r="D65" s="432" t="s">
        <v>4219</v>
      </c>
    </row>
    <row r="66" spans="1:4" ht="14.25" customHeight="1">
      <c r="A66" s="1037" t="s">
        <v>4209</v>
      </c>
      <c r="B66" s="474" t="s">
        <v>4228</v>
      </c>
      <c r="C66" s="435">
        <f>RESUMEN!C8</f>
        <v>44</v>
      </c>
      <c r="D66" s="436">
        <f>+C66/C$69*100</f>
        <v>100</v>
      </c>
    </row>
    <row r="67" spans="1:4" ht="14.25" customHeight="1">
      <c r="A67" s="1038"/>
      <c r="B67" s="475" t="s">
        <v>4229</v>
      </c>
      <c r="C67" s="438">
        <f>RESUMEN!D8</f>
        <v>0</v>
      </c>
      <c r="D67" s="439">
        <f>+C67/C69*100</f>
        <v>0</v>
      </c>
    </row>
    <row r="68" spans="1:4" ht="14.25" customHeight="1" thickBot="1">
      <c r="A68" s="1038"/>
      <c r="B68" s="476" t="s">
        <v>4230</v>
      </c>
      <c r="C68" s="441">
        <f>RESUMEN!E8</f>
        <v>0</v>
      </c>
      <c r="D68" s="442">
        <f>+C68/C69*100</f>
        <v>0</v>
      </c>
    </row>
    <row r="69" spans="1:4" ht="14.25" customHeight="1" thickBot="1">
      <c r="A69" s="1039"/>
      <c r="B69" s="443" t="s">
        <v>4214</v>
      </c>
      <c r="C69" s="444">
        <f t="shared" ref="C69:D69" si="24">SUM(C66:C68)</f>
        <v>44</v>
      </c>
      <c r="D69" s="445">
        <f t="shared" si="24"/>
        <v>100</v>
      </c>
    </row>
    <row r="70" spans="1:4" ht="14.25" customHeight="1">
      <c r="A70" s="1037" t="s">
        <v>4231</v>
      </c>
      <c r="B70" s="474" t="s">
        <v>4232</v>
      </c>
      <c r="C70" s="446">
        <f>RESUMEN!G8</f>
        <v>62</v>
      </c>
      <c r="D70" s="436">
        <f t="shared" ref="D70:D73" si="25">C70/$C$74*100</f>
        <v>100</v>
      </c>
    </row>
    <row r="71" spans="1:4" ht="14.25" customHeight="1">
      <c r="A71" s="1038"/>
      <c r="B71" s="475" t="s">
        <v>4233</v>
      </c>
      <c r="C71" s="447">
        <f>RESUMEN!H8</f>
        <v>0</v>
      </c>
      <c r="D71" s="448">
        <f t="shared" si="25"/>
        <v>0</v>
      </c>
    </row>
    <row r="72" spans="1:4" ht="14.25" customHeight="1">
      <c r="A72" s="1038"/>
      <c r="B72" s="475" t="s">
        <v>4234</v>
      </c>
      <c r="C72" s="447">
        <f>RESUMEN!I8</f>
        <v>0</v>
      </c>
      <c r="D72" s="448">
        <f t="shared" si="25"/>
        <v>0</v>
      </c>
    </row>
    <row r="73" spans="1:4" ht="14.25" customHeight="1" thickBot="1">
      <c r="A73" s="1038"/>
      <c r="B73" s="478" t="s">
        <v>4235</v>
      </c>
      <c r="C73" s="450">
        <f>RESUMEN!J8</f>
        <v>0</v>
      </c>
      <c r="D73" s="451">
        <f t="shared" si="25"/>
        <v>0</v>
      </c>
    </row>
    <row r="74" spans="1:4" ht="14.25" customHeight="1" thickBot="1">
      <c r="A74" s="1039"/>
      <c r="B74" s="443" t="s">
        <v>4214</v>
      </c>
      <c r="C74" s="444">
        <f t="shared" ref="C74:D74" si="26">SUM(C70:C73)</f>
        <v>62</v>
      </c>
      <c r="D74" s="445">
        <f t="shared" si="26"/>
        <v>100</v>
      </c>
    </row>
    <row r="75" spans="1:4" ht="14.25" customHeight="1">
      <c r="A75" s="1040" t="s">
        <v>4236</v>
      </c>
      <c r="B75" s="479" t="s">
        <v>4237</v>
      </c>
      <c r="C75" s="446">
        <f>RESUMEN!L8</f>
        <v>19</v>
      </c>
      <c r="D75" s="436">
        <f t="shared" ref="D75:D79" si="27">C75/$C$80*100</f>
        <v>30.64516129032258</v>
      </c>
    </row>
    <row r="76" spans="1:4" ht="14.25" customHeight="1">
      <c r="A76" s="1038"/>
      <c r="B76" s="480" t="s">
        <v>4238</v>
      </c>
      <c r="C76" s="447">
        <f>RESUMEN!M8</f>
        <v>37</v>
      </c>
      <c r="D76" s="448">
        <f t="shared" si="27"/>
        <v>59.677419354838712</v>
      </c>
    </row>
    <row r="77" spans="1:4" ht="14.25" customHeight="1">
      <c r="A77" s="1038"/>
      <c r="B77" s="481" t="s">
        <v>4239</v>
      </c>
      <c r="C77" s="447">
        <f>RESUMEN!N8</f>
        <v>6</v>
      </c>
      <c r="D77" s="448">
        <f t="shared" si="27"/>
        <v>9.67741935483871</v>
      </c>
    </row>
    <row r="78" spans="1:4" ht="14.25" customHeight="1" thickBot="1">
      <c r="A78" s="1038"/>
      <c r="B78" s="482" t="s">
        <v>4240</v>
      </c>
      <c r="C78" s="447">
        <f>RESUMEN!O8</f>
        <v>0</v>
      </c>
      <c r="D78" s="448">
        <f t="shared" si="27"/>
        <v>0</v>
      </c>
    </row>
    <row r="79" spans="1:4" ht="14.25" hidden="1" customHeight="1" thickBot="1">
      <c r="A79" s="1038"/>
      <c r="B79" s="456" t="s">
        <v>4241</v>
      </c>
      <c r="C79" s="450">
        <v>0</v>
      </c>
      <c r="D79" s="451">
        <f t="shared" si="27"/>
        <v>0</v>
      </c>
    </row>
    <row r="80" spans="1:4" ht="14.25" customHeight="1" thickBot="1">
      <c r="A80" s="1039"/>
      <c r="B80" s="443" t="s">
        <v>4214</v>
      </c>
      <c r="C80" s="444">
        <f t="shared" ref="C80:D80" si="28">SUM(C75:C79)</f>
        <v>62</v>
      </c>
      <c r="D80" s="445">
        <f t="shared" si="28"/>
        <v>100</v>
      </c>
    </row>
    <row r="81" spans="1:4" ht="14.25" customHeight="1">
      <c r="A81" s="1037" t="s">
        <v>4242</v>
      </c>
      <c r="B81" s="483" t="s">
        <v>4243</v>
      </c>
      <c r="C81" s="446">
        <f>RESUMEN!R8</f>
        <v>37</v>
      </c>
      <c r="D81" s="436">
        <f t="shared" ref="D81:D82" si="29">C81/$C$83*100</f>
        <v>84.090909090909093</v>
      </c>
    </row>
    <row r="82" spans="1:4" ht="14.25" customHeight="1" thickBot="1">
      <c r="A82" s="1038"/>
      <c r="B82" s="484" t="s">
        <v>4244</v>
      </c>
      <c r="C82" s="450">
        <f>RESUMEN!S8</f>
        <v>7</v>
      </c>
      <c r="D82" s="451">
        <f t="shared" si="29"/>
        <v>15.909090909090908</v>
      </c>
    </row>
    <row r="83" spans="1:4" ht="14.25" customHeight="1" thickBot="1">
      <c r="A83" s="1039"/>
      <c r="B83" s="443" t="s">
        <v>4214</v>
      </c>
      <c r="C83" s="444">
        <f t="shared" ref="C83:D83" si="30">SUM(C81:C82)</f>
        <v>44</v>
      </c>
      <c r="D83" s="445">
        <f t="shared" si="30"/>
        <v>100</v>
      </c>
    </row>
    <row r="84" spans="1:4" ht="14.25" customHeight="1" thickBot="1"/>
    <row r="85" spans="1:4" ht="14.25" customHeight="1">
      <c r="A85" s="1018" t="s">
        <v>4247</v>
      </c>
      <c r="B85" s="1019"/>
      <c r="C85" s="1022" t="s">
        <v>4227</v>
      </c>
      <c r="D85" s="1023"/>
    </row>
    <row r="86" spans="1:4" ht="14.25" customHeight="1" thickBot="1">
      <c r="A86" s="1020"/>
      <c r="B86" s="1021"/>
      <c r="C86" s="431">
        <v>44742</v>
      </c>
      <c r="D86" s="432" t="s">
        <v>4219</v>
      </c>
    </row>
    <row r="87" spans="1:4" ht="14.25" customHeight="1">
      <c r="A87" s="1028" t="s">
        <v>4209</v>
      </c>
      <c r="B87" s="434" t="s">
        <v>4228</v>
      </c>
      <c r="C87" s="435">
        <f>RESUMEN!C12</f>
        <v>19</v>
      </c>
      <c r="D87" s="436">
        <f t="shared" ref="D87:D89" si="31">+C87/C$90*100</f>
        <v>90.476190476190482</v>
      </c>
    </row>
    <row r="88" spans="1:4" ht="14.25" customHeight="1">
      <c r="A88" s="1016"/>
      <c r="B88" s="437" t="s">
        <v>4229</v>
      </c>
      <c r="C88" s="438">
        <f>RESUMEN!D12</f>
        <v>2</v>
      </c>
      <c r="D88" s="439">
        <f t="shared" si="31"/>
        <v>9.5238095238095237</v>
      </c>
    </row>
    <row r="89" spans="1:4" ht="14.25" customHeight="1" thickBot="1">
      <c r="A89" s="1016"/>
      <c r="B89" s="440" t="s">
        <v>4230</v>
      </c>
      <c r="C89" s="441">
        <f>RESUMEN!E12</f>
        <v>0</v>
      </c>
      <c r="D89" s="442">
        <f t="shared" si="31"/>
        <v>0</v>
      </c>
    </row>
    <row r="90" spans="1:4" ht="14.25" customHeight="1" thickBot="1">
      <c r="A90" s="1010"/>
      <c r="B90" s="443" t="s">
        <v>4214</v>
      </c>
      <c r="C90" s="444">
        <f t="shared" ref="C90:D90" si="32">SUM(C87:C89)</f>
        <v>21</v>
      </c>
      <c r="D90" s="445">
        <f t="shared" si="32"/>
        <v>100</v>
      </c>
    </row>
    <row r="91" spans="1:4" ht="14.25" customHeight="1">
      <c r="A91" s="1028" t="s">
        <v>4231</v>
      </c>
      <c r="B91" s="434" t="s">
        <v>4232</v>
      </c>
      <c r="C91" s="446">
        <f>RESUMEN!G12</f>
        <v>27</v>
      </c>
      <c r="D91" s="436">
        <f t="shared" ref="D91:D94" si="33">C91/$C$95*100</f>
        <v>90</v>
      </c>
    </row>
    <row r="92" spans="1:4" ht="14.25" customHeight="1">
      <c r="A92" s="1016"/>
      <c r="B92" s="437" t="s">
        <v>4233</v>
      </c>
      <c r="C92" s="447">
        <f>RESUMEN!H12</f>
        <v>3</v>
      </c>
      <c r="D92" s="448">
        <f t="shared" si="33"/>
        <v>10</v>
      </c>
    </row>
    <row r="93" spans="1:4" ht="14.25" customHeight="1">
      <c r="A93" s="1016"/>
      <c r="B93" s="449" t="s">
        <v>4234</v>
      </c>
      <c r="C93" s="447">
        <f>RESUMEN!J12</f>
        <v>0</v>
      </c>
      <c r="D93" s="448">
        <f t="shared" si="33"/>
        <v>0</v>
      </c>
    </row>
    <row r="94" spans="1:4" ht="14.25" customHeight="1" thickBot="1">
      <c r="A94" s="1016"/>
      <c r="B94" s="449" t="s">
        <v>4235</v>
      </c>
      <c r="C94" s="450">
        <f>RESUMEN!J12</f>
        <v>0</v>
      </c>
      <c r="D94" s="451">
        <f t="shared" si="33"/>
        <v>0</v>
      </c>
    </row>
    <row r="95" spans="1:4" ht="14.25" customHeight="1" thickBot="1">
      <c r="A95" s="1010"/>
      <c r="B95" s="443" t="s">
        <v>4214</v>
      </c>
      <c r="C95" s="444">
        <f t="shared" ref="C95:D95" si="34">SUM(C91:C94)</f>
        <v>30</v>
      </c>
      <c r="D95" s="445">
        <f t="shared" si="34"/>
        <v>100</v>
      </c>
    </row>
    <row r="96" spans="1:4" ht="14.25" customHeight="1">
      <c r="A96" s="1029" t="s">
        <v>4236</v>
      </c>
      <c r="B96" s="452" t="s">
        <v>4237</v>
      </c>
      <c r="C96" s="446">
        <f>RESUMEN!L12</f>
        <v>21</v>
      </c>
      <c r="D96" s="436">
        <f t="shared" ref="D96:D100" si="35">C96/$C$101*100</f>
        <v>70</v>
      </c>
    </row>
    <row r="97" spans="1:4" ht="14.25" customHeight="1">
      <c r="A97" s="1016"/>
      <c r="B97" s="453" t="s">
        <v>4238</v>
      </c>
      <c r="C97" s="447">
        <f>RESUMEN!M12</f>
        <v>6</v>
      </c>
      <c r="D97" s="448">
        <f t="shared" si="35"/>
        <v>20</v>
      </c>
    </row>
    <row r="98" spans="1:4" ht="14.25" customHeight="1">
      <c r="A98" s="1016"/>
      <c r="B98" s="454" t="s">
        <v>4239</v>
      </c>
      <c r="C98" s="447">
        <f>RESUMEN!N12</f>
        <v>3</v>
      </c>
      <c r="D98" s="448">
        <f t="shared" si="35"/>
        <v>10</v>
      </c>
    </row>
    <row r="99" spans="1:4" ht="14.25" customHeight="1" thickBot="1">
      <c r="A99" s="1016"/>
      <c r="B99" s="455" t="s">
        <v>4240</v>
      </c>
      <c r="C99" s="447">
        <f>RESUMEN!O12</f>
        <v>0</v>
      </c>
      <c r="D99" s="448">
        <f t="shared" si="35"/>
        <v>0</v>
      </c>
    </row>
    <row r="100" spans="1:4" ht="14.25" hidden="1" customHeight="1" thickBot="1">
      <c r="A100" s="1016"/>
      <c r="B100" s="456" t="s">
        <v>4241</v>
      </c>
      <c r="C100" s="450">
        <v>0</v>
      </c>
      <c r="D100" s="451">
        <f t="shared" si="35"/>
        <v>0</v>
      </c>
    </row>
    <row r="101" spans="1:4" ht="14.25" customHeight="1" thickBot="1">
      <c r="A101" s="1010"/>
      <c r="B101" s="443" t="s">
        <v>4214</v>
      </c>
      <c r="C101" s="444">
        <f t="shared" ref="C101:D101" si="36">SUM(C96:C100)</f>
        <v>30</v>
      </c>
      <c r="D101" s="445">
        <f t="shared" si="36"/>
        <v>100</v>
      </c>
    </row>
    <row r="102" spans="1:4" ht="14.25" customHeight="1">
      <c r="A102" s="1028" t="s">
        <v>4242</v>
      </c>
      <c r="B102" s="458" t="s">
        <v>4243</v>
      </c>
      <c r="C102" s="446">
        <f>RESUMEN!R12</f>
        <v>11</v>
      </c>
      <c r="D102" s="436">
        <f t="shared" ref="D102:D103" si="37">C102/$C$104*100</f>
        <v>52.380952380952387</v>
      </c>
    </row>
    <row r="103" spans="1:4" ht="14.25" customHeight="1" thickBot="1">
      <c r="A103" s="1016"/>
      <c r="B103" s="459" t="s">
        <v>4244</v>
      </c>
      <c r="C103" s="450">
        <f>RESUMEN!S12</f>
        <v>10</v>
      </c>
      <c r="D103" s="451">
        <f t="shared" si="37"/>
        <v>47.619047619047613</v>
      </c>
    </row>
    <row r="104" spans="1:4" ht="14.25" customHeight="1" thickBot="1">
      <c r="A104" s="1010"/>
      <c r="B104" s="443" t="s">
        <v>4214</v>
      </c>
      <c r="C104" s="444">
        <f t="shared" ref="C104:D104" si="38">SUM(C102:C103)</f>
        <v>21</v>
      </c>
      <c r="D104" s="445">
        <f t="shared" si="38"/>
        <v>100</v>
      </c>
    </row>
    <row r="105" spans="1:4" ht="14.25" customHeight="1" thickBot="1"/>
    <row r="106" spans="1:4" ht="14.25" customHeight="1">
      <c r="A106" s="1018" t="s">
        <v>8751</v>
      </c>
      <c r="B106" s="1019"/>
      <c r="C106" s="1022" t="s">
        <v>4227</v>
      </c>
      <c r="D106" s="1023"/>
    </row>
    <row r="107" spans="1:4" ht="14.25" customHeight="1" thickBot="1">
      <c r="A107" s="1020"/>
      <c r="B107" s="1021"/>
      <c r="C107" s="431">
        <v>44742</v>
      </c>
      <c r="D107" s="432" t="s">
        <v>4219</v>
      </c>
    </row>
    <row r="108" spans="1:4" ht="14.25" customHeight="1">
      <c r="A108" s="1028" t="s">
        <v>4209</v>
      </c>
      <c r="B108" s="434" t="s">
        <v>4228</v>
      </c>
      <c r="C108" s="435">
        <f>RESUMEN!C16</f>
        <v>2</v>
      </c>
      <c r="D108" s="436">
        <f t="shared" ref="D108:D110" si="39">+C108/C$111*100</f>
        <v>100</v>
      </c>
    </row>
    <row r="109" spans="1:4" ht="14.25" customHeight="1">
      <c r="A109" s="1016"/>
      <c r="B109" s="437" t="s">
        <v>4229</v>
      </c>
      <c r="C109" s="438">
        <f>RESUMEN!D16</f>
        <v>0</v>
      </c>
      <c r="D109" s="439">
        <f t="shared" si="39"/>
        <v>0</v>
      </c>
    </row>
    <row r="110" spans="1:4" ht="14.25" customHeight="1" thickBot="1">
      <c r="A110" s="1016"/>
      <c r="B110" s="440" t="s">
        <v>4230</v>
      </c>
      <c r="C110" s="441">
        <f>RESUMEN!E16</f>
        <v>0</v>
      </c>
      <c r="D110" s="442">
        <f t="shared" si="39"/>
        <v>0</v>
      </c>
    </row>
    <row r="111" spans="1:4" ht="14.25" customHeight="1" thickBot="1">
      <c r="A111" s="1010"/>
      <c r="B111" s="443" t="s">
        <v>4214</v>
      </c>
      <c r="C111" s="444">
        <f t="shared" ref="C111:D111" si="40">SUM(C108:C110)</f>
        <v>2</v>
      </c>
      <c r="D111" s="445">
        <f t="shared" si="40"/>
        <v>100</v>
      </c>
    </row>
    <row r="112" spans="1:4" ht="14.25" customHeight="1">
      <c r="A112" s="1028" t="s">
        <v>4231</v>
      </c>
      <c r="B112" s="434" t="s">
        <v>4232</v>
      </c>
      <c r="C112" s="446">
        <f>RESUMEN!G16</f>
        <v>1</v>
      </c>
      <c r="D112" s="436">
        <f t="shared" ref="D112:D115" si="41">C112/$C$116*100</f>
        <v>50</v>
      </c>
    </row>
    <row r="113" spans="1:4" ht="14.25" customHeight="1">
      <c r="A113" s="1016"/>
      <c r="B113" s="437" t="s">
        <v>4233</v>
      </c>
      <c r="C113" s="447">
        <f>RESUMEN!H16</f>
        <v>1</v>
      </c>
      <c r="D113" s="448">
        <f t="shared" si="41"/>
        <v>50</v>
      </c>
    </row>
    <row r="114" spans="1:4" ht="14.25" customHeight="1">
      <c r="A114" s="1016"/>
      <c r="B114" s="449" t="s">
        <v>4234</v>
      </c>
      <c r="C114" s="447">
        <f>RESUMEN!I16</f>
        <v>0</v>
      </c>
      <c r="D114" s="448">
        <f t="shared" si="41"/>
        <v>0</v>
      </c>
    </row>
    <row r="115" spans="1:4" ht="14.25" customHeight="1" thickBot="1">
      <c r="A115" s="1016"/>
      <c r="B115" s="449" t="s">
        <v>4235</v>
      </c>
      <c r="C115" s="450">
        <f>RESUMEN!J16</f>
        <v>0</v>
      </c>
      <c r="D115" s="451">
        <f t="shared" si="41"/>
        <v>0</v>
      </c>
    </row>
    <row r="116" spans="1:4" ht="14.25" customHeight="1" thickBot="1">
      <c r="A116" s="1010"/>
      <c r="B116" s="443" t="s">
        <v>4214</v>
      </c>
      <c r="C116" s="444">
        <f t="shared" ref="C116:D116" si="42">SUM(C112:C115)</f>
        <v>2</v>
      </c>
      <c r="D116" s="445">
        <f t="shared" si="42"/>
        <v>100</v>
      </c>
    </row>
    <row r="117" spans="1:4" ht="14.25" customHeight="1">
      <c r="A117" s="1029" t="s">
        <v>4236</v>
      </c>
      <c r="B117" s="452" t="s">
        <v>4237</v>
      </c>
      <c r="C117" s="446">
        <f>RESUMEN!L16</f>
        <v>1</v>
      </c>
      <c r="D117" s="436">
        <f t="shared" ref="D117:D121" si="43">C117/$C$122*100</f>
        <v>50</v>
      </c>
    </row>
    <row r="118" spans="1:4" ht="14.25" customHeight="1">
      <c r="A118" s="1016"/>
      <c r="B118" s="453" t="s">
        <v>4238</v>
      </c>
      <c r="C118" s="447">
        <f>RESUMEN!M16</f>
        <v>1</v>
      </c>
      <c r="D118" s="448">
        <f t="shared" si="43"/>
        <v>50</v>
      </c>
    </row>
    <row r="119" spans="1:4" ht="14.25" customHeight="1">
      <c r="A119" s="1016"/>
      <c r="B119" s="454" t="s">
        <v>4239</v>
      </c>
      <c r="C119" s="447">
        <f>RESUMEN!N16</f>
        <v>0</v>
      </c>
      <c r="D119" s="448">
        <f t="shared" si="43"/>
        <v>0</v>
      </c>
    </row>
    <row r="120" spans="1:4" ht="14.25" customHeight="1" thickBot="1">
      <c r="A120" s="1016"/>
      <c r="B120" s="455" t="s">
        <v>4240</v>
      </c>
      <c r="C120" s="447">
        <f>RESUMEN!O16</f>
        <v>0</v>
      </c>
      <c r="D120" s="448">
        <f t="shared" si="43"/>
        <v>0</v>
      </c>
    </row>
    <row r="121" spans="1:4" ht="14.25" hidden="1" customHeight="1" thickBot="1">
      <c r="A121" s="1016"/>
      <c r="B121" s="456" t="s">
        <v>4241</v>
      </c>
      <c r="C121" s="450">
        <v>0</v>
      </c>
      <c r="D121" s="451">
        <f t="shared" si="43"/>
        <v>0</v>
      </c>
    </row>
    <row r="122" spans="1:4" ht="14.25" customHeight="1" thickBot="1">
      <c r="A122" s="1010"/>
      <c r="B122" s="443" t="s">
        <v>4214</v>
      </c>
      <c r="C122" s="444">
        <f t="shared" ref="C122:D122" si="44">SUM(C117:C121)</f>
        <v>2</v>
      </c>
      <c r="D122" s="445">
        <f t="shared" si="44"/>
        <v>100</v>
      </c>
    </row>
    <row r="123" spans="1:4" ht="14.25" customHeight="1">
      <c r="A123" s="1028" t="s">
        <v>4242</v>
      </c>
      <c r="B123" s="458" t="s">
        <v>4243</v>
      </c>
      <c r="C123" s="446">
        <f>RESUMEN!R16</f>
        <v>1</v>
      </c>
      <c r="D123" s="436">
        <f t="shared" ref="D123:D124" si="45">C123/$C$125*100</f>
        <v>50</v>
      </c>
    </row>
    <row r="124" spans="1:4" ht="14.25" customHeight="1" thickBot="1">
      <c r="A124" s="1016"/>
      <c r="B124" s="459" t="s">
        <v>4244</v>
      </c>
      <c r="C124" s="450">
        <f>RESUMEN!S16</f>
        <v>1</v>
      </c>
      <c r="D124" s="451">
        <f t="shared" si="45"/>
        <v>50</v>
      </c>
    </row>
    <row r="125" spans="1:4" ht="14.25" customHeight="1" thickBot="1">
      <c r="A125" s="1010"/>
      <c r="B125" s="443" t="s">
        <v>4214</v>
      </c>
      <c r="C125" s="444">
        <f t="shared" ref="C125:D125" si="46">SUM(C123:C124)</f>
        <v>2</v>
      </c>
      <c r="D125" s="445">
        <f t="shared" si="46"/>
        <v>100</v>
      </c>
    </row>
    <row r="126" spans="1:4" ht="14.25" customHeight="1" thickBot="1"/>
    <row r="127" spans="1:4" ht="14.25" customHeight="1">
      <c r="A127" s="1018" t="s">
        <v>4248</v>
      </c>
      <c r="B127" s="1019"/>
      <c r="C127" s="1022" t="s">
        <v>4227</v>
      </c>
      <c r="D127" s="1023"/>
    </row>
    <row r="128" spans="1:4" ht="14.25" customHeight="1" thickBot="1">
      <c r="A128" s="1020"/>
      <c r="B128" s="1021"/>
      <c r="C128" s="431">
        <v>44742</v>
      </c>
      <c r="D128" s="432" t="s">
        <v>4219</v>
      </c>
    </row>
    <row r="129" spans="1:4" ht="14.25" customHeight="1">
      <c r="A129" s="1028" t="s">
        <v>4209</v>
      </c>
      <c r="B129" s="434" t="s">
        <v>4228</v>
      </c>
      <c r="C129" s="435">
        <f>RESUMEN!C24</f>
        <v>50</v>
      </c>
      <c r="D129" s="436">
        <f t="shared" ref="D129:D131" si="47">+C129/C$132*100</f>
        <v>90.909090909090907</v>
      </c>
    </row>
    <row r="130" spans="1:4" ht="14.25" customHeight="1">
      <c r="A130" s="1016"/>
      <c r="B130" s="437" t="s">
        <v>4229</v>
      </c>
      <c r="C130" s="438">
        <f>RESUMEN!D24</f>
        <v>5</v>
      </c>
      <c r="D130" s="439">
        <f t="shared" si="47"/>
        <v>9.0909090909090917</v>
      </c>
    </row>
    <row r="131" spans="1:4" ht="14.25" customHeight="1" thickBot="1">
      <c r="A131" s="1016"/>
      <c r="B131" s="440" t="s">
        <v>4230</v>
      </c>
      <c r="C131" s="441">
        <f>RESUMEN!E24</f>
        <v>0</v>
      </c>
      <c r="D131" s="442">
        <f t="shared" si="47"/>
        <v>0</v>
      </c>
    </row>
    <row r="132" spans="1:4" ht="14.25" customHeight="1" thickBot="1">
      <c r="A132" s="1010"/>
      <c r="B132" s="443" t="s">
        <v>4214</v>
      </c>
      <c r="C132" s="485">
        <f t="shared" ref="C132:D132" si="48">SUM(C129:C131)</f>
        <v>55</v>
      </c>
      <c r="D132" s="486">
        <f t="shared" si="48"/>
        <v>100</v>
      </c>
    </row>
    <row r="133" spans="1:4" ht="14.25" customHeight="1">
      <c r="A133" s="1041" t="s">
        <v>4231</v>
      </c>
      <c r="B133" s="434" t="s">
        <v>4232</v>
      </c>
      <c r="C133" s="446">
        <f>RESUMEN!G24</f>
        <v>72</v>
      </c>
      <c r="D133" s="436">
        <f t="shared" ref="D133:D136" si="49">C133/$C$137*100</f>
        <v>76.59574468085107</v>
      </c>
    </row>
    <row r="134" spans="1:4" ht="14.25" customHeight="1">
      <c r="A134" s="1016"/>
      <c r="B134" s="437" t="s">
        <v>4233</v>
      </c>
      <c r="C134" s="447">
        <f>RESUMEN!H24</f>
        <v>15</v>
      </c>
      <c r="D134" s="448">
        <f t="shared" si="49"/>
        <v>15.957446808510639</v>
      </c>
    </row>
    <row r="135" spans="1:4" ht="14.25" customHeight="1">
      <c r="A135" s="1016"/>
      <c r="B135" s="449" t="s">
        <v>4234</v>
      </c>
      <c r="C135" s="447">
        <f>RESUMEN!I24</f>
        <v>5</v>
      </c>
      <c r="D135" s="448">
        <f t="shared" si="49"/>
        <v>5.3191489361702127</v>
      </c>
    </row>
    <row r="136" spans="1:4" ht="14.25" customHeight="1" thickBot="1">
      <c r="A136" s="1016"/>
      <c r="B136" s="449" t="s">
        <v>4235</v>
      </c>
      <c r="C136" s="450">
        <f>RESUMEN!J24</f>
        <v>2</v>
      </c>
      <c r="D136" s="451">
        <f t="shared" si="49"/>
        <v>2.1276595744680851</v>
      </c>
    </row>
    <row r="137" spans="1:4" ht="14.25" customHeight="1" thickBot="1">
      <c r="A137" s="1010"/>
      <c r="B137" s="443" t="s">
        <v>4214</v>
      </c>
      <c r="C137" s="485">
        <f t="shared" ref="C137:D137" si="50">SUM(C133:C136)</f>
        <v>94</v>
      </c>
      <c r="D137" s="486">
        <f t="shared" si="50"/>
        <v>100</v>
      </c>
    </row>
    <row r="138" spans="1:4" ht="14.25" customHeight="1">
      <c r="A138" s="1042" t="s">
        <v>4236</v>
      </c>
      <c r="B138" s="452" t="s">
        <v>4237</v>
      </c>
      <c r="C138" s="446">
        <f>RESUMEN!L24</f>
        <v>38</v>
      </c>
      <c r="D138" s="436">
        <f t="shared" ref="D138:D142" si="51">C138/$C$143*100</f>
        <v>40.425531914893611</v>
      </c>
    </row>
    <row r="139" spans="1:4" ht="14.25" customHeight="1">
      <c r="A139" s="1016"/>
      <c r="B139" s="453" t="s">
        <v>4238</v>
      </c>
      <c r="C139" s="447">
        <f>RESUMEN!M24</f>
        <v>25</v>
      </c>
      <c r="D139" s="448">
        <f t="shared" si="51"/>
        <v>26.595744680851062</v>
      </c>
    </row>
    <row r="140" spans="1:4" ht="14.25" customHeight="1">
      <c r="A140" s="1016"/>
      <c r="B140" s="454" t="s">
        <v>4239</v>
      </c>
      <c r="C140" s="447">
        <f>RESUMEN!N24</f>
        <v>25</v>
      </c>
      <c r="D140" s="448">
        <f t="shared" si="51"/>
        <v>26.595744680851062</v>
      </c>
    </row>
    <row r="141" spans="1:4" ht="14.25" customHeight="1" thickBot="1">
      <c r="A141" s="1016"/>
      <c r="B141" s="455" t="s">
        <v>4240</v>
      </c>
      <c r="C141" s="447">
        <f>RESUMEN!O24</f>
        <v>6</v>
      </c>
      <c r="D141" s="448">
        <f t="shared" si="51"/>
        <v>6.3829787234042552</v>
      </c>
    </row>
    <row r="142" spans="1:4" ht="14.25" hidden="1" customHeight="1" thickBot="1">
      <c r="A142" s="1016"/>
      <c r="B142" s="456" t="s">
        <v>4241</v>
      </c>
      <c r="C142" s="450">
        <v>0</v>
      </c>
      <c r="D142" s="451">
        <f t="shared" si="51"/>
        <v>0</v>
      </c>
    </row>
    <row r="143" spans="1:4" ht="14.25" customHeight="1" thickBot="1">
      <c r="A143" s="1010"/>
      <c r="B143" s="443" t="s">
        <v>4214</v>
      </c>
      <c r="C143" s="444">
        <f t="shared" ref="C143:D143" si="52">SUM(C138:C142)</f>
        <v>94</v>
      </c>
      <c r="D143" s="445">
        <f t="shared" si="52"/>
        <v>99.999999999999972</v>
      </c>
    </row>
    <row r="144" spans="1:4" ht="14.25" customHeight="1">
      <c r="A144" s="1041" t="s">
        <v>4242</v>
      </c>
      <c r="B144" s="458" t="s">
        <v>4243</v>
      </c>
      <c r="C144" s="446">
        <f>RESUMEN!R24</f>
        <v>41</v>
      </c>
      <c r="D144" s="436">
        <f t="shared" ref="D144:D145" si="53">C144/$C$146*100</f>
        <v>74.545454545454547</v>
      </c>
    </row>
    <row r="145" spans="1:4" ht="14.25" customHeight="1" thickBot="1">
      <c r="A145" s="1016"/>
      <c r="B145" s="459" t="s">
        <v>4244</v>
      </c>
      <c r="C145" s="450">
        <f>RESUMEN!S24</f>
        <v>14</v>
      </c>
      <c r="D145" s="451">
        <f t="shared" si="53"/>
        <v>25.454545454545453</v>
      </c>
    </row>
    <row r="146" spans="1:4" ht="14.25" customHeight="1" thickBot="1">
      <c r="A146" s="1010"/>
      <c r="B146" s="443" t="s">
        <v>4214</v>
      </c>
      <c r="C146" s="485">
        <f t="shared" ref="C146:D146" si="54">SUM(C144:C145)</f>
        <v>55</v>
      </c>
      <c r="D146" s="486">
        <f t="shared" si="54"/>
        <v>100</v>
      </c>
    </row>
    <row r="147" spans="1:4" ht="14.25" customHeight="1" thickBot="1"/>
    <row r="148" spans="1:4" ht="14.25" customHeight="1">
      <c r="A148" s="1018" t="s">
        <v>4249</v>
      </c>
      <c r="B148" s="1019"/>
      <c r="C148" s="1022" t="s">
        <v>4227</v>
      </c>
      <c r="D148" s="1023"/>
    </row>
    <row r="149" spans="1:4" ht="14.25" customHeight="1" thickBot="1">
      <c r="A149" s="1020"/>
      <c r="B149" s="1021"/>
      <c r="C149" s="431">
        <v>44742</v>
      </c>
      <c r="D149" s="432" t="s">
        <v>4219</v>
      </c>
    </row>
    <row r="150" spans="1:4" ht="14.25" customHeight="1">
      <c r="A150" s="1024" t="s">
        <v>4209</v>
      </c>
      <c r="B150" s="487" t="s">
        <v>4228</v>
      </c>
      <c r="C150" s="488">
        <f>RESUMEN!C26</f>
        <v>2</v>
      </c>
      <c r="D150" s="489">
        <f t="shared" ref="D150:D152" si="55">+C150/C$153*100</f>
        <v>100</v>
      </c>
    </row>
    <row r="151" spans="1:4" ht="14.25" customHeight="1">
      <c r="A151" s="1025"/>
      <c r="B151" s="462" t="s">
        <v>4229</v>
      </c>
      <c r="C151" s="438">
        <f>RESUMEN!D26</f>
        <v>0</v>
      </c>
      <c r="D151" s="436">
        <f t="shared" si="55"/>
        <v>0</v>
      </c>
    </row>
    <row r="152" spans="1:4" ht="14.25" customHeight="1" thickBot="1">
      <c r="A152" s="1025"/>
      <c r="B152" s="490" t="s">
        <v>4230</v>
      </c>
      <c r="C152" s="441">
        <f>RESUMEN!E26</f>
        <v>0</v>
      </c>
      <c r="D152" s="477">
        <f t="shared" si="55"/>
        <v>0</v>
      </c>
    </row>
    <row r="153" spans="1:4" ht="14.25" customHeight="1" thickBot="1">
      <c r="A153" s="1026"/>
      <c r="B153" s="443" t="s">
        <v>4214</v>
      </c>
      <c r="C153" s="444">
        <f t="shared" ref="C153:D153" si="56">SUM(C150:C152)</f>
        <v>2</v>
      </c>
      <c r="D153" s="445">
        <f t="shared" si="56"/>
        <v>100</v>
      </c>
    </row>
    <row r="154" spans="1:4" ht="14.25" customHeight="1">
      <c r="A154" s="1024" t="s">
        <v>4231</v>
      </c>
      <c r="B154" s="461" t="s">
        <v>4232</v>
      </c>
      <c r="C154" s="446">
        <f>RESUMEN!G26</f>
        <v>8</v>
      </c>
      <c r="D154" s="436">
        <f t="shared" ref="D154:D157" si="57">C154/$C$158*100</f>
        <v>88.888888888888886</v>
      </c>
    </row>
    <row r="155" spans="1:4" ht="14.25" customHeight="1">
      <c r="A155" s="1025"/>
      <c r="B155" s="462" t="s">
        <v>4233</v>
      </c>
      <c r="C155" s="447">
        <f>RESUMEN!H26</f>
        <v>0</v>
      </c>
      <c r="D155" s="448">
        <f t="shared" si="57"/>
        <v>0</v>
      </c>
    </row>
    <row r="156" spans="1:4" ht="14.25" customHeight="1">
      <c r="A156" s="1025"/>
      <c r="B156" s="464" t="s">
        <v>4234</v>
      </c>
      <c r="C156" s="447">
        <f>RESUMEN!I26</f>
        <v>0</v>
      </c>
      <c r="D156" s="448">
        <f t="shared" si="57"/>
        <v>0</v>
      </c>
    </row>
    <row r="157" spans="1:4" ht="14.25" customHeight="1" thickBot="1">
      <c r="A157" s="1025"/>
      <c r="B157" s="464" t="s">
        <v>4235</v>
      </c>
      <c r="C157" s="450">
        <f>RESUMEN!J26</f>
        <v>1</v>
      </c>
      <c r="D157" s="451">
        <f t="shared" si="57"/>
        <v>11.111111111111111</v>
      </c>
    </row>
    <row r="158" spans="1:4" ht="14.25" customHeight="1" thickBot="1">
      <c r="A158" s="1026"/>
      <c r="B158" s="443" t="s">
        <v>4214</v>
      </c>
      <c r="C158" s="444">
        <f t="shared" ref="C158:D158" si="58">SUM(C154:C157)</f>
        <v>9</v>
      </c>
      <c r="D158" s="445">
        <f t="shared" si="58"/>
        <v>100</v>
      </c>
    </row>
    <row r="159" spans="1:4" ht="14.25" customHeight="1">
      <c r="A159" s="1027" t="s">
        <v>4236</v>
      </c>
      <c r="B159" s="465" t="s">
        <v>4237</v>
      </c>
      <c r="C159" s="446">
        <f>RESUMEN!L26</f>
        <v>6</v>
      </c>
      <c r="D159" s="436">
        <f t="shared" ref="D159:D163" si="59">C159/$C$164*100</f>
        <v>66.666666666666657</v>
      </c>
    </row>
    <row r="160" spans="1:4" ht="14.25" customHeight="1">
      <c r="A160" s="1025"/>
      <c r="B160" s="466" t="s">
        <v>4238</v>
      </c>
      <c r="C160" s="447">
        <f>RESUMEN!M26</f>
        <v>3</v>
      </c>
      <c r="D160" s="448">
        <f t="shared" si="59"/>
        <v>33.333333333333329</v>
      </c>
    </row>
    <row r="161" spans="1:4" ht="14.25" customHeight="1">
      <c r="A161" s="1025"/>
      <c r="B161" s="467" t="s">
        <v>4239</v>
      </c>
      <c r="C161" s="447">
        <f>RESUMEN!N26</f>
        <v>0</v>
      </c>
      <c r="D161" s="448">
        <f t="shared" si="59"/>
        <v>0</v>
      </c>
    </row>
    <row r="162" spans="1:4" ht="14.25" customHeight="1" thickBot="1">
      <c r="A162" s="1025"/>
      <c r="B162" s="491" t="s">
        <v>4240</v>
      </c>
      <c r="C162" s="447">
        <f>RESUMEN!O26</f>
        <v>0</v>
      </c>
      <c r="D162" s="448">
        <f t="shared" si="59"/>
        <v>0</v>
      </c>
    </row>
    <row r="163" spans="1:4" ht="14.25" hidden="1" customHeight="1" thickBot="1">
      <c r="A163" s="1025"/>
      <c r="B163" s="492" t="s">
        <v>4241</v>
      </c>
      <c r="C163" s="450">
        <v>0</v>
      </c>
      <c r="D163" s="451">
        <f t="shared" si="59"/>
        <v>0</v>
      </c>
    </row>
    <row r="164" spans="1:4" ht="14.25" customHeight="1" thickBot="1">
      <c r="A164" s="1026"/>
      <c r="B164" s="443" t="s">
        <v>4214</v>
      </c>
      <c r="C164" s="444">
        <f t="shared" ref="C164:D164" si="60">SUM(C159:C163)</f>
        <v>9</v>
      </c>
      <c r="D164" s="445">
        <f t="shared" si="60"/>
        <v>99.999999999999986</v>
      </c>
    </row>
    <row r="165" spans="1:4" ht="14.25" customHeight="1">
      <c r="A165" s="1024" t="s">
        <v>4242</v>
      </c>
      <c r="B165" s="469" t="s">
        <v>4243</v>
      </c>
      <c r="C165" s="446">
        <f>RESUMEN!R26</f>
        <v>2</v>
      </c>
      <c r="D165" s="448">
        <f>C165/$C$167*100</f>
        <v>100</v>
      </c>
    </row>
    <row r="166" spans="1:4" ht="14.25" customHeight="1" thickBot="1">
      <c r="A166" s="1025"/>
      <c r="B166" s="493" t="s">
        <v>4244</v>
      </c>
      <c r="C166" s="450">
        <f>RESUMEN!S26</f>
        <v>0</v>
      </c>
      <c r="D166" s="448">
        <f>C166/$C$167*100</f>
        <v>0</v>
      </c>
    </row>
    <row r="167" spans="1:4" ht="14.25" customHeight="1" thickBot="1">
      <c r="A167" s="1026"/>
      <c r="B167" s="443" t="s">
        <v>4214</v>
      </c>
      <c r="C167" s="444">
        <f t="shared" ref="C167:D167" si="61">SUM(C165:C166)</f>
        <v>2</v>
      </c>
      <c r="D167" s="445">
        <f t="shared" si="61"/>
        <v>100</v>
      </c>
    </row>
    <row r="168" spans="1:4" ht="14.25" customHeight="1" thickBot="1"/>
    <row r="169" spans="1:4" ht="14.25" customHeight="1">
      <c r="A169" s="1018" t="s">
        <v>4250</v>
      </c>
      <c r="B169" s="1019"/>
      <c r="C169" s="1022" t="s">
        <v>4227</v>
      </c>
      <c r="D169" s="1023"/>
    </row>
    <row r="170" spans="1:4" ht="14.25" customHeight="1" thickBot="1">
      <c r="A170" s="1020"/>
      <c r="B170" s="1021"/>
      <c r="C170" s="431">
        <v>44742</v>
      </c>
      <c r="D170" s="432" t="s">
        <v>4219</v>
      </c>
    </row>
    <row r="171" spans="1:4" ht="14.25" customHeight="1">
      <c r="A171" s="1028" t="s">
        <v>4209</v>
      </c>
      <c r="B171" s="434" t="s">
        <v>4228</v>
      </c>
      <c r="C171" s="435">
        <f>RESUMEN!C28</f>
        <v>34</v>
      </c>
      <c r="D171" s="436">
        <f t="shared" ref="D171:D173" si="62">+C171/C$174*100</f>
        <v>100</v>
      </c>
    </row>
    <row r="172" spans="1:4" ht="14.25" customHeight="1">
      <c r="A172" s="1016"/>
      <c r="B172" s="437" t="s">
        <v>4229</v>
      </c>
      <c r="C172" s="438">
        <f>RESUMEN!D28</f>
        <v>0</v>
      </c>
      <c r="D172" s="439">
        <f t="shared" si="62"/>
        <v>0</v>
      </c>
    </row>
    <row r="173" spans="1:4" ht="14.25" customHeight="1" thickBot="1">
      <c r="A173" s="1016"/>
      <c r="B173" s="440" t="s">
        <v>4230</v>
      </c>
      <c r="C173" s="441">
        <f>RESUMEN!E28</f>
        <v>0</v>
      </c>
      <c r="D173" s="442">
        <f t="shared" si="62"/>
        <v>0</v>
      </c>
    </row>
    <row r="174" spans="1:4" ht="14.25" customHeight="1" thickBot="1">
      <c r="A174" s="1010"/>
      <c r="B174" s="494" t="s">
        <v>4214</v>
      </c>
      <c r="C174" s="485">
        <f t="shared" ref="C174:D174" si="63">SUM(C171:C173)</f>
        <v>34</v>
      </c>
      <c r="D174" s="486">
        <f t="shared" si="63"/>
        <v>100</v>
      </c>
    </row>
    <row r="175" spans="1:4" ht="14.25" customHeight="1">
      <c r="A175" s="1028" t="s">
        <v>4231</v>
      </c>
      <c r="B175" s="434" t="s">
        <v>4232</v>
      </c>
      <c r="C175" s="446">
        <f>RESUMEN!G28</f>
        <v>63</v>
      </c>
      <c r="D175" s="436">
        <f t="shared" ref="D175:D178" si="64">C175/$C$179*100</f>
        <v>96.92307692307692</v>
      </c>
    </row>
    <row r="176" spans="1:4" ht="14.25" customHeight="1">
      <c r="A176" s="1016"/>
      <c r="B176" s="437" t="s">
        <v>4233</v>
      </c>
      <c r="C176" s="447">
        <f>RESUMEN!H28</f>
        <v>0</v>
      </c>
      <c r="D176" s="448">
        <f t="shared" si="64"/>
        <v>0</v>
      </c>
    </row>
    <row r="177" spans="1:4" ht="14.25" customHeight="1">
      <c r="A177" s="1016"/>
      <c r="B177" s="449" t="s">
        <v>4234</v>
      </c>
      <c r="C177" s="447">
        <f>RESUMEN!I28</f>
        <v>0</v>
      </c>
      <c r="D177" s="448">
        <f t="shared" si="64"/>
        <v>0</v>
      </c>
    </row>
    <row r="178" spans="1:4" ht="14.25" customHeight="1" thickBot="1">
      <c r="A178" s="1016"/>
      <c r="B178" s="449" t="s">
        <v>4235</v>
      </c>
      <c r="C178" s="450">
        <f>RESUMEN!J28</f>
        <v>2</v>
      </c>
      <c r="D178" s="451">
        <f t="shared" si="64"/>
        <v>3.0769230769230771</v>
      </c>
    </row>
    <row r="179" spans="1:4" ht="14.25" customHeight="1" thickBot="1">
      <c r="A179" s="1010"/>
      <c r="B179" s="494" t="s">
        <v>4214</v>
      </c>
      <c r="C179" s="485">
        <f t="shared" ref="C179:D179" si="65">SUM(C175:C178)</f>
        <v>65</v>
      </c>
      <c r="D179" s="486">
        <f t="shared" si="65"/>
        <v>100</v>
      </c>
    </row>
    <row r="180" spans="1:4" ht="14.25" customHeight="1">
      <c r="A180" s="1029" t="s">
        <v>4236</v>
      </c>
      <c r="B180" s="452" t="s">
        <v>4237</v>
      </c>
      <c r="C180" s="446">
        <f>RESUMEN!L28</f>
        <v>30</v>
      </c>
      <c r="D180" s="436">
        <f t="shared" ref="D180:D184" si="66">C180/$C$185*100</f>
        <v>46.153846153846153</v>
      </c>
    </row>
    <row r="181" spans="1:4" ht="14.25" customHeight="1">
      <c r="A181" s="1016"/>
      <c r="B181" s="453" t="s">
        <v>4238</v>
      </c>
      <c r="C181" s="447">
        <f>RESUMEN!M28</f>
        <v>34</v>
      </c>
      <c r="D181" s="448">
        <f t="shared" si="66"/>
        <v>52.307692307692314</v>
      </c>
    </row>
    <row r="182" spans="1:4" ht="14.25" customHeight="1">
      <c r="A182" s="1016"/>
      <c r="B182" s="454" t="s">
        <v>4239</v>
      </c>
      <c r="C182" s="447">
        <f>RESUMEN!N28</f>
        <v>1</v>
      </c>
      <c r="D182" s="448">
        <f t="shared" si="66"/>
        <v>1.5384615384615385</v>
      </c>
    </row>
    <row r="183" spans="1:4" ht="14.25" customHeight="1" thickBot="1">
      <c r="A183" s="1016"/>
      <c r="B183" s="455" t="s">
        <v>4240</v>
      </c>
      <c r="C183" s="447">
        <f>RESUMEN!O28</f>
        <v>0</v>
      </c>
      <c r="D183" s="448">
        <f t="shared" si="66"/>
        <v>0</v>
      </c>
    </row>
    <row r="184" spans="1:4" ht="14.25" hidden="1" customHeight="1" thickBot="1">
      <c r="A184" s="1016"/>
      <c r="B184" s="456" t="s">
        <v>4241</v>
      </c>
      <c r="C184" s="450">
        <v>0</v>
      </c>
      <c r="D184" s="451">
        <f t="shared" si="66"/>
        <v>0</v>
      </c>
    </row>
    <row r="185" spans="1:4" ht="14.25" customHeight="1" thickBot="1">
      <c r="A185" s="1010"/>
      <c r="B185" s="495" t="s">
        <v>4214</v>
      </c>
      <c r="C185" s="485">
        <f t="shared" ref="C185:D185" si="67">SUM(C180:C184)</f>
        <v>65</v>
      </c>
      <c r="D185" s="486">
        <f t="shared" si="67"/>
        <v>100</v>
      </c>
    </row>
    <row r="186" spans="1:4" ht="14.25" customHeight="1">
      <c r="A186" s="1028" t="s">
        <v>4242</v>
      </c>
      <c r="B186" s="458" t="s">
        <v>4243</v>
      </c>
      <c r="C186" s="446">
        <f>RESUMEN!R28</f>
        <v>26</v>
      </c>
      <c r="D186" s="436">
        <f t="shared" ref="D186:D187" si="68">C186/$C$188*100</f>
        <v>76.470588235294116</v>
      </c>
    </row>
    <row r="187" spans="1:4" ht="14.25" customHeight="1" thickBot="1">
      <c r="A187" s="1016"/>
      <c r="B187" s="459" t="s">
        <v>4244</v>
      </c>
      <c r="C187" s="450">
        <f>RESUMEN!S28</f>
        <v>8</v>
      </c>
      <c r="D187" s="451">
        <f t="shared" si="68"/>
        <v>23.52941176470588</v>
      </c>
    </row>
    <row r="188" spans="1:4" ht="14.25" customHeight="1" thickBot="1">
      <c r="A188" s="1010"/>
      <c r="B188" s="495" t="s">
        <v>4214</v>
      </c>
      <c r="C188" s="485">
        <f t="shared" ref="C188:D188" si="69">SUM(C186:C187)</f>
        <v>34</v>
      </c>
      <c r="D188" s="486">
        <f t="shared" si="69"/>
        <v>100</v>
      </c>
    </row>
    <row r="189" spans="1:4" ht="14.25" customHeight="1" thickBot="1"/>
    <row r="190" spans="1:4" ht="14.25" customHeight="1">
      <c r="A190" s="1018" t="s">
        <v>4251</v>
      </c>
      <c r="B190" s="1019"/>
      <c r="C190" s="1022" t="s">
        <v>4227</v>
      </c>
      <c r="D190" s="1023"/>
    </row>
    <row r="191" spans="1:4" ht="14.25" customHeight="1" thickBot="1">
      <c r="A191" s="1020"/>
      <c r="B191" s="1021"/>
      <c r="C191" s="431">
        <v>44742</v>
      </c>
      <c r="D191" s="496" t="s">
        <v>4219</v>
      </c>
    </row>
    <row r="192" spans="1:4" ht="14.25" customHeight="1">
      <c r="A192" s="1028" t="s">
        <v>4209</v>
      </c>
      <c r="B192" s="434" t="s">
        <v>4228</v>
      </c>
      <c r="C192" s="435">
        <f>RESUMEN!C30</f>
        <v>40</v>
      </c>
      <c r="D192" s="436">
        <f t="shared" ref="D192:D194" si="70">+C192/C$195*100</f>
        <v>93.023255813953483</v>
      </c>
    </row>
    <row r="193" spans="1:4" ht="14.25" customHeight="1">
      <c r="A193" s="1016"/>
      <c r="B193" s="437" t="s">
        <v>4229</v>
      </c>
      <c r="C193" s="438">
        <f>RESUMEN!D30</f>
        <v>3</v>
      </c>
      <c r="D193" s="439">
        <f t="shared" si="70"/>
        <v>6.9767441860465116</v>
      </c>
    </row>
    <row r="194" spans="1:4" ht="14.25" customHeight="1" thickBot="1">
      <c r="A194" s="1016"/>
      <c r="B194" s="440" t="s">
        <v>4230</v>
      </c>
      <c r="C194" s="441">
        <f>RESUMEN!E30</f>
        <v>0</v>
      </c>
      <c r="D194" s="442">
        <f t="shared" si="70"/>
        <v>0</v>
      </c>
    </row>
    <row r="195" spans="1:4" ht="14.25" customHeight="1" thickBot="1">
      <c r="A195" s="1010"/>
      <c r="B195" s="443" t="s">
        <v>4214</v>
      </c>
      <c r="C195" s="444">
        <f t="shared" ref="C195:D195" si="71">SUM(C192:C194)</f>
        <v>43</v>
      </c>
      <c r="D195" s="445">
        <f t="shared" si="71"/>
        <v>100</v>
      </c>
    </row>
    <row r="196" spans="1:4" ht="14.25" customHeight="1">
      <c r="A196" s="1028" t="s">
        <v>4231</v>
      </c>
      <c r="B196" s="434" t="s">
        <v>4232</v>
      </c>
      <c r="C196" s="446">
        <f>RESUMEN!G30</f>
        <v>74</v>
      </c>
      <c r="D196" s="436">
        <f t="shared" ref="D196:D199" si="72">C196/$C$200*100</f>
        <v>84.090909090909093</v>
      </c>
    </row>
    <row r="197" spans="1:4" ht="14.25" customHeight="1">
      <c r="A197" s="1016"/>
      <c r="B197" s="437" t="s">
        <v>4233</v>
      </c>
      <c r="C197" s="447">
        <f>RESUMEN!H30</f>
        <v>11</v>
      </c>
      <c r="D197" s="448">
        <f t="shared" si="72"/>
        <v>12.5</v>
      </c>
    </row>
    <row r="198" spans="1:4" ht="14.25" customHeight="1">
      <c r="A198" s="1016"/>
      <c r="B198" s="449" t="s">
        <v>4234</v>
      </c>
      <c r="C198" s="447">
        <f>RESUMEN!I30</f>
        <v>3</v>
      </c>
      <c r="D198" s="448">
        <f t="shared" si="72"/>
        <v>3.4090909090909087</v>
      </c>
    </row>
    <row r="199" spans="1:4" ht="14.25" customHeight="1" thickBot="1">
      <c r="A199" s="1016"/>
      <c r="B199" s="449" t="s">
        <v>4235</v>
      </c>
      <c r="C199" s="450">
        <f>RESUMEN!J30</f>
        <v>0</v>
      </c>
      <c r="D199" s="451">
        <f t="shared" si="72"/>
        <v>0</v>
      </c>
    </row>
    <row r="200" spans="1:4" ht="14.25" customHeight="1" thickBot="1">
      <c r="A200" s="1010"/>
      <c r="B200" s="443" t="s">
        <v>4214</v>
      </c>
      <c r="C200" s="444">
        <f t="shared" ref="C200:D200" si="73">SUM(C196:C199)</f>
        <v>88</v>
      </c>
      <c r="D200" s="445">
        <f t="shared" si="73"/>
        <v>100</v>
      </c>
    </row>
    <row r="201" spans="1:4" ht="14.25" customHeight="1">
      <c r="A201" s="1029" t="s">
        <v>4236</v>
      </c>
      <c r="B201" s="452" t="s">
        <v>4237</v>
      </c>
      <c r="C201" s="446">
        <f>RESUMEN!L30</f>
        <v>18</v>
      </c>
      <c r="D201" s="436">
        <f t="shared" ref="D201:D205" si="74">C201/$C$206*100</f>
        <v>20.454545454545457</v>
      </c>
    </row>
    <row r="202" spans="1:4" ht="14.25" customHeight="1">
      <c r="A202" s="1016"/>
      <c r="B202" s="453" t="s">
        <v>4238</v>
      </c>
      <c r="C202" s="447">
        <f>RESUMEN!M30</f>
        <v>46</v>
      </c>
      <c r="D202" s="448">
        <f t="shared" si="74"/>
        <v>52.272727272727273</v>
      </c>
    </row>
    <row r="203" spans="1:4" ht="14.25" customHeight="1">
      <c r="A203" s="1016"/>
      <c r="B203" s="454" t="s">
        <v>4239</v>
      </c>
      <c r="C203" s="447">
        <f>RESUMEN!N30</f>
        <v>19</v>
      </c>
      <c r="D203" s="448">
        <f t="shared" si="74"/>
        <v>21.59090909090909</v>
      </c>
    </row>
    <row r="204" spans="1:4" ht="14.25" customHeight="1" thickBot="1">
      <c r="A204" s="1016"/>
      <c r="B204" s="455" t="s">
        <v>4240</v>
      </c>
      <c r="C204" s="447">
        <f>RESUMEN!O30</f>
        <v>5</v>
      </c>
      <c r="D204" s="448">
        <f t="shared" si="74"/>
        <v>5.6818181818181817</v>
      </c>
    </row>
    <row r="205" spans="1:4" ht="14.25" hidden="1" customHeight="1" thickBot="1">
      <c r="A205" s="1016"/>
      <c r="B205" s="456" t="s">
        <v>4241</v>
      </c>
      <c r="C205" s="450">
        <v>0</v>
      </c>
      <c r="D205" s="451">
        <f t="shared" si="74"/>
        <v>0</v>
      </c>
    </row>
    <row r="206" spans="1:4" ht="14.25" customHeight="1" thickBot="1">
      <c r="A206" s="1010"/>
      <c r="B206" s="443" t="s">
        <v>4214</v>
      </c>
      <c r="C206" s="444">
        <f t="shared" ref="C206:D206" si="75">SUM(C201:C205)</f>
        <v>88</v>
      </c>
      <c r="D206" s="445">
        <f t="shared" si="75"/>
        <v>100.00000000000001</v>
      </c>
    </row>
    <row r="207" spans="1:4" ht="14.25" customHeight="1">
      <c r="A207" s="1028" t="s">
        <v>4242</v>
      </c>
      <c r="B207" s="458" t="s">
        <v>4243</v>
      </c>
      <c r="C207" s="446">
        <f>RESUMEN!R30</f>
        <v>39</v>
      </c>
      <c r="D207" s="436">
        <f t="shared" ref="D207:D208" si="76">C207/$C$209*100</f>
        <v>90.697674418604649</v>
      </c>
    </row>
    <row r="208" spans="1:4" ht="14.25" customHeight="1" thickBot="1">
      <c r="A208" s="1016"/>
      <c r="B208" s="459" t="s">
        <v>4244</v>
      </c>
      <c r="C208" s="450">
        <f>RESUMEN!S30</f>
        <v>4</v>
      </c>
      <c r="D208" s="451">
        <f t="shared" si="76"/>
        <v>9.3023255813953494</v>
      </c>
    </row>
    <row r="209" spans="1:4" ht="14.25" customHeight="1" thickBot="1">
      <c r="A209" s="1010"/>
      <c r="B209" s="443" t="s">
        <v>4214</v>
      </c>
      <c r="C209" s="444">
        <f t="shared" ref="C209:D209" si="77">SUM(C207:C208)</f>
        <v>43</v>
      </c>
      <c r="D209" s="445">
        <f t="shared" si="77"/>
        <v>100</v>
      </c>
    </row>
    <row r="210" spans="1:4" ht="14.25" customHeight="1" thickBot="1"/>
    <row r="211" spans="1:4" ht="14.25" customHeight="1">
      <c r="A211" s="1018" t="s">
        <v>4252</v>
      </c>
      <c r="B211" s="1019"/>
      <c r="C211" s="1022" t="s">
        <v>4227</v>
      </c>
      <c r="D211" s="1023"/>
    </row>
    <row r="212" spans="1:4" ht="14.25" customHeight="1" thickBot="1">
      <c r="A212" s="1020"/>
      <c r="B212" s="1021"/>
      <c r="C212" s="431">
        <v>44742</v>
      </c>
      <c r="D212" s="496" t="s">
        <v>4219</v>
      </c>
    </row>
    <row r="213" spans="1:4" ht="14.25" customHeight="1">
      <c r="A213" s="1028" t="s">
        <v>4209</v>
      </c>
      <c r="B213" s="434" t="s">
        <v>4228</v>
      </c>
      <c r="C213" s="435">
        <f>RESUMEN!C32</f>
        <v>35</v>
      </c>
      <c r="D213" s="436">
        <f t="shared" ref="D213:D215" si="78">+C213/C$216*100</f>
        <v>76.08695652173914</v>
      </c>
    </row>
    <row r="214" spans="1:4" ht="14.25" customHeight="1">
      <c r="A214" s="1016"/>
      <c r="B214" s="437" t="s">
        <v>4229</v>
      </c>
      <c r="C214" s="438">
        <f>RESUMEN!D32</f>
        <v>6</v>
      </c>
      <c r="D214" s="439">
        <f t="shared" si="78"/>
        <v>13.043478260869565</v>
      </c>
    </row>
    <row r="215" spans="1:4" ht="14.25" customHeight="1" thickBot="1">
      <c r="A215" s="1016"/>
      <c r="B215" s="440" t="s">
        <v>4230</v>
      </c>
      <c r="C215" s="441">
        <f>RESUMEN!E32</f>
        <v>5</v>
      </c>
      <c r="D215" s="442">
        <f t="shared" si="78"/>
        <v>10.869565217391305</v>
      </c>
    </row>
    <row r="216" spans="1:4" ht="14.25" customHeight="1" thickBot="1">
      <c r="A216" s="1010"/>
      <c r="B216" s="443" t="s">
        <v>4214</v>
      </c>
      <c r="C216" s="444">
        <f t="shared" ref="C216:D216" si="79">SUM(C213:C215)</f>
        <v>46</v>
      </c>
      <c r="D216" s="445">
        <f t="shared" si="79"/>
        <v>100</v>
      </c>
    </row>
    <row r="217" spans="1:4" ht="14.25" customHeight="1">
      <c r="A217" s="1028" t="s">
        <v>4231</v>
      </c>
      <c r="B217" s="434" t="s">
        <v>4232</v>
      </c>
      <c r="C217" s="446">
        <f>RESUMEN!G32</f>
        <v>46</v>
      </c>
      <c r="D217" s="436">
        <f t="shared" ref="D217:D220" si="80">C217/$C$221*100</f>
        <v>82.142857142857139</v>
      </c>
    </row>
    <row r="218" spans="1:4" ht="14.25" customHeight="1">
      <c r="A218" s="1016"/>
      <c r="B218" s="437" t="s">
        <v>4233</v>
      </c>
      <c r="C218" s="447">
        <f>RESUMEN!H32</f>
        <v>1</v>
      </c>
      <c r="D218" s="448">
        <f t="shared" si="80"/>
        <v>1.7857142857142856</v>
      </c>
    </row>
    <row r="219" spans="1:4" ht="14.25" customHeight="1">
      <c r="A219" s="1016"/>
      <c r="B219" s="449" t="s">
        <v>4234</v>
      </c>
      <c r="C219" s="447">
        <f>RESUMEN!I32</f>
        <v>4</v>
      </c>
      <c r="D219" s="448">
        <f t="shared" si="80"/>
        <v>7.1428571428571423</v>
      </c>
    </row>
    <row r="220" spans="1:4" ht="14.25" customHeight="1" thickBot="1">
      <c r="A220" s="1016"/>
      <c r="B220" s="449" t="s">
        <v>4235</v>
      </c>
      <c r="C220" s="450">
        <f>RESUMEN!J32</f>
        <v>5</v>
      </c>
      <c r="D220" s="451">
        <f t="shared" si="80"/>
        <v>8.9285714285714288</v>
      </c>
    </row>
    <row r="221" spans="1:4" ht="14.25" customHeight="1" thickBot="1">
      <c r="A221" s="1010"/>
      <c r="B221" s="443" t="s">
        <v>4214</v>
      </c>
      <c r="C221" s="444">
        <f t="shared" ref="C221:D221" si="81">SUM(C217:C220)</f>
        <v>56</v>
      </c>
      <c r="D221" s="445">
        <f t="shared" si="81"/>
        <v>100</v>
      </c>
    </row>
    <row r="222" spans="1:4" ht="14.25" customHeight="1">
      <c r="A222" s="1029" t="s">
        <v>4236</v>
      </c>
      <c r="B222" s="452" t="s">
        <v>4237</v>
      </c>
      <c r="C222" s="446">
        <f>RESUMEN!L32</f>
        <v>27</v>
      </c>
      <c r="D222" s="436">
        <f t="shared" ref="D222:D226" si="82">C222/$C$227*100</f>
        <v>48.214285714285715</v>
      </c>
    </row>
    <row r="223" spans="1:4" ht="14.25" customHeight="1">
      <c r="A223" s="1016"/>
      <c r="B223" s="453" t="s">
        <v>4238</v>
      </c>
      <c r="C223" s="447">
        <f>RESUMEN!M32</f>
        <v>9</v>
      </c>
      <c r="D223" s="448">
        <f t="shared" si="82"/>
        <v>16.071428571428573</v>
      </c>
    </row>
    <row r="224" spans="1:4" ht="14.25" customHeight="1">
      <c r="A224" s="1016"/>
      <c r="B224" s="454" t="s">
        <v>4239</v>
      </c>
      <c r="C224" s="447">
        <f>RESUMEN!N32</f>
        <v>17</v>
      </c>
      <c r="D224" s="448">
        <f t="shared" si="82"/>
        <v>30.357142857142854</v>
      </c>
    </row>
    <row r="225" spans="1:4" ht="14.25" customHeight="1" thickBot="1">
      <c r="A225" s="1016"/>
      <c r="B225" s="455" t="s">
        <v>4240</v>
      </c>
      <c r="C225" s="447">
        <f>RESUMEN!O32</f>
        <v>3</v>
      </c>
      <c r="D225" s="448">
        <f t="shared" si="82"/>
        <v>5.3571428571428568</v>
      </c>
    </row>
    <row r="226" spans="1:4" ht="14.25" hidden="1" customHeight="1" thickBot="1">
      <c r="A226" s="1016"/>
      <c r="B226" s="456" t="s">
        <v>4241</v>
      </c>
      <c r="C226" s="450">
        <v>0</v>
      </c>
      <c r="D226" s="451">
        <f t="shared" si="82"/>
        <v>0</v>
      </c>
    </row>
    <row r="227" spans="1:4" ht="14.25" customHeight="1" thickBot="1">
      <c r="A227" s="1010"/>
      <c r="B227" s="443" t="s">
        <v>4214</v>
      </c>
      <c r="C227" s="444">
        <f t="shared" ref="C227:D227" si="83">SUM(C222:C226)</f>
        <v>56</v>
      </c>
      <c r="D227" s="445">
        <f t="shared" si="83"/>
        <v>100</v>
      </c>
    </row>
    <row r="228" spans="1:4" ht="14.25" customHeight="1">
      <c r="A228" s="1028" t="s">
        <v>4242</v>
      </c>
      <c r="B228" s="458" t="s">
        <v>4243</v>
      </c>
      <c r="C228" s="446">
        <f>RESUMEN!R32</f>
        <v>26</v>
      </c>
      <c r="D228" s="436">
        <f t="shared" ref="D228:D229" si="84">C228/$C$230*100</f>
        <v>56.521739130434781</v>
      </c>
    </row>
    <row r="229" spans="1:4" ht="14.25" customHeight="1" thickBot="1">
      <c r="A229" s="1016"/>
      <c r="B229" s="459" t="s">
        <v>4244</v>
      </c>
      <c r="C229" s="450">
        <f>RESUMEN!S32</f>
        <v>20</v>
      </c>
      <c r="D229" s="451">
        <f t="shared" si="84"/>
        <v>43.478260869565219</v>
      </c>
    </row>
    <row r="230" spans="1:4" ht="14.25" customHeight="1" thickBot="1">
      <c r="A230" s="1010"/>
      <c r="B230" s="443" t="s">
        <v>4214</v>
      </c>
      <c r="C230" s="444">
        <f t="shared" ref="C230:D230" si="85">SUM(C228:C229)</f>
        <v>46</v>
      </c>
      <c r="D230" s="445">
        <f t="shared" si="85"/>
        <v>100</v>
      </c>
    </row>
    <row r="231" spans="1:4" ht="14.25" customHeight="1" thickBot="1"/>
    <row r="232" spans="1:4" ht="14.25" customHeight="1">
      <c r="A232" s="1018" t="s">
        <v>4253</v>
      </c>
      <c r="B232" s="1043"/>
      <c r="C232" s="1022" t="s">
        <v>4227</v>
      </c>
      <c r="D232" s="1023"/>
    </row>
    <row r="233" spans="1:4" ht="14.25" customHeight="1" thickBot="1">
      <c r="A233" s="1026"/>
      <c r="B233" s="1044"/>
      <c r="C233" s="431">
        <v>44742</v>
      </c>
      <c r="D233" s="432" t="s">
        <v>4219</v>
      </c>
    </row>
    <row r="234" spans="1:4" ht="14.25" customHeight="1">
      <c r="A234" s="1028" t="s">
        <v>4209</v>
      </c>
      <c r="B234" s="434" t="s">
        <v>4228</v>
      </c>
      <c r="C234" s="435">
        <f>RESUMEN!C34</f>
        <v>11</v>
      </c>
      <c r="D234" s="436">
        <f t="shared" ref="D234:D236" si="86">+C234/C$237*100</f>
        <v>78.571428571428569</v>
      </c>
    </row>
    <row r="235" spans="1:4" ht="14.25" customHeight="1">
      <c r="A235" s="1016"/>
      <c r="B235" s="437" t="s">
        <v>4229</v>
      </c>
      <c r="C235" s="438">
        <f>RESUMEN!D34</f>
        <v>3</v>
      </c>
      <c r="D235" s="439">
        <f t="shared" si="86"/>
        <v>21.428571428571427</v>
      </c>
    </row>
    <row r="236" spans="1:4" ht="14.25" customHeight="1" thickBot="1">
      <c r="A236" s="1016"/>
      <c r="B236" s="440" t="s">
        <v>4230</v>
      </c>
      <c r="C236" s="441">
        <f>RESUMEN!E34</f>
        <v>0</v>
      </c>
      <c r="D236" s="442">
        <f t="shared" si="86"/>
        <v>0</v>
      </c>
    </row>
    <row r="237" spans="1:4" ht="14.25" customHeight="1" thickBot="1">
      <c r="A237" s="1010"/>
      <c r="B237" s="443" t="s">
        <v>4214</v>
      </c>
      <c r="C237" s="444">
        <f t="shared" ref="C237:D237" si="87">SUM(C234:C236)</f>
        <v>14</v>
      </c>
      <c r="D237" s="445">
        <f t="shared" si="87"/>
        <v>100</v>
      </c>
    </row>
    <row r="238" spans="1:4" ht="14.25" customHeight="1">
      <c r="A238" s="1028" t="s">
        <v>4231</v>
      </c>
      <c r="B238" s="434" t="s">
        <v>4232</v>
      </c>
      <c r="C238" s="446">
        <f>RESUMEN!G34</f>
        <v>11</v>
      </c>
      <c r="D238" s="436">
        <f t="shared" ref="D238:D241" si="88">C238/$C$242*100</f>
        <v>68.75</v>
      </c>
    </row>
    <row r="239" spans="1:4" ht="14.25" customHeight="1">
      <c r="A239" s="1016"/>
      <c r="B239" s="437" t="s">
        <v>4233</v>
      </c>
      <c r="C239" s="447">
        <f>RESUMEN!H34</f>
        <v>2</v>
      </c>
      <c r="D239" s="448">
        <f t="shared" si="88"/>
        <v>12.5</v>
      </c>
    </row>
    <row r="240" spans="1:4" ht="14.25" customHeight="1">
      <c r="A240" s="1016"/>
      <c r="B240" s="449" t="s">
        <v>4234</v>
      </c>
      <c r="C240" s="447">
        <f>RESUMEN!I34</f>
        <v>2</v>
      </c>
      <c r="D240" s="448">
        <f t="shared" si="88"/>
        <v>12.5</v>
      </c>
    </row>
    <row r="241" spans="1:4" ht="14.25" customHeight="1" thickBot="1">
      <c r="A241" s="1016"/>
      <c r="B241" s="449" t="s">
        <v>4235</v>
      </c>
      <c r="C241" s="450">
        <f>RESUMEN!J34</f>
        <v>1</v>
      </c>
      <c r="D241" s="451">
        <f t="shared" si="88"/>
        <v>6.25</v>
      </c>
    </row>
    <row r="242" spans="1:4" ht="14.25" customHeight="1" thickBot="1">
      <c r="A242" s="1010"/>
      <c r="B242" s="443" t="s">
        <v>4214</v>
      </c>
      <c r="C242" s="444">
        <f t="shared" ref="C242:D242" si="89">SUM(C238:C241)</f>
        <v>16</v>
      </c>
      <c r="D242" s="445">
        <f t="shared" si="89"/>
        <v>100</v>
      </c>
    </row>
    <row r="243" spans="1:4" ht="14.25" customHeight="1">
      <c r="A243" s="1029" t="s">
        <v>4236</v>
      </c>
      <c r="B243" s="452" t="s">
        <v>4237</v>
      </c>
      <c r="C243" s="446">
        <f>RESUMEN!L34</f>
        <v>0</v>
      </c>
      <c r="D243" s="436">
        <f t="shared" ref="D243:D247" si="90">C243/$C$248*100</f>
        <v>0</v>
      </c>
    </row>
    <row r="244" spans="1:4" ht="14.25" customHeight="1">
      <c r="A244" s="1016"/>
      <c r="B244" s="453" t="s">
        <v>4238</v>
      </c>
      <c r="C244" s="447">
        <f>RESUMEN!M34</f>
        <v>7</v>
      </c>
      <c r="D244" s="448">
        <f t="shared" si="90"/>
        <v>43.75</v>
      </c>
    </row>
    <row r="245" spans="1:4" ht="14.25" customHeight="1">
      <c r="A245" s="1016"/>
      <c r="B245" s="454" t="s">
        <v>4239</v>
      </c>
      <c r="C245" s="447">
        <f>RESUMEN!N34</f>
        <v>9</v>
      </c>
      <c r="D245" s="448">
        <f t="shared" si="90"/>
        <v>56.25</v>
      </c>
    </row>
    <row r="246" spans="1:4" ht="14.25" customHeight="1" thickBot="1">
      <c r="A246" s="1016"/>
      <c r="B246" s="455" t="s">
        <v>4240</v>
      </c>
      <c r="C246" s="447">
        <f>RESUMEN!O34</f>
        <v>0</v>
      </c>
      <c r="D246" s="448">
        <f t="shared" si="90"/>
        <v>0</v>
      </c>
    </row>
    <row r="247" spans="1:4" ht="14.25" hidden="1" customHeight="1" thickBot="1">
      <c r="A247" s="1016"/>
      <c r="B247" s="456" t="s">
        <v>4241</v>
      </c>
      <c r="C247" s="450">
        <v>0</v>
      </c>
      <c r="D247" s="451">
        <f t="shared" si="90"/>
        <v>0</v>
      </c>
    </row>
    <row r="248" spans="1:4" ht="14.25" customHeight="1" thickBot="1">
      <c r="A248" s="1010"/>
      <c r="B248" s="443" t="s">
        <v>4214</v>
      </c>
      <c r="C248" s="444">
        <f t="shared" ref="C248:D248" si="91">SUM(C243:C247)</f>
        <v>16</v>
      </c>
      <c r="D248" s="445">
        <f t="shared" si="91"/>
        <v>100</v>
      </c>
    </row>
    <row r="249" spans="1:4" ht="14.25" customHeight="1">
      <c r="A249" s="1028" t="s">
        <v>4242</v>
      </c>
      <c r="B249" s="458" t="s">
        <v>4243</v>
      </c>
      <c r="C249" s="446">
        <f>RESUMEN!R34</f>
        <v>14</v>
      </c>
      <c r="D249" s="436">
        <f t="shared" ref="D249:D250" si="92">C249/$C$251*100</f>
        <v>100</v>
      </c>
    </row>
    <row r="250" spans="1:4" ht="14.25" customHeight="1" thickBot="1">
      <c r="A250" s="1016"/>
      <c r="B250" s="459" t="s">
        <v>4244</v>
      </c>
      <c r="C250" s="450">
        <f>RESUMEN!S34</f>
        <v>0</v>
      </c>
      <c r="D250" s="451">
        <f t="shared" si="92"/>
        <v>0</v>
      </c>
    </row>
    <row r="251" spans="1:4" ht="14.25" customHeight="1" thickBot="1">
      <c r="A251" s="1010"/>
      <c r="B251" s="443" t="s">
        <v>4214</v>
      </c>
      <c r="C251" s="444">
        <f t="shared" ref="C251:D251" si="93">SUM(C249:C250)</f>
        <v>14</v>
      </c>
      <c r="D251" s="445">
        <f t="shared" si="93"/>
        <v>100</v>
      </c>
    </row>
    <row r="252" spans="1:4" ht="14.25" customHeight="1" thickBot="1"/>
    <row r="253" spans="1:4" ht="14.25" customHeight="1">
      <c r="A253" s="1018" t="s">
        <v>4254</v>
      </c>
      <c r="B253" s="1043"/>
      <c r="C253" s="1022" t="s">
        <v>4227</v>
      </c>
      <c r="D253" s="1023"/>
    </row>
    <row r="254" spans="1:4" ht="14.25" customHeight="1" thickBot="1">
      <c r="A254" s="1026"/>
      <c r="B254" s="1044"/>
      <c r="C254" s="431">
        <v>44742</v>
      </c>
      <c r="D254" s="432" t="s">
        <v>4219</v>
      </c>
    </row>
    <row r="255" spans="1:4" ht="14.25" customHeight="1">
      <c r="A255" s="1028" t="s">
        <v>4209</v>
      </c>
      <c r="B255" s="434" t="s">
        <v>4228</v>
      </c>
      <c r="C255" s="435">
        <f>RESUMEN!C36</f>
        <v>2</v>
      </c>
      <c r="D255" s="436">
        <f t="shared" ref="D255:D257" si="94">+C255/$C$258*100</f>
        <v>66.666666666666657</v>
      </c>
    </row>
    <row r="256" spans="1:4" ht="14.25" customHeight="1">
      <c r="A256" s="1016"/>
      <c r="B256" s="437" t="s">
        <v>4229</v>
      </c>
      <c r="C256" s="438">
        <f>RESUMEN!D36</f>
        <v>1</v>
      </c>
      <c r="D256" s="439">
        <f t="shared" si="94"/>
        <v>33.333333333333329</v>
      </c>
    </row>
    <row r="257" spans="1:4" ht="14.25" customHeight="1" thickBot="1">
      <c r="A257" s="1016"/>
      <c r="B257" s="440" t="s">
        <v>4230</v>
      </c>
      <c r="C257" s="441">
        <f>RESUMEN!E36</f>
        <v>0</v>
      </c>
      <c r="D257" s="442">
        <f t="shared" si="94"/>
        <v>0</v>
      </c>
    </row>
    <row r="258" spans="1:4" ht="14.25" customHeight="1" thickBot="1">
      <c r="A258" s="1010"/>
      <c r="B258" s="443" t="s">
        <v>4214</v>
      </c>
      <c r="C258" s="444">
        <f t="shared" ref="C258:D258" si="95">SUM(C255:C257)</f>
        <v>3</v>
      </c>
      <c r="D258" s="445">
        <f t="shared" si="95"/>
        <v>99.999999999999986</v>
      </c>
    </row>
    <row r="259" spans="1:4" ht="14.25" customHeight="1">
      <c r="A259" s="1028" t="s">
        <v>4231</v>
      </c>
      <c r="B259" s="434" t="s">
        <v>4232</v>
      </c>
      <c r="C259" s="446">
        <f>RESUMEN!G36</f>
        <v>5</v>
      </c>
      <c r="D259" s="436">
        <f t="shared" ref="D259:D262" si="96">C259/$C$263*100</f>
        <v>62.5</v>
      </c>
    </row>
    <row r="260" spans="1:4" ht="14.25" customHeight="1">
      <c r="A260" s="1016"/>
      <c r="B260" s="437" t="s">
        <v>4233</v>
      </c>
      <c r="C260" s="447">
        <f>RESUMEN!H36</f>
        <v>1</v>
      </c>
      <c r="D260" s="448">
        <f t="shared" si="96"/>
        <v>12.5</v>
      </c>
    </row>
    <row r="261" spans="1:4" ht="14.25" customHeight="1">
      <c r="A261" s="1016"/>
      <c r="B261" s="449" t="s">
        <v>4234</v>
      </c>
      <c r="C261" s="447">
        <f>RESUMEN!I36</f>
        <v>2</v>
      </c>
      <c r="D261" s="448">
        <f t="shared" si="96"/>
        <v>25</v>
      </c>
    </row>
    <row r="262" spans="1:4" ht="14.25" customHeight="1" thickBot="1">
      <c r="A262" s="1016"/>
      <c r="B262" s="449" t="s">
        <v>4235</v>
      </c>
      <c r="C262" s="450">
        <f>RESUMEN!J36</f>
        <v>0</v>
      </c>
      <c r="D262" s="451">
        <f t="shared" si="96"/>
        <v>0</v>
      </c>
    </row>
    <row r="263" spans="1:4" ht="14.25" customHeight="1" thickBot="1">
      <c r="A263" s="1010"/>
      <c r="B263" s="443" t="s">
        <v>4214</v>
      </c>
      <c r="C263" s="444">
        <f t="shared" ref="C263:D263" si="97">SUM(C259:C262)</f>
        <v>8</v>
      </c>
      <c r="D263" s="445">
        <f t="shared" si="97"/>
        <v>100</v>
      </c>
    </row>
    <row r="264" spans="1:4" ht="14.25" customHeight="1">
      <c r="A264" s="1029" t="s">
        <v>4236</v>
      </c>
      <c r="B264" s="452" t="s">
        <v>4237</v>
      </c>
      <c r="C264" s="446">
        <f>RESUMEN!L36</f>
        <v>3</v>
      </c>
      <c r="D264" s="436">
        <f t="shared" ref="D264:D268" si="98">C264/$C$269*100</f>
        <v>37.5</v>
      </c>
    </row>
    <row r="265" spans="1:4" ht="14.25" customHeight="1">
      <c r="A265" s="1016"/>
      <c r="B265" s="453" t="s">
        <v>4238</v>
      </c>
      <c r="C265" s="447">
        <f>RESUMEN!M36</f>
        <v>4</v>
      </c>
      <c r="D265" s="448">
        <f t="shared" si="98"/>
        <v>50</v>
      </c>
    </row>
    <row r="266" spans="1:4" ht="14.25" customHeight="1">
      <c r="A266" s="1016"/>
      <c r="B266" s="454" t="s">
        <v>4239</v>
      </c>
      <c r="C266" s="447">
        <f>RESUMEN!N36</f>
        <v>1</v>
      </c>
      <c r="D266" s="448">
        <f t="shared" si="98"/>
        <v>12.5</v>
      </c>
    </row>
    <row r="267" spans="1:4" ht="14.25" customHeight="1" thickBot="1">
      <c r="A267" s="1016"/>
      <c r="B267" s="455" t="s">
        <v>4240</v>
      </c>
      <c r="C267" s="447">
        <f>RESUMEN!O36</f>
        <v>0</v>
      </c>
      <c r="D267" s="448">
        <f t="shared" si="98"/>
        <v>0</v>
      </c>
    </row>
    <row r="268" spans="1:4" ht="14.25" hidden="1" customHeight="1" thickBot="1">
      <c r="A268" s="1016"/>
      <c r="B268" s="456" t="s">
        <v>4241</v>
      </c>
      <c r="C268" s="450">
        <v>0</v>
      </c>
      <c r="D268" s="451">
        <f t="shared" si="98"/>
        <v>0</v>
      </c>
    </row>
    <row r="269" spans="1:4" ht="14.25" customHeight="1" thickBot="1">
      <c r="A269" s="1010"/>
      <c r="B269" s="443" t="s">
        <v>4214</v>
      </c>
      <c r="C269" s="444">
        <f t="shared" ref="C269:D269" si="99">SUM(C264:C268)</f>
        <v>8</v>
      </c>
      <c r="D269" s="445">
        <f t="shared" si="99"/>
        <v>100</v>
      </c>
    </row>
    <row r="270" spans="1:4" ht="14.25" customHeight="1">
      <c r="A270" s="1028" t="s">
        <v>4242</v>
      </c>
      <c r="B270" s="458" t="s">
        <v>4243</v>
      </c>
      <c r="C270" s="446">
        <f>RESUMEN!R36</f>
        <v>3</v>
      </c>
      <c r="D270" s="436">
        <f t="shared" ref="D270:D271" si="100">C270/$C$272*100</f>
        <v>100</v>
      </c>
    </row>
    <row r="271" spans="1:4" ht="14.25" customHeight="1" thickBot="1">
      <c r="A271" s="1016"/>
      <c r="B271" s="459" t="s">
        <v>4244</v>
      </c>
      <c r="C271" s="450">
        <f>RESUMEN!S36</f>
        <v>0</v>
      </c>
      <c r="D271" s="451">
        <f t="shared" si="100"/>
        <v>0</v>
      </c>
    </row>
    <row r="272" spans="1:4" ht="14.25" customHeight="1" thickBot="1">
      <c r="A272" s="1010"/>
      <c r="B272" s="443" t="s">
        <v>4214</v>
      </c>
      <c r="C272" s="444">
        <f t="shared" ref="C272:D272" si="101">SUM(C270:C271)</f>
        <v>3</v>
      </c>
      <c r="D272" s="445">
        <f t="shared" si="101"/>
        <v>100</v>
      </c>
    </row>
    <row r="273" spans="1:4" ht="14.25" customHeight="1" thickBot="1"/>
    <row r="274" spans="1:4" ht="14.25" customHeight="1">
      <c r="A274" s="1018" t="s">
        <v>8755</v>
      </c>
      <c r="B274" s="1043"/>
      <c r="C274" s="1022" t="s">
        <v>4227</v>
      </c>
      <c r="D274" s="1023"/>
    </row>
    <row r="275" spans="1:4" ht="14.25" customHeight="1" thickBot="1">
      <c r="A275" s="1026"/>
      <c r="B275" s="1044"/>
      <c r="C275" s="431">
        <v>44742</v>
      </c>
      <c r="D275" s="432" t="s">
        <v>4219</v>
      </c>
    </row>
    <row r="276" spans="1:4" ht="14.25" customHeight="1">
      <c r="A276" s="1028" t="s">
        <v>4209</v>
      </c>
      <c r="B276" s="434" t="s">
        <v>4228</v>
      </c>
      <c r="C276" s="435">
        <f>RESUMEN!C38</f>
        <v>34</v>
      </c>
      <c r="D276" s="436">
        <f t="shared" ref="D276:D278" si="102">+C276/C$279*100</f>
        <v>94.444444444444443</v>
      </c>
    </row>
    <row r="277" spans="1:4" ht="14.25" customHeight="1">
      <c r="A277" s="1016"/>
      <c r="B277" s="437" t="s">
        <v>4229</v>
      </c>
      <c r="C277" s="438">
        <f>RESUMEN!D38</f>
        <v>2</v>
      </c>
      <c r="D277" s="439">
        <f t="shared" si="102"/>
        <v>5.5555555555555554</v>
      </c>
    </row>
    <row r="278" spans="1:4" ht="14.25" customHeight="1" thickBot="1">
      <c r="A278" s="1016"/>
      <c r="B278" s="440" t="s">
        <v>4230</v>
      </c>
      <c r="C278" s="441">
        <f>RESUMEN!E38</f>
        <v>0</v>
      </c>
      <c r="D278" s="442">
        <f t="shared" si="102"/>
        <v>0</v>
      </c>
    </row>
    <row r="279" spans="1:4" ht="14.25" customHeight="1" thickBot="1">
      <c r="A279" s="1010"/>
      <c r="B279" s="443" t="s">
        <v>4214</v>
      </c>
      <c r="C279" s="444">
        <f t="shared" ref="C279:D279" si="103">SUM(C276:C278)</f>
        <v>36</v>
      </c>
      <c r="D279" s="445">
        <f t="shared" si="103"/>
        <v>100</v>
      </c>
    </row>
    <row r="280" spans="1:4" ht="14.25" customHeight="1">
      <c r="A280" s="1028" t="s">
        <v>4231</v>
      </c>
      <c r="B280" s="434" t="s">
        <v>4232</v>
      </c>
      <c r="C280" s="446">
        <f>RESUMEN!G38</f>
        <v>50</v>
      </c>
      <c r="D280" s="436">
        <f t="shared" ref="D280:D283" si="104">C280/$C$284*100</f>
        <v>96.15384615384616</v>
      </c>
    </row>
    <row r="281" spans="1:4" ht="14.25" customHeight="1">
      <c r="A281" s="1016"/>
      <c r="B281" s="437" t="s">
        <v>4233</v>
      </c>
      <c r="C281" s="447">
        <f>RESUMEN!H38</f>
        <v>1</v>
      </c>
      <c r="D281" s="448">
        <f t="shared" si="104"/>
        <v>1.9230769230769231</v>
      </c>
    </row>
    <row r="282" spans="1:4" ht="14.25" customHeight="1">
      <c r="A282" s="1016"/>
      <c r="B282" s="449" t="s">
        <v>4234</v>
      </c>
      <c r="C282" s="447">
        <f>RESUMEN!I38</f>
        <v>1</v>
      </c>
      <c r="D282" s="448">
        <f t="shared" si="104"/>
        <v>1.9230769230769231</v>
      </c>
    </row>
    <row r="283" spans="1:4" ht="14.25" customHeight="1" thickBot="1">
      <c r="A283" s="1016"/>
      <c r="B283" s="449" t="s">
        <v>4235</v>
      </c>
      <c r="C283" s="450">
        <f>RESUMEN!J38</f>
        <v>0</v>
      </c>
      <c r="D283" s="451">
        <f t="shared" si="104"/>
        <v>0</v>
      </c>
    </row>
    <row r="284" spans="1:4" ht="14.25" customHeight="1" thickBot="1">
      <c r="A284" s="1010"/>
      <c r="B284" s="443" t="s">
        <v>4214</v>
      </c>
      <c r="C284" s="444">
        <f t="shared" ref="C284:D284" si="105">SUM(C280:C283)</f>
        <v>52</v>
      </c>
      <c r="D284" s="445">
        <f t="shared" si="105"/>
        <v>100</v>
      </c>
    </row>
    <row r="285" spans="1:4" ht="14.25" customHeight="1">
      <c r="A285" s="1029" t="s">
        <v>4236</v>
      </c>
      <c r="B285" s="452" t="s">
        <v>4237</v>
      </c>
      <c r="C285" s="446">
        <f>RESUMEN!L38</f>
        <v>12</v>
      </c>
      <c r="D285" s="436">
        <f t="shared" ref="D285:D289" si="106">C285/$C$290*100</f>
        <v>23.076923076923077</v>
      </c>
    </row>
    <row r="286" spans="1:4" ht="14.25" customHeight="1">
      <c r="A286" s="1016"/>
      <c r="B286" s="453" t="s">
        <v>4238</v>
      </c>
      <c r="C286" s="447">
        <f>RESUMEN!M38</f>
        <v>24</v>
      </c>
      <c r="D286" s="448">
        <f t="shared" si="106"/>
        <v>46.153846153846153</v>
      </c>
    </row>
    <row r="287" spans="1:4" ht="14.25" customHeight="1">
      <c r="A287" s="1016"/>
      <c r="B287" s="454" t="s">
        <v>4239</v>
      </c>
      <c r="C287" s="447">
        <f>RESUMEN!N38</f>
        <v>15</v>
      </c>
      <c r="D287" s="448">
        <f t="shared" si="106"/>
        <v>28.846153846153843</v>
      </c>
    </row>
    <row r="288" spans="1:4" ht="14.25" customHeight="1" thickBot="1">
      <c r="A288" s="1016"/>
      <c r="B288" s="455" t="s">
        <v>4240</v>
      </c>
      <c r="C288" s="447">
        <f>RESUMEN!O38</f>
        <v>1</v>
      </c>
      <c r="D288" s="448">
        <f t="shared" si="106"/>
        <v>1.9230769230769231</v>
      </c>
    </row>
    <row r="289" spans="1:4" ht="14.25" hidden="1" customHeight="1" thickBot="1">
      <c r="A289" s="1016"/>
      <c r="B289" s="456" t="s">
        <v>4241</v>
      </c>
      <c r="C289" s="450">
        <v>0</v>
      </c>
      <c r="D289" s="451">
        <f t="shared" si="106"/>
        <v>0</v>
      </c>
    </row>
    <row r="290" spans="1:4" ht="14.25" customHeight="1" thickBot="1">
      <c r="A290" s="1010"/>
      <c r="B290" s="443" t="s">
        <v>4214</v>
      </c>
      <c r="C290" s="444">
        <f t="shared" ref="C290:D290" si="107">SUM(C285:C289)</f>
        <v>52</v>
      </c>
      <c r="D290" s="445">
        <f t="shared" si="107"/>
        <v>99.999999999999986</v>
      </c>
    </row>
    <row r="291" spans="1:4" ht="14.25" customHeight="1">
      <c r="A291" s="1028" t="s">
        <v>4242</v>
      </c>
      <c r="B291" s="458" t="s">
        <v>4243</v>
      </c>
      <c r="C291" s="446">
        <f>RESUMEN!R38</f>
        <v>33</v>
      </c>
      <c r="D291" s="436">
        <f t="shared" ref="D291:D292" si="108">C291/$C$293*100</f>
        <v>91.666666666666657</v>
      </c>
    </row>
    <row r="292" spans="1:4" ht="14.25" customHeight="1" thickBot="1">
      <c r="A292" s="1016"/>
      <c r="B292" s="459" t="s">
        <v>4244</v>
      </c>
      <c r="C292" s="450">
        <f>RESUMEN!S38</f>
        <v>3</v>
      </c>
      <c r="D292" s="451">
        <f t="shared" si="108"/>
        <v>8.3333333333333321</v>
      </c>
    </row>
    <row r="293" spans="1:4" ht="14.25" customHeight="1" thickBot="1">
      <c r="A293" s="1010"/>
      <c r="B293" s="443" t="s">
        <v>4214</v>
      </c>
      <c r="C293" s="444">
        <f t="shared" ref="C293:D293" si="109">SUM(C291:C292)</f>
        <v>36</v>
      </c>
      <c r="D293" s="445">
        <f t="shared" si="109"/>
        <v>99.999999999999986</v>
      </c>
    </row>
    <row r="294" spans="1:4" ht="14.25" customHeight="1"/>
    <row r="295" spans="1:4" ht="14.25" customHeight="1"/>
    <row r="296" spans="1:4" ht="14.25" customHeight="1"/>
    <row r="297" spans="1:4" ht="14.25" customHeight="1"/>
    <row r="298" spans="1:4" ht="14.25" customHeight="1"/>
    <row r="299" spans="1:4" ht="14.25" customHeight="1"/>
    <row r="300" spans="1:4" ht="14.25" customHeight="1"/>
    <row r="301" spans="1:4" ht="14.25" customHeight="1"/>
    <row r="302" spans="1:4" ht="14.25" customHeight="1"/>
    <row r="303" spans="1:4" ht="14.25" customHeight="1"/>
    <row r="304" spans="1: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4">
    <mergeCell ref="C1:D1"/>
    <mergeCell ref="A1:B2"/>
    <mergeCell ref="A291:A293"/>
    <mergeCell ref="A243:A248"/>
    <mergeCell ref="A249:A251"/>
    <mergeCell ref="A253:B254"/>
    <mergeCell ref="C253:D253"/>
    <mergeCell ref="A255:A258"/>
    <mergeCell ref="A259:A263"/>
    <mergeCell ref="A264:A269"/>
    <mergeCell ref="A274:B275"/>
    <mergeCell ref="C274:D274"/>
    <mergeCell ref="A276:A279"/>
    <mergeCell ref="A280:A284"/>
    <mergeCell ref="A285:A290"/>
    <mergeCell ref="A129:A132"/>
    <mergeCell ref="A133:A137"/>
    <mergeCell ref="A138:A143"/>
    <mergeCell ref="A144:A146"/>
    <mergeCell ref="A270:A272"/>
    <mergeCell ref="A213:A216"/>
    <mergeCell ref="A217:A221"/>
    <mergeCell ref="A222:A227"/>
    <mergeCell ref="A228:A230"/>
    <mergeCell ref="A232:B233"/>
    <mergeCell ref="A196:A200"/>
    <mergeCell ref="A201:A206"/>
    <mergeCell ref="A207:A209"/>
    <mergeCell ref="A211:B212"/>
    <mergeCell ref="A169:B170"/>
    <mergeCell ref="A186:A188"/>
    <mergeCell ref="A190:B191"/>
    <mergeCell ref="A112:A116"/>
    <mergeCell ref="A117:A122"/>
    <mergeCell ref="A123:A125"/>
    <mergeCell ref="A127:B128"/>
    <mergeCell ref="C127:D127"/>
    <mergeCell ref="A96:A101"/>
    <mergeCell ref="A102:A104"/>
    <mergeCell ref="A106:B107"/>
    <mergeCell ref="C106:D106"/>
    <mergeCell ref="A108:A111"/>
    <mergeCell ref="A81:A83"/>
    <mergeCell ref="A85:B86"/>
    <mergeCell ref="C85:D85"/>
    <mergeCell ref="A87:A90"/>
    <mergeCell ref="A91:A95"/>
    <mergeCell ref="A64:B65"/>
    <mergeCell ref="C64:D64"/>
    <mergeCell ref="A66:A69"/>
    <mergeCell ref="A70:A74"/>
    <mergeCell ref="A75:A80"/>
    <mergeCell ref="C43:D43"/>
    <mergeCell ref="A45:A48"/>
    <mergeCell ref="A49:A53"/>
    <mergeCell ref="A54:A59"/>
    <mergeCell ref="A60:A62"/>
    <mergeCell ref="C232:D232"/>
    <mergeCell ref="A234:A237"/>
    <mergeCell ref="A238:A242"/>
    <mergeCell ref="A3:A6"/>
    <mergeCell ref="A7:A11"/>
    <mergeCell ref="A12:A17"/>
    <mergeCell ref="A22:B23"/>
    <mergeCell ref="C22:D22"/>
    <mergeCell ref="A18:A20"/>
    <mergeCell ref="A24:A27"/>
    <mergeCell ref="A28:A32"/>
    <mergeCell ref="A33:A38"/>
    <mergeCell ref="A39:A41"/>
    <mergeCell ref="A43:B44"/>
    <mergeCell ref="C211:D211"/>
    <mergeCell ref="A180:A185"/>
    <mergeCell ref="C190:D190"/>
    <mergeCell ref="A192:A195"/>
    <mergeCell ref="C169:D169"/>
    <mergeCell ref="A165:A167"/>
    <mergeCell ref="A171:A174"/>
    <mergeCell ref="A175:A179"/>
    <mergeCell ref="A148:B149"/>
    <mergeCell ref="C148:D148"/>
    <mergeCell ref="A150:A153"/>
    <mergeCell ref="A154:A158"/>
    <mergeCell ref="A159:A164"/>
  </mergeCell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P575"/>
  <sheetViews>
    <sheetView workbookViewId="0">
      <pane ySplit="7" topLeftCell="A8" activePane="bottomLeft" state="frozen"/>
      <selection pane="bottomLeft" activeCell="B9" sqref="B9"/>
    </sheetView>
  </sheetViews>
  <sheetFormatPr baseColWidth="10" defaultColWidth="14.42578125" defaultRowHeight="15" customHeight="1"/>
  <cols>
    <col min="1" max="1" width="15.28515625" customWidth="1"/>
    <col min="2" max="2" width="9.7109375" customWidth="1"/>
    <col min="3" max="3" width="17.140625" customWidth="1"/>
    <col min="4" max="4" width="8.42578125" customWidth="1"/>
    <col min="5" max="6" width="19.42578125" customWidth="1"/>
    <col min="7" max="7" width="18.140625" customWidth="1"/>
    <col min="8" max="8" width="23.42578125" customWidth="1"/>
    <col min="9" max="9" width="32.7109375" customWidth="1"/>
    <col min="10" max="10" width="23" customWidth="1"/>
    <col min="11" max="11" width="32" customWidth="1"/>
    <col min="12" max="12" width="21.85546875" customWidth="1"/>
    <col min="13" max="14" width="19.42578125" customWidth="1"/>
    <col min="15" max="16" width="30.85546875" customWidth="1"/>
    <col min="17" max="17" width="11.42578125" customWidth="1"/>
    <col min="18" max="18" width="33.28515625" customWidth="1"/>
    <col min="19" max="19" width="21.85546875" customWidth="1"/>
    <col min="20" max="20" width="33.28515625" customWidth="1"/>
    <col min="21" max="21" width="17.85546875" customWidth="1"/>
    <col min="22" max="22" width="18.140625" customWidth="1"/>
    <col min="23" max="23" width="16.42578125" customWidth="1"/>
    <col min="24" max="24" width="13.28515625" customWidth="1"/>
    <col min="25" max="25" width="18.140625" customWidth="1"/>
    <col min="26" max="26" width="21" customWidth="1"/>
    <col min="27" max="27" width="28.140625" customWidth="1"/>
    <col min="28" max="28" width="9.85546875" customWidth="1"/>
    <col min="29" max="29" width="18.140625" hidden="1" customWidth="1"/>
    <col min="30" max="30" width="32.42578125" hidden="1" customWidth="1"/>
    <col min="31" max="31" width="19" hidden="1" customWidth="1"/>
    <col min="32" max="32" width="11.42578125" hidden="1" customWidth="1"/>
    <col min="33" max="33" width="17.140625" hidden="1" customWidth="1"/>
    <col min="34" max="34" width="11.42578125" customWidth="1"/>
    <col min="35" max="35" width="28.7109375" customWidth="1"/>
    <col min="36" max="36" width="16.7109375" customWidth="1"/>
    <col min="37" max="37" width="15.42578125" customWidth="1"/>
    <col min="38" max="38" width="33.140625" customWidth="1"/>
    <col min="39" max="39" width="18.7109375" customWidth="1"/>
    <col min="40" max="40" width="11.42578125" customWidth="1"/>
    <col min="41" max="41" width="13.28515625" customWidth="1"/>
    <col min="42" max="42" width="13.28515625" hidden="1" customWidth="1"/>
    <col min="43" max="43" width="16.42578125" hidden="1" customWidth="1"/>
    <col min="44" max="44" width="16.7109375" hidden="1" customWidth="1"/>
    <col min="45" max="45" width="14.42578125" hidden="1" customWidth="1"/>
    <col min="46" max="46" width="18.7109375" hidden="1" customWidth="1"/>
    <col min="47" max="47" width="19" hidden="1" customWidth="1"/>
    <col min="48" max="50" width="11.42578125" hidden="1" customWidth="1"/>
    <col min="51" max="51" width="16.42578125" hidden="1" customWidth="1"/>
    <col min="52" max="52" width="16.7109375" hidden="1" customWidth="1"/>
    <col min="53" max="53" width="17.28515625" hidden="1" customWidth="1"/>
    <col min="54" max="54" width="18.7109375" hidden="1" customWidth="1"/>
    <col min="55" max="55" width="25.28515625" hidden="1" customWidth="1"/>
    <col min="56" max="56" width="11.42578125" hidden="1" customWidth="1"/>
    <col min="57" max="57" width="13.28515625" hidden="1" customWidth="1"/>
    <col min="58" max="60" width="11.42578125" customWidth="1"/>
    <col min="61" max="61" width="21.85546875" customWidth="1"/>
    <col min="62" max="62" width="13.28515625" customWidth="1"/>
    <col min="63" max="63" width="17.7109375" customWidth="1"/>
    <col min="64" max="64" width="24.7109375" customWidth="1"/>
    <col min="65" max="65" width="16.42578125" customWidth="1"/>
    <col min="66" max="120" width="14.42578125" customWidth="1"/>
  </cols>
  <sheetData>
    <row r="1" spans="1:120" ht="17.25" customHeight="1">
      <c r="A1" s="497"/>
      <c r="B1" s="498"/>
      <c r="C1" s="497"/>
      <c r="D1" s="498"/>
      <c r="E1" s="498"/>
      <c r="F1" s="498"/>
      <c r="G1" s="498"/>
      <c r="H1" s="499"/>
      <c r="I1" s="498"/>
      <c r="J1" s="498"/>
      <c r="K1" s="498"/>
      <c r="L1" s="498"/>
      <c r="M1" s="498"/>
      <c r="N1" s="498"/>
      <c r="O1" s="498"/>
      <c r="P1" s="498"/>
      <c r="Q1" s="499"/>
      <c r="R1" s="498"/>
      <c r="S1" s="499"/>
      <c r="T1" s="497"/>
      <c r="U1" s="497"/>
      <c r="V1" s="497"/>
      <c r="W1" s="497"/>
      <c r="X1" s="497"/>
      <c r="Y1" s="497"/>
      <c r="Z1" s="497"/>
      <c r="AA1" s="497"/>
      <c r="AB1" s="497"/>
      <c r="AC1" s="497"/>
      <c r="AD1" s="497"/>
      <c r="AE1" s="497"/>
      <c r="AF1" s="497"/>
      <c r="AG1" s="497"/>
      <c r="AH1" s="497"/>
      <c r="AI1" s="500"/>
      <c r="AJ1" s="501"/>
      <c r="AK1" s="497"/>
      <c r="AL1" s="497"/>
      <c r="AM1" s="501"/>
      <c r="AN1" s="497"/>
      <c r="AO1" s="497"/>
      <c r="AP1" s="497"/>
      <c r="AQ1" s="497"/>
      <c r="AR1" s="497"/>
      <c r="AS1" s="497"/>
      <c r="AT1" s="497"/>
      <c r="AU1" s="497"/>
      <c r="AV1" s="497"/>
      <c r="AW1" s="497"/>
      <c r="AX1" s="497"/>
      <c r="AY1" s="497"/>
      <c r="AZ1" s="497"/>
      <c r="BA1" s="497"/>
      <c r="BB1" s="497"/>
      <c r="BC1" s="497"/>
      <c r="BD1" s="497"/>
      <c r="BE1" s="497"/>
      <c r="BF1" s="501"/>
      <c r="BG1" s="501"/>
      <c r="BH1" s="497"/>
      <c r="BI1" s="497"/>
      <c r="BJ1" s="502"/>
      <c r="BK1" s="497"/>
      <c r="BL1" s="501"/>
      <c r="BM1" s="497"/>
      <c r="BN1" s="503"/>
      <c r="BO1" s="503"/>
      <c r="BP1" s="503"/>
      <c r="BQ1" s="503"/>
      <c r="BR1" s="503"/>
      <c r="BS1" s="503"/>
      <c r="BT1" s="503"/>
      <c r="BU1" s="503"/>
      <c r="BV1" s="503"/>
      <c r="BW1" s="503"/>
      <c r="BX1" s="503"/>
      <c r="BY1" s="503"/>
      <c r="BZ1" s="503"/>
      <c r="CA1" s="503"/>
      <c r="CB1" s="503"/>
      <c r="CC1" s="503"/>
      <c r="CD1" s="503"/>
      <c r="CE1" s="503"/>
      <c r="CF1" s="503"/>
      <c r="CG1" s="503"/>
      <c r="CH1" s="503"/>
      <c r="CI1" s="503"/>
      <c r="CJ1" s="503"/>
      <c r="CK1" s="503"/>
      <c r="CL1" s="503"/>
      <c r="CM1" s="503"/>
      <c r="CN1" s="503"/>
      <c r="CO1" s="503"/>
      <c r="CP1" s="503"/>
      <c r="CQ1" s="503"/>
      <c r="CR1" s="503"/>
      <c r="CS1" s="503"/>
      <c r="CT1" s="503"/>
      <c r="CU1" s="503"/>
      <c r="CV1" s="503"/>
      <c r="CW1" s="503"/>
      <c r="CX1" s="503"/>
      <c r="CY1" s="503"/>
      <c r="CZ1" s="503"/>
      <c r="DA1" s="503"/>
      <c r="DB1" s="503"/>
      <c r="DC1" s="503"/>
      <c r="DD1" s="503"/>
      <c r="DE1" s="503"/>
      <c r="DF1" s="503"/>
      <c r="DG1" s="503"/>
      <c r="DH1" s="503"/>
      <c r="DI1" s="503"/>
      <c r="DJ1" s="503"/>
      <c r="DK1" s="503"/>
      <c r="DL1" s="503"/>
      <c r="DM1" s="503"/>
      <c r="DN1" s="503"/>
      <c r="DO1" s="503"/>
      <c r="DP1" s="503"/>
    </row>
    <row r="2" spans="1:120" ht="18" customHeight="1">
      <c r="A2" s="504"/>
      <c r="B2" s="1051" t="s">
        <v>0</v>
      </c>
      <c r="C2" s="1052"/>
      <c r="D2" s="1052"/>
      <c r="E2" s="1052"/>
      <c r="F2" s="1052"/>
      <c r="G2" s="1052"/>
      <c r="H2" s="1052"/>
      <c r="I2" s="1052"/>
      <c r="J2" s="1052"/>
      <c r="K2" s="1052"/>
      <c r="L2" s="1052"/>
      <c r="M2" s="1052"/>
      <c r="N2" s="1052"/>
      <c r="O2" s="1052"/>
      <c r="P2" s="1052"/>
      <c r="Q2" s="1052"/>
      <c r="R2" s="1052"/>
      <c r="S2" s="1052"/>
      <c r="T2" s="1052"/>
      <c r="U2" s="1053"/>
      <c r="V2" s="505"/>
      <c r="W2" s="504"/>
      <c r="X2" s="504"/>
      <c r="Y2" s="504"/>
      <c r="Z2" s="504"/>
      <c r="AA2" s="504"/>
      <c r="AB2" s="504"/>
      <c r="AC2" s="504"/>
      <c r="AD2" s="504"/>
      <c r="AE2" s="504"/>
      <c r="AF2" s="504"/>
      <c r="AG2" s="504"/>
      <c r="AH2" s="504"/>
      <c r="AI2" s="506"/>
      <c r="AJ2" s="507"/>
      <c r="AK2" s="504"/>
      <c r="AL2" s="504"/>
      <c r="AM2" s="507"/>
      <c r="AN2" s="504"/>
      <c r="AO2" s="504"/>
      <c r="AP2" s="504"/>
      <c r="AQ2" s="504"/>
      <c r="AR2" s="504"/>
      <c r="AS2" s="504"/>
      <c r="AT2" s="504"/>
      <c r="AU2" s="504"/>
      <c r="AV2" s="504"/>
      <c r="AW2" s="504"/>
      <c r="AX2" s="504"/>
      <c r="AY2" s="504"/>
      <c r="AZ2" s="504"/>
      <c r="BA2" s="504"/>
      <c r="BB2" s="504"/>
      <c r="BC2" s="504"/>
      <c r="BD2" s="504"/>
      <c r="BE2" s="504"/>
      <c r="BF2" s="507"/>
      <c r="BG2" s="507"/>
      <c r="BH2" s="504"/>
      <c r="BI2" s="504"/>
      <c r="BJ2" s="508"/>
      <c r="BK2" s="504"/>
      <c r="BL2" s="507"/>
      <c r="BM2" s="504"/>
      <c r="BN2" s="503"/>
      <c r="BO2" s="503"/>
      <c r="BP2" s="503"/>
      <c r="BQ2" s="503"/>
      <c r="BR2" s="503"/>
      <c r="BS2" s="503"/>
      <c r="BT2" s="503"/>
      <c r="BU2" s="503"/>
      <c r="BV2" s="503"/>
      <c r="BW2" s="503"/>
      <c r="BX2" s="503"/>
      <c r="BY2" s="503"/>
      <c r="BZ2" s="503"/>
      <c r="CA2" s="503"/>
      <c r="CB2" s="503"/>
      <c r="CC2" s="503"/>
      <c r="CD2" s="503"/>
      <c r="CE2" s="503"/>
      <c r="CF2" s="503"/>
      <c r="CG2" s="503"/>
      <c r="CH2" s="503"/>
      <c r="CI2" s="503"/>
      <c r="CJ2" s="503"/>
      <c r="CK2" s="503"/>
      <c r="CL2" s="503"/>
      <c r="CM2" s="503"/>
      <c r="CN2" s="503"/>
      <c r="CO2" s="503"/>
      <c r="CP2" s="503"/>
      <c r="CQ2" s="503"/>
      <c r="CR2" s="503"/>
      <c r="CS2" s="503"/>
      <c r="CT2" s="503"/>
      <c r="CU2" s="503"/>
      <c r="CV2" s="503"/>
      <c r="CW2" s="503"/>
      <c r="CX2" s="503"/>
      <c r="CY2" s="503"/>
      <c r="CZ2" s="503"/>
      <c r="DA2" s="503"/>
      <c r="DB2" s="503"/>
      <c r="DC2" s="503"/>
      <c r="DD2" s="503"/>
      <c r="DE2" s="503"/>
      <c r="DF2" s="503"/>
      <c r="DG2" s="503"/>
      <c r="DH2" s="503"/>
      <c r="DI2" s="503"/>
      <c r="DJ2" s="503"/>
      <c r="DK2" s="503"/>
      <c r="DL2" s="503"/>
      <c r="DM2" s="503"/>
      <c r="DN2" s="503"/>
      <c r="DO2" s="503"/>
      <c r="DP2" s="503"/>
    </row>
    <row r="3" spans="1:120" ht="19.5" customHeight="1">
      <c r="A3" s="504"/>
      <c r="B3" s="1051" t="s">
        <v>1</v>
      </c>
      <c r="C3" s="1052"/>
      <c r="D3" s="1052"/>
      <c r="E3" s="1052"/>
      <c r="F3" s="1052"/>
      <c r="G3" s="1052"/>
      <c r="H3" s="1052"/>
      <c r="I3" s="1052"/>
      <c r="J3" s="1052"/>
      <c r="K3" s="1052"/>
      <c r="L3" s="1052"/>
      <c r="M3" s="1052"/>
      <c r="N3" s="1052"/>
      <c r="O3" s="1052"/>
      <c r="P3" s="1052"/>
      <c r="Q3" s="1052"/>
      <c r="R3" s="1052"/>
      <c r="S3" s="1052"/>
      <c r="T3" s="1052"/>
      <c r="U3" s="1053"/>
      <c r="V3" s="505"/>
      <c r="W3" s="504"/>
      <c r="X3" s="504"/>
      <c r="Y3" s="504"/>
      <c r="Z3" s="504"/>
      <c r="AA3" s="504"/>
      <c r="AB3" s="504"/>
      <c r="AC3" s="504"/>
      <c r="AD3" s="504"/>
      <c r="AE3" s="504"/>
      <c r="AF3" s="504"/>
      <c r="AG3" s="504"/>
      <c r="AH3" s="504"/>
      <c r="AI3" s="506"/>
      <c r="AJ3" s="507"/>
      <c r="AK3" s="504"/>
      <c r="AL3" s="504"/>
      <c r="AM3" s="507"/>
      <c r="AN3" s="504"/>
      <c r="AO3" s="504"/>
      <c r="AP3" s="504"/>
      <c r="AQ3" s="504"/>
      <c r="AR3" s="504"/>
      <c r="AS3" s="504"/>
      <c r="AT3" s="504"/>
      <c r="AU3" s="504"/>
      <c r="AV3" s="504"/>
      <c r="AW3" s="504"/>
      <c r="AX3" s="504"/>
      <c r="AY3" s="504"/>
      <c r="AZ3" s="504"/>
      <c r="BA3" s="504"/>
      <c r="BB3" s="504"/>
      <c r="BC3" s="504"/>
      <c r="BD3" s="504"/>
      <c r="BE3" s="504"/>
      <c r="BF3" s="507"/>
      <c r="BG3" s="507"/>
      <c r="BH3" s="504"/>
      <c r="BI3" s="504"/>
      <c r="BJ3" s="508"/>
      <c r="BK3" s="504"/>
      <c r="BL3" s="507"/>
      <c r="BM3" s="504"/>
      <c r="BN3" s="503"/>
      <c r="BO3" s="503"/>
      <c r="BP3" s="503"/>
      <c r="BQ3" s="503"/>
      <c r="BR3" s="503"/>
      <c r="BS3" s="503"/>
      <c r="BT3" s="503"/>
      <c r="BU3" s="503"/>
      <c r="BV3" s="503"/>
      <c r="BW3" s="503"/>
      <c r="BX3" s="503"/>
      <c r="BY3" s="503"/>
      <c r="BZ3" s="503"/>
      <c r="CA3" s="503"/>
      <c r="CB3" s="503"/>
      <c r="CC3" s="503"/>
      <c r="CD3" s="503"/>
      <c r="CE3" s="503"/>
      <c r="CF3" s="503"/>
      <c r="CG3" s="503"/>
      <c r="CH3" s="503"/>
      <c r="CI3" s="503"/>
      <c r="CJ3" s="503"/>
      <c r="CK3" s="503"/>
      <c r="CL3" s="503"/>
      <c r="CM3" s="503"/>
      <c r="CN3" s="503"/>
      <c r="CO3" s="503"/>
      <c r="CP3" s="503"/>
      <c r="CQ3" s="503"/>
      <c r="CR3" s="503"/>
      <c r="CS3" s="503"/>
      <c r="CT3" s="503"/>
      <c r="CU3" s="503"/>
      <c r="CV3" s="503"/>
      <c r="CW3" s="503"/>
      <c r="CX3" s="503"/>
      <c r="CY3" s="503"/>
      <c r="CZ3" s="503"/>
      <c r="DA3" s="503"/>
      <c r="DB3" s="503"/>
      <c r="DC3" s="503"/>
      <c r="DD3" s="503"/>
      <c r="DE3" s="503"/>
      <c r="DF3" s="503"/>
      <c r="DG3" s="503"/>
      <c r="DH3" s="503"/>
      <c r="DI3" s="503"/>
      <c r="DJ3" s="503"/>
      <c r="DK3" s="503"/>
      <c r="DL3" s="503"/>
      <c r="DM3" s="503"/>
      <c r="DN3" s="503"/>
      <c r="DO3" s="503"/>
      <c r="DP3" s="503"/>
    </row>
    <row r="4" spans="1:120" ht="18" customHeight="1">
      <c r="A4" s="497"/>
      <c r="B4" s="498"/>
      <c r="C4" s="497"/>
      <c r="D4" s="498"/>
      <c r="E4" s="498"/>
      <c r="F4" s="498"/>
      <c r="G4" s="498"/>
      <c r="H4" s="499"/>
      <c r="I4" s="498"/>
      <c r="J4" s="498"/>
      <c r="K4" s="498"/>
      <c r="L4" s="498"/>
      <c r="M4" s="498"/>
      <c r="N4" s="498"/>
      <c r="O4" s="498"/>
      <c r="P4" s="498"/>
      <c r="Q4" s="499"/>
      <c r="R4" s="498"/>
      <c r="S4" s="499"/>
      <c r="T4" s="497"/>
      <c r="U4" s="497"/>
      <c r="V4" s="497"/>
      <c r="W4" s="497"/>
      <c r="X4" s="497"/>
      <c r="Y4" s="497"/>
      <c r="Z4" s="497"/>
      <c r="AA4" s="497"/>
      <c r="AB4" s="497"/>
      <c r="AC4" s="497"/>
      <c r="AD4" s="497"/>
      <c r="AE4" s="497"/>
      <c r="AF4" s="497"/>
      <c r="AG4" s="497"/>
      <c r="AH4" s="497"/>
      <c r="AI4" s="500"/>
      <c r="AJ4" s="501"/>
      <c r="AK4" s="497"/>
      <c r="AL4" s="497"/>
      <c r="AM4" s="501"/>
      <c r="AN4" s="497"/>
      <c r="AO4" s="497"/>
      <c r="AP4" s="497"/>
      <c r="AQ4" s="497"/>
      <c r="AR4" s="497"/>
      <c r="AS4" s="497"/>
      <c r="AT4" s="497"/>
      <c r="AU4" s="497"/>
      <c r="AV4" s="497"/>
      <c r="AW4" s="497"/>
      <c r="AX4" s="497"/>
      <c r="AY4" s="497"/>
      <c r="AZ4" s="497"/>
      <c r="BA4" s="497"/>
      <c r="BB4" s="497"/>
      <c r="BC4" s="497"/>
      <c r="BD4" s="497"/>
      <c r="BE4" s="497"/>
      <c r="BF4" s="501"/>
      <c r="BG4" s="501"/>
      <c r="BH4" s="497"/>
      <c r="BI4" s="497"/>
      <c r="BJ4" s="502"/>
      <c r="BK4" s="497"/>
      <c r="BL4" s="501"/>
      <c r="BM4" s="497"/>
      <c r="BN4" s="503"/>
      <c r="BO4" s="503"/>
      <c r="BP4" s="503"/>
      <c r="BQ4" s="503"/>
      <c r="BR4" s="503"/>
      <c r="BS4" s="503"/>
      <c r="BT4" s="503"/>
      <c r="BU4" s="503"/>
      <c r="BV4" s="503"/>
      <c r="BW4" s="503"/>
      <c r="BX4" s="503"/>
      <c r="BY4" s="503"/>
      <c r="BZ4" s="503"/>
      <c r="CA4" s="503"/>
      <c r="CB4" s="503"/>
      <c r="CC4" s="503"/>
      <c r="CD4" s="503"/>
      <c r="CE4" s="503"/>
      <c r="CF4" s="503"/>
      <c r="CG4" s="503"/>
      <c r="CH4" s="503"/>
      <c r="CI4" s="503"/>
      <c r="CJ4" s="503"/>
      <c r="CK4" s="503"/>
      <c r="CL4" s="503"/>
      <c r="CM4" s="503"/>
      <c r="CN4" s="503"/>
      <c r="CO4" s="503"/>
      <c r="CP4" s="503"/>
      <c r="CQ4" s="503"/>
      <c r="CR4" s="503"/>
      <c r="CS4" s="503"/>
      <c r="CT4" s="503"/>
      <c r="CU4" s="503"/>
      <c r="CV4" s="503"/>
      <c r="CW4" s="503"/>
      <c r="CX4" s="503"/>
      <c r="CY4" s="503"/>
      <c r="CZ4" s="503"/>
      <c r="DA4" s="503"/>
      <c r="DB4" s="503"/>
      <c r="DC4" s="503"/>
      <c r="DD4" s="503"/>
      <c r="DE4" s="503"/>
      <c r="DF4" s="503"/>
      <c r="DG4" s="503"/>
      <c r="DH4" s="503"/>
      <c r="DI4" s="503"/>
      <c r="DJ4" s="503"/>
      <c r="DK4" s="503"/>
      <c r="DL4" s="503"/>
      <c r="DM4" s="503"/>
      <c r="DN4" s="503"/>
      <c r="DO4" s="503"/>
      <c r="DP4" s="503"/>
    </row>
    <row r="5" spans="1:120" ht="12.75" customHeight="1">
      <c r="A5" s="509"/>
      <c r="B5" s="509"/>
      <c r="C5" s="510"/>
      <c r="D5" s="510"/>
      <c r="E5" s="509"/>
      <c r="F5" s="510"/>
      <c r="G5" s="510"/>
      <c r="H5" s="510"/>
      <c r="I5" s="511"/>
      <c r="J5" s="512"/>
      <c r="K5" s="511"/>
      <c r="L5" s="511"/>
      <c r="M5" s="511"/>
      <c r="N5" s="510"/>
      <c r="O5" s="509"/>
      <c r="P5" s="509"/>
      <c r="Q5" s="510"/>
      <c r="R5" s="509"/>
      <c r="S5" s="510"/>
      <c r="T5" s="510"/>
      <c r="U5" s="510"/>
      <c r="V5" s="510"/>
      <c r="W5" s="510"/>
      <c r="X5" s="510"/>
      <c r="Y5" s="510"/>
      <c r="Z5" s="510"/>
      <c r="AA5" s="509"/>
      <c r="AB5" s="510"/>
      <c r="AC5" s="509"/>
      <c r="AD5" s="509"/>
      <c r="AE5" s="509"/>
      <c r="AF5" s="509"/>
      <c r="AG5" s="510"/>
      <c r="AH5" s="510"/>
      <c r="AI5" s="511"/>
      <c r="AJ5" s="510"/>
      <c r="AK5" s="510"/>
      <c r="AL5" s="509"/>
      <c r="AM5" s="510"/>
      <c r="AN5" s="509"/>
      <c r="AO5" s="510"/>
      <c r="AP5" s="509"/>
      <c r="AQ5" s="509"/>
      <c r="AR5" s="509"/>
      <c r="AS5" s="509"/>
      <c r="AT5" s="509"/>
      <c r="AU5" s="509"/>
      <c r="AV5" s="509"/>
      <c r="AW5" s="509"/>
      <c r="AX5" s="509"/>
      <c r="AY5" s="509"/>
      <c r="AZ5" s="509"/>
      <c r="BA5" s="510"/>
      <c r="BB5" s="509"/>
      <c r="BC5" s="509"/>
      <c r="BD5" s="509"/>
      <c r="BE5" s="510"/>
      <c r="BF5" s="510"/>
      <c r="BG5" s="510"/>
      <c r="BH5" s="510"/>
      <c r="BI5" s="509"/>
      <c r="BJ5" s="512"/>
      <c r="BK5" s="510"/>
      <c r="BL5" s="510"/>
      <c r="BM5" s="509"/>
      <c r="BN5" s="503"/>
      <c r="BO5" s="503"/>
      <c r="BP5" s="503"/>
      <c r="BQ5" s="503"/>
      <c r="BR5" s="503"/>
      <c r="BS5" s="503"/>
      <c r="BT5" s="503"/>
      <c r="BU5" s="503"/>
      <c r="BV5" s="503"/>
      <c r="BW5" s="503"/>
      <c r="BX5" s="503"/>
      <c r="BY5" s="503"/>
      <c r="BZ5" s="503"/>
      <c r="CA5" s="503"/>
      <c r="CB5" s="503"/>
      <c r="CC5" s="503"/>
      <c r="CD5" s="503"/>
      <c r="CE5" s="503"/>
      <c r="CF5" s="503"/>
      <c r="CG5" s="503"/>
      <c r="CH5" s="503"/>
      <c r="CI5" s="503"/>
      <c r="CJ5" s="503"/>
      <c r="CK5" s="503"/>
      <c r="CL5" s="503"/>
      <c r="CM5" s="503"/>
      <c r="CN5" s="503"/>
      <c r="CO5" s="503"/>
      <c r="CP5" s="503"/>
      <c r="CQ5" s="503"/>
      <c r="CR5" s="503"/>
      <c r="CS5" s="503"/>
      <c r="CT5" s="503"/>
      <c r="CU5" s="503"/>
      <c r="CV5" s="503"/>
      <c r="CW5" s="503"/>
      <c r="CX5" s="503"/>
      <c r="CY5" s="503"/>
      <c r="CZ5" s="503"/>
      <c r="DA5" s="503"/>
      <c r="DB5" s="503"/>
      <c r="DC5" s="503"/>
      <c r="DD5" s="503"/>
      <c r="DE5" s="503"/>
      <c r="DF5" s="503"/>
      <c r="DG5" s="503"/>
      <c r="DH5" s="503"/>
      <c r="DI5" s="503"/>
      <c r="DJ5" s="503"/>
      <c r="DK5" s="503"/>
      <c r="DL5" s="503"/>
      <c r="DM5" s="503"/>
      <c r="DN5" s="503"/>
      <c r="DO5" s="503"/>
      <c r="DP5" s="503"/>
    </row>
    <row r="6" spans="1:120" ht="21.75" customHeight="1">
      <c r="A6" s="513"/>
      <c r="B6" s="999" t="s">
        <v>2</v>
      </c>
      <c r="C6" s="994"/>
      <c r="D6" s="994"/>
      <c r="E6" s="994"/>
      <c r="F6" s="994"/>
      <c r="G6" s="994"/>
      <c r="H6" s="994"/>
      <c r="I6" s="994"/>
      <c r="J6" s="995"/>
      <c r="K6" s="31" t="s">
        <v>3</v>
      </c>
      <c r="L6" s="31"/>
      <c r="M6" s="31"/>
      <c r="N6" s="31"/>
      <c r="O6" s="31"/>
      <c r="P6" s="31"/>
      <c r="Q6" s="31"/>
      <c r="R6" s="31"/>
      <c r="S6" s="31"/>
      <c r="T6" s="31"/>
      <c r="U6" s="31"/>
      <c r="V6" s="31"/>
      <c r="W6" s="31"/>
      <c r="X6" s="31"/>
      <c r="Y6" s="31"/>
      <c r="Z6" s="514" t="s">
        <v>4</v>
      </c>
      <c r="AA6" s="515"/>
      <c r="AB6" s="516"/>
      <c r="AC6" s="517" t="s">
        <v>5</v>
      </c>
      <c r="AD6" s="518"/>
      <c r="AE6" s="518"/>
      <c r="AF6" s="518"/>
      <c r="AG6" s="519"/>
      <c r="AH6" s="1054" t="s">
        <v>6</v>
      </c>
      <c r="AI6" s="1012"/>
      <c r="AJ6" s="1013"/>
      <c r="AK6" s="1055" t="s">
        <v>7</v>
      </c>
      <c r="AL6" s="1012"/>
      <c r="AM6" s="1012"/>
      <c r="AN6" s="1012"/>
      <c r="AO6" s="1013"/>
      <c r="AP6" s="514" t="s">
        <v>8</v>
      </c>
      <c r="AQ6" s="515"/>
      <c r="AR6" s="516"/>
      <c r="AS6" s="517" t="s">
        <v>9</v>
      </c>
      <c r="AT6" s="518"/>
      <c r="AU6" s="518"/>
      <c r="AV6" s="518"/>
      <c r="AW6" s="519"/>
      <c r="AX6" s="514" t="s">
        <v>10</v>
      </c>
      <c r="AY6" s="515"/>
      <c r="AZ6" s="516"/>
      <c r="BA6" s="517" t="s">
        <v>11</v>
      </c>
      <c r="BB6" s="518"/>
      <c r="BC6" s="518"/>
      <c r="BD6" s="518"/>
      <c r="BE6" s="519"/>
      <c r="BF6" s="1049" t="s">
        <v>22</v>
      </c>
      <c r="BG6" s="1012"/>
      <c r="BH6" s="1012"/>
      <c r="BI6" s="1012"/>
      <c r="BJ6" s="1050"/>
      <c r="BK6" s="520" t="s">
        <v>23</v>
      </c>
      <c r="BL6" s="521" t="s">
        <v>24</v>
      </c>
      <c r="BM6" s="522"/>
      <c r="BN6" s="503"/>
      <c r="BO6" s="503"/>
      <c r="BP6" s="503"/>
      <c r="BQ6" s="503"/>
      <c r="BR6" s="503"/>
      <c r="BS6" s="503"/>
      <c r="BT6" s="503"/>
      <c r="BU6" s="503"/>
      <c r="BV6" s="503"/>
      <c r="BW6" s="503"/>
      <c r="BX6" s="503"/>
      <c r="BY6" s="503"/>
      <c r="BZ6" s="503"/>
      <c r="CA6" s="503"/>
      <c r="CB6" s="503"/>
      <c r="CC6" s="503"/>
      <c r="CD6" s="503"/>
      <c r="CE6" s="503"/>
      <c r="CF6" s="503"/>
      <c r="CG6" s="503"/>
      <c r="CH6" s="503"/>
      <c r="CI6" s="503"/>
      <c r="CJ6" s="503"/>
      <c r="CK6" s="503"/>
      <c r="CL6" s="503"/>
      <c r="CM6" s="503"/>
      <c r="CN6" s="503"/>
      <c r="CO6" s="503"/>
      <c r="CP6" s="503"/>
      <c r="CQ6" s="503"/>
      <c r="CR6" s="503"/>
      <c r="CS6" s="503"/>
      <c r="CT6" s="503"/>
      <c r="CU6" s="503"/>
      <c r="CV6" s="503"/>
      <c r="CW6" s="503"/>
      <c r="CX6" s="503"/>
      <c r="CY6" s="503"/>
      <c r="CZ6" s="503"/>
      <c r="DA6" s="503"/>
      <c r="DB6" s="503"/>
      <c r="DC6" s="503"/>
      <c r="DD6" s="503"/>
      <c r="DE6" s="503"/>
      <c r="DF6" s="503"/>
      <c r="DG6" s="503"/>
      <c r="DH6" s="503"/>
      <c r="DI6" s="503"/>
      <c r="DJ6" s="503"/>
      <c r="DK6" s="503"/>
      <c r="DL6" s="503"/>
      <c r="DM6" s="503"/>
      <c r="DN6" s="503"/>
      <c r="DO6" s="503"/>
      <c r="DP6" s="503"/>
    </row>
    <row r="7" spans="1:120" ht="27" customHeight="1">
      <c r="A7" s="34"/>
      <c r="B7" s="34" t="s">
        <v>26</v>
      </c>
      <c r="C7" s="34" t="s">
        <v>27</v>
      </c>
      <c r="D7" s="34" t="s">
        <v>28</v>
      </c>
      <c r="E7" s="34" t="s">
        <v>29</v>
      </c>
      <c r="F7" s="34" t="s">
        <v>30</v>
      </c>
      <c r="G7" s="34" t="s">
        <v>31</v>
      </c>
      <c r="H7" s="34" t="s">
        <v>32</v>
      </c>
      <c r="I7" s="34" t="s">
        <v>33</v>
      </c>
      <c r="J7" s="34" t="s">
        <v>34</v>
      </c>
      <c r="K7" s="34" t="s">
        <v>35</v>
      </c>
      <c r="L7" s="34" t="s">
        <v>36</v>
      </c>
      <c r="M7" s="34" t="s">
        <v>37</v>
      </c>
      <c r="N7" s="34" t="s">
        <v>38</v>
      </c>
      <c r="O7" s="34" t="s">
        <v>39</v>
      </c>
      <c r="P7" s="34" t="s">
        <v>40</v>
      </c>
      <c r="Q7" s="34" t="s">
        <v>41</v>
      </c>
      <c r="R7" s="34" t="s">
        <v>42</v>
      </c>
      <c r="S7" s="34" t="s">
        <v>43</v>
      </c>
      <c r="T7" s="34" t="s">
        <v>44</v>
      </c>
      <c r="U7" s="34" t="s">
        <v>45</v>
      </c>
      <c r="V7" s="34" t="s">
        <v>46</v>
      </c>
      <c r="W7" s="34" t="s">
        <v>47</v>
      </c>
      <c r="X7" s="523" t="s">
        <v>48</v>
      </c>
      <c r="Y7" s="524" t="s">
        <v>49</v>
      </c>
      <c r="Z7" s="525" t="s">
        <v>50</v>
      </c>
      <c r="AA7" s="526" t="s">
        <v>51</v>
      </c>
      <c r="AB7" s="527" t="s">
        <v>52</v>
      </c>
      <c r="AC7" s="527" t="s">
        <v>53</v>
      </c>
      <c r="AD7" s="527" t="s">
        <v>54</v>
      </c>
      <c r="AE7" s="528" t="s">
        <v>55</v>
      </c>
      <c r="AF7" s="529" t="s">
        <v>56</v>
      </c>
      <c r="AG7" s="530" t="s">
        <v>57</v>
      </c>
      <c r="AH7" s="531" t="s">
        <v>58</v>
      </c>
      <c r="AI7" s="526" t="s">
        <v>59</v>
      </c>
      <c r="AJ7" s="527" t="s">
        <v>52</v>
      </c>
      <c r="AK7" s="527" t="s">
        <v>60</v>
      </c>
      <c r="AL7" s="527" t="s">
        <v>61</v>
      </c>
      <c r="AM7" s="528" t="s">
        <v>62</v>
      </c>
      <c r="AN7" s="523" t="s">
        <v>63</v>
      </c>
      <c r="AO7" s="524" t="s">
        <v>64</v>
      </c>
      <c r="AP7" s="525" t="s">
        <v>65</v>
      </c>
      <c r="AQ7" s="526" t="s">
        <v>66</v>
      </c>
      <c r="AR7" s="527" t="s">
        <v>67</v>
      </c>
      <c r="AS7" s="527" t="s">
        <v>68</v>
      </c>
      <c r="AT7" s="527" t="s">
        <v>69</v>
      </c>
      <c r="AU7" s="528" t="s">
        <v>70</v>
      </c>
      <c r="AV7" s="529" t="s">
        <v>71</v>
      </c>
      <c r="AW7" s="532" t="s">
        <v>72</v>
      </c>
      <c r="AX7" s="531" t="s">
        <v>73</v>
      </c>
      <c r="AY7" s="526" t="s">
        <v>74</v>
      </c>
      <c r="AZ7" s="527" t="s">
        <v>75</v>
      </c>
      <c r="BA7" s="527" t="s">
        <v>76</v>
      </c>
      <c r="BB7" s="527" t="s">
        <v>77</v>
      </c>
      <c r="BC7" s="528" t="s">
        <v>78</v>
      </c>
      <c r="BD7" s="533" t="s">
        <v>92</v>
      </c>
      <c r="BE7" s="534" t="s">
        <v>93</v>
      </c>
      <c r="BF7" s="534" t="s">
        <v>94</v>
      </c>
      <c r="BG7" s="534" t="s">
        <v>95</v>
      </c>
      <c r="BH7" s="535" t="s">
        <v>96</v>
      </c>
      <c r="BI7" s="536" t="s">
        <v>23</v>
      </c>
      <c r="BJ7" s="534" t="s">
        <v>97</v>
      </c>
      <c r="BK7" s="537" t="s">
        <v>98</v>
      </c>
      <c r="BL7" s="503"/>
      <c r="BM7" s="503"/>
      <c r="BN7" s="503"/>
      <c r="BO7" s="503"/>
      <c r="BP7" s="503"/>
      <c r="BQ7" s="503"/>
      <c r="BR7" s="503"/>
      <c r="BS7" s="503"/>
      <c r="BT7" s="503"/>
      <c r="BU7" s="503"/>
      <c r="BV7" s="503"/>
      <c r="BW7" s="503"/>
      <c r="BX7" s="503"/>
      <c r="BY7" s="503"/>
      <c r="BZ7" s="503"/>
      <c r="CA7" s="503"/>
      <c r="CB7" s="503"/>
      <c r="CC7" s="503"/>
      <c r="CD7" s="503"/>
      <c r="CE7" s="503"/>
      <c r="CF7" s="503"/>
      <c r="CG7" s="503"/>
      <c r="CH7" s="503"/>
      <c r="CI7" s="503"/>
      <c r="CJ7" s="503"/>
      <c r="CK7" s="503"/>
      <c r="CL7" s="503"/>
      <c r="CM7" s="503"/>
      <c r="CN7" s="503"/>
      <c r="CO7" s="503"/>
      <c r="CP7" s="503"/>
      <c r="CQ7" s="503"/>
      <c r="CR7" s="503"/>
      <c r="CS7" s="503"/>
      <c r="CT7" s="503"/>
      <c r="CU7" s="503"/>
      <c r="CV7" s="503"/>
      <c r="CW7" s="503"/>
      <c r="CX7" s="503"/>
      <c r="CY7" s="503"/>
      <c r="CZ7" s="503"/>
      <c r="DA7" s="503"/>
      <c r="DB7" s="503"/>
      <c r="DC7" s="503"/>
      <c r="DD7" s="503"/>
      <c r="DE7" s="503"/>
      <c r="DF7" s="503"/>
      <c r="DG7" s="503"/>
      <c r="DH7" s="503"/>
      <c r="DI7" s="503"/>
      <c r="DJ7" s="503"/>
      <c r="DK7" s="503"/>
      <c r="DL7" s="503"/>
      <c r="DM7" s="503"/>
      <c r="DN7" s="503"/>
      <c r="DO7" s="503"/>
      <c r="DP7" s="503"/>
    </row>
    <row r="8" spans="1:120" ht="35.25" customHeight="1">
      <c r="A8" s="24">
        <v>1</v>
      </c>
      <c r="B8" s="538">
        <v>1</v>
      </c>
      <c r="C8" s="539" t="s">
        <v>99</v>
      </c>
      <c r="D8" s="389">
        <v>2018</v>
      </c>
      <c r="E8" s="389" t="s">
        <v>4255</v>
      </c>
      <c r="F8" s="540"/>
      <c r="G8" s="395" t="s">
        <v>4256</v>
      </c>
      <c r="H8" s="541" t="s">
        <v>102</v>
      </c>
      <c r="I8" s="395" t="s">
        <v>4257</v>
      </c>
      <c r="J8" s="395" t="s">
        <v>4258</v>
      </c>
      <c r="K8" s="395" t="s">
        <v>4259</v>
      </c>
      <c r="L8" s="539" t="s">
        <v>146</v>
      </c>
      <c r="M8" s="395" t="s">
        <v>4260</v>
      </c>
      <c r="N8" s="389"/>
      <c r="O8" s="23">
        <v>1</v>
      </c>
      <c r="P8" s="24" t="s">
        <v>4261</v>
      </c>
      <c r="Q8" s="539" t="s">
        <v>1322</v>
      </c>
      <c r="R8" s="24" t="s">
        <v>4262</v>
      </c>
      <c r="S8" s="542">
        <v>43521</v>
      </c>
      <c r="T8" s="542">
        <v>43646</v>
      </c>
      <c r="U8" s="543"/>
      <c r="V8" s="389"/>
      <c r="W8" s="544">
        <f t="shared" ref="W8:W157" si="0">IF(T8="","",(T8+V8))</f>
        <v>43646</v>
      </c>
      <c r="X8" s="545">
        <v>43646</v>
      </c>
      <c r="Y8" s="395" t="s">
        <v>4263</v>
      </c>
      <c r="Z8" s="546">
        <v>0</v>
      </c>
      <c r="AA8" s="545">
        <v>43663</v>
      </c>
      <c r="AB8" s="395" t="s">
        <v>4264</v>
      </c>
      <c r="AC8" s="389" t="s">
        <v>114</v>
      </c>
      <c r="AD8" s="547">
        <f t="shared" ref="AD8:AD130" si="1">+Z8/O8</f>
        <v>0</v>
      </c>
      <c r="AE8" s="548" t="s">
        <v>257</v>
      </c>
      <c r="AF8" s="545">
        <v>43799</v>
      </c>
      <c r="AG8" s="395" t="s">
        <v>460</v>
      </c>
      <c r="AH8" s="548">
        <v>1</v>
      </c>
      <c r="AI8" s="545">
        <v>43809</v>
      </c>
      <c r="AJ8" s="395" t="s">
        <v>4265</v>
      </c>
      <c r="AK8" s="549" t="s">
        <v>114</v>
      </c>
      <c r="AL8" s="547">
        <v>1</v>
      </c>
      <c r="AM8" s="548" t="s">
        <v>257</v>
      </c>
      <c r="AN8" s="550"/>
      <c r="AO8" s="549"/>
      <c r="AP8" s="551"/>
      <c r="AQ8" s="545"/>
      <c r="AR8" s="549"/>
      <c r="AS8" s="389"/>
      <c r="AT8" s="547"/>
      <c r="AU8" s="552"/>
      <c r="AV8" s="550"/>
      <c r="AW8" s="549"/>
      <c r="AX8" s="552"/>
      <c r="AY8" s="545"/>
      <c r="AZ8" s="549"/>
      <c r="BA8" s="549"/>
      <c r="BB8" s="549"/>
      <c r="BC8" s="548"/>
      <c r="BD8" s="553" t="s">
        <v>260</v>
      </c>
      <c r="BE8" s="539" t="s">
        <v>260</v>
      </c>
      <c r="BF8" s="389" t="s">
        <v>4218</v>
      </c>
      <c r="BG8" s="395" t="s">
        <v>4266</v>
      </c>
      <c r="BH8" s="554" t="s">
        <v>114</v>
      </c>
      <c r="BI8" s="555">
        <v>43809</v>
      </c>
      <c r="BJ8" s="389" t="s">
        <v>310</v>
      </c>
      <c r="BK8" s="548"/>
      <c r="BL8" s="503"/>
      <c r="BM8" s="503"/>
      <c r="BN8" s="503"/>
      <c r="BO8" s="503"/>
      <c r="BP8" s="503"/>
      <c r="BQ8" s="503"/>
      <c r="BR8" s="503"/>
      <c r="BS8" s="503"/>
      <c r="BT8" s="503"/>
      <c r="BU8" s="503"/>
      <c r="BV8" s="503"/>
      <c r="BW8" s="503"/>
      <c r="BX8" s="503"/>
      <c r="BY8" s="503"/>
      <c r="BZ8" s="503"/>
      <c r="CA8" s="503"/>
      <c r="CB8" s="503"/>
      <c r="CC8" s="503"/>
      <c r="CD8" s="503"/>
      <c r="CE8" s="503"/>
      <c r="CF8" s="503"/>
      <c r="CG8" s="503"/>
      <c r="CH8" s="503"/>
      <c r="CI8" s="503"/>
      <c r="CJ8" s="503"/>
      <c r="CK8" s="503"/>
      <c r="CL8" s="503"/>
      <c r="CM8" s="503"/>
      <c r="CN8" s="503"/>
      <c r="CO8" s="503"/>
      <c r="CP8" s="503"/>
      <c r="CQ8" s="503"/>
      <c r="CR8" s="503"/>
      <c r="CS8" s="503"/>
      <c r="CT8" s="503"/>
      <c r="CU8" s="503"/>
      <c r="CV8" s="503"/>
      <c r="CW8" s="503"/>
      <c r="CX8" s="503"/>
      <c r="CY8" s="503"/>
      <c r="CZ8" s="503"/>
      <c r="DA8" s="503"/>
      <c r="DB8" s="503"/>
      <c r="DC8" s="503"/>
      <c r="DD8" s="503"/>
      <c r="DE8" s="503"/>
      <c r="DF8" s="503"/>
      <c r="DG8" s="503"/>
      <c r="DH8" s="503"/>
      <c r="DI8" s="503"/>
      <c r="DJ8" s="503"/>
      <c r="DK8" s="503"/>
      <c r="DL8" s="503"/>
      <c r="DM8" s="503"/>
      <c r="DN8" s="503"/>
      <c r="DO8" s="503"/>
      <c r="DP8" s="503"/>
    </row>
    <row r="9" spans="1:120" ht="35.25" customHeight="1">
      <c r="A9" s="24">
        <v>2</v>
      </c>
      <c r="B9" s="556">
        <f t="shared" ref="B9:B138" si="2">1+B8</f>
        <v>2</v>
      </c>
      <c r="C9" s="539" t="s">
        <v>99</v>
      </c>
      <c r="D9" s="389">
        <v>2018</v>
      </c>
      <c r="E9" s="389" t="s">
        <v>4255</v>
      </c>
      <c r="F9" s="540"/>
      <c r="G9" s="395" t="s">
        <v>4267</v>
      </c>
      <c r="H9" s="541" t="s">
        <v>102</v>
      </c>
      <c r="I9" s="395" t="s">
        <v>4268</v>
      </c>
      <c r="J9" s="24" t="s">
        <v>171</v>
      </c>
      <c r="K9" s="395" t="s">
        <v>4269</v>
      </c>
      <c r="L9" s="557" t="s">
        <v>146</v>
      </c>
      <c r="M9" s="395" t="s">
        <v>4270</v>
      </c>
      <c r="N9" s="389"/>
      <c r="O9" s="558">
        <v>1</v>
      </c>
      <c r="P9" s="24" t="s">
        <v>4271</v>
      </c>
      <c r="Q9" s="539" t="s">
        <v>1322</v>
      </c>
      <c r="R9" s="24" t="s">
        <v>4272</v>
      </c>
      <c r="S9" s="542">
        <v>43521</v>
      </c>
      <c r="T9" s="542">
        <v>43555</v>
      </c>
      <c r="U9" s="543"/>
      <c r="V9" s="14"/>
      <c r="W9" s="544">
        <f t="shared" si="0"/>
        <v>43555</v>
      </c>
      <c r="X9" s="545">
        <v>43646</v>
      </c>
      <c r="Y9" s="14"/>
      <c r="Z9" s="546">
        <v>0.6</v>
      </c>
      <c r="AA9" s="545">
        <v>43663</v>
      </c>
      <c r="AB9" s="395" t="s">
        <v>4273</v>
      </c>
      <c r="AC9" s="389" t="s">
        <v>114</v>
      </c>
      <c r="AD9" s="547">
        <f t="shared" si="1"/>
        <v>0.6</v>
      </c>
      <c r="AE9" s="546" t="s">
        <v>4215</v>
      </c>
      <c r="AF9" s="545">
        <v>43799</v>
      </c>
      <c r="AG9" s="549" t="s">
        <v>4274</v>
      </c>
      <c r="AH9" s="559">
        <v>1</v>
      </c>
      <c r="AI9" s="545">
        <v>43809</v>
      </c>
      <c r="AJ9" s="395" t="s">
        <v>4275</v>
      </c>
      <c r="AK9" s="395" t="s">
        <v>114</v>
      </c>
      <c r="AL9" s="547">
        <v>1</v>
      </c>
      <c r="AM9" s="548" t="s">
        <v>257</v>
      </c>
      <c r="AN9" s="560"/>
      <c r="AO9" s="18"/>
      <c r="AP9" s="561"/>
      <c r="AQ9" s="560"/>
      <c r="AR9" s="18"/>
      <c r="AS9" s="18"/>
      <c r="AT9" s="18"/>
      <c r="AU9" s="561"/>
      <c r="AV9" s="560"/>
      <c r="AW9" s="18"/>
      <c r="AX9" s="561"/>
      <c r="AY9" s="562"/>
      <c r="AZ9" s="18"/>
      <c r="BA9" s="18"/>
      <c r="BB9" s="18"/>
      <c r="BC9" s="546"/>
      <c r="BD9" s="563" t="s">
        <v>260</v>
      </c>
      <c r="BE9" s="557" t="s">
        <v>260</v>
      </c>
      <c r="BF9" s="389" t="s">
        <v>4218</v>
      </c>
      <c r="BG9" s="395" t="s">
        <v>4276</v>
      </c>
      <c r="BH9" s="554" t="s">
        <v>114</v>
      </c>
      <c r="BI9" s="564">
        <v>43809</v>
      </c>
      <c r="BJ9" s="14" t="s">
        <v>310</v>
      </c>
      <c r="BK9" s="548"/>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3"/>
      <c r="DC9" s="503"/>
      <c r="DD9" s="503"/>
      <c r="DE9" s="503"/>
      <c r="DF9" s="503"/>
      <c r="DG9" s="503"/>
      <c r="DH9" s="503"/>
      <c r="DI9" s="503"/>
      <c r="DJ9" s="503"/>
      <c r="DK9" s="503"/>
      <c r="DL9" s="503"/>
      <c r="DM9" s="503"/>
      <c r="DN9" s="503"/>
      <c r="DO9" s="503"/>
      <c r="DP9" s="503"/>
    </row>
    <row r="10" spans="1:120" ht="35.25" customHeight="1">
      <c r="A10" s="23">
        <v>3</v>
      </c>
      <c r="B10" s="556">
        <f t="shared" si="2"/>
        <v>3</v>
      </c>
      <c r="C10" s="539" t="s">
        <v>99</v>
      </c>
      <c r="D10" s="389">
        <v>2018</v>
      </c>
      <c r="E10" s="389" t="s">
        <v>4255</v>
      </c>
      <c r="F10" s="565"/>
      <c r="G10" s="395" t="s">
        <v>4277</v>
      </c>
      <c r="H10" s="541" t="s">
        <v>102</v>
      </c>
      <c r="I10" s="395" t="s">
        <v>4278</v>
      </c>
      <c r="J10" s="395" t="s">
        <v>4279</v>
      </c>
      <c r="K10" s="395" t="s">
        <v>4280</v>
      </c>
      <c r="L10" s="557" t="s">
        <v>146</v>
      </c>
      <c r="M10" s="395" t="s">
        <v>4281</v>
      </c>
      <c r="N10" s="18"/>
      <c r="O10" s="23">
        <v>1</v>
      </c>
      <c r="P10" s="24" t="s">
        <v>4282</v>
      </c>
      <c r="Q10" s="539" t="s">
        <v>1322</v>
      </c>
      <c r="R10" s="24" t="s">
        <v>4272</v>
      </c>
      <c r="S10" s="542">
        <v>43521</v>
      </c>
      <c r="T10" s="542">
        <v>43524</v>
      </c>
      <c r="U10" s="557"/>
      <c r="V10" s="14"/>
      <c r="W10" s="544">
        <f t="shared" si="0"/>
        <v>43524</v>
      </c>
      <c r="X10" s="545">
        <v>43646</v>
      </c>
      <c r="Y10" s="18"/>
      <c r="Z10" s="546">
        <v>1</v>
      </c>
      <c r="AA10" s="545">
        <v>43663</v>
      </c>
      <c r="AB10" s="395" t="s">
        <v>4283</v>
      </c>
      <c r="AC10" s="389" t="s">
        <v>114</v>
      </c>
      <c r="AD10" s="547">
        <f t="shared" si="1"/>
        <v>1</v>
      </c>
      <c r="AE10" s="546" t="s">
        <v>257</v>
      </c>
      <c r="AF10" s="545">
        <v>43799</v>
      </c>
      <c r="AG10" s="395" t="s">
        <v>460</v>
      </c>
      <c r="AH10" s="546">
        <v>1</v>
      </c>
      <c r="AI10" s="562">
        <v>43809</v>
      </c>
      <c r="AJ10" s="395" t="s">
        <v>4284</v>
      </c>
      <c r="AK10" s="18" t="s">
        <v>114</v>
      </c>
      <c r="AL10" s="547">
        <v>1</v>
      </c>
      <c r="AM10" s="548" t="s">
        <v>257</v>
      </c>
      <c r="AN10" s="560"/>
      <c r="AO10" s="18"/>
      <c r="AP10" s="561"/>
      <c r="AQ10" s="560"/>
      <c r="AR10" s="18"/>
      <c r="AS10" s="18"/>
      <c r="AT10" s="18"/>
      <c r="AU10" s="561"/>
      <c r="AV10" s="560"/>
      <c r="AW10" s="18"/>
      <c r="AX10" s="561"/>
      <c r="AY10" s="562"/>
      <c r="AZ10" s="18"/>
      <c r="BA10" s="18"/>
      <c r="BB10" s="18"/>
      <c r="BC10" s="546"/>
      <c r="BD10" s="563" t="s">
        <v>260</v>
      </c>
      <c r="BE10" s="557" t="s">
        <v>260</v>
      </c>
      <c r="BF10" s="389" t="s">
        <v>4218</v>
      </c>
      <c r="BG10" s="395" t="s">
        <v>4284</v>
      </c>
      <c r="BH10" s="554" t="s">
        <v>114</v>
      </c>
      <c r="BI10" s="564">
        <v>43809</v>
      </c>
      <c r="BJ10" s="14" t="s">
        <v>310</v>
      </c>
      <c r="BK10" s="561"/>
      <c r="BL10" s="503"/>
      <c r="BM10" s="503"/>
      <c r="BN10" s="503"/>
      <c r="BO10" s="503"/>
      <c r="BP10" s="503"/>
      <c r="BQ10" s="503"/>
      <c r="BR10" s="503"/>
      <c r="BS10" s="503"/>
      <c r="BT10" s="503"/>
      <c r="BU10" s="503"/>
      <c r="BV10" s="503"/>
      <c r="BW10" s="503"/>
      <c r="BX10" s="503"/>
      <c r="BY10" s="503"/>
      <c r="BZ10" s="503"/>
      <c r="CA10" s="503"/>
      <c r="CB10" s="503"/>
      <c r="CC10" s="503"/>
      <c r="CD10" s="503"/>
      <c r="CE10" s="503"/>
      <c r="CF10" s="503"/>
      <c r="CG10" s="503"/>
      <c r="CH10" s="503"/>
      <c r="CI10" s="503"/>
      <c r="CJ10" s="503"/>
      <c r="CK10" s="503"/>
      <c r="CL10" s="503"/>
      <c r="CM10" s="503"/>
      <c r="CN10" s="503"/>
      <c r="CO10" s="503"/>
      <c r="CP10" s="503"/>
      <c r="CQ10" s="503"/>
      <c r="CR10" s="503"/>
      <c r="CS10" s="503"/>
      <c r="CT10" s="503"/>
      <c r="CU10" s="503"/>
      <c r="CV10" s="503"/>
      <c r="CW10" s="503"/>
      <c r="CX10" s="503"/>
      <c r="CY10" s="503"/>
      <c r="CZ10" s="503"/>
      <c r="DA10" s="503"/>
      <c r="DB10" s="503"/>
      <c r="DC10" s="503"/>
      <c r="DD10" s="503"/>
      <c r="DE10" s="503"/>
      <c r="DF10" s="503"/>
      <c r="DG10" s="503"/>
      <c r="DH10" s="503"/>
      <c r="DI10" s="503"/>
      <c r="DJ10" s="503"/>
      <c r="DK10" s="503"/>
      <c r="DL10" s="503"/>
      <c r="DM10" s="503"/>
      <c r="DN10" s="503"/>
      <c r="DO10" s="503"/>
      <c r="DP10" s="503"/>
    </row>
    <row r="11" spans="1:120" ht="38.25" customHeight="1">
      <c r="A11" s="23">
        <v>4</v>
      </c>
      <c r="B11" s="556">
        <f t="shared" si="2"/>
        <v>4</v>
      </c>
      <c r="C11" s="539" t="s">
        <v>99</v>
      </c>
      <c r="D11" s="389">
        <v>2018</v>
      </c>
      <c r="E11" s="389" t="s">
        <v>4255</v>
      </c>
      <c r="F11" s="565"/>
      <c r="G11" s="395" t="s">
        <v>4285</v>
      </c>
      <c r="H11" s="541" t="s">
        <v>102</v>
      </c>
      <c r="I11" s="395" t="s">
        <v>4286</v>
      </c>
      <c r="J11" s="395" t="s">
        <v>4287</v>
      </c>
      <c r="K11" s="395" t="s">
        <v>4288</v>
      </c>
      <c r="L11" s="557" t="s">
        <v>146</v>
      </c>
      <c r="M11" s="395" t="s">
        <v>4289</v>
      </c>
      <c r="N11" s="18"/>
      <c r="O11" s="23">
        <v>1</v>
      </c>
      <c r="P11" s="24" t="s">
        <v>4290</v>
      </c>
      <c r="Q11" s="539" t="s">
        <v>1322</v>
      </c>
      <c r="R11" s="24" t="s">
        <v>4272</v>
      </c>
      <c r="S11" s="542">
        <v>43521</v>
      </c>
      <c r="T11" s="542">
        <v>43524</v>
      </c>
      <c r="U11" s="557"/>
      <c r="V11" s="14"/>
      <c r="W11" s="544">
        <f t="shared" si="0"/>
        <v>43524</v>
      </c>
      <c r="X11" s="545">
        <v>43646</v>
      </c>
      <c r="Y11" s="18"/>
      <c r="Z11" s="546">
        <v>1</v>
      </c>
      <c r="AA11" s="545">
        <v>43663</v>
      </c>
      <c r="AB11" s="395" t="s">
        <v>4291</v>
      </c>
      <c r="AC11" s="389" t="s">
        <v>114</v>
      </c>
      <c r="AD11" s="547">
        <f t="shared" si="1"/>
        <v>1</v>
      </c>
      <c r="AE11" s="546" t="s">
        <v>257</v>
      </c>
      <c r="AF11" s="545">
        <v>43799</v>
      </c>
      <c r="AG11" s="395" t="s">
        <v>460</v>
      </c>
      <c r="AH11" s="546">
        <v>1</v>
      </c>
      <c r="AI11" s="562">
        <v>43809</v>
      </c>
      <c r="AJ11" s="395" t="s">
        <v>4292</v>
      </c>
      <c r="AK11" s="18" t="s">
        <v>114</v>
      </c>
      <c r="AL11" s="547">
        <v>1</v>
      </c>
      <c r="AM11" s="548" t="s">
        <v>257</v>
      </c>
      <c r="AN11" s="560"/>
      <c r="AO11" s="18"/>
      <c r="AP11" s="561"/>
      <c r="AQ11" s="560"/>
      <c r="AR11" s="18"/>
      <c r="AS11" s="18"/>
      <c r="AT11" s="18"/>
      <c r="AU11" s="561"/>
      <c r="AV11" s="560"/>
      <c r="AW11" s="18"/>
      <c r="AX11" s="561"/>
      <c r="AY11" s="562"/>
      <c r="AZ11" s="18"/>
      <c r="BA11" s="18"/>
      <c r="BB11" s="18"/>
      <c r="BC11" s="546"/>
      <c r="BD11" s="563" t="s">
        <v>260</v>
      </c>
      <c r="BE11" s="557" t="s">
        <v>260</v>
      </c>
      <c r="BF11" s="389" t="s">
        <v>4218</v>
      </c>
      <c r="BG11" s="395" t="s">
        <v>4292</v>
      </c>
      <c r="BH11" s="554" t="s">
        <v>114</v>
      </c>
      <c r="BI11" s="564">
        <v>43809</v>
      </c>
      <c r="BJ11" s="14" t="s">
        <v>310</v>
      </c>
      <c r="BK11" s="561"/>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row>
    <row r="12" spans="1:120" ht="35.25" customHeight="1">
      <c r="A12" s="23">
        <v>5</v>
      </c>
      <c r="B12" s="556">
        <f t="shared" si="2"/>
        <v>5</v>
      </c>
      <c r="C12" s="539" t="s">
        <v>99</v>
      </c>
      <c r="D12" s="389">
        <v>2018</v>
      </c>
      <c r="E12" s="389" t="s">
        <v>4255</v>
      </c>
      <c r="F12" s="565"/>
      <c r="G12" s="395" t="s">
        <v>4293</v>
      </c>
      <c r="H12" s="541" t="s">
        <v>102</v>
      </c>
      <c r="I12" s="395" t="s">
        <v>4294</v>
      </c>
      <c r="J12" s="395" t="s">
        <v>4295</v>
      </c>
      <c r="K12" s="395" t="s">
        <v>4296</v>
      </c>
      <c r="L12" s="557" t="s">
        <v>146</v>
      </c>
      <c r="M12" s="395" t="s">
        <v>4297</v>
      </c>
      <c r="N12" s="18"/>
      <c r="O12" s="23">
        <v>11</v>
      </c>
      <c r="P12" s="24" t="s">
        <v>4298</v>
      </c>
      <c r="Q12" s="539" t="s">
        <v>391</v>
      </c>
      <c r="R12" s="24" t="s">
        <v>4299</v>
      </c>
      <c r="S12" s="540">
        <v>43521</v>
      </c>
      <c r="T12" s="542">
        <v>43829</v>
      </c>
      <c r="U12" s="557"/>
      <c r="V12" s="14"/>
      <c r="W12" s="544">
        <f t="shared" si="0"/>
        <v>43829</v>
      </c>
      <c r="X12" s="545">
        <v>43646</v>
      </c>
      <c r="Y12" s="18"/>
      <c r="Z12" s="546">
        <v>6</v>
      </c>
      <c r="AA12" s="545">
        <v>43663</v>
      </c>
      <c r="AB12" s="395" t="s">
        <v>4300</v>
      </c>
      <c r="AC12" s="389" t="s">
        <v>114</v>
      </c>
      <c r="AD12" s="547">
        <f t="shared" si="1"/>
        <v>0.54545454545454541</v>
      </c>
      <c r="AE12" s="546" t="s">
        <v>133</v>
      </c>
      <c r="AF12" s="545">
        <v>43799</v>
      </c>
      <c r="AG12" s="566" t="s">
        <v>4301</v>
      </c>
      <c r="AH12" s="546">
        <v>11</v>
      </c>
      <c r="AI12" s="562">
        <v>43809</v>
      </c>
      <c r="AJ12" s="549" t="s">
        <v>4302</v>
      </c>
      <c r="AK12" s="18" t="s">
        <v>180</v>
      </c>
      <c r="AL12" s="547">
        <f>+AH12/O12</f>
        <v>1</v>
      </c>
      <c r="AM12" s="548" t="s">
        <v>257</v>
      </c>
      <c r="AN12" s="560"/>
      <c r="AO12" s="18"/>
      <c r="AP12" s="561"/>
      <c r="AQ12" s="560"/>
      <c r="AR12" s="18"/>
      <c r="AS12" s="18"/>
      <c r="AT12" s="18"/>
      <c r="AU12" s="561"/>
      <c r="AV12" s="560"/>
      <c r="AW12" s="18"/>
      <c r="AX12" s="561"/>
      <c r="AY12" s="562"/>
      <c r="AZ12" s="18"/>
      <c r="BA12" s="18"/>
      <c r="BB12" s="18"/>
      <c r="BC12" s="546"/>
      <c r="BD12" s="563" t="s">
        <v>260</v>
      </c>
      <c r="BE12" s="557" t="s">
        <v>260</v>
      </c>
      <c r="BF12" s="389" t="s">
        <v>4218</v>
      </c>
      <c r="BG12" s="549" t="s">
        <v>4303</v>
      </c>
      <c r="BH12" s="554" t="s">
        <v>180</v>
      </c>
      <c r="BI12" s="564">
        <v>43809</v>
      </c>
      <c r="BJ12" s="14"/>
      <c r="BK12" s="561"/>
      <c r="BL12" s="503"/>
      <c r="BM12" s="503"/>
      <c r="BN12" s="503"/>
      <c r="BO12" s="503"/>
      <c r="BP12" s="503"/>
      <c r="BQ12" s="503"/>
      <c r="BR12" s="503"/>
      <c r="BS12" s="503"/>
      <c r="BT12" s="503"/>
      <c r="BU12" s="503"/>
      <c r="BV12" s="503"/>
      <c r="BW12" s="503"/>
      <c r="BX12" s="503"/>
      <c r="BY12" s="503"/>
      <c r="BZ12" s="503"/>
      <c r="CA12" s="503"/>
      <c r="CB12" s="503"/>
      <c r="CC12" s="503"/>
      <c r="CD12" s="503"/>
      <c r="CE12" s="503"/>
      <c r="CF12" s="503"/>
      <c r="CG12" s="503"/>
      <c r="CH12" s="503"/>
      <c r="CI12" s="503"/>
      <c r="CJ12" s="503"/>
      <c r="CK12" s="503"/>
      <c r="CL12" s="503"/>
      <c r="CM12" s="503"/>
      <c r="CN12" s="503"/>
      <c r="CO12" s="503"/>
      <c r="CP12" s="503"/>
      <c r="CQ12" s="503"/>
      <c r="CR12" s="503"/>
      <c r="CS12" s="503"/>
      <c r="CT12" s="503"/>
      <c r="CU12" s="503"/>
      <c r="CV12" s="503"/>
      <c r="CW12" s="503"/>
      <c r="CX12" s="503"/>
      <c r="CY12" s="503"/>
      <c r="CZ12" s="503"/>
      <c r="DA12" s="503"/>
      <c r="DB12" s="503"/>
      <c r="DC12" s="503"/>
      <c r="DD12" s="503"/>
      <c r="DE12" s="503"/>
      <c r="DF12" s="503"/>
      <c r="DG12" s="503"/>
      <c r="DH12" s="503"/>
      <c r="DI12" s="503"/>
      <c r="DJ12" s="503"/>
      <c r="DK12" s="503"/>
      <c r="DL12" s="503"/>
      <c r="DM12" s="503"/>
      <c r="DN12" s="503"/>
      <c r="DO12" s="503"/>
      <c r="DP12" s="503"/>
    </row>
    <row r="13" spans="1:120" ht="35.25" customHeight="1">
      <c r="A13" s="23">
        <v>6</v>
      </c>
      <c r="B13" s="556">
        <f t="shared" si="2"/>
        <v>6</v>
      </c>
      <c r="C13" s="539" t="s">
        <v>99</v>
      </c>
      <c r="D13" s="389">
        <v>2018</v>
      </c>
      <c r="E13" s="389" t="s">
        <v>4255</v>
      </c>
      <c r="F13" s="565"/>
      <c r="G13" s="395" t="s">
        <v>4304</v>
      </c>
      <c r="H13" s="541" t="s">
        <v>102</v>
      </c>
      <c r="I13" s="395" t="s">
        <v>4305</v>
      </c>
      <c r="J13" s="395" t="s">
        <v>4306</v>
      </c>
      <c r="K13" s="395" t="s">
        <v>4307</v>
      </c>
      <c r="L13" s="557" t="s">
        <v>146</v>
      </c>
      <c r="M13" s="395" t="s">
        <v>4308</v>
      </c>
      <c r="N13" s="18"/>
      <c r="O13" s="23">
        <v>2</v>
      </c>
      <c r="P13" s="24" t="s">
        <v>4309</v>
      </c>
      <c r="Q13" s="539" t="s">
        <v>1322</v>
      </c>
      <c r="R13" s="24" t="s">
        <v>4272</v>
      </c>
      <c r="S13" s="542">
        <v>43521</v>
      </c>
      <c r="T13" s="542">
        <v>43799</v>
      </c>
      <c r="U13" s="557"/>
      <c r="V13" s="14"/>
      <c r="W13" s="544">
        <f t="shared" si="0"/>
        <v>43799</v>
      </c>
      <c r="X13" s="545">
        <v>43646</v>
      </c>
      <c r="Y13" s="18"/>
      <c r="Z13" s="546">
        <v>1</v>
      </c>
      <c r="AA13" s="545">
        <v>43663</v>
      </c>
      <c r="AB13" s="395" t="s">
        <v>4310</v>
      </c>
      <c r="AC13" s="389" t="s">
        <v>114</v>
      </c>
      <c r="AD13" s="547">
        <f t="shared" si="1"/>
        <v>0.5</v>
      </c>
      <c r="AE13" s="546" t="s">
        <v>133</v>
      </c>
      <c r="AF13" s="545">
        <v>43799</v>
      </c>
      <c r="AG13" s="566" t="s">
        <v>4311</v>
      </c>
      <c r="AH13" s="546">
        <v>2</v>
      </c>
      <c r="AI13" s="562">
        <v>43809</v>
      </c>
      <c r="AJ13" s="395" t="s">
        <v>4312</v>
      </c>
      <c r="AK13" s="18" t="s">
        <v>114</v>
      </c>
      <c r="AL13" s="547">
        <v>1</v>
      </c>
      <c r="AM13" s="548" t="s">
        <v>257</v>
      </c>
      <c r="AN13" s="560"/>
      <c r="AO13" s="18"/>
      <c r="AP13" s="561"/>
      <c r="AQ13" s="560"/>
      <c r="AR13" s="18"/>
      <c r="AS13" s="18"/>
      <c r="AT13" s="18"/>
      <c r="AU13" s="561"/>
      <c r="AV13" s="560"/>
      <c r="AW13" s="18"/>
      <c r="AX13" s="561"/>
      <c r="AY13" s="562"/>
      <c r="AZ13" s="18"/>
      <c r="BA13" s="18"/>
      <c r="BB13" s="18"/>
      <c r="BC13" s="546"/>
      <c r="BD13" s="563" t="s">
        <v>260</v>
      </c>
      <c r="BE13" s="557" t="s">
        <v>260</v>
      </c>
      <c r="BF13" s="389" t="s">
        <v>4218</v>
      </c>
      <c r="BG13" s="549" t="s">
        <v>4313</v>
      </c>
      <c r="BH13" s="554" t="s">
        <v>114</v>
      </c>
      <c r="BI13" s="564">
        <v>43809</v>
      </c>
      <c r="BJ13" s="14" t="s">
        <v>310</v>
      </c>
      <c r="BK13" s="561"/>
      <c r="BL13" s="503"/>
      <c r="BM13" s="503"/>
      <c r="BN13" s="503"/>
      <c r="BO13" s="503"/>
      <c r="BP13" s="503"/>
      <c r="BQ13" s="503"/>
      <c r="BR13" s="503"/>
      <c r="BS13" s="503"/>
      <c r="BT13" s="503"/>
      <c r="BU13" s="503"/>
      <c r="BV13" s="503"/>
      <c r="BW13" s="503"/>
      <c r="BX13" s="503"/>
      <c r="BY13" s="503"/>
      <c r="BZ13" s="503"/>
      <c r="CA13" s="503"/>
      <c r="CB13" s="503"/>
      <c r="CC13" s="503"/>
      <c r="CD13" s="503"/>
      <c r="CE13" s="503"/>
      <c r="CF13" s="503"/>
      <c r="CG13" s="503"/>
      <c r="CH13" s="503"/>
      <c r="CI13" s="503"/>
      <c r="CJ13" s="503"/>
      <c r="CK13" s="503"/>
      <c r="CL13" s="503"/>
      <c r="CM13" s="503"/>
      <c r="CN13" s="503"/>
      <c r="CO13" s="503"/>
      <c r="CP13" s="503"/>
      <c r="CQ13" s="503"/>
      <c r="CR13" s="503"/>
      <c r="CS13" s="503"/>
      <c r="CT13" s="503"/>
      <c r="CU13" s="503"/>
      <c r="CV13" s="503"/>
      <c r="CW13" s="503"/>
      <c r="CX13" s="503"/>
      <c r="CY13" s="503"/>
      <c r="CZ13" s="503"/>
      <c r="DA13" s="503"/>
      <c r="DB13" s="503"/>
      <c r="DC13" s="503"/>
      <c r="DD13" s="503"/>
      <c r="DE13" s="503"/>
      <c r="DF13" s="503"/>
      <c r="DG13" s="503"/>
      <c r="DH13" s="503"/>
      <c r="DI13" s="503"/>
      <c r="DJ13" s="503"/>
      <c r="DK13" s="503"/>
      <c r="DL13" s="503"/>
      <c r="DM13" s="503"/>
      <c r="DN13" s="503"/>
      <c r="DO13" s="503"/>
      <c r="DP13" s="503"/>
    </row>
    <row r="14" spans="1:120" ht="35.25" customHeight="1">
      <c r="A14" s="23">
        <v>0</v>
      </c>
      <c r="B14" s="556">
        <f t="shared" si="2"/>
        <v>7</v>
      </c>
      <c r="C14" s="539" t="s">
        <v>99</v>
      </c>
      <c r="D14" s="389">
        <v>2018</v>
      </c>
      <c r="E14" s="389" t="s">
        <v>4255</v>
      </c>
      <c r="F14" s="565"/>
      <c r="G14" s="395" t="s">
        <v>4304</v>
      </c>
      <c r="H14" s="541" t="s">
        <v>102</v>
      </c>
      <c r="I14" s="395" t="s">
        <v>4314</v>
      </c>
      <c r="J14" s="395" t="s">
        <v>4306</v>
      </c>
      <c r="K14" s="395" t="s">
        <v>4307</v>
      </c>
      <c r="L14" s="557" t="s">
        <v>146</v>
      </c>
      <c r="M14" s="26" t="s">
        <v>4315</v>
      </c>
      <c r="N14" s="18"/>
      <c r="O14" s="23">
        <v>2</v>
      </c>
      <c r="P14" s="24" t="s">
        <v>4316</v>
      </c>
      <c r="Q14" s="539" t="s">
        <v>1322</v>
      </c>
      <c r="R14" s="24" t="s">
        <v>4272</v>
      </c>
      <c r="S14" s="542">
        <v>43521</v>
      </c>
      <c r="T14" s="542">
        <v>43799</v>
      </c>
      <c r="U14" s="557"/>
      <c r="V14" s="14"/>
      <c r="W14" s="544">
        <f t="shared" si="0"/>
        <v>43799</v>
      </c>
      <c r="X14" s="545">
        <v>43646</v>
      </c>
      <c r="Y14" s="18"/>
      <c r="Z14" s="546">
        <v>1</v>
      </c>
      <c r="AA14" s="545">
        <v>43663</v>
      </c>
      <c r="AB14" s="395" t="s">
        <v>4310</v>
      </c>
      <c r="AC14" s="389" t="s">
        <v>114</v>
      </c>
      <c r="AD14" s="547">
        <f t="shared" si="1"/>
        <v>0.5</v>
      </c>
      <c r="AE14" s="546" t="s">
        <v>133</v>
      </c>
      <c r="AF14" s="545">
        <v>43799</v>
      </c>
      <c r="AG14" s="566" t="s">
        <v>4311</v>
      </c>
      <c r="AH14" s="546">
        <v>2</v>
      </c>
      <c r="AI14" s="562">
        <v>43809</v>
      </c>
      <c r="AJ14" s="395" t="s">
        <v>4312</v>
      </c>
      <c r="AK14" s="18" t="s">
        <v>114</v>
      </c>
      <c r="AL14" s="547">
        <v>1</v>
      </c>
      <c r="AM14" s="548" t="s">
        <v>257</v>
      </c>
      <c r="AN14" s="560"/>
      <c r="AO14" s="18"/>
      <c r="AP14" s="561"/>
      <c r="AQ14" s="560"/>
      <c r="AR14" s="18"/>
      <c r="AS14" s="18"/>
      <c r="AT14" s="18"/>
      <c r="AU14" s="561"/>
      <c r="AV14" s="560"/>
      <c r="AW14" s="18"/>
      <c r="AX14" s="561"/>
      <c r="AY14" s="562"/>
      <c r="AZ14" s="18"/>
      <c r="BA14" s="18"/>
      <c r="BB14" s="18"/>
      <c r="BC14" s="546"/>
      <c r="BD14" s="563" t="s">
        <v>260</v>
      </c>
      <c r="BE14" s="557" t="s">
        <v>260</v>
      </c>
      <c r="BF14" s="389" t="s">
        <v>4218</v>
      </c>
      <c r="BG14" s="549" t="s">
        <v>4313</v>
      </c>
      <c r="BH14" s="554" t="s">
        <v>114</v>
      </c>
      <c r="BI14" s="564">
        <v>43809</v>
      </c>
      <c r="BJ14" s="14" t="s">
        <v>310</v>
      </c>
      <c r="BK14" s="561"/>
      <c r="BL14" s="503"/>
      <c r="BM14" s="503"/>
      <c r="BN14" s="503"/>
      <c r="BO14" s="503"/>
      <c r="BP14" s="503"/>
      <c r="BQ14" s="503"/>
      <c r="BR14" s="503"/>
      <c r="BS14" s="503"/>
      <c r="BT14" s="503"/>
      <c r="BU14" s="503"/>
      <c r="BV14" s="503"/>
      <c r="BW14" s="503"/>
      <c r="BX14" s="503"/>
      <c r="BY14" s="503"/>
      <c r="BZ14" s="503"/>
      <c r="CA14" s="503"/>
      <c r="CB14" s="503"/>
      <c r="CC14" s="503"/>
      <c r="CD14" s="503"/>
      <c r="CE14" s="503"/>
      <c r="CF14" s="503"/>
      <c r="CG14" s="503"/>
      <c r="CH14" s="503"/>
      <c r="CI14" s="503"/>
      <c r="CJ14" s="503"/>
      <c r="CK14" s="503"/>
      <c r="CL14" s="503"/>
      <c r="CM14" s="503"/>
      <c r="CN14" s="503"/>
      <c r="CO14" s="503"/>
      <c r="CP14" s="503"/>
      <c r="CQ14" s="503"/>
      <c r="CR14" s="503"/>
      <c r="CS14" s="503"/>
      <c r="CT14" s="503"/>
      <c r="CU14" s="503"/>
      <c r="CV14" s="503"/>
      <c r="CW14" s="503"/>
      <c r="CX14" s="503"/>
      <c r="CY14" s="503"/>
      <c r="CZ14" s="503"/>
      <c r="DA14" s="503"/>
      <c r="DB14" s="503"/>
      <c r="DC14" s="503"/>
      <c r="DD14" s="503"/>
      <c r="DE14" s="503"/>
      <c r="DF14" s="503"/>
      <c r="DG14" s="503"/>
      <c r="DH14" s="503"/>
      <c r="DI14" s="503"/>
      <c r="DJ14" s="503"/>
      <c r="DK14" s="503"/>
      <c r="DL14" s="503"/>
      <c r="DM14" s="503"/>
      <c r="DN14" s="503"/>
      <c r="DO14" s="503"/>
      <c r="DP14" s="503"/>
    </row>
    <row r="15" spans="1:120" ht="38.25" customHeight="1">
      <c r="A15" s="23">
        <v>9</v>
      </c>
      <c r="B15" s="556">
        <f t="shared" si="2"/>
        <v>8</v>
      </c>
      <c r="C15" s="539" t="s">
        <v>99</v>
      </c>
      <c r="D15" s="389">
        <v>2018</v>
      </c>
      <c r="E15" s="389" t="s">
        <v>100</v>
      </c>
      <c r="F15" s="565"/>
      <c r="G15" s="395" t="s">
        <v>4317</v>
      </c>
      <c r="H15" s="541" t="s">
        <v>102</v>
      </c>
      <c r="I15" s="395" t="s">
        <v>4318</v>
      </c>
      <c r="J15" s="395" t="s">
        <v>4319</v>
      </c>
      <c r="K15" s="395" t="s">
        <v>4320</v>
      </c>
      <c r="L15" s="557" t="s">
        <v>106</v>
      </c>
      <c r="M15" s="26" t="s">
        <v>4321</v>
      </c>
      <c r="N15" s="18"/>
      <c r="O15" s="388">
        <v>1</v>
      </c>
      <c r="P15" s="389" t="s">
        <v>4322</v>
      </c>
      <c r="Q15" s="539" t="s">
        <v>109</v>
      </c>
      <c r="R15" s="389" t="s">
        <v>4323</v>
      </c>
      <c r="S15" s="565">
        <v>43298</v>
      </c>
      <c r="T15" s="565">
        <v>43465</v>
      </c>
      <c r="U15" s="557"/>
      <c r="V15" s="14"/>
      <c r="W15" s="544">
        <f t="shared" si="0"/>
        <v>43465</v>
      </c>
      <c r="X15" s="545">
        <v>43646</v>
      </c>
      <c r="Y15" s="395" t="s">
        <v>4324</v>
      </c>
      <c r="Z15" s="559">
        <v>1</v>
      </c>
      <c r="AA15" s="545">
        <v>43662</v>
      </c>
      <c r="AB15" s="395" t="s">
        <v>4325</v>
      </c>
      <c r="AC15" s="389" t="s">
        <v>114</v>
      </c>
      <c r="AD15" s="547">
        <f t="shared" si="1"/>
        <v>1</v>
      </c>
      <c r="AE15" s="546" t="s">
        <v>115</v>
      </c>
      <c r="AF15" s="545">
        <v>43799</v>
      </c>
      <c r="AG15" s="566"/>
      <c r="AH15" s="561"/>
      <c r="AI15" s="562">
        <v>43809</v>
      </c>
      <c r="AJ15" s="395" t="s">
        <v>4326</v>
      </c>
      <c r="AK15" s="18" t="s">
        <v>114</v>
      </c>
      <c r="AL15" s="547">
        <v>1</v>
      </c>
      <c r="AM15" s="548" t="s">
        <v>257</v>
      </c>
      <c r="AN15" s="560"/>
      <c r="AO15" s="18"/>
      <c r="AP15" s="561"/>
      <c r="AQ15" s="560"/>
      <c r="AR15" s="18"/>
      <c r="AS15" s="18"/>
      <c r="AT15" s="18"/>
      <c r="AU15" s="561"/>
      <c r="AV15" s="560"/>
      <c r="AW15" s="18"/>
      <c r="AX15" s="561"/>
      <c r="AY15" s="562"/>
      <c r="AZ15" s="18"/>
      <c r="BA15" s="18"/>
      <c r="BB15" s="18"/>
      <c r="BC15" s="546"/>
      <c r="BD15" s="563" t="s">
        <v>260</v>
      </c>
      <c r="BE15" s="557" t="s">
        <v>260</v>
      </c>
      <c r="BF15" s="389" t="s">
        <v>4218</v>
      </c>
      <c r="BG15" s="395" t="s">
        <v>4326</v>
      </c>
      <c r="BH15" s="554" t="s">
        <v>114</v>
      </c>
      <c r="BI15" s="564">
        <v>43809</v>
      </c>
      <c r="BJ15" s="14" t="s">
        <v>310</v>
      </c>
      <c r="BK15" s="561"/>
      <c r="BL15" s="503"/>
      <c r="BM15" s="503"/>
      <c r="BN15" s="503"/>
      <c r="BO15" s="503"/>
      <c r="BP15" s="503"/>
      <c r="BQ15" s="503"/>
      <c r="BR15" s="503"/>
      <c r="BS15" s="503"/>
      <c r="BT15" s="503"/>
      <c r="BU15" s="503"/>
      <c r="BV15" s="503"/>
      <c r="BW15" s="503"/>
      <c r="BX15" s="503"/>
      <c r="BY15" s="503"/>
      <c r="BZ15" s="503"/>
      <c r="CA15" s="503"/>
      <c r="CB15" s="503"/>
      <c r="CC15" s="503"/>
      <c r="CD15" s="503"/>
      <c r="CE15" s="503"/>
      <c r="CF15" s="503"/>
      <c r="CG15" s="503"/>
      <c r="CH15" s="503"/>
      <c r="CI15" s="503"/>
      <c r="CJ15" s="503"/>
      <c r="CK15" s="503"/>
      <c r="CL15" s="503"/>
      <c r="CM15" s="503"/>
      <c r="CN15" s="503"/>
      <c r="CO15" s="503"/>
      <c r="CP15" s="503"/>
      <c r="CQ15" s="503"/>
      <c r="CR15" s="503"/>
      <c r="CS15" s="503"/>
      <c r="CT15" s="503"/>
      <c r="CU15" s="503"/>
      <c r="CV15" s="503"/>
      <c r="CW15" s="503"/>
      <c r="CX15" s="503"/>
      <c r="CY15" s="503"/>
      <c r="CZ15" s="503"/>
      <c r="DA15" s="503"/>
      <c r="DB15" s="503"/>
      <c r="DC15" s="503"/>
      <c r="DD15" s="503"/>
      <c r="DE15" s="503"/>
      <c r="DF15" s="503"/>
      <c r="DG15" s="503"/>
      <c r="DH15" s="503"/>
      <c r="DI15" s="503"/>
      <c r="DJ15" s="503"/>
      <c r="DK15" s="503"/>
      <c r="DL15" s="503"/>
      <c r="DM15" s="503"/>
      <c r="DN15" s="503"/>
      <c r="DO15" s="503"/>
      <c r="DP15" s="503"/>
    </row>
    <row r="16" spans="1:120" ht="38.25" customHeight="1">
      <c r="A16" s="23">
        <v>0</v>
      </c>
      <c r="B16" s="556">
        <f t="shared" si="2"/>
        <v>9</v>
      </c>
      <c r="C16" s="539" t="s">
        <v>99</v>
      </c>
      <c r="D16" s="389">
        <v>2018</v>
      </c>
      <c r="E16" s="389" t="s">
        <v>100</v>
      </c>
      <c r="F16" s="565"/>
      <c r="G16" s="395" t="s">
        <v>4317</v>
      </c>
      <c r="H16" s="541" t="s">
        <v>102</v>
      </c>
      <c r="I16" s="395" t="s">
        <v>4318</v>
      </c>
      <c r="J16" s="395" t="s">
        <v>4319</v>
      </c>
      <c r="K16" s="395" t="s">
        <v>4320</v>
      </c>
      <c r="L16" s="557" t="s">
        <v>146</v>
      </c>
      <c r="M16" s="26" t="s">
        <v>4327</v>
      </c>
      <c r="N16" s="18"/>
      <c r="O16" s="388">
        <v>1</v>
      </c>
      <c r="P16" s="389" t="s">
        <v>4328</v>
      </c>
      <c r="Q16" s="539" t="s">
        <v>109</v>
      </c>
      <c r="R16" s="389" t="s">
        <v>4323</v>
      </c>
      <c r="S16" s="565">
        <v>43298</v>
      </c>
      <c r="T16" s="565">
        <v>43465</v>
      </c>
      <c r="U16" s="557"/>
      <c r="V16" s="14"/>
      <c r="W16" s="544">
        <f t="shared" si="0"/>
        <v>43465</v>
      </c>
      <c r="X16" s="545">
        <v>43646</v>
      </c>
      <c r="Y16" s="395" t="s">
        <v>4329</v>
      </c>
      <c r="Z16" s="559">
        <v>1</v>
      </c>
      <c r="AA16" s="545">
        <v>43662</v>
      </c>
      <c r="AB16" s="395" t="s">
        <v>4330</v>
      </c>
      <c r="AC16" s="389" t="s">
        <v>114</v>
      </c>
      <c r="AD16" s="547">
        <f t="shared" si="1"/>
        <v>1</v>
      </c>
      <c r="AE16" s="546" t="s">
        <v>257</v>
      </c>
      <c r="AF16" s="545">
        <v>43799</v>
      </c>
      <c r="AG16" s="395" t="s">
        <v>460</v>
      </c>
      <c r="AH16" s="559">
        <v>1</v>
      </c>
      <c r="AI16" s="562">
        <v>43809</v>
      </c>
      <c r="AJ16" s="395" t="s">
        <v>4331</v>
      </c>
      <c r="AK16" s="18" t="s">
        <v>114</v>
      </c>
      <c r="AL16" s="547">
        <f>+AH16/O16</f>
        <v>1</v>
      </c>
      <c r="AM16" s="548" t="s">
        <v>257</v>
      </c>
      <c r="AN16" s="560"/>
      <c r="AO16" s="18"/>
      <c r="AP16" s="561"/>
      <c r="AQ16" s="560"/>
      <c r="AR16" s="18"/>
      <c r="AS16" s="18"/>
      <c r="AT16" s="18"/>
      <c r="AU16" s="561"/>
      <c r="AV16" s="560"/>
      <c r="AW16" s="18"/>
      <c r="AX16" s="561"/>
      <c r="AY16" s="562"/>
      <c r="AZ16" s="18"/>
      <c r="BA16" s="18"/>
      <c r="BB16" s="18"/>
      <c r="BC16" s="546"/>
      <c r="BD16" s="563" t="s">
        <v>260</v>
      </c>
      <c r="BE16" s="557" t="s">
        <v>260</v>
      </c>
      <c r="BF16" s="389" t="s">
        <v>4218</v>
      </c>
      <c r="BG16" s="395" t="s">
        <v>4331</v>
      </c>
      <c r="BH16" s="554" t="s">
        <v>114</v>
      </c>
      <c r="BI16" s="564">
        <v>43809</v>
      </c>
      <c r="BJ16" s="14" t="s">
        <v>310</v>
      </c>
      <c r="BK16" s="561"/>
      <c r="BL16" s="503"/>
      <c r="BM16" s="503"/>
      <c r="BN16" s="503"/>
      <c r="BO16" s="503"/>
      <c r="BP16" s="503"/>
      <c r="BQ16" s="503"/>
      <c r="BR16" s="503"/>
      <c r="BS16" s="503"/>
      <c r="BT16" s="503"/>
      <c r="BU16" s="503"/>
      <c r="BV16" s="503"/>
      <c r="BW16" s="503"/>
      <c r="BX16" s="503"/>
      <c r="BY16" s="503"/>
      <c r="BZ16" s="503"/>
      <c r="CA16" s="503"/>
      <c r="CB16" s="503"/>
      <c r="CC16" s="503"/>
      <c r="CD16" s="503"/>
      <c r="CE16" s="503"/>
      <c r="CF16" s="503"/>
      <c r="CG16" s="503"/>
      <c r="CH16" s="503"/>
      <c r="CI16" s="503"/>
      <c r="CJ16" s="503"/>
      <c r="CK16" s="503"/>
      <c r="CL16" s="503"/>
      <c r="CM16" s="503"/>
      <c r="CN16" s="503"/>
      <c r="CO16" s="503"/>
      <c r="CP16" s="503"/>
      <c r="CQ16" s="503"/>
      <c r="CR16" s="503"/>
      <c r="CS16" s="503"/>
      <c r="CT16" s="503"/>
      <c r="CU16" s="503"/>
      <c r="CV16" s="503"/>
      <c r="CW16" s="503"/>
      <c r="CX16" s="503"/>
      <c r="CY16" s="503"/>
      <c r="CZ16" s="503"/>
      <c r="DA16" s="503"/>
      <c r="DB16" s="503"/>
      <c r="DC16" s="503"/>
      <c r="DD16" s="503"/>
      <c r="DE16" s="503"/>
      <c r="DF16" s="503"/>
      <c r="DG16" s="503"/>
      <c r="DH16" s="503"/>
      <c r="DI16" s="503"/>
      <c r="DJ16" s="503"/>
      <c r="DK16" s="503"/>
      <c r="DL16" s="503"/>
      <c r="DM16" s="503"/>
      <c r="DN16" s="503"/>
      <c r="DO16" s="503"/>
      <c r="DP16" s="503"/>
    </row>
    <row r="17" spans="1:120" ht="38.25" customHeight="1">
      <c r="A17" s="23">
        <v>17</v>
      </c>
      <c r="B17" s="556">
        <f t="shared" si="2"/>
        <v>10</v>
      </c>
      <c r="C17" s="539" t="s">
        <v>99</v>
      </c>
      <c r="D17" s="389">
        <v>2018</v>
      </c>
      <c r="E17" s="389" t="s">
        <v>954</v>
      </c>
      <c r="F17" s="565"/>
      <c r="G17" s="395" t="s">
        <v>4332</v>
      </c>
      <c r="H17" s="541" t="s">
        <v>370</v>
      </c>
      <c r="I17" s="567" t="s">
        <v>171</v>
      </c>
      <c r="J17" s="24" t="s">
        <v>171</v>
      </c>
      <c r="K17" s="24" t="s">
        <v>171</v>
      </c>
      <c r="L17" s="557" t="s">
        <v>172</v>
      </c>
      <c r="M17" s="26" t="s">
        <v>4333</v>
      </c>
      <c r="N17" s="18"/>
      <c r="O17" s="14">
        <v>1</v>
      </c>
      <c r="P17" s="14" t="s">
        <v>4334</v>
      </c>
      <c r="Q17" s="539" t="s">
        <v>1322</v>
      </c>
      <c r="R17" s="14" t="s">
        <v>4335</v>
      </c>
      <c r="S17" s="565">
        <v>42633</v>
      </c>
      <c r="T17" s="565">
        <v>43373</v>
      </c>
      <c r="U17" s="557"/>
      <c r="V17" s="14"/>
      <c r="W17" s="544">
        <f t="shared" si="0"/>
        <v>43373</v>
      </c>
      <c r="X17" s="545">
        <v>43646</v>
      </c>
      <c r="Y17" s="395" t="s">
        <v>4336</v>
      </c>
      <c r="Z17" s="546">
        <v>1</v>
      </c>
      <c r="AA17" s="545">
        <v>43665</v>
      </c>
      <c r="AB17" s="395" t="s">
        <v>4336</v>
      </c>
      <c r="AC17" s="389" t="s">
        <v>114</v>
      </c>
      <c r="AD17" s="547">
        <f t="shared" si="1"/>
        <v>1</v>
      </c>
      <c r="AE17" s="546" t="s">
        <v>257</v>
      </c>
      <c r="AF17" s="545">
        <v>43799</v>
      </c>
      <c r="AG17" s="395" t="s">
        <v>460</v>
      </c>
      <c r="AH17" s="546">
        <v>1</v>
      </c>
      <c r="AI17" s="562">
        <v>43809</v>
      </c>
      <c r="AJ17" s="395" t="s">
        <v>4337</v>
      </c>
      <c r="AK17" s="18" t="s">
        <v>114</v>
      </c>
      <c r="AL17" s="547">
        <v>1</v>
      </c>
      <c r="AM17" s="548" t="s">
        <v>257</v>
      </c>
      <c r="AN17" s="560"/>
      <c r="AO17" s="18"/>
      <c r="AP17" s="561"/>
      <c r="AQ17" s="560"/>
      <c r="AR17" s="18"/>
      <c r="AS17" s="18"/>
      <c r="AT17" s="18"/>
      <c r="AU17" s="561"/>
      <c r="AV17" s="560"/>
      <c r="AW17" s="18"/>
      <c r="AX17" s="561"/>
      <c r="AY17" s="562"/>
      <c r="AZ17" s="18"/>
      <c r="BA17" s="18"/>
      <c r="BB17" s="18"/>
      <c r="BC17" s="546"/>
      <c r="BD17" s="563" t="s">
        <v>260</v>
      </c>
      <c r="BE17" s="557" t="s">
        <v>260</v>
      </c>
      <c r="BF17" s="389" t="s">
        <v>4218</v>
      </c>
      <c r="BG17" s="549" t="s">
        <v>4338</v>
      </c>
      <c r="BH17" s="554" t="s">
        <v>114</v>
      </c>
      <c r="BI17" s="564">
        <v>43809</v>
      </c>
      <c r="BJ17" s="14" t="s">
        <v>310</v>
      </c>
      <c r="BK17" s="561"/>
      <c r="BL17" s="503"/>
      <c r="BM17" s="503"/>
      <c r="BN17" s="503"/>
      <c r="BO17" s="503"/>
      <c r="BP17" s="503"/>
      <c r="BQ17" s="503"/>
      <c r="BR17" s="503"/>
      <c r="BS17" s="503"/>
      <c r="BT17" s="503"/>
      <c r="BU17" s="503"/>
      <c r="BV17" s="503"/>
      <c r="BW17" s="503"/>
      <c r="BX17" s="503"/>
      <c r="BY17" s="503"/>
      <c r="BZ17" s="503"/>
      <c r="CA17" s="503"/>
      <c r="CB17" s="503"/>
      <c r="CC17" s="503"/>
      <c r="CD17" s="503"/>
      <c r="CE17" s="503"/>
      <c r="CF17" s="503"/>
      <c r="CG17" s="503"/>
      <c r="CH17" s="503"/>
      <c r="CI17" s="503"/>
      <c r="CJ17" s="503"/>
      <c r="CK17" s="503"/>
      <c r="CL17" s="503"/>
      <c r="CM17" s="503"/>
      <c r="CN17" s="503"/>
      <c r="CO17" s="503"/>
      <c r="CP17" s="503"/>
      <c r="CQ17" s="503"/>
      <c r="CR17" s="503"/>
      <c r="CS17" s="503"/>
      <c r="CT17" s="503"/>
      <c r="CU17" s="503"/>
      <c r="CV17" s="503"/>
      <c r="CW17" s="503"/>
      <c r="CX17" s="503"/>
      <c r="CY17" s="503"/>
      <c r="CZ17" s="503"/>
      <c r="DA17" s="503"/>
      <c r="DB17" s="503"/>
      <c r="DC17" s="503"/>
      <c r="DD17" s="503"/>
      <c r="DE17" s="503"/>
      <c r="DF17" s="503"/>
      <c r="DG17" s="503"/>
      <c r="DH17" s="503"/>
      <c r="DI17" s="503"/>
      <c r="DJ17" s="503"/>
      <c r="DK17" s="503"/>
      <c r="DL17" s="503"/>
      <c r="DM17" s="503"/>
      <c r="DN17" s="503"/>
      <c r="DO17" s="503"/>
      <c r="DP17" s="503"/>
    </row>
    <row r="18" spans="1:120" ht="38.25" customHeight="1">
      <c r="A18" s="23">
        <v>18</v>
      </c>
      <c r="B18" s="556">
        <f t="shared" si="2"/>
        <v>11</v>
      </c>
      <c r="C18" s="539" t="s">
        <v>99</v>
      </c>
      <c r="D18" s="389">
        <v>2018</v>
      </c>
      <c r="E18" s="389" t="s">
        <v>954</v>
      </c>
      <c r="F18" s="565"/>
      <c r="G18" s="395" t="s">
        <v>4339</v>
      </c>
      <c r="H18" s="541" t="s">
        <v>102</v>
      </c>
      <c r="I18" s="395" t="s">
        <v>4340</v>
      </c>
      <c r="J18" s="395" t="s">
        <v>4341</v>
      </c>
      <c r="K18" s="395" t="s">
        <v>4342</v>
      </c>
      <c r="L18" s="557" t="s">
        <v>146</v>
      </c>
      <c r="M18" s="26" t="s">
        <v>4343</v>
      </c>
      <c r="N18" s="18"/>
      <c r="O18" s="14">
        <v>1</v>
      </c>
      <c r="P18" s="389" t="s">
        <v>4344</v>
      </c>
      <c r="Q18" s="539" t="s">
        <v>1322</v>
      </c>
      <c r="R18" s="14" t="s">
        <v>4272</v>
      </c>
      <c r="S18" s="565">
        <v>42633</v>
      </c>
      <c r="T18" s="565">
        <v>43373</v>
      </c>
      <c r="U18" s="557"/>
      <c r="V18" s="14"/>
      <c r="W18" s="544">
        <f t="shared" si="0"/>
        <v>43373</v>
      </c>
      <c r="X18" s="545">
        <v>43646</v>
      </c>
      <c r="Y18" s="568" t="s">
        <v>4345</v>
      </c>
      <c r="Z18" s="546">
        <v>1</v>
      </c>
      <c r="AA18" s="545">
        <v>43665</v>
      </c>
      <c r="AB18" s="395"/>
      <c r="AC18" s="389" t="s">
        <v>114</v>
      </c>
      <c r="AD18" s="547">
        <f t="shared" si="1"/>
        <v>1</v>
      </c>
      <c r="AE18" s="546" t="s">
        <v>257</v>
      </c>
      <c r="AF18" s="545">
        <v>43799</v>
      </c>
      <c r="AG18" s="395" t="s">
        <v>460</v>
      </c>
      <c r="AH18" s="546">
        <v>1</v>
      </c>
      <c r="AI18" s="562">
        <v>43809</v>
      </c>
      <c r="AJ18" s="395" t="s">
        <v>4346</v>
      </c>
      <c r="AK18" s="18" t="s">
        <v>114</v>
      </c>
      <c r="AL18" s="547">
        <v>1</v>
      </c>
      <c r="AM18" s="548" t="s">
        <v>257</v>
      </c>
      <c r="AN18" s="560"/>
      <c r="AO18" s="18"/>
      <c r="AP18" s="561"/>
      <c r="AQ18" s="560"/>
      <c r="AR18" s="18"/>
      <c r="AS18" s="18"/>
      <c r="AT18" s="18"/>
      <c r="AU18" s="561"/>
      <c r="AV18" s="560"/>
      <c r="AW18" s="18"/>
      <c r="AX18" s="561"/>
      <c r="AY18" s="562"/>
      <c r="AZ18" s="18"/>
      <c r="BA18" s="18"/>
      <c r="BB18" s="18"/>
      <c r="BC18" s="546"/>
      <c r="BD18" s="563" t="s">
        <v>260</v>
      </c>
      <c r="BE18" s="557" t="s">
        <v>260</v>
      </c>
      <c r="BF18" s="389" t="s">
        <v>4218</v>
      </c>
      <c r="BG18" s="395" t="s">
        <v>4347</v>
      </c>
      <c r="BH18" s="554" t="s">
        <v>114</v>
      </c>
      <c r="BI18" s="564">
        <v>43809</v>
      </c>
      <c r="BJ18" s="14" t="s">
        <v>310</v>
      </c>
      <c r="BK18" s="561"/>
      <c r="BL18" s="503"/>
      <c r="BM18" s="503"/>
      <c r="BN18" s="503"/>
      <c r="BO18" s="503"/>
      <c r="BP18" s="503"/>
      <c r="BQ18" s="503"/>
      <c r="BR18" s="503"/>
      <c r="BS18" s="503"/>
      <c r="BT18" s="503"/>
      <c r="BU18" s="503"/>
      <c r="BV18" s="503"/>
      <c r="BW18" s="503"/>
      <c r="BX18" s="503"/>
      <c r="BY18" s="503"/>
      <c r="BZ18" s="503"/>
      <c r="CA18" s="503"/>
      <c r="CB18" s="503"/>
      <c r="CC18" s="503"/>
      <c r="CD18" s="503"/>
      <c r="CE18" s="503"/>
      <c r="CF18" s="503"/>
      <c r="CG18" s="503"/>
      <c r="CH18" s="503"/>
      <c r="CI18" s="503"/>
      <c r="CJ18" s="503"/>
      <c r="CK18" s="503"/>
      <c r="CL18" s="503"/>
      <c r="CM18" s="503"/>
      <c r="CN18" s="503"/>
      <c r="CO18" s="503"/>
      <c r="CP18" s="503"/>
      <c r="CQ18" s="503"/>
      <c r="CR18" s="503"/>
      <c r="CS18" s="503"/>
      <c r="CT18" s="503"/>
      <c r="CU18" s="503"/>
      <c r="CV18" s="503"/>
      <c r="CW18" s="503"/>
      <c r="CX18" s="503"/>
      <c r="CY18" s="503"/>
      <c r="CZ18" s="503"/>
      <c r="DA18" s="503"/>
      <c r="DB18" s="503"/>
      <c r="DC18" s="503"/>
      <c r="DD18" s="503"/>
      <c r="DE18" s="503"/>
      <c r="DF18" s="503"/>
      <c r="DG18" s="503"/>
      <c r="DH18" s="503"/>
      <c r="DI18" s="503"/>
      <c r="DJ18" s="503"/>
      <c r="DK18" s="503"/>
      <c r="DL18" s="503"/>
      <c r="DM18" s="503"/>
      <c r="DN18" s="503"/>
      <c r="DO18" s="503"/>
      <c r="DP18" s="503"/>
    </row>
    <row r="19" spans="1:120" ht="38.25" customHeight="1">
      <c r="A19" s="23">
        <v>0</v>
      </c>
      <c r="B19" s="556">
        <f t="shared" si="2"/>
        <v>12</v>
      </c>
      <c r="C19" s="539" t="s">
        <v>99</v>
      </c>
      <c r="D19" s="389">
        <v>2018</v>
      </c>
      <c r="E19" s="389" t="s">
        <v>954</v>
      </c>
      <c r="F19" s="565"/>
      <c r="G19" s="395" t="s">
        <v>4339</v>
      </c>
      <c r="H19" s="541" t="s">
        <v>102</v>
      </c>
      <c r="I19" s="395"/>
      <c r="J19" s="395" t="s">
        <v>4348</v>
      </c>
      <c r="K19" s="395" t="s">
        <v>4349</v>
      </c>
      <c r="L19" s="557" t="s">
        <v>146</v>
      </c>
      <c r="M19" s="26" t="s">
        <v>4350</v>
      </c>
      <c r="N19" s="18"/>
      <c r="O19" s="14">
        <v>3</v>
      </c>
      <c r="P19" s="389" t="s">
        <v>4351</v>
      </c>
      <c r="Q19" s="539" t="s">
        <v>1322</v>
      </c>
      <c r="R19" s="14" t="s">
        <v>4272</v>
      </c>
      <c r="S19" s="565">
        <v>42633</v>
      </c>
      <c r="T19" s="565">
        <v>43373</v>
      </c>
      <c r="U19" s="557"/>
      <c r="V19" s="14"/>
      <c r="W19" s="544">
        <f t="shared" si="0"/>
        <v>43373</v>
      </c>
      <c r="X19" s="545">
        <v>43646</v>
      </c>
      <c r="Y19" s="395" t="s">
        <v>4336</v>
      </c>
      <c r="Z19" s="546">
        <v>3</v>
      </c>
      <c r="AA19" s="545">
        <v>43665</v>
      </c>
      <c r="AB19" s="395" t="s">
        <v>4336</v>
      </c>
      <c r="AC19" s="389" t="s">
        <v>114</v>
      </c>
      <c r="AD19" s="547">
        <f t="shared" si="1"/>
        <v>1</v>
      </c>
      <c r="AE19" s="546" t="s">
        <v>257</v>
      </c>
      <c r="AF19" s="545">
        <v>43799</v>
      </c>
      <c r="AG19" s="395" t="s">
        <v>460</v>
      </c>
      <c r="AH19" s="546">
        <v>3</v>
      </c>
      <c r="AI19" s="562">
        <v>43809</v>
      </c>
      <c r="AJ19" s="395" t="s">
        <v>4265</v>
      </c>
      <c r="AK19" s="549" t="s">
        <v>114</v>
      </c>
      <c r="AL19" s="547">
        <v>1</v>
      </c>
      <c r="AM19" s="548" t="s">
        <v>257</v>
      </c>
      <c r="AN19" s="560"/>
      <c r="AO19" s="18"/>
      <c r="AP19" s="561"/>
      <c r="AQ19" s="560"/>
      <c r="AR19" s="18"/>
      <c r="AS19" s="18"/>
      <c r="AT19" s="18"/>
      <c r="AU19" s="561"/>
      <c r="AV19" s="560"/>
      <c r="AW19" s="18"/>
      <c r="AX19" s="561"/>
      <c r="AY19" s="562"/>
      <c r="AZ19" s="18"/>
      <c r="BA19" s="18"/>
      <c r="BB19" s="18"/>
      <c r="BC19" s="546"/>
      <c r="BD19" s="563" t="s">
        <v>260</v>
      </c>
      <c r="BE19" s="557" t="s">
        <v>260</v>
      </c>
      <c r="BF19" s="389" t="s">
        <v>4218</v>
      </c>
      <c r="BG19" s="395" t="s">
        <v>4265</v>
      </c>
      <c r="BH19" s="554" t="s">
        <v>114</v>
      </c>
      <c r="BI19" s="564">
        <v>43809</v>
      </c>
      <c r="BJ19" s="14" t="s">
        <v>310</v>
      </c>
      <c r="BK19" s="561"/>
      <c r="BL19" s="503"/>
      <c r="BM19" s="503"/>
      <c r="BN19" s="503"/>
      <c r="BO19" s="503"/>
      <c r="BP19" s="503"/>
      <c r="BQ19" s="503"/>
      <c r="BR19" s="503"/>
      <c r="BS19" s="503"/>
      <c r="BT19" s="503"/>
      <c r="BU19" s="503"/>
      <c r="BV19" s="503"/>
      <c r="BW19" s="503"/>
      <c r="BX19" s="503"/>
      <c r="BY19" s="503"/>
      <c r="BZ19" s="503"/>
      <c r="CA19" s="503"/>
      <c r="CB19" s="503"/>
      <c r="CC19" s="503"/>
      <c r="CD19" s="503"/>
      <c r="CE19" s="503"/>
      <c r="CF19" s="503"/>
      <c r="CG19" s="503"/>
      <c r="CH19" s="503"/>
      <c r="CI19" s="503"/>
      <c r="CJ19" s="503"/>
      <c r="CK19" s="503"/>
      <c r="CL19" s="503"/>
      <c r="CM19" s="503"/>
      <c r="CN19" s="503"/>
      <c r="CO19" s="503"/>
      <c r="CP19" s="503"/>
      <c r="CQ19" s="503"/>
      <c r="CR19" s="503"/>
      <c r="CS19" s="503"/>
      <c r="CT19" s="503"/>
      <c r="CU19" s="503"/>
      <c r="CV19" s="503"/>
      <c r="CW19" s="503"/>
      <c r="CX19" s="503"/>
      <c r="CY19" s="503"/>
      <c r="CZ19" s="503"/>
      <c r="DA19" s="503"/>
      <c r="DB19" s="503"/>
      <c r="DC19" s="503"/>
      <c r="DD19" s="503"/>
      <c r="DE19" s="503"/>
      <c r="DF19" s="503"/>
      <c r="DG19" s="503"/>
      <c r="DH19" s="503"/>
      <c r="DI19" s="503"/>
      <c r="DJ19" s="503"/>
      <c r="DK19" s="503"/>
      <c r="DL19" s="503"/>
      <c r="DM19" s="503"/>
      <c r="DN19" s="503"/>
      <c r="DO19" s="503"/>
      <c r="DP19" s="503"/>
    </row>
    <row r="20" spans="1:120" ht="38.25" customHeight="1">
      <c r="A20" s="23">
        <v>19</v>
      </c>
      <c r="B20" s="556">
        <f t="shared" si="2"/>
        <v>13</v>
      </c>
      <c r="C20" s="539" t="s">
        <v>99</v>
      </c>
      <c r="D20" s="389">
        <v>2018</v>
      </c>
      <c r="E20" s="389" t="s">
        <v>954</v>
      </c>
      <c r="F20" s="565"/>
      <c r="G20" s="395" t="s">
        <v>4352</v>
      </c>
      <c r="H20" s="541" t="s">
        <v>102</v>
      </c>
      <c r="I20" s="395" t="s">
        <v>4353</v>
      </c>
      <c r="J20" s="395" t="s">
        <v>4353</v>
      </c>
      <c r="K20" s="395" t="s">
        <v>4354</v>
      </c>
      <c r="L20" s="557" t="s">
        <v>146</v>
      </c>
      <c r="M20" s="26" t="s">
        <v>4355</v>
      </c>
      <c r="N20" s="18"/>
      <c r="O20" s="547">
        <v>1</v>
      </c>
      <c r="P20" s="389" t="s">
        <v>4356</v>
      </c>
      <c r="Q20" s="539" t="s">
        <v>1322</v>
      </c>
      <c r="R20" s="14" t="s">
        <v>4272</v>
      </c>
      <c r="S20" s="540">
        <v>43528</v>
      </c>
      <c r="T20" s="540">
        <v>43646</v>
      </c>
      <c r="U20" s="557"/>
      <c r="V20" s="14"/>
      <c r="W20" s="544">
        <f t="shared" si="0"/>
        <v>43646</v>
      </c>
      <c r="X20" s="545">
        <v>43646</v>
      </c>
      <c r="Y20" s="568" t="s">
        <v>4336</v>
      </c>
      <c r="Z20" s="559">
        <v>1</v>
      </c>
      <c r="AA20" s="545">
        <v>43665</v>
      </c>
      <c r="AB20" s="395" t="s">
        <v>4336</v>
      </c>
      <c r="AC20" s="389" t="s">
        <v>114</v>
      </c>
      <c r="AD20" s="547">
        <f t="shared" si="1"/>
        <v>1</v>
      </c>
      <c r="AE20" s="546" t="s">
        <v>257</v>
      </c>
      <c r="AF20" s="545">
        <v>43799</v>
      </c>
      <c r="AG20" s="395" t="s">
        <v>460</v>
      </c>
      <c r="AH20" s="559">
        <v>1</v>
      </c>
      <c r="AI20" s="562">
        <v>43809</v>
      </c>
      <c r="AJ20" s="395" t="s">
        <v>4265</v>
      </c>
      <c r="AK20" s="549" t="s">
        <v>114</v>
      </c>
      <c r="AL20" s="547">
        <f>+AH20/O20</f>
        <v>1</v>
      </c>
      <c r="AM20" s="548" t="s">
        <v>257</v>
      </c>
      <c r="AN20" s="560"/>
      <c r="AO20" s="18"/>
      <c r="AP20" s="561"/>
      <c r="AQ20" s="560"/>
      <c r="AR20" s="18"/>
      <c r="AS20" s="18"/>
      <c r="AT20" s="18"/>
      <c r="AU20" s="561"/>
      <c r="AV20" s="560"/>
      <c r="AW20" s="18"/>
      <c r="AX20" s="561"/>
      <c r="AY20" s="562"/>
      <c r="AZ20" s="18"/>
      <c r="BA20" s="18"/>
      <c r="BB20" s="18"/>
      <c r="BC20" s="546"/>
      <c r="BD20" s="563" t="s">
        <v>260</v>
      </c>
      <c r="BE20" s="557" t="s">
        <v>260</v>
      </c>
      <c r="BF20" s="389" t="s">
        <v>4218</v>
      </c>
      <c r="BG20" s="395" t="s">
        <v>4265</v>
      </c>
      <c r="BH20" s="554" t="s">
        <v>114</v>
      </c>
      <c r="BI20" s="564">
        <v>43809</v>
      </c>
      <c r="BJ20" s="14" t="s">
        <v>310</v>
      </c>
      <c r="BK20" s="561"/>
      <c r="BL20" s="503"/>
      <c r="BM20" s="503"/>
      <c r="BN20" s="503"/>
      <c r="BO20" s="503"/>
      <c r="BP20" s="503"/>
      <c r="BQ20" s="503"/>
      <c r="BR20" s="503"/>
      <c r="BS20" s="503"/>
      <c r="BT20" s="503"/>
      <c r="BU20" s="503"/>
      <c r="BV20" s="503"/>
      <c r="BW20" s="503"/>
      <c r="BX20" s="503"/>
      <c r="BY20" s="503"/>
      <c r="BZ20" s="503"/>
      <c r="CA20" s="503"/>
      <c r="CB20" s="503"/>
      <c r="CC20" s="503"/>
      <c r="CD20" s="503"/>
      <c r="CE20" s="503"/>
      <c r="CF20" s="503"/>
      <c r="CG20" s="503"/>
      <c r="CH20" s="503"/>
      <c r="CI20" s="503"/>
      <c r="CJ20" s="503"/>
      <c r="CK20" s="503"/>
      <c r="CL20" s="503"/>
      <c r="CM20" s="503"/>
      <c r="CN20" s="503"/>
      <c r="CO20" s="503"/>
      <c r="CP20" s="503"/>
      <c r="CQ20" s="503"/>
      <c r="CR20" s="503"/>
      <c r="CS20" s="503"/>
      <c r="CT20" s="503"/>
      <c r="CU20" s="503"/>
      <c r="CV20" s="503"/>
      <c r="CW20" s="503"/>
      <c r="CX20" s="503"/>
      <c r="CY20" s="503"/>
      <c r="CZ20" s="503"/>
      <c r="DA20" s="503"/>
      <c r="DB20" s="503"/>
      <c r="DC20" s="503"/>
      <c r="DD20" s="503"/>
      <c r="DE20" s="503"/>
      <c r="DF20" s="503"/>
      <c r="DG20" s="503"/>
      <c r="DH20" s="503"/>
      <c r="DI20" s="503"/>
      <c r="DJ20" s="503"/>
      <c r="DK20" s="503"/>
      <c r="DL20" s="503"/>
      <c r="DM20" s="503"/>
      <c r="DN20" s="503"/>
      <c r="DO20" s="503"/>
      <c r="DP20" s="503"/>
    </row>
    <row r="21" spans="1:120" ht="38.25" customHeight="1">
      <c r="A21" s="23">
        <v>20</v>
      </c>
      <c r="B21" s="556">
        <f t="shared" si="2"/>
        <v>14</v>
      </c>
      <c r="C21" s="539" t="s">
        <v>99</v>
      </c>
      <c r="D21" s="389">
        <v>2018</v>
      </c>
      <c r="E21" s="389" t="s">
        <v>954</v>
      </c>
      <c r="F21" s="565"/>
      <c r="G21" s="395" t="s">
        <v>4357</v>
      </c>
      <c r="H21" s="541" t="s">
        <v>102</v>
      </c>
      <c r="I21" s="395" t="s">
        <v>4358</v>
      </c>
      <c r="J21" s="395" t="s">
        <v>4358</v>
      </c>
      <c r="K21" s="395" t="s">
        <v>4359</v>
      </c>
      <c r="L21" s="557" t="s">
        <v>146</v>
      </c>
      <c r="M21" s="26" t="s">
        <v>4360</v>
      </c>
      <c r="N21" s="18"/>
      <c r="O21" s="14">
        <v>12</v>
      </c>
      <c r="P21" s="389" t="s">
        <v>4361</v>
      </c>
      <c r="Q21" s="539" t="s">
        <v>1322</v>
      </c>
      <c r="R21" s="14" t="s">
        <v>4262</v>
      </c>
      <c r="S21" s="540">
        <v>43495</v>
      </c>
      <c r="T21" s="540">
        <v>43830</v>
      </c>
      <c r="U21" s="557"/>
      <c r="V21" s="14"/>
      <c r="W21" s="544">
        <f t="shared" si="0"/>
        <v>43830</v>
      </c>
      <c r="X21" s="545">
        <v>43646</v>
      </c>
      <c r="Y21" s="26" t="s">
        <v>4362</v>
      </c>
      <c r="Z21" s="546">
        <v>3</v>
      </c>
      <c r="AA21" s="545">
        <v>43665</v>
      </c>
      <c r="AB21" s="395" t="s">
        <v>4363</v>
      </c>
      <c r="AC21" s="389" t="s">
        <v>114</v>
      </c>
      <c r="AD21" s="547">
        <f t="shared" si="1"/>
        <v>0.25</v>
      </c>
      <c r="AE21" s="546" t="s">
        <v>133</v>
      </c>
      <c r="AF21" s="545">
        <v>43799</v>
      </c>
      <c r="AG21" s="566" t="s">
        <v>4362</v>
      </c>
      <c r="AH21" s="546">
        <v>12</v>
      </c>
      <c r="AI21" s="562">
        <v>43809</v>
      </c>
      <c r="AJ21" s="395" t="s">
        <v>4364</v>
      </c>
      <c r="AK21" s="18" t="s">
        <v>114</v>
      </c>
      <c r="AL21" s="547">
        <v>1</v>
      </c>
      <c r="AM21" s="548" t="s">
        <v>257</v>
      </c>
      <c r="AN21" s="560"/>
      <c r="AO21" s="18"/>
      <c r="AP21" s="561"/>
      <c r="AQ21" s="560"/>
      <c r="AR21" s="18"/>
      <c r="AS21" s="18"/>
      <c r="AT21" s="18"/>
      <c r="AU21" s="561"/>
      <c r="AV21" s="560"/>
      <c r="AW21" s="18"/>
      <c r="AX21" s="561"/>
      <c r="AY21" s="562"/>
      <c r="AZ21" s="18"/>
      <c r="BA21" s="18"/>
      <c r="BB21" s="18"/>
      <c r="BC21" s="546"/>
      <c r="BD21" s="563" t="s">
        <v>260</v>
      </c>
      <c r="BE21" s="557" t="s">
        <v>260</v>
      </c>
      <c r="BF21" s="389" t="s">
        <v>4218</v>
      </c>
      <c r="BG21" s="395" t="s">
        <v>4364</v>
      </c>
      <c r="BH21" s="554" t="s">
        <v>114</v>
      </c>
      <c r="BI21" s="564">
        <v>43809</v>
      </c>
      <c r="BJ21" s="14" t="s">
        <v>310</v>
      </c>
      <c r="BK21" s="561"/>
      <c r="BL21" s="503"/>
      <c r="BM21" s="503"/>
      <c r="BN21" s="503"/>
      <c r="BO21" s="503"/>
      <c r="BP21" s="503"/>
      <c r="BQ21" s="503"/>
      <c r="BR21" s="503"/>
      <c r="BS21" s="503"/>
      <c r="BT21" s="503"/>
      <c r="BU21" s="503"/>
      <c r="BV21" s="503"/>
      <c r="BW21" s="503"/>
      <c r="BX21" s="503"/>
      <c r="BY21" s="503"/>
      <c r="BZ21" s="503"/>
      <c r="CA21" s="503"/>
      <c r="CB21" s="503"/>
      <c r="CC21" s="503"/>
      <c r="CD21" s="503"/>
      <c r="CE21" s="503"/>
      <c r="CF21" s="503"/>
      <c r="CG21" s="503"/>
      <c r="CH21" s="503"/>
      <c r="CI21" s="503"/>
      <c r="CJ21" s="503"/>
      <c r="CK21" s="503"/>
      <c r="CL21" s="503"/>
      <c r="CM21" s="503"/>
      <c r="CN21" s="503"/>
      <c r="CO21" s="503"/>
      <c r="CP21" s="503"/>
      <c r="CQ21" s="503"/>
      <c r="CR21" s="503"/>
      <c r="CS21" s="503"/>
      <c r="CT21" s="503"/>
      <c r="CU21" s="503"/>
      <c r="CV21" s="503"/>
      <c r="CW21" s="503"/>
      <c r="CX21" s="503"/>
      <c r="CY21" s="503"/>
      <c r="CZ21" s="503"/>
      <c r="DA21" s="503"/>
      <c r="DB21" s="503"/>
      <c r="DC21" s="503"/>
      <c r="DD21" s="503"/>
      <c r="DE21" s="503"/>
      <c r="DF21" s="503"/>
      <c r="DG21" s="503"/>
      <c r="DH21" s="503"/>
      <c r="DI21" s="503"/>
      <c r="DJ21" s="503"/>
      <c r="DK21" s="503"/>
      <c r="DL21" s="503"/>
      <c r="DM21" s="503"/>
      <c r="DN21" s="503"/>
      <c r="DO21" s="503"/>
      <c r="DP21" s="503"/>
    </row>
    <row r="22" spans="1:120" ht="38.25" customHeight="1">
      <c r="A22" s="23">
        <v>21</v>
      </c>
      <c r="B22" s="556">
        <f t="shared" si="2"/>
        <v>15</v>
      </c>
      <c r="C22" s="539" t="s">
        <v>99</v>
      </c>
      <c r="D22" s="389">
        <v>2018</v>
      </c>
      <c r="E22" s="389" t="s">
        <v>954</v>
      </c>
      <c r="F22" s="565"/>
      <c r="G22" s="395" t="s">
        <v>4365</v>
      </c>
      <c r="H22" s="541" t="s">
        <v>102</v>
      </c>
      <c r="I22" s="395" t="s">
        <v>4366</v>
      </c>
      <c r="J22" s="395" t="s">
        <v>4366</v>
      </c>
      <c r="K22" s="395" t="s">
        <v>4367</v>
      </c>
      <c r="L22" s="557" t="s">
        <v>146</v>
      </c>
      <c r="M22" s="26" t="s">
        <v>4368</v>
      </c>
      <c r="N22" s="18"/>
      <c r="O22" s="14">
        <v>1</v>
      </c>
      <c r="P22" s="389" t="s">
        <v>4369</v>
      </c>
      <c r="Q22" s="539" t="s">
        <v>167</v>
      </c>
      <c r="R22" s="389" t="s">
        <v>4323</v>
      </c>
      <c r="S22" s="540">
        <v>43467</v>
      </c>
      <c r="T22" s="540">
        <v>43496</v>
      </c>
      <c r="U22" s="557"/>
      <c r="V22" s="14"/>
      <c r="W22" s="544">
        <f t="shared" si="0"/>
        <v>43496</v>
      </c>
      <c r="X22" s="545">
        <v>43646</v>
      </c>
      <c r="Y22" s="26" t="s">
        <v>4370</v>
      </c>
      <c r="Z22" s="546">
        <v>1</v>
      </c>
      <c r="AA22" s="545">
        <v>43665</v>
      </c>
      <c r="AB22" s="395" t="s">
        <v>4370</v>
      </c>
      <c r="AC22" s="389" t="s">
        <v>114</v>
      </c>
      <c r="AD22" s="547">
        <f t="shared" si="1"/>
        <v>1</v>
      </c>
      <c r="AE22" s="546" t="s">
        <v>257</v>
      </c>
      <c r="AF22" s="545">
        <v>43799</v>
      </c>
      <c r="AG22" s="395" t="s">
        <v>460</v>
      </c>
      <c r="AH22" s="546">
        <v>1</v>
      </c>
      <c r="AI22" s="562">
        <v>43808</v>
      </c>
      <c r="AJ22" s="395" t="s">
        <v>4371</v>
      </c>
      <c r="AK22" s="14" t="s">
        <v>180</v>
      </c>
      <c r="AL22" s="547">
        <f t="shared" ref="AL22:AL27" si="3">+AH22/O22</f>
        <v>1</v>
      </c>
      <c r="AM22" s="548" t="s">
        <v>257</v>
      </c>
      <c r="AN22" s="560"/>
      <c r="AO22" s="18"/>
      <c r="AP22" s="561"/>
      <c r="AQ22" s="560"/>
      <c r="AR22" s="18"/>
      <c r="AS22" s="18"/>
      <c r="AT22" s="18"/>
      <c r="AU22" s="561"/>
      <c r="AV22" s="560"/>
      <c r="AW22" s="18"/>
      <c r="AX22" s="561"/>
      <c r="AY22" s="562"/>
      <c r="AZ22" s="18"/>
      <c r="BA22" s="18"/>
      <c r="BB22" s="18"/>
      <c r="BC22" s="546"/>
      <c r="BD22" s="563" t="s">
        <v>260</v>
      </c>
      <c r="BE22" s="557" t="s">
        <v>260</v>
      </c>
      <c r="BF22" s="389" t="s">
        <v>4218</v>
      </c>
      <c r="BG22" s="549" t="s">
        <v>4372</v>
      </c>
      <c r="BH22" s="554"/>
      <c r="BI22" s="564"/>
      <c r="BJ22" s="14"/>
      <c r="BK22" s="561"/>
      <c r="BL22" s="503"/>
      <c r="BM22" s="503"/>
      <c r="BN22" s="503"/>
      <c r="BO22" s="503"/>
      <c r="BP22" s="503"/>
      <c r="BQ22" s="503"/>
      <c r="BR22" s="503"/>
      <c r="BS22" s="503"/>
      <c r="BT22" s="503"/>
      <c r="BU22" s="503"/>
      <c r="BV22" s="503"/>
      <c r="BW22" s="503"/>
      <c r="BX22" s="503"/>
      <c r="BY22" s="503"/>
      <c r="BZ22" s="503"/>
      <c r="CA22" s="503"/>
      <c r="CB22" s="503"/>
      <c r="CC22" s="503"/>
      <c r="CD22" s="503"/>
      <c r="CE22" s="503"/>
      <c r="CF22" s="503"/>
      <c r="CG22" s="503"/>
      <c r="CH22" s="503"/>
      <c r="CI22" s="503"/>
      <c r="CJ22" s="503"/>
      <c r="CK22" s="503"/>
      <c r="CL22" s="503"/>
      <c r="CM22" s="503"/>
      <c r="CN22" s="503"/>
      <c r="CO22" s="503"/>
      <c r="CP22" s="503"/>
      <c r="CQ22" s="503"/>
      <c r="CR22" s="503"/>
      <c r="CS22" s="503"/>
      <c r="CT22" s="503"/>
      <c r="CU22" s="503"/>
      <c r="CV22" s="503"/>
      <c r="CW22" s="503"/>
      <c r="CX22" s="503"/>
      <c r="CY22" s="503"/>
      <c r="CZ22" s="503"/>
      <c r="DA22" s="503"/>
      <c r="DB22" s="503"/>
      <c r="DC22" s="503"/>
      <c r="DD22" s="503"/>
      <c r="DE22" s="503"/>
      <c r="DF22" s="503"/>
      <c r="DG22" s="503"/>
      <c r="DH22" s="503"/>
      <c r="DI22" s="503"/>
      <c r="DJ22" s="503"/>
      <c r="DK22" s="503"/>
      <c r="DL22" s="503"/>
      <c r="DM22" s="503"/>
      <c r="DN22" s="503"/>
      <c r="DO22" s="503"/>
      <c r="DP22" s="503"/>
    </row>
    <row r="23" spans="1:120" ht="38.25" customHeight="1">
      <c r="A23" s="23">
        <v>0</v>
      </c>
      <c r="B23" s="556">
        <f t="shared" si="2"/>
        <v>16</v>
      </c>
      <c r="C23" s="539" t="s">
        <v>99</v>
      </c>
      <c r="D23" s="389">
        <v>2018</v>
      </c>
      <c r="E23" s="389" t="s">
        <v>954</v>
      </c>
      <c r="F23" s="565"/>
      <c r="G23" s="395" t="s">
        <v>4365</v>
      </c>
      <c r="H23" s="541" t="s">
        <v>102</v>
      </c>
      <c r="I23" s="395" t="s">
        <v>4366</v>
      </c>
      <c r="J23" s="395" t="s">
        <v>4366</v>
      </c>
      <c r="K23" s="395" t="s">
        <v>4367</v>
      </c>
      <c r="L23" s="557" t="s">
        <v>146</v>
      </c>
      <c r="M23" s="26" t="s">
        <v>4373</v>
      </c>
      <c r="N23" s="18"/>
      <c r="O23" s="388">
        <v>1</v>
      </c>
      <c r="P23" s="389" t="s">
        <v>4374</v>
      </c>
      <c r="Q23" s="539" t="s">
        <v>1322</v>
      </c>
      <c r="R23" s="14" t="s">
        <v>4375</v>
      </c>
      <c r="S23" s="540">
        <v>43480</v>
      </c>
      <c r="T23" s="540">
        <v>43784</v>
      </c>
      <c r="U23" s="557"/>
      <c r="V23" s="14"/>
      <c r="W23" s="544">
        <f t="shared" si="0"/>
        <v>43784</v>
      </c>
      <c r="X23" s="545">
        <v>43646</v>
      </c>
      <c r="Y23" s="26" t="s">
        <v>4376</v>
      </c>
      <c r="Z23" s="559">
        <v>0.5</v>
      </c>
      <c r="AA23" s="545">
        <v>43665</v>
      </c>
      <c r="AB23" s="18"/>
      <c r="AC23" s="389" t="s">
        <v>114</v>
      </c>
      <c r="AD23" s="547">
        <f t="shared" si="1"/>
        <v>0.5</v>
      </c>
      <c r="AE23" s="546" t="s">
        <v>133</v>
      </c>
      <c r="AF23" s="545">
        <v>43799</v>
      </c>
      <c r="AG23" s="566" t="s">
        <v>4376</v>
      </c>
      <c r="AH23" s="559">
        <v>1</v>
      </c>
      <c r="AI23" s="562">
        <v>43809</v>
      </c>
      <c r="AJ23" s="395" t="s">
        <v>4377</v>
      </c>
      <c r="AK23" s="18" t="s">
        <v>114</v>
      </c>
      <c r="AL23" s="547">
        <f t="shared" si="3"/>
        <v>1</v>
      </c>
      <c r="AM23" s="548" t="s">
        <v>257</v>
      </c>
      <c r="AN23" s="560"/>
      <c r="AO23" s="18"/>
      <c r="AP23" s="561"/>
      <c r="AQ23" s="560"/>
      <c r="AR23" s="18"/>
      <c r="AS23" s="18"/>
      <c r="AT23" s="18"/>
      <c r="AU23" s="561"/>
      <c r="AV23" s="560"/>
      <c r="AW23" s="18"/>
      <c r="AX23" s="561"/>
      <c r="AY23" s="562"/>
      <c r="AZ23" s="18"/>
      <c r="BA23" s="18"/>
      <c r="BB23" s="18"/>
      <c r="BC23" s="546"/>
      <c r="BD23" s="563" t="s">
        <v>260</v>
      </c>
      <c r="BE23" s="557" t="s">
        <v>260</v>
      </c>
      <c r="BF23" s="389" t="s">
        <v>4218</v>
      </c>
      <c r="BG23" s="395" t="s">
        <v>4377</v>
      </c>
      <c r="BH23" s="554" t="s">
        <v>114</v>
      </c>
      <c r="BI23" s="564">
        <v>43809</v>
      </c>
      <c r="BJ23" s="14" t="s">
        <v>310</v>
      </c>
      <c r="BK23" s="561"/>
      <c r="BL23" s="503"/>
      <c r="BM23" s="503"/>
      <c r="BN23" s="503"/>
      <c r="BO23" s="503"/>
      <c r="BP23" s="503"/>
      <c r="BQ23" s="503"/>
      <c r="BR23" s="503"/>
      <c r="BS23" s="503"/>
      <c r="BT23" s="503"/>
      <c r="BU23" s="503"/>
      <c r="BV23" s="503"/>
      <c r="BW23" s="503"/>
      <c r="BX23" s="503"/>
      <c r="BY23" s="503"/>
      <c r="BZ23" s="503"/>
      <c r="CA23" s="503"/>
      <c r="CB23" s="503"/>
      <c r="CC23" s="503"/>
      <c r="CD23" s="503"/>
      <c r="CE23" s="503"/>
      <c r="CF23" s="503"/>
      <c r="CG23" s="503"/>
      <c r="CH23" s="503"/>
      <c r="CI23" s="503"/>
      <c r="CJ23" s="503"/>
      <c r="CK23" s="503"/>
      <c r="CL23" s="503"/>
      <c r="CM23" s="503"/>
      <c r="CN23" s="503"/>
      <c r="CO23" s="503"/>
      <c r="CP23" s="503"/>
      <c r="CQ23" s="503"/>
      <c r="CR23" s="503"/>
      <c r="CS23" s="503"/>
      <c r="CT23" s="503"/>
      <c r="CU23" s="503"/>
      <c r="CV23" s="503"/>
      <c r="CW23" s="503"/>
      <c r="CX23" s="503"/>
      <c r="CY23" s="503"/>
      <c r="CZ23" s="503"/>
      <c r="DA23" s="503"/>
      <c r="DB23" s="503"/>
      <c r="DC23" s="503"/>
      <c r="DD23" s="503"/>
      <c r="DE23" s="503"/>
      <c r="DF23" s="503"/>
      <c r="DG23" s="503"/>
      <c r="DH23" s="503"/>
      <c r="DI23" s="503"/>
      <c r="DJ23" s="503"/>
      <c r="DK23" s="503"/>
      <c r="DL23" s="503"/>
      <c r="DM23" s="503"/>
      <c r="DN23" s="503"/>
      <c r="DO23" s="503"/>
      <c r="DP23" s="503"/>
    </row>
    <row r="24" spans="1:120" ht="38.25" customHeight="1">
      <c r="A24" s="23">
        <v>22</v>
      </c>
      <c r="B24" s="556">
        <f t="shared" si="2"/>
        <v>17</v>
      </c>
      <c r="C24" s="539" t="s">
        <v>99</v>
      </c>
      <c r="D24" s="389">
        <v>2018</v>
      </c>
      <c r="E24" s="389" t="s">
        <v>954</v>
      </c>
      <c r="F24" s="565"/>
      <c r="G24" s="395" t="s">
        <v>4378</v>
      </c>
      <c r="H24" s="541" t="s">
        <v>102</v>
      </c>
      <c r="I24" s="395" t="s">
        <v>4379</v>
      </c>
      <c r="J24" s="395" t="s">
        <v>4379</v>
      </c>
      <c r="K24" s="395" t="s">
        <v>4380</v>
      </c>
      <c r="L24" s="557" t="s">
        <v>146</v>
      </c>
      <c r="M24" s="395" t="s">
        <v>4381</v>
      </c>
      <c r="N24" s="18"/>
      <c r="O24" s="389">
        <v>12</v>
      </c>
      <c r="P24" s="389" t="s">
        <v>4382</v>
      </c>
      <c r="Q24" s="539" t="s">
        <v>1322</v>
      </c>
      <c r="R24" s="389" t="s">
        <v>4383</v>
      </c>
      <c r="S24" s="540">
        <v>43467</v>
      </c>
      <c r="T24" s="540">
        <v>43830</v>
      </c>
      <c r="U24" s="557"/>
      <c r="V24" s="14"/>
      <c r="W24" s="544">
        <f t="shared" si="0"/>
        <v>43830</v>
      </c>
      <c r="X24" s="545">
        <v>43646</v>
      </c>
      <c r="Y24" s="26" t="s">
        <v>4384</v>
      </c>
      <c r="Z24" s="546">
        <v>6</v>
      </c>
      <c r="AA24" s="545">
        <v>43665</v>
      </c>
      <c r="AB24" s="395" t="s">
        <v>4385</v>
      </c>
      <c r="AC24" s="389" t="s">
        <v>114</v>
      </c>
      <c r="AD24" s="547">
        <f t="shared" si="1"/>
        <v>0.5</v>
      </c>
      <c r="AE24" s="546" t="s">
        <v>133</v>
      </c>
      <c r="AF24" s="545">
        <v>43799</v>
      </c>
      <c r="AG24" s="566" t="s">
        <v>4386</v>
      </c>
      <c r="AH24" s="546">
        <v>12</v>
      </c>
      <c r="AI24" s="562">
        <v>43809</v>
      </c>
      <c r="AJ24" s="395" t="s">
        <v>4387</v>
      </c>
      <c r="AK24" s="18" t="s">
        <v>114</v>
      </c>
      <c r="AL24" s="547">
        <f t="shared" si="3"/>
        <v>1</v>
      </c>
      <c r="AM24" s="548" t="s">
        <v>257</v>
      </c>
      <c r="AN24" s="560"/>
      <c r="AO24" s="18"/>
      <c r="AP24" s="561"/>
      <c r="AQ24" s="560"/>
      <c r="AR24" s="18"/>
      <c r="AS24" s="18"/>
      <c r="AT24" s="18"/>
      <c r="AU24" s="561"/>
      <c r="AV24" s="560"/>
      <c r="AW24" s="18"/>
      <c r="AX24" s="561"/>
      <c r="AY24" s="562"/>
      <c r="AZ24" s="18"/>
      <c r="BA24" s="18"/>
      <c r="BB24" s="18"/>
      <c r="BC24" s="546"/>
      <c r="BD24" s="563" t="s">
        <v>260</v>
      </c>
      <c r="BE24" s="557" t="s">
        <v>260</v>
      </c>
      <c r="BF24" s="389" t="s">
        <v>4218</v>
      </c>
      <c r="BG24" s="395" t="s">
        <v>4387</v>
      </c>
      <c r="BH24" s="554" t="s">
        <v>114</v>
      </c>
      <c r="BI24" s="564">
        <v>43809</v>
      </c>
      <c r="BJ24" s="14" t="s">
        <v>310</v>
      </c>
      <c r="BK24" s="561"/>
      <c r="BL24" s="503"/>
      <c r="BM24" s="503"/>
      <c r="BN24" s="503"/>
      <c r="BO24" s="503"/>
      <c r="BP24" s="503"/>
      <c r="BQ24" s="503"/>
      <c r="BR24" s="503"/>
      <c r="BS24" s="503"/>
      <c r="BT24" s="503"/>
      <c r="BU24" s="503"/>
      <c r="BV24" s="503"/>
      <c r="BW24" s="503"/>
      <c r="BX24" s="503"/>
      <c r="BY24" s="503"/>
      <c r="BZ24" s="503"/>
      <c r="CA24" s="503"/>
      <c r="CB24" s="503"/>
      <c r="CC24" s="503"/>
      <c r="CD24" s="503"/>
      <c r="CE24" s="503"/>
      <c r="CF24" s="503"/>
      <c r="CG24" s="503"/>
      <c r="CH24" s="503"/>
      <c r="CI24" s="503"/>
      <c r="CJ24" s="503"/>
      <c r="CK24" s="503"/>
      <c r="CL24" s="503"/>
      <c r="CM24" s="503"/>
      <c r="CN24" s="503"/>
      <c r="CO24" s="503"/>
      <c r="CP24" s="503"/>
      <c r="CQ24" s="503"/>
      <c r="CR24" s="503"/>
      <c r="CS24" s="503"/>
      <c r="CT24" s="503"/>
      <c r="CU24" s="503"/>
      <c r="CV24" s="503"/>
      <c r="CW24" s="503"/>
      <c r="CX24" s="503"/>
      <c r="CY24" s="503"/>
      <c r="CZ24" s="503"/>
      <c r="DA24" s="503"/>
      <c r="DB24" s="503"/>
      <c r="DC24" s="503"/>
      <c r="DD24" s="503"/>
      <c r="DE24" s="503"/>
      <c r="DF24" s="503"/>
      <c r="DG24" s="503"/>
      <c r="DH24" s="503"/>
      <c r="DI24" s="503"/>
      <c r="DJ24" s="503"/>
      <c r="DK24" s="503"/>
      <c r="DL24" s="503"/>
      <c r="DM24" s="503"/>
      <c r="DN24" s="503"/>
      <c r="DO24" s="503"/>
      <c r="DP24" s="503"/>
    </row>
    <row r="25" spans="1:120" ht="38.25" customHeight="1">
      <c r="A25" s="23">
        <v>0</v>
      </c>
      <c r="B25" s="556">
        <f t="shared" si="2"/>
        <v>18</v>
      </c>
      <c r="C25" s="539" t="s">
        <v>99</v>
      </c>
      <c r="D25" s="389">
        <v>2018</v>
      </c>
      <c r="E25" s="389" t="s">
        <v>954</v>
      </c>
      <c r="F25" s="565"/>
      <c r="G25" s="395" t="s">
        <v>4378</v>
      </c>
      <c r="H25" s="541" t="s">
        <v>102</v>
      </c>
      <c r="I25" s="395" t="s">
        <v>4379</v>
      </c>
      <c r="J25" s="395" t="s">
        <v>4379</v>
      </c>
      <c r="K25" s="395" t="s">
        <v>4380</v>
      </c>
      <c r="L25" s="557" t="s">
        <v>146</v>
      </c>
      <c r="M25" s="395" t="s">
        <v>4388</v>
      </c>
      <c r="N25" s="18"/>
      <c r="O25" s="389">
        <v>12</v>
      </c>
      <c r="P25" s="389" t="s">
        <v>4389</v>
      </c>
      <c r="Q25" s="539" t="s">
        <v>391</v>
      </c>
      <c r="R25" s="389" t="s">
        <v>4390</v>
      </c>
      <c r="S25" s="540">
        <v>43467</v>
      </c>
      <c r="T25" s="540">
        <v>43830</v>
      </c>
      <c r="U25" s="557"/>
      <c r="V25" s="14"/>
      <c r="W25" s="544">
        <f t="shared" si="0"/>
        <v>43830</v>
      </c>
      <c r="X25" s="545">
        <v>43646</v>
      </c>
      <c r="Y25" s="26" t="s">
        <v>4391</v>
      </c>
      <c r="Z25" s="546">
        <v>6</v>
      </c>
      <c r="AA25" s="545">
        <v>43665</v>
      </c>
      <c r="AB25" s="18"/>
      <c r="AC25" s="389" t="s">
        <v>114</v>
      </c>
      <c r="AD25" s="547">
        <f t="shared" si="1"/>
        <v>0.5</v>
      </c>
      <c r="AE25" s="546" t="s">
        <v>133</v>
      </c>
      <c r="AF25" s="545">
        <v>43799</v>
      </c>
      <c r="AG25" s="566" t="s">
        <v>4392</v>
      </c>
      <c r="AH25" s="546">
        <v>12</v>
      </c>
      <c r="AI25" s="562">
        <v>43809</v>
      </c>
      <c r="AJ25" s="549" t="s">
        <v>4393</v>
      </c>
      <c r="AK25" s="18" t="s">
        <v>180</v>
      </c>
      <c r="AL25" s="547">
        <f t="shared" si="3"/>
        <v>1</v>
      </c>
      <c r="AM25" s="548" t="s">
        <v>257</v>
      </c>
      <c r="AN25" s="560"/>
      <c r="AO25" s="18"/>
      <c r="AP25" s="561"/>
      <c r="AQ25" s="560"/>
      <c r="AR25" s="18"/>
      <c r="AS25" s="18"/>
      <c r="AT25" s="18"/>
      <c r="AU25" s="561"/>
      <c r="AV25" s="560"/>
      <c r="AW25" s="18"/>
      <c r="AX25" s="561"/>
      <c r="AY25" s="562"/>
      <c r="AZ25" s="18"/>
      <c r="BA25" s="18"/>
      <c r="BB25" s="18"/>
      <c r="BC25" s="546"/>
      <c r="BD25" s="563" t="s">
        <v>260</v>
      </c>
      <c r="BE25" s="557" t="s">
        <v>260</v>
      </c>
      <c r="BF25" s="389" t="s">
        <v>4218</v>
      </c>
      <c r="BG25" s="549" t="s">
        <v>4394</v>
      </c>
      <c r="BH25" s="554" t="s">
        <v>180</v>
      </c>
      <c r="BI25" s="564">
        <v>43809</v>
      </c>
      <c r="BJ25" s="14"/>
      <c r="BK25" s="561"/>
      <c r="BL25" s="503"/>
      <c r="BM25" s="503"/>
      <c r="BN25" s="503"/>
      <c r="BO25" s="503"/>
      <c r="BP25" s="503"/>
      <c r="BQ25" s="503"/>
      <c r="BR25" s="503"/>
      <c r="BS25" s="503"/>
      <c r="BT25" s="503"/>
      <c r="BU25" s="503"/>
      <c r="BV25" s="503"/>
      <c r="BW25" s="503"/>
      <c r="BX25" s="503"/>
      <c r="BY25" s="503"/>
      <c r="BZ25" s="503"/>
      <c r="CA25" s="503"/>
      <c r="CB25" s="503"/>
      <c r="CC25" s="503"/>
      <c r="CD25" s="503"/>
      <c r="CE25" s="503"/>
      <c r="CF25" s="503"/>
      <c r="CG25" s="503"/>
      <c r="CH25" s="503"/>
      <c r="CI25" s="503"/>
      <c r="CJ25" s="503"/>
      <c r="CK25" s="503"/>
      <c r="CL25" s="503"/>
      <c r="CM25" s="503"/>
      <c r="CN25" s="503"/>
      <c r="CO25" s="503"/>
      <c r="CP25" s="503"/>
      <c r="CQ25" s="503"/>
      <c r="CR25" s="503"/>
      <c r="CS25" s="503"/>
      <c r="CT25" s="503"/>
      <c r="CU25" s="503"/>
      <c r="CV25" s="503"/>
      <c r="CW25" s="503"/>
      <c r="CX25" s="503"/>
      <c r="CY25" s="503"/>
      <c r="CZ25" s="503"/>
      <c r="DA25" s="503"/>
      <c r="DB25" s="503"/>
      <c r="DC25" s="503"/>
      <c r="DD25" s="503"/>
      <c r="DE25" s="503"/>
      <c r="DF25" s="503"/>
      <c r="DG25" s="503"/>
      <c r="DH25" s="503"/>
      <c r="DI25" s="503"/>
      <c r="DJ25" s="503"/>
      <c r="DK25" s="503"/>
      <c r="DL25" s="503"/>
      <c r="DM25" s="503"/>
      <c r="DN25" s="503"/>
      <c r="DO25" s="503"/>
      <c r="DP25" s="503"/>
    </row>
    <row r="26" spans="1:120" ht="38.25" customHeight="1">
      <c r="A26" s="23">
        <v>23</v>
      </c>
      <c r="B26" s="556">
        <f t="shared" si="2"/>
        <v>19</v>
      </c>
      <c r="C26" s="539" t="s">
        <v>99</v>
      </c>
      <c r="D26" s="389">
        <v>2018</v>
      </c>
      <c r="E26" s="389" t="s">
        <v>954</v>
      </c>
      <c r="F26" s="565"/>
      <c r="G26" s="394" t="s">
        <v>4395</v>
      </c>
      <c r="H26" s="541" t="s">
        <v>102</v>
      </c>
      <c r="I26" s="395" t="s">
        <v>4366</v>
      </c>
      <c r="J26" s="395" t="s">
        <v>4366</v>
      </c>
      <c r="K26" s="395" t="s">
        <v>4367</v>
      </c>
      <c r="L26" s="557" t="s">
        <v>146</v>
      </c>
      <c r="M26" s="395" t="s">
        <v>4396</v>
      </c>
      <c r="N26" s="18"/>
      <c r="O26" s="389">
        <v>1</v>
      </c>
      <c r="P26" s="389" t="s">
        <v>4369</v>
      </c>
      <c r="Q26" s="539" t="s">
        <v>167</v>
      </c>
      <c r="R26" s="389" t="s">
        <v>4323</v>
      </c>
      <c r="S26" s="540">
        <v>43467</v>
      </c>
      <c r="T26" s="540">
        <v>43830</v>
      </c>
      <c r="U26" s="557"/>
      <c r="V26" s="14"/>
      <c r="W26" s="544">
        <f t="shared" si="0"/>
        <v>43830</v>
      </c>
      <c r="X26" s="545">
        <v>43646</v>
      </c>
      <c r="Y26" s="26" t="s">
        <v>4370</v>
      </c>
      <c r="Z26" s="546">
        <v>1</v>
      </c>
      <c r="AA26" s="545">
        <v>43665</v>
      </c>
      <c r="AB26" s="18"/>
      <c r="AC26" s="389" t="s">
        <v>114</v>
      </c>
      <c r="AD26" s="547">
        <f t="shared" si="1"/>
        <v>1</v>
      </c>
      <c r="AE26" s="546" t="s">
        <v>257</v>
      </c>
      <c r="AF26" s="545">
        <v>43799</v>
      </c>
      <c r="AG26" s="395" t="s">
        <v>460</v>
      </c>
      <c r="AH26" s="546">
        <v>1</v>
      </c>
      <c r="AI26" s="562">
        <v>43808</v>
      </c>
      <c r="AJ26" s="395" t="s">
        <v>4397</v>
      </c>
      <c r="AK26" s="14" t="s">
        <v>180</v>
      </c>
      <c r="AL26" s="547">
        <f t="shared" si="3"/>
        <v>1</v>
      </c>
      <c r="AM26" s="548" t="s">
        <v>257</v>
      </c>
      <c r="AN26" s="560"/>
      <c r="AO26" s="18"/>
      <c r="AP26" s="561"/>
      <c r="AQ26" s="560"/>
      <c r="AR26" s="18"/>
      <c r="AS26" s="18"/>
      <c r="AT26" s="18"/>
      <c r="AU26" s="561"/>
      <c r="AV26" s="560"/>
      <c r="AW26" s="18"/>
      <c r="AX26" s="561"/>
      <c r="AY26" s="562"/>
      <c r="AZ26" s="18"/>
      <c r="BA26" s="18"/>
      <c r="BB26" s="18"/>
      <c r="BC26" s="546"/>
      <c r="BD26" s="563" t="s">
        <v>260</v>
      </c>
      <c r="BE26" s="557" t="s">
        <v>260</v>
      </c>
      <c r="BF26" s="389" t="s">
        <v>4218</v>
      </c>
      <c r="BG26" s="549" t="s">
        <v>4372</v>
      </c>
      <c r="BH26" s="554"/>
      <c r="BI26" s="564"/>
      <c r="BJ26" s="14"/>
      <c r="BK26" s="561"/>
      <c r="BL26" s="503"/>
      <c r="BM26" s="503"/>
      <c r="BN26" s="503"/>
      <c r="BO26" s="503"/>
      <c r="BP26" s="503"/>
      <c r="BQ26" s="503"/>
      <c r="BR26" s="503"/>
      <c r="BS26" s="503"/>
      <c r="BT26" s="503"/>
      <c r="BU26" s="503"/>
      <c r="BV26" s="503"/>
      <c r="BW26" s="503"/>
      <c r="BX26" s="503"/>
      <c r="BY26" s="503"/>
      <c r="BZ26" s="503"/>
      <c r="CA26" s="503"/>
      <c r="CB26" s="503"/>
      <c r="CC26" s="503"/>
      <c r="CD26" s="503"/>
      <c r="CE26" s="503"/>
      <c r="CF26" s="503"/>
      <c r="CG26" s="503"/>
      <c r="CH26" s="503"/>
      <c r="CI26" s="503"/>
      <c r="CJ26" s="503"/>
      <c r="CK26" s="503"/>
      <c r="CL26" s="503"/>
      <c r="CM26" s="503"/>
      <c r="CN26" s="503"/>
      <c r="CO26" s="503"/>
      <c r="CP26" s="503"/>
      <c r="CQ26" s="503"/>
      <c r="CR26" s="503"/>
      <c r="CS26" s="503"/>
      <c r="CT26" s="503"/>
      <c r="CU26" s="503"/>
      <c r="CV26" s="503"/>
      <c r="CW26" s="503"/>
      <c r="CX26" s="503"/>
      <c r="CY26" s="503"/>
      <c r="CZ26" s="503"/>
      <c r="DA26" s="503"/>
      <c r="DB26" s="503"/>
      <c r="DC26" s="503"/>
      <c r="DD26" s="503"/>
      <c r="DE26" s="503"/>
      <c r="DF26" s="503"/>
      <c r="DG26" s="503"/>
      <c r="DH26" s="503"/>
      <c r="DI26" s="503"/>
      <c r="DJ26" s="503"/>
      <c r="DK26" s="503"/>
      <c r="DL26" s="503"/>
      <c r="DM26" s="503"/>
      <c r="DN26" s="503"/>
      <c r="DO26" s="503"/>
      <c r="DP26" s="503"/>
    </row>
    <row r="27" spans="1:120" ht="38.25" customHeight="1">
      <c r="A27" s="23">
        <v>0</v>
      </c>
      <c r="B27" s="556">
        <f t="shared" si="2"/>
        <v>20</v>
      </c>
      <c r="C27" s="539" t="s">
        <v>99</v>
      </c>
      <c r="D27" s="389">
        <v>2018</v>
      </c>
      <c r="E27" s="389" t="s">
        <v>954</v>
      </c>
      <c r="F27" s="565"/>
      <c r="G27" s="394" t="s">
        <v>4395</v>
      </c>
      <c r="H27" s="541" t="s">
        <v>102</v>
      </c>
      <c r="I27" s="395" t="s">
        <v>4366</v>
      </c>
      <c r="J27" s="395" t="s">
        <v>4366</v>
      </c>
      <c r="K27" s="395" t="s">
        <v>4367</v>
      </c>
      <c r="L27" s="557" t="s">
        <v>146</v>
      </c>
      <c r="M27" s="395" t="s">
        <v>4373</v>
      </c>
      <c r="N27" s="18"/>
      <c r="O27" s="547">
        <v>1</v>
      </c>
      <c r="P27" s="389" t="s">
        <v>4398</v>
      </c>
      <c r="Q27" s="539" t="s">
        <v>1322</v>
      </c>
      <c r="R27" s="14" t="s">
        <v>4375</v>
      </c>
      <c r="S27" s="540">
        <v>43480</v>
      </c>
      <c r="T27" s="540">
        <v>43784</v>
      </c>
      <c r="U27" s="557"/>
      <c r="V27" s="14"/>
      <c r="W27" s="544">
        <f t="shared" si="0"/>
        <v>43784</v>
      </c>
      <c r="X27" s="545">
        <v>43646</v>
      </c>
      <c r="Y27" s="26" t="s">
        <v>4376</v>
      </c>
      <c r="Z27" s="559">
        <v>0.4</v>
      </c>
      <c r="AA27" s="545">
        <v>43665</v>
      </c>
      <c r="AB27" s="395" t="s">
        <v>4399</v>
      </c>
      <c r="AC27" s="389" t="s">
        <v>114</v>
      </c>
      <c r="AD27" s="547">
        <f t="shared" si="1"/>
        <v>0.4</v>
      </c>
      <c r="AE27" s="546" t="s">
        <v>133</v>
      </c>
      <c r="AF27" s="545">
        <v>43799</v>
      </c>
      <c r="AG27" s="566" t="s">
        <v>4376</v>
      </c>
      <c r="AH27" s="559">
        <v>1</v>
      </c>
      <c r="AI27" s="562">
        <v>43809</v>
      </c>
      <c r="AJ27" s="395" t="s">
        <v>4377</v>
      </c>
      <c r="AK27" s="18" t="s">
        <v>114</v>
      </c>
      <c r="AL27" s="547">
        <f t="shared" si="3"/>
        <v>1</v>
      </c>
      <c r="AM27" s="548" t="s">
        <v>257</v>
      </c>
      <c r="AN27" s="560"/>
      <c r="AO27" s="18"/>
      <c r="AP27" s="561"/>
      <c r="AQ27" s="560"/>
      <c r="AR27" s="18"/>
      <c r="AS27" s="18"/>
      <c r="AT27" s="18"/>
      <c r="AU27" s="561"/>
      <c r="AV27" s="560"/>
      <c r="AW27" s="18"/>
      <c r="AX27" s="561"/>
      <c r="AY27" s="562"/>
      <c r="AZ27" s="18"/>
      <c r="BA27" s="18"/>
      <c r="BB27" s="18"/>
      <c r="BC27" s="546"/>
      <c r="BD27" s="563" t="s">
        <v>260</v>
      </c>
      <c r="BE27" s="557" t="s">
        <v>260</v>
      </c>
      <c r="BF27" s="389" t="s">
        <v>4218</v>
      </c>
      <c r="BG27" s="395" t="s">
        <v>4377</v>
      </c>
      <c r="BH27" s="554" t="s">
        <v>114</v>
      </c>
      <c r="BI27" s="564">
        <v>43809</v>
      </c>
      <c r="BJ27" s="14" t="s">
        <v>310</v>
      </c>
      <c r="BK27" s="561"/>
      <c r="BL27" s="503"/>
      <c r="BM27" s="503"/>
      <c r="BN27" s="503"/>
      <c r="BO27" s="503"/>
      <c r="BP27" s="503"/>
      <c r="BQ27" s="503"/>
      <c r="BR27" s="503"/>
      <c r="BS27" s="503"/>
      <c r="BT27" s="503"/>
      <c r="BU27" s="503"/>
      <c r="BV27" s="503"/>
      <c r="BW27" s="503"/>
      <c r="BX27" s="503"/>
      <c r="BY27" s="503"/>
      <c r="BZ27" s="503"/>
      <c r="CA27" s="503"/>
      <c r="CB27" s="503"/>
      <c r="CC27" s="503"/>
      <c r="CD27" s="503"/>
      <c r="CE27" s="503"/>
      <c r="CF27" s="503"/>
      <c r="CG27" s="503"/>
      <c r="CH27" s="503"/>
      <c r="CI27" s="503"/>
      <c r="CJ27" s="503"/>
      <c r="CK27" s="503"/>
      <c r="CL27" s="503"/>
      <c r="CM27" s="503"/>
      <c r="CN27" s="503"/>
      <c r="CO27" s="503"/>
      <c r="CP27" s="503"/>
      <c r="CQ27" s="503"/>
      <c r="CR27" s="503"/>
      <c r="CS27" s="503"/>
      <c r="CT27" s="503"/>
      <c r="CU27" s="503"/>
      <c r="CV27" s="503"/>
      <c r="CW27" s="503"/>
      <c r="CX27" s="503"/>
      <c r="CY27" s="503"/>
      <c r="CZ27" s="503"/>
      <c r="DA27" s="503"/>
      <c r="DB27" s="503"/>
      <c r="DC27" s="503"/>
      <c r="DD27" s="503"/>
      <c r="DE27" s="503"/>
      <c r="DF27" s="503"/>
      <c r="DG27" s="503"/>
      <c r="DH27" s="503"/>
      <c r="DI27" s="503"/>
      <c r="DJ27" s="503"/>
      <c r="DK27" s="503"/>
      <c r="DL27" s="503"/>
      <c r="DM27" s="503"/>
      <c r="DN27" s="503"/>
      <c r="DO27" s="503"/>
      <c r="DP27" s="503"/>
    </row>
    <row r="28" spans="1:120" ht="38.25" customHeight="1">
      <c r="A28" s="14">
        <v>25</v>
      </c>
      <c r="B28" s="556">
        <f t="shared" si="2"/>
        <v>21</v>
      </c>
      <c r="C28" s="539" t="s">
        <v>99</v>
      </c>
      <c r="D28" s="389">
        <v>2018</v>
      </c>
      <c r="E28" s="389" t="s">
        <v>954</v>
      </c>
      <c r="F28" s="565"/>
      <c r="G28" s="395" t="s">
        <v>4400</v>
      </c>
      <c r="H28" s="541" t="s">
        <v>102</v>
      </c>
      <c r="I28" s="395" t="s">
        <v>4401</v>
      </c>
      <c r="J28" s="395" t="s">
        <v>4401</v>
      </c>
      <c r="K28" s="395" t="s">
        <v>4402</v>
      </c>
      <c r="L28" s="557" t="s">
        <v>146</v>
      </c>
      <c r="M28" s="395" t="s">
        <v>4403</v>
      </c>
      <c r="N28" s="18"/>
      <c r="O28" s="569">
        <v>13</v>
      </c>
      <c r="P28" s="389" t="s">
        <v>4403</v>
      </c>
      <c r="Q28" s="539" t="s">
        <v>391</v>
      </c>
      <c r="R28" s="14" t="s">
        <v>4404</v>
      </c>
      <c r="S28" s="540">
        <v>43420</v>
      </c>
      <c r="T28" s="540">
        <v>43830</v>
      </c>
      <c r="U28" s="557"/>
      <c r="V28" s="14"/>
      <c r="W28" s="544">
        <f t="shared" si="0"/>
        <v>43830</v>
      </c>
      <c r="X28" s="545">
        <v>43646</v>
      </c>
      <c r="Y28" s="26"/>
      <c r="Z28" s="546">
        <v>8</v>
      </c>
      <c r="AA28" s="545">
        <v>43665</v>
      </c>
      <c r="AB28" s="395" t="s">
        <v>4405</v>
      </c>
      <c r="AC28" s="389" t="s">
        <v>114</v>
      </c>
      <c r="AD28" s="547">
        <f t="shared" si="1"/>
        <v>0.61538461538461542</v>
      </c>
      <c r="AE28" s="546" t="s">
        <v>133</v>
      </c>
      <c r="AF28" s="545">
        <v>43799</v>
      </c>
      <c r="AG28" s="395" t="s">
        <v>4406</v>
      </c>
      <c r="AH28" s="546">
        <v>11</v>
      </c>
      <c r="AI28" s="562">
        <v>43809</v>
      </c>
      <c r="AJ28" s="549" t="s">
        <v>4407</v>
      </c>
      <c r="AK28" s="18" t="s">
        <v>180</v>
      </c>
      <c r="AL28" s="547">
        <v>10</v>
      </c>
      <c r="AM28" s="548" t="s">
        <v>257</v>
      </c>
      <c r="AN28" s="560"/>
      <c r="AO28" s="18"/>
      <c r="AP28" s="561"/>
      <c r="AQ28" s="560"/>
      <c r="AR28" s="18"/>
      <c r="AS28" s="18"/>
      <c r="AT28" s="18"/>
      <c r="AU28" s="561"/>
      <c r="AV28" s="560"/>
      <c r="AW28" s="18"/>
      <c r="AX28" s="561"/>
      <c r="AY28" s="562"/>
      <c r="AZ28" s="18"/>
      <c r="BA28" s="18"/>
      <c r="BB28" s="18"/>
      <c r="BC28" s="546"/>
      <c r="BD28" s="563" t="s">
        <v>260</v>
      </c>
      <c r="BE28" s="557" t="s">
        <v>260</v>
      </c>
      <c r="BF28" s="389" t="s">
        <v>4218</v>
      </c>
      <c r="BG28" s="549" t="s">
        <v>4408</v>
      </c>
      <c r="BH28" s="554" t="s">
        <v>180</v>
      </c>
      <c r="BI28" s="564">
        <v>43811</v>
      </c>
      <c r="BJ28" s="14"/>
      <c r="BK28" s="561"/>
      <c r="BL28" s="503"/>
      <c r="BM28" s="503"/>
      <c r="BN28" s="503"/>
      <c r="BO28" s="503"/>
      <c r="BP28" s="503"/>
      <c r="BQ28" s="503"/>
      <c r="BR28" s="503"/>
      <c r="BS28" s="503"/>
      <c r="BT28" s="503"/>
      <c r="BU28" s="503"/>
      <c r="BV28" s="503"/>
      <c r="BW28" s="503"/>
      <c r="BX28" s="503"/>
      <c r="BY28" s="503"/>
      <c r="BZ28" s="503"/>
      <c r="CA28" s="503"/>
      <c r="CB28" s="503"/>
      <c r="CC28" s="503"/>
      <c r="CD28" s="503"/>
      <c r="CE28" s="503"/>
      <c r="CF28" s="503"/>
      <c r="CG28" s="503"/>
      <c r="CH28" s="503"/>
      <c r="CI28" s="503"/>
      <c r="CJ28" s="503"/>
      <c r="CK28" s="503"/>
      <c r="CL28" s="503"/>
      <c r="CM28" s="503"/>
      <c r="CN28" s="503"/>
      <c r="CO28" s="503"/>
      <c r="CP28" s="503"/>
      <c r="CQ28" s="503"/>
      <c r="CR28" s="503"/>
      <c r="CS28" s="503"/>
      <c r="CT28" s="503"/>
      <c r="CU28" s="503"/>
      <c r="CV28" s="503"/>
      <c r="CW28" s="503"/>
      <c r="CX28" s="503"/>
      <c r="CY28" s="503"/>
      <c r="CZ28" s="503"/>
      <c r="DA28" s="503"/>
      <c r="DB28" s="503"/>
      <c r="DC28" s="503"/>
      <c r="DD28" s="503"/>
      <c r="DE28" s="503"/>
      <c r="DF28" s="503"/>
      <c r="DG28" s="503"/>
      <c r="DH28" s="503"/>
      <c r="DI28" s="503"/>
      <c r="DJ28" s="503"/>
      <c r="DK28" s="503"/>
      <c r="DL28" s="503"/>
      <c r="DM28" s="503"/>
      <c r="DN28" s="503"/>
      <c r="DO28" s="503"/>
      <c r="DP28" s="503"/>
    </row>
    <row r="29" spans="1:120" ht="38.25" customHeight="1">
      <c r="A29" s="14">
        <v>0</v>
      </c>
      <c r="B29" s="556">
        <f t="shared" si="2"/>
        <v>22</v>
      </c>
      <c r="C29" s="539" t="s">
        <v>99</v>
      </c>
      <c r="D29" s="389">
        <v>2018</v>
      </c>
      <c r="E29" s="389" t="s">
        <v>954</v>
      </c>
      <c r="F29" s="565"/>
      <c r="G29" s="395" t="s">
        <v>4400</v>
      </c>
      <c r="H29" s="541" t="s">
        <v>102</v>
      </c>
      <c r="I29" s="395" t="s">
        <v>4401</v>
      </c>
      <c r="J29" s="395" t="s">
        <v>4401</v>
      </c>
      <c r="K29" s="395" t="s">
        <v>4402</v>
      </c>
      <c r="L29" s="557" t="s">
        <v>146</v>
      </c>
      <c r="M29" s="395" t="s">
        <v>4409</v>
      </c>
      <c r="N29" s="18"/>
      <c r="O29" s="569">
        <v>13</v>
      </c>
      <c r="P29" s="389" t="s">
        <v>4409</v>
      </c>
      <c r="Q29" s="539" t="s">
        <v>1322</v>
      </c>
      <c r="R29" s="14" t="s">
        <v>1340</v>
      </c>
      <c r="S29" s="540">
        <v>43420</v>
      </c>
      <c r="T29" s="540">
        <v>43830</v>
      </c>
      <c r="U29" s="557"/>
      <c r="V29" s="14"/>
      <c r="W29" s="544">
        <f t="shared" si="0"/>
        <v>43830</v>
      </c>
      <c r="X29" s="545">
        <v>43646</v>
      </c>
      <c r="Y29" s="26" t="s">
        <v>4410</v>
      </c>
      <c r="Z29" s="546">
        <v>8</v>
      </c>
      <c r="AA29" s="545">
        <v>43665</v>
      </c>
      <c r="AB29" s="395" t="s">
        <v>4410</v>
      </c>
      <c r="AC29" s="389" t="s">
        <v>114</v>
      </c>
      <c r="AD29" s="547">
        <f t="shared" si="1"/>
        <v>0.61538461538461542</v>
      </c>
      <c r="AE29" s="546" t="s">
        <v>133</v>
      </c>
      <c r="AF29" s="545">
        <v>43799</v>
      </c>
      <c r="AG29" s="26" t="s">
        <v>4411</v>
      </c>
      <c r="AH29" s="546">
        <v>13</v>
      </c>
      <c r="AI29" s="562">
        <v>43809</v>
      </c>
      <c r="AJ29" s="395" t="s">
        <v>4412</v>
      </c>
      <c r="AK29" s="18" t="s">
        <v>114</v>
      </c>
      <c r="AL29" s="547">
        <v>1</v>
      </c>
      <c r="AM29" s="548" t="s">
        <v>257</v>
      </c>
      <c r="AN29" s="560"/>
      <c r="AO29" s="18"/>
      <c r="AP29" s="561"/>
      <c r="AQ29" s="560"/>
      <c r="AR29" s="18"/>
      <c r="AS29" s="18"/>
      <c r="AT29" s="18"/>
      <c r="AU29" s="561"/>
      <c r="AV29" s="560"/>
      <c r="AW29" s="18"/>
      <c r="AX29" s="561"/>
      <c r="AY29" s="562"/>
      <c r="AZ29" s="18"/>
      <c r="BA29" s="18"/>
      <c r="BB29" s="18"/>
      <c r="BC29" s="546"/>
      <c r="BD29" s="563" t="s">
        <v>260</v>
      </c>
      <c r="BE29" s="557" t="s">
        <v>260</v>
      </c>
      <c r="BF29" s="389" t="s">
        <v>4218</v>
      </c>
      <c r="BG29" s="395" t="s">
        <v>4412</v>
      </c>
      <c r="BH29" s="554" t="s">
        <v>114</v>
      </c>
      <c r="BI29" s="564">
        <v>43809</v>
      </c>
      <c r="BJ29" s="14" t="s">
        <v>310</v>
      </c>
      <c r="BK29" s="561"/>
      <c r="BL29" s="503"/>
      <c r="BM29" s="503"/>
      <c r="BN29" s="503"/>
      <c r="BO29" s="503"/>
      <c r="BP29" s="503"/>
      <c r="BQ29" s="503"/>
      <c r="BR29" s="503"/>
      <c r="BS29" s="503"/>
      <c r="BT29" s="503"/>
      <c r="BU29" s="503"/>
      <c r="BV29" s="503"/>
      <c r="BW29" s="503"/>
      <c r="BX29" s="503"/>
      <c r="BY29" s="503"/>
      <c r="BZ29" s="503"/>
      <c r="CA29" s="503"/>
      <c r="CB29" s="503"/>
      <c r="CC29" s="503"/>
      <c r="CD29" s="503"/>
      <c r="CE29" s="503"/>
      <c r="CF29" s="503"/>
      <c r="CG29" s="503"/>
      <c r="CH29" s="503"/>
      <c r="CI29" s="503"/>
      <c r="CJ29" s="503"/>
      <c r="CK29" s="503"/>
      <c r="CL29" s="503"/>
      <c r="CM29" s="503"/>
      <c r="CN29" s="503"/>
      <c r="CO29" s="503"/>
      <c r="CP29" s="503"/>
      <c r="CQ29" s="503"/>
      <c r="CR29" s="503"/>
      <c r="CS29" s="503"/>
      <c r="CT29" s="503"/>
      <c r="CU29" s="503"/>
      <c r="CV29" s="503"/>
      <c r="CW29" s="503"/>
      <c r="CX29" s="503"/>
      <c r="CY29" s="503"/>
      <c r="CZ29" s="503"/>
      <c r="DA29" s="503"/>
      <c r="DB29" s="503"/>
      <c r="DC29" s="503"/>
      <c r="DD29" s="503"/>
      <c r="DE29" s="503"/>
      <c r="DF29" s="503"/>
      <c r="DG29" s="503"/>
      <c r="DH29" s="503"/>
      <c r="DI29" s="503"/>
      <c r="DJ29" s="503"/>
      <c r="DK29" s="503"/>
      <c r="DL29" s="503"/>
      <c r="DM29" s="503"/>
      <c r="DN29" s="503"/>
      <c r="DO29" s="503"/>
      <c r="DP29" s="503"/>
    </row>
    <row r="30" spans="1:120" ht="38.25" customHeight="1">
      <c r="A30" s="14">
        <v>0</v>
      </c>
      <c r="B30" s="556">
        <f t="shared" si="2"/>
        <v>23</v>
      </c>
      <c r="C30" s="539" t="s">
        <v>99</v>
      </c>
      <c r="D30" s="389">
        <v>2018</v>
      </c>
      <c r="E30" s="389" t="s">
        <v>954</v>
      </c>
      <c r="F30" s="565"/>
      <c r="G30" s="395" t="s">
        <v>4400</v>
      </c>
      <c r="H30" s="541" t="s">
        <v>102</v>
      </c>
      <c r="I30" s="395" t="s">
        <v>4401</v>
      </c>
      <c r="J30" s="395" t="s">
        <v>4401</v>
      </c>
      <c r="K30" s="395" t="s">
        <v>4402</v>
      </c>
      <c r="L30" s="557" t="s">
        <v>146</v>
      </c>
      <c r="M30" s="395" t="s">
        <v>4413</v>
      </c>
      <c r="N30" s="18"/>
      <c r="O30" s="547">
        <v>1</v>
      </c>
      <c r="P30" s="389" t="s">
        <v>4414</v>
      </c>
      <c r="Q30" s="539" t="s">
        <v>475</v>
      </c>
      <c r="R30" s="14" t="s">
        <v>4323</v>
      </c>
      <c r="S30" s="540">
        <v>43420</v>
      </c>
      <c r="T30" s="540">
        <v>43830</v>
      </c>
      <c r="U30" s="557"/>
      <c r="V30" s="14"/>
      <c r="W30" s="544">
        <f t="shared" si="0"/>
        <v>43830</v>
      </c>
      <c r="X30" s="545">
        <v>43646</v>
      </c>
      <c r="Y30" s="26" t="s">
        <v>4415</v>
      </c>
      <c r="Z30" s="559">
        <v>0</v>
      </c>
      <c r="AA30" s="545">
        <v>43665</v>
      </c>
      <c r="AB30" s="18"/>
      <c r="AC30" s="389" t="s">
        <v>114</v>
      </c>
      <c r="AD30" s="547">
        <f t="shared" si="1"/>
        <v>0</v>
      </c>
      <c r="AE30" s="546" t="s">
        <v>133</v>
      </c>
      <c r="AF30" s="545">
        <v>43799</v>
      </c>
      <c r="AG30" s="395" t="s">
        <v>4416</v>
      </c>
      <c r="AH30" s="559">
        <f>1/1</f>
        <v>1</v>
      </c>
      <c r="AI30" s="562">
        <v>43809</v>
      </c>
      <c r="AJ30" s="395" t="s">
        <v>4417</v>
      </c>
      <c r="AK30" s="18" t="s">
        <v>114</v>
      </c>
      <c r="AL30" s="547">
        <f>+AH30/O30</f>
        <v>1</v>
      </c>
      <c r="AM30" s="548" t="s">
        <v>257</v>
      </c>
      <c r="AN30" s="560"/>
      <c r="AO30" s="18"/>
      <c r="AP30" s="561"/>
      <c r="AQ30" s="560"/>
      <c r="AR30" s="18"/>
      <c r="AS30" s="18"/>
      <c r="AT30" s="18"/>
      <c r="AU30" s="561"/>
      <c r="AV30" s="560"/>
      <c r="AW30" s="18"/>
      <c r="AX30" s="561"/>
      <c r="AY30" s="562"/>
      <c r="AZ30" s="18"/>
      <c r="BA30" s="18"/>
      <c r="BB30" s="18"/>
      <c r="BC30" s="546"/>
      <c r="BD30" s="563" t="s">
        <v>260</v>
      </c>
      <c r="BE30" s="557" t="s">
        <v>260</v>
      </c>
      <c r="BF30" s="389" t="s">
        <v>4218</v>
      </c>
      <c r="BG30" s="395" t="s">
        <v>4417</v>
      </c>
      <c r="BH30" s="554" t="s">
        <v>114</v>
      </c>
      <c r="BI30" s="564">
        <v>43809</v>
      </c>
      <c r="BJ30" s="14" t="s">
        <v>310</v>
      </c>
      <c r="BK30" s="561"/>
      <c r="BL30" s="503"/>
      <c r="BM30" s="503"/>
      <c r="BN30" s="503"/>
      <c r="BO30" s="503"/>
      <c r="BP30" s="503"/>
      <c r="BQ30" s="503"/>
      <c r="BR30" s="503"/>
      <c r="BS30" s="503"/>
      <c r="BT30" s="503"/>
      <c r="BU30" s="503"/>
      <c r="BV30" s="503"/>
      <c r="BW30" s="503"/>
      <c r="BX30" s="503"/>
      <c r="BY30" s="503"/>
      <c r="BZ30" s="503"/>
      <c r="CA30" s="503"/>
      <c r="CB30" s="503"/>
      <c r="CC30" s="503"/>
      <c r="CD30" s="503"/>
      <c r="CE30" s="503"/>
      <c r="CF30" s="503"/>
      <c r="CG30" s="503"/>
      <c r="CH30" s="503"/>
      <c r="CI30" s="503"/>
      <c r="CJ30" s="503"/>
      <c r="CK30" s="503"/>
      <c r="CL30" s="503"/>
      <c r="CM30" s="503"/>
      <c r="CN30" s="503"/>
      <c r="CO30" s="503"/>
      <c r="CP30" s="503"/>
      <c r="CQ30" s="503"/>
      <c r="CR30" s="503"/>
      <c r="CS30" s="503"/>
      <c r="CT30" s="503"/>
      <c r="CU30" s="503"/>
      <c r="CV30" s="503"/>
      <c r="CW30" s="503"/>
      <c r="CX30" s="503"/>
      <c r="CY30" s="503"/>
      <c r="CZ30" s="503"/>
      <c r="DA30" s="503"/>
      <c r="DB30" s="503"/>
      <c r="DC30" s="503"/>
      <c r="DD30" s="503"/>
      <c r="DE30" s="503"/>
      <c r="DF30" s="503"/>
      <c r="DG30" s="503"/>
      <c r="DH30" s="503"/>
      <c r="DI30" s="503"/>
      <c r="DJ30" s="503"/>
      <c r="DK30" s="503"/>
      <c r="DL30" s="503"/>
      <c r="DM30" s="503"/>
      <c r="DN30" s="503"/>
      <c r="DO30" s="503"/>
      <c r="DP30" s="503"/>
    </row>
    <row r="31" spans="1:120" ht="38.25" customHeight="1">
      <c r="A31" s="14">
        <v>29</v>
      </c>
      <c r="B31" s="556">
        <f t="shared" si="2"/>
        <v>24</v>
      </c>
      <c r="C31" s="539" t="s">
        <v>99</v>
      </c>
      <c r="D31" s="389">
        <v>2018</v>
      </c>
      <c r="E31" s="389" t="s">
        <v>954</v>
      </c>
      <c r="F31" s="565"/>
      <c r="G31" s="395" t="s">
        <v>4418</v>
      </c>
      <c r="H31" s="541" t="s">
        <v>102</v>
      </c>
      <c r="I31" s="395" t="s">
        <v>4419</v>
      </c>
      <c r="J31" s="395" t="s">
        <v>4419</v>
      </c>
      <c r="K31" s="395" t="s">
        <v>4420</v>
      </c>
      <c r="L31" s="557" t="s">
        <v>106</v>
      </c>
      <c r="M31" s="26" t="s">
        <v>4421</v>
      </c>
      <c r="N31" s="18"/>
      <c r="O31" s="547">
        <v>1</v>
      </c>
      <c r="P31" s="389" t="s">
        <v>4422</v>
      </c>
      <c r="Q31" s="539" t="s">
        <v>1322</v>
      </c>
      <c r="R31" s="389" t="s">
        <v>4423</v>
      </c>
      <c r="S31" s="540">
        <v>43467</v>
      </c>
      <c r="T31" s="540">
        <v>43830</v>
      </c>
      <c r="U31" s="557"/>
      <c r="V31" s="14"/>
      <c r="W31" s="544">
        <f t="shared" si="0"/>
        <v>43830</v>
      </c>
      <c r="X31" s="545">
        <v>43646</v>
      </c>
      <c r="Y31" s="26" t="s">
        <v>4273</v>
      </c>
      <c r="Z31" s="559">
        <v>0.6</v>
      </c>
      <c r="AA31" s="545">
        <v>43665</v>
      </c>
      <c r="AB31" s="18"/>
      <c r="AC31" s="389" t="s">
        <v>114</v>
      </c>
      <c r="AD31" s="547">
        <f t="shared" si="1"/>
        <v>0.6</v>
      </c>
      <c r="AE31" s="546" t="s">
        <v>133</v>
      </c>
      <c r="AF31" s="545">
        <v>43799</v>
      </c>
      <c r="AG31" s="395" t="s">
        <v>4274</v>
      </c>
      <c r="AH31" s="559">
        <v>1</v>
      </c>
      <c r="AI31" s="562">
        <v>43809</v>
      </c>
      <c r="AJ31" s="395" t="s">
        <v>4275</v>
      </c>
      <c r="AK31" s="395" t="s">
        <v>114</v>
      </c>
      <c r="AL31" s="547">
        <v>1</v>
      </c>
      <c r="AM31" s="548" t="s">
        <v>257</v>
      </c>
      <c r="AN31" s="560"/>
      <c r="AO31" s="18"/>
      <c r="AP31" s="561"/>
      <c r="AQ31" s="560"/>
      <c r="AR31" s="18"/>
      <c r="AS31" s="18"/>
      <c r="AT31" s="18"/>
      <c r="AU31" s="561"/>
      <c r="AV31" s="560"/>
      <c r="AW31" s="18"/>
      <c r="AX31" s="561"/>
      <c r="AY31" s="562"/>
      <c r="AZ31" s="18"/>
      <c r="BA31" s="18"/>
      <c r="BB31" s="18"/>
      <c r="BC31" s="546"/>
      <c r="BD31" s="563" t="s">
        <v>260</v>
      </c>
      <c r="BE31" s="557" t="s">
        <v>260</v>
      </c>
      <c r="BF31" s="389" t="s">
        <v>4218</v>
      </c>
      <c r="BG31" s="395" t="s">
        <v>4424</v>
      </c>
      <c r="BH31" s="554" t="s">
        <v>114</v>
      </c>
      <c r="BI31" s="564">
        <v>43809</v>
      </c>
      <c r="BJ31" s="14" t="s">
        <v>310</v>
      </c>
      <c r="BK31" s="561"/>
      <c r="BL31" s="503"/>
      <c r="BM31" s="503"/>
      <c r="BN31" s="503"/>
      <c r="BO31" s="503"/>
      <c r="BP31" s="503"/>
      <c r="BQ31" s="503"/>
      <c r="BR31" s="503"/>
      <c r="BS31" s="503"/>
      <c r="BT31" s="503"/>
      <c r="BU31" s="503"/>
      <c r="BV31" s="503"/>
      <c r="BW31" s="503"/>
      <c r="BX31" s="503"/>
      <c r="BY31" s="503"/>
      <c r="BZ31" s="503"/>
      <c r="CA31" s="503"/>
      <c r="CB31" s="503"/>
      <c r="CC31" s="503"/>
      <c r="CD31" s="503"/>
      <c r="CE31" s="503"/>
      <c r="CF31" s="503"/>
      <c r="CG31" s="503"/>
      <c r="CH31" s="503"/>
      <c r="CI31" s="503"/>
      <c r="CJ31" s="503"/>
      <c r="CK31" s="503"/>
      <c r="CL31" s="503"/>
      <c r="CM31" s="503"/>
      <c r="CN31" s="503"/>
      <c r="CO31" s="503"/>
      <c r="CP31" s="503"/>
      <c r="CQ31" s="503"/>
      <c r="CR31" s="503"/>
      <c r="CS31" s="503"/>
      <c r="CT31" s="503"/>
      <c r="CU31" s="503"/>
      <c r="CV31" s="503"/>
      <c r="CW31" s="503"/>
      <c r="CX31" s="503"/>
      <c r="CY31" s="503"/>
      <c r="CZ31" s="503"/>
      <c r="DA31" s="503"/>
      <c r="DB31" s="503"/>
      <c r="DC31" s="503"/>
      <c r="DD31" s="503"/>
      <c r="DE31" s="503"/>
      <c r="DF31" s="503"/>
      <c r="DG31" s="503"/>
      <c r="DH31" s="503"/>
      <c r="DI31" s="503"/>
      <c r="DJ31" s="503"/>
      <c r="DK31" s="503"/>
      <c r="DL31" s="503"/>
      <c r="DM31" s="503"/>
      <c r="DN31" s="503"/>
      <c r="DO31" s="503"/>
      <c r="DP31" s="503"/>
    </row>
    <row r="32" spans="1:120" ht="38.25" customHeight="1">
      <c r="A32" s="14">
        <v>31</v>
      </c>
      <c r="B32" s="556">
        <f t="shared" si="2"/>
        <v>25</v>
      </c>
      <c r="C32" s="539" t="s">
        <v>99</v>
      </c>
      <c r="D32" s="389">
        <v>2016</v>
      </c>
      <c r="E32" s="389" t="s">
        <v>1019</v>
      </c>
      <c r="F32" s="565"/>
      <c r="G32" s="395" t="s">
        <v>4425</v>
      </c>
      <c r="H32" s="541" t="s">
        <v>102</v>
      </c>
      <c r="I32" s="395" t="s">
        <v>4426</v>
      </c>
      <c r="J32" s="395" t="s">
        <v>4426</v>
      </c>
      <c r="K32" s="395" t="s">
        <v>4426</v>
      </c>
      <c r="L32" s="557" t="s">
        <v>146</v>
      </c>
      <c r="M32" s="395" t="s">
        <v>4426</v>
      </c>
      <c r="N32" s="18"/>
      <c r="O32" s="547">
        <v>1</v>
      </c>
      <c r="P32" s="389" t="s">
        <v>4426</v>
      </c>
      <c r="Q32" s="539" t="s">
        <v>391</v>
      </c>
      <c r="R32" s="389" t="s">
        <v>573</v>
      </c>
      <c r="S32" s="540"/>
      <c r="T32" s="540">
        <v>43311</v>
      </c>
      <c r="U32" s="557"/>
      <c r="V32" s="14"/>
      <c r="W32" s="544">
        <f t="shared" si="0"/>
        <v>43311</v>
      </c>
      <c r="X32" s="545">
        <v>43646</v>
      </c>
      <c r="Y32" s="568" t="s">
        <v>4427</v>
      </c>
      <c r="Z32" s="559">
        <v>0</v>
      </c>
      <c r="AA32" s="545">
        <v>43664</v>
      </c>
      <c r="AB32" s="549"/>
      <c r="AC32" s="389" t="s">
        <v>322</v>
      </c>
      <c r="AD32" s="547">
        <f t="shared" si="1"/>
        <v>0</v>
      </c>
      <c r="AE32" s="546" t="s">
        <v>115</v>
      </c>
      <c r="AF32" s="545">
        <v>43799</v>
      </c>
      <c r="AG32" s="566" t="s">
        <v>4428</v>
      </c>
      <c r="AH32" s="559">
        <v>1</v>
      </c>
      <c r="AI32" s="562">
        <v>43809</v>
      </c>
      <c r="AJ32" s="549" t="s">
        <v>4429</v>
      </c>
      <c r="AK32" s="18" t="s">
        <v>180</v>
      </c>
      <c r="AL32" s="547">
        <f t="shared" ref="AL32:AL33" si="4">+AH32/O32</f>
        <v>1</v>
      </c>
      <c r="AM32" s="548" t="s">
        <v>257</v>
      </c>
      <c r="AN32" s="560"/>
      <c r="AO32" s="18"/>
      <c r="AP32" s="561"/>
      <c r="AQ32" s="560"/>
      <c r="AR32" s="18"/>
      <c r="AS32" s="18"/>
      <c r="AT32" s="18"/>
      <c r="AU32" s="561"/>
      <c r="AV32" s="560"/>
      <c r="AW32" s="18"/>
      <c r="AX32" s="561"/>
      <c r="AY32" s="562"/>
      <c r="AZ32" s="18"/>
      <c r="BA32" s="18"/>
      <c r="BB32" s="18"/>
      <c r="BC32" s="546"/>
      <c r="BD32" s="563" t="s">
        <v>260</v>
      </c>
      <c r="BE32" s="557" t="s">
        <v>260</v>
      </c>
      <c r="BF32" s="389" t="s">
        <v>4218</v>
      </c>
      <c r="BG32" s="549" t="s">
        <v>4430</v>
      </c>
      <c r="BH32" s="554" t="s">
        <v>180</v>
      </c>
      <c r="BI32" s="564">
        <v>43809</v>
      </c>
      <c r="BJ32" s="14"/>
      <c r="BK32" s="561"/>
      <c r="BL32" s="503"/>
      <c r="BM32" s="503"/>
      <c r="BN32" s="503"/>
      <c r="BO32" s="503"/>
      <c r="BP32" s="503"/>
      <c r="BQ32" s="503"/>
      <c r="BR32" s="503"/>
      <c r="BS32" s="503"/>
      <c r="BT32" s="503"/>
      <c r="BU32" s="503"/>
      <c r="BV32" s="503"/>
      <c r="BW32" s="503"/>
      <c r="BX32" s="503"/>
      <c r="BY32" s="503"/>
      <c r="BZ32" s="503"/>
      <c r="CA32" s="503"/>
      <c r="CB32" s="503"/>
      <c r="CC32" s="503"/>
      <c r="CD32" s="503"/>
      <c r="CE32" s="503"/>
      <c r="CF32" s="503"/>
      <c r="CG32" s="503"/>
      <c r="CH32" s="503"/>
      <c r="CI32" s="503"/>
      <c r="CJ32" s="503"/>
      <c r="CK32" s="503"/>
      <c r="CL32" s="503"/>
      <c r="CM32" s="503"/>
      <c r="CN32" s="503"/>
      <c r="CO32" s="503"/>
      <c r="CP32" s="503"/>
      <c r="CQ32" s="503"/>
      <c r="CR32" s="503"/>
      <c r="CS32" s="503"/>
      <c r="CT32" s="503"/>
      <c r="CU32" s="503"/>
      <c r="CV32" s="503"/>
      <c r="CW32" s="503"/>
      <c r="CX32" s="503"/>
      <c r="CY32" s="503"/>
      <c r="CZ32" s="503"/>
      <c r="DA32" s="503"/>
      <c r="DB32" s="503"/>
      <c r="DC32" s="503"/>
      <c r="DD32" s="503"/>
      <c r="DE32" s="503"/>
      <c r="DF32" s="503"/>
      <c r="DG32" s="503"/>
      <c r="DH32" s="503"/>
      <c r="DI32" s="503"/>
      <c r="DJ32" s="503"/>
      <c r="DK32" s="503"/>
      <c r="DL32" s="503"/>
      <c r="DM32" s="503"/>
      <c r="DN32" s="503"/>
      <c r="DO32" s="503"/>
      <c r="DP32" s="503"/>
    </row>
    <row r="33" spans="1:120" ht="38.25" customHeight="1">
      <c r="A33" s="14">
        <v>32</v>
      </c>
      <c r="B33" s="556">
        <f t="shared" si="2"/>
        <v>26</v>
      </c>
      <c r="C33" s="539" t="s">
        <v>99</v>
      </c>
      <c r="D33" s="389">
        <v>2016</v>
      </c>
      <c r="E33" s="389" t="s">
        <v>1019</v>
      </c>
      <c r="F33" s="565"/>
      <c r="G33" s="395" t="s">
        <v>4431</v>
      </c>
      <c r="H33" s="541" t="s">
        <v>102</v>
      </c>
      <c r="I33" s="395" t="s">
        <v>4426</v>
      </c>
      <c r="J33" s="395" t="s">
        <v>4426</v>
      </c>
      <c r="K33" s="395" t="s">
        <v>4426</v>
      </c>
      <c r="L33" s="557" t="s">
        <v>146</v>
      </c>
      <c r="M33" s="395" t="s">
        <v>4426</v>
      </c>
      <c r="N33" s="18"/>
      <c r="O33" s="547">
        <v>1</v>
      </c>
      <c r="P33" s="389" t="s">
        <v>4426</v>
      </c>
      <c r="Q33" s="539" t="s">
        <v>391</v>
      </c>
      <c r="R33" s="389" t="s">
        <v>573</v>
      </c>
      <c r="S33" s="540"/>
      <c r="T33" s="540">
        <v>43311</v>
      </c>
      <c r="U33" s="557"/>
      <c r="V33" s="14"/>
      <c r="W33" s="544">
        <f t="shared" si="0"/>
        <v>43311</v>
      </c>
      <c r="X33" s="545">
        <v>43646</v>
      </c>
      <c r="Y33" s="395" t="s">
        <v>4432</v>
      </c>
      <c r="Z33" s="559">
        <v>0.5</v>
      </c>
      <c r="AA33" s="545">
        <v>43664</v>
      </c>
      <c r="AB33" s="395" t="s">
        <v>4432</v>
      </c>
      <c r="AC33" s="389" t="s">
        <v>322</v>
      </c>
      <c r="AD33" s="547">
        <f t="shared" si="1"/>
        <v>0.5</v>
      </c>
      <c r="AE33" s="546" t="s">
        <v>115</v>
      </c>
      <c r="AF33" s="545">
        <v>43799</v>
      </c>
      <c r="AG33" s="566" t="s">
        <v>4428</v>
      </c>
      <c r="AH33" s="559">
        <v>1</v>
      </c>
      <c r="AI33" s="562">
        <v>43809</v>
      </c>
      <c r="AJ33" s="549" t="s">
        <v>4433</v>
      </c>
      <c r="AK33" s="18" t="s">
        <v>180</v>
      </c>
      <c r="AL33" s="547">
        <f t="shared" si="4"/>
        <v>1</v>
      </c>
      <c r="AM33" s="548" t="s">
        <v>257</v>
      </c>
      <c r="AN33" s="560"/>
      <c r="AO33" s="18"/>
      <c r="AP33" s="561"/>
      <c r="AQ33" s="560"/>
      <c r="AR33" s="18"/>
      <c r="AS33" s="18"/>
      <c r="AT33" s="18"/>
      <c r="AU33" s="561"/>
      <c r="AV33" s="560"/>
      <c r="AW33" s="18"/>
      <c r="AX33" s="561"/>
      <c r="AY33" s="562"/>
      <c r="AZ33" s="18"/>
      <c r="BA33" s="18"/>
      <c r="BB33" s="18"/>
      <c r="BC33" s="546"/>
      <c r="BD33" s="563" t="s">
        <v>260</v>
      </c>
      <c r="BE33" s="557" t="s">
        <v>260</v>
      </c>
      <c r="BF33" s="389" t="s">
        <v>4218</v>
      </c>
      <c r="BG33" s="549" t="s">
        <v>4434</v>
      </c>
      <c r="BH33" s="554" t="s">
        <v>180</v>
      </c>
      <c r="BI33" s="564">
        <v>43809</v>
      </c>
      <c r="BJ33" s="14"/>
      <c r="BK33" s="561"/>
      <c r="BL33" s="503"/>
      <c r="BM33" s="503"/>
      <c r="BN33" s="503"/>
      <c r="BO33" s="503"/>
      <c r="BP33" s="503"/>
      <c r="BQ33" s="503"/>
      <c r="BR33" s="503"/>
      <c r="BS33" s="503"/>
      <c r="BT33" s="503"/>
      <c r="BU33" s="503"/>
      <c r="BV33" s="503"/>
      <c r="BW33" s="503"/>
      <c r="BX33" s="503"/>
      <c r="BY33" s="503"/>
      <c r="BZ33" s="503"/>
      <c r="CA33" s="503"/>
      <c r="CB33" s="503"/>
      <c r="CC33" s="503"/>
      <c r="CD33" s="503"/>
      <c r="CE33" s="503"/>
      <c r="CF33" s="503"/>
      <c r="CG33" s="503"/>
      <c r="CH33" s="503"/>
      <c r="CI33" s="503"/>
      <c r="CJ33" s="503"/>
      <c r="CK33" s="503"/>
      <c r="CL33" s="503"/>
      <c r="CM33" s="503"/>
      <c r="CN33" s="503"/>
      <c r="CO33" s="503"/>
      <c r="CP33" s="503"/>
      <c r="CQ33" s="503"/>
      <c r="CR33" s="503"/>
      <c r="CS33" s="503"/>
      <c r="CT33" s="503"/>
      <c r="CU33" s="503"/>
      <c r="CV33" s="503"/>
      <c r="CW33" s="503"/>
      <c r="CX33" s="503"/>
      <c r="CY33" s="503"/>
      <c r="CZ33" s="503"/>
      <c r="DA33" s="503"/>
      <c r="DB33" s="503"/>
      <c r="DC33" s="503"/>
      <c r="DD33" s="503"/>
      <c r="DE33" s="503"/>
      <c r="DF33" s="503"/>
      <c r="DG33" s="503"/>
      <c r="DH33" s="503"/>
      <c r="DI33" s="503"/>
      <c r="DJ33" s="503"/>
      <c r="DK33" s="503"/>
      <c r="DL33" s="503"/>
      <c r="DM33" s="503"/>
      <c r="DN33" s="503"/>
      <c r="DO33" s="503"/>
      <c r="DP33" s="503"/>
    </row>
    <row r="34" spans="1:120" ht="38.25" customHeight="1">
      <c r="A34" s="14">
        <v>33</v>
      </c>
      <c r="B34" s="556">
        <f t="shared" si="2"/>
        <v>27</v>
      </c>
      <c r="C34" s="539" t="s">
        <v>99</v>
      </c>
      <c r="D34" s="389">
        <v>2016</v>
      </c>
      <c r="E34" s="389" t="s">
        <v>1019</v>
      </c>
      <c r="F34" s="565"/>
      <c r="G34" s="395" t="s">
        <v>4435</v>
      </c>
      <c r="H34" s="541" t="s">
        <v>102</v>
      </c>
      <c r="I34" s="395" t="s">
        <v>4436</v>
      </c>
      <c r="J34" s="395" t="s">
        <v>4437</v>
      </c>
      <c r="K34" s="395" t="s">
        <v>4438</v>
      </c>
      <c r="L34" s="557" t="s">
        <v>146</v>
      </c>
      <c r="M34" s="395" t="s">
        <v>4439</v>
      </c>
      <c r="N34" s="18"/>
      <c r="O34" s="389">
        <v>2</v>
      </c>
      <c r="P34" s="389" t="s">
        <v>585</v>
      </c>
      <c r="Q34" s="539" t="s">
        <v>696</v>
      </c>
      <c r="R34" s="389" t="s">
        <v>4440</v>
      </c>
      <c r="S34" s="540">
        <v>42756</v>
      </c>
      <c r="T34" s="540">
        <v>42916</v>
      </c>
      <c r="U34" s="557"/>
      <c r="V34" s="14"/>
      <c r="W34" s="544">
        <f t="shared" si="0"/>
        <v>42916</v>
      </c>
      <c r="X34" s="545">
        <v>43646</v>
      </c>
      <c r="Y34" s="395" t="s">
        <v>4441</v>
      </c>
      <c r="Z34" s="546">
        <v>2</v>
      </c>
      <c r="AA34" s="545">
        <v>43664</v>
      </c>
      <c r="AB34" s="395" t="s">
        <v>4442</v>
      </c>
      <c r="AC34" s="389" t="s">
        <v>322</v>
      </c>
      <c r="AD34" s="547">
        <f t="shared" si="1"/>
        <v>1</v>
      </c>
      <c r="AE34" s="546" t="s">
        <v>257</v>
      </c>
      <c r="AF34" s="545">
        <v>43799</v>
      </c>
      <c r="AG34" s="395" t="s">
        <v>460</v>
      </c>
      <c r="AH34" s="559">
        <v>0.02</v>
      </c>
      <c r="AI34" s="562">
        <v>43810</v>
      </c>
      <c r="AJ34" s="395" t="s">
        <v>4443</v>
      </c>
      <c r="AK34" s="549" t="s">
        <v>1031</v>
      </c>
      <c r="AL34" s="547">
        <v>0.5</v>
      </c>
      <c r="AM34" s="548" t="s">
        <v>257</v>
      </c>
      <c r="AN34" s="560"/>
      <c r="AO34" s="18"/>
      <c r="AP34" s="561"/>
      <c r="AQ34" s="560"/>
      <c r="AR34" s="18"/>
      <c r="AS34" s="18"/>
      <c r="AT34" s="18"/>
      <c r="AU34" s="561"/>
      <c r="AV34" s="560"/>
      <c r="AW34" s="18"/>
      <c r="AX34" s="561"/>
      <c r="AY34" s="562"/>
      <c r="AZ34" s="18"/>
      <c r="BA34" s="18"/>
      <c r="BB34" s="18"/>
      <c r="BC34" s="546"/>
      <c r="BD34" s="563" t="s">
        <v>260</v>
      </c>
      <c r="BE34" s="557" t="s">
        <v>260</v>
      </c>
      <c r="BF34" s="389" t="s">
        <v>4218</v>
      </c>
      <c r="BG34" s="549" t="s">
        <v>4444</v>
      </c>
      <c r="BH34" s="554" t="s">
        <v>1031</v>
      </c>
      <c r="BI34" s="564">
        <v>43810</v>
      </c>
      <c r="BJ34" s="14" t="s">
        <v>310</v>
      </c>
      <c r="BK34" s="552" t="s">
        <v>4445</v>
      </c>
      <c r="BL34" s="503"/>
      <c r="BM34" s="503"/>
      <c r="BN34" s="503"/>
      <c r="BO34" s="503"/>
      <c r="BP34" s="503"/>
      <c r="BQ34" s="503"/>
      <c r="BR34" s="503"/>
      <c r="BS34" s="503"/>
      <c r="BT34" s="503"/>
      <c r="BU34" s="503"/>
      <c r="BV34" s="503"/>
      <c r="BW34" s="503"/>
      <c r="BX34" s="503"/>
      <c r="BY34" s="503"/>
      <c r="BZ34" s="503"/>
      <c r="CA34" s="503"/>
      <c r="CB34" s="503"/>
      <c r="CC34" s="503"/>
      <c r="CD34" s="503"/>
      <c r="CE34" s="503"/>
      <c r="CF34" s="503"/>
      <c r="CG34" s="503"/>
      <c r="CH34" s="503"/>
      <c r="CI34" s="503"/>
      <c r="CJ34" s="503"/>
      <c r="CK34" s="503"/>
      <c r="CL34" s="503"/>
      <c r="CM34" s="503"/>
      <c r="CN34" s="503"/>
      <c r="CO34" s="503"/>
      <c r="CP34" s="503"/>
      <c r="CQ34" s="503"/>
      <c r="CR34" s="503"/>
      <c r="CS34" s="503"/>
      <c r="CT34" s="503"/>
      <c r="CU34" s="503"/>
      <c r="CV34" s="503"/>
      <c r="CW34" s="503"/>
      <c r="CX34" s="503"/>
      <c r="CY34" s="503"/>
      <c r="CZ34" s="503"/>
      <c r="DA34" s="503"/>
      <c r="DB34" s="503"/>
      <c r="DC34" s="503"/>
      <c r="DD34" s="503"/>
      <c r="DE34" s="503"/>
      <c r="DF34" s="503"/>
      <c r="DG34" s="503"/>
      <c r="DH34" s="503"/>
      <c r="DI34" s="503"/>
      <c r="DJ34" s="503"/>
      <c r="DK34" s="503"/>
      <c r="DL34" s="503"/>
      <c r="DM34" s="503"/>
      <c r="DN34" s="503"/>
      <c r="DO34" s="503"/>
      <c r="DP34" s="503"/>
    </row>
    <row r="35" spans="1:120" ht="38.25" customHeight="1">
      <c r="A35" s="23">
        <v>0</v>
      </c>
      <c r="B35" s="556">
        <f t="shared" si="2"/>
        <v>28</v>
      </c>
      <c r="C35" s="539" t="s">
        <v>99</v>
      </c>
      <c r="D35" s="389">
        <v>2016</v>
      </c>
      <c r="E35" s="389" t="s">
        <v>1019</v>
      </c>
      <c r="F35" s="565"/>
      <c r="G35" s="395" t="s">
        <v>4435</v>
      </c>
      <c r="H35" s="541" t="s">
        <v>102</v>
      </c>
      <c r="I35" s="395" t="s">
        <v>4446</v>
      </c>
      <c r="J35" s="24" t="s">
        <v>171</v>
      </c>
      <c r="K35" s="395" t="s">
        <v>4438</v>
      </c>
      <c r="L35" s="557" t="s">
        <v>106</v>
      </c>
      <c r="M35" s="26" t="s">
        <v>4447</v>
      </c>
      <c r="N35" s="18"/>
      <c r="O35" s="547">
        <v>1</v>
      </c>
      <c r="P35" s="389" t="s">
        <v>4448</v>
      </c>
      <c r="Q35" s="539" t="s">
        <v>696</v>
      </c>
      <c r="R35" s="389" t="s">
        <v>4449</v>
      </c>
      <c r="S35" s="540">
        <v>42439</v>
      </c>
      <c r="T35" s="540">
        <v>43311</v>
      </c>
      <c r="U35" s="557"/>
      <c r="V35" s="14"/>
      <c r="W35" s="544">
        <f t="shared" si="0"/>
        <v>43311</v>
      </c>
      <c r="X35" s="545">
        <v>43646</v>
      </c>
      <c r="Y35" s="395" t="s">
        <v>4450</v>
      </c>
      <c r="Z35" s="559">
        <v>0.77</v>
      </c>
      <c r="AA35" s="545">
        <v>43664</v>
      </c>
      <c r="AB35" s="395" t="s">
        <v>4451</v>
      </c>
      <c r="AC35" s="389" t="s">
        <v>322</v>
      </c>
      <c r="AD35" s="547">
        <f t="shared" si="1"/>
        <v>0.77</v>
      </c>
      <c r="AE35" s="546" t="s">
        <v>115</v>
      </c>
      <c r="AF35" s="545">
        <v>43799</v>
      </c>
      <c r="AG35" s="395" t="s">
        <v>4452</v>
      </c>
      <c r="AH35" s="559">
        <v>1</v>
      </c>
      <c r="AI35" s="562">
        <v>43810</v>
      </c>
      <c r="AJ35" s="549" t="s">
        <v>4453</v>
      </c>
      <c r="AK35" s="549" t="s">
        <v>1031</v>
      </c>
      <c r="AL35" s="547">
        <v>0.9</v>
      </c>
      <c r="AM35" s="548" t="s">
        <v>257</v>
      </c>
      <c r="AN35" s="560"/>
      <c r="AO35" s="18"/>
      <c r="AP35" s="561"/>
      <c r="AQ35" s="560"/>
      <c r="AR35" s="18"/>
      <c r="AS35" s="18"/>
      <c r="AT35" s="18"/>
      <c r="AU35" s="561"/>
      <c r="AV35" s="560"/>
      <c r="AW35" s="18"/>
      <c r="AX35" s="561"/>
      <c r="AY35" s="562"/>
      <c r="AZ35" s="18"/>
      <c r="BA35" s="18"/>
      <c r="BB35" s="18"/>
      <c r="BC35" s="546"/>
      <c r="BD35" s="563" t="s">
        <v>260</v>
      </c>
      <c r="BE35" s="557" t="s">
        <v>260</v>
      </c>
      <c r="BF35" s="389" t="s">
        <v>4218</v>
      </c>
      <c r="BG35" s="549" t="s">
        <v>4454</v>
      </c>
      <c r="BH35" s="554" t="s">
        <v>1031</v>
      </c>
      <c r="BI35" s="564">
        <v>43810</v>
      </c>
      <c r="BJ35" s="14" t="s">
        <v>310</v>
      </c>
      <c r="BK35" s="552" t="s">
        <v>4455</v>
      </c>
      <c r="BL35" s="503"/>
      <c r="BM35" s="503"/>
      <c r="BN35" s="503"/>
      <c r="BO35" s="503"/>
      <c r="BP35" s="503"/>
      <c r="BQ35" s="503"/>
      <c r="BR35" s="503"/>
      <c r="BS35" s="503"/>
      <c r="BT35" s="503"/>
      <c r="BU35" s="503"/>
      <c r="BV35" s="503"/>
      <c r="BW35" s="503"/>
      <c r="BX35" s="503"/>
      <c r="BY35" s="503"/>
      <c r="BZ35" s="503"/>
      <c r="CA35" s="503"/>
      <c r="CB35" s="503"/>
      <c r="CC35" s="503"/>
      <c r="CD35" s="503"/>
      <c r="CE35" s="503"/>
      <c r="CF35" s="503"/>
      <c r="CG35" s="503"/>
      <c r="CH35" s="503"/>
      <c r="CI35" s="503"/>
      <c r="CJ35" s="503"/>
      <c r="CK35" s="503"/>
      <c r="CL35" s="503"/>
      <c r="CM35" s="503"/>
      <c r="CN35" s="503"/>
      <c r="CO35" s="503"/>
      <c r="CP35" s="503"/>
      <c r="CQ35" s="503"/>
      <c r="CR35" s="503"/>
      <c r="CS35" s="503"/>
      <c r="CT35" s="503"/>
      <c r="CU35" s="503"/>
      <c r="CV35" s="503"/>
      <c r="CW35" s="503"/>
      <c r="CX35" s="503"/>
      <c r="CY35" s="503"/>
      <c r="CZ35" s="503"/>
      <c r="DA35" s="503"/>
      <c r="DB35" s="503"/>
      <c r="DC35" s="503"/>
      <c r="DD35" s="503"/>
      <c r="DE35" s="503"/>
      <c r="DF35" s="503"/>
      <c r="DG35" s="503"/>
      <c r="DH35" s="503"/>
      <c r="DI35" s="503"/>
      <c r="DJ35" s="503"/>
      <c r="DK35" s="503"/>
      <c r="DL35" s="503"/>
      <c r="DM35" s="503"/>
      <c r="DN35" s="503"/>
      <c r="DO35" s="503"/>
      <c r="DP35" s="503"/>
    </row>
    <row r="36" spans="1:120" ht="38.25" customHeight="1">
      <c r="A36" s="23">
        <v>34</v>
      </c>
      <c r="B36" s="556">
        <f t="shared" si="2"/>
        <v>29</v>
      </c>
      <c r="C36" s="539" t="s">
        <v>99</v>
      </c>
      <c r="D36" s="389">
        <v>2016</v>
      </c>
      <c r="E36" s="389" t="s">
        <v>1019</v>
      </c>
      <c r="F36" s="565"/>
      <c r="G36" s="395" t="s">
        <v>4456</v>
      </c>
      <c r="H36" s="541" t="s">
        <v>102</v>
      </c>
      <c r="I36" s="395" t="s">
        <v>4457</v>
      </c>
      <c r="J36" s="395" t="s">
        <v>4458</v>
      </c>
      <c r="K36" s="395" t="s">
        <v>4459</v>
      </c>
      <c r="L36" s="557" t="s">
        <v>146</v>
      </c>
      <c r="M36" s="26" t="s">
        <v>4439</v>
      </c>
      <c r="N36" s="18"/>
      <c r="O36" s="389">
        <v>2</v>
      </c>
      <c r="P36" s="389" t="s">
        <v>585</v>
      </c>
      <c r="Q36" s="539" t="s">
        <v>696</v>
      </c>
      <c r="R36" s="389" t="s">
        <v>4440</v>
      </c>
      <c r="S36" s="540">
        <v>42756</v>
      </c>
      <c r="T36" s="540">
        <v>42916</v>
      </c>
      <c r="U36" s="557"/>
      <c r="V36" s="14"/>
      <c r="W36" s="544">
        <f t="shared" si="0"/>
        <v>42916</v>
      </c>
      <c r="X36" s="545">
        <v>43646</v>
      </c>
      <c r="Y36" s="395" t="s">
        <v>4442</v>
      </c>
      <c r="Z36" s="546">
        <v>2</v>
      </c>
      <c r="AA36" s="545">
        <v>43664</v>
      </c>
      <c r="AB36" s="395" t="s">
        <v>4442</v>
      </c>
      <c r="AC36" s="389" t="s">
        <v>322</v>
      </c>
      <c r="AD36" s="547">
        <f t="shared" si="1"/>
        <v>1</v>
      </c>
      <c r="AE36" s="546" t="s">
        <v>257</v>
      </c>
      <c r="AF36" s="545">
        <v>43799</v>
      </c>
      <c r="AG36" s="395" t="s">
        <v>460</v>
      </c>
      <c r="AH36" s="546">
        <v>2</v>
      </c>
      <c r="AI36" s="562">
        <v>43810</v>
      </c>
      <c r="AJ36" s="549" t="s">
        <v>4444</v>
      </c>
      <c r="AK36" s="549" t="s">
        <v>1031</v>
      </c>
      <c r="AL36" s="547">
        <f t="shared" ref="AL36:AL47" si="5">+AH36/O36</f>
        <v>1</v>
      </c>
      <c r="AM36" s="548" t="s">
        <v>257</v>
      </c>
      <c r="AN36" s="560"/>
      <c r="AO36" s="18"/>
      <c r="AP36" s="561"/>
      <c r="AQ36" s="560"/>
      <c r="AR36" s="18"/>
      <c r="AS36" s="18"/>
      <c r="AT36" s="18"/>
      <c r="AU36" s="561"/>
      <c r="AV36" s="560"/>
      <c r="AW36" s="18"/>
      <c r="AX36" s="561"/>
      <c r="AY36" s="562"/>
      <c r="AZ36" s="18"/>
      <c r="BA36" s="18"/>
      <c r="BB36" s="18"/>
      <c r="BC36" s="546"/>
      <c r="BD36" s="563" t="s">
        <v>260</v>
      </c>
      <c r="BE36" s="557" t="s">
        <v>260</v>
      </c>
      <c r="BF36" s="389" t="s">
        <v>4218</v>
      </c>
      <c r="BG36" s="549" t="s">
        <v>4444</v>
      </c>
      <c r="BH36" s="554" t="s">
        <v>1031</v>
      </c>
      <c r="BI36" s="564">
        <v>43810</v>
      </c>
      <c r="BJ36" s="14" t="s">
        <v>310</v>
      </c>
      <c r="BK36" s="552" t="s">
        <v>4445</v>
      </c>
      <c r="BL36" s="503"/>
      <c r="BM36" s="503"/>
      <c r="BN36" s="503"/>
      <c r="BO36" s="503"/>
      <c r="BP36" s="503"/>
      <c r="BQ36" s="503"/>
      <c r="BR36" s="503"/>
      <c r="BS36" s="503"/>
      <c r="BT36" s="503"/>
      <c r="BU36" s="503"/>
      <c r="BV36" s="503"/>
      <c r="BW36" s="503"/>
      <c r="BX36" s="503"/>
      <c r="BY36" s="503"/>
      <c r="BZ36" s="503"/>
      <c r="CA36" s="503"/>
      <c r="CB36" s="503"/>
      <c r="CC36" s="503"/>
      <c r="CD36" s="503"/>
      <c r="CE36" s="503"/>
      <c r="CF36" s="503"/>
      <c r="CG36" s="503"/>
      <c r="CH36" s="503"/>
      <c r="CI36" s="503"/>
      <c r="CJ36" s="503"/>
      <c r="CK36" s="503"/>
      <c r="CL36" s="503"/>
      <c r="CM36" s="503"/>
      <c r="CN36" s="503"/>
      <c r="CO36" s="503"/>
      <c r="CP36" s="503"/>
      <c r="CQ36" s="503"/>
      <c r="CR36" s="503"/>
      <c r="CS36" s="503"/>
      <c r="CT36" s="503"/>
      <c r="CU36" s="503"/>
      <c r="CV36" s="503"/>
      <c r="CW36" s="503"/>
      <c r="CX36" s="503"/>
      <c r="CY36" s="503"/>
      <c r="CZ36" s="503"/>
      <c r="DA36" s="503"/>
      <c r="DB36" s="503"/>
      <c r="DC36" s="503"/>
      <c r="DD36" s="503"/>
      <c r="DE36" s="503"/>
      <c r="DF36" s="503"/>
      <c r="DG36" s="503"/>
      <c r="DH36" s="503"/>
      <c r="DI36" s="503"/>
      <c r="DJ36" s="503"/>
      <c r="DK36" s="503"/>
      <c r="DL36" s="503"/>
      <c r="DM36" s="503"/>
      <c r="DN36" s="503"/>
      <c r="DO36" s="503"/>
      <c r="DP36" s="503"/>
    </row>
    <row r="37" spans="1:120" ht="38.25" customHeight="1">
      <c r="A37" s="23">
        <v>0</v>
      </c>
      <c r="B37" s="556">
        <f t="shared" si="2"/>
        <v>30</v>
      </c>
      <c r="C37" s="539" t="s">
        <v>99</v>
      </c>
      <c r="D37" s="389">
        <v>2016</v>
      </c>
      <c r="E37" s="389" t="s">
        <v>1019</v>
      </c>
      <c r="F37" s="565"/>
      <c r="G37" s="395" t="s">
        <v>4456</v>
      </c>
      <c r="H37" s="541" t="s">
        <v>102</v>
      </c>
      <c r="I37" s="567" t="s">
        <v>171</v>
      </c>
      <c r="J37" s="24" t="s">
        <v>171</v>
      </c>
      <c r="K37" s="395" t="s">
        <v>4459</v>
      </c>
      <c r="L37" s="557" t="s">
        <v>106</v>
      </c>
      <c r="M37" s="26" t="s">
        <v>4460</v>
      </c>
      <c r="N37" s="18"/>
      <c r="O37" s="547">
        <v>1</v>
      </c>
      <c r="P37" s="389" t="s">
        <v>4461</v>
      </c>
      <c r="Q37" s="539" t="s">
        <v>696</v>
      </c>
      <c r="R37" s="389" t="s">
        <v>4449</v>
      </c>
      <c r="S37" s="540">
        <v>42439</v>
      </c>
      <c r="T37" s="540">
        <v>43311</v>
      </c>
      <c r="U37" s="557"/>
      <c r="V37" s="14"/>
      <c r="W37" s="544">
        <f t="shared" si="0"/>
        <v>43311</v>
      </c>
      <c r="X37" s="545">
        <v>43646</v>
      </c>
      <c r="Y37" s="395" t="s">
        <v>4462</v>
      </c>
      <c r="Z37" s="559">
        <v>0.94</v>
      </c>
      <c r="AA37" s="545">
        <v>43664</v>
      </c>
      <c r="AB37" s="395" t="s">
        <v>4462</v>
      </c>
      <c r="AC37" s="389" t="s">
        <v>322</v>
      </c>
      <c r="AD37" s="547">
        <f t="shared" si="1"/>
        <v>0.94</v>
      </c>
      <c r="AE37" s="546" t="s">
        <v>115</v>
      </c>
      <c r="AF37" s="545">
        <v>43799</v>
      </c>
      <c r="AG37" s="395" t="s">
        <v>4463</v>
      </c>
      <c r="AH37" s="559">
        <v>1</v>
      </c>
      <c r="AI37" s="562">
        <v>43810</v>
      </c>
      <c r="AJ37" s="549" t="s">
        <v>4464</v>
      </c>
      <c r="AK37" s="549" t="s">
        <v>1031</v>
      </c>
      <c r="AL37" s="547">
        <f t="shared" si="5"/>
        <v>1</v>
      </c>
      <c r="AM37" s="548" t="s">
        <v>257</v>
      </c>
      <c r="AN37" s="560"/>
      <c r="AO37" s="18"/>
      <c r="AP37" s="561"/>
      <c r="AQ37" s="560"/>
      <c r="AR37" s="18"/>
      <c r="AS37" s="18"/>
      <c r="AT37" s="18"/>
      <c r="AU37" s="561"/>
      <c r="AV37" s="560"/>
      <c r="AW37" s="18"/>
      <c r="AX37" s="561"/>
      <c r="AY37" s="562"/>
      <c r="AZ37" s="18"/>
      <c r="BA37" s="18"/>
      <c r="BB37" s="18"/>
      <c r="BC37" s="546"/>
      <c r="BD37" s="563" t="s">
        <v>260</v>
      </c>
      <c r="BE37" s="557" t="s">
        <v>260</v>
      </c>
      <c r="BF37" s="389" t="s">
        <v>4218</v>
      </c>
      <c r="BG37" s="549" t="s">
        <v>4465</v>
      </c>
      <c r="BH37" s="554" t="s">
        <v>1031</v>
      </c>
      <c r="BI37" s="564">
        <v>43810</v>
      </c>
      <c r="BJ37" s="14" t="s">
        <v>310</v>
      </c>
      <c r="BK37" s="552" t="s">
        <v>4466</v>
      </c>
      <c r="BL37" s="503"/>
      <c r="BM37" s="503"/>
      <c r="BN37" s="503"/>
      <c r="BO37" s="503"/>
      <c r="BP37" s="503"/>
      <c r="BQ37" s="503"/>
      <c r="BR37" s="503"/>
      <c r="BS37" s="503"/>
      <c r="BT37" s="503"/>
      <c r="BU37" s="503"/>
      <c r="BV37" s="503"/>
      <c r="BW37" s="503"/>
      <c r="BX37" s="503"/>
      <c r="BY37" s="503"/>
      <c r="BZ37" s="503"/>
      <c r="CA37" s="503"/>
      <c r="CB37" s="503"/>
      <c r="CC37" s="503"/>
      <c r="CD37" s="503"/>
      <c r="CE37" s="503"/>
      <c r="CF37" s="503"/>
      <c r="CG37" s="503"/>
      <c r="CH37" s="503"/>
      <c r="CI37" s="503"/>
      <c r="CJ37" s="503"/>
      <c r="CK37" s="503"/>
      <c r="CL37" s="503"/>
      <c r="CM37" s="503"/>
      <c r="CN37" s="503"/>
      <c r="CO37" s="503"/>
      <c r="CP37" s="503"/>
      <c r="CQ37" s="503"/>
      <c r="CR37" s="503"/>
      <c r="CS37" s="503"/>
      <c r="CT37" s="503"/>
      <c r="CU37" s="503"/>
      <c r="CV37" s="503"/>
      <c r="CW37" s="503"/>
      <c r="CX37" s="503"/>
      <c r="CY37" s="503"/>
      <c r="CZ37" s="503"/>
      <c r="DA37" s="503"/>
      <c r="DB37" s="503"/>
      <c r="DC37" s="503"/>
      <c r="DD37" s="503"/>
      <c r="DE37" s="503"/>
      <c r="DF37" s="503"/>
      <c r="DG37" s="503"/>
      <c r="DH37" s="503"/>
      <c r="DI37" s="503"/>
      <c r="DJ37" s="503"/>
      <c r="DK37" s="503"/>
      <c r="DL37" s="503"/>
      <c r="DM37" s="503"/>
      <c r="DN37" s="503"/>
      <c r="DO37" s="503"/>
      <c r="DP37" s="503"/>
    </row>
    <row r="38" spans="1:120" ht="38.25" customHeight="1">
      <c r="A38" s="23">
        <v>35</v>
      </c>
      <c r="B38" s="556">
        <f t="shared" si="2"/>
        <v>31</v>
      </c>
      <c r="C38" s="539" t="s">
        <v>99</v>
      </c>
      <c r="D38" s="389">
        <v>2016</v>
      </c>
      <c r="E38" s="389" t="s">
        <v>1019</v>
      </c>
      <c r="F38" s="565"/>
      <c r="G38" s="395" t="s">
        <v>4467</v>
      </c>
      <c r="H38" s="541" t="s">
        <v>102</v>
      </c>
      <c r="I38" s="395" t="s">
        <v>4468</v>
      </c>
      <c r="J38" s="395" t="s">
        <v>4469</v>
      </c>
      <c r="K38" s="395" t="s">
        <v>4470</v>
      </c>
      <c r="L38" s="557" t="s">
        <v>146</v>
      </c>
      <c r="M38" s="26" t="s">
        <v>4471</v>
      </c>
      <c r="N38" s="18"/>
      <c r="O38" s="389">
        <v>1</v>
      </c>
      <c r="P38" s="389" t="s">
        <v>4472</v>
      </c>
      <c r="Q38" s="539" t="s">
        <v>696</v>
      </c>
      <c r="R38" s="389" t="s">
        <v>4473</v>
      </c>
      <c r="S38" s="540">
        <v>43009</v>
      </c>
      <c r="T38" s="540">
        <v>43311</v>
      </c>
      <c r="U38" s="557"/>
      <c r="V38" s="14"/>
      <c r="W38" s="544">
        <f t="shared" si="0"/>
        <v>43311</v>
      </c>
      <c r="X38" s="545">
        <v>43646</v>
      </c>
      <c r="Y38" s="395" t="s">
        <v>4474</v>
      </c>
      <c r="Z38" s="546">
        <v>1</v>
      </c>
      <c r="AA38" s="545">
        <v>43664</v>
      </c>
      <c r="AB38" s="395" t="s">
        <v>4475</v>
      </c>
      <c r="AC38" s="389" t="s">
        <v>322</v>
      </c>
      <c r="AD38" s="547">
        <f t="shared" si="1"/>
        <v>1</v>
      </c>
      <c r="AE38" s="546" t="s">
        <v>257</v>
      </c>
      <c r="AF38" s="545">
        <v>43799</v>
      </c>
      <c r="AG38" s="395" t="s">
        <v>460</v>
      </c>
      <c r="AH38" s="546">
        <v>1</v>
      </c>
      <c r="AI38" s="562">
        <v>43810</v>
      </c>
      <c r="AJ38" s="549" t="s">
        <v>4476</v>
      </c>
      <c r="AK38" s="549" t="s">
        <v>1031</v>
      </c>
      <c r="AL38" s="547">
        <f t="shared" si="5"/>
        <v>1</v>
      </c>
      <c r="AM38" s="548" t="s">
        <v>257</v>
      </c>
      <c r="AN38" s="560"/>
      <c r="AO38" s="18"/>
      <c r="AP38" s="561"/>
      <c r="AQ38" s="560"/>
      <c r="AR38" s="18"/>
      <c r="AS38" s="18"/>
      <c r="AT38" s="18"/>
      <c r="AU38" s="561"/>
      <c r="AV38" s="560"/>
      <c r="AW38" s="18"/>
      <c r="AX38" s="561"/>
      <c r="AY38" s="562"/>
      <c r="AZ38" s="18"/>
      <c r="BA38" s="18"/>
      <c r="BB38" s="18"/>
      <c r="BC38" s="546"/>
      <c r="BD38" s="563" t="s">
        <v>260</v>
      </c>
      <c r="BE38" s="557" t="s">
        <v>260</v>
      </c>
      <c r="BF38" s="389" t="s">
        <v>4218</v>
      </c>
      <c r="BG38" s="549" t="s">
        <v>4477</v>
      </c>
      <c r="BH38" s="554" t="s">
        <v>1031</v>
      </c>
      <c r="BI38" s="564">
        <v>43810</v>
      </c>
      <c r="BJ38" s="14"/>
      <c r="BK38" s="552" t="s">
        <v>4477</v>
      </c>
      <c r="BL38" s="503"/>
      <c r="BM38" s="503"/>
      <c r="BN38" s="503"/>
      <c r="BO38" s="503"/>
      <c r="BP38" s="503"/>
      <c r="BQ38" s="503"/>
      <c r="BR38" s="503"/>
      <c r="BS38" s="503"/>
      <c r="BT38" s="503"/>
      <c r="BU38" s="503"/>
      <c r="BV38" s="503"/>
      <c r="BW38" s="503"/>
      <c r="BX38" s="503"/>
      <c r="BY38" s="503"/>
      <c r="BZ38" s="503"/>
      <c r="CA38" s="503"/>
      <c r="CB38" s="503"/>
      <c r="CC38" s="503"/>
      <c r="CD38" s="503"/>
      <c r="CE38" s="503"/>
      <c r="CF38" s="503"/>
      <c r="CG38" s="503"/>
      <c r="CH38" s="503"/>
      <c r="CI38" s="503"/>
      <c r="CJ38" s="503"/>
      <c r="CK38" s="503"/>
      <c r="CL38" s="503"/>
      <c r="CM38" s="503"/>
      <c r="CN38" s="503"/>
      <c r="CO38" s="503"/>
      <c r="CP38" s="503"/>
      <c r="CQ38" s="503"/>
      <c r="CR38" s="503"/>
      <c r="CS38" s="503"/>
      <c r="CT38" s="503"/>
      <c r="CU38" s="503"/>
      <c r="CV38" s="503"/>
      <c r="CW38" s="503"/>
      <c r="CX38" s="503"/>
      <c r="CY38" s="503"/>
      <c r="CZ38" s="503"/>
      <c r="DA38" s="503"/>
      <c r="DB38" s="503"/>
      <c r="DC38" s="503"/>
      <c r="DD38" s="503"/>
      <c r="DE38" s="503"/>
      <c r="DF38" s="503"/>
      <c r="DG38" s="503"/>
      <c r="DH38" s="503"/>
      <c r="DI38" s="503"/>
      <c r="DJ38" s="503"/>
      <c r="DK38" s="503"/>
      <c r="DL38" s="503"/>
      <c r="DM38" s="503"/>
      <c r="DN38" s="503"/>
      <c r="DO38" s="503"/>
      <c r="DP38" s="503"/>
    </row>
    <row r="39" spans="1:120" ht="38.25" customHeight="1">
      <c r="A39" s="23">
        <v>0</v>
      </c>
      <c r="B39" s="556">
        <f t="shared" si="2"/>
        <v>32</v>
      </c>
      <c r="C39" s="539" t="s">
        <v>99</v>
      </c>
      <c r="D39" s="389">
        <v>2016</v>
      </c>
      <c r="E39" s="389" t="s">
        <v>1019</v>
      </c>
      <c r="F39" s="565"/>
      <c r="G39" s="395" t="s">
        <v>4467</v>
      </c>
      <c r="H39" s="541" t="s">
        <v>102</v>
      </c>
      <c r="I39" s="567" t="s">
        <v>171</v>
      </c>
      <c r="J39" s="24" t="s">
        <v>171</v>
      </c>
      <c r="K39" s="395" t="s">
        <v>4470</v>
      </c>
      <c r="L39" s="557" t="s">
        <v>106</v>
      </c>
      <c r="M39" s="26" t="s">
        <v>4478</v>
      </c>
      <c r="N39" s="18"/>
      <c r="O39" s="547">
        <v>1</v>
      </c>
      <c r="P39" s="389" t="s">
        <v>4479</v>
      </c>
      <c r="Q39" s="539" t="s">
        <v>696</v>
      </c>
      <c r="R39" s="389" t="s">
        <v>4449</v>
      </c>
      <c r="S39" s="540">
        <v>42439</v>
      </c>
      <c r="T39" s="540">
        <v>43311</v>
      </c>
      <c r="U39" s="557"/>
      <c r="V39" s="14"/>
      <c r="W39" s="544">
        <f t="shared" si="0"/>
        <v>43311</v>
      </c>
      <c r="X39" s="545">
        <v>43646</v>
      </c>
      <c r="Y39" s="395" t="s">
        <v>4480</v>
      </c>
      <c r="Z39" s="559">
        <v>1</v>
      </c>
      <c r="AA39" s="545">
        <v>43664</v>
      </c>
      <c r="AB39" s="395" t="s">
        <v>4475</v>
      </c>
      <c r="AC39" s="389" t="s">
        <v>322</v>
      </c>
      <c r="AD39" s="547">
        <f t="shared" si="1"/>
        <v>1</v>
      </c>
      <c r="AE39" s="546" t="s">
        <v>257</v>
      </c>
      <c r="AF39" s="545">
        <v>43799</v>
      </c>
      <c r="AG39" s="395" t="s">
        <v>460</v>
      </c>
      <c r="AH39" s="559">
        <v>1</v>
      </c>
      <c r="AI39" s="562">
        <v>43810</v>
      </c>
      <c r="AJ39" s="549" t="s">
        <v>4481</v>
      </c>
      <c r="AK39" s="549" t="s">
        <v>1031</v>
      </c>
      <c r="AL39" s="547">
        <f t="shared" si="5"/>
        <v>1</v>
      </c>
      <c r="AM39" s="548" t="s">
        <v>257</v>
      </c>
      <c r="AN39" s="560"/>
      <c r="AO39" s="18"/>
      <c r="AP39" s="561"/>
      <c r="AQ39" s="560"/>
      <c r="AR39" s="18"/>
      <c r="AS39" s="18"/>
      <c r="AT39" s="18"/>
      <c r="AU39" s="561"/>
      <c r="AV39" s="560"/>
      <c r="AW39" s="18"/>
      <c r="AX39" s="561"/>
      <c r="AY39" s="562"/>
      <c r="AZ39" s="18"/>
      <c r="BA39" s="18"/>
      <c r="BB39" s="18"/>
      <c r="BC39" s="546"/>
      <c r="BD39" s="563" t="s">
        <v>260</v>
      </c>
      <c r="BE39" s="557" t="s">
        <v>260</v>
      </c>
      <c r="BF39" s="389" t="s">
        <v>4218</v>
      </c>
      <c r="BG39" s="549" t="s">
        <v>4477</v>
      </c>
      <c r="BH39" s="554" t="s">
        <v>1031</v>
      </c>
      <c r="BI39" s="564">
        <v>43810</v>
      </c>
      <c r="BJ39" s="14" t="s">
        <v>310</v>
      </c>
      <c r="BK39" s="552" t="s">
        <v>4477</v>
      </c>
      <c r="BL39" s="503"/>
      <c r="BM39" s="503"/>
      <c r="BN39" s="503"/>
      <c r="BO39" s="503"/>
      <c r="BP39" s="503"/>
      <c r="BQ39" s="503"/>
      <c r="BR39" s="503"/>
      <c r="BS39" s="503"/>
      <c r="BT39" s="503"/>
      <c r="BU39" s="503"/>
      <c r="BV39" s="503"/>
      <c r="BW39" s="503"/>
      <c r="BX39" s="503"/>
      <c r="BY39" s="503"/>
      <c r="BZ39" s="503"/>
      <c r="CA39" s="503"/>
      <c r="CB39" s="503"/>
      <c r="CC39" s="503"/>
      <c r="CD39" s="503"/>
      <c r="CE39" s="503"/>
      <c r="CF39" s="503"/>
      <c r="CG39" s="503"/>
      <c r="CH39" s="503"/>
      <c r="CI39" s="503"/>
      <c r="CJ39" s="503"/>
      <c r="CK39" s="503"/>
      <c r="CL39" s="503"/>
      <c r="CM39" s="503"/>
      <c r="CN39" s="503"/>
      <c r="CO39" s="503"/>
      <c r="CP39" s="503"/>
      <c r="CQ39" s="503"/>
      <c r="CR39" s="503"/>
      <c r="CS39" s="503"/>
      <c r="CT39" s="503"/>
      <c r="CU39" s="503"/>
      <c r="CV39" s="503"/>
      <c r="CW39" s="503"/>
      <c r="CX39" s="503"/>
      <c r="CY39" s="503"/>
      <c r="CZ39" s="503"/>
      <c r="DA39" s="503"/>
      <c r="DB39" s="503"/>
      <c r="DC39" s="503"/>
      <c r="DD39" s="503"/>
      <c r="DE39" s="503"/>
      <c r="DF39" s="503"/>
      <c r="DG39" s="503"/>
      <c r="DH39" s="503"/>
      <c r="DI39" s="503"/>
      <c r="DJ39" s="503"/>
      <c r="DK39" s="503"/>
      <c r="DL39" s="503"/>
      <c r="DM39" s="503"/>
      <c r="DN39" s="503"/>
      <c r="DO39" s="503"/>
      <c r="DP39" s="503"/>
    </row>
    <row r="40" spans="1:120" ht="38.25" customHeight="1">
      <c r="A40" s="23">
        <v>36</v>
      </c>
      <c r="B40" s="556">
        <f t="shared" si="2"/>
        <v>33</v>
      </c>
      <c r="C40" s="539" t="s">
        <v>99</v>
      </c>
      <c r="D40" s="389">
        <v>2016</v>
      </c>
      <c r="E40" s="389" t="s">
        <v>1019</v>
      </c>
      <c r="F40" s="565"/>
      <c r="G40" s="395" t="s">
        <v>4482</v>
      </c>
      <c r="H40" s="541" t="s">
        <v>102</v>
      </c>
      <c r="I40" s="395" t="s">
        <v>4483</v>
      </c>
      <c r="J40" s="395" t="s">
        <v>4484</v>
      </c>
      <c r="K40" s="395" t="s">
        <v>4485</v>
      </c>
      <c r="L40" s="557" t="s">
        <v>146</v>
      </c>
      <c r="M40" s="26" t="s">
        <v>4486</v>
      </c>
      <c r="N40" s="18"/>
      <c r="O40" s="389">
        <v>19</v>
      </c>
      <c r="P40" s="389" t="s">
        <v>4487</v>
      </c>
      <c r="Q40" s="539" t="s">
        <v>1025</v>
      </c>
      <c r="R40" s="389" t="s">
        <v>4488</v>
      </c>
      <c r="S40" s="540">
        <v>42437</v>
      </c>
      <c r="T40" s="540">
        <v>43311</v>
      </c>
      <c r="U40" s="557"/>
      <c r="V40" s="14"/>
      <c r="W40" s="544">
        <f t="shared" si="0"/>
        <v>43311</v>
      </c>
      <c r="X40" s="545">
        <v>43646</v>
      </c>
      <c r="Y40" s="395" t="s">
        <v>4489</v>
      </c>
      <c r="Z40" s="546">
        <v>17</v>
      </c>
      <c r="AA40" s="545">
        <v>43664</v>
      </c>
      <c r="AB40" s="395" t="s">
        <v>4490</v>
      </c>
      <c r="AC40" s="389" t="s">
        <v>322</v>
      </c>
      <c r="AD40" s="547">
        <f t="shared" si="1"/>
        <v>0.89473684210526316</v>
      </c>
      <c r="AE40" s="546" t="s">
        <v>115</v>
      </c>
      <c r="AF40" s="545">
        <v>43799</v>
      </c>
      <c r="AG40" s="570" t="s">
        <v>4491</v>
      </c>
      <c r="AH40" s="546">
        <v>19</v>
      </c>
      <c r="AI40" s="562">
        <v>43810</v>
      </c>
      <c r="AJ40" s="549" t="s">
        <v>4492</v>
      </c>
      <c r="AK40" s="549" t="s">
        <v>1031</v>
      </c>
      <c r="AL40" s="547">
        <f t="shared" si="5"/>
        <v>1</v>
      </c>
      <c r="AM40" s="548" t="s">
        <v>257</v>
      </c>
      <c r="AN40" s="560"/>
      <c r="AO40" s="18"/>
      <c r="AP40" s="561"/>
      <c r="AQ40" s="560"/>
      <c r="AR40" s="18"/>
      <c r="AS40" s="18"/>
      <c r="AT40" s="18"/>
      <c r="AU40" s="561"/>
      <c r="AV40" s="560"/>
      <c r="AW40" s="18"/>
      <c r="AX40" s="561"/>
      <c r="AY40" s="562"/>
      <c r="AZ40" s="18"/>
      <c r="BA40" s="18"/>
      <c r="BB40" s="18"/>
      <c r="BC40" s="546"/>
      <c r="BD40" s="563" t="s">
        <v>260</v>
      </c>
      <c r="BE40" s="557" t="s">
        <v>260</v>
      </c>
      <c r="BF40" s="389" t="s">
        <v>4218</v>
      </c>
      <c r="BG40" s="549" t="s">
        <v>4493</v>
      </c>
      <c r="BH40" s="554"/>
      <c r="BI40" s="564"/>
      <c r="BJ40" s="14"/>
      <c r="BK40" s="552" t="s">
        <v>4493</v>
      </c>
      <c r="BL40" s="503"/>
      <c r="BM40" s="503"/>
      <c r="BN40" s="503"/>
      <c r="BO40" s="503"/>
      <c r="BP40" s="503"/>
      <c r="BQ40" s="503"/>
      <c r="BR40" s="503"/>
      <c r="BS40" s="503"/>
      <c r="BT40" s="503"/>
      <c r="BU40" s="503"/>
      <c r="BV40" s="503"/>
      <c r="BW40" s="503"/>
      <c r="BX40" s="503"/>
      <c r="BY40" s="503"/>
      <c r="BZ40" s="503"/>
      <c r="CA40" s="503"/>
      <c r="CB40" s="503"/>
      <c r="CC40" s="503"/>
      <c r="CD40" s="503"/>
      <c r="CE40" s="503"/>
      <c r="CF40" s="503"/>
      <c r="CG40" s="503"/>
      <c r="CH40" s="503"/>
      <c r="CI40" s="503"/>
      <c r="CJ40" s="503"/>
      <c r="CK40" s="503"/>
      <c r="CL40" s="503"/>
      <c r="CM40" s="503"/>
      <c r="CN40" s="503"/>
      <c r="CO40" s="503"/>
      <c r="CP40" s="503"/>
      <c r="CQ40" s="503"/>
      <c r="CR40" s="503"/>
      <c r="CS40" s="503"/>
      <c r="CT40" s="503"/>
      <c r="CU40" s="503"/>
      <c r="CV40" s="503"/>
      <c r="CW40" s="503"/>
      <c r="CX40" s="503"/>
      <c r="CY40" s="503"/>
      <c r="CZ40" s="503"/>
      <c r="DA40" s="503"/>
      <c r="DB40" s="503"/>
      <c r="DC40" s="503"/>
      <c r="DD40" s="503"/>
      <c r="DE40" s="503"/>
      <c r="DF40" s="503"/>
      <c r="DG40" s="503"/>
      <c r="DH40" s="503"/>
      <c r="DI40" s="503"/>
      <c r="DJ40" s="503"/>
      <c r="DK40" s="503"/>
      <c r="DL40" s="503"/>
      <c r="DM40" s="503"/>
      <c r="DN40" s="503"/>
      <c r="DO40" s="503"/>
      <c r="DP40" s="503"/>
    </row>
    <row r="41" spans="1:120" ht="38.25" customHeight="1">
      <c r="A41" s="23">
        <v>37</v>
      </c>
      <c r="B41" s="556">
        <f t="shared" si="2"/>
        <v>34</v>
      </c>
      <c r="C41" s="539" t="s">
        <v>99</v>
      </c>
      <c r="D41" s="389">
        <v>2016</v>
      </c>
      <c r="E41" s="389" t="s">
        <v>1019</v>
      </c>
      <c r="F41" s="565"/>
      <c r="G41" s="395" t="s">
        <v>4494</v>
      </c>
      <c r="H41" s="541" t="s">
        <v>102</v>
      </c>
      <c r="I41" s="395" t="s">
        <v>4495</v>
      </c>
      <c r="J41" s="395" t="s">
        <v>4496</v>
      </c>
      <c r="K41" s="395" t="s">
        <v>4497</v>
      </c>
      <c r="L41" s="557" t="s">
        <v>146</v>
      </c>
      <c r="M41" s="26" t="s">
        <v>4498</v>
      </c>
      <c r="N41" s="18"/>
      <c r="O41" s="389">
        <v>1</v>
      </c>
      <c r="P41" s="389" t="s">
        <v>4499</v>
      </c>
      <c r="Q41" s="539" t="s">
        <v>1025</v>
      </c>
      <c r="R41" s="389" t="s">
        <v>4488</v>
      </c>
      <c r="S41" s="540">
        <v>42437</v>
      </c>
      <c r="T41" s="540">
        <v>43250</v>
      </c>
      <c r="U41" s="557"/>
      <c r="V41" s="14"/>
      <c r="W41" s="544">
        <f t="shared" si="0"/>
        <v>43250</v>
      </c>
      <c r="X41" s="545">
        <v>43646</v>
      </c>
      <c r="Y41" s="395" t="s">
        <v>4500</v>
      </c>
      <c r="Z41" s="546">
        <v>1</v>
      </c>
      <c r="AA41" s="545">
        <v>43664</v>
      </c>
      <c r="AB41" s="395" t="s">
        <v>4501</v>
      </c>
      <c r="AC41" s="389" t="s">
        <v>322</v>
      </c>
      <c r="AD41" s="547">
        <f t="shared" si="1"/>
        <v>1</v>
      </c>
      <c r="AE41" s="546" t="s">
        <v>257</v>
      </c>
      <c r="AF41" s="545">
        <v>43799</v>
      </c>
      <c r="AG41" s="395" t="s">
        <v>460</v>
      </c>
      <c r="AH41" s="546">
        <v>1</v>
      </c>
      <c r="AI41" s="562">
        <v>43810</v>
      </c>
      <c r="AJ41" s="549" t="s">
        <v>4502</v>
      </c>
      <c r="AK41" s="549" t="s">
        <v>1031</v>
      </c>
      <c r="AL41" s="547">
        <f t="shared" si="5"/>
        <v>1</v>
      </c>
      <c r="AM41" s="548" t="s">
        <v>257</v>
      </c>
      <c r="AN41" s="560"/>
      <c r="AO41" s="18"/>
      <c r="AP41" s="561"/>
      <c r="AQ41" s="560"/>
      <c r="AR41" s="18"/>
      <c r="AS41" s="18"/>
      <c r="AT41" s="18"/>
      <c r="AU41" s="561"/>
      <c r="AV41" s="560"/>
      <c r="AW41" s="18"/>
      <c r="AX41" s="561"/>
      <c r="AY41" s="562"/>
      <c r="AZ41" s="18"/>
      <c r="BA41" s="18"/>
      <c r="BB41" s="18"/>
      <c r="BC41" s="546"/>
      <c r="BD41" s="563" t="s">
        <v>260</v>
      </c>
      <c r="BE41" s="557" t="s">
        <v>260</v>
      </c>
      <c r="BF41" s="389" t="s">
        <v>4218</v>
      </c>
      <c r="BG41" s="549" t="s">
        <v>4503</v>
      </c>
      <c r="BH41" s="554" t="s">
        <v>1031</v>
      </c>
      <c r="BI41" s="564">
        <v>43810</v>
      </c>
      <c r="BJ41" s="14" t="s">
        <v>310</v>
      </c>
      <c r="BK41" s="548" t="s">
        <v>4503</v>
      </c>
      <c r="BL41" s="503"/>
      <c r="BM41" s="503"/>
      <c r="BN41" s="503"/>
      <c r="BO41" s="503"/>
      <c r="BP41" s="503"/>
      <c r="BQ41" s="503"/>
      <c r="BR41" s="503"/>
      <c r="BS41" s="503"/>
      <c r="BT41" s="503"/>
      <c r="BU41" s="503"/>
      <c r="BV41" s="503"/>
      <c r="BW41" s="503"/>
      <c r="BX41" s="503"/>
      <c r="BY41" s="503"/>
      <c r="BZ41" s="503"/>
      <c r="CA41" s="503"/>
      <c r="CB41" s="503"/>
      <c r="CC41" s="503"/>
      <c r="CD41" s="503"/>
      <c r="CE41" s="503"/>
      <c r="CF41" s="503"/>
      <c r="CG41" s="503"/>
      <c r="CH41" s="503"/>
      <c r="CI41" s="503"/>
      <c r="CJ41" s="503"/>
      <c r="CK41" s="503"/>
      <c r="CL41" s="503"/>
      <c r="CM41" s="503"/>
      <c r="CN41" s="503"/>
      <c r="CO41" s="503"/>
      <c r="CP41" s="503"/>
      <c r="CQ41" s="503"/>
      <c r="CR41" s="503"/>
      <c r="CS41" s="503"/>
      <c r="CT41" s="503"/>
      <c r="CU41" s="503"/>
      <c r="CV41" s="503"/>
      <c r="CW41" s="503"/>
      <c r="CX41" s="503"/>
      <c r="CY41" s="503"/>
      <c r="CZ41" s="503"/>
      <c r="DA41" s="503"/>
      <c r="DB41" s="503"/>
      <c r="DC41" s="503"/>
      <c r="DD41" s="503"/>
      <c r="DE41" s="503"/>
      <c r="DF41" s="503"/>
      <c r="DG41" s="503"/>
      <c r="DH41" s="503"/>
      <c r="DI41" s="503"/>
      <c r="DJ41" s="503"/>
      <c r="DK41" s="503"/>
      <c r="DL41" s="503"/>
      <c r="DM41" s="503"/>
      <c r="DN41" s="503"/>
      <c r="DO41" s="503"/>
      <c r="DP41" s="503"/>
    </row>
    <row r="42" spans="1:120" ht="153.75" customHeight="1">
      <c r="A42" s="23">
        <v>41</v>
      </c>
      <c r="B42" s="556">
        <f t="shared" si="2"/>
        <v>35</v>
      </c>
      <c r="C42" s="539" t="s">
        <v>99</v>
      </c>
      <c r="D42" s="389">
        <v>2016</v>
      </c>
      <c r="E42" s="389" t="s">
        <v>1019</v>
      </c>
      <c r="F42" s="565"/>
      <c r="G42" s="395" t="s">
        <v>4504</v>
      </c>
      <c r="H42" s="541" t="s">
        <v>102</v>
      </c>
      <c r="I42" s="395" t="s">
        <v>4505</v>
      </c>
      <c r="J42" s="395" t="s">
        <v>4506</v>
      </c>
      <c r="K42" s="395" t="s">
        <v>4507</v>
      </c>
      <c r="L42" s="557" t="s">
        <v>146</v>
      </c>
      <c r="M42" s="26" t="s">
        <v>4508</v>
      </c>
      <c r="N42" s="18"/>
      <c r="O42" s="389">
        <v>1</v>
      </c>
      <c r="P42" s="571" t="s">
        <v>4509</v>
      </c>
      <c r="Q42" s="539" t="s">
        <v>4225</v>
      </c>
      <c r="R42" s="14" t="s">
        <v>4510</v>
      </c>
      <c r="S42" s="540">
        <v>42599</v>
      </c>
      <c r="T42" s="540">
        <v>43311</v>
      </c>
      <c r="U42" s="557"/>
      <c r="V42" s="14"/>
      <c r="W42" s="544">
        <f t="shared" si="0"/>
        <v>43311</v>
      </c>
      <c r="X42" s="545">
        <v>43646</v>
      </c>
      <c r="Y42" s="395"/>
      <c r="Z42" s="546">
        <v>0</v>
      </c>
      <c r="AA42" s="545">
        <v>43664</v>
      </c>
      <c r="AB42" s="395"/>
      <c r="AC42" s="389" t="s">
        <v>322</v>
      </c>
      <c r="AD42" s="547">
        <f t="shared" si="1"/>
        <v>0</v>
      </c>
      <c r="AE42" s="546" t="s">
        <v>115</v>
      </c>
      <c r="AF42" s="545">
        <v>43799</v>
      </c>
      <c r="AG42" s="395" t="s">
        <v>4511</v>
      </c>
      <c r="AH42" s="546">
        <v>1</v>
      </c>
      <c r="AI42" s="562">
        <v>43810</v>
      </c>
      <c r="AJ42" s="549" t="s">
        <v>4512</v>
      </c>
      <c r="AK42" s="18" t="s">
        <v>1031</v>
      </c>
      <c r="AL42" s="388">
        <f t="shared" si="5"/>
        <v>1</v>
      </c>
      <c r="AM42" s="548" t="s">
        <v>257</v>
      </c>
      <c r="AN42" s="560"/>
      <c r="AO42" s="18"/>
      <c r="AP42" s="561"/>
      <c r="AQ42" s="560"/>
      <c r="AR42" s="18"/>
      <c r="AS42" s="18"/>
      <c r="AT42" s="18"/>
      <c r="AU42" s="561"/>
      <c r="AV42" s="560"/>
      <c r="AW42" s="18"/>
      <c r="AX42" s="561"/>
      <c r="AY42" s="562"/>
      <c r="AZ42" s="18"/>
      <c r="BA42" s="18"/>
      <c r="BB42" s="18"/>
      <c r="BC42" s="546"/>
      <c r="BD42" s="563" t="s">
        <v>260</v>
      </c>
      <c r="BE42" s="557" t="s">
        <v>260</v>
      </c>
      <c r="BF42" s="389" t="s">
        <v>4218</v>
      </c>
      <c r="BG42" s="549" t="s">
        <v>4513</v>
      </c>
      <c r="BH42" s="554" t="s">
        <v>1031</v>
      </c>
      <c r="BI42" s="564">
        <v>43810</v>
      </c>
      <c r="BJ42" s="14" t="s">
        <v>310</v>
      </c>
      <c r="BK42" s="552" t="s">
        <v>4514</v>
      </c>
      <c r="BL42" s="503"/>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3"/>
      <c r="CY42" s="503"/>
      <c r="CZ42" s="503"/>
      <c r="DA42" s="503"/>
      <c r="DB42" s="503"/>
      <c r="DC42" s="503"/>
      <c r="DD42" s="503"/>
      <c r="DE42" s="503"/>
      <c r="DF42" s="503"/>
      <c r="DG42" s="503"/>
      <c r="DH42" s="503"/>
      <c r="DI42" s="503"/>
      <c r="DJ42" s="503"/>
      <c r="DK42" s="503"/>
      <c r="DL42" s="503"/>
      <c r="DM42" s="503"/>
      <c r="DN42" s="503"/>
      <c r="DO42" s="503"/>
      <c r="DP42" s="503"/>
    </row>
    <row r="43" spans="1:120" ht="38.25" customHeight="1">
      <c r="A43" s="23">
        <v>45</v>
      </c>
      <c r="B43" s="556">
        <f t="shared" si="2"/>
        <v>36</v>
      </c>
      <c r="C43" s="539" t="s">
        <v>99</v>
      </c>
      <c r="D43" s="389">
        <v>2016</v>
      </c>
      <c r="E43" s="389" t="s">
        <v>385</v>
      </c>
      <c r="F43" s="565"/>
      <c r="G43" s="395" t="s">
        <v>4515</v>
      </c>
      <c r="H43" s="541" t="s">
        <v>102</v>
      </c>
      <c r="I43" s="395" t="s">
        <v>4516</v>
      </c>
      <c r="J43" s="395" t="s">
        <v>4517</v>
      </c>
      <c r="K43" s="395" t="s">
        <v>4518</v>
      </c>
      <c r="L43" s="557" t="s">
        <v>146</v>
      </c>
      <c r="M43" s="395" t="s">
        <v>4519</v>
      </c>
      <c r="N43" s="18"/>
      <c r="O43" s="389">
        <v>1</v>
      </c>
      <c r="P43" s="389" t="s">
        <v>4520</v>
      </c>
      <c r="Q43" s="539" t="s">
        <v>391</v>
      </c>
      <c r="R43" s="14" t="s">
        <v>392</v>
      </c>
      <c r="S43" s="540">
        <v>42745</v>
      </c>
      <c r="T43" s="540">
        <v>42931</v>
      </c>
      <c r="U43" s="557"/>
      <c r="V43" s="14"/>
      <c r="W43" s="544">
        <f t="shared" si="0"/>
        <v>42931</v>
      </c>
      <c r="X43" s="545">
        <v>43646</v>
      </c>
      <c r="Y43" s="395" t="s">
        <v>4521</v>
      </c>
      <c r="Z43" s="546">
        <v>1</v>
      </c>
      <c r="AA43" s="545">
        <v>43665</v>
      </c>
      <c r="AB43" s="395" t="s">
        <v>980</v>
      </c>
      <c r="AC43" s="389" t="s">
        <v>322</v>
      </c>
      <c r="AD43" s="547">
        <f t="shared" si="1"/>
        <v>1</v>
      </c>
      <c r="AE43" s="546" t="s">
        <v>257</v>
      </c>
      <c r="AF43" s="545">
        <v>43799</v>
      </c>
      <c r="AG43" s="395" t="s">
        <v>460</v>
      </c>
      <c r="AH43" s="546">
        <v>1</v>
      </c>
      <c r="AI43" s="562">
        <v>43805</v>
      </c>
      <c r="AJ43" s="549" t="s">
        <v>980</v>
      </c>
      <c r="AK43" s="14" t="s">
        <v>322</v>
      </c>
      <c r="AL43" s="547">
        <f t="shared" si="5"/>
        <v>1</v>
      </c>
      <c r="AM43" s="546" t="s">
        <v>257</v>
      </c>
      <c r="AN43" s="560"/>
      <c r="AO43" s="18"/>
      <c r="AP43" s="561"/>
      <c r="AQ43" s="560"/>
      <c r="AR43" s="18"/>
      <c r="AS43" s="18"/>
      <c r="AT43" s="18"/>
      <c r="AU43" s="561"/>
      <c r="AV43" s="560"/>
      <c r="AW43" s="18"/>
      <c r="AX43" s="561"/>
      <c r="AY43" s="562"/>
      <c r="AZ43" s="18"/>
      <c r="BA43" s="18"/>
      <c r="BB43" s="18"/>
      <c r="BC43" s="546"/>
      <c r="BD43" s="563" t="s">
        <v>260</v>
      </c>
      <c r="BE43" s="557" t="s">
        <v>260</v>
      </c>
      <c r="BF43" s="389" t="s">
        <v>4218</v>
      </c>
      <c r="BG43" s="18"/>
      <c r="BH43" s="554"/>
      <c r="BI43" s="564"/>
      <c r="BJ43" s="14"/>
      <c r="BK43" s="561"/>
      <c r="BL43" s="503"/>
      <c r="BM43" s="503"/>
      <c r="BN43" s="503"/>
      <c r="BO43" s="503"/>
      <c r="BP43" s="503"/>
      <c r="BQ43" s="503"/>
      <c r="BR43" s="503"/>
      <c r="BS43" s="503"/>
      <c r="BT43" s="503"/>
      <c r="BU43" s="503"/>
      <c r="BV43" s="503"/>
      <c r="BW43" s="503"/>
      <c r="BX43" s="503"/>
      <c r="BY43" s="503"/>
      <c r="BZ43" s="503"/>
      <c r="CA43" s="503"/>
      <c r="CB43" s="503"/>
      <c r="CC43" s="503"/>
      <c r="CD43" s="503"/>
      <c r="CE43" s="503"/>
      <c r="CF43" s="503"/>
      <c r="CG43" s="503"/>
      <c r="CH43" s="503"/>
      <c r="CI43" s="503"/>
      <c r="CJ43" s="503"/>
      <c r="CK43" s="503"/>
      <c r="CL43" s="503"/>
      <c r="CM43" s="503"/>
      <c r="CN43" s="503"/>
      <c r="CO43" s="503"/>
      <c r="CP43" s="503"/>
      <c r="CQ43" s="503"/>
      <c r="CR43" s="503"/>
      <c r="CS43" s="503"/>
      <c r="CT43" s="503"/>
      <c r="CU43" s="503"/>
      <c r="CV43" s="503"/>
      <c r="CW43" s="503"/>
      <c r="CX43" s="503"/>
      <c r="CY43" s="503"/>
      <c r="CZ43" s="503"/>
      <c r="DA43" s="503"/>
      <c r="DB43" s="503"/>
      <c r="DC43" s="503"/>
      <c r="DD43" s="503"/>
      <c r="DE43" s="503"/>
      <c r="DF43" s="503"/>
      <c r="DG43" s="503"/>
      <c r="DH43" s="503"/>
      <c r="DI43" s="503"/>
      <c r="DJ43" s="503"/>
      <c r="DK43" s="503"/>
      <c r="DL43" s="503"/>
      <c r="DM43" s="503"/>
      <c r="DN43" s="503"/>
      <c r="DO43" s="503"/>
      <c r="DP43" s="503"/>
    </row>
    <row r="44" spans="1:120" ht="38.25" customHeight="1">
      <c r="A44" s="23">
        <v>0</v>
      </c>
      <c r="B44" s="556">
        <f t="shared" si="2"/>
        <v>37</v>
      </c>
      <c r="C44" s="539" t="s">
        <v>99</v>
      </c>
      <c r="D44" s="389">
        <v>2016</v>
      </c>
      <c r="E44" s="389" t="s">
        <v>385</v>
      </c>
      <c r="F44" s="565"/>
      <c r="G44" s="395" t="s">
        <v>4515</v>
      </c>
      <c r="H44" s="541" t="s">
        <v>102</v>
      </c>
      <c r="I44" s="567" t="s">
        <v>171</v>
      </c>
      <c r="J44" s="24" t="s">
        <v>171</v>
      </c>
      <c r="K44" s="395" t="s">
        <v>4518</v>
      </c>
      <c r="L44" s="557" t="s">
        <v>106</v>
      </c>
      <c r="M44" s="395" t="s">
        <v>4522</v>
      </c>
      <c r="N44" s="18"/>
      <c r="O44" s="389">
        <v>1</v>
      </c>
      <c r="P44" s="389" t="s">
        <v>4523</v>
      </c>
      <c r="Q44" s="539" t="s">
        <v>391</v>
      </c>
      <c r="R44" s="14" t="s">
        <v>392</v>
      </c>
      <c r="S44" s="540">
        <v>42737</v>
      </c>
      <c r="T44" s="540">
        <v>43311</v>
      </c>
      <c r="U44" s="557"/>
      <c r="V44" s="14"/>
      <c r="W44" s="544">
        <f t="shared" si="0"/>
        <v>43311</v>
      </c>
      <c r="X44" s="545">
        <v>43646</v>
      </c>
      <c r="Y44" s="395" t="s">
        <v>4524</v>
      </c>
      <c r="Z44" s="546">
        <v>1</v>
      </c>
      <c r="AA44" s="545">
        <v>43665</v>
      </c>
      <c r="AB44" s="395" t="s">
        <v>395</v>
      </c>
      <c r="AC44" s="389" t="s">
        <v>322</v>
      </c>
      <c r="AD44" s="547">
        <f t="shared" si="1"/>
        <v>1</v>
      </c>
      <c r="AE44" s="546" t="s">
        <v>257</v>
      </c>
      <c r="AF44" s="545">
        <v>43799</v>
      </c>
      <c r="AG44" s="395" t="s">
        <v>460</v>
      </c>
      <c r="AH44" s="546">
        <v>1</v>
      </c>
      <c r="AI44" s="562">
        <v>43805</v>
      </c>
      <c r="AJ44" s="395" t="s">
        <v>460</v>
      </c>
      <c r="AK44" s="14" t="s">
        <v>322</v>
      </c>
      <c r="AL44" s="547">
        <f t="shared" si="5"/>
        <v>1</v>
      </c>
      <c r="AM44" s="546" t="s">
        <v>257</v>
      </c>
      <c r="AN44" s="560"/>
      <c r="AO44" s="18"/>
      <c r="AP44" s="561"/>
      <c r="AQ44" s="560"/>
      <c r="AR44" s="18"/>
      <c r="AS44" s="18"/>
      <c r="AT44" s="18"/>
      <c r="AU44" s="561"/>
      <c r="AV44" s="560"/>
      <c r="AW44" s="18"/>
      <c r="AX44" s="561"/>
      <c r="AY44" s="562"/>
      <c r="AZ44" s="18"/>
      <c r="BA44" s="18"/>
      <c r="BB44" s="18"/>
      <c r="BC44" s="546"/>
      <c r="BD44" s="563" t="s">
        <v>260</v>
      </c>
      <c r="BE44" s="557" t="s">
        <v>260</v>
      </c>
      <c r="BF44" s="389" t="s">
        <v>4218</v>
      </c>
      <c r="BG44" s="18"/>
      <c r="BH44" s="554"/>
      <c r="BI44" s="564"/>
      <c r="BJ44" s="14"/>
      <c r="BK44" s="561"/>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c r="CH44" s="503"/>
      <c r="CI44" s="503"/>
      <c r="CJ44" s="503"/>
      <c r="CK44" s="503"/>
      <c r="CL44" s="503"/>
      <c r="CM44" s="503"/>
      <c r="CN44" s="503"/>
      <c r="CO44" s="503"/>
      <c r="CP44" s="503"/>
      <c r="CQ44" s="503"/>
      <c r="CR44" s="503"/>
      <c r="CS44" s="503"/>
      <c r="CT44" s="503"/>
      <c r="CU44" s="503"/>
      <c r="CV44" s="503"/>
      <c r="CW44" s="503"/>
      <c r="CX44" s="503"/>
      <c r="CY44" s="503"/>
      <c r="CZ44" s="503"/>
      <c r="DA44" s="503"/>
      <c r="DB44" s="503"/>
      <c r="DC44" s="503"/>
      <c r="DD44" s="503"/>
      <c r="DE44" s="503"/>
      <c r="DF44" s="503"/>
      <c r="DG44" s="503"/>
      <c r="DH44" s="503"/>
      <c r="DI44" s="503"/>
      <c r="DJ44" s="503"/>
      <c r="DK44" s="503"/>
      <c r="DL44" s="503"/>
      <c r="DM44" s="503"/>
      <c r="DN44" s="503"/>
      <c r="DO44" s="503"/>
      <c r="DP44" s="503"/>
    </row>
    <row r="45" spans="1:120" ht="38.25" customHeight="1">
      <c r="A45" s="23">
        <v>50</v>
      </c>
      <c r="B45" s="556">
        <f t="shared" si="2"/>
        <v>38</v>
      </c>
      <c r="C45" s="539" t="s">
        <v>99</v>
      </c>
      <c r="D45" s="389">
        <v>2018</v>
      </c>
      <c r="E45" s="389" t="s">
        <v>385</v>
      </c>
      <c r="F45" s="565"/>
      <c r="G45" s="395" t="s">
        <v>4525</v>
      </c>
      <c r="H45" s="541" t="s">
        <v>102</v>
      </c>
      <c r="I45" s="395" t="s">
        <v>4526</v>
      </c>
      <c r="J45" s="395" t="s">
        <v>4527</v>
      </c>
      <c r="K45" s="395" t="s">
        <v>4528</v>
      </c>
      <c r="L45" s="557" t="s">
        <v>146</v>
      </c>
      <c r="M45" s="395" t="s">
        <v>4529</v>
      </c>
      <c r="N45" s="18"/>
      <c r="O45" s="572">
        <v>1</v>
      </c>
      <c r="P45" s="389" t="s">
        <v>4530</v>
      </c>
      <c r="Q45" s="539" t="s">
        <v>391</v>
      </c>
      <c r="R45" s="24" t="s">
        <v>4531</v>
      </c>
      <c r="S45" s="573">
        <v>43467</v>
      </c>
      <c r="T45" s="573">
        <v>43830</v>
      </c>
      <c r="U45" s="557"/>
      <c r="V45" s="14"/>
      <c r="W45" s="544">
        <f t="shared" si="0"/>
        <v>43830</v>
      </c>
      <c r="X45" s="545">
        <v>43646</v>
      </c>
      <c r="Y45" s="395" t="s">
        <v>4532</v>
      </c>
      <c r="Z45" s="559">
        <v>1</v>
      </c>
      <c r="AA45" s="545">
        <v>43665</v>
      </c>
      <c r="AB45" s="395" t="s">
        <v>4533</v>
      </c>
      <c r="AC45" s="389" t="s">
        <v>322</v>
      </c>
      <c r="AD45" s="547">
        <f t="shared" si="1"/>
        <v>1</v>
      </c>
      <c r="AE45" s="546" t="s">
        <v>257</v>
      </c>
      <c r="AF45" s="545">
        <v>43799</v>
      </c>
      <c r="AG45" s="395" t="s">
        <v>460</v>
      </c>
      <c r="AH45" s="559">
        <v>1</v>
      </c>
      <c r="AI45" s="562">
        <v>43809</v>
      </c>
      <c r="AJ45" s="395" t="s">
        <v>4534</v>
      </c>
      <c r="AK45" s="14" t="s">
        <v>322</v>
      </c>
      <c r="AL45" s="547">
        <f t="shared" si="5"/>
        <v>1</v>
      </c>
      <c r="AM45" s="546" t="s">
        <v>257</v>
      </c>
      <c r="AN45" s="560"/>
      <c r="AO45" s="18"/>
      <c r="AP45" s="561"/>
      <c r="AQ45" s="560"/>
      <c r="AR45" s="18"/>
      <c r="AS45" s="18"/>
      <c r="AT45" s="18"/>
      <c r="AU45" s="561"/>
      <c r="AV45" s="560"/>
      <c r="AW45" s="18"/>
      <c r="AX45" s="561"/>
      <c r="AY45" s="562"/>
      <c r="AZ45" s="18"/>
      <c r="BA45" s="18"/>
      <c r="BB45" s="18"/>
      <c r="BC45" s="546"/>
      <c r="BD45" s="563" t="s">
        <v>260</v>
      </c>
      <c r="BE45" s="557" t="s">
        <v>260</v>
      </c>
      <c r="BF45" s="389" t="s">
        <v>4218</v>
      </c>
      <c r="BG45" s="549" t="s">
        <v>4535</v>
      </c>
      <c r="BH45" s="554" t="s">
        <v>322</v>
      </c>
      <c r="BI45" s="564">
        <v>43809</v>
      </c>
      <c r="BJ45" s="14" t="s">
        <v>310</v>
      </c>
      <c r="BK45" s="552" t="s">
        <v>4536</v>
      </c>
      <c r="BL45" s="503"/>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03"/>
      <c r="CJ45" s="503"/>
      <c r="CK45" s="503"/>
      <c r="CL45" s="503"/>
      <c r="CM45" s="503"/>
      <c r="CN45" s="503"/>
      <c r="CO45" s="503"/>
      <c r="CP45" s="503"/>
      <c r="CQ45" s="503"/>
      <c r="CR45" s="503"/>
      <c r="CS45" s="503"/>
      <c r="CT45" s="503"/>
      <c r="CU45" s="503"/>
      <c r="CV45" s="503"/>
      <c r="CW45" s="503"/>
      <c r="CX45" s="503"/>
      <c r="CY45" s="503"/>
      <c r="CZ45" s="503"/>
      <c r="DA45" s="503"/>
      <c r="DB45" s="503"/>
      <c r="DC45" s="503"/>
      <c r="DD45" s="503"/>
      <c r="DE45" s="503"/>
      <c r="DF45" s="503"/>
      <c r="DG45" s="503"/>
      <c r="DH45" s="503"/>
      <c r="DI45" s="503"/>
      <c r="DJ45" s="503"/>
      <c r="DK45" s="503"/>
      <c r="DL45" s="503"/>
      <c r="DM45" s="503"/>
      <c r="DN45" s="503"/>
      <c r="DO45" s="503"/>
      <c r="DP45" s="503"/>
    </row>
    <row r="46" spans="1:120" ht="38.25" customHeight="1">
      <c r="A46" s="23">
        <v>0</v>
      </c>
      <c r="B46" s="556">
        <f t="shared" si="2"/>
        <v>39</v>
      </c>
      <c r="C46" s="539" t="s">
        <v>99</v>
      </c>
      <c r="D46" s="389">
        <v>2018</v>
      </c>
      <c r="E46" s="389" t="s">
        <v>385</v>
      </c>
      <c r="F46" s="565"/>
      <c r="G46" s="395" t="s">
        <v>4525</v>
      </c>
      <c r="H46" s="541" t="s">
        <v>102</v>
      </c>
      <c r="I46" s="395" t="s">
        <v>4526</v>
      </c>
      <c r="J46" s="395" t="s">
        <v>4527</v>
      </c>
      <c r="K46" s="395" t="s">
        <v>4528</v>
      </c>
      <c r="L46" s="557" t="s">
        <v>106</v>
      </c>
      <c r="M46" s="395" t="s">
        <v>4537</v>
      </c>
      <c r="N46" s="18"/>
      <c r="O46" s="24">
        <v>1</v>
      </c>
      <c r="P46" s="389" t="s">
        <v>4538</v>
      </c>
      <c r="Q46" s="539" t="s">
        <v>391</v>
      </c>
      <c r="R46" s="24" t="s">
        <v>425</v>
      </c>
      <c r="S46" s="573">
        <v>43466</v>
      </c>
      <c r="T46" s="573">
        <v>43830</v>
      </c>
      <c r="U46" s="557"/>
      <c r="V46" s="14"/>
      <c r="W46" s="544">
        <f t="shared" si="0"/>
        <v>43830</v>
      </c>
      <c r="X46" s="545">
        <v>43646</v>
      </c>
      <c r="Y46" s="395" t="s">
        <v>426</v>
      </c>
      <c r="Z46" s="546">
        <v>0</v>
      </c>
      <c r="AA46" s="545">
        <v>43665</v>
      </c>
      <c r="AB46" s="395" t="s">
        <v>4539</v>
      </c>
      <c r="AC46" s="389" t="s">
        <v>322</v>
      </c>
      <c r="AD46" s="547">
        <f t="shared" si="1"/>
        <v>0</v>
      </c>
      <c r="AE46" s="546" t="s">
        <v>151</v>
      </c>
      <c r="AF46" s="545">
        <v>43799</v>
      </c>
      <c r="AG46" s="566" t="s">
        <v>4540</v>
      </c>
      <c r="AH46" s="546">
        <v>1</v>
      </c>
      <c r="AI46" s="562">
        <v>43809</v>
      </c>
      <c r="AJ46" s="395" t="s">
        <v>4541</v>
      </c>
      <c r="AK46" s="14" t="s">
        <v>322</v>
      </c>
      <c r="AL46" s="547">
        <f t="shared" si="5"/>
        <v>1</v>
      </c>
      <c r="AM46" s="546" t="s">
        <v>257</v>
      </c>
      <c r="AN46" s="560"/>
      <c r="AO46" s="18"/>
      <c r="AP46" s="561"/>
      <c r="AQ46" s="560"/>
      <c r="AR46" s="18"/>
      <c r="AS46" s="18"/>
      <c r="AT46" s="18"/>
      <c r="AU46" s="561"/>
      <c r="AV46" s="560"/>
      <c r="AW46" s="18"/>
      <c r="AX46" s="561"/>
      <c r="AY46" s="562"/>
      <c r="AZ46" s="18"/>
      <c r="BA46" s="18"/>
      <c r="BB46" s="18"/>
      <c r="BC46" s="546"/>
      <c r="BD46" s="563" t="s">
        <v>260</v>
      </c>
      <c r="BE46" s="557" t="s">
        <v>260</v>
      </c>
      <c r="BF46" s="389" t="s">
        <v>4218</v>
      </c>
      <c r="BG46" s="395" t="s">
        <v>4542</v>
      </c>
      <c r="BH46" s="554" t="s">
        <v>322</v>
      </c>
      <c r="BI46" s="564">
        <v>43809</v>
      </c>
      <c r="BJ46" s="14" t="s">
        <v>310</v>
      </c>
      <c r="BK46" s="552" t="s">
        <v>4536</v>
      </c>
      <c r="BL46" s="503"/>
      <c r="BM46" s="503"/>
      <c r="BN46" s="503"/>
      <c r="BO46" s="503"/>
      <c r="BP46" s="503"/>
      <c r="BQ46" s="503"/>
      <c r="BR46" s="503"/>
      <c r="BS46" s="503"/>
      <c r="BT46" s="503"/>
      <c r="BU46" s="503"/>
      <c r="BV46" s="503"/>
      <c r="BW46" s="503"/>
      <c r="BX46" s="503"/>
      <c r="BY46" s="503"/>
      <c r="BZ46" s="503"/>
      <c r="CA46" s="503"/>
      <c r="CB46" s="503"/>
      <c r="CC46" s="503"/>
      <c r="CD46" s="503"/>
      <c r="CE46" s="503"/>
      <c r="CF46" s="503"/>
      <c r="CG46" s="503"/>
      <c r="CH46" s="503"/>
      <c r="CI46" s="503"/>
      <c r="CJ46" s="503"/>
      <c r="CK46" s="503"/>
      <c r="CL46" s="503"/>
      <c r="CM46" s="503"/>
      <c r="CN46" s="503"/>
      <c r="CO46" s="503"/>
      <c r="CP46" s="503"/>
      <c r="CQ46" s="503"/>
      <c r="CR46" s="503"/>
      <c r="CS46" s="503"/>
      <c r="CT46" s="503"/>
      <c r="CU46" s="503"/>
      <c r="CV46" s="503"/>
      <c r="CW46" s="503"/>
      <c r="CX46" s="503"/>
      <c r="CY46" s="503"/>
      <c r="CZ46" s="503"/>
      <c r="DA46" s="503"/>
      <c r="DB46" s="503"/>
      <c r="DC46" s="503"/>
      <c r="DD46" s="503"/>
      <c r="DE46" s="503"/>
      <c r="DF46" s="503"/>
      <c r="DG46" s="503"/>
      <c r="DH46" s="503"/>
      <c r="DI46" s="503"/>
      <c r="DJ46" s="503"/>
      <c r="DK46" s="503"/>
      <c r="DL46" s="503"/>
      <c r="DM46" s="503"/>
      <c r="DN46" s="503"/>
      <c r="DO46" s="503"/>
      <c r="DP46" s="503"/>
    </row>
    <row r="47" spans="1:120" ht="38.25" customHeight="1">
      <c r="A47" s="23">
        <v>52</v>
      </c>
      <c r="B47" s="556">
        <f t="shared" si="2"/>
        <v>40</v>
      </c>
      <c r="C47" s="539" t="s">
        <v>99</v>
      </c>
      <c r="D47" s="389">
        <v>2018</v>
      </c>
      <c r="E47" s="389" t="s">
        <v>385</v>
      </c>
      <c r="F47" s="565"/>
      <c r="G47" s="395" t="s">
        <v>4543</v>
      </c>
      <c r="H47" s="541" t="s">
        <v>102</v>
      </c>
      <c r="I47" s="395" t="s">
        <v>4544</v>
      </c>
      <c r="J47" s="395" t="s">
        <v>4544</v>
      </c>
      <c r="K47" s="395" t="s">
        <v>4545</v>
      </c>
      <c r="L47" s="557" t="s">
        <v>106</v>
      </c>
      <c r="M47" s="26" t="s">
        <v>4546</v>
      </c>
      <c r="N47" s="18"/>
      <c r="O47" s="23">
        <v>1</v>
      </c>
      <c r="P47" s="24" t="s">
        <v>4547</v>
      </c>
      <c r="Q47" s="539" t="s">
        <v>391</v>
      </c>
      <c r="R47" s="24" t="s">
        <v>4531</v>
      </c>
      <c r="S47" s="573">
        <v>43467</v>
      </c>
      <c r="T47" s="573">
        <v>43677</v>
      </c>
      <c r="U47" s="557"/>
      <c r="V47" s="14"/>
      <c r="W47" s="544">
        <f t="shared" si="0"/>
        <v>43677</v>
      </c>
      <c r="X47" s="545">
        <v>43646</v>
      </c>
      <c r="Y47" s="395" t="s">
        <v>4548</v>
      </c>
      <c r="Z47" s="546">
        <v>1</v>
      </c>
      <c r="AA47" s="545">
        <v>43665</v>
      </c>
      <c r="AB47" s="395" t="s">
        <v>4549</v>
      </c>
      <c r="AC47" s="389" t="s">
        <v>322</v>
      </c>
      <c r="AD47" s="547">
        <f t="shared" si="1"/>
        <v>1</v>
      </c>
      <c r="AE47" s="546" t="s">
        <v>257</v>
      </c>
      <c r="AF47" s="545">
        <v>43799</v>
      </c>
      <c r="AG47" s="395" t="s">
        <v>460</v>
      </c>
      <c r="AH47" s="546">
        <v>1</v>
      </c>
      <c r="AI47" s="562">
        <v>43809</v>
      </c>
      <c r="AJ47" s="395" t="s">
        <v>4550</v>
      </c>
      <c r="AK47" s="14" t="s">
        <v>322</v>
      </c>
      <c r="AL47" s="547">
        <f t="shared" si="5"/>
        <v>1</v>
      </c>
      <c r="AM47" s="546" t="s">
        <v>257</v>
      </c>
      <c r="AN47" s="560"/>
      <c r="AO47" s="18"/>
      <c r="AP47" s="561"/>
      <c r="AQ47" s="560"/>
      <c r="AR47" s="18"/>
      <c r="AS47" s="18"/>
      <c r="AT47" s="18"/>
      <c r="AU47" s="561"/>
      <c r="AV47" s="560"/>
      <c r="AW47" s="18"/>
      <c r="AX47" s="561"/>
      <c r="AY47" s="562"/>
      <c r="AZ47" s="18"/>
      <c r="BA47" s="18"/>
      <c r="BB47" s="18"/>
      <c r="BC47" s="546"/>
      <c r="BD47" s="563"/>
      <c r="BE47" s="557"/>
      <c r="BF47" s="389" t="s">
        <v>4218</v>
      </c>
      <c r="BG47" s="549" t="s">
        <v>4551</v>
      </c>
      <c r="BH47" s="554"/>
      <c r="BI47" s="564"/>
      <c r="BJ47" s="14"/>
      <c r="BK47" s="561"/>
      <c r="BL47" s="503"/>
      <c r="BM47" s="503"/>
      <c r="BN47" s="503"/>
      <c r="BO47" s="503"/>
      <c r="BP47" s="503"/>
      <c r="BQ47" s="503"/>
      <c r="BR47" s="503"/>
      <c r="BS47" s="503"/>
      <c r="BT47" s="503"/>
      <c r="BU47" s="503"/>
      <c r="BV47" s="503"/>
      <c r="BW47" s="503"/>
      <c r="BX47" s="503"/>
      <c r="BY47" s="503"/>
      <c r="BZ47" s="503"/>
      <c r="CA47" s="503"/>
      <c r="CB47" s="503"/>
      <c r="CC47" s="503"/>
      <c r="CD47" s="503"/>
      <c r="CE47" s="503"/>
      <c r="CF47" s="503"/>
      <c r="CG47" s="503"/>
      <c r="CH47" s="503"/>
      <c r="CI47" s="503"/>
      <c r="CJ47" s="503"/>
      <c r="CK47" s="503"/>
      <c r="CL47" s="503"/>
      <c r="CM47" s="503"/>
      <c r="CN47" s="503"/>
      <c r="CO47" s="503"/>
      <c r="CP47" s="503"/>
      <c r="CQ47" s="503"/>
      <c r="CR47" s="503"/>
      <c r="CS47" s="503"/>
      <c r="CT47" s="503"/>
      <c r="CU47" s="503"/>
      <c r="CV47" s="503"/>
      <c r="CW47" s="503"/>
      <c r="CX47" s="503"/>
      <c r="CY47" s="503"/>
      <c r="CZ47" s="503"/>
      <c r="DA47" s="503"/>
      <c r="DB47" s="503"/>
      <c r="DC47" s="503"/>
      <c r="DD47" s="503"/>
      <c r="DE47" s="503"/>
      <c r="DF47" s="503"/>
      <c r="DG47" s="503"/>
      <c r="DH47" s="503"/>
      <c r="DI47" s="503"/>
      <c r="DJ47" s="503"/>
      <c r="DK47" s="503"/>
      <c r="DL47" s="503"/>
      <c r="DM47" s="503"/>
      <c r="DN47" s="503"/>
      <c r="DO47" s="503"/>
      <c r="DP47" s="503"/>
    </row>
    <row r="48" spans="1:120" ht="38.25" customHeight="1">
      <c r="A48" s="23">
        <v>0</v>
      </c>
      <c r="B48" s="556">
        <f t="shared" si="2"/>
        <v>41</v>
      </c>
      <c r="C48" s="539" t="s">
        <v>99</v>
      </c>
      <c r="D48" s="389">
        <v>2018</v>
      </c>
      <c r="E48" s="389" t="s">
        <v>385</v>
      </c>
      <c r="F48" s="565"/>
      <c r="G48" s="395" t="s">
        <v>4543</v>
      </c>
      <c r="H48" s="541" t="s">
        <v>102</v>
      </c>
      <c r="I48" s="395" t="s">
        <v>4544</v>
      </c>
      <c r="J48" s="395" t="s">
        <v>4544</v>
      </c>
      <c r="K48" s="395" t="s">
        <v>4545</v>
      </c>
      <c r="L48" s="557" t="s">
        <v>146</v>
      </c>
      <c r="M48" s="26" t="s">
        <v>4552</v>
      </c>
      <c r="N48" s="18"/>
      <c r="O48" s="572">
        <v>1</v>
      </c>
      <c r="P48" s="24" t="s">
        <v>4553</v>
      </c>
      <c r="Q48" s="539" t="s">
        <v>391</v>
      </c>
      <c r="R48" s="24" t="s">
        <v>425</v>
      </c>
      <c r="S48" s="573">
        <v>43467</v>
      </c>
      <c r="T48" s="573">
        <v>43738</v>
      </c>
      <c r="U48" s="557"/>
      <c r="V48" s="14"/>
      <c r="W48" s="544">
        <f t="shared" si="0"/>
        <v>43738</v>
      </c>
      <c r="X48" s="545">
        <v>43646</v>
      </c>
      <c r="Y48" s="395" t="s">
        <v>4554</v>
      </c>
      <c r="Z48" s="546">
        <v>0</v>
      </c>
      <c r="AA48" s="545">
        <v>43665</v>
      </c>
      <c r="AB48" s="395" t="s">
        <v>4539</v>
      </c>
      <c r="AC48" s="389" t="s">
        <v>322</v>
      </c>
      <c r="AD48" s="547">
        <f t="shared" si="1"/>
        <v>0</v>
      </c>
      <c r="AE48" s="546" t="s">
        <v>151</v>
      </c>
      <c r="AF48" s="545">
        <v>43799</v>
      </c>
      <c r="AG48" s="566" t="s">
        <v>4555</v>
      </c>
      <c r="AH48" s="559">
        <v>0</v>
      </c>
      <c r="AI48" s="562">
        <v>43809</v>
      </c>
      <c r="AJ48" s="568" t="s">
        <v>4556</v>
      </c>
      <c r="AK48" s="14" t="s">
        <v>322</v>
      </c>
      <c r="AL48" s="547">
        <v>1</v>
      </c>
      <c r="AM48" s="546" t="s">
        <v>257</v>
      </c>
      <c r="AN48" s="560"/>
      <c r="AO48" s="18"/>
      <c r="AP48" s="561"/>
      <c r="AQ48" s="560"/>
      <c r="AR48" s="18"/>
      <c r="AS48" s="18"/>
      <c r="AT48" s="18"/>
      <c r="AU48" s="561"/>
      <c r="AV48" s="560"/>
      <c r="AW48" s="18"/>
      <c r="AX48" s="561"/>
      <c r="AY48" s="562"/>
      <c r="AZ48" s="18"/>
      <c r="BA48" s="18"/>
      <c r="BB48" s="18"/>
      <c r="BC48" s="546"/>
      <c r="BD48" s="563"/>
      <c r="BE48" s="557"/>
      <c r="BF48" s="389" t="s">
        <v>4218</v>
      </c>
      <c r="BG48" s="549" t="s">
        <v>4557</v>
      </c>
      <c r="BH48" s="554"/>
      <c r="BI48" s="564"/>
      <c r="BJ48" s="14"/>
      <c r="BK48" s="561"/>
      <c r="BL48" s="503"/>
      <c r="BM48" s="503"/>
      <c r="BN48" s="503"/>
      <c r="BO48" s="503"/>
      <c r="BP48" s="503"/>
      <c r="BQ48" s="503"/>
      <c r="BR48" s="503"/>
      <c r="BS48" s="503"/>
      <c r="BT48" s="503"/>
      <c r="BU48" s="503"/>
      <c r="BV48" s="503"/>
      <c r="BW48" s="503"/>
      <c r="BX48" s="503"/>
      <c r="BY48" s="503"/>
      <c r="BZ48" s="503"/>
      <c r="CA48" s="503"/>
      <c r="CB48" s="503"/>
      <c r="CC48" s="503"/>
      <c r="CD48" s="503"/>
      <c r="CE48" s="503"/>
      <c r="CF48" s="503"/>
      <c r="CG48" s="503"/>
      <c r="CH48" s="503"/>
      <c r="CI48" s="503"/>
      <c r="CJ48" s="503"/>
      <c r="CK48" s="503"/>
      <c r="CL48" s="503"/>
      <c r="CM48" s="503"/>
      <c r="CN48" s="503"/>
      <c r="CO48" s="503"/>
      <c r="CP48" s="503"/>
      <c r="CQ48" s="503"/>
      <c r="CR48" s="503"/>
      <c r="CS48" s="503"/>
      <c r="CT48" s="503"/>
      <c r="CU48" s="503"/>
      <c r="CV48" s="503"/>
      <c r="CW48" s="503"/>
      <c r="CX48" s="503"/>
      <c r="CY48" s="503"/>
      <c r="CZ48" s="503"/>
      <c r="DA48" s="503"/>
      <c r="DB48" s="503"/>
      <c r="DC48" s="503"/>
      <c r="DD48" s="503"/>
      <c r="DE48" s="503"/>
      <c r="DF48" s="503"/>
      <c r="DG48" s="503"/>
      <c r="DH48" s="503"/>
      <c r="DI48" s="503"/>
      <c r="DJ48" s="503"/>
      <c r="DK48" s="503"/>
      <c r="DL48" s="503"/>
      <c r="DM48" s="503"/>
      <c r="DN48" s="503"/>
      <c r="DO48" s="503"/>
      <c r="DP48" s="503"/>
    </row>
    <row r="49" spans="1:120" ht="38.25" customHeight="1">
      <c r="A49" s="23">
        <v>53</v>
      </c>
      <c r="B49" s="556">
        <f t="shared" si="2"/>
        <v>42</v>
      </c>
      <c r="C49" s="539" t="s">
        <v>99</v>
      </c>
      <c r="D49" s="389">
        <v>2018</v>
      </c>
      <c r="E49" s="389" t="s">
        <v>385</v>
      </c>
      <c r="F49" s="565"/>
      <c r="G49" s="394" t="s">
        <v>4558</v>
      </c>
      <c r="H49" s="541" t="s">
        <v>102</v>
      </c>
      <c r="I49" s="395" t="s">
        <v>4559</v>
      </c>
      <c r="J49" s="395" t="s">
        <v>4559</v>
      </c>
      <c r="K49" s="395" t="s">
        <v>4560</v>
      </c>
      <c r="L49" s="557" t="s">
        <v>146</v>
      </c>
      <c r="M49" s="26" t="s">
        <v>4561</v>
      </c>
      <c r="N49" s="18"/>
      <c r="O49" s="572">
        <v>1</v>
      </c>
      <c r="P49" s="24" t="s">
        <v>4562</v>
      </c>
      <c r="Q49" s="539" t="s">
        <v>391</v>
      </c>
      <c r="R49" s="24" t="s">
        <v>4531</v>
      </c>
      <c r="S49" s="573">
        <v>43435</v>
      </c>
      <c r="T49" s="573">
        <v>43465</v>
      </c>
      <c r="U49" s="557"/>
      <c r="V49" s="14"/>
      <c r="W49" s="544">
        <f t="shared" si="0"/>
        <v>43465</v>
      </c>
      <c r="X49" s="545">
        <v>43646</v>
      </c>
      <c r="Y49" s="395" t="s">
        <v>4563</v>
      </c>
      <c r="Z49" s="559">
        <v>1</v>
      </c>
      <c r="AA49" s="545">
        <v>43665</v>
      </c>
      <c r="AB49" s="395" t="s">
        <v>4564</v>
      </c>
      <c r="AC49" s="389" t="s">
        <v>322</v>
      </c>
      <c r="AD49" s="547">
        <f t="shared" si="1"/>
        <v>1</v>
      </c>
      <c r="AE49" s="546" t="s">
        <v>257</v>
      </c>
      <c r="AF49" s="545">
        <v>43799</v>
      </c>
      <c r="AG49" s="395" t="s">
        <v>460</v>
      </c>
      <c r="AH49" s="559">
        <v>1</v>
      </c>
      <c r="AI49" s="562">
        <v>43809</v>
      </c>
      <c r="AJ49" s="549" t="s">
        <v>4565</v>
      </c>
      <c r="AK49" s="14" t="s">
        <v>322</v>
      </c>
      <c r="AL49" s="547">
        <f t="shared" ref="AL49:AL51" si="6">+AH49/O49</f>
        <v>1</v>
      </c>
      <c r="AM49" s="546" t="s">
        <v>257</v>
      </c>
      <c r="AN49" s="560"/>
      <c r="AO49" s="18"/>
      <c r="AP49" s="561"/>
      <c r="AQ49" s="560"/>
      <c r="AR49" s="18"/>
      <c r="AS49" s="18"/>
      <c r="AT49" s="18"/>
      <c r="AU49" s="561"/>
      <c r="AV49" s="560"/>
      <c r="AW49" s="18"/>
      <c r="AX49" s="561"/>
      <c r="AY49" s="562"/>
      <c r="AZ49" s="18"/>
      <c r="BA49" s="18"/>
      <c r="BB49" s="18"/>
      <c r="BC49" s="546"/>
      <c r="BD49" s="563" t="s">
        <v>260</v>
      </c>
      <c r="BE49" s="557" t="s">
        <v>260</v>
      </c>
      <c r="BF49" s="389" t="s">
        <v>4218</v>
      </c>
      <c r="BG49" s="549" t="s">
        <v>4566</v>
      </c>
      <c r="BH49" s="554" t="s">
        <v>322</v>
      </c>
      <c r="BI49" s="564">
        <v>43809</v>
      </c>
      <c r="BJ49" s="14" t="s">
        <v>310</v>
      </c>
      <c r="BK49" s="552" t="s">
        <v>4567</v>
      </c>
      <c r="BL49" s="503"/>
      <c r="BM49" s="503"/>
      <c r="BN49" s="503"/>
      <c r="BO49" s="503"/>
      <c r="BP49" s="503"/>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3"/>
      <c r="CY49" s="503"/>
      <c r="CZ49" s="503"/>
      <c r="DA49" s="503"/>
      <c r="DB49" s="503"/>
      <c r="DC49" s="503"/>
      <c r="DD49" s="503"/>
      <c r="DE49" s="503"/>
      <c r="DF49" s="503"/>
      <c r="DG49" s="503"/>
      <c r="DH49" s="503"/>
      <c r="DI49" s="503"/>
      <c r="DJ49" s="503"/>
      <c r="DK49" s="503"/>
      <c r="DL49" s="503"/>
      <c r="DM49" s="503"/>
      <c r="DN49" s="503"/>
      <c r="DO49" s="503"/>
      <c r="DP49" s="503"/>
    </row>
    <row r="50" spans="1:120" ht="38.25" customHeight="1">
      <c r="A50" s="23">
        <v>54</v>
      </c>
      <c r="B50" s="556">
        <f t="shared" si="2"/>
        <v>43</v>
      </c>
      <c r="C50" s="539" t="s">
        <v>99</v>
      </c>
      <c r="D50" s="389">
        <v>2018</v>
      </c>
      <c r="E50" s="389" t="s">
        <v>385</v>
      </c>
      <c r="F50" s="565"/>
      <c r="G50" s="395" t="s">
        <v>4568</v>
      </c>
      <c r="H50" s="541" t="s">
        <v>102</v>
      </c>
      <c r="I50" s="395" t="s">
        <v>4569</v>
      </c>
      <c r="J50" s="395" t="s">
        <v>4570</v>
      </c>
      <c r="K50" s="395" t="s">
        <v>4571</v>
      </c>
      <c r="L50" s="557" t="s">
        <v>146</v>
      </c>
      <c r="M50" s="26" t="s">
        <v>4572</v>
      </c>
      <c r="N50" s="18"/>
      <c r="O50" s="24">
        <v>1</v>
      </c>
      <c r="P50" s="24" t="s">
        <v>1092</v>
      </c>
      <c r="Q50" s="539" t="s">
        <v>391</v>
      </c>
      <c r="R50" s="24" t="s">
        <v>4531</v>
      </c>
      <c r="S50" s="573">
        <v>43467</v>
      </c>
      <c r="T50" s="573">
        <v>43646</v>
      </c>
      <c r="U50" s="557"/>
      <c r="V50" s="14"/>
      <c r="W50" s="544">
        <f t="shared" si="0"/>
        <v>43646</v>
      </c>
      <c r="X50" s="545">
        <v>43646</v>
      </c>
      <c r="Y50" s="395" t="s">
        <v>4573</v>
      </c>
      <c r="Z50" s="546">
        <v>1</v>
      </c>
      <c r="AA50" s="545">
        <v>43665</v>
      </c>
      <c r="AB50" s="395" t="s">
        <v>4574</v>
      </c>
      <c r="AC50" s="389" t="s">
        <v>322</v>
      </c>
      <c r="AD50" s="547">
        <f t="shared" si="1"/>
        <v>1</v>
      </c>
      <c r="AE50" s="546" t="s">
        <v>257</v>
      </c>
      <c r="AF50" s="545">
        <v>43799</v>
      </c>
      <c r="AG50" s="395" t="s">
        <v>460</v>
      </c>
      <c r="AH50" s="546">
        <v>1</v>
      </c>
      <c r="AI50" s="562">
        <v>43809</v>
      </c>
      <c r="AJ50" s="395" t="s">
        <v>4575</v>
      </c>
      <c r="AK50" s="14" t="s">
        <v>322</v>
      </c>
      <c r="AL50" s="547">
        <f t="shared" si="6"/>
        <v>1</v>
      </c>
      <c r="AM50" s="546" t="s">
        <v>257</v>
      </c>
      <c r="AN50" s="560"/>
      <c r="AO50" s="18"/>
      <c r="AP50" s="561"/>
      <c r="AQ50" s="560"/>
      <c r="AR50" s="18"/>
      <c r="AS50" s="18"/>
      <c r="AT50" s="18"/>
      <c r="AU50" s="561"/>
      <c r="AV50" s="560"/>
      <c r="AW50" s="18"/>
      <c r="AX50" s="561"/>
      <c r="AY50" s="562"/>
      <c r="AZ50" s="18"/>
      <c r="BA50" s="18"/>
      <c r="BB50" s="18"/>
      <c r="BC50" s="546"/>
      <c r="BD50" s="563" t="s">
        <v>260</v>
      </c>
      <c r="BE50" s="557" t="s">
        <v>260</v>
      </c>
      <c r="BF50" s="389" t="s">
        <v>4218</v>
      </c>
      <c r="BG50" s="549" t="s">
        <v>4576</v>
      </c>
      <c r="BH50" s="554" t="s">
        <v>322</v>
      </c>
      <c r="BI50" s="564">
        <v>43809</v>
      </c>
      <c r="BJ50" s="14" t="s">
        <v>310</v>
      </c>
      <c r="BK50" s="552" t="s">
        <v>4576</v>
      </c>
      <c r="BL50" s="503"/>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3"/>
      <c r="CY50" s="503"/>
      <c r="CZ50" s="503"/>
      <c r="DA50" s="503"/>
      <c r="DB50" s="503"/>
      <c r="DC50" s="503"/>
      <c r="DD50" s="503"/>
      <c r="DE50" s="503"/>
      <c r="DF50" s="503"/>
      <c r="DG50" s="503"/>
      <c r="DH50" s="503"/>
      <c r="DI50" s="503"/>
      <c r="DJ50" s="503"/>
      <c r="DK50" s="503"/>
      <c r="DL50" s="503"/>
      <c r="DM50" s="503"/>
      <c r="DN50" s="503"/>
      <c r="DO50" s="503"/>
      <c r="DP50" s="503"/>
    </row>
    <row r="51" spans="1:120" ht="38.25" customHeight="1">
      <c r="A51" s="23">
        <v>55</v>
      </c>
      <c r="B51" s="556">
        <f t="shared" si="2"/>
        <v>44</v>
      </c>
      <c r="C51" s="539" t="s">
        <v>99</v>
      </c>
      <c r="D51" s="389">
        <v>2018</v>
      </c>
      <c r="E51" s="389" t="s">
        <v>385</v>
      </c>
      <c r="F51" s="565"/>
      <c r="G51" s="395" t="s">
        <v>4577</v>
      </c>
      <c r="H51" s="541" t="s">
        <v>102</v>
      </c>
      <c r="I51" s="395" t="s">
        <v>4578</v>
      </c>
      <c r="J51" s="395" t="s">
        <v>4578</v>
      </c>
      <c r="K51" s="395" t="s">
        <v>4579</v>
      </c>
      <c r="L51" s="557" t="s">
        <v>146</v>
      </c>
      <c r="M51" s="26" t="s">
        <v>4580</v>
      </c>
      <c r="N51" s="18"/>
      <c r="O51" s="24">
        <v>1</v>
      </c>
      <c r="P51" s="24" t="s">
        <v>4581</v>
      </c>
      <c r="Q51" s="539" t="s">
        <v>391</v>
      </c>
      <c r="R51" s="24" t="s">
        <v>4531</v>
      </c>
      <c r="S51" s="573">
        <v>43497</v>
      </c>
      <c r="T51" s="573">
        <v>43524</v>
      </c>
      <c r="U51" s="557"/>
      <c r="V51" s="14"/>
      <c r="W51" s="544">
        <f t="shared" si="0"/>
        <v>43524</v>
      </c>
      <c r="X51" s="545">
        <v>43646</v>
      </c>
      <c r="Y51" s="395" t="s">
        <v>4582</v>
      </c>
      <c r="Z51" s="546">
        <v>1</v>
      </c>
      <c r="AA51" s="545">
        <v>43665</v>
      </c>
      <c r="AB51" s="395" t="s">
        <v>4583</v>
      </c>
      <c r="AC51" s="389" t="s">
        <v>322</v>
      </c>
      <c r="AD51" s="547">
        <f t="shared" si="1"/>
        <v>1</v>
      </c>
      <c r="AE51" s="546" t="s">
        <v>257</v>
      </c>
      <c r="AF51" s="545">
        <v>43799</v>
      </c>
      <c r="AG51" s="395" t="s">
        <v>460</v>
      </c>
      <c r="AH51" s="546">
        <v>1</v>
      </c>
      <c r="AI51" s="562">
        <v>43809</v>
      </c>
      <c r="AJ51" s="549" t="s">
        <v>4584</v>
      </c>
      <c r="AK51" s="389" t="s">
        <v>322</v>
      </c>
      <c r="AL51" s="547">
        <f t="shared" si="6"/>
        <v>1</v>
      </c>
      <c r="AM51" s="546" t="s">
        <v>257</v>
      </c>
      <c r="AN51" s="560"/>
      <c r="AO51" s="18"/>
      <c r="AP51" s="561"/>
      <c r="AQ51" s="560"/>
      <c r="AR51" s="18"/>
      <c r="AS51" s="18"/>
      <c r="AT51" s="18"/>
      <c r="AU51" s="561"/>
      <c r="AV51" s="560"/>
      <c r="AW51" s="18"/>
      <c r="AX51" s="561"/>
      <c r="AY51" s="562"/>
      <c r="AZ51" s="18"/>
      <c r="BA51" s="18"/>
      <c r="BB51" s="18"/>
      <c r="BC51" s="546"/>
      <c r="BD51" s="563" t="s">
        <v>260</v>
      </c>
      <c r="BE51" s="557" t="s">
        <v>260</v>
      </c>
      <c r="BF51" s="389" t="s">
        <v>4218</v>
      </c>
      <c r="BG51" s="549" t="s">
        <v>4585</v>
      </c>
      <c r="BH51" s="554" t="s">
        <v>322</v>
      </c>
      <c r="BI51" s="564">
        <v>43809</v>
      </c>
      <c r="BJ51" s="14" t="s">
        <v>310</v>
      </c>
      <c r="BK51" s="552" t="s">
        <v>4586</v>
      </c>
      <c r="BL51" s="503"/>
      <c r="BM51" s="503"/>
      <c r="BN51" s="503"/>
      <c r="BO51" s="503"/>
      <c r="BP51" s="503"/>
      <c r="BQ51" s="503"/>
      <c r="BR51" s="503"/>
      <c r="BS51" s="503"/>
      <c r="BT51" s="503"/>
      <c r="BU51" s="503"/>
      <c r="BV51" s="503"/>
      <c r="BW51" s="503"/>
      <c r="BX51" s="503"/>
      <c r="BY51" s="503"/>
      <c r="BZ51" s="503"/>
      <c r="CA51" s="503"/>
      <c r="CB51" s="503"/>
      <c r="CC51" s="503"/>
      <c r="CD51" s="503"/>
      <c r="CE51" s="503"/>
      <c r="CF51" s="503"/>
      <c r="CG51" s="503"/>
      <c r="CH51" s="503"/>
      <c r="CI51" s="503"/>
      <c r="CJ51" s="503"/>
      <c r="CK51" s="503"/>
      <c r="CL51" s="503"/>
      <c r="CM51" s="503"/>
      <c r="CN51" s="503"/>
      <c r="CO51" s="503"/>
      <c r="CP51" s="503"/>
      <c r="CQ51" s="503"/>
      <c r="CR51" s="503"/>
      <c r="CS51" s="503"/>
      <c r="CT51" s="503"/>
      <c r="CU51" s="503"/>
      <c r="CV51" s="503"/>
      <c r="CW51" s="503"/>
      <c r="CX51" s="503"/>
      <c r="CY51" s="503"/>
      <c r="CZ51" s="503"/>
      <c r="DA51" s="503"/>
      <c r="DB51" s="503"/>
      <c r="DC51" s="503"/>
      <c r="DD51" s="503"/>
      <c r="DE51" s="503"/>
      <c r="DF51" s="503"/>
      <c r="DG51" s="503"/>
      <c r="DH51" s="503"/>
      <c r="DI51" s="503"/>
      <c r="DJ51" s="503"/>
      <c r="DK51" s="503"/>
      <c r="DL51" s="503"/>
      <c r="DM51" s="503"/>
      <c r="DN51" s="503"/>
      <c r="DO51" s="503"/>
      <c r="DP51" s="503"/>
    </row>
    <row r="52" spans="1:120" ht="38.25" customHeight="1">
      <c r="A52" s="23">
        <v>0</v>
      </c>
      <c r="B52" s="556">
        <f t="shared" si="2"/>
        <v>45</v>
      </c>
      <c r="C52" s="539" t="s">
        <v>99</v>
      </c>
      <c r="D52" s="389">
        <v>2018</v>
      </c>
      <c r="E52" s="389" t="s">
        <v>385</v>
      </c>
      <c r="F52" s="565"/>
      <c r="G52" s="395" t="s">
        <v>4577</v>
      </c>
      <c r="H52" s="541" t="s">
        <v>102</v>
      </c>
      <c r="I52" s="395" t="s">
        <v>4578</v>
      </c>
      <c r="J52" s="395" t="s">
        <v>4578</v>
      </c>
      <c r="K52" s="395" t="s">
        <v>4579</v>
      </c>
      <c r="L52" s="557" t="s">
        <v>106</v>
      </c>
      <c r="M52" s="26" t="s">
        <v>4587</v>
      </c>
      <c r="N52" s="18"/>
      <c r="O52" s="572">
        <v>1</v>
      </c>
      <c r="P52" s="24" t="s">
        <v>4588</v>
      </c>
      <c r="Q52" s="539" t="s">
        <v>391</v>
      </c>
      <c r="R52" s="24" t="s">
        <v>4531</v>
      </c>
      <c r="S52" s="573">
        <v>43467</v>
      </c>
      <c r="T52" s="573">
        <v>43830</v>
      </c>
      <c r="U52" s="557"/>
      <c r="V52" s="14"/>
      <c r="W52" s="544">
        <f t="shared" si="0"/>
        <v>43830</v>
      </c>
      <c r="X52" s="545">
        <v>43646</v>
      </c>
      <c r="Y52" s="395" t="s">
        <v>426</v>
      </c>
      <c r="Z52" s="546">
        <v>0</v>
      </c>
      <c r="AA52" s="545">
        <v>43665</v>
      </c>
      <c r="AB52" s="395"/>
      <c r="AC52" s="389" t="s">
        <v>322</v>
      </c>
      <c r="AD52" s="547">
        <f t="shared" si="1"/>
        <v>0</v>
      </c>
      <c r="AE52" s="546" t="s">
        <v>151</v>
      </c>
      <c r="AF52" s="545">
        <v>43799</v>
      </c>
      <c r="AG52" s="566" t="s">
        <v>4589</v>
      </c>
      <c r="AH52" s="559">
        <v>0</v>
      </c>
      <c r="AI52" s="562">
        <v>43809</v>
      </c>
      <c r="AJ52" s="549" t="s">
        <v>4584</v>
      </c>
      <c r="AK52" s="389" t="s">
        <v>322</v>
      </c>
      <c r="AL52" s="547">
        <v>1</v>
      </c>
      <c r="AM52" s="546" t="s">
        <v>257</v>
      </c>
      <c r="AN52" s="560"/>
      <c r="AO52" s="18"/>
      <c r="AP52" s="561"/>
      <c r="AQ52" s="560"/>
      <c r="AR52" s="18"/>
      <c r="AS52" s="18"/>
      <c r="AT52" s="18"/>
      <c r="AU52" s="561"/>
      <c r="AV52" s="560"/>
      <c r="AW52" s="18"/>
      <c r="AX52" s="561"/>
      <c r="AY52" s="562"/>
      <c r="AZ52" s="18"/>
      <c r="BA52" s="18"/>
      <c r="BB52" s="18"/>
      <c r="BC52" s="546"/>
      <c r="BD52" s="563" t="s">
        <v>260</v>
      </c>
      <c r="BE52" s="557" t="s">
        <v>260</v>
      </c>
      <c r="BF52" s="389" t="s">
        <v>4218</v>
      </c>
      <c r="BG52" s="549" t="s">
        <v>4585</v>
      </c>
      <c r="BH52" s="554" t="s">
        <v>322</v>
      </c>
      <c r="BI52" s="564">
        <v>43809</v>
      </c>
      <c r="BJ52" s="14" t="s">
        <v>310</v>
      </c>
      <c r="BK52" s="552" t="s">
        <v>4586</v>
      </c>
      <c r="BL52" s="503"/>
      <c r="BM52" s="503"/>
      <c r="BN52" s="503"/>
      <c r="BO52" s="503"/>
      <c r="BP52" s="503"/>
      <c r="BQ52" s="503"/>
      <c r="BR52" s="503"/>
      <c r="BS52" s="503"/>
      <c r="BT52" s="503"/>
      <c r="BU52" s="503"/>
      <c r="BV52" s="503"/>
      <c r="BW52" s="503"/>
      <c r="BX52" s="503"/>
      <c r="BY52" s="503"/>
      <c r="BZ52" s="503"/>
      <c r="CA52" s="503"/>
      <c r="CB52" s="503"/>
      <c r="CC52" s="503"/>
      <c r="CD52" s="503"/>
      <c r="CE52" s="503"/>
      <c r="CF52" s="503"/>
      <c r="CG52" s="503"/>
      <c r="CH52" s="503"/>
      <c r="CI52" s="503"/>
      <c r="CJ52" s="503"/>
      <c r="CK52" s="503"/>
      <c r="CL52" s="503"/>
      <c r="CM52" s="503"/>
      <c r="CN52" s="503"/>
      <c r="CO52" s="503"/>
      <c r="CP52" s="503"/>
      <c r="CQ52" s="503"/>
      <c r="CR52" s="503"/>
      <c r="CS52" s="503"/>
      <c r="CT52" s="503"/>
      <c r="CU52" s="503"/>
      <c r="CV52" s="503"/>
      <c r="CW52" s="503"/>
      <c r="CX52" s="503"/>
      <c r="CY52" s="503"/>
      <c r="CZ52" s="503"/>
      <c r="DA52" s="503"/>
      <c r="DB52" s="503"/>
      <c r="DC52" s="503"/>
      <c r="DD52" s="503"/>
      <c r="DE52" s="503"/>
      <c r="DF52" s="503"/>
      <c r="DG52" s="503"/>
      <c r="DH52" s="503"/>
      <c r="DI52" s="503"/>
      <c r="DJ52" s="503"/>
      <c r="DK52" s="503"/>
      <c r="DL52" s="503"/>
      <c r="DM52" s="503"/>
      <c r="DN52" s="503"/>
      <c r="DO52" s="503"/>
      <c r="DP52" s="503"/>
    </row>
    <row r="53" spans="1:120" ht="38.25" customHeight="1">
      <c r="A53" s="23">
        <v>56</v>
      </c>
      <c r="B53" s="556">
        <f t="shared" si="2"/>
        <v>46</v>
      </c>
      <c r="C53" s="539" t="s">
        <v>99</v>
      </c>
      <c r="D53" s="14">
        <v>2016</v>
      </c>
      <c r="E53" s="389" t="s">
        <v>431</v>
      </c>
      <c r="F53" s="565"/>
      <c r="G53" s="549" t="s">
        <v>4590</v>
      </c>
      <c r="H53" s="541" t="s">
        <v>102</v>
      </c>
      <c r="I53" s="395" t="s">
        <v>4591</v>
      </c>
      <c r="J53" s="395" t="s">
        <v>4592</v>
      </c>
      <c r="K53" s="395" t="s">
        <v>4593</v>
      </c>
      <c r="L53" s="557" t="s">
        <v>146</v>
      </c>
      <c r="M53" s="26" t="s">
        <v>4594</v>
      </c>
      <c r="N53" s="18"/>
      <c r="O53" s="547">
        <v>1</v>
      </c>
      <c r="P53" s="389" t="s">
        <v>4595</v>
      </c>
      <c r="Q53" s="539" t="s">
        <v>391</v>
      </c>
      <c r="R53" s="389" t="s">
        <v>4596</v>
      </c>
      <c r="S53" s="573">
        <v>42737</v>
      </c>
      <c r="T53" s="573">
        <v>43311</v>
      </c>
      <c r="U53" s="557"/>
      <c r="V53" s="14"/>
      <c r="W53" s="544">
        <f t="shared" si="0"/>
        <v>43311</v>
      </c>
      <c r="X53" s="545">
        <v>43646</v>
      </c>
      <c r="Y53" s="395" t="s">
        <v>4597</v>
      </c>
      <c r="Z53" s="559">
        <v>0.5</v>
      </c>
      <c r="AA53" s="545">
        <v>43665</v>
      </c>
      <c r="AB53" s="395"/>
      <c r="AC53" s="389" t="s">
        <v>114</v>
      </c>
      <c r="AD53" s="547">
        <f t="shared" si="1"/>
        <v>0.5</v>
      </c>
      <c r="AE53" s="546" t="s">
        <v>115</v>
      </c>
      <c r="AF53" s="545">
        <v>43799</v>
      </c>
      <c r="AG53" s="566" t="s">
        <v>4598</v>
      </c>
      <c r="AH53" s="559">
        <v>1</v>
      </c>
      <c r="AI53" s="562">
        <v>43809</v>
      </c>
      <c r="AJ53" s="549" t="s">
        <v>4599</v>
      </c>
      <c r="AK53" s="18" t="s">
        <v>180</v>
      </c>
      <c r="AL53" s="547">
        <f t="shared" ref="AL53:AL58" si="7">+AH53/O53</f>
        <v>1</v>
      </c>
      <c r="AM53" s="546" t="s">
        <v>257</v>
      </c>
      <c r="AN53" s="560"/>
      <c r="AO53" s="18"/>
      <c r="AP53" s="561"/>
      <c r="AQ53" s="560"/>
      <c r="AR53" s="18"/>
      <c r="AS53" s="18"/>
      <c r="AT53" s="18"/>
      <c r="AU53" s="561"/>
      <c r="AV53" s="560"/>
      <c r="AW53" s="18"/>
      <c r="AX53" s="561"/>
      <c r="AY53" s="562"/>
      <c r="AZ53" s="18"/>
      <c r="BA53" s="18"/>
      <c r="BB53" s="18"/>
      <c r="BC53" s="546"/>
      <c r="BD53" s="563" t="s">
        <v>260</v>
      </c>
      <c r="BE53" s="557" t="s">
        <v>260</v>
      </c>
      <c r="BF53" s="389" t="s">
        <v>4218</v>
      </c>
      <c r="BG53" s="549" t="s">
        <v>4599</v>
      </c>
      <c r="BH53" s="554" t="s">
        <v>180</v>
      </c>
      <c r="BI53" s="564">
        <v>43809</v>
      </c>
      <c r="BJ53" s="14"/>
      <c r="BK53" s="561"/>
      <c r="BL53" s="503"/>
      <c r="BM53" s="503"/>
      <c r="BN53" s="503"/>
      <c r="BO53" s="503"/>
      <c r="BP53" s="503"/>
      <c r="BQ53" s="503"/>
      <c r="BR53" s="503"/>
      <c r="BS53" s="503"/>
      <c r="BT53" s="503"/>
      <c r="BU53" s="503"/>
      <c r="BV53" s="503"/>
      <c r="BW53" s="503"/>
      <c r="BX53" s="503"/>
      <c r="BY53" s="503"/>
      <c r="BZ53" s="503"/>
      <c r="CA53" s="503"/>
      <c r="CB53" s="503"/>
      <c r="CC53" s="503"/>
      <c r="CD53" s="503"/>
      <c r="CE53" s="503"/>
      <c r="CF53" s="503"/>
      <c r="CG53" s="503"/>
      <c r="CH53" s="503"/>
      <c r="CI53" s="503"/>
      <c r="CJ53" s="503"/>
      <c r="CK53" s="503"/>
      <c r="CL53" s="503"/>
      <c r="CM53" s="503"/>
      <c r="CN53" s="503"/>
      <c r="CO53" s="503"/>
      <c r="CP53" s="503"/>
      <c r="CQ53" s="503"/>
      <c r="CR53" s="503"/>
      <c r="CS53" s="503"/>
      <c r="CT53" s="503"/>
      <c r="CU53" s="503"/>
      <c r="CV53" s="503"/>
      <c r="CW53" s="503"/>
      <c r="CX53" s="503"/>
      <c r="CY53" s="503"/>
      <c r="CZ53" s="503"/>
      <c r="DA53" s="503"/>
      <c r="DB53" s="503"/>
      <c r="DC53" s="503"/>
      <c r="DD53" s="503"/>
      <c r="DE53" s="503"/>
      <c r="DF53" s="503"/>
      <c r="DG53" s="503"/>
      <c r="DH53" s="503"/>
      <c r="DI53" s="503"/>
      <c r="DJ53" s="503"/>
      <c r="DK53" s="503"/>
      <c r="DL53" s="503"/>
      <c r="DM53" s="503"/>
      <c r="DN53" s="503"/>
      <c r="DO53" s="503"/>
      <c r="DP53" s="503"/>
    </row>
    <row r="54" spans="1:120" ht="38.25" customHeight="1">
      <c r="A54" s="23">
        <v>58</v>
      </c>
      <c r="B54" s="556">
        <f t="shared" si="2"/>
        <v>47</v>
      </c>
      <c r="C54" s="539" t="s">
        <v>99</v>
      </c>
      <c r="D54" s="14">
        <v>2016</v>
      </c>
      <c r="E54" s="389" t="s">
        <v>431</v>
      </c>
      <c r="F54" s="565"/>
      <c r="G54" s="574" t="s">
        <v>4600</v>
      </c>
      <c r="H54" s="541" t="s">
        <v>102</v>
      </c>
      <c r="I54" s="395" t="s">
        <v>4601</v>
      </c>
      <c r="J54" s="395" t="s">
        <v>4602</v>
      </c>
      <c r="K54" s="395" t="s">
        <v>4603</v>
      </c>
      <c r="L54" s="557" t="s">
        <v>146</v>
      </c>
      <c r="M54" s="26" t="s">
        <v>4604</v>
      </c>
      <c r="N54" s="18"/>
      <c r="O54" s="389">
        <v>1</v>
      </c>
      <c r="P54" s="389" t="s">
        <v>4605</v>
      </c>
      <c r="Q54" s="539" t="s">
        <v>391</v>
      </c>
      <c r="R54" s="389" t="s">
        <v>4596</v>
      </c>
      <c r="S54" s="573">
        <v>42737</v>
      </c>
      <c r="T54" s="573">
        <v>43311</v>
      </c>
      <c r="U54" s="557"/>
      <c r="V54" s="14"/>
      <c r="W54" s="544">
        <f t="shared" si="0"/>
        <v>43311</v>
      </c>
      <c r="X54" s="545">
        <v>43646</v>
      </c>
      <c r="Y54" s="395" t="s">
        <v>4606</v>
      </c>
      <c r="Z54" s="546">
        <v>0.6</v>
      </c>
      <c r="AA54" s="545">
        <v>43665</v>
      </c>
      <c r="AB54" s="395"/>
      <c r="AC54" s="389" t="s">
        <v>114</v>
      </c>
      <c r="AD54" s="547">
        <f t="shared" si="1"/>
        <v>0.6</v>
      </c>
      <c r="AE54" s="546" t="s">
        <v>115</v>
      </c>
      <c r="AF54" s="545">
        <v>43799</v>
      </c>
      <c r="AG54" s="566" t="s">
        <v>4607</v>
      </c>
      <c r="AH54" s="559">
        <v>1</v>
      </c>
      <c r="AI54" s="562">
        <v>43809</v>
      </c>
      <c r="AJ54" s="549" t="s">
        <v>4608</v>
      </c>
      <c r="AK54" s="18" t="s">
        <v>180</v>
      </c>
      <c r="AL54" s="547">
        <f t="shared" si="7"/>
        <v>1</v>
      </c>
      <c r="AM54" s="546" t="s">
        <v>257</v>
      </c>
      <c r="AN54" s="560"/>
      <c r="AO54" s="18"/>
      <c r="AP54" s="561"/>
      <c r="AQ54" s="560"/>
      <c r="AR54" s="18"/>
      <c r="AS54" s="18"/>
      <c r="AT54" s="18"/>
      <c r="AU54" s="561"/>
      <c r="AV54" s="560"/>
      <c r="AW54" s="18"/>
      <c r="AX54" s="561"/>
      <c r="AY54" s="562"/>
      <c r="AZ54" s="18"/>
      <c r="BA54" s="18"/>
      <c r="BB54" s="18"/>
      <c r="BC54" s="546"/>
      <c r="BD54" s="563" t="s">
        <v>260</v>
      </c>
      <c r="BE54" s="557" t="s">
        <v>260</v>
      </c>
      <c r="BF54" s="389" t="s">
        <v>4218</v>
      </c>
      <c r="BG54" s="549" t="s">
        <v>4609</v>
      </c>
      <c r="BH54" s="554" t="s">
        <v>180</v>
      </c>
      <c r="BI54" s="564">
        <v>43809</v>
      </c>
      <c r="BJ54" s="14"/>
      <c r="BK54" s="561"/>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row>
    <row r="55" spans="1:120" ht="38.25" customHeight="1">
      <c r="A55" s="23">
        <v>62</v>
      </c>
      <c r="B55" s="556">
        <f t="shared" si="2"/>
        <v>48</v>
      </c>
      <c r="C55" s="539" t="s">
        <v>99</v>
      </c>
      <c r="D55" s="14">
        <v>2018</v>
      </c>
      <c r="E55" s="389" t="s">
        <v>431</v>
      </c>
      <c r="F55" s="565"/>
      <c r="G55" s="395" t="s">
        <v>4610</v>
      </c>
      <c r="H55" s="541" t="s">
        <v>102</v>
      </c>
      <c r="I55" s="395" t="s">
        <v>4611</v>
      </c>
      <c r="J55" s="395" t="s">
        <v>4611</v>
      </c>
      <c r="K55" s="395" t="s">
        <v>4612</v>
      </c>
      <c r="L55" s="557" t="s">
        <v>106</v>
      </c>
      <c r="M55" s="395" t="s">
        <v>4613</v>
      </c>
      <c r="N55" s="18"/>
      <c r="O55" s="547">
        <v>1</v>
      </c>
      <c r="P55" s="389" t="s">
        <v>4472</v>
      </c>
      <c r="Q55" s="539" t="s">
        <v>391</v>
      </c>
      <c r="R55" s="24" t="s">
        <v>4614</v>
      </c>
      <c r="S55" s="540">
        <v>43556</v>
      </c>
      <c r="T55" s="540">
        <v>43646</v>
      </c>
      <c r="U55" s="557"/>
      <c r="V55" s="14"/>
      <c r="W55" s="544">
        <f t="shared" si="0"/>
        <v>43646</v>
      </c>
      <c r="X55" s="545">
        <v>43646</v>
      </c>
      <c r="Y55" s="395" t="s">
        <v>4615</v>
      </c>
      <c r="Z55" s="559">
        <v>1</v>
      </c>
      <c r="AA55" s="545">
        <v>43665</v>
      </c>
      <c r="AB55" s="395"/>
      <c r="AC55" s="389" t="s">
        <v>114</v>
      </c>
      <c r="AD55" s="547">
        <f t="shared" si="1"/>
        <v>1</v>
      </c>
      <c r="AE55" s="546" t="s">
        <v>257</v>
      </c>
      <c r="AF55" s="545">
        <v>43799</v>
      </c>
      <c r="AG55" s="395" t="s">
        <v>460</v>
      </c>
      <c r="AH55" s="559">
        <v>1</v>
      </c>
      <c r="AI55" s="562">
        <v>43809</v>
      </c>
      <c r="AJ55" s="18" t="s">
        <v>4616</v>
      </c>
      <c r="AK55" s="18" t="s">
        <v>180</v>
      </c>
      <c r="AL55" s="547">
        <f t="shared" si="7"/>
        <v>1</v>
      </c>
      <c r="AM55" s="546" t="s">
        <v>257</v>
      </c>
      <c r="AN55" s="560"/>
      <c r="AO55" s="18"/>
      <c r="AP55" s="561"/>
      <c r="AQ55" s="560"/>
      <c r="AR55" s="18"/>
      <c r="AS55" s="18"/>
      <c r="AT55" s="18"/>
      <c r="AU55" s="561"/>
      <c r="AV55" s="560"/>
      <c r="AW55" s="18"/>
      <c r="AX55" s="561"/>
      <c r="AY55" s="562"/>
      <c r="AZ55" s="18"/>
      <c r="BA55" s="18"/>
      <c r="BB55" s="18"/>
      <c r="BC55" s="546"/>
      <c r="BD55" s="563" t="s">
        <v>260</v>
      </c>
      <c r="BE55" s="557" t="s">
        <v>260</v>
      </c>
      <c r="BF55" s="389" t="s">
        <v>4218</v>
      </c>
      <c r="BG55" s="549" t="s">
        <v>4617</v>
      </c>
      <c r="BH55" s="554" t="s">
        <v>180</v>
      </c>
      <c r="BI55" s="564">
        <v>43809</v>
      </c>
      <c r="BJ55" s="14"/>
      <c r="BK55" s="561"/>
      <c r="BL55" s="503"/>
      <c r="BM55" s="503"/>
      <c r="BN55" s="503"/>
      <c r="BO55" s="503"/>
      <c r="BP55" s="503"/>
      <c r="BQ55" s="503"/>
      <c r="BR55" s="503"/>
      <c r="BS55" s="503"/>
      <c r="BT55" s="503"/>
      <c r="BU55" s="503"/>
      <c r="BV55" s="503"/>
      <c r="BW55" s="503"/>
      <c r="BX55" s="503"/>
      <c r="BY55" s="503"/>
      <c r="BZ55" s="503"/>
      <c r="CA55" s="503"/>
      <c r="CB55" s="503"/>
      <c r="CC55" s="503"/>
      <c r="CD55" s="503"/>
      <c r="CE55" s="503"/>
      <c r="CF55" s="503"/>
      <c r="CG55" s="503"/>
      <c r="CH55" s="503"/>
      <c r="CI55" s="503"/>
      <c r="CJ55" s="503"/>
      <c r="CK55" s="503"/>
      <c r="CL55" s="503"/>
      <c r="CM55" s="503"/>
      <c r="CN55" s="503"/>
      <c r="CO55" s="503"/>
      <c r="CP55" s="503"/>
      <c r="CQ55" s="503"/>
      <c r="CR55" s="503"/>
      <c r="CS55" s="503"/>
      <c r="CT55" s="503"/>
      <c r="CU55" s="503"/>
      <c r="CV55" s="503"/>
      <c r="CW55" s="503"/>
      <c r="CX55" s="503"/>
      <c r="CY55" s="503"/>
      <c r="CZ55" s="503"/>
      <c r="DA55" s="503"/>
      <c r="DB55" s="503"/>
      <c r="DC55" s="503"/>
      <c r="DD55" s="503"/>
      <c r="DE55" s="503"/>
      <c r="DF55" s="503"/>
      <c r="DG55" s="503"/>
      <c r="DH55" s="503"/>
      <c r="DI55" s="503"/>
      <c r="DJ55" s="503"/>
      <c r="DK55" s="503"/>
      <c r="DL55" s="503"/>
      <c r="DM55" s="503"/>
      <c r="DN55" s="503"/>
      <c r="DO55" s="503"/>
      <c r="DP55" s="503"/>
    </row>
    <row r="56" spans="1:120" ht="38.25" customHeight="1">
      <c r="A56" s="23">
        <v>0</v>
      </c>
      <c r="B56" s="556">
        <f t="shared" si="2"/>
        <v>49</v>
      </c>
      <c r="C56" s="539" t="s">
        <v>99</v>
      </c>
      <c r="D56" s="14">
        <v>2018</v>
      </c>
      <c r="E56" s="389" t="s">
        <v>431</v>
      </c>
      <c r="F56" s="565"/>
      <c r="G56" s="395" t="s">
        <v>4610</v>
      </c>
      <c r="H56" s="541" t="s">
        <v>102</v>
      </c>
      <c r="I56" s="395" t="s">
        <v>4611</v>
      </c>
      <c r="J56" s="395" t="s">
        <v>4611</v>
      </c>
      <c r="K56" s="395" t="s">
        <v>4612</v>
      </c>
      <c r="L56" s="557" t="s">
        <v>146</v>
      </c>
      <c r="M56" s="395" t="s">
        <v>4618</v>
      </c>
      <c r="N56" s="18"/>
      <c r="O56" s="547">
        <v>1</v>
      </c>
      <c r="P56" s="389" t="s">
        <v>4619</v>
      </c>
      <c r="Q56" s="539" t="s">
        <v>391</v>
      </c>
      <c r="R56" s="24" t="s">
        <v>573</v>
      </c>
      <c r="S56" s="540">
        <v>43501</v>
      </c>
      <c r="T56" s="540">
        <v>43646</v>
      </c>
      <c r="U56" s="557"/>
      <c r="V56" s="14"/>
      <c r="W56" s="544">
        <f t="shared" si="0"/>
        <v>43646</v>
      </c>
      <c r="X56" s="545">
        <v>43646</v>
      </c>
      <c r="Y56" s="395" t="s">
        <v>4620</v>
      </c>
      <c r="Z56" s="546">
        <v>0</v>
      </c>
      <c r="AA56" s="545">
        <v>43665</v>
      </c>
      <c r="AB56" s="395"/>
      <c r="AC56" s="389" t="s">
        <v>114</v>
      </c>
      <c r="AD56" s="547">
        <f t="shared" si="1"/>
        <v>0</v>
      </c>
      <c r="AE56" s="546" t="s">
        <v>115</v>
      </c>
      <c r="AF56" s="545">
        <v>43799</v>
      </c>
      <c r="AG56" s="566" t="s">
        <v>4621</v>
      </c>
      <c r="AH56" s="559">
        <f>29/29</f>
        <v>1</v>
      </c>
      <c r="AI56" s="562">
        <v>43809</v>
      </c>
      <c r="AJ56" s="549" t="s">
        <v>4622</v>
      </c>
      <c r="AK56" s="18" t="s">
        <v>180</v>
      </c>
      <c r="AL56" s="547">
        <f t="shared" si="7"/>
        <v>1</v>
      </c>
      <c r="AM56" s="546" t="s">
        <v>257</v>
      </c>
      <c r="AN56" s="560"/>
      <c r="AO56" s="18"/>
      <c r="AP56" s="561"/>
      <c r="AQ56" s="560"/>
      <c r="AR56" s="18"/>
      <c r="AS56" s="18"/>
      <c r="AT56" s="18"/>
      <c r="AU56" s="561"/>
      <c r="AV56" s="560"/>
      <c r="AW56" s="18"/>
      <c r="AX56" s="561"/>
      <c r="AY56" s="562"/>
      <c r="AZ56" s="18"/>
      <c r="BA56" s="18"/>
      <c r="BB56" s="18"/>
      <c r="BC56" s="546"/>
      <c r="BD56" s="563" t="s">
        <v>260</v>
      </c>
      <c r="BE56" s="557" t="s">
        <v>260</v>
      </c>
      <c r="BF56" s="389" t="s">
        <v>4218</v>
      </c>
      <c r="BG56" s="549" t="s">
        <v>4617</v>
      </c>
      <c r="BH56" s="554" t="s">
        <v>180</v>
      </c>
      <c r="BI56" s="564">
        <v>43809</v>
      </c>
      <c r="BJ56" s="14"/>
      <c r="BK56" s="561"/>
      <c r="BL56" s="503"/>
      <c r="BM56" s="503"/>
      <c r="BN56" s="503"/>
      <c r="BO56" s="503"/>
      <c r="BP56" s="503"/>
      <c r="BQ56" s="503"/>
      <c r="BR56" s="503"/>
      <c r="BS56" s="503"/>
      <c r="BT56" s="503"/>
      <c r="BU56" s="503"/>
      <c r="BV56" s="503"/>
      <c r="BW56" s="503"/>
      <c r="BX56" s="503"/>
      <c r="BY56" s="503"/>
      <c r="BZ56" s="503"/>
      <c r="CA56" s="503"/>
      <c r="CB56" s="503"/>
      <c r="CC56" s="503"/>
      <c r="CD56" s="503"/>
      <c r="CE56" s="503"/>
      <c r="CF56" s="503"/>
      <c r="CG56" s="503"/>
      <c r="CH56" s="503"/>
      <c r="CI56" s="503"/>
      <c r="CJ56" s="503"/>
      <c r="CK56" s="503"/>
      <c r="CL56" s="503"/>
      <c r="CM56" s="503"/>
      <c r="CN56" s="503"/>
      <c r="CO56" s="503"/>
      <c r="CP56" s="503"/>
      <c r="CQ56" s="503"/>
      <c r="CR56" s="503"/>
      <c r="CS56" s="503"/>
      <c r="CT56" s="503"/>
      <c r="CU56" s="503"/>
      <c r="CV56" s="503"/>
      <c r="CW56" s="503"/>
      <c r="CX56" s="503"/>
      <c r="CY56" s="503"/>
      <c r="CZ56" s="503"/>
      <c r="DA56" s="503"/>
      <c r="DB56" s="503"/>
      <c r="DC56" s="503"/>
      <c r="DD56" s="503"/>
      <c r="DE56" s="503"/>
      <c r="DF56" s="503"/>
      <c r="DG56" s="503"/>
      <c r="DH56" s="503"/>
      <c r="DI56" s="503"/>
      <c r="DJ56" s="503"/>
      <c r="DK56" s="503"/>
      <c r="DL56" s="503"/>
      <c r="DM56" s="503"/>
      <c r="DN56" s="503"/>
      <c r="DO56" s="503"/>
      <c r="DP56" s="503"/>
    </row>
    <row r="57" spans="1:120" ht="38.25" customHeight="1">
      <c r="A57" s="23">
        <v>64</v>
      </c>
      <c r="B57" s="556">
        <f t="shared" si="2"/>
        <v>50</v>
      </c>
      <c r="C57" s="539" t="s">
        <v>99</v>
      </c>
      <c r="D57" s="14">
        <v>2018</v>
      </c>
      <c r="E57" s="389" t="s">
        <v>431</v>
      </c>
      <c r="F57" s="565"/>
      <c r="G57" s="395" t="s">
        <v>4623</v>
      </c>
      <c r="H57" s="541" t="s">
        <v>102</v>
      </c>
      <c r="I57" s="395" t="s">
        <v>4624</v>
      </c>
      <c r="J57" s="395" t="s">
        <v>4624</v>
      </c>
      <c r="K57" s="395" t="s">
        <v>4625</v>
      </c>
      <c r="L57" s="557" t="s">
        <v>146</v>
      </c>
      <c r="M57" s="395" t="s">
        <v>4626</v>
      </c>
      <c r="N57" s="18"/>
      <c r="O57" s="389">
        <v>1</v>
      </c>
      <c r="P57" s="389" t="s">
        <v>4627</v>
      </c>
      <c r="Q57" s="539" t="s">
        <v>391</v>
      </c>
      <c r="R57" s="24" t="s">
        <v>573</v>
      </c>
      <c r="S57" s="540">
        <v>43467</v>
      </c>
      <c r="T57" s="540">
        <v>43585</v>
      </c>
      <c r="U57" s="557"/>
      <c r="V57" s="14"/>
      <c r="W57" s="544">
        <f t="shared" si="0"/>
        <v>43585</v>
      </c>
      <c r="X57" s="545">
        <v>43646</v>
      </c>
      <c r="Y57" s="395" t="s">
        <v>4628</v>
      </c>
      <c r="Z57" s="546">
        <v>1</v>
      </c>
      <c r="AA57" s="545">
        <v>43665</v>
      </c>
      <c r="AB57" s="395"/>
      <c r="AC57" s="389" t="s">
        <v>114</v>
      </c>
      <c r="AD57" s="547">
        <f t="shared" si="1"/>
        <v>1</v>
      </c>
      <c r="AE57" s="546" t="s">
        <v>257</v>
      </c>
      <c r="AF57" s="545">
        <v>43799</v>
      </c>
      <c r="AG57" s="395" t="s">
        <v>460</v>
      </c>
      <c r="AH57" s="546">
        <v>1</v>
      </c>
      <c r="AI57" s="562">
        <v>43809</v>
      </c>
      <c r="AJ57" s="395" t="s">
        <v>4629</v>
      </c>
      <c r="AK57" s="18" t="s">
        <v>180</v>
      </c>
      <c r="AL57" s="547">
        <f t="shared" si="7"/>
        <v>1</v>
      </c>
      <c r="AM57" s="546" t="s">
        <v>257</v>
      </c>
      <c r="AN57" s="560"/>
      <c r="AO57" s="18"/>
      <c r="AP57" s="561"/>
      <c r="AQ57" s="560"/>
      <c r="AR57" s="18"/>
      <c r="AS57" s="18"/>
      <c r="AT57" s="18"/>
      <c r="AU57" s="561"/>
      <c r="AV57" s="560"/>
      <c r="AW57" s="18"/>
      <c r="AX57" s="561"/>
      <c r="AY57" s="562"/>
      <c r="AZ57" s="18"/>
      <c r="BA57" s="18"/>
      <c r="BB57" s="18"/>
      <c r="BC57" s="546"/>
      <c r="BD57" s="563" t="s">
        <v>260</v>
      </c>
      <c r="BE57" s="557" t="s">
        <v>260</v>
      </c>
      <c r="BF57" s="389" t="s">
        <v>4218</v>
      </c>
      <c r="BG57" s="395" t="s">
        <v>4629</v>
      </c>
      <c r="BH57" s="554" t="s">
        <v>180</v>
      </c>
      <c r="BI57" s="564">
        <v>43809</v>
      </c>
      <c r="BJ57" s="14"/>
      <c r="BK57" s="561"/>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3"/>
      <c r="CY57" s="503"/>
      <c r="CZ57" s="503"/>
      <c r="DA57" s="503"/>
      <c r="DB57" s="503"/>
      <c r="DC57" s="503"/>
      <c r="DD57" s="503"/>
      <c r="DE57" s="503"/>
      <c r="DF57" s="503"/>
      <c r="DG57" s="503"/>
      <c r="DH57" s="503"/>
      <c r="DI57" s="503"/>
      <c r="DJ57" s="503"/>
      <c r="DK57" s="503"/>
      <c r="DL57" s="503"/>
      <c r="DM57" s="503"/>
      <c r="DN57" s="503"/>
      <c r="DO57" s="503"/>
      <c r="DP57" s="503"/>
    </row>
    <row r="58" spans="1:120" ht="38.25" customHeight="1">
      <c r="A58" s="23">
        <v>66</v>
      </c>
      <c r="B58" s="556">
        <f t="shared" si="2"/>
        <v>51</v>
      </c>
      <c r="C58" s="539" t="s">
        <v>99</v>
      </c>
      <c r="D58" s="14">
        <v>2018</v>
      </c>
      <c r="E58" s="389" t="s">
        <v>431</v>
      </c>
      <c r="F58" s="565"/>
      <c r="G58" s="395" t="s">
        <v>4630</v>
      </c>
      <c r="H58" s="541" t="s">
        <v>102</v>
      </c>
      <c r="I58" s="395" t="s">
        <v>4631</v>
      </c>
      <c r="J58" s="395" t="s">
        <v>4632</v>
      </c>
      <c r="K58" s="395" t="s">
        <v>4633</v>
      </c>
      <c r="L58" s="557" t="s">
        <v>146</v>
      </c>
      <c r="M58" s="395" t="s">
        <v>4634</v>
      </c>
      <c r="N58" s="18"/>
      <c r="O58" s="547">
        <v>1</v>
      </c>
      <c r="P58" s="24" t="s">
        <v>4635</v>
      </c>
      <c r="Q58" s="539" t="s">
        <v>391</v>
      </c>
      <c r="R58" s="24" t="s">
        <v>4636</v>
      </c>
      <c r="S58" s="540">
        <v>43467</v>
      </c>
      <c r="T58" s="540">
        <v>43830</v>
      </c>
      <c r="U58" s="557"/>
      <c r="V58" s="14"/>
      <c r="W58" s="544">
        <f t="shared" si="0"/>
        <v>43830</v>
      </c>
      <c r="X58" s="545">
        <v>43646</v>
      </c>
      <c r="Y58" s="395" t="s">
        <v>4637</v>
      </c>
      <c r="Z58" s="559">
        <v>0</v>
      </c>
      <c r="AA58" s="545">
        <v>43665</v>
      </c>
      <c r="AB58" s="395"/>
      <c r="AC58" s="389" t="s">
        <v>114</v>
      </c>
      <c r="AD58" s="547">
        <f t="shared" si="1"/>
        <v>0</v>
      </c>
      <c r="AE58" s="546" t="s">
        <v>151</v>
      </c>
      <c r="AF58" s="545">
        <v>43799</v>
      </c>
      <c r="AG58" s="566" t="s">
        <v>4638</v>
      </c>
      <c r="AH58" s="559">
        <v>1</v>
      </c>
      <c r="AI58" s="562">
        <v>43809</v>
      </c>
      <c r="AJ58" s="549" t="s">
        <v>4639</v>
      </c>
      <c r="AK58" s="18" t="s">
        <v>180</v>
      </c>
      <c r="AL58" s="547">
        <f t="shared" si="7"/>
        <v>1</v>
      </c>
      <c r="AM58" s="546" t="s">
        <v>257</v>
      </c>
      <c r="AN58" s="560"/>
      <c r="AO58" s="18"/>
      <c r="AP58" s="561"/>
      <c r="AQ58" s="560"/>
      <c r="AR58" s="18"/>
      <c r="AS58" s="18"/>
      <c r="AT58" s="18"/>
      <c r="AU58" s="561"/>
      <c r="AV58" s="560"/>
      <c r="AW58" s="18"/>
      <c r="AX58" s="561"/>
      <c r="AY58" s="562"/>
      <c r="AZ58" s="18"/>
      <c r="BA58" s="18"/>
      <c r="BB58" s="18"/>
      <c r="BC58" s="546"/>
      <c r="BD58" s="563" t="s">
        <v>260</v>
      </c>
      <c r="BE58" s="557" t="s">
        <v>260</v>
      </c>
      <c r="BF58" s="389" t="s">
        <v>4218</v>
      </c>
      <c r="BG58" s="549" t="s">
        <v>4639</v>
      </c>
      <c r="BH58" s="554" t="s">
        <v>180</v>
      </c>
      <c r="BI58" s="564">
        <v>43809</v>
      </c>
      <c r="BJ58" s="14"/>
      <c r="BK58" s="561"/>
      <c r="BL58" s="503"/>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3"/>
      <c r="CY58" s="503"/>
      <c r="CZ58" s="503"/>
      <c r="DA58" s="503"/>
      <c r="DB58" s="503"/>
      <c r="DC58" s="503"/>
      <c r="DD58" s="503"/>
      <c r="DE58" s="503"/>
      <c r="DF58" s="503"/>
      <c r="DG58" s="503"/>
      <c r="DH58" s="503"/>
      <c r="DI58" s="503"/>
      <c r="DJ58" s="503"/>
      <c r="DK58" s="503"/>
      <c r="DL58" s="503"/>
      <c r="DM58" s="503"/>
      <c r="DN58" s="503"/>
      <c r="DO58" s="503"/>
      <c r="DP58" s="503"/>
    </row>
    <row r="59" spans="1:120" ht="38.25" customHeight="1">
      <c r="A59" s="23">
        <v>68</v>
      </c>
      <c r="B59" s="556">
        <f t="shared" si="2"/>
        <v>52</v>
      </c>
      <c r="C59" s="539" t="s">
        <v>99</v>
      </c>
      <c r="D59" s="14">
        <v>2018</v>
      </c>
      <c r="E59" s="389" t="s">
        <v>431</v>
      </c>
      <c r="F59" s="565"/>
      <c r="G59" s="394" t="s">
        <v>4640</v>
      </c>
      <c r="H59" s="541" t="s">
        <v>102</v>
      </c>
      <c r="I59" s="395" t="s">
        <v>4641</v>
      </c>
      <c r="J59" s="395" t="s">
        <v>4641</v>
      </c>
      <c r="K59" s="395" t="s">
        <v>4642</v>
      </c>
      <c r="L59" s="557" t="s">
        <v>146</v>
      </c>
      <c r="M59" s="395" t="s">
        <v>4643</v>
      </c>
      <c r="N59" s="18"/>
      <c r="O59" s="24">
        <v>3</v>
      </c>
      <c r="P59" s="24" t="s">
        <v>4644</v>
      </c>
      <c r="Q59" s="539" t="s">
        <v>391</v>
      </c>
      <c r="R59" s="24" t="s">
        <v>573</v>
      </c>
      <c r="S59" s="573">
        <v>43467</v>
      </c>
      <c r="T59" s="573">
        <v>43738</v>
      </c>
      <c r="U59" s="557"/>
      <c r="V59" s="14"/>
      <c r="W59" s="544">
        <f t="shared" si="0"/>
        <v>43738</v>
      </c>
      <c r="X59" s="545">
        <v>43646</v>
      </c>
      <c r="Y59" s="395" t="s">
        <v>4645</v>
      </c>
      <c r="Z59" s="546">
        <v>0</v>
      </c>
      <c r="AA59" s="545">
        <v>43665</v>
      </c>
      <c r="AB59" s="395"/>
      <c r="AC59" s="389" t="s">
        <v>114</v>
      </c>
      <c r="AD59" s="547">
        <f t="shared" si="1"/>
        <v>0</v>
      </c>
      <c r="AE59" s="546" t="s">
        <v>151</v>
      </c>
      <c r="AF59" s="545">
        <v>43799</v>
      </c>
      <c r="AG59" s="570" t="s">
        <v>4646</v>
      </c>
      <c r="AH59" s="559">
        <v>1</v>
      </c>
      <c r="AI59" s="562">
        <v>43809</v>
      </c>
      <c r="AJ59" s="549" t="s">
        <v>4647</v>
      </c>
      <c r="AK59" s="18" t="s">
        <v>180</v>
      </c>
      <c r="AL59" s="547">
        <v>1</v>
      </c>
      <c r="AM59" s="546" t="s">
        <v>257</v>
      </c>
      <c r="AN59" s="560"/>
      <c r="AO59" s="18"/>
      <c r="AP59" s="561"/>
      <c r="AQ59" s="560"/>
      <c r="AR59" s="18"/>
      <c r="AS59" s="18"/>
      <c r="AT59" s="18"/>
      <c r="AU59" s="561"/>
      <c r="AV59" s="560"/>
      <c r="AW59" s="18"/>
      <c r="AX59" s="561"/>
      <c r="AY59" s="562"/>
      <c r="AZ59" s="18"/>
      <c r="BA59" s="18"/>
      <c r="BB59" s="18"/>
      <c r="BC59" s="546"/>
      <c r="BD59" s="563" t="s">
        <v>260</v>
      </c>
      <c r="BE59" s="557" t="s">
        <v>260</v>
      </c>
      <c r="BF59" s="389" t="s">
        <v>4218</v>
      </c>
      <c r="BG59" s="549" t="s">
        <v>4647</v>
      </c>
      <c r="BH59" s="554" t="s">
        <v>180</v>
      </c>
      <c r="BI59" s="564">
        <v>43809</v>
      </c>
      <c r="BJ59" s="14"/>
      <c r="BK59" s="561"/>
      <c r="BL59" s="503"/>
      <c r="BM59" s="503"/>
      <c r="BN59" s="503"/>
      <c r="BO59" s="503"/>
      <c r="BP59" s="503"/>
      <c r="BQ59" s="503"/>
      <c r="BR59" s="503"/>
      <c r="BS59" s="503"/>
      <c r="BT59" s="503"/>
      <c r="BU59" s="503"/>
      <c r="BV59" s="503"/>
      <c r="BW59" s="503"/>
      <c r="BX59" s="503"/>
      <c r="BY59" s="503"/>
      <c r="BZ59" s="503"/>
      <c r="CA59" s="503"/>
      <c r="CB59" s="503"/>
      <c r="CC59" s="503"/>
      <c r="CD59" s="503"/>
      <c r="CE59" s="503"/>
      <c r="CF59" s="503"/>
      <c r="CG59" s="503"/>
      <c r="CH59" s="503"/>
      <c r="CI59" s="503"/>
      <c r="CJ59" s="503"/>
      <c r="CK59" s="503"/>
      <c r="CL59" s="503"/>
      <c r="CM59" s="503"/>
      <c r="CN59" s="503"/>
      <c r="CO59" s="503"/>
      <c r="CP59" s="503"/>
      <c r="CQ59" s="503"/>
      <c r="CR59" s="503"/>
      <c r="CS59" s="503"/>
      <c r="CT59" s="503"/>
      <c r="CU59" s="503"/>
      <c r="CV59" s="503"/>
      <c r="CW59" s="503"/>
      <c r="CX59" s="503"/>
      <c r="CY59" s="503"/>
      <c r="CZ59" s="503"/>
      <c r="DA59" s="503"/>
      <c r="DB59" s="503"/>
      <c r="DC59" s="503"/>
      <c r="DD59" s="503"/>
      <c r="DE59" s="503"/>
      <c r="DF59" s="503"/>
      <c r="DG59" s="503"/>
      <c r="DH59" s="503"/>
      <c r="DI59" s="503"/>
      <c r="DJ59" s="503"/>
      <c r="DK59" s="503"/>
      <c r="DL59" s="503"/>
      <c r="DM59" s="503"/>
      <c r="DN59" s="503"/>
      <c r="DO59" s="503"/>
      <c r="DP59" s="503"/>
    </row>
    <row r="60" spans="1:120" ht="38.25" customHeight="1">
      <c r="A60" s="23">
        <v>69</v>
      </c>
      <c r="B60" s="556">
        <f t="shared" si="2"/>
        <v>53</v>
      </c>
      <c r="C60" s="539" t="s">
        <v>99</v>
      </c>
      <c r="D60" s="14">
        <v>2018</v>
      </c>
      <c r="E60" s="389" t="s">
        <v>431</v>
      </c>
      <c r="F60" s="565"/>
      <c r="G60" s="395" t="s">
        <v>4648</v>
      </c>
      <c r="H60" s="541" t="s">
        <v>102</v>
      </c>
      <c r="I60" s="395" t="s">
        <v>4649</v>
      </c>
      <c r="J60" s="395" t="s">
        <v>4649</v>
      </c>
      <c r="K60" s="395" t="s">
        <v>4650</v>
      </c>
      <c r="L60" s="557" t="s">
        <v>146</v>
      </c>
      <c r="M60" s="395" t="s">
        <v>4634</v>
      </c>
      <c r="N60" s="18"/>
      <c r="O60" s="572">
        <v>1</v>
      </c>
      <c r="P60" s="24" t="s">
        <v>4635</v>
      </c>
      <c r="Q60" s="539" t="s">
        <v>391</v>
      </c>
      <c r="R60" s="24" t="s">
        <v>573</v>
      </c>
      <c r="S60" s="540">
        <v>43467</v>
      </c>
      <c r="T60" s="540">
        <v>43830</v>
      </c>
      <c r="U60" s="557"/>
      <c r="V60" s="14"/>
      <c r="W60" s="544">
        <f t="shared" si="0"/>
        <v>43830</v>
      </c>
      <c r="X60" s="545">
        <v>43646</v>
      </c>
      <c r="Y60" s="395" t="s">
        <v>4637</v>
      </c>
      <c r="Z60" s="546">
        <v>0</v>
      </c>
      <c r="AA60" s="545">
        <v>43665</v>
      </c>
      <c r="AB60" s="395"/>
      <c r="AC60" s="389" t="s">
        <v>114</v>
      </c>
      <c r="AD60" s="547">
        <f t="shared" si="1"/>
        <v>0</v>
      </c>
      <c r="AE60" s="546" t="s">
        <v>151</v>
      </c>
      <c r="AF60" s="545">
        <v>43799</v>
      </c>
      <c r="AG60" s="566" t="s">
        <v>4638</v>
      </c>
      <c r="AH60" s="559">
        <v>1</v>
      </c>
      <c r="AI60" s="562">
        <v>43809</v>
      </c>
      <c r="AJ60" s="549" t="s">
        <v>4639</v>
      </c>
      <c r="AK60" s="18" t="s">
        <v>180</v>
      </c>
      <c r="AL60" s="547">
        <f t="shared" ref="AL60:AL61" si="8">+AH60/O60</f>
        <v>1</v>
      </c>
      <c r="AM60" s="546" t="s">
        <v>257</v>
      </c>
      <c r="AN60" s="560"/>
      <c r="AO60" s="18"/>
      <c r="AP60" s="561"/>
      <c r="AQ60" s="560"/>
      <c r="AR60" s="18"/>
      <c r="AS60" s="18"/>
      <c r="AT60" s="18"/>
      <c r="AU60" s="561"/>
      <c r="AV60" s="560"/>
      <c r="AW60" s="18"/>
      <c r="AX60" s="561"/>
      <c r="AY60" s="562"/>
      <c r="AZ60" s="18"/>
      <c r="BA60" s="18"/>
      <c r="BB60" s="18"/>
      <c r="BC60" s="546"/>
      <c r="BD60" s="563" t="s">
        <v>260</v>
      </c>
      <c r="BE60" s="557" t="s">
        <v>260</v>
      </c>
      <c r="BF60" s="389" t="s">
        <v>4218</v>
      </c>
      <c r="BG60" s="549" t="s">
        <v>4639</v>
      </c>
      <c r="BH60" s="554" t="s">
        <v>180</v>
      </c>
      <c r="BI60" s="564">
        <v>43809</v>
      </c>
      <c r="BJ60" s="14"/>
      <c r="BK60" s="561"/>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c r="CH60" s="503"/>
      <c r="CI60" s="503"/>
      <c r="CJ60" s="503"/>
      <c r="CK60" s="503"/>
      <c r="CL60" s="503"/>
      <c r="CM60" s="503"/>
      <c r="CN60" s="503"/>
      <c r="CO60" s="503"/>
      <c r="CP60" s="503"/>
      <c r="CQ60" s="503"/>
      <c r="CR60" s="503"/>
      <c r="CS60" s="503"/>
      <c r="CT60" s="503"/>
      <c r="CU60" s="503"/>
      <c r="CV60" s="503"/>
      <c r="CW60" s="503"/>
      <c r="CX60" s="503"/>
      <c r="CY60" s="503"/>
      <c r="CZ60" s="503"/>
      <c r="DA60" s="503"/>
      <c r="DB60" s="503"/>
      <c r="DC60" s="503"/>
      <c r="DD60" s="503"/>
      <c r="DE60" s="503"/>
      <c r="DF60" s="503"/>
      <c r="DG60" s="503"/>
      <c r="DH60" s="503"/>
      <c r="DI60" s="503"/>
      <c r="DJ60" s="503"/>
      <c r="DK60" s="503"/>
      <c r="DL60" s="503"/>
      <c r="DM60" s="503"/>
      <c r="DN60" s="503"/>
      <c r="DO60" s="503"/>
      <c r="DP60" s="503"/>
    </row>
    <row r="61" spans="1:120" ht="38.25" customHeight="1">
      <c r="A61" s="23">
        <v>70</v>
      </c>
      <c r="B61" s="556">
        <f t="shared" si="2"/>
        <v>54</v>
      </c>
      <c r="C61" s="539" t="s">
        <v>99</v>
      </c>
      <c r="D61" s="14">
        <v>2018</v>
      </c>
      <c r="E61" s="389" t="s">
        <v>431</v>
      </c>
      <c r="F61" s="565"/>
      <c r="G61" s="395" t="s">
        <v>4651</v>
      </c>
      <c r="H61" s="541" t="s">
        <v>102</v>
      </c>
      <c r="I61" s="395" t="s">
        <v>4652</v>
      </c>
      <c r="J61" s="395" t="s">
        <v>4652</v>
      </c>
      <c r="K61" s="395" t="s">
        <v>4650</v>
      </c>
      <c r="L61" s="557" t="s">
        <v>146</v>
      </c>
      <c r="M61" s="395" t="s">
        <v>4634</v>
      </c>
      <c r="N61" s="18"/>
      <c r="O61" s="547">
        <v>1</v>
      </c>
      <c r="P61" s="389" t="s">
        <v>4635</v>
      </c>
      <c r="Q61" s="539" t="s">
        <v>391</v>
      </c>
      <c r="R61" s="24" t="s">
        <v>4636</v>
      </c>
      <c r="S61" s="540">
        <v>43467</v>
      </c>
      <c r="T61" s="540">
        <v>43830</v>
      </c>
      <c r="U61" s="557"/>
      <c r="V61" s="14"/>
      <c r="W61" s="544">
        <f t="shared" si="0"/>
        <v>43830</v>
      </c>
      <c r="X61" s="545">
        <v>43646</v>
      </c>
      <c r="Y61" s="395" t="s">
        <v>4637</v>
      </c>
      <c r="Z61" s="546">
        <v>0</v>
      </c>
      <c r="AA61" s="545">
        <v>43665</v>
      </c>
      <c r="AB61" s="395"/>
      <c r="AC61" s="389" t="s">
        <v>114</v>
      </c>
      <c r="AD61" s="547">
        <f t="shared" si="1"/>
        <v>0</v>
      </c>
      <c r="AE61" s="546" t="s">
        <v>151</v>
      </c>
      <c r="AF61" s="545">
        <v>43799</v>
      </c>
      <c r="AG61" s="566" t="s">
        <v>4653</v>
      </c>
      <c r="AH61" s="559">
        <v>1</v>
      </c>
      <c r="AI61" s="562">
        <v>43809</v>
      </c>
      <c r="AJ61" s="549" t="s">
        <v>4654</v>
      </c>
      <c r="AK61" s="18" t="s">
        <v>180</v>
      </c>
      <c r="AL61" s="547">
        <f t="shared" si="8"/>
        <v>1</v>
      </c>
      <c r="AM61" s="546" t="s">
        <v>257</v>
      </c>
      <c r="AN61" s="560"/>
      <c r="AO61" s="18"/>
      <c r="AP61" s="561"/>
      <c r="AQ61" s="560"/>
      <c r="AR61" s="18"/>
      <c r="AS61" s="18"/>
      <c r="AT61" s="18"/>
      <c r="AU61" s="561"/>
      <c r="AV61" s="560"/>
      <c r="AW61" s="18"/>
      <c r="AX61" s="561"/>
      <c r="AY61" s="562"/>
      <c r="AZ61" s="18"/>
      <c r="BA61" s="18"/>
      <c r="BB61" s="18"/>
      <c r="BC61" s="546"/>
      <c r="BD61" s="563" t="s">
        <v>260</v>
      </c>
      <c r="BE61" s="557" t="s">
        <v>260</v>
      </c>
      <c r="BF61" s="389" t="s">
        <v>4218</v>
      </c>
      <c r="BG61" s="549" t="s">
        <v>4639</v>
      </c>
      <c r="BH61" s="554" t="s">
        <v>180</v>
      </c>
      <c r="BI61" s="564">
        <v>43809</v>
      </c>
      <c r="BJ61" s="14"/>
      <c r="BK61" s="561"/>
      <c r="BL61" s="503"/>
      <c r="BM61" s="503"/>
      <c r="BN61" s="503"/>
      <c r="BO61" s="503"/>
      <c r="BP61" s="503"/>
      <c r="BQ61" s="503"/>
      <c r="BR61" s="503"/>
      <c r="BS61" s="503"/>
      <c r="BT61" s="503"/>
      <c r="BU61" s="503"/>
      <c r="BV61" s="503"/>
      <c r="BW61" s="503"/>
      <c r="BX61" s="503"/>
      <c r="BY61" s="503"/>
      <c r="BZ61" s="503"/>
      <c r="CA61" s="503"/>
      <c r="CB61" s="503"/>
      <c r="CC61" s="503"/>
      <c r="CD61" s="503"/>
      <c r="CE61" s="503"/>
      <c r="CF61" s="503"/>
      <c r="CG61" s="503"/>
      <c r="CH61" s="503"/>
      <c r="CI61" s="503"/>
      <c r="CJ61" s="503"/>
      <c r="CK61" s="503"/>
      <c r="CL61" s="503"/>
      <c r="CM61" s="503"/>
      <c r="CN61" s="503"/>
      <c r="CO61" s="503"/>
      <c r="CP61" s="503"/>
      <c r="CQ61" s="503"/>
      <c r="CR61" s="503"/>
      <c r="CS61" s="503"/>
      <c r="CT61" s="503"/>
      <c r="CU61" s="503"/>
      <c r="CV61" s="503"/>
      <c r="CW61" s="503"/>
      <c r="CX61" s="503"/>
      <c r="CY61" s="503"/>
      <c r="CZ61" s="503"/>
      <c r="DA61" s="503"/>
      <c r="DB61" s="503"/>
      <c r="DC61" s="503"/>
      <c r="DD61" s="503"/>
      <c r="DE61" s="503"/>
      <c r="DF61" s="503"/>
      <c r="DG61" s="503"/>
      <c r="DH61" s="503"/>
      <c r="DI61" s="503"/>
      <c r="DJ61" s="503"/>
      <c r="DK61" s="503"/>
      <c r="DL61" s="503"/>
      <c r="DM61" s="503"/>
      <c r="DN61" s="503"/>
      <c r="DO61" s="503"/>
      <c r="DP61" s="503"/>
    </row>
    <row r="62" spans="1:120" ht="38.25" customHeight="1">
      <c r="A62" s="23">
        <v>165</v>
      </c>
      <c r="B62" s="556">
        <f t="shared" si="2"/>
        <v>55</v>
      </c>
      <c r="C62" s="539" t="s">
        <v>99</v>
      </c>
      <c r="D62" s="14">
        <v>2018</v>
      </c>
      <c r="E62" s="389" t="s">
        <v>431</v>
      </c>
      <c r="F62" s="565"/>
      <c r="G62" s="395" t="s">
        <v>4655</v>
      </c>
      <c r="H62" s="541" t="s">
        <v>102</v>
      </c>
      <c r="I62" s="395" t="s">
        <v>4656</v>
      </c>
      <c r="J62" s="395" t="s">
        <v>4656</v>
      </c>
      <c r="K62" s="395" t="s">
        <v>4657</v>
      </c>
      <c r="L62" s="557" t="s">
        <v>146</v>
      </c>
      <c r="M62" s="395" t="s">
        <v>4658</v>
      </c>
      <c r="N62" s="18"/>
      <c r="O62" s="24">
        <v>12</v>
      </c>
      <c r="P62" s="24" t="s">
        <v>4659</v>
      </c>
      <c r="Q62" s="539" t="s">
        <v>391</v>
      </c>
      <c r="R62" s="24" t="s">
        <v>4660</v>
      </c>
      <c r="S62" s="573">
        <v>43435</v>
      </c>
      <c r="T62" s="573">
        <v>43830</v>
      </c>
      <c r="U62" s="557"/>
      <c r="V62" s="14"/>
      <c r="W62" s="544">
        <f t="shared" si="0"/>
        <v>43830</v>
      </c>
      <c r="X62" s="545">
        <v>43646</v>
      </c>
      <c r="Y62" s="395" t="s">
        <v>4661</v>
      </c>
      <c r="Z62" s="546">
        <v>7</v>
      </c>
      <c r="AA62" s="545">
        <v>43665</v>
      </c>
      <c r="AB62" s="395"/>
      <c r="AC62" s="389" t="s">
        <v>114</v>
      </c>
      <c r="AD62" s="547">
        <f t="shared" si="1"/>
        <v>0.58333333333333337</v>
      </c>
      <c r="AE62" s="546" t="s">
        <v>133</v>
      </c>
      <c r="AF62" s="545">
        <v>43799</v>
      </c>
      <c r="AG62" s="566" t="s">
        <v>4662</v>
      </c>
      <c r="AH62" s="546">
        <v>11</v>
      </c>
      <c r="AI62" s="562">
        <v>43809</v>
      </c>
      <c r="AJ62" s="549" t="s">
        <v>4663</v>
      </c>
      <c r="AK62" s="18" t="s">
        <v>180</v>
      </c>
      <c r="AL62" s="547">
        <v>1</v>
      </c>
      <c r="AM62" s="546" t="s">
        <v>257</v>
      </c>
      <c r="AN62" s="560"/>
      <c r="AO62" s="18"/>
      <c r="AP62" s="561"/>
      <c r="AQ62" s="560"/>
      <c r="AR62" s="18"/>
      <c r="AS62" s="18"/>
      <c r="AT62" s="18"/>
      <c r="AU62" s="561"/>
      <c r="AV62" s="560"/>
      <c r="AW62" s="18"/>
      <c r="AX62" s="561"/>
      <c r="AY62" s="562"/>
      <c r="AZ62" s="18"/>
      <c r="BA62" s="18"/>
      <c r="BB62" s="18"/>
      <c r="BC62" s="546"/>
      <c r="BD62" s="563" t="s">
        <v>260</v>
      </c>
      <c r="BE62" s="557" t="s">
        <v>260</v>
      </c>
      <c r="BF62" s="389" t="s">
        <v>4218</v>
      </c>
      <c r="BG62" s="549" t="s">
        <v>4663</v>
      </c>
      <c r="BH62" s="554" t="s">
        <v>180</v>
      </c>
      <c r="BI62" s="564">
        <v>43809</v>
      </c>
      <c r="BJ62" s="14"/>
      <c r="BK62" s="561"/>
      <c r="BL62" s="503"/>
      <c r="BM62" s="503"/>
      <c r="BN62" s="503"/>
      <c r="BO62" s="503"/>
      <c r="BP62" s="503"/>
      <c r="BQ62" s="503"/>
      <c r="BR62" s="503"/>
      <c r="BS62" s="503"/>
      <c r="BT62" s="503"/>
      <c r="BU62" s="503"/>
      <c r="BV62" s="503"/>
      <c r="BW62" s="503"/>
      <c r="BX62" s="503"/>
      <c r="BY62" s="503"/>
      <c r="BZ62" s="503"/>
      <c r="CA62" s="503"/>
      <c r="CB62" s="503"/>
      <c r="CC62" s="503"/>
      <c r="CD62" s="503"/>
      <c r="CE62" s="503"/>
      <c r="CF62" s="503"/>
      <c r="CG62" s="503"/>
      <c r="CH62" s="503"/>
      <c r="CI62" s="503"/>
      <c r="CJ62" s="503"/>
      <c r="CK62" s="503"/>
      <c r="CL62" s="503"/>
      <c r="CM62" s="503"/>
      <c r="CN62" s="503"/>
      <c r="CO62" s="503"/>
      <c r="CP62" s="503"/>
      <c r="CQ62" s="503"/>
      <c r="CR62" s="503"/>
      <c r="CS62" s="503"/>
      <c r="CT62" s="503"/>
      <c r="CU62" s="503"/>
      <c r="CV62" s="503"/>
      <c r="CW62" s="503"/>
      <c r="CX62" s="503"/>
      <c r="CY62" s="503"/>
      <c r="CZ62" s="503"/>
      <c r="DA62" s="503"/>
      <c r="DB62" s="503"/>
      <c r="DC62" s="503"/>
      <c r="DD62" s="503"/>
      <c r="DE62" s="503"/>
      <c r="DF62" s="503"/>
      <c r="DG62" s="503"/>
      <c r="DH62" s="503"/>
      <c r="DI62" s="503"/>
      <c r="DJ62" s="503"/>
      <c r="DK62" s="503"/>
      <c r="DL62" s="503"/>
      <c r="DM62" s="503"/>
      <c r="DN62" s="503"/>
      <c r="DO62" s="503"/>
      <c r="DP62" s="503"/>
    </row>
    <row r="63" spans="1:120" ht="38.25" customHeight="1">
      <c r="A63" s="23">
        <v>75</v>
      </c>
      <c r="B63" s="556">
        <f t="shared" si="2"/>
        <v>56</v>
      </c>
      <c r="C63" s="539" t="s">
        <v>99</v>
      </c>
      <c r="D63" s="14">
        <v>2018</v>
      </c>
      <c r="E63" s="389" t="s">
        <v>431</v>
      </c>
      <c r="F63" s="565"/>
      <c r="G63" s="395" t="s">
        <v>4664</v>
      </c>
      <c r="H63" s="541" t="s">
        <v>102</v>
      </c>
      <c r="I63" s="395" t="s">
        <v>4578</v>
      </c>
      <c r="J63" s="395" t="s">
        <v>4665</v>
      </c>
      <c r="K63" s="395" t="s">
        <v>4666</v>
      </c>
      <c r="L63" s="557" t="s">
        <v>146</v>
      </c>
      <c r="M63" s="395" t="s">
        <v>4667</v>
      </c>
      <c r="N63" s="18"/>
      <c r="O63" s="389">
        <v>100</v>
      </c>
      <c r="P63" s="24" t="s">
        <v>4668</v>
      </c>
      <c r="Q63" s="539" t="s">
        <v>391</v>
      </c>
      <c r="R63" s="24" t="s">
        <v>4669</v>
      </c>
      <c r="S63" s="540">
        <v>43435</v>
      </c>
      <c r="T63" s="540">
        <v>43465</v>
      </c>
      <c r="U63" s="557"/>
      <c r="V63" s="14"/>
      <c r="W63" s="544">
        <f t="shared" si="0"/>
        <v>43465</v>
      </c>
      <c r="X63" s="545">
        <v>43646</v>
      </c>
      <c r="Y63" s="395" t="s">
        <v>4427</v>
      </c>
      <c r="Z63" s="546">
        <v>0</v>
      </c>
      <c r="AA63" s="545">
        <v>43665</v>
      </c>
      <c r="AB63" s="395"/>
      <c r="AC63" s="389" t="s">
        <v>114</v>
      </c>
      <c r="AD63" s="547">
        <f t="shared" si="1"/>
        <v>0</v>
      </c>
      <c r="AE63" s="546" t="s">
        <v>115</v>
      </c>
      <c r="AF63" s="545">
        <v>43799</v>
      </c>
      <c r="AG63" s="566" t="s">
        <v>4670</v>
      </c>
      <c r="AH63" s="546">
        <v>100</v>
      </c>
      <c r="AI63" s="562">
        <v>43809</v>
      </c>
      <c r="AJ63" s="549" t="s">
        <v>4671</v>
      </c>
      <c r="AK63" s="18" t="s">
        <v>180</v>
      </c>
      <c r="AL63" s="547">
        <v>1</v>
      </c>
      <c r="AM63" s="546" t="s">
        <v>257</v>
      </c>
      <c r="AN63" s="560"/>
      <c r="AO63" s="18"/>
      <c r="AP63" s="561"/>
      <c r="AQ63" s="560"/>
      <c r="AR63" s="18"/>
      <c r="AS63" s="18"/>
      <c r="AT63" s="18"/>
      <c r="AU63" s="561"/>
      <c r="AV63" s="560"/>
      <c r="AW63" s="18"/>
      <c r="AX63" s="561"/>
      <c r="AY63" s="562"/>
      <c r="AZ63" s="18"/>
      <c r="BA63" s="18"/>
      <c r="BB63" s="18"/>
      <c r="BC63" s="546"/>
      <c r="BD63" s="563" t="s">
        <v>260</v>
      </c>
      <c r="BE63" s="557" t="s">
        <v>260</v>
      </c>
      <c r="BF63" s="389" t="s">
        <v>4218</v>
      </c>
      <c r="BG63" s="549" t="s">
        <v>4671</v>
      </c>
      <c r="BH63" s="554" t="s">
        <v>180</v>
      </c>
      <c r="BI63" s="564">
        <v>43809</v>
      </c>
      <c r="BJ63" s="14"/>
      <c r="BK63" s="561"/>
      <c r="BL63" s="503"/>
      <c r="BM63" s="503"/>
      <c r="BN63" s="503"/>
      <c r="BO63" s="503"/>
      <c r="BP63" s="503"/>
      <c r="BQ63" s="503"/>
      <c r="BR63" s="503"/>
      <c r="BS63" s="503"/>
      <c r="BT63" s="503"/>
      <c r="BU63" s="503"/>
      <c r="BV63" s="503"/>
      <c r="BW63" s="503"/>
      <c r="BX63" s="503"/>
      <c r="BY63" s="503"/>
      <c r="BZ63" s="503"/>
      <c r="CA63" s="503"/>
      <c r="CB63" s="503"/>
      <c r="CC63" s="503"/>
      <c r="CD63" s="503"/>
      <c r="CE63" s="503"/>
      <c r="CF63" s="503"/>
      <c r="CG63" s="503"/>
      <c r="CH63" s="503"/>
      <c r="CI63" s="503"/>
      <c r="CJ63" s="503"/>
      <c r="CK63" s="503"/>
      <c r="CL63" s="503"/>
      <c r="CM63" s="503"/>
      <c r="CN63" s="503"/>
      <c r="CO63" s="503"/>
      <c r="CP63" s="503"/>
      <c r="CQ63" s="503"/>
      <c r="CR63" s="503"/>
      <c r="CS63" s="503"/>
      <c r="CT63" s="503"/>
      <c r="CU63" s="503"/>
      <c r="CV63" s="503"/>
      <c r="CW63" s="503"/>
      <c r="CX63" s="503"/>
      <c r="CY63" s="503"/>
      <c r="CZ63" s="503"/>
      <c r="DA63" s="503"/>
      <c r="DB63" s="503"/>
      <c r="DC63" s="503"/>
      <c r="DD63" s="503"/>
      <c r="DE63" s="503"/>
      <c r="DF63" s="503"/>
      <c r="DG63" s="503"/>
      <c r="DH63" s="503"/>
      <c r="DI63" s="503"/>
      <c r="DJ63" s="503"/>
      <c r="DK63" s="503"/>
      <c r="DL63" s="503"/>
      <c r="DM63" s="503"/>
      <c r="DN63" s="503"/>
      <c r="DO63" s="503"/>
      <c r="DP63" s="503"/>
    </row>
    <row r="64" spans="1:120" ht="38.25" customHeight="1">
      <c r="A64" s="23">
        <v>77</v>
      </c>
      <c r="B64" s="556">
        <f t="shared" si="2"/>
        <v>57</v>
      </c>
      <c r="C64" s="539" t="s">
        <v>99</v>
      </c>
      <c r="D64" s="14">
        <v>2018</v>
      </c>
      <c r="E64" s="389" t="s">
        <v>431</v>
      </c>
      <c r="F64" s="565"/>
      <c r="G64" s="395" t="s">
        <v>4672</v>
      </c>
      <c r="H64" s="541" t="s">
        <v>102</v>
      </c>
      <c r="I64" s="395" t="s">
        <v>4578</v>
      </c>
      <c r="J64" s="395" t="s">
        <v>4578</v>
      </c>
      <c r="K64" s="395" t="s">
        <v>4673</v>
      </c>
      <c r="L64" s="557" t="s">
        <v>106</v>
      </c>
      <c r="M64" s="395" t="s">
        <v>4674</v>
      </c>
      <c r="N64" s="18"/>
      <c r="O64" s="547">
        <v>1</v>
      </c>
      <c r="P64" s="24" t="s">
        <v>4668</v>
      </c>
      <c r="Q64" s="539" t="s">
        <v>391</v>
      </c>
      <c r="R64" s="24" t="s">
        <v>4669</v>
      </c>
      <c r="S64" s="540">
        <v>43435</v>
      </c>
      <c r="T64" s="540">
        <v>43830</v>
      </c>
      <c r="U64" s="557"/>
      <c r="V64" s="14"/>
      <c r="W64" s="544">
        <f t="shared" si="0"/>
        <v>43830</v>
      </c>
      <c r="X64" s="545">
        <v>43646</v>
      </c>
      <c r="Y64" s="395" t="s">
        <v>4427</v>
      </c>
      <c r="Z64" s="546">
        <v>0</v>
      </c>
      <c r="AA64" s="545">
        <v>43665</v>
      </c>
      <c r="AB64" s="395"/>
      <c r="AC64" s="389" t="s">
        <v>114</v>
      </c>
      <c r="AD64" s="547">
        <f t="shared" si="1"/>
        <v>0</v>
      </c>
      <c r="AE64" s="546" t="s">
        <v>151</v>
      </c>
      <c r="AF64" s="545">
        <v>43799</v>
      </c>
      <c r="AG64" s="566" t="s">
        <v>4675</v>
      </c>
      <c r="AH64" s="559">
        <v>1</v>
      </c>
      <c r="AI64" s="562">
        <v>43809</v>
      </c>
      <c r="AJ64" s="549" t="s">
        <v>4676</v>
      </c>
      <c r="AK64" s="18" t="s">
        <v>180</v>
      </c>
      <c r="AL64" s="547">
        <f t="shared" ref="AL64:AL70" si="9">+AH64/O64</f>
        <v>1</v>
      </c>
      <c r="AM64" s="546" t="s">
        <v>257</v>
      </c>
      <c r="AN64" s="560"/>
      <c r="AO64" s="18"/>
      <c r="AP64" s="561"/>
      <c r="AQ64" s="560"/>
      <c r="AR64" s="18"/>
      <c r="AS64" s="18"/>
      <c r="AT64" s="18"/>
      <c r="AU64" s="561"/>
      <c r="AV64" s="560"/>
      <c r="AW64" s="18"/>
      <c r="AX64" s="561"/>
      <c r="AY64" s="562"/>
      <c r="AZ64" s="18"/>
      <c r="BA64" s="18"/>
      <c r="BB64" s="18"/>
      <c r="BC64" s="546"/>
      <c r="BD64" s="563" t="s">
        <v>260</v>
      </c>
      <c r="BE64" s="557" t="s">
        <v>260</v>
      </c>
      <c r="BF64" s="389" t="s">
        <v>4218</v>
      </c>
      <c r="BG64" s="549" t="s">
        <v>4676</v>
      </c>
      <c r="BH64" s="554" t="s">
        <v>180</v>
      </c>
      <c r="BI64" s="564">
        <v>43809</v>
      </c>
      <c r="BJ64" s="14"/>
      <c r="BK64" s="561"/>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3"/>
      <c r="CW64" s="503"/>
      <c r="CX64" s="503"/>
      <c r="CY64" s="503"/>
      <c r="CZ64" s="503"/>
      <c r="DA64" s="503"/>
      <c r="DB64" s="503"/>
      <c r="DC64" s="503"/>
      <c r="DD64" s="503"/>
      <c r="DE64" s="503"/>
      <c r="DF64" s="503"/>
      <c r="DG64" s="503"/>
      <c r="DH64" s="503"/>
      <c r="DI64" s="503"/>
      <c r="DJ64" s="503"/>
      <c r="DK64" s="503"/>
      <c r="DL64" s="503"/>
      <c r="DM64" s="503"/>
      <c r="DN64" s="503"/>
      <c r="DO64" s="503"/>
      <c r="DP64" s="503"/>
    </row>
    <row r="65" spans="1:120" ht="38.25" customHeight="1">
      <c r="A65" s="23">
        <v>79</v>
      </c>
      <c r="B65" s="556">
        <f t="shared" si="2"/>
        <v>58</v>
      </c>
      <c r="C65" s="539" t="s">
        <v>99</v>
      </c>
      <c r="D65" s="14">
        <v>2018</v>
      </c>
      <c r="E65" s="389" t="s">
        <v>431</v>
      </c>
      <c r="F65" s="565"/>
      <c r="G65" s="395" t="s">
        <v>4677</v>
      </c>
      <c r="H65" s="541" t="s">
        <v>102</v>
      </c>
      <c r="I65" s="395" t="s">
        <v>4678</v>
      </c>
      <c r="J65" s="395" t="s">
        <v>4678</v>
      </c>
      <c r="K65" s="395" t="s">
        <v>4679</v>
      </c>
      <c r="L65" s="557" t="s">
        <v>146</v>
      </c>
      <c r="M65" s="395" t="s">
        <v>4680</v>
      </c>
      <c r="N65" s="18"/>
      <c r="O65" s="389">
        <v>1</v>
      </c>
      <c r="P65" s="389" t="s">
        <v>4681</v>
      </c>
      <c r="Q65" s="539" t="s">
        <v>391</v>
      </c>
      <c r="R65" s="24" t="s">
        <v>4682</v>
      </c>
      <c r="S65" s="540">
        <v>43467</v>
      </c>
      <c r="T65" s="540">
        <v>43554</v>
      </c>
      <c r="U65" s="557"/>
      <c r="V65" s="14"/>
      <c r="W65" s="544">
        <f t="shared" si="0"/>
        <v>43554</v>
      </c>
      <c r="X65" s="545">
        <v>43646</v>
      </c>
      <c r="Y65" s="395" t="s">
        <v>4427</v>
      </c>
      <c r="Z65" s="546">
        <v>0</v>
      </c>
      <c r="AA65" s="545">
        <v>43665</v>
      </c>
      <c r="AB65" s="395"/>
      <c r="AC65" s="389" t="s">
        <v>114</v>
      </c>
      <c r="AD65" s="547">
        <f t="shared" si="1"/>
        <v>0</v>
      </c>
      <c r="AE65" s="546" t="s">
        <v>115</v>
      </c>
      <c r="AF65" s="545">
        <v>43799</v>
      </c>
      <c r="AG65" s="566" t="s">
        <v>4683</v>
      </c>
      <c r="AH65" s="546">
        <v>1</v>
      </c>
      <c r="AI65" s="562">
        <v>43809</v>
      </c>
      <c r="AJ65" s="549" t="s">
        <v>4684</v>
      </c>
      <c r="AK65" s="18" t="s">
        <v>180</v>
      </c>
      <c r="AL65" s="547">
        <f t="shared" si="9"/>
        <v>1</v>
      </c>
      <c r="AM65" s="546" t="s">
        <v>257</v>
      </c>
      <c r="AN65" s="560"/>
      <c r="AO65" s="18"/>
      <c r="AP65" s="561"/>
      <c r="AQ65" s="560"/>
      <c r="AR65" s="18"/>
      <c r="AS65" s="18"/>
      <c r="AT65" s="18"/>
      <c r="AU65" s="561"/>
      <c r="AV65" s="560"/>
      <c r="AW65" s="18"/>
      <c r="AX65" s="561"/>
      <c r="AY65" s="562"/>
      <c r="AZ65" s="18"/>
      <c r="BA65" s="18"/>
      <c r="BB65" s="18"/>
      <c r="BC65" s="546"/>
      <c r="BD65" s="563" t="s">
        <v>260</v>
      </c>
      <c r="BE65" s="557" t="s">
        <v>260</v>
      </c>
      <c r="BF65" s="389" t="s">
        <v>4218</v>
      </c>
      <c r="BG65" s="549" t="s">
        <v>4685</v>
      </c>
      <c r="BH65" s="554" t="s">
        <v>180</v>
      </c>
      <c r="BI65" s="564">
        <v>43809</v>
      </c>
      <c r="BJ65" s="14"/>
      <c r="BK65" s="561"/>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c r="CH65" s="503"/>
      <c r="CI65" s="503"/>
      <c r="CJ65" s="503"/>
      <c r="CK65" s="503"/>
      <c r="CL65" s="503"/>
      <c r="CM65" s="503"/>
      <c r="CN65" s="503"/>
      <c r="CO65" s="503"/>
      <c r="CP65" s="503"/>
      <c r="CQ65" s="503"/>
      <c r="CR65" s="503"/>
      <c r="CS65" s="503"/>
      <c r="CT65" s="503"/>
      <c r="CU65" s="503"/>
      <c r="CV65" s="503"/>
      <c r="CW65" s="503"/>
      <c r="CX65" s="503"/>
      <c r="CY65" s="503"/>
      <c r="CZ65" s="503"/>
      <c r="DA65" s="503"/>
      <c r="DB65" s="503"/>
      <c r="DC65" s="503"/>
      <c r="DD65" s="503"/>
      <c r="DE65" s="503"/>
      <c r="DF65" s="503"/>
      <c r="DG65" s="503"/>
      <c r="DH65" s="503"/>
      <c r="DI65" s="503"/>
      <c r="DJ65" s="503"/>
      <c r="DK65" s="503"/>
      <c r="DL65" s="503"/>
      <c r="DM65" s="503"/>
      <c r="DN65" s="503"/>
      <c r="DO65" s="503"/>
      <c r="DP65" s="503"/>
    </row>
    <row r="66" spans="1:120" ht="38.25" customHeight="1">
      <c r="A66" s="23">
        <v>80</v>
      </c>
      <c r="B66" s="556">
        <f t="shared" si="2"/>
        <v>59</v>
      </c>
      <c r="C66" s="539" t="s">
        <v>99</v>
      </c>
      <c r="D66" s="14">
        <v>2018</v>
      </c>
      <c r="E66" s="389" t="s">
        <v>431</v>
      </c>
      <c r="F66" s="565"/>
      <c r="G66" s="395" t="s">
        <v>4686</v>
      </c>
      <c r="H66" s="541" t="s">
        <v>102</v>
      </c>
      <c r="I66" s="395" t="s">
        <v>4687</v>
      </c>
      <c r="J66" s="395" t="s">
        <v>4687</v>
      </c>
      <c r="K66" s="395" t="s">
        <v>4688</v>
      </c>
      <c r="L66" s="557" t="s">
        <v>106</v>
      </c>
      <c r="M66" s="395" t="s">
        <v>4689</v>
      </c>
      <c r="N66" s="18"/>
      <c r="O66" s="547">
        <v>1</v>
      </c>
      <c r="P66" s="389" t="s">
        <v>4690</v>
      </c>
      <c r="Q66" s="539" t="s">
        <v>391</v>
      </c>
      <c r="R66" s="24" t="s">
        <v>4691</v>
      </c>
      <c r="S66" s="540">
        <v>43467</v>
      </c>
      <c r="T66" s="540">
        <v>43830</v>
      </c>
      <c r="U66" s="557"/>
      <c r="V66" s="14"/>
      <c r="W66" s="544">
        <f t="shared" si="0"/>
        <v>43830</v>
      </c>
      <c r="X66" s="545">
        <v>43646</v>
      </c>
      <c r="Y66" s="395" t="s">
        <v>4427</v>
      </c>
      <c r="Z66" s="546">
        <v>0</v>
      </c>
      <c r="AA66" s="545">
        <v>43665</v>
      </c>
      <c r="AB66" s="395"/>
      <c r="AC66" s="389" t="s">
        <v>114</v>
      </c>
      <c r="AD66" s="547">
        <f t="shared" si="1"/>
        <v>0</v>
      </c>
      <c r="AE66" s="546" t="s">
        <v>151</v>
      </c>
      <c r="AF66" s="545">
        <v>43799</v>
      </c>
      <c r="AG66" s="566" t="s">
        <v>4692</v>
      </c>
      <c r="AH66" s="546">
        <v>1</v>
      </c>
      <c r="AI66" s="562">
        <v>43809</v>
      </c>
      <c r="AJ66" s="549" t="s">
        <v>4693</v>
      </c>
      <c r="AK66" s="18" t="s">
        <v>180</v>
      </c>
      <c r="AL66" s="547">
        <f t="shared" si="9"/>
        <v>1</v>
      </c>
      <c r="AM66" s="546" t="s">
        <v>257</v>
      </c>
      <c r="AN66" s="560"/>
      <c r="AO66" s="18"/>
      <c r="AP66" s="561"/>
      <c r="AQ66" s="560"/>
      <c r="AR66" s="18"/>
      <c r="AS66" s="18"/>
      <c r="AT66" s="18"/>
      <c r="AU66" s="561"/>
      <c r="AV66" s="560"/>
      <c r="AW66" s="18"/>
      <c r="AX66" s="561"/>
      <c r="AY66" s="562"/>
      <c r="AZ66" s="18"/>
      <c r="BA66" s="18"/>
      <c r="BB66" s="18"/>
      <c r="BC66" s="546"/>
      <c r="BD66" s="563" t="s">
        <v>260</v>
      </c>
      <c r="BE66" s="557" t="s">
        <v>260</v>
      </c>
      <c r="BF66" s="389" t="s">
        <v>4218</v>
      </c>
      <c r="BG66" s="549" t="s">
        <v>4694</v>
      </c>
      <c r="BH66" s="554" t="s">
        <v>180</v>
      </c>
      <c r="BI66" s="564">
        <v>43809</v>
      </c>
      <c r="BJ66" s="14"/>
      <c r="BK66" s="561"/>
      <c r="BL66" s="503"/>
      <c r="BM66" s="503"/>
      <c r="BN66" s="503"/>
      <c r="BO66" s="503"/>
      <c r="BP66" s="503"/>
      <c r="BQ66" s="503"/>
      <c r="BR66" s="503"/>
      <c r="BS66" s="503"/>
      <c r="BT66" s="503"/>
      <c r="BU66" s="503"/>
      <c r="BV66" s="503"/>
      <c r="BW66" s="503"/>
      <c r="BX66" s="503"/>
      <c r="BY66" s="503"/>
      <c r="BZ66" s="503"/>
      <c r="CA66" s="503"/>
      <c r="CB66" s="503"/>
      <c r="CC66" s="503"/>
      <c r="CD66" s="503"/>
      <c r="CE66" s="503"/>
      <c r="CF66" s="503"/>
      <c r="CG66" s="503"/>
      <c r="CH66" s="503"/>
      <c r="CI66" s="503"/>
      <c r="CJ66" s="503"/>
      <c r="CK66" s="503"/>
      <c r="CL66" s="503"/>
      <c r="CM66" s="503"/>
      <c r="CN66" s="503"/>
      <c r="CO66" s="503"/>
      <c r="CP66" s="503"/>
      <c r="CQ66" s="503"/>
      <c r="CR66" s="503"/>
      <c r="CS66" s="503"/>
      <c r="CT66" s="503"/>
      <c r="CU66" s="503"/>
      <c r="CV66" s="503"/>
      <c r="CW66" s="503"/>
      <c r="CX66" s="503"/>
      <c r="CY66" s="503"/>
      <c r="CZ66" s="503"/>
      <c r="DA66" s="503"/>
      <c r="DB66" s="503"/>
      <c r="DC66" s="503"/>
      <c r="DD66" s="503"/>
      <c r="DE66" s="503"/>
      <c r="DF66" s="503"/>
      <c r="DG66" s="503"/>
      <c r="DH66" s="503"/>
      <c r="DI66" s="503"/>
      <c r="DJ66" s="503"/>
      <c r="DK66" s="503"/>
      <c r="DL66" s="503"/>
      <c r="DM66" s="503"/>
      <c r="DN66" s="503"/>
      <c r="DO66" s="503"/>
      <c r="DP66" s="503"/>
    </row>
    <row r="67" spans="1:120" ht="38.25" customHeight="1">
      <c r="A67" s="23">
        <v>0</v>
      </c>
      <c r="B67" s="556">
        <f t="shared" si="2"/>
        <v>60</v>
      </c>
      <c r="C67" s="539" t="s">
        <v>99</v>
      </c>
      <c r="D67" s="14">
        <v>2018</v>
      </c>
      <c r="E67" s="389" t="s">
        <v>431</v>
      </c>
      <c r="F67" s="565"/>
      <c r="G67" s="395" t="s">
        <v>4686</v>
      </c>
      <c r="H67" s="541" t="s">
        <v>102</v>
      </c>
      <c r="I67" s="395" t="s">
        <v>4687</v>
      </c>
      <c r="J67" s="395" t="s">
        <v>4687</v>
      </c>
      <c r="K67" s="395" t="s">
        <v>4688</v>
      </c>
      <c r="L67" s="557" t="s">
        <v>146</v>
      </c>
      <c r="M67" s="395" t="s">
        <v>4695</v>
      </c>
      <c r="N67" s="18"/>
      <c r="O67" s="389">
        <v>1</v>
      </c>
      <c r="P67" s="389" t="s">
        <v>4472</v>
      </c>
      <c r="Q67" s="539" t="s">
        <v>391</v>
      </c>
      <c r="R67" s="24" t="s">
        <v>573</v>
      </c>
      <c r="S67" s="540">
        <v>43467</v>
      </c>
      <c r="T67" s="540">
        <v>43524</v>
      </c>
      <c r="U67" s="557"/>
      <c r="V67" s="14"/>
      <c r="W67" s="544">
        <f t="shared" si="0"/>
        <v>43524</v>
      </c>
      <c r="X67" s="545">
        <v>43646</v>
      </c>
      <c r="Y67" s="395" t="s">
        <v>4427</v>
      </c>
      <c r="Z67" s="546">
        <v>0</v>
      </c>
      <c r="AA67" s="545">
        <v>43665</v>
      </c>
      <c r="AB67" s="395"/>
      <c r="AC67" s="389" t="s">
        <v>114</v>
      </c>
      <c r="AD67" s="547">
        <f t="shared" si="1"/>
        <v>0</v>
      </c>
      <c r="AE67" s="546" t="s">
        <v>115</v>
      </c>
      <c r="AF67" s="545">
        <v>43799</v>
      </c>
      <c r="AG67" s="566" t="s">
        <v>4696</v>
      </c>
      <c r="AH67" s="546">
        <v>1</v>
      </c>
      <c r="AI67" s="562">
        <v>43809</v>
      </c>
      <c r="AJ67" s="549" t="s">
        <v>4697</v>
      </c>
      <c r="AK67" s="18" t="s">
        <v>180</v>
      </c>
      <c r="AL67" s="547">
        <f t="shared" si="9"/>
        <v>1</v>
      </c>
      <c r="AM67" s="546" t="s">
        <v>257</v>
      </c>
      <c r="AN67" s="560"/>
      <c r="AO67" s="18"/>
      <c r="AP67" s="561"/>
      <c r="AQ67" s="560"/>
      <c r="AR67" s="18"/>
      <c r="AS67" s="18"/>
      <c r="AT67" s="18"/>
      <c r="AU67" s="561"/>
      <c r="AV67" s="560"/>
      <c r="AW67" s="18"/>
      <c r="AX67" s="561"/>
      <c r="AY67" s="562"/>
      <c r="AZ67" s="18"/>
      <c r="BA67" s="18"/>
      <c r="BB67" s="18"/>
      <c r="BC67" s="546"/>
      <c r="BD67" s="563" t="s">
        <v>260</v>
      </c>
      <c r="BE67" s="557" t="s">
        <v>260</v>
      </c>
      <c r="BF67" s="389" t="s">
        <v>4218</v>
      </c>
      <c r="BG67" s="549" t="s">
        <v>4698</v>
      </c>
      <c r="BH67" s="554" t="s">
        <v>180</v>
      </c>
      <c r="BI67" s="564">
        <v>43809</v>
      </c>
      <c r="BJ67" s="14"/>
      <c r="BK67" s="561"/>
      <c r="BL67" s="503"/>
      <c r="BM67" s="503"/>
      <c r="BN67" s="503"/>
      <c r="BO67" s="503"/>
      <c r="BP67" s="503"/>
      <c r="BQ67" s="503"/>
      <c r="BR67" s="503"/>
      <c r="BS67" s="503"/>
      <c r="BT67" s="503"/>
      <c r="BU67" s="503"/>
      <c r="BV67" s="503"/>
      <c r="BW67" s="503"/>
      <c r="BX67" s="503"/>
      <c r="BY67" s="503"/>
      <c r="BZ67" s="503"/>
      <c r="CA67" s="503"/>
      <c r="CB67" s="503"/>
      <c r="CC67" s="503"/>
      <c r="CD67" s="503"/>
      <c r="CE67" s="503"/>
      <c r="CF67" s="503"/>
      <c r="CG67" s="503"/>
      <c r="CH67" s="503"/>
      <c r="CI67" s="503"/>
      <c r="CJ67" s="503"/>
      <c r="CK67" s="503"/>
      <c r="CL67" s="503"/>
      <c r="CM67" s="503"/>
      <c r="CN67" s="503"/>
      <c r="CO67" s="503"/>
      <c r="CP67" s="503"/>
      <c r="CQ67" s="503"/>
      <c r="CR67" s="503"/>
      <c r="CS67" s="503"/>
      <c r="CT67" s="503"/>
      <c r="CU67" s="503"/>
      <c r="CV67" s="503"/>
      <c r="CW67" s="503"/>
      <c r="CX67" s="503"/>
      <c r="CY67" s="503"/>
      <c r="CZ67" s="503"/>
      <c r="DA67" s="503"/>
      <c r="DB67" s="503"/>
      <c r="DC67" s="503"/>
      <c r="DD67" s="503"/>
      <c r="DE67" s="503"/>
      <c r="DF67" s="503"/>
      <c r="DG67" s="503"/>
      <c r="DH67" s="503"/>
      <c r="DI67" s="503"/>
      <c r="DJ67" s="503"/>
      <c r="DK67" s="503"/>
      <c r="DL67" s="503"/>
      <c r="DM67" s="503"/>
      <c r="DN67" s="503"/>
      <c r="DO67" s="503"/>
      <c r="DP67" s="503"/>
    </row>
    <row r="68" spans="1:120" ht="38.25" customHeight="1">
      <c r="A68" s="23">
        <v>81</v>
      </c>
      <c r="B68" s="556">
        <f t="shared" si="2"/>
        <v>61</v>
      </c>
      <c r="C68" s="539" t="s">
        <v>99</v>
      </c>
      <c r="D68" s="14">
        <v>2018</v>
      </c>
      <c r="E68" s="389" t="s">
        <v>431</v>
      </c>
      <c r="F68" s="565"/>
      <c r="G68" s="395" t="s">
        <v>4699</v>
      </c>
      <c r="H68" s="541" t="s">
        <v>102</v>
      </c>
      <c r="I68" s="395" t="s">
        <v>4700</v>
      </c>
      <c r="J68" s="395" t="s">
        <v>4700</v>
      </c>
      <c r="K68" s="395" t="s">
        <v>4701</v>
      </c>
      <c r="L68" s="557" t="s">
        <v>106</v>
      </c>
      <c r="M68" s="395" t="s">
        <v>4702</v>
      </c>
      <c r="N68" s="18"/>
      <c r="O68" s="547">
        <v>1</v>
      </c>
      <c r="P68" s="389" t="s">
        <v>4703</v>
      </c>
      <c r="Q68" s="539" t="s">
        <v>391</v>
      </c>
      <c r="R68" s="24" t="s">
        <v>4704</v>
      </c>
      <c r="S68" s="540">
        <v>43617</v>
      </c>
      <c r="T68" s="540">
        <v>43646</v>
      </c>
      <c r="U68" s="557"/>
      <c r="V68" s="14"/>
      <c r="W68" s="544">
        <f t="shared" si="0"/>
        <v>43646</v>
      </c>
      <c r="X68" s="545">
        <v>43646</v>
      </c>
      <c r="Y68" s="395" t="s">
        <v>4427</v>
      </c>
      <c r="Z68" s="546">
        <v>0</v>
      </c>
      <c r="AA68" s="545">
        <v>43665</v>
      </c>
      <c r="AB68" s="395"/>
      <c r="AC68" s="389" t="s">
        <v>114</v>
      </c>
      <c r="AD68" s="547">
        <f t="shared" si="1"/>
        <v>0</v>
      </c>
      <c r="AE68" s="546" t="s">
        <v>115</v>
      </c>
      <c r="AF68" s="545">
        <v>43799</v>
      </c>
      <c r="AG68" s="566" t="s">
        <v>4705</v>
      </c>
      <c r="AH68" s="559">
        <v>1</v>
      </c>
      <c r="AI68" s="562">
        <v>43809</v>
      </c>
      <c r="AJ68" s="549" t="s">
        <v>4706</v>
      </c>
      <c r="AK68" s="18" t="s">
        <v>180</v>
      </c>
      <c r="AL68" s="547">
        <f t="shared" si="9"/>
        <v>1</v>
      </c>
      <c r="AM68" s="546" t="s">
        <v>257</v>
      </c>
      <c r="AN68" s="560"/>
      <c r="AO68" s="18"/>
      <c r="AP68" s="561"/>
      <c r="AQ68" s="560"/>
      <c r="AR68" s="18"/>
      <c r="AS68" s="18"/>
      <c r="AT68" s="18"/>
      <c r="AU68" s="561"/>
      <c r="AV68" s="560"/>
      <c r="AW68" s="18"/>
      <c r="AX68" s="561"/>
      <c r="AY68" s="562"/>
      <c r="AZ68" s="18"/>
      <c r="BA68" s="18"/>
      <c r="BB68" s="18"/>
      <c r="BC68" s="546"/>
      <c r="BD68" s="563" t="s">
        <v>260</v>
      </c>
      <c r="BE68" s="557" t="s">
        <v>260</v>
      </c>
      <c r="BF68" s="389" t="s">
        <v>4218</v>
      </c>
      <c r="BG68" s="549" t="s">
        <v>4706</v>
      </c>
      <c r="BH68" s="554" t="s">
        <v>180</v>
      </c>
      <c r="BI68" s="564">
        <v>43809</v>
      </c>
      <c r="BJ68" s="14"/>
      <c r="BK68" s="561"/>
      <c r="BL68" s="503"/>
      <c r="BM68" s="503"/>
      <c r="BN68" s="503"/>
      <c r="BO68" s="503"/>
      <c r="BP68" s="503"/>
      <c r="BQ68" s="503"/>
      <c r="BR68" s="503"/>
      <c r="BS68" s="503"/>
      <c r="BT68" s="503"/>
      <c r="BU68" s="503"/>
      <c r="BV68" s="503"/>
      <c r="BW68" s="503"/>
      <c r="BX68" s="503"/>
      <c r="BY68" s="503"/>
      <c r="BZ68" s="503"/>
      <c r="CA68" s="503"/>
      <c r="CB68" s="503"/>
      <c r="CC68" s="503"/>
      <c r="CD68" s="503"/>
      <c r="CE68" s="503"/>
      <c r="CF68" s="503"/>
      <c r="CG68" s="503"/>
      <c r="CH68" s="503"/>
      <c r="CI68" s="503"/>
      <c r="CJ68" s="503"/>
      <c r="CK68" s="503"/>
      <c r="CL68" s="503"/>
      <c r="CM68" s="503"/>
      <c r="CN68" s="503"/>
      <c r="CO68" s="503"/>
      <c r="CP68" s="503"/>
      <c r="CQ68" s="503"/>
      <c r="CR68" s="503"/>
      <c r="CS68" s="503"/>
      <c r="CT68" s="503"/>
      <c r="CU68" s="503"/>
      <c r="CV68" s="503"/>
      <c r="CW68" s="503"/>
      <c r="CX68" s="503"/>
      <c r="CY68" s="503"/>
      <c r="CZ68" s="503"/>
      <c r="DA68" s="503"/>
      <c r="DB68" s="503"/>
      <c r="DC68" s="503"/>
      <c r="DD68" s="503"/>
      <c r="DE68" s="503"/>
      <c r="DF68" s="503"/>
      <c r="DG68" s="503"/>
      <c r="DH68" s="503"/>
      <c r="DI68" s="503"/>
      <c r="DJ68" s="503"/>
      <c r="DK68" s="503"/>
      <c r="DL68" s="503"/>
      <c r="DM68" s="503"/>
      <c r="DN68" s="503"/>
      <c r="DO68" s="503"/>
      <c r="DP68" s="503"/>
    </row>
    <row r="69" spans="1:120" ht="38.25" customHeight="1">
      <c r="A69" s="23">
        <v>0</v>
      </c>
      <c r="B69" s="556">
        <f t="shared" si="2"/>
        <v>62</v>
      </c>
      <c r="C69" s="539" t="s">
        <v>99</v>
      </c>
      <c r="D69" s="14">
        <v>2018</v>
      </c>
      <c r="E69" s="389" t="s">
        <v>431</v>
      </c>
      <c r="F69" s="565"/>
      <c r="G69" s="395" t="s">
        <v>4699</v>
      </c>
      <c r="H69" s="541" t="s">
        <v>102</v>
      </c>
      <c r="I69" s="395" t="s">
        <v>4700</v>
      </c>
      <c r="J69" s="395" t="s">
        <v>4700</v>
      </c>
      <c r="K69" s="395" t="s">
        <v>4701</v>
      </c>
      <c r="L69" s="557" t="s">
        <v>146</v>
      </c>
      <c r="M69" s="395" t="s">
        <v>4707</v>
      </c>
      <c r="N69" s="18"/>
      <c r="O69" s="389">
        <v>1</v>
      </c>
      <c r="P69" s="389" t="s">
        <v>4472</v>
      </c>
      <c r="Q69" s="539" t="s">
        <v>391</v>
      </c>
      <c r="R69" s="24" t="s">
        <v>573</v>
      </c>
      <c r="S69" s="540">
        <v>43617</v>
      </c>
      <c r="T69" s="540">
        <v>43646</v>
      </c>
      <c r="U69" s="557"/>
      <c r="V69" s="14"/>
      <c r="W69" s="544">
        <f t="shared" si="0"/>
        <v>43646</v>
      </c>
      <c r="X69" s="545">
        <v>43646</v>
      </c>
      <c r="Y69" s="395" t="s">
        <v>4427</v>
      </c>
      <c r="Z69" s="546">
        <v>0</v>
      </c>
      <c r="AA69" s="545">
        <v>43665</v>
      </c>
      <c r="AB69" s="395"/>
      <c r="AC69" s="389" t="s">
        <v>114</v>
      </c>
      <c r="AD69" s="547">
        <f t="shared" si="1"/>
        <v>0</v>
      </c>
      <c r="AE69" s="546" t="s">
        <v>115</v>
      </c>
      <c r="AF69" s="545">
        <v>43799</v>
      </c>
      <c r="AG69" s="566" t="s">
        <v>4708</v>
      </c>
      <c r="AH69" s="546">
        <v>1</v>
      </c>
      <c r="AI69" s="562">
        <v>43809</v>
      </c>
      <c r="AJ69" s="549" t="s">
        <v>4709</v>
      </c>
      <c r="AK69" s="18" t="s">
        <v>180</v>
      </c>
      <c r="AL69" s="547">
        <f t="shared" si="9"/>
        <v>1</v>
      </c>
      <c r="AM69" s="546" t="s">
        <v>257</v>
      </c>
      <c r="AN69" s="560"/>
      <c r="AO69" s="18"/>
      <c r="AP69" s="561"/>
      <c r="AQ69" s="560"/>
      <c r="AR69" s="18"/>
      <c r="AS69" s="18"/>
      <c r="AT69" s="18"/>
      <c r="AU69" s="561"/>
      <c r="AV69" s="560"/>
      <c r="AW69" s="18"/>
      <c r="AX69" s="561"/>
      <c r="AY69" s="562"/>
      <c r="AZ69" s="18"/>
      <c r="BA69" s="18"/>
      <c r="BB69" s="18"/>
      <c r="BC69" s="546"/>
      <c r="BD69" s="563" t="s">
        <v>260</v>
      </c>
      <c r="BE69" s="557" t="s">
        <v>260</v>
      </c>
      <c r="BF69" s="389" t="s">
        <v>4218</v>
      </c>
      <c r="BG69" s="549" t="s">
        <v>4710</v>
      </c>
      <c r="BH69" s="554" t="s">
        <v>180</v>
      </c>
      <c r="BI69" s="564">
        <v>43809</v>
      </c>
      <c r="BJ69" s="14"/>
      <c r="BK69" s="561"/>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c r="CT69" s="503"/>
      <c r="CU69" s="503"/>
      <c r="CV69" s="503"/>
      <c r="CW69" s="503"/>
      <c r="CX69" s="503"/>
      <c r="CY69" s="503"/>
      <c r="CZ69" s="503"/>
      <c r="DA69" s="503"/>
      <c r="DB69" s="503"/>
      <c r="DC69" s="503"/>
      <c r="DD69" s="503"/>
      <c r="DE69" s="503"/>
      <c r="DF69" s="503"/>
      <c r="DG69" s="503"/>
      <c r="DH69" s="503"/>
      <c r="DI69" s="503"/>
      <c r="DJ69" s="503"/>
      <c r="DK69" s="503"/>
      <c r="DL69" s="503"/>
      <c r="DM69" s="503"/>
      <c r="DN69" s="503"/>
      <c r="DO69" s="503"/>
      <c r="DP69" s="503"/>
    </row>
    <row r="70" spans="1:120" ht="38.25" customHeight="1">
      <c r="A70" s="23">
        <v>82</v>
      </c>
      <c r="B70" s="556">
        <f t="shared" si="2"/>
        <v>63</v>
      </c>
      <c r="C70" s="539" t="s">
        <v>99</v>
      </c>
      <c r="D70" s="14">
        <v>2018</v>
      </c>
      <c r="E70" s="389" t="s">
        <v>431</v>
      </c>
      <c r="F70" s="565"/>
      <c r="G70" s="395" t="s">
        <v>4711</v>
      </c>
      <c r="H70" s="541" t="s">
        <v>102</v>
      </c>
      <c r="I70" s="395" t="s">
        <v>4712</v>
      </c>
      <c r="J70" s="395" t="s">
        <v>4712</v>
      </c>
      <c r="K70" s="395" t="s">
        <v>4713</v>
      </c>
      <c r="L70" s="557" t="s">
        <v>106</v>
      </c>
      <c r="M70" s="395" t="s">
        <v>4714</v>
      </c>
      <c r="N70" s="18"/>
      <c r="O70" s="389">
        <v>12</v>
      </c>
      <c r="P70" s="389" t="s">
        <v>4715</v>
      </c>
      <c r="Q70" s="539" t="s">
        <v>391</v>
      </c>
      <c r="R70" s="24" t="s">
        <v>4716</v>
      </c>
      <c r="S70" s="540">
        <v>43451</v>
      </c>
      <c r="T70" s="540">
        <v>43830</v>
      </c>
      <c r="U70" s="557"/>
      <c r="V70" s="14"/>
      <c r="W70" s="544">
        <f t="shared" si="0"/>
        <v>43830</v>
      </c>
      <c r="X70" s="545">
        <v>43646</v>
      </c>
      <c r="Y70" s="395" t="s">
        <v>4717</v>
      </c>
      <c r="Z70" s="546">
        <v>0</v>
      </c>
      <c r="AA70" s="545">
        <v>43665</v>
      </c>
      <c r="AB70" s="395" t="s">
        <v>4718</v>
      </c>
      <c r="AC70" s="389" t="s">
        <v>114</v>
      </c>
      <c r="AD70" s="547">
        <f t="shared" si="1"/>
        <v>0</v>
      </c>
      <c r="AE70" s="546" t="s">
        <v>133</v>
      </c>
      <c r="AF70" s="545">
        <v>43799</v>
      </c>
      <c r="AG70" s="566" t="s">
        <v>4301</v>
      </c>
      <c r="AH70" s="546">
        <v>12</v>
      </c>
      <c r="AI70" s="562">
        <v>43809</v>
      </c>
      <c r="AJ70" s="549" t="s">
        <v>4719</v>
      </c>
      <c r="AK70" s="18" t="s">
        <v>180</v>
      </c>
      <c r="AL70" s="547">
        <f t="shared" si="9"/>
        <v>1</v>
      </c>
      <c r="AM70" s="546" t="s">
        <v>257</v>
      </c>
      <c r="AN70" s="560"/>
      <c r="AO70" s="18"/>
      <c r="AP70" s="561"/>
      <c r="AQ70" s="560"/>
      <c r="AR70" s="18"/>
      <c r="AS70" s="18"/>
      <c r="AT70" s="18"/>
      <c r="AU70" s="561"/>
      <c r="AV70" s="560"/>
      <c r="AW70" s="18"/>
      <c r="AX70" s="561"/>
      <c r="AY70" s="562"/>
      <c r="AZ70" s="18"/>
      <c r="BA70" s="18"/>
      <c r="BB70" s="18"/>
      <c r="BC70" s="546"/>
      <c r="BD70" s="563" t="s">
        <v>260</v>
      </c>
      <c r="BE70" s="557" t="s">
        <v>260</v>
      </c>
      <c r="BF70" s="389" t="s">
        <v>4218</v>
      </c>
      <c r="BG70" s="549" t="s">
        <v>4719</v>
      </c>
      <c r="BH70" s="554" t="s">
        <v>180</v>
      </c>
      <c r="BI70" s="564">
        <v>43809</v>
      </c>
      <c r="BJ70" s="14"/>
      <c r="BK70" s="561"/>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c r="CH70" s="503"/>
      <c r="CI70" s="503"/>
      <c r="CJ70" s="503"/>
      <c r="CK70" s="503"/>
      <c r="CL70" s="503"/>
      <c r="CM70" s="503"/>
      <c r="CN70" s="503"/>
      <c r="CO70" s="503"/>
      <c r="CP70" s="503"/>
      <c r="CQ70" s="503"/>
      <c r="CR70" s="503"/>
      <c r="CS70" s="503"/>
      <c r="CT70" s="503"/>
      <c r="CU70" s="503"/>
      <c r="CV70" s="503"/>
      <c r="CW70" s="503"/>
      <c r="CX70" s="503"/>
      <c r="CY70" s="503"/>
      <c r="CZ70" s="503"/>
      <c r="DA70" s="503"/>
      <c r="DB70" s="503"/>
      <c r="DC70" s="503"/>
      <c r="DD70" s="503"/>
      <c r="DE70" s="503"/>
      <c r="DF70" s="503"/>
      <c r="DG70" s="503"/>
      <c r="DH70" s="503"/>
      <c r="DI70" s="503"/>
      <c r="DJ70" s="503"/>
      <c r="DK70" s="503"/>
      <c r="DL70" s="503"/>
      <c r="DM70" s="503"/>
      <c r="DN70" s="503"/>
      <c r="DO70" s="503"/>
      <c r="DP70" s="503"/>
    </row>
    <row r="71" spans="1:120" ht="38.25" customHeight="1">
      <c r="A71" s="23">
        <v>0</v>
      </c>
      <c r="B71" s="556">
        <f t="shared" si="2"/>
        <v>64</v>
      </c>
      <c r="C71" s="539" t="s">
        <v>99</v>
      </c>
      <c r="D71" s="14">
        <v>2018</v>
      </c>
      <c r="E71" s="389" t="s">
        <v>431</v>
      </c>
      <c r="F71" s="565"/>
      <c r="G71" s="395" t="s">
        <v>4711</v>
      </c>
      <c r="H71" s="541" t="s">
        <v>102</v>
      </c>
      <c r="I71" s="395" t="s">
        <v>4712</v>
      </c>
      <c r="J71" s="395" t="s">
        <v>4712</v>
      </c>
      <c r="K71" s="395" t="s">
        <v>4713</v>
      </c>
      <c r="L71" s="557" t="s">
        <v>146</v>
      </c>
      <c r="M71" s="395" t="s">
        <v>4720</v>
      </c>
      <c r="N71" s="18"/>
      <c r="O71" s="547">
        <v>1</v>
      </c>
      <c r="P71" s="389" t="s">
        <v>4721</v>
      </c>
      <c r="Q71" s="539" t="s">
        <v>391</v>
      </c>
      <c r="R71" s="24" t="s">
        <v>4722</v>
      </c>
      <c r="S71" s="540">
        <v>43467</v>
      </c>
      <c r="T71" s="540">
        <v>43830</v>
      </c>
      <c r="U71" s="557"/>
      <c r="V71" s="14"/>
      <c r="W71" s="544">
        <f t="shared" si="0"/>
        <v>43830</v>
      </c>
      <c r="X71" s="545">
        <v>43646</v>
      </c>
      <c r="Y71" s="395" t="s">
        <v>4723</v>
      </c>
      <c r="Z71" s="546">
        <v>0</v>
      </c>
      <c r="AA71" s="545">
        <v>43665</v>
      </c>
      <c r="AB71" s="395"/>
      <c r="AC71" s="389" t="s">
        <v>114</v>
      </c>
      <c r="AD71" s="547">
        <f t="shared" si="1"/>
        <v>0</v>
      </c>
      <c r="AE71" s="546" t="s">
        <v>151</v>
      </c>
      <c r="AF71" s="545">
        <v>43799</v>
      </c>
      <c r="AG71" s="566" t="s">
        <v>4724</v>
      </c>
      <c r="AH71" s="559">
        <v>0.5</v>
      </c>
      <c r="AI71" s="562">
        <v>43809</v>
      </c>
      <c r="AJ71" s="549" t="s">
        <v>4725</v>
      </c>
      <c r="AK71" s="18" t="s">
        <v>180</v>
      </c>
      <c r="AL71" s="547">
        <v>1</v>
      </c>
      <c r="AM71" s="546" t="s">
        <v>257</v>
      </c>
      <c r="AN71" s="560"/>
      <c r="AO71" s="18"/>
      <c r="AP71" s="561"/>
      <c r="AQ71" s="560"/>
      <c r="AR71" s="18"/>
      <c r="AS71" s="18"/>
      <c r="AT71" s="18"/>
      <c r="AU71" s="561"/>
      <c r="AV71" s="560"/>
      <c r="AW71" s="18"/>
      <c r="AX71" s="561"/>
      <c r="AY71" s="562"/>
      <c r="AZ71" s="18"/>
      <c r="BA71" s="18"/>
      <c r="BB71" s="18"/>
      <c r="BC71" s="546"/>
      <c r="BD71" s="563" t="s">
        <v>260</v>
      </c>
      <c r="BE71" s="557" t="s">
        <v>260</v>
      </c>
      <c r="BF71" s="389" t="s">
        <v>4218</v>
      </c>
      <c r="BG71" s="549" t="s">
        <v>4725</v>
      </c>
      <c r="BH71" s="554" t="s">
        <v>180</v>
      </c>
      <c r="BI71" s="564">
        <v>43809</v>
      </c>
      <c r="BJ71" s="14"/>
      <c r="BK71" s="561"/>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503"/>
      <c r="CV71" s="503"/>
      <c r="CW71" s="503"/>
      <c r="CX71" s="503"/>
      <c r="CY71" s="503"/>
      <c r="CZ71" s="503"/>
      <c r="DA71" s="503"/>
      <c r="DB71" s="503"/>
      <c r="DC71" s="503"/>
      <c r="DD71" s="503"/>
      <c r="DE71" s="503"/>
      <c r="DF71" s="503"/>
      <c r="DG71" s="503"/>
      <c r="DH71" s="503"/>
      <c r="DI71" s="503"/>
      <c r="DJ71" s="503"/>
      <c r="DK71" s="503"/>
      <c r="DL71" s="503"/>
      <c r="DM71" s="503"/>
      <c r="DN71" s="503"/>
      <c r="DO71" s="503"/>
      <c r="DP71" s="503"/>
    </row>
    <row r="72" spans="1:120" ht="38.25" customHeight="1">
      <c r="A72" s="23">
        <v>83</v>
      </c>
      <c r="B72" s="556">
        <f t="shared" si="2"/>
        <v>65</v>
      </c>
      <c r="C72" s="539" t="s">
        <v>99</v>
      </c>
      <c r="D72" s="14">
        <v>2018</v>
      </c>
      <c r="E72" s="389" t="s">
        <v>431</v>
      </c>
      <c r="F72" s="565"/>
      <c r="G72" s="395" t="s">
        <v>4726</v>
      </c>
      <c r="H72" s="541" t="s">
        <v>102</v>
      </c>
      <c r="I72" s="395" t="s">
        <v>4727</v>
      </c>
      <c r="J72" s="395" t="s">
        <v>4727</v>
      </c>
      <c r="K72" s="395" t="s">
        <v>4728</v>
      </c>
      <c r="L72" s="557" t="s">
        <v>146</v>
      </c>
      <c r="M72" s="395" t="s">
        <v>4729</v>
      </c>
      <c r="N72" s="18"/>
      <c r="O72" s="389">
        <v>1</v>
      </c>
      <c r="P72" s="389" t="s">
        <v>4730</v>
      </c>
      <c r="Q72" s="539" t="s">
        <v>391</v>
      </c>
      <c r="R72" s="24" t="s">
        <v>573</v>
      </c>
      <c r="S72" s="540">
        <v>43467</v>
      </c>
      <c r="T72" s="540">
        <v>43496</v>
      </c>
      <c r="U72" s="557"/>
      <c r="V72" s="14"/>
      <c r="W72" s="544">
        <f t="shared" si="0"/>
        <v>43496</v>
      </c>
      <c r="X72" s="545">
        <v>43646</v>
      </c>
      <c r="Y72" s="395" t="s">
        <v>4731</v>
      </c>
      <c r="Z72" s="546">
        <v>0</v>
      </c>
      <c r="AA72" s="545">
        <v>43665</v>
      </c>
      <c r="AB72" s="568"/>
      <c r="AC72" s="389" t="s">
        <v>114</v>
      </c>
      <c r="AD72" s="547">
        <f t="shared" si="1"/>
        <v>0</v>
      </c>
      <c r="AE72" s="546" t="s">
        <v>115</v>
      </c>
      <c r="AF72" s="545">
        <v>43799</v>
      </c>
      <c r="AG72" s="570" t="s">
        <v>4732</v>
      </c>
      <c r="AH72" s="546">
        <v>1</v>
      </c>
      <c r="AI72" s="562">
        <v>43809</v>
      </c>
      <c r="AJ72" s="549" t="s">
        <v>4733</v>
      </c>
      <c r="AK72" s="18" t="s">
        <v>180</v>
      </c>
      <c r="AL72" s="547">
        <f>+AH72/O72</f>
        <v>1</v>
      </c>
      <c r="AM72" s="546" t="s">
        <v>257</v>
      </c>
      <c r="AN72" s="560"/>
      <c r="AO72" s="18"/>
      <c r="AP72" s="561"/>
      <c r="AQ72" s="560"/>
      <c r="AR72" s="18"/>
      <c r="AS72" s="18"/>
      <c r="AT72" s="18"/>
      <c r="AU72" s="561"/>
      <c r="AV72" s="560"/>
      <c r="AW72" s="18"/>
      <c r="AX72" s="561"/>
      <c r="AY72" s="562"/>
      <c r="AZ72" s="18"/>
      <c r="BA72" s="18"/>
      <c r="BB72" s="18"/>
      <c r="BC72" s="546"/>
      <c r="BD72" s="563" t="s">
        <v>260</v>
      </c>
      <c r="BE72" s="557" t="s">
        <v>260</v>
      </c>
      <c r="BF72" s="389" t="s">
        <v>4218</v>
      </c>
      <c r="BG72" s="549" t="s">
        <v>4733</v>
      </c>
      <c r="BH72" s="554" t="s">
        <v>180</v>
      </c>
      <c r="BI72" s="564">
        <v>43809</v>
      </c>
      <c r="BJ72" s="14"/>
      <c r="BK72" s="561"/>
      <c r="BL72" s="503"/>
      <c r="BM72" s="503"/>
      <c r="BN72" s="503"/>
      <c r="BO72" s="503"/>
      <c r="BP72" s="503"/>
      <c r="BQ72" s="503"/>
      <c r="BR72" s="503"/>
      <c r="BS72" s="503"/>
      <c r="BT72" s="503"/>
      <c r="BU72" s="503"/>
      <c r="BV72" s="503"/>
      <c r="BW72" s="503"/>
      <c r="BX72" s="503"/>
      <c r="BY72" s="503"/>
      <c r="BZ72" s="503"/>
      <c r="CA72" s="503"/>
      <c r="CB72" s="503"/>
      <c r="CC72" s="503"/>
      <c r="CD72" s="503"/>
      <c r="CE72" s="503"/>
      <c r="CF72" s="503"/>
      <c r="CG72" s="503"/>
      <c r="CH72" s="503"/>
      <c r="CI72" s="503"/>
      <c r="CJ72" s="503"/>
      <c r="CK72" s="503"/>
      <c r="CL72" s="503"/>
      <c r="CM72" s="503"/>
      <c r="CN72" s="503"/>
      <c r="CO72" s="503"/>
      <c r="CP72" s="503"/>
      <c r="CQ72" s="503"/>
      <c r="CR72" s="503"/>
      <c r="CS72" s="503"/>
      <c r="CT72" s="503"/>
      <c r="CU72" s="503"/>
      <c r="CV72" s="503"/>
      <c r="CW72" s="503"/>
      <c r="CX72" s="503"/>
      <c r="CY72" s="503"/>
      <c r="CZ72" s="503"/>
      <c r="DA72" s="503"/>
      <c r="DB72" s="503"/>
      <c r="DC72" s="503"/>
      <c r="DD72" s="503"/>
      <c r="DE72" s="503"/>
      <c r="DF72" s="503"/>
      <c r="DG72" s="503"/>
      <c r="DH72" s="503"/>
      <c r="DI72" s="503"/>
      <c r="DJ72" s="503"/>
      <c r="DK72" s="503"/>
      <c r="DL72" s="503"/>
      <c r="DM72" s="503"/>
      <c r="DN72" s="503"/>
      <c r="DO72" s="503"/>
      <c r="DP72" s="503"/>
    </row>
    <row r="73" spans="1:120" ht="38.25" customHeight="1">
      <c r="A73" s="23">
        <v>85</v>
      </c>
      <c r="B73" s="556">
        <f t="shared" si="2"/>
        <v>66</v>
      </c>
      <c r="C73" s="539" t="s">
        <v>99</v>
      </c>
      <c r="D73" s="14">
        <v>2018</v>
      </c>
      <c r="E73" s="389" t="s">
        <v>431</v>
      </c>
      <c r="F73" s="565"/>
      <c r="G73" s="395" t="s">
        <v>4734</v>
      </c>
      <c r="H73" s="541" t="s">
        <v>102</v>
      </c>
      <c r="I73" s="395" t="s">
        <v>4379</v>
      </c>
      <c r="J73" s="395" t="s">
        <v>4379</v>
      </c>
      <c r="K73" s="395" t="s">
        <v>4735</v>
      </c>
      <c r="L73" s="557" t="s">
        <v>106</v>
      </c>
      <c r="M73" s="395" t="s">
        <v>4736</v>
      </c>
      <c r="N73" s="18"/>
      <c r="O73" s="24">
        <v>12</v>
      </c>
      <c r="P73" s="24" t="s">
        <v>4737</v>
      </c>
      <c r="Q73" s="539" t="s">
        <v>391</v>
      </c>
      <c r="R73" s="24" t="s">
        <v>509</v>
      </c>
      <c r="S73" s="540">
        <v>43467</v>
      </c>
      <c r="T73" s="540">
        <v>43830</v>
      </c>
      <c r="U73" s="557"/>
      <c r="V73" s="14"/>
      <c r="W73" s="544">
        <f t="shared" si="0"/>
        <v>43830</v>
      </c>
      <c r="X73" s="545">
        <v>43646</v>
      </c>
      <c r="Y73" s="395" t="s">
        <v>4738</v>
      </c>
      <c r="Z73" s="546">
        <v>6</v>
      </c>
      <c r="AA73" s="545">
        <v>43665</v>
      </c>
      <c r="AB73" s="568" t="s">
        <v>4739</v>
      </c>
      <c r="AC73" s="389" t="s">
        <v>114</v>
      </c>
      <c r="AD73" s="547">
        <f t="shared" si="1"/>
        <v>0.5</v>
      </c>
      <c r="AE73" s="546" t="s">
        <v>133</v>
      </c>
      <c r="AF73" s="545">
        <v>43799</v>
      </c>
      <c r="AG73" s="566" t="s">
        <v>4738</v>
      </c>
      <c r="AH73" s="546">
        <v>11</v>
      </c>
      <c r="AI73" s="562">
        <v>43809</v>
      </c>
      <c r="AJ73" s="549" t="s">
        <v>4740</v>
      </c>
      <c r="AK73" s="18" t="s">
        <v>180</v>
      </c>
      <c r="AL73" s="547">
        <v>1</v>
      </c>
      <c r="AM73" s="546" t="s">
        <v>257</v>
      </c>
      <c r="AN73" s="560"/>
      <c r="AO73" s="18"/>
      <c r="AP73" s="561"/>
      <c r="AQ73" s="560"/>
      <c r="AR73" s="18"/>
      <c r="AS73" s="18"/>
      <c r="AT73" s="18"/>
      <c r="AU73" s="561"/>
      <c r="AV73" s="560"/>
      <c r="AW73" s="18"/>
      <c r="AX73" s="561"/>
      <c r="AY73" s="562"/>
      <c r="AZ73" s="18"/>
      <c r="BA73" s="18"/>
      <c r="BB73" s="18"/>
      <c r="BC73" s="546"/>
      <c r="BD73" s="563" t="s">
        <v>260</v>
      </c>
      <c r="BE73" s="557" t="s">
        <v>260</v>
      </c>
      <c r="BF73" s="389" t="s">
        <v>4218</v>
      </c>
      <c r="BG73" s="549" t="s">
        <v>4740</v>
      </c>
      <c r="BH73" s="554" t="s">
        <v>180</v>
      </c>
      <c r="BI73" s="564">
        <v>43809</v>
      </c>
      <c r="BJ73" s="14"/>
      <c r="BK73" s="561"/>
      <c r="BL73" s="503"/>
      <c r="BM73" s="503"/>
      <c r="BN73" s="503"/>
      <c r="BO73" s="503"/>
      <c r="BP73" s="503"/>
      <c r="BQ73" s="503"/>
      <c r="BR73" s="503"/>
      <c r="BS73" s="503"/>
      <c r="BT73" s="503"/>
      <c r="BU73" s="503"/>
      <c r="BV73" s="503"/>
      <c r="BW73" s="503"/>
      <c r="BX73" s="503"/>
      <c r="BY73" s="503"/>
      <c r="BZ73" s="503"/>
      <c r="CA73" s="503"/>
      <c r="CB73" s="503"/>
      <c r="CC73" s="503"/>
      <c r="CD73" s="503"/>
      <c r="CE73" s="503"/>
      <c r="CF73" s="503"/>
      <c r="CG73" s="503"/>
      <c r="CH73" s="503"/>
      <c r="CI73" s="503"/>
      <c r="CJ73" s="503"/>
      <c r="CK73" s="503"/>
      <c r="CL73" s="503"/>
      <c r="CM73" s="503"/>
      <c r="CN73" s="503"/>
      <c r="CO73" s="503"/>
      <c r="CP73" s="503"/>
      <c r="CQ73" s="503"/>
      <c r="CR73" s="503"/>
      <c r="CS73" s="503"/>
      <c r="CT73" s="503"/>
      <c r="CU73" s="503"/>
      <c r="CV73" s="503"/>
      <c r="CW73" s="503"/>
      <c r="CX73" s="503"/>
      <c r="CY73" s="503"/>
      <c r="CZ73" s="503"/>
      <c r="DA73" s="503"/>
      <c r="DB73" s="503"/>
      <c r="DC73" s="503"/>
      <c r="DD73" s="503"/>
      <c r="DE73" s="503"/>
      <c r="DF73" s="503"/>
      <c r="DG73" s="503"/>
      <c r="DH73" s="503"/>
      <c r="DI73" s="503"/>
      <c r="DJ73" s="503"/>
      <c r="DK73" s="503"/>
      <c r="DL73" s="503"/>
      <c r="DM73" s="503"/>
      <c r="DN73" s="503"/>
      <c r="DO73" s="503"/>
      <c r="DP73" s="503"/>
    </row>
    <row r="74" spans="1:120" ht="38.25" customHeight="1">
      <c r="A74" s="23">
        <v>0</v>
      </c>
      <c r="B74" s="556">
        <f t="shared" si="2"/>
        <v>67</v>
      </c>
      <c r="C74" s="539" t="s">
        <v>99</v>
      </c>
      <c r="D74" s="14">
        <v>2018</v>
      </c>
      <c r="E74" s="389" t="s">
        <v>431</v>
      </c>
      <c r="F74" s="565"/>
      <c r="G74" s="395" t="s">
        <v>4734</v>
      </c>
      <c r="H74" s="541" t="s">
        <v>102</v>
      </c>
      <c r="I74" s="395" t="s">
        <v>4741</v>
      </c>
      <c r="J74" s="395" t="s">
        <v>4741</v>
      </c>
      <c r="K74" s="395" t="s">
        <v>4742</v>
      </c>
      <c r="L74" s="557" t="s">
        <v>146</v>
      </c>
      <c r="M74" s="395" t="s">
        <v>4743</v>
      </c>
      <c r="N74" s="18"/>
      <c r="O74" s="572">
        <v>1</v>
      </c>
      <c r="P74" s="24" t="s">
        <v>4744</v>
      </c>
      <c r="Q74" s="539" t="s">
        <v>391</v>
      </c>
      <c r="R74" s="24" t="s">
        <v>573</v>
      </c>
      <c r="S74" s="540">
        <v>43467</v>
      </c>
      <c r="T74" s="540">
        <v>43555</v>
      </c>
      <c r="U74" s="557"/>
      <c r="V74" s="14"/>
      <c r="W74" s="544">
        <f t="shared" si="0"/>
        <v>43555</v>
      </c>
      <c r="X74" s="545">
        <v>43646</v>
      </c>
      <c r="Y74" s="395" t="s">
        <v>4745</v>
      </c>
      <c r="Z74" s="559">
        <v>1</v>
      </c>
      <c r="AA74" s="545">
        <v>43665</v>
      </c>
      <c r="AB74" s="568"/>
      <c r="AC74" s="389" t="s">
        <v>114</v>
      </c>
      <c r="AD74" s="547">
        <f t="shared" si="1"/>
        <v>1</v>
      </c>
      <c r="AE74" s="546" t="s">
        <v>257</v>
      </c>
      <c r="AF74" s="545">
        <v>43799</v>
      </c>
      <c r="AG74" s="395" t="s">
        <v>460</v>
      </c>
      <c r="AH74" s="559">
        <v>1</v>
      </c>
      <c r="AI74" s="562">
        <v>43809</v>
      </c>
      <c r="AJ74" s="395" t="s">
        <v>4746</v>
      </c>
      <c r="AK74" s="18" t="s">
        <v>180</v>
      </c>
      <c r="AL74" s="547">
        <f t="shared" ref="AL74:AL81" si="10">+AH74/O74</f>
        <v>1</v>
      </c>
      <c r="AM74" s="546" t="s">
        <v>257</v>
      </c>
      <c r="AN74" s="560"/>
      <c r="AO74" s="18"/>
      <c r="AP74" s="561"/>
      <c r="AQ74" s="560"/>
      <c r="AR74" s="18"/>
      <c r="AS74" s="18"/>
      <c r="AT74" s="18"/>
      <c r="AU74" s="561"/>
      <c r="AV74" s="560"/>
      <c r="AW74" s="18"/>
      <c r="AX74" s="561"/>
      <c r="AY74" s="562"/>
      <c r="AZ74" s="18"/>
      <c r="BA74" s="18"/>
      <c r="BB74" s="18"/>
      <c r="BC74" s="546"/>
      <c r="BD74" s="563" t="s">
        <v>260</v>
      </c>
      <c r="BE74" s="557" t="s">
        <v>260</v>
      </c>
      <c r="BF74" s="389" t="s">
        <v>4218</v>
      </c>
      <c r="BG74" s="395" t="s">
        <v>4747</v>
      </c>
      <c r="BH74" s="554" t="s">
        <v>180</v>
      </c>
      <c r="BI74" s="564">
        <v>43809</v>
      </c>
      <c r="BJ74" s="14"/>
      <c r="BK74" s="561"/>
      <c r="BL74" s="503"/>
      <c r="BM74" s="503"/>
      <c r="BN74" s="503"/>
      <c r="BO74" s="503"/>
      <c r="BP74" s="503"/>
      <c r="BQ74" s="503"/>
      <c r="BR74" s="503"/>
      <c r="BS74" s="503"/>
      <c r="BT74" s="503"/>
      <c r="BU74" s="503"/>
      <c r="BV74" s="503"/>
      <c r="BW74" s="503"/>
      <c r="BX74" s="503"/>
      <c r="BY74" s="503"/>
      <c r="BZ74" s="503"/>
      <c r="CA74" s="503"/>
      <c r="CB74" s="503"/>
      <c r="CC74" s="503"/>
      <c r="CD74" s="503"/>
      <c r="CE74" s="503"/>
      <c r="CF74" s="503"/>
      <c r="CG74" s="503"/>
      <c r="CH74" s="503"/>
      <c r="CI74" s="503"/>
      <c r="CJ74" s="503"/>
      <c r="CK74" s="503"/>
      <c r="CL74" s="503"/>
      <c r="CM74" s="503"/>
      <c r="CN74" s="503"/>
      <c r="CO74" s="503"/>
      <c r="CP74" s="503"/>
      <c r="CQ74" s="503"/>
      <c r="CR74" s="503"/>
      <c r="CS74" s="503"/>
      <c r="CT74" s="503"/>
      <c r="CU74" s="503"/>
      <c r="CV74" s="503"/>
      <c r="CW74" s="503"/>
      <c r="CX74" s="503"/>
      <c r="CY74" s="503"/>
      <c r="CZ74" s="503"/>
      <c r="DA74" s="503"/>
      <c r="DB74" s="503"/>
      <c r="DC74" s="503"/>
      <c r="DD74" s="503"/>
      <c r="DE74" s="503"/>
      <c r="DF74" s="503"/>
      <c r="DG74" s="503"/>
      <c r="DH74" s="503"/>
      <c r="DI74" s="503"/>
      <c r="DJ74" s="503"/>
      <c r="DK74" s="503"/>
      <c r="DL74" s="503"/>
      <c r="DM74" s="503"/>
      <c r="DN74" s="503"/>
      <c r="DO74" s="503"/>
      <c r="DP74" s="503"/>
    </row>
    <row r="75" spans="1:120" ht="38.25" customHeight="1">
      <c r="A75" s="23">
        <v>86</v>
      </c>
      <c r="B75" s="556">
        <f t="shared" si="2"/>
        <v>68</v>
      </c>
      <c r="C75" s="539" t="s">
        <v>99</v>
      </c>
      <c r="D75" s="14">
        <v>2018</v>
      </c>
      <c r="E75" s="389" t="s">
        <v>431</v>
      </c>
      <c r="F75" s="565"/>
      <c r="G75" s="395" t="s">
        <v>4748</v>
      </c>
      <c r="H75" s="541" t="s">
        <v>102</v>
      </c>
      <c r="I75" s="395" t="s">
        <v>4749</v>
      </c>
      <c r="J75" s="395" t="s">
        <v>4749</v>
      </c>
      <c r="K75" s="395" t="s">
        <v>4750</v>
      </c>
      <c r="L75" s="557" t="s">
        <v>146</v>
      </c>
      <c r="M75" s="395" t="s">
        <v>4751</v>
      </c>
      <c r="N75" s="18"/>
      <c r="O75" s="547">
        <v>1</v>
      </c>
      <c r="P75" s="389" t="s">
        <v>4752</v>
      </c>
      <c r="Q75" s="539" t="s">
        <v>391</v>
      </c>
      <c r="R75" s="24" t="s">
        <v>573</v>
      </c>
      <c r="S75" s="540">
        <v>43467</v>
      </c>
      <c r="T75" s="540">
        <v>43646</v>
      </c>
      <c r="U75" s="557"/>
      <c r="V75" s="14"/>
      <c r="W75" s="544">
        <f t="shared" si="0"/>
        <v>43646</v>
      </c>
      <c r="X75" s="545">
        <v>43646</v>
      </c>
      <c r="Y75" s="395" t="s">
        <v>4753</v>
      </c>
      <c r="Z75" s="546">
        <v>0</v>
      </c>
      <c r="AA75" s="545">
        <v>43665</v>
      </c>
      <c r="AB75" s="568"/>
      <c r="AC75" s="389" t="s">
        <v>114</v>
      </c>
      <c r="AD75" s="547">
        <f t="shared" si="1"/>
        <v>0</v>
      </c>
      <c r="AE75" s="546" t="s">
        <v>115</v>
      </c>
      <c r="AF75" s="545">
        <v>43799</v>
      </c>
      <c r="AG75" s="566" t="s">
        <v>4754</v>
      </c>
      <c r="AH75" s="559">
        <v>1</v>
      </c>
      <c r="AI75" s="562">
        <v>43809</v>
      </c>
      <c r="AJ75" s="395" t="s">
        <v>4755</v>
      </c>
      <c r="AK75" s="18" t="s">
        <v>180</v>
      </c>
      <c r="AL75" s="547">
        <f t="shared" si="10"/>
        <v>1</v>
      </c>
      <c r="AM75" s="546" t="s">
        <v>257</v>
      </c>
      <c r="AN75" s="560"/>
      <c r="AO75" s="18"/>
      <c r="AP75" s="561"/>
      <c r="AQ75" s="560"/>
      <c r="AR75" s="18"/>
      <c r="AS75" s="18"/>
      <c r="AT75" s="18"/>
      <c r="AU75" s="561"/>
      <c r="AV75" s="560"/>
      <c r="AW75" s="18"/>
      <c r="AX75" s="561"/>
      <c r="AY75" s="562"/>
      <c r="AZ75" s="18"/>
      <c r="BA75" s="18"/>
      <c r="BB75" s="18"/>
      <c r="BC75" s="546"/>
      <c r="BD75" s="563" t="s">
        <v>260</v>
      </c>
      <c r="BE75" s="557" t="s">
        <v>260</v>
      </c>
      <c r="BF75" s="389" t="s">
        <v>4218</v>
      </c>
      <c r="BG75" s="395" t="s">
        <v>4755</v>
      </c>
      <c r="BH75" s="554" t="s">
        <v>180</v>
      </c>
      <c r="BI75" s="564">
        <v>43809</v>
      </c>
      <c r="BJ75" s="14"/>
      <c r="BK75" s="561"/>
      <c r="BL75" s="503"/>
      <c r="BM75" s="503"/>
      <c r="BN75" s="503"/>
      <c r="BO75" s="503"/>
      <c r="BP75" s="503"/>
      <c r="BQ75" s="503"/>
      <c r="BR75" s="503"/>
      <c r="BS75" s="503"/>
      <c r="BT75" s="503"/>
      <c r="BU75" s="503"/>
      <c r="BV75" s="503"/>
      <c r="BW75" s="503"/>
      <c r="BX75" s="503"/>
      <c r="BY75" s="503"/>
      <c r="BZ75" s="503"/>
      <c r="CA75" s="503"/>
      <c r="CB75" s="503"/>
      <c r="CC75" s="503"/>
      <c r="CD75" s="503"/>
      <c r="CE75" s="503"/>
      <c r="CF75" s="503"/>
      <c r="CG75" s="503"/>
      <c r="CH75" s="503"/>
      <c r="CI75" s="503"/>
      <c r="CJ75" s="503"/>
      <c r="CK75" s="503"/>
      <c r="CL75" s="503"/>
      <c r="CM75" s="503"/>
      <c r="CN75" s="503"/>
      <c r="CO75" s="503"/>
      <c r="CP75" s="503"/>
      <c r="CQ75" s="503"/>
      <c r="CR75" s="503"/>
      <c r="CS75" s="503"/>
      <c r="CT75" s="503"/>
      <c r="CU75" s="503"/>
      <c r="CV75" s="503"/>
      <c r="CW75" s="503"/>
      <c r="CX75" s="503"/>
      <c r="CY75" s="503"/>
      <c r="CZ75" s="503"/>
      <c r="DA75" s="503"/>
      <c r="DB75" s="503"/>
      <c r="DC75" s="503"/>
      <c r="DD75" s="503"/>
      <c r="DE75" s="503"/>
      <c r="DF75" s="503"/>
      <c r="DG75" s="503"/>
      <c r="DH75" s="503"/>
      <c r="DI75" s="503"/>
      <c r="DJ75" s="503"/>
      <c r="DK75" s="503"/>
      <c r="DL75" s="503"/>
      <c r="DM75" s="503"/>
      <c r="DN75" s="503"/>
      <c r="DO75" s="503"/>
      <c r="DP75" s="503"/>
    </row>
    <row r="76" spans="1:120" ht="38.25" customHeight="1">
      <c r="A76" s="23">
        <v>87</v>
      </c>
      <c r="B76" s="556">
        <f t="shared" si="2"/>
        <v>69</v>
      </c>
      <c r="C76" s="539" t="s">
        <v>99</v>
      </c>
      <c r="D76" s="14">
        <v>2018</v>
      </c>
      <c r="E76" s="389" t="s">
        <v>431</v>
      </c>
      <c r="F76" s="565"/>
      <c r="G76" s="395" t="s">
        <v>4756</v>
      </c>
      <c r="H76" s="541" t="s">
        <v>102</v>
      </c>
      <c r="I76" s="395" t="s">
        <v>4757</v>
      </c>
      <c r="J76" s="395" t="s">
        <v>4757</v>
      </c>
      <c r="K76" s="395" t="s">
        <v>4758</v>
      </c>
      <c r="L76" s="557" t="s">
        <v>106</v>
      </c>
      <c r="M76" s="395" t="s">
        <v>4759</v>
      </c>
      <c r="N76" s="18"/>
      <c r="O76" s="547">
        <v>1</v>
      </c>
      <c r="P76" s="389" t="s">
        <v>4760</v>
      </c>
      <c r="Q76" s="539" t="s">
        <v>391</v>
      </c>
      <c r="R76" s="24" t="s">
        <v>573</v>
      </c>
      <c r="S76" s="540">
        <v>43467</v>
      </c>
      <c r="T76" s="540">
        <v>43830</v>
      </c>
      <c r="U76" s="557"/>
      <c r="V76" s="14"/>
      <c r="W76" s="544">
        <f t="shared" si="0"/>
        <v>43830</v>
      </c>
      <c r="X76" s="545">
        <v>43646</v>
      </c>
      <c r="Y76" s="395" t="s">
        <v>4761</v>
      </c>
      <c r="Z76" s="559">
        <v>1</v>
      </c>
      <c r="AA76" s="545">
        <v>43665</v>
      </c>
      <c r="AB76" s="568" t="s">
        <v>4762</v>
      </c>
      <c r="AC76" s="389" t="s">
        <v>114</v>
      </c>
      <c r="AD76" s="547">
        <f t="shared" si="1"/>
        <v>1</v>
      </c>
      <c r="AE76" s="546" t="s">
        <v>257</v>
      </c>
      <c r="AF76" s="545">
        <v>43799</v>
      </c>
      <c r="AG76" s="395" t="s">
        <v>460</v>
      </c>
      <c r="AH76" s="559">
        <v>1</v>
      </c>
      <c r="AI76" s="562">
        <v>43809</v>
      </c>
      <c r="AJ76" s="395" t="s">
        <v>4746</v>
      </c>
      <c r="AK76" s="18" t="s">
        <v>180</v>
      </c>
      <c r="AL76" s="547">
        <f t="shared" si="10"/>
        <v>1</v>
      </c>
      <c r="AM76" s="546" t="s">
        <v>257</v>
      </c>
      <c r="AN76" s="560"/>
      <c r="AO76" s="18"/>
      <c r="AP76" s="561"/>
      <c r="AQ76" s="560"/>
      <c r="AR76" s="18"/>
      <c r="AS76" s="18"/>
      <c r="AT76" s="18"/>
      <c r="AU76" s="561"/>
      <c r="AV76" s="560"/>
      <c r="AW76" s="18"/>
      <c r="AX76" s="561"/>
      <c r="AY76" s="562"/>
      <c r="AZ76" s="18"/>
      <c r="BA76" s="18"/>
      <c r="BB76" s="18"/>
      <c r="BC76" s="546"/>
      <c r="BD76" s="563" t="s">
        <v>260</v>
      </c>
      <c r="BE76" s="557" t="s">
        <v>260</v>
      </c>
      <c r="BF76" s="389" t="s">
        <v>4218</v>
      </c>
      <c r="BG76" s="395" t="s">
        <v>4747</v>
      </c>
      <c r="BH76" s="554" t="s">
        <v>180</v>
      </c>
      <c r="BI76" s="564">
        <v>43809</v>
      </c>
      <c r="BJ76" s="14"/>
      <c r="BK76" s="561"/>
      <c r="BL76" s="503"/>
      <c r="BM76" s="503"/>
      <c r="BN76" s="503"/>
      <c r="BO76" s="503"/>
      <c r="BP76" s="503"/>
      <c r="BQ76" s="503"/>
      <c r="BR76" s="503"/>
      <c r="BS76" s="503"/>
      <c r="BT76" s="503"/>
      <c r="BU76" s="503"/>
      <c r="BV76" s="503"/>
      <c r="BW76" s="503"/>
      <c r="BX76" s="503"/>
      <c r="BY76" s="503"/>
      <c r="BZ76" s="503"/>
      <c r="CA76" s="503"/>
      <c r="CB76" s="503"/>
      <c r="CC76" s="503"/>
      <c r="CD76" s="503"/>
      <c r="CE76" s="503"/>
      <c r="CF76" s="503"/>
      <c r="CG76" s="503"/>
      <c r="CH76" s="503"/>
      <c r="CI76" s="503"/>
      <c r="CJ76" s="503"/>
      <c r="CK76" s="503"/>
      <c r="CL76" s="503"/>
      <c r="CM76" s="503"/>
      <c r="CN76" s="503"/>
      <c r="CO76" s="503"/>
      <c r="CP76" s="503"/>
      <c r="CQ76" s="503"/>
      <c r="CR76" s="503"/>
      <c r="CS76" s="503"/>
      <c r="CT76" s="503"/>
      <c r="CU76" s="503"/>
      <c r="CV76" s="503"/>
      <c r="CW76" s="503"/>
      <c r="CX76" s="503"/>
      <c r="CY76" s="503"/>
      <c r="CZ76" s="503"/>
      <c r="DA76" s="503"/>
      <c r="DB76" s="503"/>
      <c r="DC76" s="503"/>
      <c r="DD76" s="503"/>
      <c r="DE76" s="503"/>
      <c r="DF76" s="503"/>
      <c r="DG76" s="503"/>
      <c r="DH76" s="503"/>
      <c r="DI76" s="503"/>
      <c r="DJ76" s="503"/>
      <c r="DK76" s="503"/>
      <c r="DL76" s="503"/>
      <c r="DM76" s="503"/>
      <c r="DN76" s="503"/>
      <c r="DO76" s="503"/>
      <c r="DP76" s="503"/>
    </row>
    <row r="77" spans="1:120" ht="38.25" customHeight="1">
      <c r="A77" s="23">
        <v>0</v>
      </c>
      <c r="B77" s="556">
        <f t="shared" si="2"/>
        <v>70</v>
      </c>
      <c r="C77" s="539" t="s">
        <v>99</v>
      </c>
      <c r="D77" s="14">
        <v>2018</v>
      </c>
      <c r="E77" s="389" t="s">
        <v>431</v>
      </c>
      <c r="F77" s="565"/>
      <c r="G77" s="395" t="s">
        <v>4756</v>
      </c>
      <c r="H77" s="541" t="s">
        <v>102</v>
      </c>
      <c r="I77" s="395" t="s">
        <v>4763</v>
      </c>
      <c r="J77" s="395" t="s">
        <v>4763</v>
      </c>
      <c r="K77" s="395" t="s">
        <v>4758</v>
      </c>
      <c r="L77" s="557" t="s">
        <v>146</v>
      </c>
      <c r="M77" s="395" t="s">
        <v>4634</v>
      </c>
      <c r="N77" s="18"/>
      <c r="O77" s="547">
        <v>1</v>
      </c>
      <c r="P77" s="24" t="s">
        <v>4635</v>
      </c>
      <c r="Q77" s="539" t="s">
        <v>391</v>
      </c>
      <c r="R77" s="24" t="s">
        <v>4636</v>
      </c>
      <c r="S77" s="540">
        <v>43467</v>
      </c>
      <c r="T77" s="540">
        <v>43830</v>
      </c>
      <c r="U77" s="557"/>
      <c r="V77" s="14"/>
      <c r="W77" s="544">
        <f t="shared" si="0"/>
        <v>43830</v>
      </c>
      <c r="X77" s="545">
        <v>43646</v>
      </c>
      <c r="Y77" s="395" t="s">
        <v>4764</v>
      </c>
      <c r="Z77" s="546">
        <v>0</v>
      </c>
      <c r="AA77" s="545">
        <v>43665</v>
      </c>
      <c r="AB77" s="568"/>
      <c r="AC77" s="389" t="s">
        <v>114</v>
      </c>
      <c r="AD77" s="547">
        <f t="shared" si="1"/>
        <v>0</v>
      </c>
      <c r="AE77" s="546" t="s">
        <v>151</v>
      </c>
      <c r="AF77" s="545">
        <v>43799</v>
      </c>
      <c r="AG77" s="570" t="s">
        <v>4765</v>
      </c>
      <c r="AH77" s="559">
        <v>1</v>
      </c>
      <c r="AI77" s="562">
        <v>43809</v>
      </c>
      <c r="AJ77" s="395" t="s">
        <v>4766</v>
      </c>
      <c r="AK77" s="18" t="s">
        <v>180</v>
      </c>
      <c r="AL77" s="547">
        <f t="shared" si="10"/>
        <v>1</v>
      </c>
      <c r="AM77" s="546" t="s">
        <v>257</v>
      </c>
      <c r="AN77" s="560"/>
      <c r="AO77" s="18"/>
      <c r="AP77" s="561"/>
      <c r="AQ77" s="560"/>
      <c r="AR77" s="18"/>
      <c r="AS77" s="18"/>
      <c r="AT77" s="18"/>
      <c r="AU77" s="561"/>
      <c r="AV77" s="560"/>
      <c r="AW77" s="18"/>
      <c r="AX77" s="561"/>
      <c r="AY77" s="562"/>
      <c r="AZ77" s="18"/>
      <c r="BA77" s="18"/>
      <c r="BB77" s="18"/>
      <c r="BC77" s="546"/>
      <c r="BD77" s="563" t="s">
        <v>260</v>
      </c>
      <c r="BE77" s="557" t="s">
        <v>260</v>
      </c>
      <c r="BF77" s="389" t="s">
        <v>4218</v>
      </c>
      <c r="BG77" s="395" t="s">
        <v>4767</v>
      </c>
      <c r="BH77" s="554" t="s">
        <v>180</v>
      </c>
      <c r="BI77" s="564">
        <v>43809</v>
      </c>
      <c r="BJ77" s="14"/>
      <c r="BK77" s="561"/>
      <c r="BL77" s="503"/>
      <c r="BM77" s="503"/>
      <c r="BN77" s="503"/>
      <c r="BO77" s="503"/>
      <c r="BP77" s="503"/>
      <c r="BQ77" s="503"/>
      <c r="BR77" s="503"/>
      <c r="BS77" s="503"/>
      <c r="BT77" s="503"/>
      <c r="BU77" s="503"/>
      <c r="BV77" s="503"/>
      <c r="BW77" s="503"/>
      <c r="BX77" s="503"/>
      <c r="BY77" s="503"/>
      <c r="BZ77" s="503"/>
      <c r="CA77" s="503"/>
      <c r="CB77" s="503"/>
      <c r="CC77" s="503"/>
      <c r="CD77" s="503"/>
      <c r="CE77" s="503"/>
      <c r="CF77" s="503"/>
      <c r="CG77" s="503"/>
      <c r="CH77" s="503"/>
      <c r="CI77" s="503"/>
      <c r="CJ77" s="503"/>
      <c r="CK77" s="503"/>
      <c r="CL77" s="503"/>
      <c r="CM77" s="503"/>
      <c r="CN77" s="503"/>
      <c r="CO77" s="503"/>
      <c r="CP77" s="503"/>
      <c r="CQ77" s="503"/>
      <c r="CR77" s="503"/>
      <c r="CS77" s="503"/>
      <c r="CT77" s="503"/>
      <c r="CU77" s="503"/>
      <c r="CV77" s="503"/>
      <c r="CW77" s="503"/>
      <c r="CX77" s="503"/>
      <c r="CY77" s="503"/>
      <c r="CZ77" s="503"/>
      <c r="DA77" s="503"/>
      <c r="DB77" s="503"/>
      <c r="DC77" s="503"/>
      <c r="DD77" s="503"/>
      <c r="DE77" s="503"/>
      <c r="DF77" s="503"/>
      <c r="DG77" s="503"/>
      <c r="DH77" s="503"/>
      <c r="DI77" s="503"/>
      <c r="DJ77" s="503"/>
      <c r="DK77" s="503"/>
      <c r="DL77" s="503"/>
      <c r="DM77" s="503"/>
      <c r="DN77" s="503"/>
      <c r="DO77" s="503"/>
      <c r="DP77" s="503"/>
    </row>
    <row r="78" spans="1:120" ht="38.25" customHeight="1">
      <c r="A78" s="23">
        <v>89</v>
      </c>
      <c r="B78" s="556">
        <f t="shared" si="2"/>
        <v>71</v>
      </c>
      <c r="C78" s="539" t="s">
        <v>99</v>
      </c>
      <c r="D78" s="14">
        <v>2018</v>
      </c>
      <c r="E78" s="389" t="s">
        <v>4768</v>
      </c>
      <c r="F78" s="565"/>
      <c r="G78" s="395" t="s">
        <v>4769</v>
      </c>
      <c r="H78" s="541" t="s">
        <v>370</v>
      </c>
      <c r="I78" s="567" t="s">
        <v>171</v>
      </c>
      <c r="J78" s="24" t="s">
        <v>171</v>
      </c>
      <c r="K78" s="24" t="s">
        <v>171</v>
      </c>
      <c r="L78" s="557" t="s">
        <v>106</v>
      </c>
      <c r="M78" s="395" t="s">
        <v>4770</v>
      </c>
      <c r="N78" s="18"/>
      <c r="O78" s="389">
        <v>2</v>
      </c>
      <c r="P78" s="389" t="s">
        <v>4771</v>
      </c>
      <c r="Q78" s="539" t="s">
        <v>696</v>
      </c>
      <c r="R78" s="389" t="s">
        <v>4772</v>
      </c>
      <c r="S78" s="540">
        <v>43374</v>
      </c>
      <c r="T78" s="540">
        <v>43434</v>
      </c>
      <c r="U78" s="557"/>
      <c r="V78" s="14"/>
      <c r="W78" s="544">
        <f t="shared" si="0"/>
        <v>43434</v>
      </c>
      <c r="X78" s="545">
        <v>43646</v>
      </c>
      <c r="Y78" s="395" t="s">
        <v>4773</v>
      </c>
      <c r="Z78" s="546">
        <v>1</v>
      </c>
      <c r="AA78" s="545">
        <v>43661</v>
      </c>
      <c r="AB78" s="395" t="s">
        <v>4774</v>
      </c>
      <c r="AC78" s="389" t="s">
        <v>322</v>
      </c>
      <c r="AD78" s="547">
        <f t="shared" si="1"/>
        <v>0.5</v>
      </c>
      <c r="AE78" s="546" t="s">
        <v>115</v>
      </c>
      <c r="AF78" s="545">
        <v>43799</v>
      </c>
      <c r="AG78" s="395" t="s">
        <v>4775</v>
      </c>
      <c r="AH78" s="546">
        <v>2</v>
      </c>
      <c r="AI78" s="562">
        <v>43810</v>
      </c>
      <c r="AJ78" s="395" t="s">
        <v>4776</v>
      </c>
      <c r="AK78" s="18" t="s">
        <v>1031</v>
      </c>
      <c r="AL78" s="547">
        <f t="shared" si="10"/>
        <v>1</v>
      </c>
      <c r="AM78" s="546" t="s">
        <v>257</v>
      </c>
      <c r="AN78" s="560"/>
      <c r="AO78" s="18"/>
      <c r="AP78" s="561"/>
      <c r="AQ78" s="560"/>
      <c r="AR78" s="18"/>
      <c r="AS78" s="18"/>
      <c r="AT78" s="18"/>
      <c r="AU78" s="561"/>
      <c r="AV78" s="560"/>
      <c r="AW78" s="18"/>
      <c r="AX78" s="561"/>
      <c r="AY78" s="562"/>
      <c r="AZ78" s="18"/>
      <c r="BA78" s="18"/>
      <c r="BB78" s="18"/>
      <c r="BC78" s="546"/>
      <c r="BD78" s="563" t="s">
        <v>260</v>
      </c>
      <c r="BE78" s="557" t="s">
        <v>260</v>
      </c>
      <c r="BF78" s="389" t="s">
        <v>4218</v>
      </c>
      <c r="BG78" s="395" t="s">
        <v>4777</v>
      </c>
      <c r="BH78" s="554" t="s">
        <v>1031</v>
      </c>
      <c r="BI78" s="564">
        <v>43809</v>
      </c>
      <c r="BJ78" s="14" t="s">
        <v>310</v>
      </c>
      <c r="BK78" s="575" t="s">
        <v>4777</v>
      </c>
      <c r="BL78" s="503"/>
      <c r="BM78" s="503"/>
      <c r="BN78" s="503"/>
      <c r="BO78" s="503"/>
      <c r="BP78" s="503"/>
      <c r="BQ78" s="503"/>
      <c r="BR78" s="503"/>
      <c r="BS78" s="503"/>
      <c r="BT78" s="503"/>
      <c r="BU78" s="503"/>
      <c r="BV78" s="503"/>
      <c r="BW78" s="503"/>
      <c r="BX78" s="503"/>
      <c r="BY78" s="503"/>
      <c r="BZ78" s="503"/>
      <c r="CA78" s="503"/>
      <c r="CB78" s="503"/>
      <c r="CC78" s="503"/>
      <c r="CD78" s="503"/>
      <c r="CE78" s="503"/>
      <c r="CF78" s="503"/>
      <c r="CG78" s="503"/>
      <c r="CH78" s="503"/>
      <c r="CI78" s="503"/>
      <c r="CJ78" s="503"/>
      <c r="CK78" s="503"/>
      <c r="CL78" s="503"/>
      <c r="CM78" s="503"/>
      <c r="CN78" s="503"/>
      <c r="CO78" s="503"/>
      <c r="CP78" s="503"/>
      <c r="CQ78" s="503"/>
      <c r="CR78" s="503"/>
      <c r="CS78" s="503"/>
      <c r="CT78" s="503"/>
      <c r="CU78" s="503"/>
      <c r="CV78" s="503"/>
      <c r="CW78" s="503"/>
      <c r="CX78" s="503"/>
      <c r="CY78" s="503"/>
      <c r="CZ78" s="503"/>
      <c r="DA78" s="503"/>
      <c r="DB78" s="503"/>
      <c r="DC78" s="503"/>
      <c r="DD78" s="503"/>
      <c r="DE78" s="503"/>
      <c r="DF78" s="503"/>
      <c r="DG78" s="503"/>
      <c r="DH78" s="503"/>
      <c r="DI78" s="503"/>
      <c r="DJ78" s="503"/>
      <c r="DK78" s="503"/>
      <c r="DL78" s="503"/>
      <c r="DM78" s="503"/>
      <c r="DN78" s="503"/>
      <c r="DO78" s="503"/>
      <c r="DP78" s="503"/>
    </row>
    <row r="79" spans="1:120" ht="38.25" customHeight="1">
      <c r="A79" s="23">
        <v>90</v>
      </c>
      <c r="B79" s="556">
        <f t="shared" si="2"/>
        <v>72</v>
      </c>
      <c r="C79" s="539" t="s">
        <v>99</v>
      </c>
      <c r="D79" s="14">
        <v>2018</v>
      </c>
      <c r="E79" s="389" t="s">
        <v>4768</v>
      </c>
      <c r="F79" s="565"/>
      <c r="G79" s="395" t="s">
        <v>4778</v>
      </c>
      <c r="H79" s="541" t="s">
        <v>370</v>
      </c>
      <c r="I79" s="567" t="s">
        <v>171</v>
      </c>
      <c r="J79" s="24" t="s">
        <v>171</v>
      </c>
      <c r="K79" s="24" t="s">
        <v>171</v>
      </c>
      <c r="L79" s="557" t="s">
        <v>106</v>
      </c>
      <c r="M79" s="395" t="s">
        <v>4779</v>
      </c>
      <c r="N79" s="18"/>
      <c r="O79" s="389">
        <v>1</v>
      </c>
      <c r="P79" s="389" t="s">
        <v>4780</v>
      </c>
      <c r="Q79" s="539" t="s">
        <v>696</v>
      </c>
      <c r="R79" s="389" t="s">
        <v>4772</v>
      </c>
      <c r="S79" s="540">
        <v>43374</v>
      </c>
      <c r="T79" s="540">
        <v>43465</v>
      </c>
      <c r="U79" s="557"/>
      <c r="V79" s="14"/>
      <c r="W79" s="544">
        <f t="shared" si="0"/>
        <v>43465</v>
      </c>
      <c r="X79" s="545">
        <v>43646</v>
      </c>
      <c r="Y79" s="395" t="s">
        <v>4781</v>
      </c>
      <c r="Z79" s="546">
        <v>0</v>
      </c>
      <c r="AA79" s="545">
        <v>43661</v>
      </c>
      <c r="AB79" s="395" t="s">
        <v>4782</v>
      </c>
      <c r="AC79" s="389" t="s">
        <v>322</v>
      </c>
      <c r="AD79" s="547">
        <f t="shared" si="1"/>
        <v>0</v>
      </c>
      <c r="AE79" s="546" t="s">
        <v>115</v>
      </c>
      <c r="AF79" s="545">
        <v>43799</v>
      </c>
      <c r="AG79" s="395" t="s">
        <v>4783</v>
      </c>
      <c r="AH79" s="546">
        <v>1</v>
      </c>
      <c r="AI79" s="562">
        <v>43810</v>
      </c>
      <c r="AJ79" s="549" t="s">
        <v>4784</v>
      </c>
      <c r="AK79" s="18" t="s">
        <v>1031</v>
      </c>
      <c r="AL79" s="388">
        <f t="shared" si="10"/>
        <v>1</v>
      </c>
      <c r="AM79" s="546" t="s">
        <v>257</v>
      </c>
      <c r="AN79" s="560"/>
      <c r="AO79" s="18"/>
      <c r="AP79" s="561"/>
      <c r="AQ79" s="560"/>
      <c r="AR79" s="18"/>
      <c r="AS79" s="18"/>
      <c r="AT79" s="18"/>
      <c r="AU79" s="561"/>
      <c r="AV79" s="560"/>
      <c r="AW79" s="18"/>
      <c r="AX79" s="561"/>
      <c r="AY79" s="562"/>
      <c r="AZ79" s="18"/>
      <c r="BA79" s="18"/>
      <c r="BB79" s="18"/>
      <c r="BC79" s="546"/>
      <c r="BD79" s="563" t="s">
        <v>260</v>
      </c>
      <c r="BE79" s="557" t="s">
        <v>260</v>
      </c>
      <c r="BF79" s="389" t="s">
        <v>4218</v>
      </c>
      <c r="BG79" s="549" t="s">
        <v>4785</v>
      </c>
      <c r="BH79" s="554" t="s">
        <v>1031</v>
      </c>
      <c r="BI79" s="564">
        <v>43811</v>
      </c>
      <c r="BJ79" s="14" t="s">
        <v>310</v>
      </c>
      <c r="BK79" s="552" t="s">
        <v>4785</v>
      </c>
      <c r="BL79" s="503"/>
      <c r="BM79" s="503"/>
      <c r="BN79" s="503"/>
      <c r="BO79" s="503"/>
      <c r="BP79" s="503"/>
      <c r="BQ79" s="503"/>
      <c r="BR79" s="503"/>
      <c r="BS79" s="503"/>
      <c r="BT79" s="503"/>
      <c r="BU79" s="503"/>
      <c r="BV79" s="503"/>
      <c r="BW79" s="503"/>
      <c r="BX79" s="503"/>
      <c r="BY79" s="503"/>
      <c r="BZ79" s="503"/>
      <c r="CA79" s="503"/>
      <c r="CB79" s="503"/>
      <c r="CC79" s="503"/>
      <c r="CD79" s="503"/>
      <c r="CE79" s="503"/>
      <c r="CF79" s="503"/>
      <c r="CG79" s="503"/>
      <c r="CH79" s="503"/>
      <c r="CI79" s="503"/>
      <c r="CJ79" s="503"/>
      <c r="CK79" s="503"/>
      <c r="CL79" s="503"/>
      <c r="CM79" s="503"/>
      <c r="CN79" s="503"/>
      <c r="CO79" s="503"/>
      <c r="CP79" s="503"/>
      <c r="CQ79" s="503"/>
      <c r="CR79" s="503"/>
      <c r="CS79" s="503"/>
      <c r="CT79" s="503"/>
      <c r="CU79" s="503"/>
      <c r="CV79" s="503"/>
      <c r="CW79" s="503"/>
      <c r="CX79" s="503"/>
      <c r="CY79" s="503"/>
      <c r="CZ79" s="503"/>
      <c r="DA79" s="503"/>
      <c r="DB79" s="503"/>
      <c r="DC79" s="503"/>
      <c r="DD79" s="503"/>
      <c r="DE79" s="503"/>
      <c r="DF79" s="503"/>
      <c r="DG79" s="503"/>
      <c r="DH79" s="503"/>
      <c r="DI79" s="503"/>
      <c r="DJ79" s="503"/>
      <c r="DK79" s="503"/>
      <c r="DL79" s="503"/>
      <c r="DM79" s="503"/>
      <c r="DN79" s="503"/>
      <c r="DO79" s="503"/>
      <c r="DP79" s="503"/>
    </row>
    <row r="80" spans="1:120" ht="38.25" customHeight="1">
      <c r="A80" s="23">
        <v>91</v>
      </c>
      <c r="B80" s="556">
        <f t="shared" si="2"/>
        <v>73</v>
      </c>
      <c r="C80" s="539" t="s">
        <v>99</v>
      </c>
      <c r="D80" s="14">
        <v>2018</v>
      </c>
      <c r="E80" s="389" t="s">
        <v>4768</v>
      </c>
      <c r="F80" s="565"/>
      <c r="G80" s="395" t="s">
        <v>4786</v>
      </c>
      <c r="H80" s="541" t="s">
        <v>370</v>
      </c>
      <c r="I80" s="567" t="s">
        <v>171</v>
      </c>
      <c r="J80" s="24" t="s">
        <v>171</v>
      </c>
      <c r="K80" s="24" t="s">
        <v>171</v>
      </c>
      <c r="L80" s="557" t="s">
        <v>106</v>
      </c>
      <c r="M80" s="395" t="s">
        <v>4787</v>
      </c>
      <c r="N80" s="18"/>
      <c r="O80" s="389">
        <v>1</v>
      </c>
      <c r="P80" s="389" t="s">
        <v>4788</v>
      </c>
      <c r="Q80" s="539" t="s">
        <v>696</v>
      </c>
      <c r="R80" s="389" t="s">
        <v>697</v>
      </c>
      <c r="S80" s="540">
        <v>43374</v>
      </c>
      <c r="T80" s="540">
        <v>43434</v>
      </c>
      <c r="U80" s="557"/>
      <c r="V80" s="14"/>
      <c r="W80" s="544">
        <f t="shared" si="0"/>
        <v>43434</v>
      </c>
      <c r="X80" s="545">
        <v>43646</v>
      </c>
      <c r="Y80" s="395" t="s">
        <v>4789</v>
      </c>
      <c r="Z80" s="546">
        <v>1</v>
      </c>
      <c r="AA80" s="545">
        <v>43661</v>
      </c>
      <c r="AB80" s="395" t="s">
        <v>4790</v>
      </c>
      <c r="AC80" s="389" t="s">
        <v>322</v>
      </c>
      <c r="AD80" s="547">
        <f t="shared" si="1"/>
        <v>1</v>
      </c>
      <c r="AE80" s="546" t="s">
        <v>257</v>
      </c>
      <c r="AF80" s="545">
        <v>43799</v>
      </c>
      <c r="AG80" s="395" t="s">
        <v>460</v>
      </c>
      <c r="AH80" s="546">
        <v>1</v>
      </c>
      <c r="AI80" s="562">
        <v>43810</v>
      </c>
      <c r="AJ80" s="549" t="s">
        <v>4791</v>
      </c>
      <c r="AK80" s="18" t="s">
        <v>1031</v>
      </c>
      <c r="AL80" s="388">
        <f t="shared" si="10"/>
        <v>1</v>
      </c>
      <c r="AM80" s="546" t="s">
        <v>257</v>
      </c>
      <c r="AN80" s="560"/>
      <c r="AO80" s="18"/>
      <c r="AP80" s="561"/>
      <c r="AQ80" s="560"/>
      <c r="AR80" s="18"/>
      <c r="AS80" s="18"/>
      <c r="AT80" s="18"/>
      <c r="AU80" s="561"/>
      <c r="AV80" s="560"/>
      <c r="AW80" s="18"/>
      <c r="AX80" s="561"/>
      <c r="AY80" s="562"/>
      <c r="AZ80" s="18"/>
      <c r="BA80" s="18"/>
      <c r="BB80" s="18"/>
      <c r="BC80" s="546"/>
      <c r="BD80" s="563" t="s">
        <v>260</v>
      </c>
      <c r="BE80" s="557" t="s">
        <v>260</v>
      </c>
      <c r="BF80" s="389" t="s">
        <v>4218</v>
      </c>
      <c r="BG80" s="549" t="s">
        <v>4792</v>
      </c>
      <c r="BH80" s="554" t="s">
        <v>1031</v>
      </c>
      <c r="BI80" s="564">
        <v>43811</v>
      </c>
      <c r="BJ80" s="14" t="s">
        <v>310</v>
      </c>
      <c r="BK80" s="552" t="s">
        <v>4790</v>
      </c>
      <c r="BL80" s="503"/>
      <c r="BM80" s="503"/>
      <c r="BN80" s="503"/>
      <c r="BO80" s="503"/>
      <c r="BP80" s="503"/>
      <c r="BQ80" s="503"/>
      <c r="BR80" s="503"/>
      <c r="BS80" s="503"/>
      <c r="BT80" s="503"/>
      <c r="BU80" s="503"/>
      <c r="BV80" s="503"/>
      <c r="BW80" s="503"/>
      <c r="BX80" s="503"/>
      <c r="BY80" s="503"/>
      <c r="BZ80" s="503"/>
      <c r="CA80" s="503"/>
      <c r="CB80" s="503"/>
      <c r="CC80" s="503"/>
      <c r="CD80" s="503"/>
      <c r="CE80" s="503"/>
      <c r="CF80" s="503"/>
      <c r="CG80" s="503"/>
      <c r="CH80" s="503"/>
      <c r="CI80" s="503"/>
      <c r="CJ80" s="503"/>
      <c r="CK80" s="503"/>
      <c r="CL80" s="503"/>
      <c r="CM80" s="503"/>
      <c r="CN80" s="503"/>
      <c r="CO80" s="503"/>
      <c r="CP80" s="503"/>
      <c r="CQ80" s="503"/>
      <c r="CR80" s="503"/>
      <c r="CS80" s="503"/>
      <c r="CT80" s="503"/>
      <c r="CU80" s="503"/>
      <c r="CV80" s="503"/>
      <c r="CW80" s="503"/>
      <c r="CX80" s="503"/>
      <c r="CY80" s="503"/>
      <c r="CZ80" s="503"/>
      <c r="DA80" s="503"/>
      <c r="DB80" s="503"/>
      <c r="DC80" s="503"/>
      <c r="DD80" s="503"/>
      <c r="DE80" s="503"/>
      <c r="DF80" s="503"/>
      <c r="DG80" s="503"/>
      <c r="DH80" s="503"/>
      <c r="DI80" s="503"/>
      <c r="DJ80" s="503"/>
      <c r="DK80" s="503"/>
      <c r="DL80" s="503"/>
      <c r="DM80" s="503"/>
      <c r="DN80" s="503"/>
      <c r="DO80" s="503"/>
      <c r="DP80" s="503"/>
    </row>
    <row r="81" spans="1:120" ht="38.25" customHeight="1">
      <c r="A81" s="23">
        <v>92</v>
      </c>
      <c r="B81" s="556">
        <f t="shared" si="2"/>
        <v>74</v>
      </c>
      <c r="C81" s="539" t="s">
        <v>99</v>
      </c>
      <c r="D81" s="14">
        <v>2018</v>
      </c>
      <c r="E81" s="389" t="s">
        <v>4768</v>
      </c>
      <c r="F81" s="565"/>
      <c r="G81" s="395" t="s">
        <v>4793</v>
      </c>
      <c r="H81" s="541" t="s">
        <v>102</v>
      </c>
      <c r="I81" s="395" t="s">
        <v>4794</v>
      </c>
      <c r="J81" s="395" t="s">
        <v>4794</v>
      </c>
      <c r="K81" s="395" t="s">
        <v>4795</v>
      </c>
      <c r="L81" s="557" t="s">
        <v>106</v>
      </c>
      <c r="M81" s="395" t="s">
        <v>4796</v>
      </c>
      <c r="N81" s="18"/>
      <c r="O81" s="389">
        <v>2</v>
      </c>
      <c r="P81" s="389" t="s">
        <v>4797</v>
      </c>
      <c r="Q81" s="539" t="s">
        <v>696</v>
      </c>
      <c r="R81" s="389" t="s">
        <v>697</v>
      </c>
      <c r="S81" s="540">
        <v>43374</v>
      </c>
      <c r="T81" s="540">
        <v>43495</v>
      </c>
      <c r="U81" s="557"/>
      <c r="V81" s="14"/>
      <c r="W81" s="544">
        <f t="shared" si="0"/>
        <v>43495</v>
      </c>
      <c r="X81" s="545">
        <v>43646</v>
      </c>
      <c r="Y81" s="395" t="s">
        <v>4798</v>
      </c>
      <c r="Z81" s="546">
        <v>1</v>
      </c>
      <c r="AA81" s="545">
        <v>43661</v>
      </c>
      <c r="AB81" s="395" t="s">
        <v>4790</v>
      </c>
      <c r="AC81" s="389" t="s">
        <v>322</v>
      </c>
      <c r="AD81" s="547">
        <f t="shared" si="1"/>
        <v>0.5</v>
      </c>
      <c r="AE81" s="546" t="s">
        <v>257</v>
      </c>
      <c r="AF81" s="545">
        <v>43799</v>
      </c>
      <c r="AG81" s="395" t="s">
        <v>460</v>
      </c>
      <c r="AH81" s="546">
        <v>2</v>
      </c>
      <c r="AI81" s="562">
        <v>43810</v>
      </c>
      <c r="AJ81" s="549" t="s">
        <v>4799</v>
      </c>
      <c r="AK81" s="18" t="s">
        <v>1031</v>
      </c>
      <c r="AL81" s="388">
        <f t="shared" si="10"/>
        <v>1</v>
      </c>
      <c r="AM81" s="546" t="s">
        <v>257</v>
      </c>
      <c r="AN81" s="560"/>
      <c r="AO81" s="18"/>
      <c r="AP81" s="561"/>
      <c r="AQ81" s="560"/>
      <c r="AR81" s="18"/>
      <c r="AS81" s="18"/>
      <c r="AT81" s="18"/>
      <c r="AU81" s="561"/>
      <c r="AV81" s="560"/>
      <c r="AW81" s="18"/>
      <c r="AX81" s="561"/>
      <c r="AY81" s="562"/>
      <c r="AZ81" s="18"/>
      <c r="BA81" s="18"/>
      <c r="BB81" s="18"/>
      <c r="BC81" s="546"/>
      <c r="BD81" s="563" t="s">
        <v>260</v>
      </c>
      <c r="BE81" s="557" t="s">
        <v>260</v>
      </c>
      <c r="BF81" s="389" t="s">
        <v>4218</v>
      </c>
      <c r="BG81" s="570" t="s">
        <v>4800</v>
      </c>
      <c r="BH81" s="554" t="s">
        <v>1031</v>
      </c>
      <c r="BI81" s="564"/>
      <c r="BJ81" s="14"/>
      <c r="BK81" s="561"/>
      <c r="BL81" s="503"/>
      <c r="BM81" s="503"/>
      <c r="BN81" s="503"/>
      <c r="BO81" s="503"/>
      <c r="BP81" s="503"/>
      <c r="BQ81" s="503"/>
      <c r="BR81" s="503"/>
      <c r="BS81" s="503"/>
      <c r="BT81" s="503"/>
      <c r="BU81" s="503"/>
      <c r="BV81" s="503"/>
      <c r="BW81" s="503"/>
      <c r="BX81" s="503"/>
      <c r="BY81" s="503"/>
      <c r="BZ81" s="503"/>
      <c r="CA81" s="503"/>
      <c r="CB81" s="503"/>
      <c r="CC81" s="503"/>
      <c r="CD81" s="503"/>
      <c r="CE81" s="503"/>
      <c r="CF81" s="503"/>
      <c r="CG81" s="503"/>
      <c r="CH81" s="503"/>
      <c r="CI81" s="503"/>
      <c r="CJ81" s="503"/>
      <c r="CK81" s="503"/>
      <c r="CL81" s="503"/>
      <c r="CM81" s="503"/>
      <c r="CN81" s="503"/>
      <c r="CO81" s="503"/>
      <c r="CP81" s="503"/>
      <c r="CQ81" s="503"/>
      <c r="CR81" s="503"/>
      <c r="CS81" s="503"/>
      <c r="CT81" s="503"/>
      <c r="CU81" s="503"/>
      <c r="CV81" s="503"/>
      <c r="CW81" s="503"/>
      <c r="CX81" s="503"/>
      <c r="CY81" s="503"/>
      <c r="CZ81" s="503"/>
      <c r="DA81" s="503"/>
      <c r="DB81" s="503"/>
      <c r="DC81" s="503"/>
      <c r="DD81" s="503"/>
      <c r="DE81" s="503"/>
      <c r="DF81" s="503"/>
      <c r="DG81" s="503"/>
      <c r="DH81" s="503"/>
      <c r="DI81" s="503"/>
      <c r="DJ81" s="503"/>
      <c r="DK81" s="503"/>
      <c r="DL81" s="503"/>
      <c r="DM81" s="503"/>
      <c r="DN81" s="503"/>
      <c r="DO81" s="503"/>
      <c r="DP81" s="503"/>
    </row>
    <row r="82" spans="1:120" ht="38.25" customHeight="1">
      <c r="A82" s="23">
        <v>0</v>
      </c>
      <c r="B82" s="556">
        <f t="shared" si="2"/>
        <v>75</v>
      </c>
      <c r="C82" s="539" t="s">
        <v>99</v>
      </c>
      <c r="D82" s="14">
        <v>2018</v>
      </c>
      <c r="E82" s="389" t="s">
        <v>4768</v>
      </c>
      <c r="F82" s="565"/>
      <c r="G82" s="395" t="s">
        <v>4793</v>
      </c>
      <c r="H82" s="541" t="s">
        <v>102</v>
      </c>
      <c r="I82" s="395" t="s">
        <v>4794</v>
      </c>
      <c r="J82" s="395" t="s">
        <v>4794</v>
      </c>
      <c r="K82" s="395" t="s">
        <v>4795</v>
      </c>
      <c r="L82" s="557" t="s">
        <v>146</v>
      </c>
      <c r="M82" s="395" t="s">
        <v>4801</v>
      </c>
      <c r="N82" s="18"/>
      <c r="O82" s="389">
        <v>1</v>
      </c>
      <c r="P82" s="389" t="s">
        <v>4802</v>
      </c>
      <c r="Q82" s="539" t="s">
        <v>696</v>
      </c>
      <c r="R82" s="389" t="s">
        <v>4772</v>
      </c>
      <c r="S82" s="540">
        <v>43435</v>
      </c>
      <c r="T82" s="540">
        <v>43485</v>
      </c>
      <c r="U82" s="557"/>
      <c r="V82" s="14"/>
      <c r="W82" s="544">
        <f t="shared" si="0"/>
        <v>43485</v>
      </c>
      <c r="X82" s="545">
        <v>43646</v>
      </c>
      <c r="Y82" s="395" t="s">
        <v>4803</v>
      </c>
      <c r="Z82" s="546">
        <v>0</v>
      </c>
      <c r="AA82" s="545">
        <v>43661</v>
      </c>
      <c r="AB82" s="395" t="s">
        <v>4804</v>
      </c>
      <c r="AC82" s="389" t="s">
        <v>322</v>
      </c>
      <c r="AD82" s="547">
        <f t="shared" si="1"/>
        <v>0</v>
      </c>
      <c r="AE82" s="546" t="s">
        <v>115</v>
      </c>
      <c r="AF82" s="545">
        <v>43799</v>
      </c>
      <c r="AG82" s="568" t="s">
        <v>4805</v>
      </c>
      <c r="AH82" s="559">
        <v>0</v>
      </c>
      <c r="AI82" s="562">
        <v>43810</v>
      </c>
      <c r="AJ82" s="549" t="s">
        <v>4806</v>
      </c>
      <c r="AK82" s="18" t="s">
        <v>1031</v>
      </c>
      <c r="AL82" s="388">
        <v>1</v>
      </c>
      <c r="AM82" s="546" t="s">
        <v>257</v>
      </c>
      <c r="AN82" s="560"/>
      <c r="AO82" s="18"/>
      <c r="AP82" s="561"/>
      <c r="AQ82" s="560"/>
      <c r="AR82" s="18"/>
      <c r="AS82" s="18"/>
      <c r="AT82" s="18"/>
      <c r="AU82" s="561"/>
      <c r="AV82" s="560"/>
      <c r="AW82" s="18"/>
      <c r="AX82" s="561"/>
      <c r="AY82" s="562"/>
      <c r="AZ82" s="18"/>
      <c r="BA82" s="18"/>
      <c r="BB82" s="18"/>
      <c r="BC82" s="546"/>
      <c r="BD82" s="563" t="s">
        <v>260</v>
      </c>
      <c r="BE82" s="557" t="s">
        <v>260</v>
      </c>
      <c r="BF82" s="389" t="s">
        <v>4218</v>
      </c>
      <c r="BG82" s="549" t="s">
        <v>4806</v>
      </c>
      <c r="BH82" s="554" t="s">
        <v>1031</v>
      </c>
      <c r="BI82" s="564">
        <v>43810</v>
      </c>
      <c r="BJ82" s="14" t="s">
        <v>310</v>
      </c>
      <c r="BK82" s="552" t="s">
        <v>4806</v>
      </c>
      <c r="BL82" s="503"/>
      <c r="BM82" s="503"/>
      <c r="BN82" s="503"/>
      <c r="BO82" s="503"/>
      <c r="BP82" s="503"/>
      <c r="BQ82" s="503"/>
      <c r="BR82" s="503"/>
      <c r="BS82" s="503"/>
      <c r="BT82" s="503"/>
      <c r="BU82" s="503"/>
      <c r="BV82" s="503"/>
      <c r="BW82" s="503"/>
      <c r="BX82" s="503"/>
      <c r="BY82" s="503"/>
      <c r="BZ82" s="503"/>
      <c r="CA82" s="503"/>
      <c r="CB82" s="503"/>
      <c r="CC82" s="503"/>
      <c r="CD82" s="503"/>
      <c r="CE82" s="503"/>
      <c r="CF82" s="503"/>
      <c r="CG82" s="503"/>
      <c r="CH82" s="503"/>
      <c r="CI82" s="503"/>
      <c r="CJ82" s="503"/>
      <c r="CK82" s="503"/>
      <c r="CL82" s="503"/>
      <c r="CM82" s="503"/>
      <c r="CN82" s="503"/>
      <c r="CO82" s="503"/>
      <c r="CP82" s="503"/>
      <c r="CQ82" s="503"/>
      <c r="CR82" s="503"/>
      <c r="CS82" s="503"/>
      <c r="CT82" s="503"/>
      <c r="CU82" s="503"/>
      <c r="CV82" s="503"/>
      <c r="CW82" s="503"/>
      <c r="CX82" s="503"/>
      <c r="CY82" s="503"/>
      <c r="CZ82" s="503"/>
      <c r="DA82" s="503"/>
      <c r="DB82" s="503"/>
      <c r="DC82" s="503"/>
      <c r="DD82" s="503"/>
      <c r="DE82" s="503"/>
      <c r="DF82" s="503"/>
      <c r="DG82" s="503"/>
      <c r="DH82" s="503"/>
      <c r="DI82" s="503"/>
      <c r="DJ82" s="503"/>
      <c r="DK82" s="503"/>
      <c r="DL82" s="503"/>
      <c r="DM82" s="503"/>
      <c r="DN82" s="503"/>
      <c r="DO82" s="503"/>
      <c r="DP82" s="503"/>
    </row>
    <row r="83" spans="1:120" ht="38.25" customHeight="1">
      <c r="A83" s="23">
        <v>93</v>
      </c>
      <c r="B83" s="556">
        <f t="shared" si="2"/>
        <v>76</v>
      </c>
      <c r="C83" s="539" t="s">
        <v>99</v>
      </c>
      <c r="D83" s="14">
        <v>2018</v>
      </c>
      <c r="E83" s="389" t="s">
        <v>4768</v>
      </c>
      <c r="F83" s="565"/>
      <c r="G83" s="395" t="s">
        <v>4807</v>
      </c>
      <c r="H83" s="541" t="s">
        <v>102</v>
      </c>
      <c r="I83" s="395" t="s">
        <v>4808</v>
      </c>
      <c r="J83" s="395" t="s">
        <v>4809</v>
      </c>
      <c r="K83" s="395" t="s">
        <v>4810</v>
      </c>
      <c r="L83" s="557" t="s">
        <v>106</v>
      </c>
      <c r="M83" s="395" t="s">
        <v>4811</v>
      </c>
      <c r="N83" s="18"/>
      <c r="O83" s="389">
        <v>1</v>
      </c>
      <c r="P83" s="389" t="s">
        <v>4812</v>
      </c>
      <c r="Q83" s="539" t="s">
        <v>696</v>
      </c>
      <c r="R83" s="389" t="s">
        <v>4772</v>
      </c>
      <c r="S83" s="540">
        <v>43367</v>
      </c>
      <c r="T83" s="540">
        <v>43371</v>
      </c>
      <c r="U83" s="557"/>
      <c r="V83" s="14"/>
      <c r="W83" s="544">
        <f t="shared" si="0"/>
        <v>43371</v>
      </c>
      <c r="X83" s="545">
        <v>43646</v>
      </c>
      <c r="Y83" s="395" t="s">
        <v>4813</v>
      </c>
      <c r="Z83" s="546">
        <v>1</v>
      </c>
      <c r="AA83" s="545">
        <v>43661</v>
      </c>
      <c r="AB83" s="395" t="s">
        <v>4814</v>
      </c>
      <c r="AC83" s="389" t="s">
        <v>322</v>
      </c>
      <c r="AD83" s="547">
        <f t="shared" si="1"/>
        <v>1</v>
      </c>
      <c r="AE83" s="546" t="s">
        <v>257</v>
      </c>
      <c r="AF83" s="545">
        <v>43799</v>
      </c>
      <c r="AG83" s="395" t="s">
        <v>460</v>
      </c>
      <c r="AH83" s="546">
        <v>1</v>
      </c>
      <c r="AI83" s="562">
        <v>43810</v>
      </c>
      <c r="AJ83" s="395" t="s">
        <v>4815</v>
      </c>
      <c r="AK83" s="18" t="s">
        <v>1031</v>
      </c>
      <c r="AL83" s="388">
        <f t="shared" ref="AL83:AL94" si="11">+AH83/O83</f>
        <v>1</v>
      </c>
      <c r="AM83" s="546" t="s">
        <v>257</v>
      </c>
      <c r="AN83" s="560"/>
      <c r="AO83" s="18"/>
      <c r="AP83" s="561"/>
      <c r="AQ83" s="560"/>
      <c r="AR83" s="18"/>
      <c r="AS83" s="18"/>
      <c r="AT83" s="18"/>
      <c r="AU83" s="561"/>
      <c r="AV83" s="560"/>
      <c r="AW83" s="18"/>
      <c r="AX83" s="561"/>
      <c r="AY83" s="562"/>
      <c r="AZ83" s="18"/>
      <c r="BA83" s="18"/>
      <c r="BB83" s="18"/>
      <c r="BC83" s="546"/>
      <c r="BD83" s="563" t="s">
        <v>260</v>
      </c>
      <c r="BE83" s="557" t="s">
        <v>260</v>
      </c>
      <c r="BF83" s="389" t="s">
        <v>4218</v>
      </c>
      <c r="BG83" s="395" t="s">
        <v>4816</v>
      </c>
      <c r="BH83" s="554" t="s">
        <v>1031</v>
      </c>
      <c r="BI83" s="564">
        <v>43810</v>
      </c>
      <c r="BJ83" s="14" t="s">
        <v>310</v>
      </c>
      <c r="BK83" s="576" t="s">
        <v>4816</v>
      </c>
      <c r="BL83" s="503"/>
      <c r="BM83" s="503"/>
      <c r="BN83" s="503"/>
      <c r="BO83" s="503"/>
      <c r="BP83" s="503"/>
      <c r="BQ83" s="503"/>
      <c r="BR83" s="503"/>
      <c r="BS83" s="503"/>
      <c r="BT83" s="503"/>
      <c r="BU83" s="503"/>
      <c r="BV83" s="503"/>
      <c r="BW83" s="503"/>
      <c r="BX83" s="503"/>
      <c r="BY83" s="503"/>
      <c r="BZ83" s="503"/>
      <c r="CA83" s="503"/>
      <c r="CB83" s="503"/>
      <c r="CC83" s="503"/>
      <c r="CD83" s="503"/>
      <c r="CE83" s="503"/>
      <c r="CF83" s="503"/>
      <c r="CG83" s="503"/>
      <c r="CH83" s="503"/>
      <c r="CI83" s="503"/>
      <c r="CJ83" s="503"/>
      <c r="CK83" s="503"/>
      <c r="CL83" s="503"/>
      <c r="CM83" s="503"/>
      <c r="CN83" s="503"/>
      <c r="CO83" s="503"/>
      <c r="CP83" s="503"/>
      <c r="CQ83" s="503"/>
      <c r="CR83" s="503"/>
      <c r="CS83" s="503"/>
      <c r="CT83" s="503"/>
      <c r="CU83" s="503"/>
      <c r="CV83" s="503"/>
      <c r="CW83" s="503"/>
      <c r="CX83" s="503"/>
      <c r="CY83" s="503"/>
      <c r="CZ83" s="503"/>
      <c r="DA83" s="503"/>
      <c r="DB83" s="503"/>
      <c r="DC83" s="503"/>
      <c r="DD83" s="503"/>
      <c r="DE83" s="503"/>
      <c r="DF83" s="503"/>
      <c r="DG83" s="503"/>
      <c r="DH83" s="503"/>
      <c r="DI83" s="503"/>
      <c r="DJ83" s="503"/>
      <c r="DK83" s="503"/>
      <c r="DL83" s="503"/>
      <c r="DM83" s="503"/>
      <c r="DN83" s="503"/>
      <c r="DO83" s="503"/>
      <c r="DP83" s="503"/>
    </row>
    <row r="84" spans="1:120" ht="38.25" customHeight="1">
      <c r="A84" s="23">
        <v>0</v>
      </c>
      <c r="B84" s="556">
        <f t="shared" si="2"/>
        <v>77</v>
      </c>
      <c r="C84" s="539" t="s">
        <v>99</v>
      </c>
      <c r="D84" s="14">
        <v>2018</v>
      </c>
      <c r="E84" s="389" t="s">
        <v>4768</v>
      </c>
      <c r="F84" s="565"/>
      <c r="G84" s="395" t="s">
        <v>4807</v>
      </c>
      <c r="H84" s="541" t="s">
        <v>102</v>
      </c>
      <c r="I84" s="395" t="s">
        <v>4808</v>
      </c>
      <c r="J84" s="395" t="s">
        <v>4809</v>
      </c>
      <c r="K84" s="395" t="s">
        <v>4810</v>
      </c>
      <c r="L84" s="557" t="s">
        <v>146</v>
      </c>
      <c r="M84" s="395" t="s">
        <v>4817</v>
      </c>
      <c r="N84" s="18"/>
      <c r="O84" s="389">
        <v>1</v>
      </c>
      <c r="P84" s="389" t="s">
        <v>4802</v>
      </c>
      <c r="Q84" s="539" t="s">
        <v>696</v>
      </c>
      <c r="R84" s="389" t="s">
        <v>4772</v>
      </c>
      <c r="S84" s="540">
        <v>43435</v>
      </c>
      <c r="T84" s="540">
        <v>43485</v>
      </c>
      <c r="U84" s="557"/>
      <c r="V84" s="14"/>
      <c r="W84" s="544">
        <f t="shared" si="0"/>
        <v>43485</v>
      </c>
      <c r="X84" s="545">
        <v>43646</v>
      </c>
      <c r="Y84" s="395" t="s">
        <v>4818</v>
      </c>
      <c r="Z84" s="546">
        <v>1</v>
      </c>
      <c r="AA84" s="545">
        <v>43661</v>
      </c>
      <c r="AB84" s="395" t="s">
        <v>4804</v>
      </c>
      <c r="AC84" s="389" t="s">
        <v>322</v>
      </c>
      <c r="AD84" s="547">
        <f t="shared" si="1"/>
        <v>1</v>
      </c>
      <c r="AE84" s="546" t="s">
        <v>115</v>
      </c>
      <c r="AF84" s="545">
        <v>43799</v>
      </c>
      <c r="AG84" s="26" t="s">
        <v>4819</v>
      </c>
      <c r="AH84" s="546">
        <v>1</v>
      </c>
      <c r="AI84" s="562">
        <v>43810</v>
      </c>
      <c r="AJ84" s="549" t="s">
        <v>4806</v>
      </c>
      <c r="AK84" s="18" t="s">
        <v>1031</v>
      </c>
      <c r="AL84" s="388">
        <f t="shared" si="11"/>
        <v>1</v>
      </c>
      <c r="AM84" s="546" t="s">
        <v>257</v>
      </c>
      <c r="AN84" s="560"/>
      <c r="AO84" s="18"/>
      <c r="AP84" s="561"/>
      <c r="AQ84" s="560"/>
      <c r="AR84" s="18"/>
      <c r="AS84" s="18"/>
      <c r="AT84" s="18"/>
      <c r="AU84" s="561"/>
      <c r="AV84" s="560"/>
      <c r="AW84" s="18"/>
      <c r="AX84" s="561"/>
      <c r="AY84" s="562"/>
      <c r="AZ84" s="18"/>
      <c r="BA84" s="18"/>
      <c r="BB84" s="18"/>
      <c r="BC84" s="546"/>
      <c r="BD84" s="563" t="s">
        <v>260</v>
      </c>
      <c r="BE84" s="557" t="s">
        <v>260</v>
      </c>
      <c r="BF84" s="389" t="s">
        <v>4218</v>
      </c>
      <c r="BG84" s="549" t="s">
        <v>4806</v>
      </c>
      <c r="BH84" s="554" t="s">
        <v>1031</v>
      </c>
      <c r="BI84" s="564">
        <v>43810</v>
      </c>
      <c r="BJ84" s="14" t="s">
        <v>310</v>
      </c>
      <c r="BK84" s="552" t="s">
        <v>4806</v>
      </c>
      <c r="BL84" s="503"/>
      <c r="BM84" s="503"/>
      <c r="BN84" s="503"/>
      <c r="BO84" s="503"/>
      <c r="BP84" s="503"/>
      <c r="BQ84" s="503"/>
      <c r="BR84" s="503"/>
      <c r="BS84" s="503"/>
      <c r="BT84" s="503"/>
      <c r="BU84" s="503"/>
      <c r="BV84" s="503"/>
      <c r="BW84" s="503"/>
      <c r="BX84" s="503"/>
      <c r="BY84" s="503"/>
      <c r="BZ84" s="503"/>
      <c r="CA84" s="503"/>
      <c r="CB84" s="503"/>
      <c r="CC84" s="503"/>
      <c r="CD84" s="503"/>
      <c r="CE84" s="503"/>
      <c r="CF84" s="503"/>
      <c r="CG84" s="503"/>
      <c r="CH84" s="503"/>
      <c r="CI84" s="503"/>
      <c r="CJ84" s="503"/>
      <c r="CK84" s="503"/>
      <c r="CL84" s="503"/>
      <c r="CM84" s="503"/>
      <c r="CN84" s="503"/>
      <c r="CO84" s="503"/>
      <c r="CP84" s="503"/>
      <c r="CQ84" s="503"/>
      <c r="CR84" s="503"/>
      <c r="CS84" s="503"/>
      <c r="CT84" s="503"/>
      <c r="CU84" s="503"/>
      <c r="CV84" s="503"/>
      <c r="CW84" s="503"/>
      <c r="CX84" s="503"/>
      <c r="CY84" s="503"/>
      <c r="CZ84" s="503"/>
      <c r="DA84" s="503"/>
      <c r="DB84" s="503"/>
      <c r="DC84" s="503"/>
      <c r="DD84" s="503"/>
      <c r="DE84" s="503"/>
      <c r="DF84" s="503"/>
      <c r="DG84" s="503"/>
      <c r="DH84" s="503"/>
      <c r="DI84" s="503"/>
      <c r="DJ84" s="503"/>
      <c r="DK84" s="503"/>
      <c r="DL84" s="503"/>
      <c r="DM84" s="503"/>
      <c r="DN84" s="503"/>
      <c r="DO84" s="503"/>
      <c r="DP84" s="503"/>
    </row>
    <row r="85" spans="1:120" ht="38.25" customHeight="1">
      <c r="A85" s="23">
        <v>94</v>
      </c>
      <c r="B85" s="556">
        <f t="shared" si="2"/>
        <v>78</v>
      </c>
      <c r="C85" s="539" t="s">
        <v>99</v>
      </c>
      <c r="D85" s="14">
        <v>2018</v>
      </c>
      <c r="E85" s="389" t="s">
        <v>4768</v>
      </c>
      <c r="F85" s="565"/>
      <c r="G85" s="395" t="s">
        <v>4820</v>
      </c>
      <c r="H85" s="541" t="s">
        <v>102</v>
      </c>
      <c r="I85" s="395" t="s">
        <v>4821</v>
      </c>
      <c r="J85" s="395" t="s">
        <v>4821</v>
      </c>
      <c r="K85" s="395" t="s">
        <v>4822</v>
      </c>
      <c r="L85" s="557" t="s">
        <v>106</v>
      </c>
      <c r="M85" s="395" t="s">
        <v>4823</v>
      </c>
      <c r="N85" s="18"/>
      <c r="O85" s="547">
        <v>1</v>
      </c>
      <c r="P85" s="389" t="s">
        <v>4824</v>
      </c>
      <c r="Q85" s="539" t="s">
        <v>696</v>
      </c>
      <c r="R85" s="389" t="s">
        <v>4772</v>
      </c>
      <c r="S85" s="540">
        <v>43374</v>
      </c>
      <c r="T85" s="540">
        <v>43403</v>
      </c>
      <c r="U85" s="557"/>
      <c r="V85" s="14"/>
      <c r="W85" s="544">
        <f t="shared" si="0"/>
        <v>43403</v>
      </c>
      <c r="X85" s="545">
        <v>43646</v>
      </c>
      <c r="Y85" s="395" t="s">
        <v>4825</v>
      </c>
      <c r="Z85" s="559">
        <v>0.94</v>
      </c>
      <c r="AA85" s="545">
        <v>43661</v>
      </c>
      <c r="AB85" s="395" t="s">
        <v>4826</v>
      </c>
      <c r="AC85" s="389" t="s">
        <v>322</v>
      </c>
      <c r="AD85" s="547">
        <f t="shared" si="1"/>
        <v>0.94</v>
      </c>
      <c r="AE85" s="546" t="s">
        <v>115</v>
      </c>
      <c r="AF85" s="545">
        <v>43799</v>
      </c>
      <c r="AG85" s="568" t="s">
        <v>4827</v>
      </c>
      <c r="AH85" s="559">
        <v>1</v>
      </c>
      <c r="AI85" s="562">
        <v>43810</v>
      </c>
      <c r="AJ85" s="549" t="s">
        <v>4828</v>
      </c>
      <c r="AK85" s="18" t="s">
        <v>1031</v>
      </c>
      <c r="AL85" s="388">
        <f t="shared" si="11"/>
        <v>1</v>
      </c>
      <c r="AM85" s="546" t="s">
        <v>257</v>
      </c>
      <c r="AN85" s="560"/>
      <c r="AO85" s="18"/>
      <c r="AP85" s="561"/>
      <c r="AQ85" s="560"/>
      <c r="AR85" s="18"/>
      <c r="AS85" s="18"/>
      <c r="AT85" s="18"/>
      <c r="AU85" s="561"/>
      <c r="AV85" s="560"/>
      <c r="AW85" s="18"/>
      <c r="AX85" s="561"/>
      <c r="AY85" s="562"/>
      <c r="AZ85" s="18"/>
      <c r="BA85" s="18"/>
      <c r="BB85" s="18"/>
      <c r="BC85" s="546"/>
      <c r="BD85" s="563" t="s">
        <v>260</v>
      </c>
      <c r="BE85" s="557" t="s">
        <v>260</v>
      </c>
      <c r="BF85" s="389" t="s">
        <v>4218</v>
      </c>
      <c r="BG85" s="549" t="s">
        <v>4828</v>
      </c>
      <c r="BH85" s="554" t="s">
        <v>1031</v>
      </c>
      <c r="BI85" s="564">
        <v>43811</v>
      </c>
      <c r="BJ85" s="14" t="s">
        <v>310</v>
      </c>
      <c r="BK85" s="552" t="s">
        <v>4828</v>
      </c>
      <c r="BL85" s="503"/>
      <c r="BM85" s="503"/>
      <c r="BN85" s="503"/>
      <c r="BO85" s="503"/>
      <c r="BP85" s="503"/>
      <c r="BQ85" s="503"/>
      <c r="BR85" s="503"/>
      <c r="BS85" s="503"/>
      <c r="BT85" s="503"/>
      <c r="BU85" s="503"/>
      <c r="BV85" s="503"/>
      <c r="BW85" s="503"/>
      <c r="BX85" s="503"/>
      <c r="BY85" s="503"/>
      <c r="BZ85" s="503"/>
      <c r="CA85" s="503"/>
      <c r="CB85" s="503"/>
      <c r="CC85" s="503"/>
      <c r="CD85" s="503"/>
      <c r="CE85" s="503"/>
      <c r="CF85" s="503"/>
      <c r="CG85" s="503"/>
      <c r="CH85" s="503"/>
      <c r="CI85" s="503"/>
      <c r="CJ85" s="503"/>
      <c r="CK85" s="503"/>
      <c r="CL85" s="503"/>
      <c r="CM85" s="503"/>
      <c r="CN85" s="503"/>
      <c r="CO85" s="503"/>
      <c r="CP85" s="503"/>
      <c r="CQ85" s="503"/>
      <c r="CR85" s="503"/>
      <c r="CS85" s="503"/>
      <c r="CT85" s="503"/>
      <c r="CU85" s="503"/>
      <c r="CV85" s="503"/>
      <c r="CW85" s="503"/>
      <c r="CX85" s="503"/>
      <c r="CY85" s="503"/>
      <c r="CZ85" s="503"/>
      <c r="DA85" s="503"/>
      <c r="DB85" s="503"/>
      <c r="DC85" s="503"/>
      <c r="DD85" s="503"/>
      <c r="DE85" s="503"/>
      <c r="DF85" s="503"/>
      <c r="DG85" s="503"/>
      <c r="DH85" s="503"/>
      <c r="DI85" s="503"/>
      <c r="DJ85" s="503"/>
      <c r="DK85" s="503"/>
      <c r="DL85" s="503"/>
      <c r="DM85" s="503"/>
      <c r="DN85" s="503"/>
      <c r="DO85" s="503"/>
      <c r="DP85" s="503"/>
    </row>
    <row r="86" spans="1:120" ht="38.25" customHeight="1">
      <c r="A86" s="23">
        <v>0</v>
      </c>
      <c r="B86" s="556">
        <f t="shared" si="2"/>
        <v>79</v>
      </c>
      <c r="C86" s="539" t="s">
        <v>99</v>
      </c>
      <c r="D86" s="14">
        <v>2018</v>
      </c>
      <c r="E86" s="389" t="s">
        <v>4768</v>
      </c>
      <c r="F86" s="565"/>
      <c r="G86" s="395" t="s">
        <v>4820</v>
      </c>
      <c r="H86" s="541" t="s">
        <v>102</v>
      </c>
      <c r="I86" s="395" t="s">
        <v>4821</v>
      </c>
      <c r="J86" s="395" t="s">
        <v>4821</v>
      </c>
      <c r="K86" s="395" t="s">
        <v>4822</v>
      </c>
      <c r="L86" s="557" t="s">
        <v>146</v>
      </c>
      <c r="M86" s="395" t="s">
        <v>4829</v>
      </c>
      <c r="N86" s="18"/>
      <c r="O86" s="389">
        <v>1</v>
      </c>
      <c r="P86" s="389" t="s">
        <v>4830</v>
      </c>
      <c r="Q86" s="539" t="s">
        <v>696</v>
      </c>
      <c r="R86" s="389" t="s">
        <v>4772</v>
      </c>
      <c r="S86" s="540">
        <v>43374</v>
      </c>
      <c r="T86" s="540">
        <v>43403</v>
      </c>
      <c r="U86" s="557"/>
      <c r="V86" s="14"/>
      <c r="W86" s="544">
        <f t="shared" si="0"/>
        <v>43403</v>
      </c>
      <c r="X86" s="545">
        <v>43646</v>
      </c>
      <c r="Y86" s="395" t="s">
        <v>4831</v>
      </c>
      <c r="Z86" s="546">
        <v>1</v>
      </c>
      <c r="AA86" s="545">
        <v>43661</v>
      </c>
      <c r="AB86" s="395" t="s">
        <v>4832</v>
      </c>
      <c r="AC86" s="389" t="s">
        <v>322</v>
      </c>
      <c r="AD86" s="547">
        <f t="shared" si="1"/>
        <v>1</v>
      </c>
      <c r="AE86" s="546" t="s">
        <v>257</v>
      </c>
      <c r="AF86" s="545">
        <v>43799</v>
      </c>
      <c r="AG86" s="395" t="s">
        <v>460</v>
      </c>
      <c r="AH86" s="546">
        <v>1</v>
      </c>
      <c r="AI86" s="562">
        <v>43810</v>
      </c>
      <c r="AJ86" s="549" t="s">
        <v>4833</v>
      </c>
      <c r="AK86" s="18" t="s">
        <v>1031</v>
      </c>
      <c r="AL86" s="388">
        <f t="shared" si="11"/>
        <v>1</v>
      </c>
      <c r="AM86" s="546" t="s">
        <v>257</v>
      </c>
      <c r="AN86" s="560"/>
      <c r="AO86" s="18"/>
      <c r="AP86" s="561"/>
      <c r="AQ86" s="560"/>
      <c r="AR86" s="18"/>
      <c r="AS86" s="18"/>
      <c r="AT86" s="18"/>
      <c r="AU86" s="561"/>
      <c r="AV86" s="560"/>
      <c r="AW86" s="18"/>
      <c r="AX86" s="561"/>
      <c r="AY86" s="562"/>
      <c r="AZ86" s="18"/>
      <c r="BA86" s="18"/>
      <c r="BB86" s="18"/>
      <c r="BC86" s="546"/>
      <c r="BD86" s="563" t="s">
        <v>260</v>
      </c>
      <c r="BE86" s="557" t="s">
        <v>260</v>
      </c>
      <c r="BF86" s="389" t="s">
        <v>4218</v>
      </c>
      <c r="BG86" s="549" t="s">
        <v>4834</v>
      </c>
      <c r="BH86" s="554" t="s">
        <v>1031</v>
      </c>
      <c r="BI86" s="564">
        <v>43810</v>
      </c>
      <c r="BJ86" s="14" t="s">
        <v>310</v>
      </c>
      <c r="BK86" s="552" t="s">
        <v>4835</v>
      </c>
      <c r="BL86" s="503"/>
      <c r="BM86" s="503"/>
      <c r="BN86" s="503"/>
      <c r="BO86" s="503"/>
      <c r="BP86" s="503"/>
      <c r="BQ86" s="503"/>
      <c r="BR86" s="503"/>
      <c r="BS86" s="503"/>
      <c r="BT86" s="503"/>
      <c r="BU86" s="503"/>
      <c r="BV86" s="503"/>
      <c r="BW86" s="503"/>
      <c r="BX86" s="503"/>
      <c r="BY86" s="503"/>
      <c r="BZ86" s="503"/>
      <c r="CA86" s="503"/>
      <c r="CB86" s="503"/>
      <c r="CC86" s="503"/>
      <c r="CD86" s="503"/>
      <c r="CE86" s="503"/>
      <c r="CF86" s="503"/>
      <c r="CG86" s="503"/>
      <c r="CH86" s="503"/>
      <c r="CI86" s="503"/>
      <c r="CJ86" s="503"/>
      <c r="CK86" s="503"/>
      <c r="CL86" s="503"/>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03"/>
      <c r="DO86" s="503"/>
      <c r="DP86" s="503"/>
    </row>
    <row r="87" spans="1:120" ht="38.25" customHeight="1">
      <c r="A87" s="23">
        <v>95</v>
      </c>
      <c r="B87" s="556">
        <f t="shared" si="2"/>
        <v>80</v>
      </c>
      <c r="C87" s="539" t="s">
        <v>99</v>
      </c>
      <c r="D87" s="14">
        <v>2018</v>
      </c>
      <c r="E87" s="389" t="s">
        <v>4768</v>
      </c>
      <c r="F87" s="565"/>
      <c r="G87" s="395" t="s">
        <v>4836</v>
      </c>
      <c r="H87" s="541" t="s">
        <v>102</v>
      </c>
      <c r="I87" s="395" t="s">
        <v>4837</v>
      </c>
      <c r="J87" s="395" t="s">
        <v>4837</v>
      </c>
      <c r="K87" s="395" t="s">
        <v>4838</v>
      </c>
      <c r="L87" s="557" t="s">
        <v>106</v>
      </c>
      <c r="M87" s="395" t="s">
        <v>4839</v>
      </c>
      <c r="N87" s="18"/>
      <c r="O87" s="389">
        <v>1</v>
      </c>
      <c r="P87" s="389" t="s">
        <v>4840</v>
      </c>
      <c r="Q87" s="539" t="s">
        <v>696</v>
      </c>
      <c r="R87" s="389" t="s">
        <v>4772</v>
      </c>
      <c r="S87" s="540">
        <v>43374</v>
      </c>
      <c r="T87" s="540">
        <v>43404</v>
      </c>
      <c r="U87" s="557"/>
      <c r="V87" s="14"/>
      <c r="W87" s="544">
        <f t="shared" si="0"/>
        <v>43404</v>
      </c>
      <c r="X87" s="545">
        <v>43646</v>
      </c>
      <c r="Y87" s="395" t="s">
        <v>4841</v>
      </c>
      <c r="Z87" s="546">
        <v>1</v>
      </c>
      <c r="AA87" s="545">
        <v>43661</v>
      </c>
      <c r="AB87" s="395" t="s">
        <v>4842</v>
      </c>
      <c r="AC87" s="389" t="s">
        <v>322</v>
      </c>
      <c r="AD87" s="547">
        <f t="shared" si="1"/>
        <v>1</v>
      </c>
      <c r="AE87" s="546" t="s">
        <v>257</v>
      </c>
      <c r="AF87" s="545">
        <v>43799</v>
      </c>
      <c r="AG87" s="395" t="s">
        <v>460</v>
      </c>
      <c r="AH87" s="546">
        <v>1</v>
      </c>
      <c r="AI87" s="562">
        <v>43810</v>
      </c>
      <c r="AJ87" s="549" t="s">
        <v>4843</v>
      </c>
      <c r="AK87" s="18" t="s">
        <v>1031</v>
      </c>
      <c r="AL87" s="388">
        <f t="shared" si="11"/>
        <v>1</v>
      </c>
      <c r="AM87" s="546" t="s">
        <v>257</v>
      </c>
      <c r="AN87" s="560"/>
      <c r="AO87" s="18"/>
      <c r="AP87" s="561"/>
      <c r="AQ87" s="560"/>
      <c r="AR87" s="18"/>
      <c r="AS87" s="18"/>
      <c r="AT87" s="18"/>
      <c r="AU87" s="561"/>
      <c r="AV87" s="560"/>
      <c r="AW87" s="18"/>
      <c r="AX87" s="561"/>
      <c r="AY87" s="562"/>
      <c r="AZ87" s="18"/>
      <c r="BA87" s="18"/>
      <c r="BB87" s="18"/>
      <c r="BC87" s="546"/>
      <c r="BD87" s="563" t="s">
        <v>260</v>
      </c>
      <c r="BE87" s="557" t="s">
        <v>260</v>
      </c>
      <c r="BF87" s="389" t="s">
        <v>4218</v>
      </c>
      <c r="BG87" s="549" t="s">
        <v>4843</v>
      </c>
      <c r="BH87" s="554" t="s">
        <v>1031</v>
      </c>
      <c r="BI87" s="564">
        <v>43810</v>
      </c>
      <c r="BJ87" s="14" t="s">
        <v>310</v>
      </c>
      <c r="BK87" s="552" t="s">
        <v>4843</v>
      </c>
      <c r="BL87" s="503"/>
      <c r="BM87" s="503"/>
      <c r="BN87" s="503"/>
      <c r="BO87" s="503"/>
      <c r="BP87" s="503"/>
      <c r="BQ87" s="503"/>
      <c r="BR87" s="503"/>
      <c r="BS87" s="503"/>
      <c r="BT87" s="503"/>
      <c r="BU87" s="503"/>
      <c r="BV87" s="503"/>
      <c r="BW87" s="503"/>
      <c r="BX87" s="503"/>
      <c r="BY87" s="503"/>
      <c r="BZ87" s="503"/>
      <c r="CA87" s="503"/>
      <c r="CB87" s="503"/>
      <c r="CC87" s="503"/>
      <c r="CD87" s="503"/>
      <c r="CE87" s="503"/>
      <c r="CF87" s="503"/>
      <c r="CG87" s="503"/>
      <c r="CH87" s="503"/>
      <c r="CI87" s="503"/>
      <c r="CJ87" s="503"/>
      <c r="CK87" s="503"/>
      <c r="CL87" s="503"/>
      <c r="CM87" s="503"/>
      <c r="CN87" s="503"/>
      <c r="CO87" s="503"/>
      <c r="CP87" s="503"/>
      <c r="CQ87" s="503"/>
      <c r="CR87" s="503"/>
      <c r="CS87" s="503"/>
      <c r="CT87" s="503"/>
      <c r="CU87" s="503"/>
      <c r="CV87" s="503"/>
      <c r="CW87" s="503"/>
      <c r="CX87" s="503"/>
      <c r="CY87" s="503"/>
      <c r="CZ87" s="503"/>
      <c r="DA87" s="503"/>
      <c r="DB87" s="503"/>
      <c r="DC87" s="503"/>
      <c r="DD87" s="503"/>
      <c r="DE87" s="503"/>
      <c r="DF87" s="503"/>
      <c r="DG87" s="503"/>
      <c r="DH87" s="503"/>
      <c r="DI87" s="503"/>
      <c r="DJ87" s="503"/>
      <c r="DK87" s="503"/>
      <c r="DL87" s="503"/>
      <c r="DM87" s="503"/>
      <c r="DN87" s="503"/>
      <c r="DO87" s="503"/>
      <c r="DP87" s="503"/>
    </row>
    <row r="88" spans="1:120" ht="38.25" customHeight="1">
      <c r="A88" s="23">
        <v>0</v>
      </c>
      <c r="B88" s="556">
        <f t="shared" si="2"/>
        <v>81</v>
      </c>
      <c r="C88" s="539" t="s">
        <v>99</v>
      </c>
      <c r="D88" s="14">
        <v>2018</v>
      </c>
      <c r="E88" s="389" t="s">
        <v>4768</v>
      </c>
      <c r="F88" s="565"/>
      <c r="G88" s="395" t="s">
        <v>4836</v>
      </c>
      <c r="H88" s="541" t="s">
        <v>102</v>
      </c>
      <c r="I88" s="395" t="s">
        <v>4837</v>
      </c>
      <c r="J88" s="395" t="s">
        <v>4837</v>
      </c>
      <c r="K88" s="395" t="s">
        <v>4838</v>
      </c>
      <c r="L88" s="557" t="s">
        <v>146</v>
      </c>
      <c r="M88" s="395" t="s">
        <v>4844</v>
      </c>
      <c r="N88" s="18"/>
      <c r="O88" s="547">
        <v>1</v>
      </c>
      <c r="P88" s="389" t="s">
        <v>4845</v>
      </c>
      <c r="Q88" s="539" t="s">
        <v>696</v>
      </c>
      <c r="R88" s="389" t="s">
        <v>4846</v>
      </c>
      <c r="S88" s="540">
        <v>43374</v>
      </c>
      <c r="T88" s="540">
        <v>43465</v>
      </c>
      <c r="U88" s="557"/>
      <c r="V88" s="14"/>
      <c r="W88" s="544">
        <f t="shared" si="0"/>
        <v>43465</v>
      </c>
      <c r="X88" s="545">
        <v>43646</v>
      </c>
      <c r="Y88" s="395" t="s">
        <v>4847</v>
      </c>
      <c r="Z88" s="546">
        <v>0</v>
      </c>
      <c r="AA88" s="545">
        <v>43661</v>
      </c>
      <c r="AB88" s="395" t="s">
        <v>4842</v>
      </c>
      <c r="AC88" s="389" t="s">
        <v>322</v>
      </c>
      <c r="AD88" s="547">
        <f t="shared" si="1"/>
        <v>0</v>
      </c>
      <c r="AE88" s="546" t="s">
        <v>257</v>
      </c>
      <c r="AF88" s="545">
        <v>43799</v>
      </c>
      <c r="AG88" s="395" t="s">
        <v>460</v>
      </c>
      <c r="AH88" s="559">
        <v>1</v>
      </c>
      <c r="AI88" s="562">
        <v>43810</v>
      </c>
      <c r="AJ88" s="549" t="s">
        <v>4843</v>
      </c>
      <c r="AK88" s="18" t="s">
        <v>1031</v>
      </c>
      <c r="AL88" s="388">
        <f t="shared" si="11"/>
        <v>1</v>
      </c>
      <c r="AM88" s="546" t="s">
        <v>257</v>
      </c>
      <c r="AN88" s="560"/>
      <c r="AO88" s="18"/>
      <c r="AP88" s="561"/>
      <c r="AQ88" s="560"/>
      <c r="AR88" s="18"/>
      <c r="AS88" s="18"/>
      <c r="AT88" s="18"/>
      <c r="AU88" s="561"/>
      <c r="AV88" s="560"/>
      <c r="AW88" s="18"/>
      <c r="AX88" s="561"/>
      <c r="AY88" s="562"/>
      <c r="AZ88" s="18"/>
      <c r="BA88" s="18"/>
      <c r="BB88" s="18"/>
      <c r="BC88" s="546"/>
      <c r="BD88" s="563" t="s">
        <v>260</v>
      </c>
      <c r="BE88" s="557" t="s">
        <v>260</v>
      </c>
      <c r="BF88" s="389" t="s">
        <v>4218</v>
      </c>
      <c r="BG88" s="549" t="s">
        <v>4843</v>
      </c>
      <c r="BH88" s="554" t="s">
        <v>1031</v>
      </c>
      <c r="BI88" s="564">
        <v>43810</v>
      </c>
      <c r="BJ88" s="14" t="s">
        <v>310</v>
      </c>
      <c r="BK88" s="552" t="s">
        <v>4843</v>
      </c>
      <c r="BL88" s="503"/>
      <c r="BM88" s="503"/>
      <c r="BN88" s="503"/>
      <c r="BO88" s="503"/>
      <c r="BP88" s="503"/>
      <c r="BQ88" s="503"/>
      <c r="BR88" s="503"/>
      <c r="BS88" s="503"/>
      <c r="BT88" s="503"/>
      <c r="BU88" s="503"/>
      <c r="BV88" s="503"/>
      <c r="BW88" s="503"/>
      <c r="BX88" s="503"/>
      <c r="BY88" s="503"/>
      <c r="BZ88" s="503"/>
      <c r="CA88" s="503"/>
      <c r="CB88" s="503"/>
      <c r="CC88" s="503"/>
      <c r="CD88" s="503"/>
      <c r="CE88" s="503"/>
      <c r="CF88" s="503"/>
      <c r="CG88" s="503"/>
      <c r="CH88" s="503"/>
      <c r="CI88" s="503"/>
      <c r="CJ88" s="503"/>
      <c r="CK88" s="503"/>
      <c r="CL88" s="503"/>
      <c r="CM88" s="503"/>
      <c r="CN88" s="503"/>
      <c r="CO88" s="503"/>
      <c r="CP88" s="503"/>
      <c r="CQ88" s="503"/>
      <c r="CR88" s="503"/>
      <c r="CS88" s="503"/>
      <c r="CT88" s="503"/>
      <c r="CU88" s="503"/>
      <c r="CV88" s="503"/>
      <c r="CW88" s="503"/>
      <c r="CX88" s="503"/>
      <c r="CY88" s="503"/>
      <c r="CZ88" s="503"/>
      <c r="DA88" s="503"/>
      <c r="DB88" s="503"/>
      <c r="DC88" s="503"/>
      <c r="DD88" s="503"/>
      <c r="DE88" s="503"/>
      <c r="DF88" s="503"/>
      <c r="DG88" s="503"/>
      <c r="DH88" s="503"/>
      <c r="DI88" s="503"/>
      <c r="DJ88" s="503"/>
      <c r="DK88" s="503"/>
      <c r="DL88" s="503"/>
      <c r="DM88" s="503"/>
      <c r="DN88" s="503"/>
      <c r="DO88" s="503"/>
      <c r="DP88" s="503"/>
    </row>
    <row r="89" spans="1:120" ht="38.25" customHeight="1">
      <c r="A89" s="23">
        <v>96</v>
      </c>
      <c r="B89" s="556">
        <f t="shared" si="2"/>
        <v>82</v>
      </c>
      <c r="C89" s="539" t="s">
        <v>99</v>
      </c>
      <c r="D89" s="14">
        <v>2018</v>
      </c>
      <c r="E89" s="389" t="s">
        <v>4768</v>
      </c>
      <c r="F89" s="565"/>
      <c r="G89" s="395" t="s">
        <v>4848</v>
      </c>
      <c r="H89" s="541" t="s">
        <v>102</v>
      </c>
      <c r="I89" s="395" t="s">
        <v>4849</v>
      </c>
      <c r="J89" s="395" t="s">
        <v>4849</v>
      </c>
      <c r="K89" s="395" t="s">
        <v>4795</v>
      </c>
      <c r="L89" s="557" t="s">
        <v>146</v>
      </c>
      <c r="M89" s="395" t="s">
        <v>4850</v>
      </c>
      <c r="N89" s="18"/>
      <c r="O89" s="389">
        <v>1</v>
      </c>
      <c r="P89" s="389" t="s">
        <v>4851</v>
      </c>
      <c r="Q89" s="539" t="s">
        <v>696</v>
      </c>
      <c r="R89" s="389" t="s">
        <v>4852</v>
      </c>
      <c r="S89" s="540">
        <v>43374</v>
      </c>
      <c r="T89" s="540">
        <v>43434</v>
      </c>
      <c r="U89" s="557"/>
      <c r="V89" s="14"/>
      <c r="W89" s="544">
        <f t="shared" si="0"/>
        <v>43434</v>
      </c>
      <c r="X89" s="545">
        <v>43646</v>
      </c>
      <c r="Y89" s="395" t="s">
        <v>4853</v>
      </c>
      <c r="Z89" s="546">
        <v>0</v>
      </c>
      <c r="AA89" s="545">
        <v>43661</v>
      </c>
      <c r="AB89" s="395" t="s">
        <v>4854</v>
      </c>
      <c r="AC89" s="389" t="s">
        <v>322</v>
      </c>
      <c r="AD89" s="547">
        <f t="shared" si="1"/>
        <v>0</v>
      </c>
      <c r="AE89" s="546" t="s">
        <v>115</v>
      </c>
      <c r="AF89" s="545">
        <v>43799</v>
      </c>
      <c r="AG89" s="395" t="s">
        <v>4855</v>
      </c>
      <c r="AH89" s="546">
        <v>1</v>
      </c>
      <c r="AI89" s="562">
        <v>43810</v>
      </c>
      <c r="AJ89" s="549" t="s">
        <v>4856</v>
      </c>
      <c r="AK89" s="18" t="s">
        <v>1031</v>
      </c>
      <c r="AL89" s="388">
        <f t="shared" si="11"/>
        <v>1</v>
      </c>
      <c r="AM89" s="546" t="s">
        <v>257</v>
      </c>
      <c r="AN89" s="560"/>
      <c r="AO89" s="18"/>
      <c r="AP89" s="561"/>
      <c r="AQ89" s="560"/>
      <c r="AR89" s="18"/>
      <c r="AS89" s="18"/>
      <c r="AT89" s="18"/>
      <c r="AU89" s="561"/>
      <c r="AV89" s="560"/>
      <c r="AW89" s="18"/>
      <c r="AX89" s="561"/>
      <c r="AY89" s="562"/>
      <c r="AZ89" s="18"/>
      <c r="BA89" s="18"/>
      <c r="BB89" s="18"/>
      <c r="BC89" s="546"/>
      <c r="BD89" s="563" t="s">
        <v>260</v>
      </c>
      <c r="BE89" s="557" t="s">
        <v>260</v>
      </c>
      <c r="BF89" s="389" t="s">
        <v>4218</v>
      </c>
      <c r="BG89" s="549" t="s">
        <v>4856</v>
      </c>
      <c r="BH89" s="554" t="s">
        <v>1031</v>
      </c>
      <c r="BI89" s="564">
        <v>43811</v>
      </c>
      <c r="BJ89" s="14" t="s">
        <v>310</v>
      </c>
      <c r="BK89" s="552" t="s">
        <v>4857</v>
      </c>
      <c r="BL89" s="503"/>
      <c r="BM89" s="503"/>
      <c r="BN89" s="503"/>
      <c r="BO89" s="503"/>
      <c r="BP89" s="503"/>
      <c r="BQ89" s="503"/>
      <c r="BR89" s="503"/>
      <c r="BS89" s="503"/>
      <c r="BT89" s="503"/>
      <c r="BU89" s="503"/>
      <c r="BV89" s="503"/>
      <c r="BW89" s="503"/>
      <c r="BX89" s="503"/>
      <c r="BY89" s="503"/>
      <c r="BZ89" s="503"/>
      <c r="CA89" s="503"/>
      <c r="CB89" s="503"/>
      <c r="CC89" s="503"/>
      <c r="CD89" s="503"/>
      <c r="CE89" s="503"/>
      <c r="CF89" s="503"/>
      <c r="CG89" s="503"/>
      <c r="CH89" s="503"/>
      <c r="CI89" s="503"/>
      <c r="CJ89" s="503"/>
      <c r="CK89" s="503"/>
      <c r="CL89" s="503"/>
      <c r="CM89" s="503"/>
      <c r="CN89" s="503"/>
      <c r="CO89" s="503"/>
      <c r="CP89" s="503"/>
      <c r="CQ89" s="503"/>
      <c r="CR89" s="503"/>
      <c r="CS89" s="503"/>
      <c r="CT89" s="503"/>
      <c r="CU89" s="503"/>
      <c r="CV89" s="503"/>
      <c r="CW89" s="503"/>
      <c r="CX89" s="503"/>
      <c r="CY89" s="503"/>
      <c r="CZ89" s="503"/>
      <c r="DA89" s="503"/>
      <c r="DB89" s="503"/>
      <c r="DC89" s="503"/>
      <c r="DD89" s="503"/>
      <c r="DE89" s="503"/>
      <c r="DF89" s="503"/>
      <c r="DG89" s="503"/>
      <c r="DH89" s="503"/>
      <c r="DI89" s="503"/>
      <c r="DJ89" s="503"/>
      <c r="DK89" s="503"/>
      <c r="DL89" s="503"/>
      <c r="DM89" s="503"/>
      <c r="DN89" s="503"/>
      <c r="DO89" s="503"/>
      <c r="DP89" s="503"/>
    </row>
    <row r="90" spans="1:120" ht="38.25" customHeight="1">
      <c r="A90" s="23">
        <v>97</v>
      </c>
      <c r="B90" s="556">
        <f t="shared" si="2"/>
        <v>83</v>
      </c>
      <c r="C90" s="539" t="s">
        <v>99</v>
      </c>
      <c r="D90" s="14">
        <v>2018</v>
      </c>
      <c r="E90" s="389" t="s">
        <v>4768</v>
      </c>
      <c r="F90" s="565"/>
      <c r="G90" s="395" t="s">
        <v>4858</v>
      </c>
      <c r="H90" s="541" t="s">
        <v>102</v>
      </c>
      <c r="I90" s="395" t="s">
        <v>4859</v>
      </c>
      <c r="J90" s="395" t="s">
        <v>4859</v>
      </c>
      <c r="K90" s="395" t="s">
        <v>4795</v>
      </c>
      <c r="L90" s="557" t="s">
        <v>146</v>
      </c>
      <c r="M90" s="395" t="s">
        <v>4860</v>
      </c>
      <c r="N90" s="18"/>
      <c r="O90" s="547">
        <v>1</v>
      </c>
      <c r="P90" s="389" t="s">
        <v>4861</v>
      </c>
      <c r="Q90" s="539" t="s">
        <v>696</v>
      </c>
      <c r="R90" s="389" t="s">
        <v>4772</v>
      </c>
      <c r="S90" s="540">
        <v>43374</v>
      </c>
      <c r="T90" s="540">
        <v>43465</v>
      </c>
      <c r="U90" s="557"/>
      <c r="V90" s="14"/>
      <c r="W90" s="544">
        <f t="shared" si="0"/>
        <v>43465</v>
      </c>
      <c r="X90" s="545">
        <v>43646</v>
      </c>
      <c r="Y90" s="395" t="s">
        <v>4862</v>
      </c>
      <c r="Z90" s="559">
        <v>0.95</v>
      </c>
      <c r="AA90" s="545">
        <v>43661</v>
      </c>
      <c r="AB90" s="395" t="s">
        <v>4863</v>
      </c>
      <c r="AC90" s="389" t="s">
        <v>322</v>
      </c>
      <c r="AD90" s="547">
        <f t="shared" si="1"/>
        <v>0.95</v>
      </c>
      <c r="AE90" s="546" t="s">
        <v>115</v>
      </c>
      <c r="AF90" s="545">
        <v>43799</v>
      </c>
      <c r="AG90" s="568" t="s">
        <v>4864</v>
      </c>
      <c r="AH90" s="559">
        <v>1</v>
      </c>
      <c r="AI90" s="562">
        <v>43810</v>
      </c>
      <c r="AJ90" s="549" t="s">
        <v>4865</v>
      </c>
      <c r="AK90" s="18" t="s">
        <v>1031</v>
      </c>
      <c r="AL90" s="388">
        <f t="shared" si="11"/>
        <v>1</v>
      </c>
      <c r="AM90" s="546" t="s">
        <v>257</v>
      </c>
      <c r="AN90" s="560"/>
      <c r="AO90" s="18"/>
      <c r="AP90" s="561"/>
      <c r="AQ90" s="560"/>
      <c r="AR90" s="18"/>
      <c r="AS90" s="18"/>
      <c r="AT90" s="18"/>
      <c r="AU90" s="561"/>
      <c r="AV90" s="560"/>
      <c r="AW90" s="18"/>
      <c r="AX90" s="561"/>
      <c r="AY90" s="562"/>
      <c r="AZ90" s="18"/>
      <c r="BA90" s="18"/>
      <c r="BB90" s="18"/>
      <c r="BC90" s="546"/>
      <c r="BD90" s="563" t="s">
        <v>260</v>
      </c>
      <c r="BE90" s="557" t="s">
        <v>260</v>
      </c>
      <c r="BF90" s="389" t="s">
        <v>4218</v>
      </c>
      <c r="BG90" s="549" t="s">
        <v>4865</v>
      </c>
      <c r="BH90" s="554" t="s">
        <v>1031</v>
      </c>
      <c r="BI90" s="564">
        <v>43811</v>
      </c>
      <c r="BJ90" s="14" t="s">
        <v>310</v>
      </c>
      <c r="BK90" s="552" t="s">
        <v>4865</v>
      </c>
      <c r="BL90" s="503"/>
      <c r="BM90" s="503"/>
      <c r="BN90" s="503"/>
      <c r="BO90" s="503"/>
      <c r="BP90" s="503"/>
      <c r="BQ90" s="503"/>
      <c r="BR90" s="503"/>
      <c r="BS90" s="503"/>
      <c r="BT90" s="503"/>
      <c r="BU90" s="503"/>
      <c r="BV90" s="503"/>
      <c r="BW90" s="503"/>
      <c r="BX90" s="503"/>
      <c r="BY90" s="503"/>
      <c r="BZ90" s="503"/>
      <c r="CA90" s="503"/>
      <c r="CB90" s="503"/>
      <c r="CC90" s="503"/>
      <c r="CD90" s="503"/>
      <c r="CE90" s="503"/>
      <c r="CF90" s="503"/>
      <c r="CG90" s="503"/>
      <c r="CH90" s="503"/>
      <c r="CI90" s="503"/>
      <c r="CJ90" s="503"/>
      <c r="CK90" s="503"/>
      <c r="CL90" s="503"/>
      <c r="CM90" s="503"/>
      <c r="CN90" s="503"/>
      <c r="CO90" s="503"/>
      <c r="CP90" s="503"/>
      <c r="CQ90" s="503"/>
      <c r="CR90" s="503"/>
      <c r="CS90" s="503"/>
      <c r="CT90" s="503"/>
      <c r="CU90" s="503"/>
      <c r="CV90" s="503"/>
      <c r="CW90" s="503"/>
      <c r="CX90" s="503"/>
      <c r="CY90" s="503"/>
      <c r="CZ90" s="503"/>
      <c r="DA90" s="503"/>
      <c r="DB90" s="503"/>
      <c r="DC90" s="503"/>
      <c r="DD90" s="503"/>
      <c r="DE90" s="503"/>
      <c r="DF90" s="503"/>
      <c r="DG90" s="503"/>
      <c r="DH90" s="503"/>
      <c r="DI90" s="503"/>
      <c r="DJ90" s="503"/>
      <c r="DK90" s="503"/>
      <c r="DL90" s="503"/>
      <c r="DM90" s="503"/>
      <c r="DN90" s="503"/>
      <c r="DO90" s="503"/>
      <c r="DP90" s="503"/>
    </row>
    <row r="91" spans="1:120" ht="38.25" customHeight="1">
      <c r="A91" s="23">
        <v>98</v>
      </c>
      <c r="B91" s="556">
        <f t="shared" si="2"/>
        <v>84</v>
      </c>
      <c r="C91" s="539" t="s">
        <v>99</v>
      </c>
      <c r="D91" s="14">
        <v>2018</v>
      </c>
      <c r="E91" s="389" t="s">
        <v>4768</v>
      </c>
      <c r="F91" s="565"/>
      <c r="G91" s="395" t="s">
        <v>4866</v>
      </c>
      <c r="H91" s="541" t="s">
        <v>102</v>
      </c>
      <c r="I91" s="395" t="s">
        <v>4867</v>
      </c>
      <c r="J91" s="395" t="s">
        <v>4867</v>
      </c>
      <c r="K91" s="395" t="s">
        <v>4868</v>
      </c>
      <c r="L91" s="557" t="s">
        <v>106</v>
      </c>
      <c r="M91" s="395" t="s">
        <v>4869</v>
      </c>
      <c r="N91" s="18"/>
      <c r="O91" s="389">
        <v>1</v>
      </c>
      <c r="P91" s="389" t="s">
        <v>4870</v>
      </c>
      <c r="Q91" s="539" t="s">
        <v>696</v>
      </c>
      <c r="R91" s="389" t="s">
        <v>4772</v>
      </c>
      <c r="S91" s="540">
        <v>43341</v>
      </c>
      <c r="T91" s="540">
        <v>43341</v>
      </c>
      <c r="U91" s="557"/>
      <c r="V91" s="14"/>
      <c r="W91" s="544">
        <f t="shared" si="0"/>
        <v>43341</v>
      </c>
      <c r="X91" s="545">
        <v>43646</v>
      </c>
      <c r="Y91" s="395" t="s">
        <v>4871</v>
      </c>
      <c r="Z91" s="546">
        <v>1</v>
      </c>
      <c r="AA91" s="545">
        <v>43661</v>
      </c>
      <c r="AB91" s="395" t="s">
        <v>4872</v>
      </c>
      <c r="AC91" s="389" t="s">
        <v>322</v>
      </c>
      <c r="AD91" s="547">
        <f t="shared" si="1"/>
        <v>1</v>
      </c>
      <c r="AE91" s="546" t="s">
        <v>257</v>
      </c>
      <c r="AF91" s="545">
        <v>43799</v>
      </c>
      <c r="AG91" s="395" t="s">
        <v>460</v>
      </c>
      <c r="AH91" s="546">
        <v>1</v>
      </c>
      <c r="AI91" s="562">
        <v>43810</v>
      </c>
      <c r="AJ91" s="549" t="s">
        <v>4873</v>
      </c>
      <c r="AK91" s="18" t="s">
        <v>1031</v>
      </c>
      <c r="AL91" s="388">
        <f t="shared" si="11"/>
        <v>1</v>
      </c>
      <c r="AM91" s="546" t="s">
        <v>257</v>
      </c>
      <c r="AN91" s="560"/>
      <c r="AO91" s="18"/>
      <c r="AP91" s="561"/>
      <c r="AQ91" s="560"/>
      <c r="AR91" s="18"/>
      <c r="AS91" s="18"/>
      <c r="AT91" s="18"/>
      <c r="AU91" s="561"/>
      <c r="AV91" s="560"/>
      <c r="AW91" s="18"/>
      <c r="AX91" s="561"/>
      <c r="AY91" s="562"/>
      <c r="AZ91" s="18"/>
      <c r="BA91" s="18"/>
      <c r="BB91" s="18"/>
      <c r="BC91" s="546"/>
      <c r="BD91" s="563" t="s">
        <v>260</v>
      </c>
      <c r="BE91" s="557" t="s">
        <v>260</v>
      </c>
      <c r="BF91" s="389" t="s">
        <v>4218</v>
      </c>
      <c r="BG91" s="549" t="s">
        <v>4873</v>
      </c>
      <c r="BH91" s="554" t="s">
        <v>1031</v>
      </c>
      <c r="BI91" s="564">
        <v>43811</v>
      </c>
      <c r="BJ91" s="14" t="s">
        <v>310</v>
      </c>
      <c r="BK91" s="552" t="s">
        <v>4873</v>
      </c>
      <c r="BL91" s="503"/>
      <c r="BM91" s="503"/>
      <c r="BN91" s="503"/>
      <c r="BO91" s="503"/>
      <c r="BP91" s="503"/>
      <c r="BQ91" s="503"/>
      <c r="BR91" s="503"/>
      <c r="BS91" s="503"/>
      <c r="BT91" s="503"/>
      <c r="BU91" s="503"/>
      <c r="BV91" s="503"/>
      <c r="BW91" s="503"/>
      <c r="BX91" s="503"/>
      <c r="BY91" s="503"/>
      <c r="BZ91" s="503"/>
      <c r="CA91" s="503"/>
      <c r="CB91" s="503"/>
      <c r="CC91" s="503"/>
      <c r="CD91" s="503"/>
      <c r="CE91" s="503"/>
      <c r="CF91" s="503"/>
      <c r="CG91" s="503"/>
      <c r="CH91" s="503"/>
      <c r="CI91" s="503"/>
      <c r="CJ91" s="503"/>
      <c r="CK91" s="503"/>
      <c r="CL91" s="503"/>
      <c r="CM91" s="503"/>
      <c r="CN91" s="503"/>
      <c r="CO91" s="503"/>
      <c r="CP91" s="503"/>
      <c r="CQ91" s="503"/>
      <c r="CR91" s="503"/>
      <c r="CS91" s="503"/>
      <c r="CT91" s="503"/>
      <c r="CU91" s="503"/>
      <c r="CV91" s="503"/>
      <c r="CW91" s="503"/>
      <c r="CX91" s="503"/>
      <c r="CY91" s="503"/>
      <c r="CZ91" s="503"/>
      <c r="DA91" s="503"/>
      <c r="DB91" s="503"/>
      <c r="DC91" s="503"/>
      <c r="DD91" s="503"/>
      <c r="DE91" s="503"/>
      <c r="DF91" s="503"/>
      <c r="DG91" s="503"/>
      <c r="DH91" s="503"/>
      <c r="DI91" s="503"/>
      <c r="DJ91" s="503"/>
      <c r="DK91" s="503"/>
      <c r="DL91" s="503"/>
      <c r="DM91" s="503"/>
      <c r="DN91" s="503"/>
      <c r="DO91" s="503"/>
      <c r="DP91" s="503"/>
    </row>
    <row r="92" spans="1:120" ht="38.25" customHeight="1">
      <c r="A92" s="23">
        <v>0</v>
      </c>
      <c r="B92" s="556">
        <f t="shared" si="2"/>
        <v>85</v>
      </c>
      <c r="C92" s="539" t="s">
        <v>99</v>
      </c>
      <c r="D92" s="14">
        <v>2018</v>
      </c>
      <c r="E92" s="389" t="s">
        <v>4768</v>
      </c>
      <c r="F92" s="565"/>
      <c r="G92" s="395" t="s">
        <v>4866</v>
      </c>
      <c r="H92" s="541" t="s">
        <v>102</v>
      </c>
      <c r="I92" s="395" t="s">
        <v>4867</v>
      </c>
      <c r="J92" s="395" t="s">
        <v>4867</v>
      </c>
      <c r="K92" s="395" t="s">
        <v>4868</v>
      </c>
      <c r="L92" s="557" t="s">
        <v>106</v>
      </c>
      <c r="M92" s="395" t="s">
        <v>4874</v>
      </c>
      <c r="N92" s="18"/>
      <c r="O92" s="547">
        <v>1</v>
      </c>
      <c r="P92" s="389" t="s">
        <v>4875</v>
      </c>
      <c r="Q92" s="539" t="s">
        <v>696</v>
      </c>
      <c r="R92" s="389" t="s">
        <v>4772</v>
      </c>
      <c r="S92" s="540">
        <v>43374</v>
      </c>
      <c r="T92" s="540">
        <v>43465</v>
      </c>
      <c r="U92" s="557"/>
      <c r="V92" s="14"/>
      <c r="W92" s="544">
        <f t="shared" si="0"/>
        <v>43465</v>
      </c>
      <c r="X92" s="545">
        <v>43646</v>
      </c>
      <c r="Y92" s="395" t="s">
        <v>4876</v>
      </c>
      <c r="Z92" s="559">
        <v>0.77</v>
      </c>
      <c r="AA92" s="545">
        <v>43661</v>
      </c>
      <c r="AB92" s="395" t="s">
        <v>4877</v>
      </c>
      <c r="AC92" s="389" t="s">
        <v>322</v>
      </c>
      <c r="AD92" s="547">
        <f t="shared" si="1"/>
        <v>0.77</v>
      </c>
      <c r="AE92" s="546" t="s">
        <v>115</v>
      </c>
      <c r="AF92" s="545">
        <v>43799</v>
      </c>
      <c r="AG92" s="395" t="s">
        <v>4878</v>
      </c>
      <c r="AH92" s="559">
        <v>1</v>
      </c>
      <c r="AI92" s="562">
        <v>43810</v>
      </c>
      <c r="AJ92" s="549" t="s">
        <v>4879</v>
      </c>
      <c r="AK92" s="18" t="s">
        <v>1031</v>
      </c>
      <c r="AL92" s="388">
        <f t="shared" si="11"/>
        <v>1</v>
      </c>
      <c r="AM92" s="546" t="s">
        <v>257</v>
      </c>
      <c r="AN92" s="560"/>
      <c r="AO92" s="18"/>
      <c r="AP92" s="561"/>
      <c r="AQ92" s="560"/>
      <c r="AR92" s="18"/>
      <c r="AS92" s="18"/>
      <c r="AT92" s="18"/>
      <c r="AU92" s="561"/>
      <c r="AV92" s="560"/>
      <c r="AW92" s="18"/>
      <c r="AX92" s="561"/>
      <c r="AY92" s="562"/>
      <c r="AZ92" s="18"/>
      <c r="BA92" s="18"/>
      <c r="BB92" s="18"/>
      <c r="BC92" s="546"/>
      <c r="BD92" s="563" t="s">
        <v>260</v>
      </c>
      <c r="BE92" s="557" t="s">
        <v>260</v>
      </c>
      <c r="BF92" s="389" t="s">
        <v>4218</v>
      </c>
      <c r="BG92" s="549" t="s">
        <v>4879</v>
      </c>
      <c r="BH92" s="554" t="s">
        <v>1031</v>
      </c>
      <c r="BI92" s="564">
        <v>43811</v>
      </c>
      <c r="BJ92" s="14" t="s">
        <v>310</v>
      </c>
      <c r="BK92" s="552" t="s">
        <v>4879</v>
      </c>
      <c r="BL92" s="503"/>
      <c r="BM92" s="503"/>
      <c r="BN92" s="503"/>
      <c r="BO92" s="503"/>
      <c r="BP92" s="503"/>
      <c r="BQ92" s="503"/>
      <c r="BR92" s="503"/>
      <c r="BS92" s="503"/>
      <c r="BT92" s="503"/>
      <c r="BU92" s="503"/>
      <c r="BV92" s="503"/>
      <c r="BW92" s="503"/>
      <c r="BX92" s="503"/>
      <c r="BY92" s="503"/>
      <c r="BZ92" s="503"/>
      <c r="CA92" s="503"/>
      <c r="CB92" s="503"/>
      <c r="CC92" s="503"/>
      <c r="CD92" s="503"/>
      <c r="CE92" s="503"/>
      <c r="CF92" s="503"/>
      <c r="CG92" s="503"/>
      <c r="CH92" s="503"/>
      <c r="CI92" s="503"/>
      <c r="CJ92" s="503"/>
      <c r="CK92" s="503"/>
      <c r="CL92" s="503"/>
      <c r="CM92" s="503"/>
      <c r="CN92" s="503"/>
      <c r="CO92" s="503"/>
      <c r="CP92" s="503"/>
      <c r="CQ92" s="503"/>
      <c r="CR92" s="503"/>
      <c r="CS92" s="503"/>
      <c r="CT92" s="503"/>
      <c r="CU92" s="503"/>
      <c r="CV92" s="503"/>
      <c r="CW92" s="503"/>
      <c r="CX92" s="503"/>
      <c r="CY92" s="503"/>
      <c r="CZ92" s="503"/>
      <c r="DA92" s="503"/>
      <c r="DB92" s="503"/>
      <c r="DC92" s="503"/>
      <c r="DD92" s="503"/>
      <c r="DE92" s="503"/>
      <c r="DF92" s="503"/>
      <c r="DG92" s="503"/>
      <c r="DH92" s="503"/>
      <c r="DI92" s="503"/>
      <c r="DJ92" s="503"/>
      <c r="DK92" s="503"/>
      <c r="DL92" s="503"/>
      <c r="DM92" s="503"/>
      <c r="DN92" s="503"/>
      <c r="DO92" s="503"/>
      <c r="DP92" s="503"/>
    </row>
    <row r="93" spans="1:120" ht="38.25" customHeight="1">
      <c r="A93" s="23">
        <v>0</v>
      </c>
      <c r="B93" s="556">
        <f t="shared" si="2"/>
        <v>86</v>
      </c>
      <c r="C93" s="539" t="s">
        <v>99</v>
      </c>
      <c r="D93" s="14">
        <v>2018</v>
      </c>
      <c r="E93" s="389" t="s">
        <v>4768</v>
      </c>
      <c r="F93" s="565"/>
      <c r="G93" s="395" t="s">
        <v>4866</v>
      </c>
      <c r="H93" s="541" t="s">
        <v>102</v>
      </c>
      <c r="I93" s="395" t="s">
        <v>4867</v>
      </c>
      <c r="J93" s="395" t="s">
        <v>4867</v>
      </c>
      <c r="K93" s="395" t="s">
        <v>4868</v>
      </c>
      <c r="L93" s="557" t="s">
        <v>146</v>
      </c>
      <c r="M93" s="395" t="s">
        <v>4880</v>
      </c>
      <c r="N93" s="18"/>
      <c r="O93" s="547">
        <v>1</v>
      </c>
      <c r="P93" s="389" t="s">
        <v>4881</v>
      </c>
      <c r="Q93" s="539" t="s">
        <v>696</v>
      </c>
      <c r="R93" s="389" t="s">
        <v>4882</v>
      </c>
      <c r="S93" s="540">
        <v>43374</v>
      </c>
      <c r="T93" s="540">
        <v>43404</v>
      </c>
      <c r="U93" s="557"/>
      <c r="V93" s="14"/>
      <c r="W93" s="544">
        <f t="shared" si="0"/>
        <v>43404</v>
      </c>
      <c r="X93" s="545">
        <v>43646</v>
      </c>
      <c r="Y93" s="395" t="s">
        <v>4883</v>
      </c>
      <c r="Z93" s="559">
        <v>0</v>
      </c>
      <c r="AA93" s="545">
        <v>43661</v>
      </c>
      <c r="AB93" s="395" t="s">
        <v>4884</v>
      </c>
      <c r="AC93" s="389" t="s">
        <v>322</v>
      </c>
      <c r="AD93" s="547">
        <f t="shared" si="1"/>
        <v>0</v>
      </c>
      <c r="AE93" s="546" t="s">
        <v>115</v>
      </c>
      <c r="AF93" s="545">
        <v>43799</v>
      </c>
      <c r="AG93" s="395" t="s">
        <v>4885</v>
      </c>
      <c r="AH93" s="559">
        <v>1</v>
      </c>
      <c r="AI93" s="562">
        <v>43810</v>
      </c>
      <c r="AJ93" s="549" t="s">
        <v>4886</v>
      </c>
      <c r="AK93" s="18" t="s">
        <v>1031</v>
      </c>
      <c r="AL93" s="388">
        <f t="shared" si="11"/>
        <v>1</v>
      </c>
      <c r="AM93" s="546" t="s">
        <v>257</v>
      </c>
      <c r="AN93" s="560"/>
      <c r="AO93" s="18"/>
      <c r="AP93" s="561"/>
      <c r="AQ93" s="560"/>
      <c r="AR93" s="18"/>
      <c r="AS93" s="18"/>
      <c r="AT93" s="18"/>
      <c r="AU93" s="561"/>
      <c r="AV93" s="560"/>
      <c r="AW93" s="18"/>
      <c r="AX93" s="561"/>
      <c r="AY93" s="562"/>
      <c r="AZ93" s="18"/>
      <c r="BA93" s="18"/>
      <c r="BB93" s="18"/>
      <c r="BC93" s="546"/>
      <c r="BD93" s="563" t="s">
        <v>260</v>
      </c>
      <c r="BE93" s="557" t="s">
        <v>260</v>
      </c>
      <c r="BF93" s="389" t="s">
        <v>4218</v>
      </c>
      <c r="BG93" s="549" t="s">
        <v>4886</v>
      </c>
      <c r="BH93" s="554" t="s">
        <v>1031</v>
      </c>
      <c r="BI93" s="564">
        <v>43811</v>
      </c>
      <c r="BJ93" s="14" t="s">
        <v>310</v>
      </c>
      <c r="BK93" s="552" t="s">
        <v>4886</v>
      </c>
      <c r="BL93" s="503"/>
      <c r="BM93" s="503"/>
      <c r="BN93" s="503"/>
      <c r="BO93" s="503"/>
      <c r="BP93" s="503"/>
      <c r="BQ93" s="503"/>
      <c r="BR93" s="503"/>
      <c r="BS93" s="503"/>
      <c r="BT93" s="503"/>
      <c r="BU93" s="503"/>
      <c r="BV93" s="503"/>
      <c r="BW93" s="503"/>
      <c r="BX93" s="503"/>
      <c r="BY93" s="503"/>
      <c r="BZ93" s="503"/>
      <c r="CA93" s="503"/>
      <c r="CB93" s="503"/>
      <c r="CC93" s="503"/>
      <c r="CD93" s="503"/>
      <c r="CE93" s="503"/>
      <c r="CF93" s="503"/>
      <c r="CG93" s="503"/>
      <c r="CH93" s="503"/>
      <c r="CI93" s="503"/>
      <c r="CJ93" s="503"/>
      <c r="CK93" s="503"/>
      <c r="CL93" s="503"/>
      <c r="CM93" s="503"/>
      <c r="CN93" s="503"/>
      <c r="CO93" s="503"/>
      <c r="CP93" s="503"/>
      <c r="CQ93" s="503"/>
      <c r="CR93" s="503"/>
      <c r="CS93" s="503"/>
      <c r="CT93" s="503"/>
      <c r="CU93" s="503"/>
      <c r="CV93" s="503"/>
      <c r="CW93" s="503"/>
      <c r="CX93" s="503"/>
      <c r="CY93" s="503"/>
      <c r="CZ93" s="503"/>
      <c r="DA93" s="503"/>
      <c r="DB93" s="503"/>
      <c r="DC93" s="503"/>
      <c r="DD93" s="503"/>
      <c r="DE93" s="503"/>
      <c r="DF93" s="503"/>
      <c r="DG93" s="503"/>
      <c r="DH93" s="503"/>
      <c r="DI93" s="503"/>
      <c r="DJ93" s="503"/>
      <c r="DK93" s="503"/>
      <c r="DL93" s="503"/>
      <c r="DM93" s="503"/>
      <c r="DN93" s="503"/>
      <c r="DO93" s="503"/>
      <c r="DP93" s="503"/>
    </row>
    <row r="94" spans="1:120" ht="38.25" customHeight="1">
      <c r="A94" s="23">
        <v>99</v>
      </c>
      <c r="B94" s="556">
        <f t="shared" si="2"/>
        <v>87</v>
      </c>
      <c r="C94" s="539" t="s">
        <v>99</v>
      </c>
      <c r="D94" s="14">
        <v>2018</v>
      </c>
      <c r="E94" s="389" t="s">
        <v>4768</v>
      </c>
      <c r="F94" s="565"/>
      <c r="G94" s="395" t="s">
        <v>4887</v>
      </c>
      <c r="H94" s="541" t="s">
        <v>102</v>
      </c>
      <c r="I94" s="395" t="s">
        <v>4888</v>
      </c>
      <c r="J94" s="395" t="s">
        <v>4888</v>
      </c>
      <c r="K94" s="395" t="s">
        <v>4889</v>
      </c>
      <c r="L94" s="557" t="s">
        <v>146</v>
      </c>
      <c r="M94" s="395" t="s">
        <v>4890</v>
      </c>
      <c r="N94" s="18"/>
      <c r="O94" s="14">
        <v>1</v>
      </c>
      <c r="P94" s="389" t="s">
        <v>4891</v>
      </c>
      <c r="Q94" s="539" t="s">
        <v>696</v>
      </c>
      <c r="R94" s="389" t="s">
        <v>4473</v>
      </c>
      <c r="S94" s="540">
        <v>43374</v>
      </c>
      <c r="T94" s="540">
        <v>43434</v>
      </c>
      <c r="U94" s="557"/>
      <c r="V94" s="14"/>
      <c r="W94" s="544">
        <f t="shared" si="0"/>
        <v>43434</v>
      </c>
      <c r="X94" s="545">
        <v>43646</v>
      </c>
      <c r="Y94" s="395" t="s">
        <v>4892</v>
      </c>
      <c r="Z94" s="546">
        <v>0</v>
      </c>
      <c r="AA94" s="545">
        <v>43661</v>
      </c>
      <c r="AB94" s="395" t="s">
        <v>4884</v>
      </c>
      <c r="AC94" s="389" t="s">
        <v>322</v>
      </c>
      <c r="AD94" s="547">
        <f t="shared" si="1"/>
        <v>0</v>
      </c>
      <c r="AE94" s="546" t="s">
        <v>115</v>
      </c>
      <c r="AF94" s="545">
        <v>43799</v>
      </c>
      <c r="AG94" s="395" t="s">
        <v>4893</v>
      </c>
      <c r="AH94" s="546">
        <v>1</v>
      </c>
      <c r="AI94" s="562">
        <v>43810</v>
      </c>
      <c r="AJ94" s="549" t="s">
        <v>4894</v>
      </c>
      <c r="AK94" s="18" t="s">
        <v>1031</v>
      </c>
      <c r="AL94" s="388">
        <f t="shared" si="11"/>
        <v>1</v>
      </c>
      <c r="AM94" s="546" t="s">
        <v>257</v>
      </c>
      <c r="AN94" s="560"/>
      <c r="AO94" s="18"/>
      <c r="AP94" s="561"/>
      <c r="AQ94" s="560"/>
      <c r="AR94" s="18"/>
      <c r="AS94" s="18"/>
      <c r="AT94" s="18"/>
      <c r="AU94" s="561"/>
      <c r="AV94" s="560"/>
      <c r="AW94" s="18"/>
      <c r="AX94" s="561"/>
      <c r="AY94" s="562"/>
      <c r="AZ94" s="18"/>
      <c r="BA94" s="18"/>
      <c r="BB94" s="18"/>
      <c r="BC94" s="546"/>
      <c r="BD94" s="563" t="s">
        <v>260</v>
      </c>
      <c r="BE94" s="557" t="s">
        <v>260</v>
      </c>
      <c r="BF94" s="389" t="s">
        <v>4218</v>
      </c>
      <c r="BG94" s="549" t="s">
        <v>4895</v>
      </c>
      <c r="BH94" s="554" t="s">
        <v>1031</v>
      </c>
      <c r="BI94" s="564"/>
      <c r="BJ94" s="14"/>
      <c r="BK94" s="552" t="s">
        <v>4896</v>
      </c>
      <c r="BL94" s="503"/>
      <c r="BM94" s="503"/>
      <c r="BN94" s="503"/>
      <c r="BO94" s="503"/>
      <c r="BP94" s="503"/>
      <c r="BQ94" s="503"/>
      <c r="BR94" s="503"/>
      <c r="BS94" s="503"/>
      <c r="BT94" s="503"/>
      <c r="BU94" s="503"/>
      <c r="BV94" s="503"/>
      <c r="BW94" s="503"/>
      <c r="BX94" s="503"/>
      <c r="BY94" s="503"/>
      <c r="BZ94" s="503"/>
      <c r="CA94" s="503"/>
      <c r="CB94" s="503"/>
      <c r="CC94" s="503"/>
      <c r="CD94" s="503"/>
      <c r="CE94" s="503"/>
      <c r="CF94" s="503"/>
      <c r="CG94" s="503"/>
      <c r="CH94" s="503"/>
      <c r="CI94" s="503"/>
      <c r="CJ94" s="503"/>
      <c r="CK94" s="503"/>
      <c r="CL94" s="503"/>
      <c r="CM94" s="503"/>
      <c r="CN94" s="503"/>
      <c r="CO94" s="503"/>
      <c r="CP94" s="503"/>
      <c r="CQ94" s="503"/>
      <c r="CR94" s="503"/>
      <c r="CS94" s="503"/>
      <c r="CT94" s="503"/>
      <c r="CU94" s="503"/>
      <c r="CV94" s="503"/>
      <c r="CW94" s="503"/>
      <c r="CX94" s="503"/>
      <c r="CY94" s="503"/>
      <c r="CZ94" s="503"/>
      <c r="DA94" s="503"/>
      <c r="DB94" s="503"/>
      <c r="DC94" s="503"/>
      <c r="DD94" s="503"/>
      <c r="DE94" s="503"/>
      <c r="DF94" s="503"/>
      <c r="DG94" s="503"/>
      <c r="DH94" s="503"/>
      <c r="DI94" s="503"/>
      <c r="DJ94" s="503"/>
      <c r="DK94" s="503"/>
      <c r="DL94" s="503"/>
      <c r="DM94" s="503"/>
      <c r="DN94" s="503"/>
      <c r="DO94" s="503"/>
      <c r="DP94" s="503"/>
    </row>
    <row r="95" spans="1:120" ht="38.25" customHeight="1">
      <c r="A95" s="23">
        <v>0</v>
      </c>
      <c r="B95" s="556">
        <f t="shared" si="2"/>
        <v>88</v>
      </c>
      <c r="C95" s="539" t="s">
        <v>99</v>
      </c>
      <c r="D95" s="14">
        <v>2018</v>
      </c>
      <c r="E95" s="389" t="s">
        <v>4768</v>
      </c>
      <c r="F95" s="565"/>
      <c r="G95" s="395" t="s">
        <v>4887</v>
      </c>
      <c r="H95" s="541" t="s">
        <v>102</v>
      </c>
      <c r="I95" s="395" t="s">
        <v>4888</v>
      </c>
      <c r="J95" s="395" t="s">
        <v>4888</v>
      </c>
      <c r="K95" s="395" t="s">
        <v>4889</v>
      </c>
      <c r="L95" s="557" t="s">
        <v>106</v>
      </c>
      <c r="M95" s="395" t="s">
        <v>4897</v>
      </c>
      <c r="N95" s="18"/>
      <c r="O95" s="547">
        <v>1</v>
      </c>
      <c r="P95" s="389" t="s">
        <v>4898</v>
      </c>
      <c r="Q95" s="539" t="s">
        <v>696</v>
      </c>
      <c r="R95" s="389" t="s">
        <v>4473</v>
      </c>
      <c r="S95" s="540">
        <v>43374</v>
      </c>
      <c r="T95" s="540">
        <v>43465</v>
      </c>
      <c r="U95" s="557"/>
      <c r="V95" s="14"/>
      <c r="W95" s="544">
        <f t="shared" si="0"/>
        <v>43465</v>
      </c>
      <c r="X95" s="545">
        <v>43646</v>
      </c>
      <c r="Y95" s="395" t="s">
        <v>4892</v>
      </c>
      <c r="Z95" s="559">
        <v>0</v>
      </c>
      <c r="AA95" s="545">
        <v>43661</v>
      </c>
      <c r="AB95" s="395" t="s">
        <v>4884</v>
      </c>
      <c r="AC95" s="389" t="s">
        <v>322</v>
      </c>
      <c r="AD95" s="547">
        <f t="shared" si="1"/>
        <v>0</v>
      </c>
      <c r="AE95" s="546" t="s">
        <v>115</v>
      </c>
      <c r="AF95" s="545">
        <v>43799</v>
      </c>
      <c r="AG95" s="395" t="s">
        <v>4899</v>
      </c>
      <c r="AH95" s="559">
        <v>0.5</v>
      </c>
      <c r="AI95" s="562">
        <v>43810</v>
      </c>
      <c r="AJ95" s="549" t="s">
        <v>4894</v>
      </c>
      <c r="AK95" s="18" t="s">
        <v>1031</v>
      </c>
      <c r="AL95" s="388">
        <v>1</v>
      </c>
      <c r="AM95" s="546" t="s">
        <v>257</v>
      </c>
      <c r="AN95" s="560"/>
      <c r="AO95" s="18"/>
      <c r="AP95" s="561"/>
      <c r="AQ95" s="560"/>
      <c r="AR95" s="18"/>
      <c r="AS95" s="18"/>
      <c r="AT95" s="18"/>
      <c r="AU95" s="561"/>
      <c r="AV95" s="560"/>
      <c r="AW95" s="18"/>
      <c r="AX95" s="561"/>
      <c r="AY95" s="562"/>
      <c r="AZ95" s="18"/>
      <c r="BA95" s="18"/>
      <c r="BB95" s="18"/>
      <c r="BC95" s="546"/>
      <c r="BD95" s="563" t="s">
        <v>260</v>
      </c>
      <c r="BE95" s="557" t="s">
        <v>260</v>
      </c>
      <c r="BF95" s="389" t="s">
        <v>4218</v>
      </c>
      <c r="BG95" s="549" t="s">
        <v>4900</v>
      </c>
      <c r="BH95" s="554" t="s">
        <v>1031</v>
      </c>
      <c r="BI95" s="564">
        <v>43811</v>
      </c>
      <c r="BJ95" s="14" t="s">
        <v>310</v>
      </c>
      <c r="BK95" s="552" t="s">
        <v>4901</v>
      </c>
      <c r="BL95" s="503"/>
      <c r="BM95" s="503"/>
      <c r="BN95" s="503"/>
      <c r="BO95" s="503"/>
      <c r="BP95" s="503"/>
      <c r="BQ95" s="503"/>
      <c r="BR95" s="503"/>
      <c r="BS95" s="503"/>
      <c r="BT95" s="503"/>
      <c r="BU95" s="503"/>
      <c r="BV95" s="503"/>
      <c r="BW95" s="503"/>
      <c r="BX95" s="503"/>
      <c r="BY95" s="503"/>
      <c r="BZ95" s="503"/>
      <c r="CA95" s="503"/>
      <c r="CB95" s="503"/>
      <c r="CC95" s="503"/>
      <c r="CD95" s="503"/>
      <c r="CE95" s="503"/>
      <c r="CF95" s="503"/>
      <c r="CG95" s="503"/>
      <c r="CH95" s="503"/>
      <c r="CI95" s="503"/>
      <c r="CJ95" s="503"/>
      <c r="CK95" s="503"/>
      <c r="CL95" s="503"/>
      <c r="CM95" s="503"/>
      <c r="CN95" s="503"/>
      <c r="CO95" s="503"/>
      <c r="CP95" s="503"/>
      <c r="CQ95" s="503"/>
      <c r="CR95" s="503"/>
      <c r="CS95" s="503"/>
      <c r="CT95" s="503"/>
      <c r="CU95" s="503"/>
      <c r="CV95" s="503"/>
      <c r="CW95" s="503"/>
      <c r="CX95" s="503"/>
      <c r="CY95" s="503"/>
      <c r="CZ95" s="503"/>
      <c r="DA95" s="503"/>
      <c r="DB95" s="503"/>
      <c r="DC95" s="503"/>
      <c r="DD95" s="503"/>
      <c r="DE95" s="503"/>
      <c r="DF95" s="503"/>
      <c r="DG95" s="503"/>
      <c r="DH95" s="503"/>
      <c r="DI95" s="503"/>
      <c r="DJ95" s="503"/>
      <c r="DK95" s="503"/>
      <c r="DL95" s="503"/>
      <c r="DM95" s="503"/>
      <c r="DN95" s="503"/>
      <c r="DO95" s="503"/>
      <c r="DP95" s="503"/>
    </row>
    <row r="96" spans="1:120" ht="38.25" customHeight="1">
      <c r="A96" s="23">
        <v>101</v>
      </c>
      <c r="B96" s="556">
        <f t="shared" si="2"/>
        <v>89</v>
      </c>
      <c r="C96" s="539" t="s">
        <v>99</v>
      </c>
      <c r="D96" s="18"/>
      <c r="E96" s="389" t="s">
        <v>1050</v>
      </c>
      <c r="F96" s="565"/>
      <c r="G96" s="395" t="s">
        <v>4902</v>
      </c>
      <c r="H96" s="541" t="s">
        <v>102</v>
      </c>
      <c r="I96" s="395" t="s">
        <v>4903</v>
      </c>
      <c r="J96" s="395" t="s">
        <v>4904</v>
      </c>
      <c r="K96" s="395" t="s">
        <v>4905</v>
      </c>
      <c r="L96" s="557" t="s">
        <v>146</v>
      </c>
      <c r="M96" s="26" t="s">
        <v>4906</v>
      </c>
      <c r="N96" s="18"/>
      <c r="O96" s="389">
        <v>1</v>
      </c>
      <c r="P96" s="389" t="s">
        <v>4907</v>
      </c>
      <c r="Q96" s="539" t="s">
        <v>533</v>
      </c>
      <c r="R96" s="389" t="s">
        <v>4908</v>
      </c>
      <c r="S96" s="540">
        <v>42640</v>
      </c>
      <c r="T96" s="540">
        <v>43735</v>
      </c>
      <c r="U96" s="557"/>
      <c r="V96" s="14"/>
      <c r="W96" s="544">
        <f t="shared" si="0"/>
        <v>43735</v>
      </c>
      <c r="X96" s="545">
        <v>43646</v>
      </c>
      <c r="Y96" s="395" t="s">
        <v>4909</v>
      </c>
      <c r="Z96" s="546">
        <v>0</v>
      </c>
      <c r="AA96" s="545">
        <v>43661</v>
      </c>
      <c r="AB96" s="395" t="s">
        <v>4910</v>
      </c>
      <c r="AC96" s="389" t="s">
        <v>177</v>
      </c>
      <c r="AD96" s="547">
        <f t="shared" si="1"/>
        <v>0</v>
      </c>
      <c r="AE96" s="546" t="s">
        <v>133</v>
      </c>
      <c r="AF96" s="545">
        <v>43799</v>
      </c>
      <c r="AG96" s="26" t="s">
        <v>4911</v>
      </c>
      <c r="AH96" s="546">
        <v>1</v>
      </c>
      <c r="AI96" s="562">
        <v>43811</v>
      </c>
      <c r="AJ96" s="549" t="s">
        <v>4912</v>
      </c>
      <c r="AK96" s="389" t="s">
        <v>1031</v>
      </c>
      <c r="AL96" s="547">
        <f t="shared" ref="AL96:AL118" si="12">+AH96/O96</f>
        <v>1</v>
      </c>
      <c r="AM96" s="546" t="s">
        <v>257</v>
      </c>
      <c r="AN96" s="560"/>
      <c r="AO96" s="18"/>
      <c r="AP96" s="561"/>
      <c r="AQ96" s="560"/>
      <c r="AR96" s="18"/>
      <c r="AS96" s="18"/>
      <c r="AT96" s="18"/>
      <c r="AU96" s="561"/>
      <c r="AV96" s="560"/>
      <c r="AW96" s="18"/>
      <c r="AX96" s="561"/>
      <c r="AY96" s="562"/>
      <c r="AZ96" s="18"/>
      <c r="BA96" s="18"/>
      <c r="BB96" s="18"/>
      <c r="BC96" s="546"/>
      <c r="BD96" s="563" t="s">
        <v>260</v>
      </c>
      <c r="BE96" s="557" t="s">
        <v>260</v>
      </c>
      <c r="BF96" s="389" t="s">
        <v>4218</v>
      </c>
      <c r="BG96" s="549" t="s">
        <v>4912</v>
      </c>
      <c r="BH96" s="554" t="s">
        <v>1031</v>
      </c>
      <c r="BI96" s="564">
        <v>43811</v>
      </c>
      <c r="BJ96" s="14" t="s">
        <v>310</v>
      </c>
      <c r="BK96" s="561"/>
      <c r="BL96" s="503"/>
      <c r="BM96" s="503"/>
      <c r="BN96" s="503"/>
      <c r="BO96" s="503"/>
      <c r="BP96" s="503"/>
      <c r="BQ96" s="503"/>
      <c r="BR96" s="503"/>
      <c r="BS96" s="503"/>
      <c r="BT96" s="503"/>
      <c r="BU96" s="503"/>
      <c r="BV96" s="503"/>
      <c r="BW96" s="503"/>
      <c r="BX96" s="503"/>
      <c r="BY96" s="503"/>
      <c r="BZ96" s="503"/>
      <c r="CA96" s="503"/>
      <c r="CB96" s="503"/>
      <c r="CC96" s="503"/>
      <c r="CD96" s="503"/>
      <c r="CE96" s="503"/>
      <c r="CF96" s="503"/>
      <c r="CG96" s="503"/>
      <c r="CH96" s="503"/>
      <c r="CI96" s="503"/>
      <c r="CJ96" s="503"/>
      <c r="CK96" s="503"/>
      <c r="CL96" s="503"/>
      <c r="CM96" s="503"/>
      <c r="CN96" s="503"/>
      <c r="CO96" s="503"/>
      <c r="CP96" s="503"/>
      <c r="CQ96" s="503"/>
      <c r="CR96" s="503"/>
      <c r="CS96" s="503"/>
      <c r="CT96" s="503"/>
      <c r="CU96" s="503"/>
      <c r="CV96" s="503"/>
      <c r="CW96" s="503"/>
      <c r="CX96" s="503"/>
      <c r="CY96" s="503"/>
      <c r="CZ96" s="503"/>
      <c r="DA96" s="503"/>
      <c r="DB96" s="503"/>
      <c r="DC96" s="503"/>
      <c r="DD96" s="503"/>
      <c r="DE96" s="503"/>
      <c r="DF96" s="503"/>
      <c r="DG96" s="503"/>
      <c r="DH96" s="503"/>
      <c r="DI96" s="503"/>
      <c r="DJ96" s="503"/>
      <c r="DK96" s="503"/>
      <c r="DL96" s="503"/>
      <c r="DM96" s="503"/>
      <c r="DN96" s="503"/>
      <c r="DO96" s="503"/>
      <c r="DP96" s="503"/>
    </row>
    <row r="97" spans="1:120" ht="38.25" customHeight="1">
      <c r="A97" s="23">
        <v>103</v>
      </c>
      <c r="B97" s="556">
        <f t="shared" si="2"/>
        <v>90</v>
      </c>
      <c r="C97" s="539" t="s">
        <v>99</v>
      </c>
      <c r="D97" s="18"/>
      <c r="E97" s="389" t="s">
        <v>1050</v>
      </c>
      <c r="F97" s="565"/>
      <c r="G97" s="395" t="s">
        <v>4913</v>
      </c>
      <c r="H97" s="541" t="s">
        <v>102</v>
      </c>
      <c r="I97" s="395" t="s">
        <v>4914</v>
      </c>
      <c r="J97" s="395" t="s">
        <v>4915</v>
      </c>
      <c r="K97" s="395" t="s">
        <v>4916</v>
      </c>
      <c r="L97" s="557" t="s">
        <v>146</v>
      </c>
      <c r="M97" s="26" t="s">
        <v>4917</v>
      </c>
      <c r="N97" s="18"/>
      <c r="O97" s="547">
        <v>1</v>
      </c>
      <c r="P97" s="389" t="s">
        <v>4918</v>
      </c>
      <c r="Q97" s="539" t="s">
        <v>533</v>
      </c>
      <c r="R97" s="389" t="s">
        <v>4323</v>
      </c>
      <c r="S97" s="540">
        <v>42737</v>
      </c>
      <c r="T97" s="540">
        <v>43735</v>
      </c>
      <c r="U97" s="557"/>
      <c r="V97" s="14"/>
      <c r="W97" s="544">
        <f t="shared" si="0"/>
        <v>43735</v>
      </c>
      <c r="X97" s="545">
        <v>43646</v>
      </c>
      <c r="Y97" s="395" t="s">
        <v>4919</v>
      </c>
      <c r="Z97" s="559">
        <v>0</v>
      </c>
      <c r="AA97" s="545">
        <v>43661</v>
      </c>
      <c r="AB97" s="395" t="s">
        <v>4920</v>
      </c>
      <c r="AC97" s="389" t="s">
        <v>177</v>
      </c>
      <c r="AD97" s="547">
        <f t="shared" si="1"/>
        <v>0</v>
      </c>
      <c r="AE97" s="546" t="s">
        <v>151</v>
      </c>
      <c r="AF97" s="545">
        <v>43799</v>
      </c>
      <c r="AG97" s="395" t="s">
        <v>4921</v>
      </c>
      <c r="AH97" s="559">
        <v>1</v>
      </c>
      <c r="AI97" s="562">
        <v>43811</v>
      </c>
      <c r="AJ97" s="549" t="s">
        <v>4922</v>
      </c>
      <c r="AK97" s="389" t="s">
        <v>1031</v>
      </c>
      <c r="AL97" s="547">
        <f t="shared" si="12"/>
        <v>1</v>
      </c>
      <c r="AM97" s="546" t="s">
        <v>257</v>
      </c>
      <c r="AN97" s="560"/>
      <c r="AO97" s="18"/>
      <c r="AP97" s="561"/>
      <c r="AQ97" s="560"/>
      <c r="AR97" s="18"/>
      <c r="AS97" s="18"/>
      <c r="AT97" s="18"/>
      <c r="AU97" s="561"/>
      <c r="AV97" s="560"/>
      <c r="AW97" s="18"/>
      <c r="AX97" s="561"/>
      <c r="AY97" s="562"/>
      <c r="AZ97" s="18"/>
      <c r="BA97" s="18"/>
      <c r="BB97" s="18"/>
      <c r="BC97" s="546"/>
      <c r="BD97" s="563" t="s">
        <v>260</v>
      </c>
      <c r="BE97" s="557" t="s">
        <v>260</v>
      </c>
      <c r="BF97" s="389" t="s">
        <v>4218</v>
      </c>
      <c r="BG97" s="549" t="s">
        <v>4922</v>
      </c>
      <c r="BH97" s="554" t="s">
        <v>1031</v>
      </c>
      <c r="BI97" s="564">
        <v>43811</v>
      </c>
      <c r="BJ97" s="14" t="s">
        <v>310</v>
      </c>
      <c r="BK97" s="561"/>
      <c r="BL97" s="503"/>
      <c r="BM97" s="503"/>
      <c r="BN97" s="503"/>
      <c r="BO97" s="503"/>
      <c r="BP97" s="503"/>
      <c r="BQ97" s="503"/>
      <c r="BR97" s="503"/>
      <c r="BS97" s="503"/>
      <c r="BT97" s="503"/>
      <c r="BU97" s="503"/>
      <c r="BV97" s="503"/>
      <c r="BW97" s="503"/>
      <c r="BX97" s="503"/>
      <c r="BY97" s="503"/>
      <c r="BZ97" s="503"/>
      <c r="CA97" s="503"/>
      <c r="CB97" s="503"/>
      <c r="CC97" s="503"/>
      <c r="CD97" s="503"/>
      <c r="CE97" s="503"/>
      <c r="CF97" s="503"/>
      <c r="CG97" s="503"/>
      <c r="CH97" s="503"/>
      <c r="CI97" s="503"/>
      <c r="CJ97" s="503"/>
      <c r="CK97" s="503"/>
      <c r="CL97" s="503"/>
      <c r="CM97" s="503"/>
      <c r="CN97" s="503"/>
      <c r="CO97" s="503"/>
      <c r="CP97" s="503"/>
      <c r="CQ97" s="503"/>
      <c r="CR97" s="503"/>
      <c r="CS97" s="503"/>
      <c r="CT97" s="503"/>
      <c r="CU97" s="503"/>
      <c r="CV97" s="503"/>
      <c r="CW97" s="503"/>
      <c r="CX97" s="503"/>
      <c r="CY97" s="503"/>
      <c r="CZ97" s="503"/>
      <c r="DA97" s="503"/>
      <c r="DB97" s="503"/>
      <c r="DC97" s="503"/>
      <c r="DD97" s="503"/>
      <c r="DE97" s="503"/>
      <c r="DF97" s="503"/>
      <c r="DG97" s="503"/>
      <c r="DH97" s="503"/>
      <c r="DI97" s="503"/>
      <c r="DJ97" s="503"/>
      <c r="DK97" s="503"/>
      <c r="DL97" s="503"/>
      <c r="DM97" s="503"/>
      <c r="DN97" s="503"/>
      <c r="DO97" s="503"/>
      <c r="DP97" s="503"/>
    </row>
    <row r="98" spans="1:120" ht="38.25" customHeight="1">
      <c r="A98" s="23">
        <v>0</v>
      </c>
      <c r="B98" s="556">
        <f t="shared" si="2"/>
        <v>91</v>
      </c>
      <c r="C98" s="539" t="s">
        <v>99</v>
      </c>
      <c r="D98" s="18"/>
      <c r="E98" s="389" t="s">
        <v>1050</v>
      </c>
      <c r="F98" s="565"/>
      <c r="G98" s="395" t="s">
        <v>4913</v>
      </c>
      <c r="H98" s="541" t="s">
        <v>102</v>
      </c>
      <c r="I98" s="567" t="s">
        <v>171</v>
      </c>
      <c r="J98" s="24" t="s">
        <v>171</v>
      </c>
      <c r="K98" s="395" t="s">
        <v>4916</v>
      </c>
      <c r="L98" s="557" t="s">
        <v>106</v>
      </c>
      <c r="M98" s="26" t="s">
        <v>4923</v>
      </c>
      <c r="N98" s="18"/>
      <c r="O98" s="389">
        <v>3</v>
      </c>
      <c r="P98" s="389" t="s">
        <v>4924</v>
      </c>
      <c r="Q98" s="539" t="s">
        <v>533</v>
      </c>
      <c r="R98" s="389" t="s">
        <v>4925</v>
      </c>
      <c r="S98" s="540">
        <v>42625</v>
      </c>
      <c r="T98" s="540">
        <v>43735</v>
      </c>
      <c r="U98" s="557"/>
      <c r="V98" s="14"/>
      <c r="W98" s="544">
        <f t="shared" si="0"/>
        <v>43735</v>
      </c>
      <c r="X98" s="545">
        <v>43646</v>
      </c>
      <c r="Y98" s="395" t="s">
        <v>4926</v>
      </c>
      <c r="Z98" s="546">
        <v>0</v>
      </c>
      <c r="AA98" s="545">
        <v>43661</v>
      </c>
      <c r="AB98" s="395" t="s">
        <v>4920</v>
      </c>
      <c r="AC98" s="389" t="s">
        <v>177</v>
      </c>
      <c r="AD98" s="547">
        <f t="shared" si="1"/>
        <v>0</v>
      </c>
      <c r="AE98" s="546" t="s">
        <v>133</v>
      </c>
      <c r="AF98" s="545">
        <v>43799</v>
      </c>
      <c r="AG98" s="395" t="s">
        <v>4927</v>
      </c>
      <c r="AH98" s="546">
        <v>3</v>
      </c>
      <c r="AI98" s="562">
        <v>43811</v>
      </c>
      <c r="AJ98" s="395" t="s">
        <v>4928</v>
      </c>
      <c r="AK98" s="389" t="s">
        <v>1031</v>
      </c>
      <c r="AL98" s="547">
        <f t="shared" si="12"/>
        <v>1</v>
      </c>
      <c r="AM98" s="546" t="s">
        <v>257</v>
      </c>
      <c r="AN98" s="560"/>
      <c r="AO98" s="18"/>
      <c r="AP98" s="561"/>
      <c r="AQ98" s="560"/>
      <c r="AR98" s="18"/>
      <c r="AS98" s="18"/>
      <c r="AT98" s="18"/>
      <c r="AU98" s="561"/>
      <c r="AV98" s="560"/>
      <c r="AW98" s="18"/>
      <c r="AX98" s="561"/>
      <c r="AY98" s="562"/>
      <c r="AZ98" s="18"/>
      <c r="BA98" s="18"/>
      <c r="BB98" s="18"/>
      <c r="BC98" s="546"/>
      <c r="BD98" s="563" t="s">
        <v>260</v>
      </c>
      <c r="BE98" s="557" t="s">
        <v>260</v>
      </c>
      <c r="BF98" s="389" t="s">
        <v>4218</v>
      </c>
      <c r="BG98" s="395" t="s">
        <v>4928</v>
      </c>
      <c r="BH98" s="554" t="s">
        <v>1031</v>
      </c>
      <c r="BI98" s="564">
        <v>43811</v>
      </c>
      <c r="BJ98" s="14" t="s">
        <v>310</v>
      </c>
      <c r="BK98" s="561"/>
      <c r="BL98" s="503"/>
      <c r="BM98" s="503"/>
      <c r="BN98" s="503"/>
      <c r="BO98" s="503"/>
      <c r="BP98" s="503"/>
      <c r="BQ98" s="503"/>
      <c r="BR98" s="503"/>
      <c r="BS98" s="503"/>
      <c r="BT98" s="503"/>
      <c r="BU98" s="503"/>
      <c r="BV98" s="503"/>
      <c r="BW98" s="503"/>
      <c r="BX98" s="503"/>
      <c r="BY98" s="503"/>
      <c r="BZ98" s="503"/>
      <c r="CA98" s="503"/>
      <c r="CB98" s="503"/>
      <c r="CC98" s="503"/>
      <c r="CD98" s="503"/>
      <c r="CE98" s="503"/>
      <c r="CF98" s="503"/>
      <c r="CG98" s="503"/>
      <c r="CH98" s="503"/>
      <c r="CI98" s="503"/>
      <c r="CJ98" s="503"/>
      <c r="CK98" s="503"/>
      <c r="CL98" s="503"/>
      <c r="CM98" s="503"/>
      <c r="CN98" s="503"/>
      <c r="CO98" s="503"/>
      <c r="CP98" s="503"/>
      <c r="CQ98" s="503"/>
      <c r="CR98" s="503"/>
      <c r="CS98" s="503"/>
      <c r="CT98" s="503"/>
      <c r="CU98" s="503"/>
      <c r="CV98" s="503"/>
      <c r="CW98" s="503"/>
      <c r="CX98" s="503"/>
      <c r="CY98" s="503"/>
      <c r="CZ98" s="503"/>
      <c r="DA98" s="503"/>
      <c r="DB98" s="503"/>
      <c r="DC98" s="503"/>
      <c r="DD98" s="503"/>
      <c r="DE98" s="503"/>
      <c r="DF98" s="503"/>
      <c r="DG98" s="503"/>
      <c r="DH98" s="503"/>
      <c r="DI98" s="503"/>
      <c r="DJ98" s="503"/>
      <c r="DK98" s="503"/>
      <c r="DL98" s="503"/>
      <c r="DM98" s="503"/>
      <c r="DN98" s="503"/>
      <c r="DO98" s="503"/>
      <c r="DP98" s="503"/>
    </row>
    <row r="99" spans="1:120" ht="38.25" customHeight="1">
      <c r="A99" s="23">
        <v>0</v>
      </c>
      <c r="B99" s="556">
        <f t="shared" si="2"/>
        <v>92</v>
      </c>
      <c r="C99" s="539" t="s">
        <v>99</v>
      </c>
      <c r="D99" s="18"/>
      <c r="E99" s="389" t="s">
        <v>1050</v>
      </c>
      <c r="F99" s="565"/>
      <c r="G99" s="395" t="s">
        <v>4913</v>
      </c>
      <c r="H99" s="541" t="s">
        <v>102</v>
      </c>
      <c r="I99" s="567" t="s">
        <v>171</v>
      </c>
      <c r="J99" s="24" t="s">
        <v>171</v>
      </c>
      <c r="K99" s="395" t="s">
        <v>4916</v>
      </c>
      <c r="L99" s="557" t="s">
        <v>106</v>
      </c>
      <c r="M99" s="26" t="s">
        <v>4929</v>
      </c>
      <c r="N99" s="18"/>
      <c r="O99" s="389">
        <v>2</v>
      </c>
      <c r="P99" s="389" t="s">
        <v>4930</v>
      </c>
      <c r="Q99" s="539" t="s">
        <v>391</v>
      </c>
      <c r="R99" s="389" t="s">
        <v>4404</v>
      </c>
      <c r="S99" s="540">
        <v>42916</v>
      </c>
      <c r="T99" s="540">
        <v>43735</v>
      </c>
      <c r="U99" s="557"/>
      <c r="V99" s="14"/>
      <c r="W99" s="544">
        <f t="shared" si="0"/>
        <v>43735</v>
      </c>
      <c r="X99" s="545">
        <v>43646</v>
      </c>
      <c r="Y99" s="395" t="s">
        <v>4931</v>
      </c>
      <c r="Z99" s="546">
        <v>0</v>
      </c>
      <c r="AA99" s="545">
        <v>43661</v>
      </c>
      <c r="AB99" s="395" t="s">
        <v>4932</v>
      </c>
      <c r="AC99" s="389" t="s">
        <v>177</v>
      </c>
      <c r="AD99" s="547">
        <f t="shared" si="1"/>
        <v>0</v>
      </c>
      <c r="AE99" s="546" t="s">
        <v>257</v>
      </c>
      <c r="AF99" s="545">
        <v>43799</v>
      </c>
      <c r="AG99" s="395" t="s">
        <v>460</v>
      </c>
      <c r="AH99" s="546">
        <v>2</v>
      </c>
      <c r="AI99" s="562">
        <v>43809</v>
      </c>
      <c r="AJ99" s="395" t="s">
        <v>4933</v>
      </c>
      <c r="AK99" s="18" t="s">
        <v>180</v>
      </c>
      <c r="AL99" s="547">
        <f t="shared" si="12"/>
        <v>1</v>
      </c>
      <c r="AM99" s="546" t="s">
        <v>257</v>
      </c>
      <c r="AN99" s="560"/>
      <c r="AO99" s="18"/>
      <c r="AP99" s="561"/>
      <c r="AQ99" s="560"/>
      <c r="AR99" s="18"/>
      <c r="AS99" s="18"/>
      <c r="AT99" s="18"/>
      <c r="AU99" s="561"/>
      <c r="AV99" s="560"/>
      <c r="AW99" s="18"/>
      <c r="AX99" s="561"/>
      <c r="AY99" s="562"/>
      <c r="AZ99" s="18"/>
      <c r="BA99" s="18"/>
      <c r="BB99" s="18"/>
      <c r="BC99" s="546"/>
      <c r="BD99" s="563" t="s">
        <v>260</v>
      </c>
      <c r="BE99" s="557" t="s">
        <v>260</v>
      </c>
      <c r="BF99" s="389" t="s">
        <v>4218</v>
      </c>
      <c r="BG99" s="395" t="s">
        <v>4934</v>
      </c>
      <c r="BH99" s="554" t="s">
        <v>180</v>
      </c>
      <c r="BI99" s="564">
        <v>43809</v>
      </c>
      <c r="BJ99" s="14"/>
      <c r="BK99" s="561"/>
      <c r="BL99" s="503"/>
      <c r="BM99" s="503"/>
      <c r="BN99" s="503"/>
      <c r="BO99" s="503"/>
      <c r="BP99" s="503"/>
      <c r="BQ99" s="503"/>
      <c r="BR99" s="503"/>
      <c r="BS99" s="503"/>
      <c r="BT99" s="503"/>
      <c r="BU99" s="503"/>
      <c r="BV99" s="503"/>
      <c r="BW99" s="503"/>
      <c r="BX99" s="503"/>
      <c r="BY99" s="503"/>
      <c r="BZ99" s="503"/>
      <c r="CA99" s="503"/>
      <c r="CB99" s="503"/>
      <c r="CC99" s="503"/>
      <c r="CD99" s="503"/>
      <c r="CE99" s="503"/>
      <c r="CF99" s="503"/>
      <c r="CG99" s="503"/>
      <c r="CH99" s="503"/>
      <c r="CI99" s="503"/>
      <c r="CJ99" s="503"/>
      <c r="CK99" s="503"/>
      <c r="CL99" s="503"/>
      <c r="CM99" s="503"/>
      <c r="CN99" s="503"/>
      <c r="CO99" s="503"/>
      <c r="CP99" s="503"/>
      <c r="CQ99" s="503"/>
      <c r="CR99" s="503"/>
      <c r="CS99" s="503"/>
      <c r="CT99" s="503"/>
      <c r="CU99" s="503"/>
      <c r="CV99" s="503"/>
      <c r="CW99" s="503"/>
      <c r="CX99" s="503"/>
      <c r="CY99" s="503"/>
      <c r="CZ99" s="503"/>
      <c r="DA99" s="503"/>
      <c r="DB99" s="503"/>
      <c r="DC99" s="503"/>
      <c r="DD99" s="503"/>
      <c r="DE99" s="503"/>
      <c r="DF99" s="503"/>
      <c r="DG99" s="503"/>
      <c r="DH99" s="503"/>
      <c r="DI99" s="503"/>
      <c r="DJ99" s="503"/>
      <c r="DK99" s="503"/>
      <c r="DL99" s="503"/>
      <c r="DM99" s="503"/>
      <c r="DN99" s="503"/>
      <c r="DO99" s="503"/>
      <c r="DP99" s="503"/>
    </row>
    <row r="100" spans="1:120" ht="38.25" customHeight="1">
      <c r="A100" s="23">
        <v>104</v>
      </c>
      <c r="B100" s="556">
        <f t="shared" si="2"/>
        <v>93</v>
      </c>
      <c r="C100" s="539" t="s">
        <v>99</v>
      </c>
      <c r="D100" s="18"/>
      <c r="E100" s="389" t="s">
        <v>1050</v>
      </c>
      <c r="F100" s="565"/>
      <c r="G100" s="395" t="s">
        <v>4935</v>
      </c>
      <c r="H100" s="541" t="s">
        <v>102</v>
      </c>
      <c r="I100" s="395" t="s">
        <v>4936</v>
      </c>
      <c r="J100" s="395" t="s">
        <v>4937</v>
      </c>
      <c r="K100" s="395" t="s">
        <v>4938</v>
      </c>
      <c r="L100" s="557" t="s">
        <v>146</v>
      </c>
      <c r="M100" s="26" t="s">
        <v>4939</v>
      </c>
      <c r="N100" s="18"/>
      <c r="O100" s="547">
        <v>1</v>
      </c>
      <c r="P100" s="389" t="s">
        <v>4940</v>
      </c>
      <c r="Q100" s="539" t="s">
        <v>533</v>
      </c>
      <c r="R100" s="389" t="s">
        <v>4941</v>
      </c>
      <c r="S100" s="540">
        <v>42767</v>
      </c>
      <c r="T100" s="540">
        <v>43735</v>
      </c>
      <c r="U100" s="557"/>
      <c r="V100" s="14"/>
      <c r="W100" s="544">
        <f t="shared" si="0"/>
        <v>43735</v>
      </c>
      <c r="X100" s="545">
        <v>43646</v>
      </c>
      <c r="Y100" s="395"/>
      <c r="Z100" s="559">
        <v>0</v>
      </c>
      <c r="AA100" s="545">
        <v>43661</v>
      </c>
      <c r="AB100" s="395"/>
      <c r="AC100" s="389" t="s">
        <v>177</v>
      </c>
      <c r="AD100" s="547">
        <f t="shared" si="1"/>
        <v>0</v>
      </c>
      <c r="AE100" s="546" t="s">
        <v>257</v>
      </c>
      <c r="AF100" s="545">
        <v>43799</v>
      </c>
      <c r="AG100" s="395" t="s">
        <v>460</v>
      </c>
      <c r="AH100" s="559">
        <v>1</v>
      </c>
      <c r="AI100" s="562">
        <v>43811</v>
      </c>
      <c r="AJ100" s="395" t="s">
        <v>4942</v>
      </c>
      <c r="AK100" s="389" t="s">
        <v>1031</v>
      </c>
      <c r="AL100" s="547">
        <f t="shared" si="12"/>
        <v>1</v>
      </c>
      <c r="AM100" s="546" t="s">
        <v>257</v>
      </c>
      <c r="AN100" s="560"/>
      <c r="AO100" s="18"/>
      <c r="AP100" s="561"/>
      <c r="AQ100" s="560"/>
      <c r="AR100" s="18"/>
      <c r="AS100" s="18"/>
      <c r="AT100" s="18"/>
      <c r="AU100" s="561"/>
      <c r="AV100" s="560"/>
      <c r="AW100" s="18"/>
      <c r="AX100" s="561"/>
      <c r="AY100" s="562"/>
      <c r="AZ100" s="18"/>
      <c r="BA100" s="18"/>
      <c r="BB100" s="18"/>
      <c r="BC100" s="546"/>
      <c r="BD100" s="563" t="s">
        <v>260</v>
      </c>
      <c r="BE100" s="557" t="s">
        <v>260</v>
      </c>
      <c r="BF100" s="389" t="s">
        <v>4218</v>
      </c>
      <c r="BG100" s="395" t="s">
        <v>4942</v>
      </c>
      <c r="BH100" s="554" t="s">
        <v>1031</v>
      </c>
      <c r="BI100" s="564">
        <v>43811</v>
      </c>
      <c r="BJ100" s="14" t="s">
        <v>310</v>
      </c>
      <c r="BK100" s="561"/>
      <c r="BL100" s="503"/>
      <c r="BM100" s="503"/>
      <c r="BN100" s="503"/>
      <c r="BO100" s="503"/>
      <c r="BP100" s="503"/>
      <c r="BQ100" s="503"/>
      <c r="BR100" s="503"/>
      <c r="BS100" s="503"/>
      <c r="BT100" s="503"/>
      <c r="BU100" s="503"/>
      <c r="BV100" s="503"/>
      <c r="BW100" s="503"/>
      <c r="BX100" s="503"/>
      <c r="BY100" s="503"/>
      <c r="BZ100" s="503"/>
      <c r="CA100" s="503"/>
      <c r="CB100" s="503"/>
      <c r="CC100" s="503"/>
      <c r="CD100" s="503"/>
      <c r="CE100" s="503"/>
      <c r="CF100" s="503"/>
      <c r="CG100" s="503"/>
      <c r="CH100" s="503"/>
      <c r="CI100" s="503"/>
      <c r="CJ100" s="503"/>
      <c r="CK100" s="503"/>
      <c r="CL100" s="503"/>
      <c r="CM100" s="503"/>
      <c r="CN100" s="503"/>
      <c r="CO100" s="503"/>
      <c r="CP100" s="503"/>
      <c r="CQ100" s="503"/>
      <c r="CR100" s="503"/>
      <c r="CS100" s="503"/>
      <c r="CT100" s="503"/>
      <c r="CU100" s="503"/>
      <c r="CV100" s="503"/>
      <c r="CW100" s="503"/>
      <c r="CX100" s="503"/>
      <c r="CY100" s="503"/>
      <c r="CZ100" s="503"/>
      <c r="DA100" s="503"/>
      <c r="DB100" s="503"/>
      <c r="DC100" s="503"/>
      <c r="DD100" s="503"/>
      <c r="DE100" s="503"/>
      <c r="DF100" s="503"/>
      <c r="DG100" s="503"/>
      <c r="DH100" s="503"/>
      <c r="DI100" s="503"/>
      <c r="DJ100" s="503"/>
      <c r="DK100" s="503"/>
      <c r="DL100" s="503"/>
      <c r="DM100" s="503"/>
      <c r="DN100" s="503"/>
      <c r="DO100" s="503"/>
      <c r="DP100" s="503"/>
    </row>
    <row r="101" spans="1:120" ht="38.25" customHeight="1">
      <c r="A101" s="23">
        <v>0</v>
      </c>
      <c r="B101" s="556">
        <f t="shared" si="2"/>
        <v>94</v>
      </c>
      <c r="C101" s="539" t="s">
        <v>99</v>
      </c>
      <c r="D101" s="18"/>
      <c r="E101" s="389" t="s">
        <v>1050</v>
      </c>
      <c r="F101" s="565"/>
      <c r="G101" s="395" t="s">
        <v>4935</v>
      </c>
      <c r="H101" s="541" t="s">
        <v>102</v>
      </c>
      <c r="I101" s="567" t="s">
        <v>171</v>
      </c>
      <c r="J101" s="24" t="s">
        <v>171</v>
      </c>
      <c r="K101" s="395" t="s">
        <v>4938</v>
      </c>
      <c r="L101" s="557" t="s">
        <v>106</v>
      </c>
      <c r="M101" s="26" t="s">
        <v>4943</v>
      </c>
      <c r="N101" s="18"/>
      <c r="O101" s="389">
        <v>1</v>
      </c>
      <c r="P101" s="389" t="s">
        <v>978</v>
      </c>
      <c r="Q101" s="539" t="s">
        <v>533</v>
      </c>
      <c r="R101" s="389" t="s">
        <v>4944</v>
      </c>
      <c r="S101" s="540">
        <v>42767</v>
      </c>
      <c r="T101" s="540">
        <v>43735</v>
      </c>
      <c r="U101" s="557"/>
      <c r="V101" s="14"/>
      <c r="W101" s="544">
        <f t="shared" si="0"/>
        <v>43735</v>
      </c>
      <c r="X101" s="545">
        <v>43646</v>
      </c>
      <c r="Y101" s="395"/>
      <c r="Z101" s="546">
        <v>0</v>
      </c>
      <c r="AA101" s="545">
        <v>43661</v>
      </c>
      <c r="AB101" s="395"/>
      <c r="AC101" s="389" t="s">
        <v>177</v>
      </c>
      <c r="AD101" s="547">
        <f t="shared" si="1"/>
        <v>0</v>
      </c>
      <c r="AE101" s="546" t="s">
        <v>257</v>
      </c>
      <c r="AF101" s="545">
        <v>43799</v>
      </c>
      <c r="AG101" s="395" t="s">
        <v>460</v>
      </c>
      <c r="AH101" s="546">
        <v>1</v>
      </c>
      <c r="AI101" s="562">
        <v>43811</v>
      </c>
      <c r="AJ101" s="395" t="s">
        <v>4942</v>
      </c>
      <c r="AK101" s="389" t="s">
        <v>1031</v>
      </c>
      <c r="AL101" s="547">
        <f t="shared" si="12"/>
        <v>1</v>
      </c>
      <c r="AM101" s="546" t="s">
        <v>257</v>
      </c>
      <c r="AN101" s="560"/>
      <c r="AO101" s="18"/>
      <c r="AP101" s="561"/>
      <c r="AQ101" s="560"/>
      <c r="AR101" s="18"/>
      <c r="AS101" s="18"/>
      <c r="AT101" s="18"/>
      <c r="AU101" s="561"/>
      <c r="AV101" s="560"/>
      <c r="AW101" s="18"/>
      <c r="AX101" s="561"/>
      <c r="AY101" s="562"/>
      <c r="AZ101" s="18"/>
      <c r="BA101" s="18"/>
      <c r="BB101" s="18"/>
      <c r="BC101" s="546"/>
      <c r="BD101" s="563" t="s">
        <v>260</v>
      </c>
      <c r="BE101" s="557" t="s">
        <v>260</v>
      </c>
      <c r="BF101" s="389" t="s">
        <v>4218</v>
      </c>
      <c r="BG101" s="395" t="s">
        <v>4942</v>
      </c>
      <c r="BH101" s="554" t="s">
        <v>1031</v>
      </c>
      <c r="BI101" s="564">
        <v>43811</v>
      </c>
      <c r="BJ101" s="14" t="s">
        <v>310</v>
      </c>
      <c r="BK101" s="561"/>
      <c r="BL101" s="503"/>
      <c r="BM101" s="503"/>
      <c r="BN101" s="503"/>
      <c r="BO101" s="503"/>
      <c r="BP101" s="503"/>
      <c r="BQ101" s="503"/>
      <c r="BR101" s="503"/>
      <c r="BS101" s="503"/>
      <c r="BT101" s="503"/>
      <c r="BU101" s="503"/>
      <c r="BV101" s="503"/>
      <c r="BW101" s="503"/>
      <c r="BX101" s="503"/>
      <c r="BY101" s="503"/>
      <c r="BZ101" s="503"/>
      <c r="CA101" s="503"/>
      <c r="CB101" s="503"/>
      <c r="CC101" s="503"/>
      <c r="CD101" s="503"/>
      <c r="CE101" s="503"/>
      <c r="CF101" s="503"/>
      <c r="CG101" s="503"/>
      <c r="CH101" s="503"/>
      <c r="CI101" s="503"/>
      <c r="CJ101" s="503"/>
      <c r="CK101" s="503"/>
      <c r="CL101" s="503"/>
      <c r="CM101" s="503"/>
      <c r="CN101" s="503"/>
      <c r="CO101" s="503"/>
      <c r="CP101" s="503"/>
      <c r="CQ101" s="503"/>
      <c r="CR101" s="503"/>
      <c r="CS101" s="503"/>
      <c r="CT101" s="503"/>
      <c r="CU101" s="503"/>
      <c r="CV101" s="503"/>
      <c r="CW101" s="503"/>
      <c r="CX101" s="503"/>
      <c r="CY101" s="503"/>
      <c r="CZ101" s="503"/>
      <c r="DA101" s="503"/>
      <c r="DB101" s="503"/>
      <c r="DC101" s="503"/>
      <c r="DD101" s="503"/>
      <c r="DE101" s="503"/>
      <c r="DF101" s="503"/>
      <c r="DG101" s="503"/>
      <c r="DH101" s="503"/>
      <c r="DI101" s="503"/>
      <c r="DJ101" s="503"/>
      <c r="DK101" s="503"/>
      <c r="DL101" s="503"/>
      <c r="DM101" s="503"/>
      <c r="DN101" s="503"/>
      <c r="DO101" s="503"/>
      <c r="DP101" s="503"/>
    </row>
    <row r="102" spans="1:120" ht="38.25" customHeight="1">
      <c r="A102" s="23">
        <v>106</v>
      </c>
      <c r="B102" s="556">
        <f t="shared" si="2"/>
        <v>95</v>
      </c>
      <c r="C102" s="539" t="s">
        <v>99</v>
      </c>
      <c r="D102" s="18"/>
      <c r="E102" s="389" t="s">
        <v>1050</v>
      </c>
      <c r="F102" s="565"/>
      <c r="G102" s="395" t="s">
        <v>4945</v>
      </c>
      <c r="H102" s="541" t="s">
        <v>102</v>
      </c>
      <c r="I102" s="395" t="s">
        <v>4946</v>
      </c>
      <c r="J102" s="395"/>
      <c r="K102" s="395" t="s">
        <v>4947</v>
      </c>
      <c r="L102" s="557" t="s">
        <v>146</v>
      </c>
      <c r="M102" s="26" t="s">
        <v>4948</v>
      </c>
      <c r="N102" s="18"/>
      <c r="O102" s="389">
        <v>1</v>
      </c>
      <c r="P102" s="389" t="s">
        <v>572</v>
      </c>
      <c r="Q102" s="539" t="s">
        <v>533</v>
      </c>
      <c r="R102" s="389" t="s">
        <v>4488</v>
      </c>
      <c r="S102" s="540">
        <v>42948</v>
      </c>
      <c r="T102" s="540">
        <v>43735</v>
      </c>
      <c r="U102" s="557"/>
      <c r="V102" s="14"/>
      <c r="W102" s="544">
        <f t="shared" si="0"/>
        <v>43735</v>
      </c>
      <c r="X102" s="545">
        <v>43646</v>
      </c>
      <c r="Y102" s="395" t="s">
        <v>4949</v>
      </c>
      <c r="Z102" s="546">
        <v>0</v>
      </c>
      <c r="AA102" s="545">
        <v>43661</v>
      </c>
      <c r="AB102" s="395"/>
      <c r="AC102" s="389" t="s">
        <v>177</v>
      </c>
      <c r="AD102" s="547">
        <f t="shared" si="1"/>
        <v>0</v>
      </c>
      <c r="AE102" s="546" t="s">
        <v>115</v>
      </c>
      <c r="AF102" s="545">
        <v>43799</v>
      </c>
      <c r="AG102" s="395" t="s">
        <v>4950</v>
      </c>
      <c r="AH102" s="546">
        <v>1</v>
      </c>
      <c r="AI102" s="562">
        <v>43811</v>
      </c>
      <c r="AJ102" s="549" t="s">
        <v>4951</v>
      </c>
      <c r="AK102" s="389" t="s">
        <v>1031</v>
      </c>
      <c r="AL102" s="547">
        <f t="shared" si="12"/>
        <v>1</v>
      </c>
      <c r="AM102" s="546" t="s">
        <v>257</v>
      </c>
      <c r="AN102" s="560"/>
      <c r="AO102" s="18"/>
      <c r="AP102" s="561"/>
      <c r="AQ102" s="560"/>
      <c r="AR102" s="18"/>
      <c r="AS102" s="18"/>
      <c r="AT102" s="18"/>
      <c r="AU102" s="561"/>
      <c r="AV102" s="560"/>
      <c r="AW102" s="18"/>
      <c r="AX102" s="561"/>
      <c r="AY102" s="562"/>
      <c r="AZ102" s="18"/>
      <c r="BA102" s="18"/>
      <c r="BB102" s="18"/>
      <c r="BC102" s="546"/>
      <c r="BD102" s="563" t="s">
        <v>260</v>
      </c>
      <c r="BE102" s="557" t="s">
        <v>260</v>
      </c>
      <c r="BF102" s="389" t="s">
        <v>4218</v>
      </c>
      <c r="BG102" s="549" t="s">
        <v>4951</v>
      </c>
      <c r="BH102" s="554" t="s">
        <v>1031</v>
      </c>
      <c r="BI102" s="564">
        <v>43811</v>
      </c>
      <c r="BJ102" s="14" t="s">
        <v>310</v>
      </c>
      <c r="BK102" s="561"/>
      <c r="BL102" s="503"/>
      <c r="BM102" s="503"/>
      <c r="BN102" s="503"/>
      <c r="BO102" s="503"/>
      <c r="BP102" s="503"/>
      <c r="BQ102" s="503"/>
      <c r="BR102" s="503"/>
      <c r="BS102" s="503"/>
      <c r="BT102" s="503"/>
      <c r="BU102" s="503"/>
      <c r="BV102" s="503"/>
      <c r="BW102" s="503"/>
      <c r="BX102" s="503"/>
      <c r="BY102" s="503"/>
      <c r="BZ102" s="503"/>
      <c r="CA102" s="503"/>
      <c r="CB102" s="503"/>
      <c r="CC102" s="503"/>
      <c r="CD102" s="503"/>
      <c r="CE102" s="503"/>
      <c r="CF102" s="503"/>
      <c r="CG102" s="503"/>
      <c r="CH102" s="503"/>
      <c r="CI102" s="503"/>
      <c r="CJ102" s="503"/>
      <c r="CK102" s="503"/>
      <c r="CL102" s="503"/>
      <c r="CM102" s="503"/>
      <c r="CN102" s="503"/>
      <c r="CO102" s="503"/>
      <c r="CP102" s="503"/>
      <c r="CQ102" s="503"/>
      <c r="CR102" s="503"/>
      <c r="CS102" s="503"/>
      <c r="CT102" s="503"/>
      <c r="CU102" s="503"/>
      <c r="CV102" s="503"/>
      <c r="CW102" s="503"/>
      <c r="CX102" s="503"/>
      <c r="CY102" s="503"/>
      <c r="CZ102" s="503"/>
      <c r="DA102" s="503"/>
      <c r="DB102" s="503"/>
      <c r="DC102" s="503"/>
      <c r="DD102" s="503"/>
      <c r="DE102" s="503"/>
      <c r="DF102" s="503"/>
      <c r="DG102" s="503"/>
      <c r="DH102" s="503"/>
      <c r="DI102" s="503"/>
      <c r="DJ102" s="503"/>
      <c r="DK102" s="503"/>
      <c r="DL102" s="503"/>
      <c r="DM102" s="503"/>
      <c r="DN102" s="503"/>
      <c r="DO102" s="503"/>
      <c r="DP102" s="503"/>
    </row>
    <row r="103" spans="1:120" ht="38.25" customHeight="1">
      <c r="A103" s="23">
        <v>0</v>
      </c>
      <c r="B103" s="556">
        <f t="shared" si="2"/>
        <v>96</v>
      </c>
      <c r="C103" s="539" t="s">
        <v>99</v>
      </c>
      <c r="D103" s="18"/>
      <c r="E103" s="389" t="s">
        <v>1050</v>
      </c>
      <c r="F103" s="565"/>
      <c r="G103" s="395" t="s">
        <v>4945</v>
      </c>
      <c r="H103" s="541" t="s">
        <v>102</v>
      </c>
      <c r="I103" s="567" t="s">
        <v>171</v>
      </c>
      <c r="J103" s="24" t="s">
        <v>171</v>
      </c>
      <c r="K103" s="395" t="s">
        <v>4947</v>
      </c>
      <c r="L103" s="557" t="s">
        <v>106</v>
      </c>
      <c r="M103" s="26" t="s">
        <v>4952</v>
      </c>
      <c r="N103" s="18"/>
      <c r="O103" s="389">
        <v>1</v>
      </c>
      <c r="P103" s="389" t="s">
        <v>4953</v>
      </c>
      <c r="Q103" s="539" t="s">
        <v>533</v>
      </c>
      <c r="R103" s="389" t="s">
        <v>4908</v>
      </c>
      <c r="S103" s="540">
        <v>42640</v>
      </c>
      <c r="T103" s="540">
        <v>43735</v>
      </c>
      <c r="U103" s="557"/>
      <c r="V103" s="14"/>
      <c r="W103" s="544">
        <f t="shared" si="0"/>
        <v>43735</v>
      </c>
      <c r="X103" s="545">
        <v>43646</v>
      </c>
      <c r="Y103" s="395" t="s">
        <v>4954</v>
      </c>
      <c r="Z103" s="559">
        <v>1</v>
      </c>
      <c r="AA103" s="545">
        <v>43661</v>
      </c>
      <c r="AB103" s="395" t="s">
        <v>4955</v>
      </c>
      <c r="AC103" s="389" t="s">
        <v>177</v>
      </c>
      <c r="AD103" s="547">
        <f t="shared" si="1"/>
        <v>1</v>
      </c>
      <c r="AE103" s="546" t="s">
        <v>257</v>
      </c>
      <c r="AF103" s="545">
        <v>43799</v>
      </c>
      <c r="AG103" s="395" t="s">
        <v>460</v>
      </c>
      <c r="AH103" s="546">
        <v>1</v>
      </c>
      <c r="AI103" s="562">
        <v>43811</v>
      </c>
      <c r="AJ103" s="395" t="s">
        <v>4956</v>
      </c>
      <c r="AK103" s="389" t="s">
        <v>1031</v>
      </c>
      <c r="AL103" s="547">
        <f t="shared" si="12"/>
        <v>1</v>
      </c>
      <c r="AM103" s="546" t="s">
        <v>257</v>
      </c>
      <c r="AN103" s="560"/>
      <c r="AO103" s="18"/>
      <c r="AP103" s="561"/>
      <c r="AQ103" s="560"/>
      <c r="AR103" s="18"/>
      <c r="AS103" s="18"/>
      <c r="AT103" s="18"/>
      <c r="AU103" s="561"/>
      <c r="AV103" s="560"/>
      <c r="AW103" s="18"/>
      <c r="AX103" s="561"/>
      <c r="AY103" s="562"/>
      <c r="AZ103" s="18"/>
      <c r="BA103" s="18"/>
      <c r="BB103" s="18"/>
      <c r="BC103" s="546"/>
      <c r="BD103" s="563" t="s">
        <v>260</v>
      </c>
      <c r="BE103" s="557" t="s">
        <v>260</v>
      </c>
      <c r="BF103" s="389" t="s">
        <v>4218</v>
      </c>
      <c r="BG103" s="549" t="s">
        <v>4951</v>
      </c>
      <c r="BH103" s="554" t="s">
        <v>1031</v>
      </c>
      <c r="BI103" s="564">
        <v>43811</v>
      </c>
      <c r="BJ103" s="14" t="s">
        <v>310</v>
      </c>
      <c r="BK103" s="561"/>
      <c r="BL103" s="503"/>
      <c r="BM103" s="503"/>
      <c r="BN103" s="503"/>
      <c r="BO103" s="503"/>
      <c r="BP103" s="503"/>
      <c r="BQ103" s="503"/>
      <c r="BR103" s="503"/>
      <c r="BS103" s="503"/>
      <c r="BT103" s="503"/>
      <c r="BU103" s="503"/>
      <c r="BV103" s="503"/>
      <c r="BW103" s="503"/>
      <c r="BX103" s="503"/>
      <c r="BY103" s="503"/>
      <c r="BZ103" s="503"/>
      <c r="CA103" s="503"/>
      <c r="CB103" s="503"/>
      <c r="CC103" s="503"/>
      <c r="CD103" s="503"/>
      <c r="CE103" s="503"/>
      <c r="CF103" s="503"/>
      <c r="CG103" s="503"/>
      <c r="CH103" s="503"/>
      <c r="CI103" s="503"/>
      <c r="CJ103" s="503"/>
      <c r="CK103" s="503"/>
      <c r="CL103" s="503"/>
      <c r="CM103" s="503"/>
      <c r="CN103" s="503"/>
      <c r="CO103" s="503"/>
      <c r="CP103" s="503"/>
      <c r="CQ103" s="503"/>
      <c r="CR103" s="503"/>
      <c r="CS103" s="503"/>
      <c r="CT103" s="503"/>
      <c r="CU103" s="503"/>
      <c r="CV103" s="503"/>
      <c r="CW103" s="503"/>
      <c r="CX103" s="503"/>
      <c r="CY103" s="503"/>
      <c r="CZ103" s="503"/>
      <c r="DA103" s="503"/>
      <c r="DB103" s="503"/>
      <c r="DC103" s="503"/>
      <c r="DD103" s="503"/>
      <c r="DE103" s="503"/>
      <c r="DF103" s="503"/>
      <c r="DG103" s="503"/>
      <c r="DH103" s="503"/>
      <c r="DI103" s="503"/>
      <c r="DJ103" s="503"/>
      <c r="DK103" s="503"/>
      <c r="DL103" s="503"/>
      <c r="DM103" s="503"/>
      <c r="DN103" s="503"/>
      <c r="DO103" s="503"/>
      <c r="DP103" s="503"/>
    </row>
    <row r="104" spans="1:120" ht="38.25" customHeight="1">
      <c r="A104" s="23">
        <v>107</v>
      </c>
      <c r="B104" s="556">
        <f t="shared" si="2"/>
        <v>97</v>
      </c>
      <c r="C104" s="539" t="s">
        <v>99</v>
      </c>
      <c r="D104" s="18"/>
      <c r="E104" s="389" t="s">
        <v>1050</v>
      </c>
      <c r="F104" s="565"/>
      <c r="G104" s="395" t="s">
        <v>4957</v>
      </c>
      <c r="H104" s="541" t="s">
        <v>102</v>
      </c>
      <c r="I104" s="395" t="s">
        <v>4958</v>
      </c>
      <c r="J104" s="395" t="s">
        <v>4959</v>
      </c>
      <c r="K104" s="395" t="s">
        <v>4960</v>
      </c>
      <c r="L104" s="557" t="s">
        <v>146</v>
      </c>
      <c r="M104" s="26" t="s">
        <v>4961</v>
      </c>
      <c r="N104" s="18"/>
      <c r="O104" s="547">
        <v>1</v>
      </c>
      <c r="P104" s="389" t="s">
        <v>4940</v>
      </c>
      <c r="Q104" s="539" t="s">
        <v>533</v>
      </c>
      <c r="R104" s="389" t="s">
        <v>4941</v>
      </c>
      <c r="S104" s="540">
        <v>42767</v>
      </c>
      <c r="T104" s="540">
        <v>43735</v>
      </c>
      <c r="U104" s="557"/>
      <c r="V104" s="14"/>
      <c r="W104" s="544">
        <f t="shared" si="0"/>
        <v>43735</v>
      </c>
      <c r="X104" s="545">
        <v>43646</v>
      </c>
      <c r="Y104" s="395"/>
      <c r="Z104" s="546">
        <v>0</v>
      </c>
      <c r="AA104" s="545">
        <v>43661</v>
      </c>
      <c r="AB104" s="395"/>
      <c r="AC104" s="389" t="s">
        <v>177</v>
      </c>
      <c r="AD104" s="547">
        <f t="shared" si="1"/>
        <v>0</v>
      </c>
      <c r="AE104" s="546" t="s">
        <v>257</v>
      </c>
      <c r="AF104" s="545">
        <v>43799</v>
      </c>
      <c r="AG104" s="395" t="s">
        <v>460</v>
      </c>
      <c r="AH104" s="559">
        <v>1</v>
      </c>
      <c r="AI104" s="562">
        <v>43811</v>
      </c>
      <c r="AJ104" s="549" t="s">
        <v>4962</v>
      </c>
      <c r="AK104" s="389" t="s">
        <v>1031</v>
      </c>
      <c r="AL104" s="547">
        <f t="shared" si="12"/>
        <v>1</v>
      </c>
      <c r="AM104" s="546" t="s">
        <v>257</v>
      </c>
      <c r="AN104" s="560"/>
      <c r="AO104" s="18"/>
      <c r="AP104" s="561"/>
      <c r="AQ104" s="560"/>
      <c r="AR104" s="18"/>
      <c r="AS104" s="18"/>
      <c r="AT104" s="18"/>
      <c r="AU104" s="561"/>
      <c r="AV104" s="560"/>
      <c r="AW104" s="18"/>
      <c r="AX104" s="561"/>
      <c r="AY104" s="562"/>
      <c r="AZ104" s="18"/>
      <c r="BA104" s="18"/>
      <c r="BB104" s="18"/>
      <c r="BC104" s="546"/>
      <c r="BD104" s="563" t="s">
        <v>260</v>
      </c>
      <c r="BE104" s="557" t="s">
        <v>260</v>
      </c>
      <c r="BF104" s="389" t="s">
        <v>4218</v>
      </c>
      <c r="BG104" s="549" t="s">
        <v>4962</v>
      </c>
      <c r="BH104" s="554" t="s">
        <v>1031</v>
      </c>
      <c r="BI104" s="564">
        <v>43811</v>
      </c>
      <c r="BJ104" s="14" t="s">
        <v>310</v>
      </c>
      <c r="BK104" s="561"/>
      <c r="BL104" s="503"/>
      <c r="BM104" s="503"/>
      <c r="BN104" s="503"/>
      <c r="BO104" s="503"/>
      <c r="BP104" s="503"/>
      <c r="BQ104" s="503"/>
      <c r="BR104" s="503"/>
      <c r="BS104" s="503"/>
      <c r="BT104" s="503"/>
      <c r="BU104" s="503"/>
      <c r="BV104" s="503"/>
      <c r="BW104" s="503"/>
      <c r="BX104" s="503"/>
      <c r="BY104" s="503"/>
      <c r="BZ104" s="503"/>
      <c r="CA104" s="503"/>
      <c r="CB104" s="503"/>
      <c r="CC104" s="503"/>
      <c r="CD104" s="503"/>
      <c r="CE104" s="503"/>
      <c r="CF104" s="503"/>
      <c r="CG104" s="503"/>
      <c r="CH104" s="503"/>
      <c r="CI104" s="503"/>
      <c r="CJ104" s="503"/>
      <c r="CK104" s="503"/>
      <c r="CL104" s="503"/>
      <c r="CM104" s="503"/>
      <c r="CN104" s="503"/>
      <c r="CO104" s="503"/>
      <c r="CP104" s="503"/>
      <c r="CQ104" s="503"/>
      <c r="CR104" s="503"/>
      <c r="CS104" s="503"/>
      <c r="CT104" s="503"/>
      <c r="CU104" s="503"/>
      <c r="CV104" s="503"/>
      <c r="CW104" s="503"/>
      <c r="CX104" s="503"/>
      <c r="CY104" s="503"/>
      <c r="CZ104" s="503"/>
      <c r="DA104" s="503"/>
      <c r="DB104" s="503"/>
      <c r="DC104" s="503"/>
      <c r="DD104" s="503"/>
      <c r="DE104" s="503"/>
      <c r="DF104" s="503"/>
      <c r="DG104" s="503"/>
      <c r="DH104" s="503"/>
      <c r="DI104" s="503"/>
      <c r="DJ104" s="503"/>
      <c r="DK104" s="503"/>
      <c r="DL104" s="503"/>
      <c r="DM104" s="503"/>
      <c r="DN104" s="503"/>
      <c r="DO104" s="503"/>
      <c r="DP104" s="503"/>
    </row>
    <row r="105" spans="1:120" ht="38.25" customHeight="1">
      <c r="A105" s="23">
        <v>0</v>
      </c>
      <c r="B105" s="556">
        <f t="shared" si="2"/>
        <v>98</v>
      </c>
      <c r="C105" s="539" t="s">
        <v>99</v>
      </c>
      <c r="D105" s="18"/>
      <c r="E105" s="389" t="s">
        <v>1050</v>
      </c>
      <c r="F105" s="565"/>
      <c r="G105" s="395" t="s">
        <v>4957</v>
      </c>
      <c r="H105" s="541" t="s">
        <v>102</v>
      </c>
      <c r="I105" s="395" t="s">
        <v>4963</v>
      </c>
      <c r="J105" s="395" t="s">
        <v>4959</v>
      </c>
      <c r="K105" s="395" t="s">
        <v>4960</v>
      </c>
      <c r="L105" s="557" t="s">
        <v>106</v>
      </c>
      <c r="M105" s="26" t="s">
        <v>4964</v>
      </c>
      <c r="N105" s="18"/>
      <c r="O105" s="389">
        <v>6</v>
      </c>
      <c r="P105" s="389" t="s">
        <v>4965</v>
      </c>
      <c r="Q105" s="539" t="s">
        <v>533</v>
      </c>
      <c r="R105" s="389" t="s">
        <v>4966</v>
      </c>
      <c r="S105" s="540">
        <v>42920</v>
      </c>
      <c r="T105" s="540">
        <v>43735</v>
      </c>
      <c r="U105" s="557"/>
      <c r="V105" s="14"/>
      <c r="W105" s="544">
        <f t="shared" si="0"/>
        <v>43735</v>
      </c>
      <c r="X105" s="545">
        <v>43646</v>
      </c>
      <c r="Y105" s="395" t="s">
        <v>4967</v>
      </c>
      <c r="Z105" s="546">
        <v>0</v>
      </c>
      <c r="AA105" s="545">
        <v>43661</v>
      </c>
      <c r="AB105" s="395" t="s">
        <v>4968</v>
      </c>
      <c r="AC105" s="389" t="s">
        <v>177</v>
      </c>
      <c r="AD105" s="547">
        <f t="shared" si="1"/>
        <v>0</v>
      </c>
      <c r="AE105" s="546" t="s">
        <v>257</v>
      </c>
      <c r="AF105" s="545">
        <v>43799</v>
      </c>
      <c r="AG105" s="395" t="s">
        <v>460</v>
      </c>
      <c r="AH105" s="546">
        <v>6</v>
      </c>
      <c r="AI105" s="562">
        <v>43811</v>
      </c>
      <c r="AJ105" s="549" t="s">
        <v>4962</v>
      </c>
      <c r="AK105" s="389" t="s">
        <v>1031</v>
      </c>
      <c r="AL105" s="547">
        <f t="shared" si="12"/>
        <v>1</v>
      </c>
      <c r="AM105" s="546" t="s">
        <v>257</v>
      </c>
      <c r="AN105" s="560"/>
      <c r="AO105" s="18"/>
      <c r="AP105" s="561"/>
      <c r="AQ105" s="560"/>
      <c r="AR105" s="18"/>
      <c r="AS105" s="18"/>
      <c r="AT105" s="18"/>
      <c r="AU105" s="561"/>
      <c r="AV105" s="560"/>
      <c r="AW105" s="18"/>
      <c r="AX105" s="561"/>
      <c r="AY105" s="562"/>
      <c r="AZ105" s="18"/>
      <c r="BA105" s="18"/>
      <c r="BB105" s="18"/>
      <c r="BC105" s="546"/>
      <c r="BD105" s="563" t="s">
        <v>260</v>
      </c>
      <c r="BE105" s="557" t="s">
        <v>260</v>
      </c>
      <c r="BF105" s="389" t="s">
        <v>4218</v>
      </c>
      <c r="BG105" s="549" t="s">
        <v>4962</v>
      </c>
      <c r="BH105" s="554" t="s">
        <v>1031</v>
      </c>
      <c r="BI105" s="564">
        <v>43811</v>
      </c>
      <c r="BJ105" s="14" t="s">
        <v>310</v>
      </c>
      <c r="BK105" s="561"/>
      <c r="BL105" s="503"/>
      <c r="BM105" s="503"/>
      <c r="BN105" s="503"/>
      <c r="BO105" s="503"/>
      <c r="BP105" s="503"/>
      <c r="BQ105" s="503"/>
      <c r="BR105" s="503"/>
      <c r="BS105" s="503"/>
      <c r="BT105" s="503"/>
      <c r="BU105" s="503"/>
      <c r="BV105" s="503"/>
      <c r="BW105" s="503"/>
      <c r="BX105" s="503"/>
      <c r="BY105" s="503"/>
      <c r="BZ105" s="503"/>
      <c r="CA105" s="503"/>
      <c r="CB105" s="503"/>
      <c r="CC105" s="503"/>
      <c r="CD105" s="503"/>
      <c r="CE105" s="503"/>
      <c r="CF105" s="503"/>
      <c r="CG105" s="503"/>
      <c r="CH105" s="503"/>
      <c r="CI105" s="503"/>
      <c r="CJ105" s="503"/>
      <c r="CK105" s="503"/>
      <c r="CL105" s="503"/>
      <c r="CM105" s="503"/>
      <c r="CN105" s="503"/>
      <c r="CO105" s="503"/>
      <c r="CP105" s="503"/>
      <c r="CQ105" s="503"/>
      <c r="CR105" s="503"/>
      <c r="CS105" s="503"/>
      <c r="CT105" s="503"/>
      <c r="CU105" s="503"/>
      <c r="CV105" s="503"/>
      <c r="CW105" s="503"/>
      <c r="CX105" s="503"/>
      <c r="CY105" s="503"/>
      <c r="CZ105" s="503"/>
      <c r="DA105" s="503"/>
      <c r="DB105" s="503"/>
      <c r="DC105" s="503"/>
      <c r="DD105" s="503"/>
      <c r="DE105" s="503"/>
      <c r="DF105" s="503"/>
      <c r="DG105" s="503"/>
      <c r="DH105" s="503"/>
      <c r="DI105" s="503"/>
      <c r="DJ105" s="503"/>
      <c r="DK105" s="503"/>
      <c r="DL105" s="503"/>
      <c r="DM105" s="503"/>
      <c r="DN105" s="503"/>
      <c r="DO105" s="503"/>
      <c r="DP105" s="503"/>
    </row>
    <row r="106" spans="1:120" ht="38.25" customHeight="1">
      <c r="A106" s="23">
        <v>0</v>
      </c>
      <c r="B106" s="556">
        <f t="shared" si="2"/>
        <v>99</v>
      </c>
      <c r="C106" s="539" t="s">
        <v>99</v>
      </c>
      <c r="D106" s="18"/>
      <c r="E106" s="389" t="s">
        <v>1050</v>
      </c>
      <c r="F106" s="565"/>
      <c r="G106" s="395" t="s">
        <v>4957</v>
      </c>
      <c r="H106" s="541" t="s">
        <v>102</v>
      </c>
      <c r="I106" s="395" t="s">
        <v>4969</v>
      </c>
      <c r="J106" s="395" t="s">
        <v>4959</v>
      </c>
      <c r="K106" s="395" t="s">
        <v>4960</v>
      </c>
      <c r="L106" s="557" t="s">
        <v>106</v>
      </c>
      <c r="M106" s="395" t="s">
        <v>4970</v>
      </c>
      <c r="N106" s="18"/>
      <c r="O106" s="388">
        <v>1</v>
      </c>
      <c r="P106" s="389" t="s">
        <v>4971</v>
      </c>
      <c r="Q106" s="539" t="s">
        <v>533</v>
      </c>
      <c r="R106" s="389" t="s">
        <v>4966</v>
      </c>
      <c r="S106" s="540">
        <v>43340</v>
      </c>
      <c r="T106" s="540">
        <v>43735</v>
      </c>
      <c r="U106" s="557"/>
      <c r="V106" s="14"/>
      <c r="W106" s="544">
        <f t="shared" si="0"/>
        <v>43735</v>
      </c>
      <c r="X106" s="545">
        <v>43646</v>
      </c>
      <c r="Y106" s="395" t="s">
        <v>4972</v>
      </c>
      <c r="Z106" s="546">
        <v>0</v>
      </c>
      <c r="AA106" s="545">
        <v>43661</v>
      </c>
      <c r="AB106" s="395" t="s">
        <v>4968</v>
      </c>
      <c r="AC106" s="389" t="s">
        <v>177</v>
      </c>
      <c r="AD106" s="547">
        <f t="shared" si="1"/>
        <v>0</v>
      </c>
      <c r="AE106" s="546" t="s">
        <v>133</v>
      </c>
      <c r="AF106" s="545">
        <v>43799</v>
      </c>
      <c r="AG106" s="395" t="s">
        <v>4973</v>
      </c>
      <c r="AH106" s="559">
        <v>1</v>
      </c>
      <c r="AI106" s="562">
        <v>43811</v>
      </c>
      <c r="AJ106" s="549" t="s">
        <v>4962</v>
      </c>
      <c r="AK106" s="389" t="s">
        <v>1031</v>
      </c>
      <c r="AL106" s="547">
        <f t="shared" si="12"/>
        <v>1</v>
      </c>
      <c r="AM106" s="546" t="s">
        <v>257</v>
      </c>
      <c r="AN106" s="560"/>
      <c r="AO106" s="18"/>
      <c r="AP106" s="561"/>
      <c r="AQ106" s="560"/>
      <c r="AR106" s="18"/>
      <c r="AS106" s="18"/>
      <c r="AT106" s="18"/>
      <c r="AU106" s="561"/>
      <c r="AV106" s="560"/>
      <c r="AW106" s="18"/>
      <c r="AX106" s="561"/>
      <c r="AY106" s="562"/>
      <c r="AZ106" s="18"/>
      <c r="BA106" s="18"/>
      <c r="BB106" s="18"/>
      <c r="BC106" s="546"/>
      <c r="BD106" s="563" t="s">
        <v>260</v>
      </c>
      <c r="BE106" s="557" t="s">
        <v>260</v>
      </c>
      <c r="BF106" s="389" t="s">
        <v>4218</v>
      </c>
      <c r="BG106" s="549" t="s">
        <v>4962</v>
      </c>
      <c r="BH106" s="554" t="s">
        <v>1031</v>
      </c>
      <c r="BI106" s="564">
        <v>43811</v>
      </c>
      <c r="BJ106" s="14" t="s">
        <v>310</v>
      </c>
      <c r="BK106" s="561"/>
      <c r="BL106" s="503"/>
      <c r="BM106" s="503"/>
      <c r="BN106" s="503"/>
      <c r="BO106" s="503"/>
      <c r="BP106" s="503"/>
      <c r="BQ106" s="503"/>
      <c r="BR106" s="503"/>
      <c r="BS106" s="503"/>
      <c r="BT106" s="503"/>
      <c r="BU106" s="503"/>
      <c r="BV106" s="503"/>
      <c r="BW106" s="503"/>
      <c r="BX106" s="503"/>
      <c r="BY106" s="503"/>
      <c r="BZ106" s="503"/>
      <c r="CA106" s="503"/>
      <c r="CB106" s="503"/>
      <c r="CC106" s="503"/>
      <c r="CD106" s="503"/>
      <c r="CE106" s="503"/>
      <c r="CF106" s="503"/>
      <c r="CG106" s="503"/>
      <c r="CH106" s="503"/>
      <c r="CI106" s="503"/>
      <c r="CJ106" s="503"/>
      <c r="CK106" s="503"/>
      <c r="CL106" s="503"/>
      <c r="CM106" s="503"/>
      <c r="CN106" s="503"/>
      <c r="CO106" s="503"/>
      <c r="CP106" s="503"/>
      <c r="CQ106" s="503"/>
      <c r="CR106" s="503"/>
      <c r="CS106" s="503"/>
      <c r="CT106" s="503"/>
      <c r="CU106" s="503"/>
      <c r="CV106" s="503"/>
      <c r="CW106" s="503"/>
      <c r="CX106" s="503"/>
      <c r="CY106" s="503"/>
      <c r="CZ106" s="503"/>
      <c r="DA106" s="503"/>
      <c r="DB106" s="503"/>
      <c r="DC106" s="503"/>
      <c r="DD106" s="503"/>
      <c r="DE106" s="503"/>
      <c r="DF106" s="503"/>
      <c r="DG106" s="503"/>
      <c r="DH106" s="503"/>
      <c r="DI106" s="503"/>
      <c r="DJ106" s="503"/>
      <c r="DK106" s="503"/>
      <c r="DL106" s="503"/>
      <c r="DM106" s="503"/>
      <c r="DN106" s="503"/>
      <c r="DO106" s="503"/>
      <c r="DP106" s="503"/>
    </row>
    <row r="107" spans="1:120" ht="38.25" customHeight="1">
      <c r="A107" s="23">
        <v>108</v>
      </c>
      <c r="B107" s="556">
        <f t="shared" si="2"/>
        <v>100</v>
      </c>
      <c r="C107" s="539" t="s">
        <v>99</v>
      </c>
      <c r="D107" s="18"/>
      <c r="E107" s="389" t="s">
        <v>1050</v>
      </c>
      <c r="F107" s="565"/>
      <c r="G107" s="395" t="s">
        <v>4974</v>
      </c>
      <c r="H107" s="541" t="s">
        <v>370</v>
      </c>
      <c r="I107" s="567" t="s">
        <v>171</v>
      </c>
      <c r="J107" s="24" t="s">
        <v>171</v>
      </c>
      <c r="K107" s="395" t="s">
        <v>4975</v>
      </c>
      <c r="L107" s="557" t="s">
        <v>106</v>
      </c>
      <c r="M107" s="26" t="s">
        <v>4976</v>
      </c>
      <c r="N107" s="18"/>
      <c r="O107" s="547">
        <v>1</v>
      </c>
      <c r="P107" s="389" t="s">
        <v>4977</v>
      </c>
      <c r="Q107" s="539" t="s">
        <v>533</v>
      </c>
      <c r="R107" s="389" t="s">
        <v>4966</v>
      </c>
      <c r="S107" s="540">
        <v>43340</v>
      </c>
      <c r="T107" s="540">
        <v>43735</v>
      </c>
      <c r="U107" s="557"/>
      <c r="V107" s="14"/>
      <c r="W107" s="544">
        <f t="shared" si="0"/>
        <v>43735</v>
      </c>
      <c r="X107" s="545">
        <v>43646</v>
      </c>
      <c r="Y107" s="395" t="s">
        <v>4978</v>
      </c>
      <c r="Z107" s="546">
        <v>0</v>
      </c>
      <c r="AA107" s="545">
        <v>43661</v>
      </c>
      <c r="AB107" s="395" t="s">
        <v>4979</v>
      </c>
      <c r="AC107" s="389" t="s">
        <v>177</v>
      </c>
      <c r="AD107" s="547">
        <f t="shared" si="1"/>
        <v>0</v>
      </c>
      <c r="AE107" s="546" t="s">
        <v>133</v>
      </c>
      <c r="AF107" s="545">
        <v>43799</v>
      </c>
      <c r="AG107" s="395" t="s">
        <v>4980</v>
      </c>
      <c r="AH107" s="559">
        <v>1</v>
      </c>
      <c r="AI107" s="562">
        <v>43811</v>
      </c>
      <c r="AJ107" s="549" t="s">
        <v>4981</v>
      </c>
      <c r="AK107" s="389" t="s">
        <v>1031</v>
      </c>
      <c r="AL107" s="547">
        <f t="shared" si="12"/>
        <v>1</v>
      </c>
      <c r="AM107" s="546" t="s">
        <v>257</v>
      </c>
      <c r="AN107" s="560"/>
      <c r="AO107" s="18"/>
      <c r="AP107" s="561"/>
      <c r="AQ107" s="560"/>
      <c r="AR107" s="18"/>
      <c r="AS107" s="18"/>
      <c r="AT107" s="18"/>
      <c r="AU107" s="561"/>
      <c r="AV107" s="560"/>
      <c r="AW107" s="18"/>
      <c r="AX107" s="561"/>
      <c r="AY107" s="562"/>
      <c r="AZ107" s="18"/>
      <c r="BA107" s="18"/>
      <c r="BB107" s="18"/>
      <c r="BC107" s="546"/>
      <c r="BD107" s="563" t="s">
        <v>260</v>
      </c>
      <c r="BE107" s="557" t="s">
        <v>260</v>
      </c>
      <c r="BF107" s="389" t="s">
        <v>4218</v>
      </c>
      <c r="BG107" s="549" t="s">
        <v>4981</v>
      </c>
      <c r="BH107" s="554" t="s">
        <v>1031</v>
      </c>
      <c r="BI107" s="564">
        <v>43811</v>
      </c>
      <c r="BJ107" s="14" t="s">
        <v>310</v>
      </c>
      <c r="BK107" s="561"/>
      <c r="BL107" s="503"/>
      <c r="BM107" s="503"/>
      <c r="BN107" s="503"/>
      <c r="BO107" s="503"/>
      <c r="BP107" s="503"/>
      <c r="BQ107" s="503"/>
      <c r="BR107" s="503"/>
      <c r="BS107" s="503"/>
      <c r="BT107" s="503"/>
      <c r="BU107" s="503"/>
      <c r="BV107" s="503"/>
      <c r="BW107" s="503"/>
      <c r="BX107" s="503"/>
      <c r="BY107" s="503"/>
      <c r="BZ107" s="503"/>
      <c r="CA107" s="503"/>
      <c r="CB107" s="503"/>
      <c r="CC107" s="503"/>
      <c r="CD107" s="503"/>
      <c r="CE107" s="503"/>
      <c r="CF107" s="503"/>
      <c r="CG107" s="503"/>
      <c r="CH107" s="503"/>
      <c r="CI107" s="503"/>
      <c r="CJ107" s="503"/>
      <c r="CK107" s="503"/>
      <c r="CL107" s="503"/>
      <c r="CM107" s="503"/>
      <c r="CN107" s="503"/>
      <c r="CO107" s="503"/>
      <c r="CP107" s="503"/>
      <c r="CQ107" s="503"/>
      <c r="CR107" s="503"/>
      <c r="CS107" s="503"/>
      <c r="CT107" s="503"/>
      <c r="CU107" s="503"/>
      <c r="CV107" s="503"/>
      <c r="CW107" s="503"/>
      <c r="CX107" s="503"/>
      <c r="CY107" s="503"/>
      <c r="CZ107" s="503"/>
      <c r="DA107" s="503"/>
      <c r="DB107" s="503"/>
      <c r="DC107" s="503"/>
      <c r="DD107" s="503"/>
      <c r="DE107" s="503"/>
      <c r="DF107" s="503"/>
      <c r="DG107" s="503"/>
      <c r="DH107" s="503"/>
      <c r="DI107" s="503"/>
      <c r="DJ107" s="503"/>
      <c r="DK107" s="503"/>
      <c r="DL107" s="503"/>
      <c r="DM107" s="503"/>
      <c r="DN107" s="503"/>
      <c r="DO107" s="503"/>
      <c r="DP107" s="503"/>
    </row>
    <row r="108" spans="1:120" ht="38.25" customHeight="1">
      <c r="A108" s="23">
        <v>0</v>
      </c>
      <c r="B108" s="556">
        <f t="shared" si="2"/>
        <v>101</v>
      </c>
      <c r="C108" s="539" t="s">
        <v>99</v>
      </c>
      <c r="D108" s="18"/>
      <c r="E108" s="389" t="s">
        <v>1050</v>
      </c>
      <c r="F108" s="565"/>
      <c r="G108" s="395" t="s">
        <v>4982</v>
      </c>
      <c r="H108" s="541" t="s">
        <v>370</v>
      </c>
      <c r="I108" s="567" t="s">
        <v>171</v>
      </c>
      <c r="J108" s="24" t="s">
        <v>171</v>
      </c>
      <c r="K108" s="395" t="s">
        <v>4975</v>
      </c>
      <c r="L108" s="557" t="s">
        <v>106</v>
      </c>
      <c r="M108" s="26" t="s">
        <v>4983</v>
      </c>
      <c r="N108" s="18"/>
      <c r="O108" s="547">
        <v>1</v>
      </c>
      <c r="P108" s="389" t="s">
        <v>4984</v>
      </c>
      <c r="Q108" s="539" t="s">
        <v>533</v>
      </c>
      <c r="R108" s="389" t="s">
        <v>4966</v>
      </c>
      <c r="S108" s="540">
        <v>43388</v>
      </c>
      <c r="T108" s="540">
        <v>43735</v>
      </c>
      <c r="U108" s="557"/>
      <c r="V108" s="14"/>
      <c r="W108" s="544">
        <f t="shared" si="0"/>
        <v>43735</v>
      </c>
      <c r="X108" s="545">
        <v>43646</v>
      </c>
      <c r="Y108" s="395" t="s">
        <v>4985</v>
      </c>
      <c r="Z108" s="546">
        <v>0</v>
      </c>
      <c r="AA108" s="545">
        <v>43661</v>
      </c>
      <c r="AB108" s="395" t="s">
        <v>4979</v>
      </c>
      <c r="AC108" s="389" t="s">
        <v>177</v>
      </c>
      <c r="AD108" s="547">
        <f t="shared" si="1"/>
        <v>0</v>
      </c>
      <c r="AE108" s="546" t="s">
        <v>133</v>
      </c>
      <c r="AF108" s="545">
        <v>43799</v>
      </c>
      <c r="AG108" s="395" t="s">
        <v>4986</v>
      </c>
      <c r="AH108" s="559">
        <v>1</v>
      </c>
      <c r="AI108" s="562">
        <v>43811</v>
      </c>
      <c r="AJ108" s="395" t="s">
        <v>4987</v>
      </c>
      <c r="AK108" s="389" t="s">
        <v>1031</v>
      </c>
      <c r="AL108" s="547">
        <f t="shared" si="12"/>
        <v>1</v>
      </c>
      <c r="AM108" s="546" t="s">
        <v>257</v>
      </c>
      <c r="AN108" s="560"/>
      <c r="AO108" s="18"/>
      <c r="AP108" s="561"/>
      <c r="AQ108" s="560"/>
      <c r="AR108" s="18"/>
      <c r="AS108" s="18"/>
      <c r="AT108" s="18"/>
      <c r="AU108" s="561"/>
      <c r="AV108" s="560"/>
      <c r="AW108" s="18"/>
      <c r="AX108" s="561"/>
      <c r="AY108" s="562"/>
      <c r="AZ108" s="18"/>
      <c r="BA108" s="18"/>
      <c r="BB108" s="18"/>
      <c r="BC108" s="546"/>
      <c r="BD108" s="563" t="s">
        <v>260</v>
      </c>
      <c r="BE108" s="557" t="s">
        <v>260</v>
      </c>
      <c r="BF108" s="389" t="s">
        <v>4218</v>
      </c>
      <c r="BG108" s="395" t="s">
        <v>4987</v>
      </c>
      <c r="BH108" s="554" t="s">
        <v>1031</v>
      </c>
      <c r="BI108" s="564">
        <v>43811</v>
      </c>
      <c r="BJ108" s="14" t="s">
        <v>310</v>
      </c>
      <c r="BK108" s="561"/>
      <c r="BL108" s="503"/>
      <c r="BM108" s="503"/>
      <c r="BN108" s="503"/>
      <c r="BO108" s="503"/>
      <c r="BP108" s="503"/>
      <c r="BQ108" s="503"/>
      <c r="BR108" s="503"/>
      <c r="BS108" s="503"/>
      <c r="BT108" s="503"/>
      <c r="BU108" s="503"/>
      <c r="BV108" s="503"/>
      <c r="BW108" s="503"/>
      <c r="BX108" s="503"/>
      <c r="BY108" s="503"/>
      <c r="BZ108" s="503"/>
      <c r="CA108" s="503"/>
      <c r="CB108" s="503"/>
      <c r="CC108" s="503"/>
      <c r="CD108" s="503"/>
      <c r="CE108" s="503"/>
      <c r="CF108" s="503"/>
      <c r="CG108" s="503"/>
      <c r="CH108" s="503"/>
      <c r="CI108" s="503"/>
      <c r="CJ108" s="503"/>
      <c r="CK108" s="503"/>
      <c r="CL108" s="503"/>
      <c r="CM108" s="503"/>
      <c r="CN108" s="503"/>
      <c r="CO108" s="503"/>
      <c r="CP108" s="503"/>
      <c r="CQ108" s="503"/>
      <c r="CR108" s="503"/>
      <c r="CS108" s="503"/>
      <c r="CT108" s="503"/>
      <c r="CU108" s="503"/>
      <c r="CV108" s="503"/>
      <c r="CW108" s="503"/>
      <c r="CX108" s="503"/>
      <c r="CY108" s="503"/>
      <c r="CZ108" s="503"/>
      <c r="DA108" s="503"/>
      <c r="DB108" s="503"/>
      <c r="DC108" s="503"/>
      <c r="DD108" s="503"/>
      <c r="DE108" s="503"/>
      <c r="DF108" s="503"/>
      <c r="DG108" s="503"/>
      <c r="DH108" s="503"/>
      <c r="DI108" s="503"/>
      <c r="DJ108" s="503"/>
      <c r="DK108" s="503"/>
      <c r="DL108" s="503"/>
      <c r="DM108" s="503"/>
      <c r="DN108" s="503"/>
      <c r="DO108" s="503"/>
      <c r="DP108" s="503"/>
    </row>
    <row r="109" spans="1:120" ht="38.25" customHeight="1">
      <c r="A109" s="23">
        <v>109</v>
      </c>
      <c r="B109" s="556">
        <f t="shared" si="2"/>
        <v>102</v>
      </c>
      <c r="C109" s="539" t="s">
        <v>99</v>
      </c>
      <c r="D109" s="18"/>
      <c r="E109" s="389" t="s">
        <v>1050</v>
      </c>
      <c r="F109" s="565"/>
      <c r="G109" s="395" t="s">
        <v>4988</v>
      </c>
      <c r="H109" s="541" t="s">
        <v>370</v>
      </c>
      <c r="I109" s="567" t="s">
        <v>171</v>
      </c>
      <c r="J109" s="24" t="s">
        <v>171</v>
      </c>
      <c r="K109" s="395" t="s">
        <v>4989</v>
      </c>
      <c r="L109" s="557" t="s">
        <v>106</v>
      </c>
      <c r="M109" s="26" t="s">
        <v>4990</v>
      </c>
      <c r="N109" s="18"/>
      <c r="O109" s="547">
        <v>1</v>
      </c>
      <c r="P109" s="389" t="s">
        <v>4991</v>
      </c>
      <c r="Q109" s="539" t="s">
        <v>533</v>
      </c>
      <c r="R109" s="389" t="s">
        <v>4992</v>
      </c>
      <c r="S109" s="540">
        <v>43388</v>
      </c>
      <c r="T109" s="540">
        <v>43735</v>
      </c>
      <c r="U109" s="557"/>
      <c r="V109" s="14"/>
      <c r="W109" s="544">
        <f t="shared" si="0"/>
        <v>43735</v>
      </c>
      <c r="X109" s="545">
        <v>43646</v>
      </c>
      <c r="Y109" s="395" t="s">
        <v>4993</v>
      </c>
      <c r="Z109" s="559">
        <v>1</v>
      </c>
      <c r="AA109" s="545">
        <v>43661</v>
      </c>
      <c r="AB109" s="395" t="s">
        <v>4994</v>
      </c>
      <c r="AC109" s="389" t="s">
        <v>177</v>
      </c>
      <c r="AD109" s="547">
        <f t="shared" si="1"/>
        <v>1</v>
      </c>
      <c r="AE109" s="546" t="s">
        <v>257</v>
      </c>
      <c r="AF109" s="545">
        <v>43799</v>
      </c>
      <c r="AG109" s="395" t="s">
        <v>460</v>
      </c>
      <c r="AH109" s="559">
        <v>1</v>
      </c>
      <c r="AI109" s="562">
        <v>43811</v>
      </c>
      <c r="AJ109" s="395" t="s">
        <v>4995</v>
      </c>
      <c r="AK109" s="389" t="s">
        <v>1031</v>
      </c>
      <c r="AL109" s="547">
        <f t="shared" si="12"/>
        <v>1</v>
      </c>
      <c r="AM109" s="546" t="s">
        <v>257</v>
      </c>
      <c r="AN109" s="560"/>
      <c r="AO109" s="18"/>
      <c r="AP109" s="561"/>
      <c r="AQ109" s="560"/>
      <c r="AR109" s="18"/>
      <c r="AS109" s="18"/>
      <c r="AT109" s="18"/>
      <c r="AU109" s="561"/>
      <c r="AV109" s="560"/>
      <c r="AW109" s="18"/>
      <c r="AX109" s="561"/>
      <c r="AY109" s="562"/>
      <c r="AZ109" s="18"/>
      <c r="BA109" s="18"/>
      <c r="BB109" s="18"/>
      <c r="BC109" s="546"/>
      <c r="BD109" s="563" t="s">
        <v>260</v>
      </c>
      <c r="BE109" s="557" t="s">
        <v>260</v>
      </c>
      <c r="BF109" s="389" t="s">
        <v>4218</v>
      </c>
      <c r="BG109" s="395" t="s">
        <v>4995</v>
      </c>
      <c r="BH109" s="554" t="s">
        <v>1031</v>
      </c>
      <c r="BI109" s="564">
        <v>43446</v>
      </c>
      <c r="BJ109" s="14" t="s">
        <v>310</v>
      </c>
      <c r="BK109" s="561"/>
      <c r="BL109" s="503"/>
      <c r="BM109" s="503"/>
      <c r="BN109" s="503"/>
      <c r="BO109" s="503"/>
      <c r="BP109" s="503"/>
      <c r="BQ109" s="503"/>
      <c r="BR109" s="503"/>
      <c r="BS109" s="503"/>
      <c r="BT109" s="503"/>
      <c r="BU109" s="503"/>
      <c r="BV109" s="503"/>
      <c r="BW109" s="503"/>
      <c r="BX109" s="503"/>
      <c r="BY109" s="503"/>
      <c r="BZ109" s="503"/>
      <c r="CA109" s="503"/>
      <c r="CB109" s="503"/>
      <c r="CC109" s="503"/>
      <c r="CD109" s="503"/>
      <c r="CE109" s="503"/>
      <c r="CF109" s="503"/>
      <c r="CG109" s="503"/>
      <c r="CH109" s="503"/>
      <c r="CI109" s="503"/>
      <c r="CJ109" s="503"/>
      <c r="CK109" s="503"/>
      <c r="CL109" s="503"/>
      <c r="CM109" s="503"/>
      <c r="CN109" s="503"/>
      <c r="CO109" s="503"/>
      <c r="CP109" s="503"/>
      <c r="CQ109" s="503"/>
      <c r="CR109" s="503"/>
      <c r="CS109" s="503"/>
      <c r="CT109" s="503"/>
      <c r="CU109" s="503"/>
      <c r="CV109" s="503"/>
      <c r="CW109" s="503"/>
      <c r="CX109" s="503"/>
      <c r="CY109" s="503"/>
      <c r="CZ109" s="503"/>
      <c r="DA109" s="503"/>
      <c r="DB109" s="503"/>
      <c r="DC109" s="503"/>
      <c r="DD109" s="503"/>
      <c r="DE109" s="503"/>
      <c r="DF109" s="503"/>
      <c r="DG109" s="503"/>
      <c r="DH109" s="503"/>
      <c r="DI109" s="503"/>
      <c r="DJ109" s="503"/>
      <c r="DK109" s="503"/>
      <c r="DL109" s="503"/>
      <c r="DM109" s="503"/>
      <c r="DN109" s="503"/>
      <c r="DO109" s="503"/>
      <c r="DP109" s="503"/>
    </row>
    <row r="110" spans="1:120" ht="38.25" customHeight="1">
      <c r="A110" s="23">
        <v>0</v>
      </c>
      <c r="B110" s="556">
        <f t="shared" si="2"/>
        <v>103</v>
      </c>
      <c r="C110" s="539" t="s">
        <v>99</v>
      </c>
      <c r="D110" s="18"/>
      <c r="E110" s="389" t="s">
        <v>1050</v>
      </c>
      <c r="F110" s="565"/>
      <c r="G110" s="395" t="s">
        <v>4988</v>
      </c>
      <c r="H110" s="541" t="s">
        <v>370</v>
      </c>
      <c r="I110" s="567" t="s">
        <v>171</v>
      </c>
      <c r="J110" s="24" t="s">
        <v>171</v>
      </c>
      <c r="K110" s="395" t="s">
        <v>4989</v>
      </c>
      <c r="L110" s="557" t="s">
        <v>106</v>
      </c>
      <c r="M110" s="26" t="s">
        <v>4996</v>
      </c>
      <c r="N110" s="18"/>
      <c r="O110" s="547">
        <v>1</v>
      </c>
      <c r="P110" s="389" t="s">
        <v>4997</v>
      </c>
      <c r="Q110" s="539" t="s">
        <v>533</v>
      </c>
      <c r="R110" s="389" t="s">
        <v>4966</v>
      </c>
      <c r="S110" s="540">
        <v>43340</v>
      </c>
      <c r="T110" s="540">
        <v>43735</v>
      </c>
      <c r="U110" s="557"/>
      <c r="V110" s="14"/>
      <c r="W110" s="544">
        <f t="shared" si="0"/>
        <v>43735</v>
      </c>
      <c r="X110" s="545">
        <v>43646</v>
      </c>
      <c r="Y110" s="395" t="s">
        <v>4998</v>
      </c>
      <c r="Z110" s="559">
        <v>0</v>
      </c>
      <c r="AA110" s="545">
        <v>43661</v>
      </c>
      <c r="AB110" s="395" t="s">
        <v>4999</v>
      </c>
      <c r="AC110" s="389" t="s">
        <v>177</v>
      </c>
      <c r="AD110" s="547">
        <f t="shared" si="1"/>
        <v>0</v>
      </c>
      <c r="AE110" s="546" t="s">
        <v>115</v>
      </c>
      <c r="AF110" s="545">
        <v>43799</v>
      </c>
      <c r="AG110" s="395" t="s">
        <v>5000</v>
      </c>
      <c r="AH110" s="559">
        <v>1</v>
      </c>
      <c r="AI110" s="562">
        <v>43811</v>
      </c>
      <c r="AJ110" s="549" t="s">
        <v>5001</v>
      </c>
      <c r="AK110" s="389" t="s">
        <v>1031</v>
      </c>
      <c r="AL110" s="547">
        <f t="shared" si="12"/>
        <v>1</v>
      </c>
      <c r="AM110" s="546" t="s">
        <v>257</v>
      </c>
      <c r="AN110" s="560"/>
      <c r="AO110" s="18"/>
      <c r="AP110" s="561"/>
      <c r="AQ110" s="560"/>
      <c r="AR110" s="18"/>
      <c r="AS110" s="18"/>
      <c r="AT110" s="18"/>
      <c r="AU110" s="561"/>
      <c r="AV110" s="560"/>
      <c r="AW110" s="18"/>
      <c r="AX110" s="561"/>
      <c r="AY110" s="562"/>
      <c r="AZ110" s="18"/>
      <c r="BA110" s="18"/>
      <c r="BB110" s="18"/>
      <c r="BC110" s="546"/>
      <c r="BD110" s="563" t="s">
        <v>260</v>
      </c>
      <c r="BE110" s="557" t="s">
        <v>260</v>
      </c>
      <c r="BF110" s="389" t="s">
        <v>4218</v>
      </c>
      <c r="BG110" s="549" t="s">
        <v>5001</v>
      </c>
      <c r="BH110" s="554" t="s">
        <v>1031</v>
      </c>
      <c r="BI110" s="564">
        <v>43446</v>
      </c>
      <c r="BJ110" s="14" t="s">
        <v>310</v>
      </c>
      <c r="BK110" s="561"/>
      <c r="BL110" s="503"/>
      <c r="BM110" s="503"/>
      <c r="BN110" s="503"/>
      <c r="BO110" s="503"/>
      <c r="BP110" s="503"/>
      <c r="BQ110" s="503"/>
      <c r="BR110" s="503"/>
      <c r="BS110" s="503"/>
      <c r="BT110" s="503"/>
      <c r="BU110" s="503"/>
      <c r="BV110" s="503"/>
      <c r="BW110" s="503"/>
      <c r="BX110" s="503"/>
      <c r="BY110" s="503"/>
      <c r="BZ110" s="503"/>
      <c r="CA110" s="503"/>
      <c r="CB110" s="503"/>
      <c r="CC110" s="503"/>
      <c r="CD110" s="503"/>
      <c r="CE110" s="503"/>
      <c r="CF110" s="503"/>
      <c r="CG110" s="503"/>
      <c r="CH110" s="503"/>
      <c r="CI110" s="503"/>
      <c r="CJ110" s="503"/>
      <c r="CK110" s="503"/>
      <c r="CL110" s="503"/>
      <c r="CM110" s="503"/>
      <c r="CN110" s="503"/>
      <c r="CO110" s="503"/>
      <c r="CP110" s="503"/>
      <c r="CQ110" s="503"/>
      <c r="CR110" s="503"/>
      <c r="CS110" s="503"/>
      <c r="CT110" s="503"/>
      <c r="CU110" s="503"/>
      <c r="CV110" s="503"/>
      <c r="CW110" s="503"/>
      <c r="CX110" s="503"/>
      <c r="CY110" s="503"/>
      <c r="CZ110" s="503"/>
      <c r="DA110" s="503"/>
      <c r="DB110" s="503"/>
      <c r="DC110" s="503"/>
      <c r="DD110" s="503"/>
      <c r="DE110" s="503"/>
      <c r="DF110" s="503"/>
      <c r="DG110" s="503"/>
      <c r="DH110" s="503"/>
      <c r="DI110" s="503"/>
      <c r="DJ110" s="503"/>
      <c r="DK110" s="503"/>
      <c r="DL110" s="503"/>
      <c r="DM110" s="503"/>
      <c r="DN110" s="503"/>
      <c r="DO110" s="503"/>
      <c r="DP110" s="503"/>
    </row>
    <row r="111" spans="1:120" ht="38.25" customHeight="1">
      <c r="A111" s="23">
        <v>112</v>
      </c>
      <c r="B111" s="556">
        <f t="shared" si="2"/>
        <v>104</v>
      </c>
      <c r="C111" s="539" t="s">
        <v>99</v>
      </c>
      <c r="D111" s="18"/>
      <c r="E111" s="389" t="s">
        <v>1050</v>
      </c>
      <c r="F111" s="565"/>
      <c r="G111" s="395" t="s">
        <v>5002</v>
      </c>
      <c r="H111" s="541" t="s">
        <v>102</v>
      </c>
      <c r="I111" s="395" t="s">
        <v>5003</v>
      </c>
      <c r="J111" s="395" t="s">
        <v>5004</v>
      </c>
      <c r="K111" s="395" t="s">
        <v>5005</v>
      </c>
      <c r="L111" s="557" t="s">
        <v>106</v>
      </c>
      <c r="M111" s="26" t="s">
        <v>5006</v>
      </c>
      <c r="N111" s="18"/>
      <c r="O111" s="389">
        <v>1</v>
      </c>
      <c r="P111" s="389" t="s">
        <v>5007</v>
      </c>
      <c r="Q111" s="539" t="s">
        <v>533</v>
      </c>
      <c r="R111" s="389" t="s">
        <v>4908</v>
      </c>
      <c r="S111" s="540">
        <v>43191</v>
      </c>
      <c r="T111" s="540">
        <v>43735</v>
      </c>
      <c r="U111" s="557" t="s">
        <v>111</v>
      </c>
      <c r="V111" s="14">
        <v>95</v>
      </c>
      <c r="W111" s="544">
        <f t="shared" si="0"/>
        <v>43830</v>
      </c>
      <c r="X111" s="545">
        <v>43646</v>
      </c>
      <c r="Y111" s="395" t="s">
        <v>5008</v>
      </c>
      <c r="Z111" s="546">
        <v>1</v>
      </c>
      <c r="AA111" s="545">
        <v>43661</v>
      </c>
      <c r="AB111" s="395" t="s">
        <v>5009</v>
      </c>
      <c r="AC111" s="389" t="s">
        <v>177</v>
      </c>
      <c r="AD111" s="547">
        <f t="shared" si="1"/>
        <v>1</v>
      </c>
      <c r="AE111" s="546" t="s">
        <v>115</v>
      </c>
      <c r="AF111" s="545">
        <v>43799</v>
      </c>
      <c r="AG111" s="395" t="s">
        <v>5010</v>
      </c>
      <c r="AH111" s="546">
        <v>1</v>
      </c>
      <c r="AI111" s="562">
        <v>43811</v>
      </c>
      <c r="AJ111" s="549" t="s">
        <v>5011</v>
      </c>
      <c r="AK111" s="389" t="s">
        <v>1031</v>
      </c>
      <c r="AL111" s="547">
        <f t="shared" si="12"/>
        <v>1</v>
      </c>
      <c r="AM111" s="546" t="s">
        <v>257</v>
      </c>
      <c r="AN111" s="560"/>
      <c r="AO111" s="18"/>
      <c r="AP111" s="561"/>
      <c r="AQ111" s="560"/>
      <c r="AR111" s="18"/>
      <c r="AS111" s="18"/>
      <c r="AT111" s="18"/>
      <c r="AU111" s="561"/>
      <c r="AV111" s="560"/>
      <c r="AW111" s="18"/>
      <c r="AX111" s="561"/>
      <c r="AY111" s="562"/>
      <c r="AZ111" s="18"/>
      <c r="BA111" s="18"/>
      <c r="BB111" s="18"/>
      <c r="BC111" s="546"/>
      <c r="BD111" s="563" t="s">
        <v>260</v>
      </c>
      <c r="BE111" s="557" t="s">
        <v>260</v>
      </c>
      <c r="BF111" s="389" t="s">
        <v>4218</v>
      </c>
      <c r="BG111" s="549" t="s">
        <v>5011</v>
      </c>
      <c r="BH111" s="554" t="s">
        <v>1031</v>
      </c>
      <c r="BI111" s="564"/>
      <c r="BJ111" s="14" t="s">
        <v>310</v>
      </c>
      <c r="BK111" s="561"/>
      <c r="BL111" s="503"/>
      <c r="BM111" s="503"/>
      <c r="BN111" s="503"/>
      <c r="BO111" s="503"/>
      <c r="BP111" s="503"/>
      <c r="BQ111" s="503"/>
      <c r="BR111" s="503"/>
      <c r="BS111" s="503"/>
      <c r="BT111" s="503"/>
      <c r="BU111" s="503"/>
      <c r="BV111" s="503"/>
      <c r="BW111" s="503"/>
      <c r="BX111" s="503"/>
      <c r="BY111" s="503"/>
      <c r="BZ111" s="503"/>
      <c r="CA111" s="503"/>
      <c r="CB111" s="503"/>
      <c r="CC111" s="503"/>
      <c r="CD111" s="503"/>
      <c r="CE111" s="503"/>
      <c r="CF111" s="503"/>
      <c r="CG111" s="503"/>
      <c r="CH111" s="503"/>
      <c r="CI111" s="503"/>
      <c r="CJ111" s="503"/>
      <c r="CK111" s="503"/>
      <c r="CL111" s="503"/>
      <c r="CM111" s="503"/>
      <c r="CN111" s="503"/>
      <c r="CO111" s="503"/>
      <c r="CP111" s="503"/>
      <c r="CQ111" s="503"/>
      <c r="CR111" s="503"/>
      <c r="CS111" s="503"/>
      <c r="CT111" s="503"/>
      <c r="CU111" s="503"/>
      <c r="CV111" s="503"/>
      <c r="CW111" s="503"/>
      <c r="CX111" s="503"/>
      <c r="CY111" s="503"/>
      <c r="CZ111" s="503"/>
      <c r="DA111" s="503"/>
      <c r="DB111" s="503"/>
      <c r="DC111" s="503"/>
      <c r="DD111" s="503"/>
      <c r="DE111" s="503"/>
      <c r="DF111" s="503"/>
      <c r="DG111" s="503"/>
      <c r="DH111" s="503"/>
      <c r="DI111" s="503"/>
      <c r="DJ111" s="503"/>
      <c r="DK111" s="503"/>
      <c r="DL111" s="503"/>
      <c r="DM111" s="503"/>
      <c r="DN111" s="503"/>
      <c r="DO111" s="503"/>
      <c r="DP111" s="503"/>
    </row>
    <row r="112" spans="1:120" ht="38.25" customHeight="1">
      <c r="A112" s="23">
        <v>0</v>
      </c>
      <c r="B112" s="556">
        <f t="shared" si="2"/>
        <v>105</v>
      </c>
      <c r="C112" s="539" t="s">
        <v>99</v>
      </c>
      <c r="D112" s="18"/>
      <c r="E112" s="389" t="s">
        <v>1050</v>
      </c>
      <c r="F112" s="565"/>
      <c r="G112" s="395" t="s">
        <v>5012</v>
      </c>
      <c r="H112" s="541" t="s">
        <v>102</v>
      </c>
      <c r="I112" s="395" t="s">
        <v>5003</v>
      </c>
      <c r="J112" s="395" t="s">
        <v>5004</v>
      </c>
      <c r="K112" s="395" t="s">
        <v>5005</v>
      </c>
      <c r="L112" s="557" t="s">
        <v>146</v>
      </c>
      <c r="M112" s="26" t="s">
        <v>5013</v>
      </c>
      <c r="N112" s="18"/>
      <c r="O112" s="389">
        <v>1</v>
      </c>
      <c r="P112" s="389" t="s">
        <v>572</v>
      </c>
      <c r="Q112" s="539" t="s">
        <v>533</v>
      </c>
      <c r="R112" s="14" t="s">
        <v>4966</v>
      </c>
      <c r="S112" s="540">
        <v>43374</v>
      </c>
      <c r="T112" s="540">
        <v>43735</v>
      </c>
      <c r="U112" s="557"/>
      <c r="V112" s="14"/>
      <c r="W112" s="544">
        <f t="shared" si="0"/>
        <v>43735</v>
      </c>
      <c r="X112" s="545">
        <v>43646</v>
      </c>
      <c r="Y112" s="395" t="s">
        <v>5014</v>
      </c>
      <c r="Z112" s="546">
        <v>0</v>
      </c>
      <c r="AA112" s="545">
        <v>43661</v>
      </c>
      <c r="AB112" s="395" t="s">
        <v>5009</v>
      </c>
      <c r="AC112" s="389" t="s">
        <v>177</v>
      </c>
      <c r="AD112" s="547">
        <f t="shared" si="1"/>
        <v>0</v>
      </c>
      <c r="AE112" s="546" t="s">
        <v>115</v>
      </c>
      <c r="AF112" s="545">
        <v>43799</v>
      </c>
      <c r="AG112" s="395" t="s">
        <v>5015</v>
      </c>
      <c r="AH112" s="546">
        <v>1</v>
      </c>
      <c r="AI112" s="562">
        <v>43811</v>
      </c>
      <c r="AJ112" s="549" t="s">
        <v>5011</v>
      </c>
      <c r="AK112" s="389" t="s">
        <v>1031</v>
      </c>
      <c r="AL112" s="547">
        <f t="shared" si="12"/>
        <v>1</v>
      </c>
      <c r="AM112" s="546" t="s">
        <v>257</v>
      </c>
      <c r="AN112" s="560"/>
      <c r="AO112" s="18"/>
      <c r="AP112" s="561"/>
      <c r="AQ112" s="560"/>
      <c r="AR112" s="18"/>
      <c r="AS112" s="18"/>
      <c r="AT112" s="18"/>
      <c r="AU112" s="561"/>
      <c r="AV112" s="560"/>
      <c r="AW112" s="18"/>
      <c r="AX112" s="561"/>
      <c r="AY112" s="562"/>
      <c r="AZ112" s="18"/>
      <c r="BA112" s="18"/>
      <c r="BB112" s="18"/>
      <c r="BC112" s="546"/>
      <c r="BD112" s="563" t="s">
        <v>260</v>
      </c>
      <c r="BE112" s="557" t="s">
        <v>260</v>
      </c>
      <c r="BF112" s="389" t="s">
        <v>4218</v>
      </c>
      <c r="BG112" s="549" t="s">
        <v>5011</v>
      </c>
      <c r="BH112" s="554" t="s">
        <v>1031</v>
      </c>
      <c r="BI112" s="564"/>
      <c r="BJ112" s="14" t="s">
        <v>310</v>
      </c>
      <c r="BK112" s="561"/>
      <c r="BL112" s="503"/>
      <c r="BM112" s="503"/>
      <c r="BN112" s="503"/>
      <c r="BO112" s="503"/>
      <c r="BP112" s="503"/>
      <c r="BQ112" s="503"/>
      <c r="BR112" s="503"/>
      <c r="BS112" s="503"/>
      <c r="BT112" s="503"/>
      <c r="BU112" s="503"/>
      <c r="BV112" s="503"/>
      <c r="BW112" s="503"/>
      <c r="BX112" s="503"/>
      <c r="BY112" s="503"/>
      <c r="BZ112" s="503"/>
      <c r="CA112" s="503"/>
      <c r="CB112" s="503"/>
      <c r="CC112" s="503"/>
      <c r="CD112" s="503"/>
      <c r="CE112" s="503"/>
      <c r="CF112" s="503"/>
      <c r="CG112" s="503"/>
      <c r="CH112" s="503"/>
      <c r="CI112" s="503"/>
      <c r="CJ112" s="503"/>
      <c r="CK112" s="503"/>
      <c r="CL112" s="503"/>
      <c r="CM112" s="503"/>
      <c r="CN112" s="503"/>
      <c r="CO112" s="503"/>
      <c r="CP112" s="503"/>
      <c r="CQ112" s="503"/>
      <c r="CR112" s="503"/>
      <c r="CS112" s="503"/>
      <c r="CT112" s="503"/>
      <c r="CU112" s="503"/>
      <c r="CV112" s="503"/>
      <c r="CW112" s="503"/>
      <c r="CX112" s="503"/>
      <c r="CY112" s="503"/>
      <c r="CZ112" s="503"/>
      <c r="DA112" s="503"/>
      <c r="DB112" s="503"/>
      <c r="DC112" s="503"/>
      <c r="DD112" s="503"/>
      <c r="DE112" s="503"/>
      <c r="DF112" s="503"/>
      <c r="DG112" s="503"/>
      <c r="DH112" s="503"/>
      <c r="DI112" s="503"/>
      <c r="DJ112" s="503"/>
      <c r="DK112" s="503"/>
      <c r="DL112" s="503"/>
      <c r="DM112" s="503"/>
      <c r="DN112" s="503"/>
      <c r="DO112" s="503"/>
      <c r="DP112" s="503"/>
    </row>
    <row r="113" spans="1:120" ht="38.25" customHeight="1">
      <c r="A113" s="23">
        <v>113</v>
      </c>
      <c r="B113" s="556">
        <f t="shared" si="2"/>
        <v>106</v>
      </c>
      <c r="C113" s="539" t="s">
        <v>99</v>
      </c>
      <c r="D113" s="18"/>
      <c r="E113" s="389" t="s">
        <v>1050</v>
      </c>
      <c r="F113" s="565"/>
      <c r="G113" s="395" t="s">
        <v>5016</v>
      </c>
      <c r="H113" s="541" t="s">
        <v>370</v>
      </c>
      <c r="I113" s="567" t="s">
        <v>171</v>
      </c>
      <c r="J113" s="24" t="s">
        <v>171</v>
      </c>
      <c r="K113" s="395" t="s">
        <v>5017</v>
      </c>
      <c r="L113" s="557" t="s">
        <v>146</v>
      </c>
      <c r="M113" s="26" t="s">
        <v>5018</v>
      </c>
      <c r="N113" s="18"/>
      <c r="O113" s="14">
        <v>1</v>
      </c>
      <c r="P113" s="389" t="s">
        <v>572</v>
      </c>
      <c r="Q113" s="539" t="s">
        <v>533</v>
      </c>
      <c r="R113" s="14" t="s">
        <v>4966</v>
      </c>
      <c r="S113" s="540">
        <v>43374</v>
      </c>
      <c r="T113" s="540">
        <v>43735</v>
      </c>
      <c r="U113" s="557"/>
      <c r="V113" s="14"/>
      <c r="W113" s="544">
        <f t="shared" si="0"/>
        <v>43735</v>
      </c>
      <c r="X113" s="545">
        <v>43646</v>
      </c>
      <c r="Y113" s="395" t="s">
        <v>5019</v>
      </c>
      <c r="Z113" s="546">
        <v>0</v>
      </c>
      <c r="AA113" s="545">
        <v>43661</v>
      </c>
      <c r="AB113" s="395" t="s">
        <v>5020</v>
      </c>
      <c r="AC113" s="389" t="s">
        <v>177</v>
      </c>
      <c r="AD113" s="547">
        <f t="shared" si="1"/>
        <v>0</v>
      </c>
      <c r="AE113" s="546" t="s">
        <v>133</v>
      </c>
      <c r="AF113" s="545">
        <v>43799</v>
      </c>
      <c r="AG113" s="395" t="s">
        <v>5021</v>
      </c>
      <c r="AH113" s="546">
        <v>1</v>
      </c>
      <c r="AI113" s="577">
        <v>43811</v>
      </c>
      <c r="AJ113" s="549" t="s">
        <v>5022</v>
      </c>
      <c r="AK113" s="578" t="s">
        <v>1031</v>
      </c>
      <c r="AL113" s="579">
        <f t="shared" si="12"/>
        <v>1</v>
      </c>
      <c r="AM113" s="546" t="s">
        <v>257</v>
      </c>
      <c r="AN113" s="560"/>
      <c r="AO113" s="18"/>
      <c r="AP113" s="561"/>
      <c r="AQ113" s="560"/>
      <c r="AR113" s="18"/>
      <c r="AS113" s="18"/>
      <c r="AT113" s="18"/>
      <c r="AU113" s="561"/>
      <c r="AV113" s="560"/>
      <c r="AW113" s="18"/>
      <c r="AX113" s="561"/>
      <c r="AY113" s="562"/>
      <c r="AZ113" s="18"/>
      <c r="BA113" s="18"/>
      <c r="BB113" s="18"/>
      <c r="BC113" s="546"/>
      <c r="BD113" s="563" t="s">
        <v>260</v>
      </c>
      <c r="BE113" s="557" t="s">
        <v>260</v>
      </c>
      <c r="BF113" s="389" t="s">
        <v>4218</v>
      </c>
      <c r="BG113" s="549" t="s">
        <v>5022</v>
      </c>
      <c r="BH113" s="554" t="s">
        <v>1031</v>
      </c>
      <c r="BI113" s="564"/>
      <c r="BJ113" s="14" t="s">
        <v>310</v>
      </c>
      <c r="BK113" s="561"/>
      <c r="BL113" s="503"/>
      <c r="BM113" s="503"/>
      <c r="BN113" s="503"/>
      <c r="BO113" s="503"/>
      <c r="BP113" s="503"/>
      <c r="BQ113" s="503"/>
      <c r="BR113" s="503"/>
      <c r="BS113" s="503"/>
      <c r="BT113" s="503"/>
      <c r="BU113" s="503"/>
      <c r="BV113" s="503"/>
      <c r="BW113" s="503"/>
      <c r="BX113" s="503"/>
      <c r="BY113" s="503"/>
      <c r="BZ113" s="503"/>
      <c r="CA113" s="503"/>
      <c r="CB113" s="503"/>
      <c r="CC113" s="503"/>
      <c r="CD113" s="503"/>
      <c r="CE113" s="503"/>
      <c r="CF113" s="503"/>
      <c r="CG113" s="503"/>
      <c r="CH113" s="503"/>
      <c r="CI113" s="503"/>
      <c r="CJ113" s="503"/>
      <c r="CK113" s="503"/>
      <c r="CL113" s="503"/>
      <c r="CM113" s="503"/>
      <c r="CN113" s="503"/>
      <c r="CO113" s="503"/>
      <c r="CP113" s="503"/>
      <c r="CQ113" s="503"/>
      <c r="CR113" s="503"/>
      <c r="CS113" s="503"/>
      <c r="CT113" s="503"/>
      <c r="CU113" s="503"/>
      <c r="CV113" s="503"/>
      <c r="CW113" s="503"/>
      <c r="CX113" s="503"/>
      <c r="CY113" s="503"/>
      <c r="CZ113" s="503"/>
      <c r="DA113" s="503"/>
      <c r="DB113" s="503"/>
      <c r="DC113" s="503"/>
      <c r="DD113" s="503"/>
      <c r="DE113" s="503"/>
      <c r="DF113" s="503"/>
      <c r="DG113" s="503"/>
      <c r="DH113" s="503"/>
      <c r="DI113" s="503"/>
      <c r="DJ113" s="503"/>
      <c r="DK113" s="503"/>
      <c r="DL113" s="503"/>
      <c r="DM113" s="503"/>
      <c r="DN113" s="503"/>
      <c r="DO113" s="503"/>
      <c r="DP113" s="503"/>
    </row>
    <row r="114" spans="1:120" ht="88.5" customHeight="1">
      <c r="A114" s="23">
        <v>0</v>
      </c>
      <c r="B114" s="556">
        <f t="shared" si="2"/>
        <v>107</v>
      </c>
      <c r="C114" s="539" t="s">
        <v>99</v>
      </c>
      <c r="D114" s="18"/>
      <c r="E114" s="389" t="s">
        <v>1050</v>
      </c>
      <c r="F114" s="565"/>
      <c r="G114" s="395" t="s">
        <v>5016</v>
      </c>
      <c r="H114" s="541" t="s">
        <v>370</v>
      </c>
      <c r="I114" s="567" t="s">
        <v>171</v>
      </c>
      <c r="J114" s="24" t="s">
        <v>171</v>
      </c>
      <c r="K114" s="395" t="s">
        <v>5017</v>
      </c>
      <c r="L114" s="557" t="s">
        <v>106</v>
      </c>
      <c r="M114" s="26" t="s">
        <v>5023</v>
      </c>
      <c r="N114" s="18"/>
      <c r="O114" s="388">
        <v>1</v>
      </c>
      <c r="P114" s="389" t="s">
        <v>5024</v>
      </c>
      <c r="Q114" s="539" t="s">
        <v>533</v>
      </c>
      <c r="R114" s="14" t="s">
        <v>4966</v>
      </c>
      <c r="S114" s="540">
        <v>43388</v>
      </c>
      <c r="T114" s="540">
        <v>43735</v>
      </c>
      <c r="U114" s="557"/>
      <c r="V114" s="14"/>
      <c r="W114" s="544">
        <f t="shared" si="0"/>
        <v>43735</v>
      </c>
      <c r="X114" s="545">
        <v>43646</v>
      </c>
      <c r="Y114" s="395" t="s">
        <v>5025</v>
      </c>
      <c r="Z114" s="559">
        <v>0</v>
      </c>
      <c r="AA114" s="545">
        <v>43661</v>
      </c>
      <c r="AB114" s="395" t="s">
        <v>5026</v>
      </c>
      <c r="AC114" s="389" t="s">
        <v>177</v>
      </c>
      <c r="AD114" s="547">
        <f t="shared" si="1"/>
        <v>0</v>
      </c>
      <c r="AE114" s="546" t="s">
        <v>257</v>
      </c>
      <c r="AF114" s="545">
        <v>43799</v>
      </c>
      <c r="AG114" s="395" t="s">
        <v>460</v>
      </c>
      <c r="AH114" s="559">
        <v>1</v>
      </c>
      <c r="AI114" s="562">
        <v>43811</v>
      </c>
      <c r="AJ114" s="549" t="s">
        <v>5027</v>
      </c>
      <c r="AK114" s="389" t="s">
        <v>1031</v>
      </c>
      <c r="AL114" s="547">
        <f t="shared" si="12"/>
        <v>1</v>
      </c>
      <c r="AM114" s="546" t="s">
        <v>257</v>
      </c>
      <c r="AN114" s="560"/>
      <c r="AO114" s="18"/>
      <c r="AP114" s="561"/>
      <c r="AQ114" s="560"/>
      <c r="AR114" s="18"/>
      <c r="AS114" s="18"/>
      <c r="AT114" s="18"/>
      <c r="AU114" s="561"/>
      <c r="AV114" s="560"/>
      <c r="AW114" s="18"/>
      <c r="AX114" s="561"/>
      <c r="AY114" s="562"/>
      <c r="AZ114" s="18"/>
      <c r="BA114" s="18"/>
      <c r="BB114" s="18"/>
      <c r="BC114" s="546"/>
      <c r="BD114" s="563" t="s">
        <v>260</v>
      </c>
      <c r="BE114" s="557" t="s">
        <v>260</v>
      </c>
      <c r="BF114" s="389" t="s">
        <v>4218</v>
      </c>
      <c r="BG114" s="549" t="s">
        <v>5028</v>
      </c>
      <c r="BH114" s="554" t="s">
        <v>1031</v>
      </c>
      <c r="BI114" s="564"/>
      <c r="BJ114" s="14" t="s">
        <v>310</v>
      </c>
      <c r="BK114" s="561"/>
      <c r="BL114" s="503"/>
      <c r="BM114" s="503"/>
      <c r="BN114" s="503"/>
      <c r="BO114" s="503"/>
      <c r="BP114" s="503"/>
      <c r="BQ114" s="503"/>
      <c r="BR114" s="503"/>
      <c r="BS114" s="503"/>
      <c r="BT114" s="503"/>
      <c r="BU114" s="503"/>
      <c r="BV114" s="503"/>
      <c r="BW114" s="503"/>
      <c r="BX114" s="503"/>
      <c r="BY114" s="503"/>
      <c r="BZ114" s="503"/>
      <c r="CA114" s="503"/>
      <c r="CB114" s="503"/>
      <c r="CC114" s="503"/>
      <c r="CD114" s="503"/>
      <c r="CE114" s="503"/>
      <c r="CF114" s="503"/>
      <c r="CG114" s="503"/>
      <c r="CH114" s="503"/>
      <c r="CI114" s="503"/>
      <c r="CJ114" s="503"/>
      <c r="CK114" s="503"/>
      <c r="CL114" s="503"/>
      <c r="CM114" s="503"/>
      <c r="CN114" s="503"/>
      <c r="CO114" s="503"/>
      <c r="CP114" s="503"/>
      <c r="CQ114" s="503"/>
      <c r="CR114" s="503"/>
      <c r="CS114" s="503"/>
      <c r="CT114" s="503"/>
      <c r="CU114" s="503"/>
      <c r="CV114" s="503"/>
      <c r="CW114" s="503"/>
      <c r="CX114" s="503"/>
      <c r="CY114" s="503"/>
      <c r="CZ114" s="503"/>
      <c r="DA114" s="503"/>
      <c r="DB114" s="503"/>
      <c r="DC114" s="503"/>
      <c r="DD114" s="503"/>
      <c r="DE114" s="503"/>
      <c r="DF114" s="503"/>
      <c r="DG114" s="503"/>
      <c r="DH114" s="503"/>
      <c r="DI114" s="503"/>
      <c r="DJ114" s="503"/>
      <c r="DK114" s="503"/>
      <c r="DL114" s="503"/>
      <c r="DM114" s="503"/>
      <c r="DN114" s="503"/>
      <c r="DO114" s="503"/>
      <c r="DP114" s="503"/>
    </row>
    <row r="115" spans="1:120" ht="38.25" customHeight="1">
      <c r="A115" s="23">
        <v>114</v>
      </c>
      <c r="B115" s="556">
        <f t="shared" si="2"/>
        <v>108</v>
      </c>
      <c r="C115" s="539" t="s">
        <v>99</v>
      </c>
      <c r="D115" s="18"/>
      <c r="E115" s="389" t="s">
        <v>1050</v>
      </c>
      <c r="F115" s="565"/>
      <c r="G115" s="395" t="s">
        <v>5029</v>
      </c>
      <c r="H115" s="541" t="s">
        <v>102</v>
      </c>
      <c r="I115" s="395" t="s">
        <v>5030</v>
      </c>
      <c r="J115" s="395" t="s">
        <v>5031</v>
      </c>
      <c r="K115" s="395" t="s">
        <v>5032</v>
      </c>
      <c r="L115" s="557" t="s">
        <v>106</v>
      </c>
      <c r="M115" s="26" t="s">
        <v>5033</v>
      </c>
      <c r="N115" s="18"/>
      <c r="O115" s="14">
        <v>1</v>
      </c>
      <c r="P115" s="389" t="s">
        <v>2391</v>
      </c>
      <c r="Q115" s="539" t="s">
        <v>533</v>
      </c>
      <c r="R115" s="14" t="s">
        <v>4966</v>
      </c>
      <c r="S115" s="540">
        <v>43388</v>
      </c>
      <c r="T115" s="540">
        <v>43735</v>
      </c>
      <c r="U115" s="557"/>
      <c r="V115" s="14"/>
      <c r="W115" s="544">
        <f t="shared" si="0"/>
        <v>43735</v>
      </c>
      <c r="X115" s="545">
        <v>43646</v>
      </c>
      <c r="Y115" s="395" t="s">
        <v>5034</v>
      </c>
      <c r="Z115" s="559">
        <v>1</v>
      </c>
      <c r="AA115" s="545">
        <v>43661</v>
      </c>
      <c r="AB115" s="395" t="s">
        <v>5035</v>
      </c>
      <c r="AC115" s="389" t="s">
        <v>177</v>
      </c>
      <c r="AD115" s="547">
        <f t="shared" si="1"/>
        <v>1</v>
      </c>
      <c r="AE115" s="546" t="s">
        <v>257</v>
      </c>
      <c r="AF115" s="545">
        <v>43799</v>
      </c>
      <c r="AG115" s="395" t="s">
        <v>460</v>
      </c>
      <c r="AH115" s="546">
        <v>1</v>
      </c>
      <c r="AI115" s="562">
        <v>43811</v>
      </c>
      <c r="AJ115" s="549" t="s">
        <v>5036</v>
      </c>
      <c r="AK115" s="389" t="s">
        <v>1031</v>
      </c>
      <c r="AL115" s="547">
        <f t="shared" si="12"/>
        <v>1</v>
      </c>
      <c r="AM115" s="546" t="s">
        <v>257</v>
      </c>
      <c r="AN115" s="560"/>
      <c r="AO115" s="18"/>
      <c r="AP115" s="561"/>
      <c r="AQ115" s="560"/>
      <c r="AR115" s="18"/>
      <c r="AS115" s="18"/>
      <c r="AT115" s="18"/>
      <c r="AU115" s="561"/>
      <c r="AV115" s="560"/>
      <c r="AW115" s="18"/>
      <c r="AX115" s="561"/>
      <c r="AY115" s="562"/>
      <c r="AZ115" s="18"/>
      <c r="BA115" s="18"/>
      <c r="BB115" s="18"/>
      <c r="BC115" s="546"/>
      <c r="BD115" s="563" t="s">
        <v>260</v>
      </c>
      <c r="BE115" s="557" t="s">
        <v>260</v>
      </c>
      <c r="BF115" s="389" t="s">
        <v>4218</v>
      </c>
      <c r="BG115" s="549" t="s">
        <v>5036</v>
      </c>
      <c r="BH115" s="554" t="s">
        <v>1031</v>
      </c>
      <c r="BI115" s="580">
        <v>43811</v>
      </c>
      <c r="BJ115" s="581" t="s">
        <v>310</v>
      </c>
      <c r="BK115" s="561"/>
      <c r="BL115" s="503"/>
      <c r="BM115" s="503"/>
      <c r="BN115" s="503"/>
      <c r="BO115" s="503"/>
      <c r="BP115" s="503"/>
      <c r="BQ115" s="503"/>
      <c r="BR115" s="503"/>
      <c r="BS115" s="503"/>
      <c r="BT115" s="503"/>
      <c r="BU115" s="503"/>
      <c r="BV115" s="503"/>
      <c r="BW115" s="503"/>
      <c r="BX115" s="503"/>
      <c r="BY115" s="503"/>
      <c r="BZ115" s="503"/>
      <c r="CA115" s="503"/>
      <c r="CB115" s="503"/>
      <c r="CC115" s="503"/>
      <c r="CD115" s="503"/>
      <c r="CE115" s="503"/>
      <c r="CF115" s="503"/>
      <c r="CG115" s="503"/>
      <c r="CH115" s="503"/>
      <c r="CI115" s="503"/>
      <c r="CJ115" s="503"/>
      <c r="CK115" s="503"/>
      <c r="CL115" s="503"/>
      <c r="CM115" s="503"/>
      <c r="CN115" s="503"/>
      <c r="CO115" s="503"/>
      <c r="CP115" s="503"/>
      <c r="CQ115" s="503"/>
      <c r="CR115" s="503"/>
      <c r="CS115" s="503"/>
      <c r="CT115" s="503"/>
      <c r="CU115" s="503"/>
      <c r="CV115" s="503"/>
      <c r="CW115" s="503"/>
      <c r="CX115" s="503"/>
      <c r="CY115" s="503"/>
      <c r="CZ115" s="503"/>
      <c r="DA115" s="503"/>
      <c r="DB115" s="503"/>
      <c r="DC115" s="503"/>
      <c r="DD115" s="503"/>
      <c r="DE115" s="503"/>
      <c r="DF115" s="503"/>
      <c r="DG115" s="503"/>
      <c r="DH115" s="503"/>
      <c r="DI115" s="503"/>
      <c r="DJ115" s="503"/>
      <c r="DK115" s="503"/>
      <c r="DL115" s="503"/>
      <c r="DM115" s="503"/>
      <c r="DN115" s="503"/>
      <c r="DO115" s="503"/>
      <c r="DP115" s="503"/>
    </row>
    <row r="116" spans="1:120" ht="38.25" customHeight="1">
      <c r="A116" s="23">
        <v>0</v>
      </c>
      <c r="B116" s="556">
        <f t="shared" si="2"/>
        <v>109</v>
      </c>
      <c r="C116" s="539" t="s">
        <v>99</v>
      </c>
      <c r="D116" s="18"/>
      <c r="E116" s="389" t="s">
        <v>1050</v>
      </c>
      <c r="F116" s="565"/>
      <c r="G116" s="395" t="s">
        <v>5037</v>
      </c>
      <c r="H116" s="541" t="s">
        <v>102</v>
      </c>
      <c r="I116" s="395" t="s">
        <v>5030</v>
      </c>
      <c r="J116" s="395" t="s">
        <v>5031</v>
      </c>
      <c r="K116" s="395" t="s">
        <v>5032</v>
      </c>
      <c r="L116" s="557" t="s">
        <v>106</v>
      </c>
      <c r="M116" s="26" t="s">
        <v>5038</v>
      </c>
      <c r="N116" s="18"/>
      <c r="O116" s="14">
        <v>1</v>
      </c>
      <c r="P116" s="389" t="s">
        <v>572</v>
      </c>
      <c r="Q116" s="539" t="s">
        <v>533</v>
      </c>
      <c r="R116" s="14" t="s">
        <v>4966</v>
      </c>
      <c r="S116" s="540">
        <v>43374</v>
      </c>
      <c r="T116" s="540">
        <v>43735</v>
      </c>
      <c r="U116" s="557"/>
      <c r="V116" s="14"/>
      <c r="W116" s="544">
        <f t="shared" si="0"/>
        <v>43735</v>
      </c>
      <c r="X116" s="545">
        <v>43646</v>
      </c>
      <c r="Y116" s="395" t="s">
        <v>5039</v>
      </c>
      <c r="Z116" s="559">
        <v>1</v>
      </c>
      <c r="AA116" s="545">
        <v>43661</v>
      </c>
      <c r="AB116" s="395" t="s">
        <v>5020</v>
      </c>
      <c r="AC116" s="389" t="s">
        <v>177</v>
      </c>
      <c r="AD116" s="547">
        <f t="shared" si="1"/>
        <v>1</v>
      </c>
      <c r="AE116" s="546" t="s">
        <v>133</v>
      </c>
      <c r="AF116" s="545">
        <v>43799</v>
      </c>
      <c r="AG116" s="395" t="s">
        <v>5040</v>
      </c>
      <c r="AH116" s="546">
        <v>1</v>
      </c>
      <c r="AI116" s="562">
        <v>43811</v>
      </c>
      <c r="AJ116" s="549" t="s">
        <v>5036</v>
      </c>
      <c r="AK116" s="389" t="s">
        <v>1031</v>
      </c>
      <c r="AL116" s="547">
        <f t="shared" si="12"/>
        <v>1</v>
      </c>
      <c r="AM116" s="546" t="s">
        <v>257</v>
      </c>
      <c r="AN116" s="560"/>
      <c r="AO116" s="18"/>
      <c r="AP116" s="561"/>
      <c r="AQ116" s="560"/>
      <c r="AR116" s="18"/>
      <c r="AS116" s="18"/>
      <c r="AT116" s="18"/>
      <c r="AU116" s="561"/>
      <c r="AV116" s="560"/>
      <c r="AW116" s="18"/>
      <c r="AX116" s="561"/>
      <c r="AY116" s="562"/>
      <c r="AZ116" s="18"/>
      <c r="BA116" s="18"/>
      <c r="BB116" s="18"/>
      <c r="BC116" s="546"/>
      <c r="BD116" s="563" t="s">
        <v>260</v>
      </c>
      <c r="BE116" s="557" t="s">
        <v>260</v>
      </c>
      <c r="BF116" s="389" t="s">
        <v>4218</v>
      </c>
      <c r="BG116" s="549" t="s">
        <v>5036</v>
      </c>
      <c r="BH116" s="554" t="s">
        <v>1031</v>
      </c>
      <c r="BI116" s="580">
        <v>43811</v>
      </c>
      <c r="BJ116" s="581" t="s">
        <v>310</v>
      </c>
      <c r="BK116" s="561"/>
      <c r="BL116" s="503"/>
      <c r="BM116" s="503"/>
      <c r="BN116" s="503"/>
      <c r="BO116" s="503"/>
      <c r="BP116" s="503"/>
      <c r="BQ116" s="503"/>
      <c r="BR116" s="503"/>
      <c r="BS116" s="503"/>
      <c r="BT116" s="503"/>
      <c r="BU116" s="503"/>
      <c r="BV116" s="503"/>
      <c r="BW116" s="503"/>
      <c r="BX116" s="503"/>
      <c r="BY116" s="503"/>
      <c r="BZ116" s="503"/>
      <c r="CA116" s="503"/>
      <c r="CB116" s="503"/>
      <c r="CC116" s="503"/>
      <c r="CD116" s="503"/>
      <c r="CE116" s="503"/>
      <c r="CF116" s="503"/>
      <c r="CG116" s="503"/>
      <c r="CH116" s="503"/>
      <c r="CI116" s="503"/>
      <c r="CJ116" s="503"/>
      <c r="CK116" s="503"/>
      <c r="CL116" s="503"/>
      <c r="CM116" s="503"/>
      <c r="CN116" s="503"/>
      <c r="CO116" s="503"/>
      <c r="CP116" s="503"/>
      <c r="CQ116" s="503"/>
      <c r="CR116" s="503"/>
      <c r="CS116" s="503"/>
      <c r="CT116" s="503"/>
      <c r="CU116" s="503"/>
      <c r="CV116" s="503"/>
      <c r="CW116" s="503"/>
      <c r="CX116" s="503"/>
      <c r="CY116" s="503"/>
      <c r="CZ116" s="503"/>
      <c r="DA116" s="503"/>
      <c r="DB116" s="503"/>
      <c r="DC116" s="503"/>
      <c r="DD116" s="503"/>
      <c r="DE116" s="503"/>
      <c r="DF116" s="503"/>
      <c r="DG116" s="503"/>
      <c r="DH116" s="503"/>
      <c r="DI116" s="503"/>
      <c r="DJ116" s="503"/>
      <c r="DK116" s="503"/>
      <c r="DL116" s="503"/>
      <c r="DM116" s="503"/>
      <c r="DN116" s="503"/>
      <c r="DO116" s="503"/>
      <c r="DP116" s="503"/>
    </row>
    <row r="117" spans="1:120" ht="38.25" customHeight="1">
      <c r="A117" s="23">
        <v>0</v>
      </c>
      <c r="B117" s="556">
        <f t="shared" si="2"/>
        <v>110</v>
      </c>
      <c r="C117" s="539" t="s">
        <v>99</v>
      </c>
      <c r="D117" s="18"/>
      <c r="E117" s="389" t="s">
        <v>1050</v>
      </c>
      <c r="F117" s="565"/>
      <c r="G117" s="395" t="s">
        <v>5041</v>
      </c>
      <c r="H117" s="541" t="s">
        <v>102</v>
      </c>
      <c r="I117" s="395" t="s">
        <v>5030</v>
      </c>
      <c r="J117" s="395" t="s">
        <v>5031</v>
      </c>
      <c r="K117" s="395" t="s">
        <v>5032</v>
      </c>
      <c r="L117" s="557" t="s">
        <v>146</v>
      </c>
      <c r="M117" s="26" t="s">
        <v>5042</v>
      </c>
      <c r="N117" s="18"/>
      <c r="O117" s="14">
        <v>1</v>
      </c>
      <c r="P117" s="14" t="s">
        <v>5043</v>
      </c>
      <c r="Q117" s="539" t="s">
        <v>533</v>
      </c>
      <c r="R117" s="14" t="s">
        <v>4966</v>
      </c>
      <c r="S117" s="540">
        <v>43374</v>
      </c>
      <c r="T117" s="540">
        <v>43735</v>
      </c>
      <c r="U117" s="557"/>
      <c r="V117" s="14"/>
      <c r="W117" s="544">
        <f t="shared" si="0"/>
        <v>43735</v>
      </c>
      <c r="X117" s="545">
        <v>43646</v>
      </c>
      <c r="Y117" s="395" t="s">
        <v>5044</v>
      </c>
      <c r="Z117" s="546">
        <v>0</v>
      </c>
      <c r="AA117" s="545">
        <v>43661</v>
      </c>
      <c r="AB117" s="395" t="s">
        <v>5045</v>
      </c>
      <c r="AC117" s="389" t="s">
        <v>177</v>
      </c>
      <c r="AD117" s="547">
        <f t="shared" si="1"/>
        <v>0</v>
      </c>
      <c r="AE117" s="546" t="s">
        <v>133</v>
      </c>
      <c r="AF117" s="545">
        <v>43799</v>
      </c>
      <c r="AG117" s="395" t="s">
        <v>5046</v>
      </c>
      <c r="AH117" s="546">
        <v>1</v>
      </c>
      <c r="AI117" s="562">
        <v>43811</v>
      </c>
      <c r="AJ117" s="549" t="s">
        <v>5001</v>
      </c>
      <c r="AK117" s="389" t="s">
        <v>1031</v>
      </c>
      <c r="AL117" s="547">
        <f t="shared" si="12"/>
        <v>1</v>
      </c>
      <c r="AM117" s="546" t="s">
        <v>257</v>
      </c>
      <c r="AN117" s="560"/>
      <c r="AO117" s="18"/>
      <c r="AP117" s="561"/>
      <c r="AQ117" s="560"/>
      <c r="AR117" s="18"/>
      <c r="AS117" s="18"/>
      <c r="AT117" s="18"/>
      <c r="AU117" s="561"/>
      <c r="AV117" s="560"/>
      <c r="AW117" s="18"/>
      <c r="AX117" s="561"/>
      <c r="AY117" s="562"/>
      <c r="AZ117" s="18"/>
      <c r="BA117" s="18"/>
      <c r="BB117" s="18"/>
      <c r="BC117" s="546"/>
      <c r="BD117" s="563" t="s">
        <v>260</v>
      </c>
      <c r="BE117" s="557" t="s">
        <v>260</v>
      </c>
      <c r="BF117" s="389" t="s">
        <v>4218</v>
      </c>
      <c r="BG117" s="549" t="s">
        <v>5001</v>
      </c>
      <c r="BH117" s="554" t="s">
        <v>1031</v>
      </c>
      <c r="BI117" s="580">
        <v>43811</v>
      </c>
      <c r="BJ117" s="14" t="s">
        <v>310</v>
      </c>
      <c r="BK117" s="561"/>
      <c r="BL117" s="503"/>
      <c r="BM117" s="503"/>
      <c r="BN117" s="503"/>
      <c r="BO117" s="503"/>
      <c r="BP117" s="503"/>
      <c r="BQ117" s="503"/>
      <c r="BR117" s="503"/>
      <c r="BS117" s="503"/>
      <c r="BT117" s="503"/>
      <c r="BU117" s="503"/>
      <c r="BV117" s="503"/>
      <c r="BW117" s="503"/>
      <c r="BX117" s="503"/>
      <c r="BY117" s="503"/>
      <c r="BZ117" s="503"/>
      <c r="CA117" s="503"/>
      <c r="CB117" s="503"/>
      <c r="CC117" s="503"/>
      <c r="CD117" s="503"/>
      <c r="CE117" s="503"/>
      <c r="CF117" s="503"/>
      <c r="CG117" s="503"/>
      <c r="CH117" s="503"/>
      <c r="CI117" s="503"/>
      <c r="CJ117" s="503"/>
      <c r="CK117" s="503"/>
      <c r="CL117" s="503"/>
      <c r="CM117" s="503"/>
      <c r="CN117" s="503"/>
      <c r="CO117" s="503"/>
      <c r="CP117" s="503"/>
      <c r="CQ117" s="503"/>
      <c r="CR117" s="503"/>
      <c r="CS117" s="503"/>
      <c r="CT117" s="503"/>
      <c r="CU117" s="503"/>
      <c r="CV117" s="503"/>
      <c r="CW117" s="503"/>
      <c r="CX117" s="503"/>
      <c r="CY117" s="503"/>
      <c r="CZ117" s="503"/>
      <c r="DA117" s="503"/>
      <c r="DB117" s="503"/>
      <c r="DC117" s="503"/>
      <c r="DD117" s="503"/>
      <c r="DE117" s="503"/>
      <c r="DF117" s="503"/>
      <c r="DG117" s="503"/>
      <c r="DH117" s="503"/>
      <c r="DI117" s="503"/>
      <c r="DJ117" s="503"/>
      <c r="DK117" s="503"/>
      <c r="DL117" s="503"/>
      <c r="DM117" s="503"/>
      <c r="DN117" s="503"/>
      <c r="DO117" s="503"/>
      <c r="DP117" s="503"/>
    </row>
    <row r="118" spans="1:120" ht="38.25" customHeight="1">
      <c r="A118" s="23">
        <v>115</v>
      </c>
      <c r="B118" s="556">
        <f t="shared" si="2"/>
        <v>111</v>
      </c>
      <c r="C118" s="539" t="s">
        <v>99</v>
      </c>
      <c r="D118" s="18"/>
      <c r="E118" s="389" t="s">
        <v>1050</v>
      </c>
      <c r="F118" s="565"/>
      <c r="G118" s="395" t="s">
        <v>5047</v>
      </c>
      <c r="H118" s="541" t="s">
        <v>102</v>
      </c>
      <c r="I118" s="395" t="s">
        <v>5048</v>
      </c>
      <c r="J118" s="395" t="s">
        <v>5049</v>
      </c>
      <c r="K118" s="395" t="s">
        <v>5050</v>
      </c>
      <c r="L118" s="557" t="s">
        <v>146</v>
      </c>
      <c r="M118" s="26" t="s">
        <v>5051</v>
      </c>
      <c r="N118" s="18"/>
      <c r="O118" s="389">
        <v>1</v>
      </c>
      <c r="P118" s="389" t="s">
        <v>5052</v>
      </c>
      <c r="Q118" s="539" t="s">
        <v>533</v>
      </c>
      <c r="R118" s="389" t="s">
        <v>4966</v>
      </c>
      <c r="S118" s="540">
        <v>43388</v>
      </c>
      <c r="T118" s="540">
        <v>43735</v>
      </c>
      <c r="U118" s="557"/>
      <c r="V118" s="14"/>
      <c r="W118" s="544">
        <f t="shared" si="0"/>
        <v>43735</v>
      </c>
      <c r="X118" s="545">
        <v>43646</v>
      </c>
      <c r="Y118" s="395" t="s">
        <v>5053</v>
      </c>
      <c r="Z118" s="546">
        <v>0</v>
      </c>
      <c r="AA118" s="545">
        <v>43661</v>
      </c>
      <c r="AB118" s="395" t="s">
        <v>5054</v>
      </c>
      <c r="AC118" s="389" t="s">
        <v>177</v>
      </c>
      <c r="AD118" s="547">
        <f t="shared" si="1"/>
        <v>0</v>
      </c>
      <c r="AE118" s="546" t="s">
        <v>133</v>
      </c>
      <c r="AF118" s="545">
        <v>43799</v>
      </c>
      <c r="AG118" s="395" t="s">
        <v>4911</v>
      </c>
      <c r="AH118" s="546">
        <v>1</v>
      </c>
      <c r="AI118" s="562">
        <v>43811</v>
      </c>
      <c r="AJ118" s="549" t="s">
        <v>5055</v>
      </c>
      <c r="AK118" s="549" t="s">
        <v>1031</v>
      </c>
      <c r="AL118" s="547">
        <f t="shared" si="12"/>
        <v>1</v>
      </c>
      <c r="AM118" s="546" t="s">
        <v>257</v>
      </c>
      <c r="AN118" s="560"/>
      <c r="AO118" s="18"/>
      <c r="AP118" s="561"/>
      <c r="AQ118" s="560"/>
      <c r="AR118" s="18"/>
      <c r="AS118" s="18"/>
      <c r="AT118" s="18"/>
      <c r="AU118" s="561"/>
      <c r="AV118" s="560"/>
      <c r="AW118" s="18"/>
      <c r="AX118" s="561"/>
      <c r="AY118" s="562"/>
      <c r="AZ118" s="18"/>
      <c r="BA118" s="18"/>
      <c r="BB118" s="18"/>
      <c r="BC118" s="546"/>
      <c r="BD118" s="563" t="s">
        <v>260</v>
      </c>
      <c r="BE118" s="557" t="s">
        <v>260</v>
      </c>
      <c r="BF118" s="389" t="s">
        <v>4218</v>
      </c>
      <c r="BG118" s="549" t="s">
        <v>5055</v>
      </c>
      <c r="BH118" s="554" t="s">
        <v>1031</v>
      </c>
      <c r="BI118" s="580">
        <v>43811</v>
      </c>
      <c r="BJ118" s="14" t="s">
        <v>310</v>
      </c>
      <c r="BK118" s="561"/>
      <c r="BL118" s="503"/>
      <c r="BM118" s="503"/>
      <c r="BN118" s="503"/>
      <c r="BO118" s="503"/>
      <c r="BP118" s="503"/>
      <c r="BQ118" s="503"/>
      <c r="BR118" s="503"/>
      <c r="BS118" s="503"/>
      <c r="BT118" s="503"/>
      <c r="BU118" s="503"/>
      <c r="BV118" s="503"/>
      <c r="BW118" s="503"/>
      <c r="BX118" s="503"/>
      <c r="BY118" s="503"/>
      <c r="BZ118" s="503"/>
      <c r="CA118" s="503"/>
      <c r="CB118" s="503"/>
      <c r="CC118" s="503"/>
      <c r="CD118" s="503"/>
      <c r="CE118" s="503"/>
      <c r="CF118" s="503"/>
      <c r="CG118" s="503"/>
      <c r="CH118" s="503"/>
      <c r="CI118" s="503"/>
      <c r="CJ118" s="503"/>
      <c r="CK118" s="503"/>
      <c r="CL118" s="503"/>
      <c r="CM118" s="503"/>
      <c r="CN118" s="503"/>
      <c r="CO118" s="503"/>
      <c r="CP118" s="503"/>
      <c r="CQ118" s="503"/>
      <c r="CR118" s="503"/>
      <c r="CS118" s="503"/>
      <c r="CT118" s="503"/>
      <c r="CU118" s="503"/>
      <c r="CV118" s="503"/>
      <c r="CW118" s="503"/>
      <c r="CX118" s="503"/>
      <c r="CY118" s="503"/>
      <c r="CZ118" s="503"/>
      <c r="DA118" s="503"/>
      <c r="DB118" s="503"/>
      <c r="DC118" s="503"/>
      <c r="DD118" s="503"/>
      <c r="DE118" s="503"/>
      <c r="DF118" s="503"/>
      <c r="DG118" s="503"/>
      <c r="DH118" s="503"/>
      <c r="DI118" s="503"/>
      <c r="DJ118" s="503"/>
      <c r="DK118" s="503"/>
      <c r="DL118" s="503"/>
      <c r="DM118" s="503"/>
      <c r="DN118" s="503"/>
      <c r="DO118" s="503"/>
      <c r="DP118" s="503"/>
    </row>
    <row r="119" spans="1:120" ht="38.25" customHeight="1">
      <c r="A119" s="23">
        <v>116</v>
      </c>
      <c r="B119" s="556">
        <f t="shared" si="2"/>
        <v>112</v>
      </c>
      <c r="C119" s="539" t="s">
        <v>99</v>
      </c>
      <c r="D119" s="18"/>
      <c r="E119" s="389" t="s">
        <v>5056</v>
      </c>
      <c r="F119" s="565"/>
      <c r="G119" s="395" t="s">
        <v>5057</v>
      </c>
      <c r="H119" s="541" t="s">
        <v>102</v>
      </c>
      <c r="I119" s="395" t="s">
        <v>5058</v>
      </c>
      <c r="J119" s="395" t="s">
        <v>4295</v>
      </c>
      <c r="K119" s="395" t="s">
        <v>4296</v>
      </c>
      <c r="L119" s="557" t="s">
        <v>146</v>
      </c>
      <c r="M119" s="26" t="s">
        <v>4297</v>
      </c>
      <c r="N119" s="18"/>
      <c r="O119" s="14">
        <v>11</v>
      </c>
      <c r="P119" s="389" t="s">
        <v>4298</v>
      </c>
      <c r="Q119" s="539" t="s">
        <v>391</v>
      </c>
      <c r="R119" s="389" t="s">
        <v>4716</v>
      </c>
      <c r="S119" s="540">
        <v>43521</v>
      </c>
      <c r="T119" s="540">
        <v>43799</v>
      </c>
      <c r="U119" s="557"/>
      <c r="V119" s="14"/>
      <c r="W119" s="544">
        <f t="shared" si="0"/>
        <v>43799</v>
      </c>
      <c r="X119" s="545">
        <v>43646</v>
      </c>
      <c r="Y119" s="395" t="s">
        <v>4300</v>
      </c>
      <c r="Z119" s="546">
        <v>6</v>
      </c>
      <c r="AA119" s="545">
        <v>43664</v>
      </c>
      <c r="AB119" s="395" t="s">
        <v>5059</v>
      </c>
      <c r="AC119" s="389" t="s">
        <v>114</v>
      </c>
      <c r="AD119" s="547">
        <f t="shared" si="1"/>
        <v>0.54545454545454541</v>
      </c>
      <c r="AE119" s="546" t="s">
        <v>133</v>
      </c>
      <c r="AF119" s="545">
        <v>43799</v>
      </c>
      <c r="AG119" s="570" t="s">
        <v>5060</v>
      </c>
      <c r="AH119" s="546">
        <v>9</v>
      </c>
      <c r="AI119" s="562">
        <v>43809</v>
      </c>
      <c r="AJ119" s="549" t="s">
        <v>5061</v>
      </c>
      <c r="AK119" s="18" t="s">
        <v>180</v>
      </c>
      <c r="AL119" s="547">
        <v>1</v>
      </c>
      <c r="AM119" s="546" t="s">
        <v>257</v>
      </c>
      <c r="AN119" s="560"/>
      <c r="AO119" s="18"/>
      <c r="AP119" s="561"/>
      <c r="AQ119" s="560"/>
      <c r="AR119" s="18"/>
      <c r="AS119" s="18"/>
      <c r="AT119" s="18"/>
      <c r="AU119" s="561"/>
      <c r="AV119" s="560"/>
      <c r="AW119" s="18"/>
      <c r="AX119" s="561"/>
      <c r="AY119" s="562"/>
      <c r="AZ119" s="18"/>
      <c r="BA119" s="18"/>
      <c r="BB119" s="18"/>
      <c r="BC119" s="546"/>
      <c r="BD119" s="563" t="s">
        <v>260</v>
      </c>
      <c r="BE119" s="557" t="s">
        <v>260</v>
      </c>
      <c r="BF119" s="389" t="s">
        <v>4218</v>
      </c>
      <c r="BG119" s="395" t="s">
        <v>5062</v>
      </c>
      <c r="BH119" s="554" t="s">
        <v>180</v>
      </c>
      <c r="BI119" s="564">
        <v>43809</v>
      </c>
      <c r="BJ119" s="14"/>
      <c r="BK119" s="561"/>
      <c r="BL119" s="503"/>
      <c r="BM119" s="503"/>
      <c r="BN119" s="503"/>
      <c r="BO119" s="503"/>
      <c r="BP119" s="503"/>
      <c r="BQ119" s="503"/>
      <c r="BR119" s="503"/>
      <c r="BS119" s="503"/>
      <c r="BT119" s="503"/>
      <c r="BU119" s="503"/>
      <c r="BV119" s="503"/>
      <c r="BW119" s="503"/>
      <c r="BX119" s="503"/>
      <c r="BY119" s="503"/>
      <c r="BZ119" s="503"/>
      <c r="CA119" s="503"/>
      <c r="CB119" s="503"/>
      <c r="CC119" s="503"/>
      <c r="CD119" s="503"/>
      <c r="CE119" s="503"/>
      <c r="CF119" s="503"/>
      <c r="CG119" s="503"/>
      <c r="CH119" s="503"/>
      <c r="CI119" s="503"/>
      <c r="CJ119" s="503"/>
      <c r="CK119" s="503"/>
      <c r="CL119" s="503"/>
      <c r="CM119" s="503"/>
      <c r="CN119" s="503"/>
      <c r="CO119" s="503"/>
      <c r="CP119" s="503"/>
      <c r="CQ119" s="503"/>
      <c r="CR119" s="503"/>
      <c r="CS119" s="503"/>
      <c r="CT119" s="503"/>
      <c r="CU119" s="503"/>
      <c r="CV119" s="503"/>
      <c r="CW119" s="503"/>
      <c r="CX119" s="503"/>
      <c r="CY119" s="503"/>
      <c r="CZ119" s="503"/>
      <c r="DA119" s="503"/>
      <c r="DB119" s="503"/>
      <c r="DC119" s="503"/>
      <c r="DD119" s="503"/>
      <c r="DE119" s="503"/>
      <c r="DF119" s="503"/>
      <c r="DG119" s="503"/>
      <c r="DH119" s="503"/>
      <c r="DI119" s="503"/>
      <c r="DJ119" s="503"/>
      <c r="DK119" s="503"/>
      <c r="DL119" s="503"/>
      <c r="DM119" s="503"/>
      <c r="DN119" s="503"/>
      <c r="DO119" s="503"/>
      <c r="DP119" s="503"/>
    </row>
    <row r="120" spans="1:120" ht="38.25" customHeight="1">
      <c r="A120" s="23">
        <v>117</v>
      </c>
      <c r="B120" s="556">
        <f t="shared" si="2"/>
        <v>113</v>
      </c>
      <c r="C120" s="539" t="s">
        <v>99</v>
      </c>
      <c r="D120" s="18"/>
      <c r="E120" s="389" t="s">
        <v>5056</v>
      </c>
      <c r="F120" s="565"/>
      <c r="G120" s="394" t="s">
        <v>5063</v>
      </c>
      <c r="H120" s="541" t="s">
        <v>102</v>
      </c>
      <c r="I120" s="395" t="s">
        <v>5058</v>
      </c>
      <c r="J120" s="395" t="s">
        <v>4295</v>
      </c>
      <c r="K120" s="395" t="s">
        <v>4296</v>
      </c>
      <c r="L120" s="557" t="s">
        <v>146</v>
      </c>
      <c r="M120" s="26" t="s">
        <v>4297</v>
      </c>
      <c r="N120" s="18"/>
      <c r="O120" s="14">
        <v>11</v>
      </c>
      <c r="P120" s="389" t="s">
        <v>4298</v>
      </c>
      <c r="Q120" s="539" t="s">
        <v>391</v>
      </c>
      <c r="R120" s="389" t="s">
        <v>4716</v>
      </c>
      <c r="S120" s="540">
        <v>43521</v>
      </c>
      <c r="T120" s="540">
        <v>43799</v>
      </c>
      <c r="U120" s="557"/>
      <c r="V120" s="14"/>
      <c r="W120" s="544">
        <f t="shared" si="0"/>
        <v>43799</v>
      </c>
      <c r="X120" s="545">
        <v>43646</v>
      </c>
      <c r="Y120" s="395" t="s">
        <v>4300</v>
      </c>
      <c r="Z120" s="546">
        <v>6</v>
      </c>
      <c r="AA120" s="545">
        <v>43664</v>
      </c>
      <c r="AB120" s="395" t="s">
        <v>5059</v>
      </c>
      <c r="AC120" s="389" t="s">
        <v>114</v>
      </c>
      <c r="AD120" s="547">
        <f t="shared" si="1"/>
        <v>0.54545454545454541</v>
      </c>
      <c r="AE120" s="546" t="s">
        <v>133</v>
      </c>
      <c r="AF120" s="545">
        <v>43799</v>
      </c>
      <c r="AG120" s="570" t="s">
        <v>5060</v>
      </c>
      <c r="AH120" s="546">
        <v>9</v>
      </c>
      <c r="AI120" s="562">
        <v>43809</v>
      </c>
      <c r="AJ120" s="549" t="s">
        <v>5061</v>
      </c>
      <c r="AK120" s="18" t="s">
        <v>180</v>
      </c>
      <c r="AL120" s="547">
        <v>1</v>
      </c>
      <c r="AM120" s="546" t="s">
        <v>257</v>
      </c>
      <c r="AN120" s="560"/>
      <c r="AO120" s="18"/>
      <c r="AP120" s="561"/>
      <c r="AQ120" s="560"/>
      <c r="AR120" s="18"/>
      <c r="AS120" s="18"/>
      <c r="AT120" s="18"/>
      <c r="AU120" s="561"/>
      <c r="AV120" s="560"/>
      <c r="AW120" s="18"/>
      <c r="AX120" s="561"/>
      <c r="AY120" s="562"/>
      <c r="AZ120" s="18"/>
      <c r="BA120" s="18"/>
      <c r="BB120" s="18"/>
      <c r="BC120" s="546"/>
      <c r="BD120" s="563" t="s">
        <v>260</v>
      </c>
      <c r="BE120" s="557" t="s">
        <v>260</v>
      </c>
      <c r="BF120" s="389" t="s">
        <v>4218</v>
      </c>
      <c r="BG120" s="395" t="s">
        <v>5062</v>
      </c>
      <c r="BH120" s="554" t="s">
        <v>180</v>
      </c>
      <c r="BI120" s="564">
        <v>43809</v>
      </c>
      <c r="BJ120" s="14"/>
      <c r="BK120" s="561"/>
      <c r="BL120" s="503"/>
      <c r="BM120" s="503"/>
      <c r="BN120" s="503"/>
      <c r="BO120" s="503"/>
      <c r="BP120" s="503"/>
      <c r="BQ120" s="503"/>
      <c r="BR120" s="503"/>
      <c r="BS120" s="503"/>
      <c r="BT120" s="503"/>
      <c r="BU120" s="503"/>
      <c r="BV120" s="503"/>
      <c r="BW120" s="503"/>
      <c r="BX120" s="503"/>
      <c r="BY120" s="503"/>
      <c r="BZ120" s="503"/>
      <c r="CA120" s="503"/>
      <c r="CB120" s="503"/>
      <c r="CC120" s="503"/>
      <c r="CD120" s="503"/>
      <c r="CE120" s="503"/>
      <c r="CF120" s="503"/>
      <c r="CG120" s="503"/>
      <c r="CH120" s="503"/>
      <c r="CI120" s="503"/>
      <c r="CJ120" s="503"/>
      <c r="CK120" s="503"/>
      <c r="CL120" s="503"/>
      <c r="CM120" s="503"/>
      <c r="CN120" s="503"/>
      <c r="CO120" s="503"/>
      <c r="CP120" s="503"/>
      <c r="CQ120" s="503"/>
      <c r="CR120" s="503"/>
      <c r="CS120" s="503"/>
      <c r="CT120" s="503"/>
      <c r="CU120" s="503"/>
      <c r="CV120" s="503"/>
      <c r="CW120" s="503"/>
      <c r="CX120" s="503"/>
      <c r="CY120" s="503"/>
      <c r="CZ120" s="503"/>
      <c r="DA120" s="503"/>
      <c r="DB120" s="503"/>
      <c r="DC120" s="503"/>
      <c r="DD120" s="503"/>
      <c r="DE120" s="503"/>
      <c r="DF120" s="503"/>
      <c r="DG120" s="503"/>
      <c r="DH120" s="503"/>
      <c r="DI120" s="503"/>
      <c r="DJ120" s="503"/>
      <c r="DK120" s="503"/>
      <c r="DL120" s="503"/>
      <c r="DM120" s="503"/>
      <c r="DN120" s="503"/>
      <c r="DO120" s="503"/>
      <c r="DP120" s="503"/>
    </row>
    <row r="121" spans="1:120" ht="38.25" customHeight="1">
      <c r="A121" s="14">
        <v>118</v>
      </c>
      <c r="B121" s="556">
        <f t="shared" si="2"/>
        <v>114</v>
      </c>
      <c r="C121" s="539" t="s">
        <v>99</v>
      </c>
      <c r="D121" s="18"/>
      <c r="E121" s="389" t="s">
        <v>5056</v>
      </c>
      <c r="F121" s="565"/>
      <c r="G121" s="395" t="s">
        <v>5064</v>
      </c>
      <c r="H121" s="541" t="s">
        <v>102</v>
      </c>
      <c r="I121" s="395" t="s">
        <v>5058</v>
      </c>
      <c r="J121" s="395" t="s">
        <v>5065</v>
      </c>
      <c r="K121" s="395" t="s">
        <v>4296</v>
      </c>
      <c r="L121" s="557" t="s">
        <v>146</v>
      </c>
      <c r="M121" s="26" t="s">
        <v>5066</v>
      </c>
      <c r="N121" s="18"/>
      <c r="O121" s="547">
        <v>1</v>
      </c>
      <c r="P121" s="389" t="s">
        <v>5067</v>
      </c>
      <c r="Q121" s="539" t="s">
        <v>475</v>
      </c>
      <c r="R121" s="389" t="s">
        <v>5068</v>
      </c>
      <c r="S121" s="540">
        <v>43560</v>
      </c>
      <c r="T121" s="540">
        <v>43799</v>
      </c>
      <c r="U121" s="557"/>
      <c r="V121" s="14"/>
      <c r="W121" s="544">
        <f t="shared" si="0"/>
        <v>43799</v>
      </c>
      <c r="X121" s="545">
        <v>43646</v>
      </c>
      <c r="Y121" s="395"/>
      <c r="Z121" s="559">
        <v>1</v>
      </c>
      <c r="AA121" s="545">
        <v>43664</v>
      </c>
      <c r="AB121" s="395" t="s">
        <v>5069</v>
      </c>
      <c r="AC121" s="389" t="s">
        <v>114</v>
      </c>
      <c r="AD121" s="547">
        <f t="shared" si="1"/>
        <v>1</v>
      </c>
      <c r="AE121" s="546" t="s">
        <v>151</v>
      </c>
      <c r="AF121" s="545">
        <v>43799</v>
      </c>
      <c r="AG121" s="395" t="s">
        <v>5070</v>
      </c>
      <c r="AH121" s="559">
        <f>1/1</f>
        <v>1</v>
      </c>
      <c r="AI121" s="562">
        <v>43809</v>
      </c>
      <c r="AJ121" s="395" t="s">
        <v>4417</v>
      </c>
      <c r="AK121" s="18" t="s">
        <v>114</v>
      </c>
      <c r="AL121" s="547">
        <f>+AH121/O121</f>
        <v>1</v>
      </c>
      <c r="AM121" s="546" t="s">
        <v>257</v>
      </c>
      <c r="AN121" s="560"/>
      <c r="AO121" s="18"/>
      <c r="AP121" s="561"/>
      <c r="AQ121" s="560"/>
      <c r="AR121" s="18"/>
      <c r="AS121" s="18"/>
      <c r="AT121" s="18"/>
      <c r="AU121" s="561"/>
      <c r="AV121" s="560"/>
      <c r="AW121" s="18"/>
      <c r="AX121" s="561"/>
      <c r="AY121" s="562"/>
      <c r="AZ121" s="18"/>
      <c r="BA121" s="18"/>
      <c r="BB121" s="18"/>
      <c r="BC121" s="546"/>
      <c r="BD121" s="563" t="s">
        <v>260</v>
      </c>
      <c r="BE121" s="557" t="s">
        <v>260</v>
      </c>
      <c r="BF121" s="389" t="s">
        <v>4218</v>
      </c>
      <c r="BG121" s="395" t="s">
        <v>4417</v>
      </c>
      <c r="BH121" s="554" t="s">
        <v>114</v>
      </c>
      <c r="BI121" s="564">
        <v>43809</v>
      </c>
      <c r="BJ121" s="14" t="s">
        <v>310</v>
      </c>
      <c r="BK121" s="561"/>
      <c r="BL121" s="503"/>
      <c r="BM121" s="503"/>
      <c r="BN121" s="503"/>
      <c r="BO121" s="503"/>
      <c r="BP121" s="503"/>
      <c r="BQ121" s="503"/>
      <c r="BR121" s="503"/>
      <c r="BS121" s="503"/>
      <c r="BT121" s="503"/>
      <c r="BU121" s="503"/>
      <c r="BV121" s="503"/>
      <c r="BW121" s="503"/>
      <c r="BX121" s="503"/>
      <c r="BY121" s="503"/>
      <c r="BZ121" s="503"/>
      <c r="CA121" s="503"/>
      <c r="CB121" s="503"/>
      <c r="CC121" s="503"/>
      <c r="CD121" s="503"/>
      <c r="CE121" s="503"/>
      <c r="CF121" s="503"/>
      <c r="CG121" s="503"/>
      <c r="CH121" s="503"/>
      <c r="CI121" s="503"/>
      <c r="CJ121" s="503"/>
      <c r="CK121" s="503"/>
      <c r="CL121" s="503"/>
      <c r="CM121" s="503"/>
      <c r="CN121" s="503"/>
      <c r="CO121" s="503"/>
      <c r="CP121" s="503"/>
      <c r="CQ121" s="503"/>
      <c r="CR121" s="503"/>
      <c r="CS121" s="503"/>
      <c r="CT121" s="503"/>
      <c r="CU121" s="503"/>
      <c r="CV121" s="503"/>
      <c r="CW121" s="503"/>
      <c r="CX121" s="503"/>
      <c r="CY121" s="503"/>
      <c r="CZ121" s="503"/>
      <c r="DA121" s="503"/>
      <c r="DB121" s="503"/>
      <c r="DC121" s="503"/>
      <c r="DD121" s="503"/>
      <c r="DE121" s="503"/>
      <c r="DF121" s="503"/>
      <c r="DG121" s="503"/>
      <c r="DH121" s="503"/>
      <c r="DI121" s="503"/>
      <c r="DJ121" s="503"/>
      <c r="DK121" s="503"/>
      <c r="DL121" s="503"/>
      <c r="DM121" s="503"/>
      <c r="DN121" s="503"/>
      <c r="DO121" s="503"/>
      <c r="DP121" s="503"/>
    </row>
    <row r="122" spans="1:120" ht="38.25" customHeight="1">
      <c r="A122" s="23">
        <v>119</v>
      </c>
      <c r="B122" s="556">
        <f t="shared" si="2"/>
        <v>115</v>
      </c>
      <c r="C122" s="539" t="s">
        <v>99</v>
      </c>
      <c r="D122" s="18"/>
      <c r="E122" s="389" t="s">
        <v>5056</v>
      </c>
      <c r="F122" s="565"/>
      <c r="G122" s="395" t="s">
        <v>5071</v>
      </c>
      <c r="H122" s="541" t="s">
        <v>102</v>
      </c>
      <c r="I122" s="395" t="s">
        <v>5072</v>
      </c>
      <c r="J122" s="395" t="s">
        <v>5073</v>
      </c>
      <c r="K122" s="395" t="s">
        <v>5074</v>
      </c>
      <c r="L122" s="557" t="s">
        <v>146</v>
      </c>
      <c r="M122" s="26" t="s">
        <v>5075</v>
      </c>
      <c r="N122" s="18"/>
      <c r="O122" s="14">
        <v>6</v>
      </c>
      <c r="P122" s="389" t="s">
        <v>5076</v>
      </c>
      <c r="Q122" s="539" t="s">
        <v>109</v>
      </c>
      <c r="R122" s="389" t="s">
        <v>602</v>
      </c>
      <c r="S122" s="540">
        <v>43560</v>
      </c>
      <c r="T122" s="540">
        <v>43799</v>
      </c>
      <c r="U122" s="557"/>
      <c r="V122" s="14"/>
      <c r="W122" s="544">
        <f t="shared" si="0"/>
        <v>43799</v>
      </c>
      <c r="X122" s="545">
        <v>43646</v>
      </c>
      <c r="Y122" s="395" t="s">
        <v>5077</v>
      </c>
      <c r="Z122" s="546">
        <v>3</v>
      </c>
      <c r="AA122" s="545">
        <v>43664</v>
      </c>
      <c r="AB122" s="395" t="s">
        <v>5077</v>
      </c>
      <c r="AC122" s="389" t="s">
        <v>114</v>
      </c>
      <c r="AD122" s="547">
        <f t="shared" si="1"/>
        <v>0.5</v>
      </c>
      <c r="AE122" s="546" t="s">
        <v>133</v>
      </c>
      <c r="AF122" s="545">
        <v>43799</v>
      </c>
      <c r="AG122" s="18"/>
      <c r="AH122" s="561"/>
      <c r="AI122" s="562">
        <v>43809</v>
      </c>
      <c r="AJ122" s="395" t="s">
        <v>5078</v>
      </c>
      <c r="AK122" s="18" t="s">
        <v>114</v>
      </c>
      <c r="AL122" s="547">
        <v>1</v>
      </c>
      <c r="AM122" s="546" t="s">
        <v>257</v>
      </c>
      <c r="AN122" s="560"/>
      <c r="AO122" s="18"/>
      <c r="AP122" s="561"/>
      <c r="AQ122" s="560"/>
      <c r="AR122" s="18"/>
      <c r="AS122" s="18"/>
      <c r="AT122" s="18"/>
      <c r="AU122" s="561"/>
      <c r="AV122" s="560"/>
      <c r="AW122" s="18"/>
      <c r="AX122" s="561"/>
      <c r="AY122" s="562"/>
      <c r="AZ122" s="18"/>
      <c r="BA122" s="18"/>
      <c r="BB122" s="18"/>
      <c r="BC122" s="546"/>
      <c r="BD122" s="563" t="s">
        <v>260</v>
      </c>
      <c r="BE122" s="557" t="s">
        <v>260</v>
      </c>
      <c r="BF122" s="389" t="s">
        <v>4218</v>
      </c>
      <c r="BG122" s="395" t="s">
        <v>5078</v>
      </c>
      <c r="BH122" s="554" t="s">
        <v>114</v>
      </c>
      <c r="BI122" s="564">
        <v>43809</v>
      </c>
      <c r="BJ122" s="14" t="s">
        <v>310</v>
      </c>
      <c r="BK122" s="561"/>
      <c r="BL122" s="503"/>
      <c r="BM122" s="503"/>
      <c r="BN122" s="503"/>
      <c r="BO122" s="503"/>
      <c r="BP122" s="503"/>
      <c r="BQ122" s="503"/>
      <c r="BR122" s="503"/>
      <c r="BS122" s="503"/>
      <c r="BT122" s="503"/>
      <c r="BU122" s="503"/>
      <c r="BV122" s="503"/>
      <c r="BW122" s="503"/>
      <c r="BX122" s="503"/>
      <c r="BY122" s="503"/>
      <c r="BZ122" s="503"/>
      <c r="CA122" s="503"/>
      <c r="CB122" s="503"/>
      <c r="CC122" s="503"/>
      <c r="CD122" s="503"/>
      <c r="CE122" s="503"/>
      <c r="CF122" s="503"/>
      <c r="CG122" s="503"/>
      <c r="CH122" s="503"/>
      <c r="CI122" s="503"/>
      <c r="CJ122" s="503"/>
      <c r="CK122" s="503"/>
      <c r="CL122" s="503"/>
      <c r="CM122" s="503"/>
      <c r="CN122" s="503"/>
      <c r="CO122" s="503"/>
      <c r="CP122" s="503"/>
      <c r="CQ122" s="503"/>
      <c r="CR122" s="503"/>
      <c r="CS122" s="503"/>
      <c r="CT122" s="503"/>
      <c r="CU122" s="503"/>
      <c r="CV122" s="503"/>
      <c r="CW122" s="503"/>
      <c r="CX122" s="503"/>
      <c r="CY122" s="503"/>
      <c r="CZ122" s="503"/>
      <c r="DA122" s="503"/>
      <c r="DB122" s="503"/>
      <c r="DC122" s="503"/>
      <c r="DD122" s="503"/>
      <c r="DE122" s="503"/>
      <c r="DF122" s="503"/>
      <c r="DG122" s="503"/>
      <c r="DH122" s="503"/>
      <c r="DI122" s="503"/>
      <c r="DJ122" s="503"/>
      <c r="DK122" s="503"/>
      <c r="DL122" s="503"/>
      <c r="DM122" s="503"/>
      <c r="DN122" s="503"/>
      <c r="DO122" s="503"/>
      <c r="DP122" s="503"/>
    </row>
    <row r="123" spans="1:120" ht="38.25" customHeight="1">
      <c r="A123" s="23">
        <v>0</v>
      </c>
      <c r="B123" s="556">
        <f t="shared" si="2"/>
        <v>116</v>
      </c>
      <c r="C123" s="539" t="s">
        <v>99</v>
      </c>
      <c r="D123" s="18"/>
      <c r="E123" s="389" t="s">
        <v>5056</v>
      </c>
      <c r="F123" s="565"/>
      <c r="G123" s="395" t="s">
        <v>5071</v>
      </c>
      <c r="H123" s="541" t="s">
        <v>102</v>
      </c>
      <c r="I123" s="395" t="s">
        <v>5072</v>
      </c>
      <c r="J123" s="395" t="s">
        <v>5073</v>
      </c>
      <c r="K123" s="395" t="s">
        <v>5074</v>
      </c>
      <c r="L123" s="557" t="s">
        <v>146</v>
      </c>
      <c r="M123" s="26" t="s">
        <v>5079</v>
      </c>
      <c r="N123" s="18"/>
      <c r="O123" s="14">
        <v>3</v>
      </c>
      <c r="P123" s="389" t="s">
        <v>5080</v>
      </c>
      <c r="Q123" s="539" t="s">
        <v>109</v>
      </c>
      <c r="R123" s="389" t="s">
        <v>602</v>
      </c>
      <c r="S123" s="540">
        <v>43560</v>
      </c>
      <c r="T123" s="540">
        <v>43799</v>
      </c>
      <c r="U123" s="557"/>
      <c r="V123" s="14"/>
      <c r="W123" s="544">
        <f t="shared" si="0"/>
        <v>43799</v>
      </c>
      <c r="X123" s="545">
        <v>43646</v>
      </c>
      <c r="Y123" s="395" t="s">
        <v>5081</v>
      </c>
      <c r="Z123" s="546">
        <v>3</v>
      </c>
      <c r="AA123" s="545">
        <v>43664</v>
      </c>
      <c r="AB123" s="395" t="s">
        <v>5082</v>
      </c>
      <c r="AC123" s="389" t="s">
        <v>114</v>
      </c>
      <c r="AD123" s="547">
        <f t="shared" si="1"/>
        <v>1</v>
      </c>
      <c r="AE123" s="546" t="s">
        <v>133</v>
      </c>
      <c r="AF123" s="545">
        <v>43799</v>
      </c>
      <c r="AG123" s="18"/>
      <c r="AH123" s="561"/>
      <c r="AI123" s="562">
        <v>43809</v>
      </c>
      <c r="AJ123" s="395" t="s">
        <v>5083</v>
      </c>
      <c r="AK123" s="18" t="s">
        <v>114</v>
      </c>
      <c r="AL123" s="547">
        <v>1</v>
      </c>
      <c r="AM123" s="546" t="s">
        <v>257</v>
      </c>
      <c r="AN123" s="560"/>
      <c r="AO123" s="18"/>
      <c r="AP123" s="561"/>
      <c r="AQ123" s="560"/>
      <c r="AR123" s="18"/>
      <c r="AS123" s="18"/>
      <c r="AT123" s="18"/>
      <c r="AU123" s="561"/>
      <c r="AV123" s="560"/>
      <c r="AW123" s="18"/>
      <c r="AX123" s="561"/>
      <c r="AY123" s="562"/>
      <c r="AZ123" s="18"/>
      <c r="BA123" s="18"/>
      <c r="BB123" s="18"/>
      <c r="BC123" s="546"/>
      <c r="BD123" s="563" t="s">
        <v>260</v>
      </c>
      <c r="BE123" s="557" t="s">
        <v>260</v>
      </c>
      <c r="BF123" s="389" t="s">
        <v>4218</v>
      </c>
      <c r="BG123" s="395" t="s">
        <v>5078</v>
      </c>
      <c r="BH123" s="554" t="s">
        <v>114</v>
      </c>
      <c r="BI123" s="564">
        <v>43809</v>
      </c>
      <c r="BJ123" s="14" t="s">
        <v>310</v>
      </c>
      <c r="BK123" s="561"/>
      <c r="BL123" s="503"/>
      <c r="BM123" s="503"/>
      <c r="BN123" s="503"/>
      <c r="BO123" s="503"/>
      <c r="BP123" s="503"/>
      <c r="BQ123" s="503"/>
      <c r="BR123" s="503"/>
      <c r="BS123" s="503"/>
      <c r="BT123" s="503"/>
      <c r="BU123" s="503"/>
      <c r="BV123" s="503"/>
      <c r="BW123" s="503"/>
      <c r="BX123" s="503"/>
      <c r="BY123" s="503"/>
      <c r="BZ123" s="503"/>
      <c r="CA123" s="503"/>
      <c r="CB123" s="503"/>
      <c r="CC123" s="503"/>
      <c r="CD123" s="503"/>
      <c r="CE123" s="503"/>
      <c r="CF123" s="503"/>
      <c r="CG123" s="503"/>
      <c r="CH123" s="503"/>
      <c r="CI123" s="503"/>
      <c r="CJ123" s="503"/>
      <c r="CK123" s="503"/>
      <c r="CL123" s="503"/>
      <c r="CM123" s="503"/>
      <c r="CN123" s="503"/>
      <c r="CO123" s="503"/>
      <c r="CP123" s="503"/>
      <c r="CQ123" s="503"/>
      <c r="CR123" s="503"/>
      <c r="CS123" s="503"/>
      <c r="CT123" s="503"/>
      <c r="CU123" s="503"/>
      <c r="CV123" s="503"/>
      <c r="CW123" s="503"/>
      <c r="CX123" s="503"/>
      <c r="CY123" s="503"/>
      <c r="CZ123" s="503"/>
      <c r="DA123" s="503"/>
      <c r="DB123" s="503"/>
      <c r="DC123" s="503"/>
      <c r="DD123" s="503"/>
      <c r="DE123" s="503"/>
      <c r="DF123" s="503"/>
      <c r="DG123" s="503"/>
      <c r="DH123" s="503"/>
      <c r="DI123" s="503"/>
      <c r="DJ123" s="503"/>
      <c r="DK123" s="503"/>
      <c r="DL123" s="503"/>
      <c r="DM123" s="503"/>
      <c r="DN123" s="503"/>
      <c r="DO123" s="503"/>
      <c r="DP123" s="503"/>
    </row>
    <row r="124" spans="1:120" ht="38.25" customHeight="1">
      <c r="A124" s="23">
        <v>120</v>
      </c>
      <c r="B124" s="556">
        <f t="shared" si="2"/>
        <v>117</v>
      </c>
      <c r="C124" s="539" t="s">
        <v>99</v>
      </c>
      <c r="D124" s="18"/>
      <c r="E124" s="389" t="s">
        <v>5056</v>
      </c>
      <c r="F124" s="565"/>
      <c r="G124" s="395" t="s">
        <v>5084</v>
      </c>
      <c r="H124" s="541" t="s">
        <v>102</v>
      </c>
      <c r="I124" s="395" t="s">
        <v>5085</v>
      </c>
      <c r="J124" s="395" t="s">
        <v>5086</v>
      </c>
      <c r="K124" s="395" t="s">
        <v>5087</v>
      </c>
      <c r="L124" s="557" t="s">
        <v>146</v>
      </c>
      <c r="M124" s="26" t="s">
        <v>5088</v>
      </c>
      <c r="N124" s="18"/>
      <c r="O124" s="14">
        <v>1</v>
      </c>
      <c r="P124" s="389" t="s">
        <v>5089</v>
      </c>
      <c r="Q124" s="539" t="s">
        <v>1322</v>
      </c>
      <c r="R124" s="389" t="s">
        <v>1906</v>
      </c>
      <c r="S124" s="540">
        <v>43560</v>
      </c>
      <c r="T124" s="540">
        <v>43799</v>
      </c>
      <c r="U124" s="557"/>
      <c r="V124" s="14"/>
      <c r="W124" s="544">
        <f t="shared" si="0"/>
        <v>43799</v>
      </c>
      <c r="X124" s="545">
        <v>43646</v>
      </c>
      <c r="Y124" s="395" t="s">
        <v>5090</v>
      </c>
      <c r="Z124" s="546">
        <v>1</v>
      </c>
      <c r="AA124" s="545">
        <v>43664</v>
      </c>
      <c r="AB124" s="395" t="s">
        <v>5090</v>
      </c>
      <c r="AC124" s="389" t="s">
        <v>114</v>
      </c>
      <c r="AD124" s="547">
        <f t="shared" si="1"/>
        <v>1</v>
      </c>
      <c r="AE124" s="546" t="s">
        <v>133</v>
      </c>
      <c r="AF124" s="545">
        <v>43799</v>
      </c>
      <c r="AG124" s="395" t="s">
        <v>5090</v>
      </c>
      <c r="AH124" s="546">
        <v>1</v>
      </c>
      <c r="AI124" s="562">
        <v>43809</v>
      </c>
      <c r="AJ124" s="395" t="s">
        <v>5091</v>
      </c>
      <c r="AK124" s="18" t="s">
        <v>114</v>
      </c>
      <c r="AL124" s="547">
        <v>1</v>
      </c>
      <c r="AM124" s="546" t="s">
        <v>257</v>
      </c>
      <c r="AN124" s="560"/>
      <c r="AO124" s="18"/>
      <c r="AP124" s="561"/>
      <c r="AQ124" s="560"/>
      <c r="AR124" s="18"/>
      <c r="AS124" s="18"/>
      <c r="AT124" s="18"/>
      <c r="AU124" s="561"/>
      <c r="AV124" s="560"/>
      <c r="AW124" s="18"/>
      <c r="AX124" s="561"/>
      <c r="AY124" s="562"/>
      <c r="AZ124" s="18"/>
      <c r="BA124" s="18"/>
      <c r="BB124" s="18"/>
      <c r="BC124" s="546"/>
      <c r="BD124" s="563" t="s">
        <v>260</v>
      </c>
      <c r="BE124" s="557" t="s">
        <v>260</v>
      </c>
      <c r="BF124" s="389" t="s">
        <v>4218</v>
      </c>
      <c r="BG124" s="395" t="s">
        <v>5091</v>
      </c>
      <c r="BH124" s="554" t="s">
        <v>114</v>
      </c>
      <c r="BI124" s="564">
        <v>43809</v>
      </c>
      <c r="BJ124" s="14" t="s">
        <v>310</v>
      </c>
      <c r="BK124" s="561"/>
      <c r="BL124" s="503"/>
      <c r="BM124" s="503"/>
      <c r="BN124" s="503"/>
      <c r="BO124" s="503"/>
      <c r="BP124" s="503"/>
      <c r="BQ124" s="503"/>
      <c r="BR124" s="503"/>
      <c r="BS124" s="503"/>
      <c r="BT124" s="503"/>
      <c r="BU124" s="503"/>
      <c r="BV124" s="503"/>
      <c r="BW124" s="503"/>
      <c r="BX124" s="503"/>
      <c r="BY124" s="503"/>
      <c r="BZ124" s="503"/>
      <c r="CA124" s="503"/>
      <c r="CB124" s="503"/>
      <c r="CC124" s="503"/>
      <c r="CD124" s="503"/>
      <c r="CE124" s="503"/>
      <c r="CF124" s="503"/>
      <c r="CG124" s="503"/>
      <c r="CH124" s="503"/>
      <c r="CI124" s="503"/>
      <c r="CJ124" s="503"/>
      <c r="CK124" s="503"/>
      <c r="CL124" s="503"/>
      <c r="CM124" s="503"/>
      <c r="CN124" s="503"/>
      <c r="CO124" s="503"/>
      <c r="CP124" s="503"/>
      <c r="CQ124" s="503"/>
      <c r="CR124" s="503"/>
      <c r="CS124" s="503"/>
      <c r="CT124" s="503"/>
      <c r="CU124" s="503"/>
      <c r="CV124" s="503"/>
      <c r="CW124" s="503"/>
      <c r="CX124" s="503"/>
      <c r="CY124" s="503"/>
      <c r="CZ124" s="503"/>
      <c r="DA124" s="503"/>
      <c r="DB124" s="503"/>
      <c r="DC124" s="503"/>
      <c r="DD124" s="503"/>
      <c r="DE124" s="503"/>
      <c r="DF124" s="503"/>
      <c r="DG124" s="503"/>
      <c r="DH124" s="503"/>
      <c r="DI124" s="503"/>
      <c r="DJ124" s="503"/>
      <c r="DK124" s="503"/>
      <c r="DL124" s="503"/>
      <c r="DM124" s="503"/>
      <c r="DN124" s="503"/>
      <c r="DO124" s="503"/>
      <c r="DP124" s="503"/>
    </row>
    <row r="125" spans="1:120" ht="38.25" customHeight="1">
      <c r="A125" s="23">
        <v>0</v>
      </c>
      <c r="B125" s="556">
        <f t="shared" si="2"/>
        <v>118</v>
      </c>
      <c r="C125" s="539" t="s">
        <v>99</v>
      </c>
      <c r="D125" s="18"/>
      <c r="E125" s="389" t="s">
        <v>5056</v>
      </c>
      <c r="F125" s="565"/>
      <c r="G125" s="395" t="s">
        <v>5084</v>
      </c>
      <c r="H125" s="541" t="s">
        <v>102</v>
      </c>
      <c r="I125" s="395" t="s">
        <v>5085</v>
      </c>
      <c r="J125" s="395" t="s">
        <v>5086</v>
      </c>
      <c r="K125" s="395" t="s">
        <v>5087</v>
      </c>
      <c r="L125" s="557" t="s">
        <v>146</v>
      </c>
      <c r="M125" s="26" t="s">
        <v>5092</v>
      </c>
      <c r="N125" s="18"/>
      <c r="O125" s="388">
        <v>1</v>
      </c>
      <c r="P125" s="389" t="s">
        <v>5093</v>
      </c>
      <c r="Q125" s="539" t="s">
        <v>1322</v>
      </c>
      <c r="R125" s="389" t="s">
        <v>5094</v>
      </c>
      <c r="S125" s="540">
        <v>43560</v>
      </c>
      <c r="T125" s="540">
        <v>43799</v>
      </c>
      <c r="U125" s="557"/>
      <c r="V125" s="14"/>
      <c r="W125" s="544">
        <f t="shared" si="0"/>
        <v>43799</v>
      </c>
      <c r="X125" s="545">
        <v>43646</v>
      </c>
      <c r="Y125" s="395" t="s">
        <v>4376</v>
      </c>
      <c r="Z125" s="559">
        <v>0.4</v>
      </c>
      <c r="AA125" s="545">
        <v>43664</v>
      </c>
      <c r="AB125" s="395" t="s">
        <v>5095</v>
      </c>
      <c r="AC125" s="389" t="s">
        <v>114</v>
      </c>
      <c r="AD125" s="547">
        <f t="shared" si="1"/>
        <v>0.4</v>
      </c>
      <c r="AE125" s="546" t="s">
        <v>133</v>
      </c>
      <c r="AF125" s="545">
        <v>43799</v>
      </c>
      <c r="AG125" s="395" t="s">
        <v>4376</v>
      </c>
      <c r="AH125" s="559">
        <v>1</v>
      </c>
      <c r="AI125" s="562">
        <v>43809</v>
      </c>
      <c r="AJ125" s="395" t="s">
        <v>5096</v>
      </c>
      <c r="AK125" s="18" t="s">
        <v>114</v>
      </c>
      <c r="AL125" s="547">
        <f>+AH125/O125</f>
        <v>1</v>
      </c>
      <c r="AM125" s="546" t="s">
        <v>257</v>
      </c>
      <c r="AN125" s="560"/>
      <c r="AO125" s="18"/>
      <c r="AP125" s="561"/>
      <c r="AQ125" s="560"/>
      <c r="AR125" s="18"/>
      <c r="AS125" s="18"/>
      <c r="AT125" s="18"/>
      <c r="AU125" s="561"/>
      <c r="AV125" s="560"/>
      <c r="AW125" s="18"/>
      <c r="AX125" s="561"/>
      <c r="AY125" s="562"/>
      <c r="AZ125" s="18"/>
      <c r="BA125" s="18"/>
      <c r="BB125" s="18"/>
      <c r="BC125" s="546"/>
      <c r="BD125" s="563" t="s">
        <v>260</v>
      </c>
      <c r="BE125" s="557" t="s">
        <v>260</v>
      </c>
      <c r="BF125" s="389" t="s">
        <v>4218</v>
      </c>
      <c r="BG125" s="395" t="s">
        <v>5083</v>
      </c>
      <c r="BH125" s="554" t="s">
        <v>114</v>
      </c>
      <c r="BI125" s="564">
        <v>43809</v>
      </c>
      <c r="BJ125" s="14" t="s">
        <v>310</v>
      </c>
      <c r="BK125" s="561"/>
      <c r="BL125" s="503"/>
      <c r="BM125" s="503"/>
      <c r="BN125" s="503"/>
      <c r="BO125" s="503"/>
      <c r="BP125" s="503"/>
      <c r="BQ125" s="503"/>
      <c r="BR125" s="503"/>
      <c r="BS125" s="503"/>
      <c r="BT125" s="503"/>
      <c r="BU125" s="503"/>
      <c r="BV125" s="503"/>
      <c r="BW125" s="503"/>
      <c r="BX125" s="503"/>
      <c r="BY125" s="503"/>
      <c r="BZ125" s="503"/>
      <c r="CA125" s="503"/>
      <c r="CB125" s="503"/>
      <c r="CC125" s="503"/>
      <c r="CD125" s="503"/>
      <c r="CE125" s="503"/>
      <c r="CF125" s="503"/>
      <c r="CG125" s="503"/>
      <c r="CH125" s="503"/>
      <c r="CI125" s="503"/>
      <c r="CJ125" s="503"/>
      <c r="CK125" s="503"/>
      <c r="CL125" s="503"/>
      <c r="CM125" s="503"/>
      <c r="CN125" s="503"/>
      <c r="CO125" s="503"/>
      <c r="CP125" s="503"/>
      <c r="CQ125" s="503"/>
      <c r="CR125" s="503"/>
      <c r="CS125" s="503"/>
      <c r="CT125" s="503"/>
      <c r="CU125" s="503"/>
      <c r="CV125" s="503"/>
      <c r="CW125" s="503"/>
      <c r="CX125" s="503"/>
      <c r="CY125" s="503"/>
      <c r="CZ125" s="503"/>
      <c r="DA125" s="503"/>
      <c r="DB125" s="503"/>
      <c r="DC125" s="503"/>
      <c r="DD125" s="503"/>
      <c r="DE125" s="503"/>
      <c r="DF125" s="503"/>
      <c r="DG125" s="503"/>
      <c r="DH125" s="503"/>
      <c r="DI125" s="503"/>
      <c r="DJ125" s="503"/>
      <c r="DK125" s="503"/>
      <c r="DL125" s="503"/>
      <c r="DM125" s="503"/>
      <c r="DN125" s="503"/>
      <c r="DO125" s="503"/>
      <c r="DP125" s="503"/>
    </row>
    <row r="126" spans="1:120" ht="38.25" customHeight="1">
      <c r="A126" s="23">
        <v>121</v>
      </c>
      <c r="B126" s="556">
        <f t="shared" si="2"/>
        <v>119</v>
      </c>
      <c r="C126" s="539" t="s">
        <v>99</v>
      </c>
      <c r="D126" s="18"/>
      <c r="E126" s="389" t="s">
        <v>5056</v>
      </c>
      <c r="F126" s="565"/>
      <c r="G126" s="395" t="s">
        <v>5097</v>
      </c>
      <c r="H126" s="541" t="s">
        <v>102</v>
      </c>
      <c r="I126" s="395" t="s">
        <v>5058</v>
      </c>
      <c r="J126" s="395" t="s">
        <v>4295</v>
      </c>
      <c r="K126" s="395" t="s">
        <v>4296</v>
      </c>
      <c r="L126" s="557" t="s">
        <v>146</v>
      </c>
      <c r="M126" s="26" t="s">
        <v>4297</v>
      </c>
      <c r="N126" s="18"/>
      <c r="O126" s="14">
        <v>11</v>
      </c>
      <c r="P126" s="389" t="s">
        <v>4298</v>
      </c>
      <c r="Q126" s="539" t="s">
        <v>391</v>
      </c>
      <c r="R126" s="389" t="s">
        <v>4716</v>
      </c>
      <c r="S126" s="540">
        <v>43560</v>
      </c>
      <c r="T126" s="540">
        <v>43799</v>
      </c>
      <c r="U126" s="557"/>
      <c r="V126" s="14"/>
      <c r="W126" s="544">
        <f t="shared" si="0"/>
        <v>43799</v>
      </c>
      <c r="X126" s="545">
        <v>43646</v>
      </c>
      <c r="Y126" s="395" t="s">
        <v>4300</v>
      </c>
      <c r="Z126" s="546">
        <v>6</v>
      </c>
      <c r="AA126" s="545">
        <v>43664</v>
      </c>
      <c r="AB126" s="395" t="s">
        <v>5059</v>
      </c>
      <c r="AC126" s="389" t="s">
        <v>114</v>
      </c>
      <c r="AD126" s="547">
        <f t="shared" si="1"/>
        <v>0.54545454545454541</v>
      </c>
      <c r="AE126" s="546" t="s">
        <v>133</v>
      </c>
      <c r="AF126" s="545">
        <v>43799</v>
      </c>
      <c r="AG126" s="570" t="s">
        <v>5060</v>
      </c>
      <c r="AH126" s="546">
        <v>9</v>
      </c>
      <c r="AI126" s="562">
        <v>43809</v>
      </c>
      <c r="AJ126" s="549" t="s">
        <v>5061</v>
      </c>
      <c r="AK126" s="18" t="s">
        <v>180</v>
      </c>
      <c r="AL126" s="547">
        <v>1</v>
      </c>
      <c r="AM126" s="546" t="s">
        <v>257</v>
      </c>
      <c r="AN126" s="560"/>
      <c r="AO126" s="18"/>
      <c r="AP126" s="561"/>
      <c r="AQ126" s="560"/>
      <c r="AR126" s="18"/>
      <c r="AS126" s="18"/>
      <c r="AT126" s="18"/>
      <c r="AU126" s="561"/>
      <c r="AV126" s="560"/>
      <c r="AW126" s="18"/>
      <c r="AX126" s="561"/>
      <c r="AY126" s="562"/>
      <c r="AZ126" s="18"/>
      <c r="BA126" s="18"/>
      <c r="BB126" s="18"/>
      <c r="BC126" s="546"/>
      <c r="BD126" s="563" t="s">
        <v>260</v>
      </c>
      <c r="BE126" s="557" t="s">
        <v>260</v>
      </c>
      <c r="BF126" s="389" t="s">
        <v>4218</v>
      </c>
      <c r="BG126" s="395" t="s">
        <v>5062</v>
      </c>
      <c r="BH126" s="554" t="s">
        <v>180</v>
      </c>
      <c r="BI126" s="564">
        <v>43809</v>
      </c>
      <c r="BJ126" s="14"/>
      <c r="BK126" s="561"/>
      <c r="BL126" s="503"/>
      <c r="BM126" s="503"/>
      <c r="BN126" s="503"/>
      <c r="BO126" s="503"/>
      <c r="BP126" s="503"/>
      <c r="BQ126" s="503"/>
      <c r="BR126" s="503"/>
      <c r="BS126" s="503"/>
      <c r="BT126" s="503"/>
      <c r="BU126" s="503"/>
      <c r="BV126" s="503"/>
      <c r="BW126" s="503"/>
      <c r="BX126" s="503"/>
      <c r="BY126" s="503"/>
      <c r="BZ126" s="503"/>
      <c r="CA126" s="503"/>
      <c r="CB126" s="503"/>
      <c r="CC126" s="503"/>
      <c r="CD126" s="503"/>
      <c r="CE126" s="503"/>
      <c r="CF126" s="503"/>
      <c r="CG126" s="503"/>
      <c r="CH126" s="503"/>
      <c r="CI126" s="503"/>
      <c r="CJ126" s="503"/>
      <c r="CK126" s="503"/>
      <c r="CL126" s="503"/>
      <c r="CM126" s="503"/>
      <c r="CN126" s="503"/>
      <c r="CO126" s="503"/>
      <c r="CP126" s="503"/>
      <c r="CQ126" s="503"/>
      <c r="CR126" s="503"/>
      <c r="CS126" s="503"/>
      <c r="CT126" s="503"/>
      <c r="CU126" s="503"/>
      <c r="CV126" s="503"/>
      <c r="CW126" s="503"/>
      <c r="CX126" s="503"/>
      <c r="CY126" s="503"/>
      <c r="CZ126" s="503"/>
      <c r="DA126" s="503"/>
      <c r="DB126" s="503"/>
      <c r="DC126" s="503"/>
      <c r="DD126" s="503"/>
      <c r="DE126" s="503"/>
      <c r="DF126" s="503"/>
      <c r="DG126" s="503"/>
      <c r="DH126" s="503"/>
      <c r="DI126" s="503"/>
      <c r="DJ126" s="503"/>
      <c r="DK126" s="503"/>
      <c r="DL126" s="503"/>
      <c r="DM126" s="503"/>
      <c r="DN126" s="503"/>
      <c r="DO126" s="503"/>
      <c r="DP126" s="503"/>
    </row>
    <row r="127" spans="1:120" ht="38.25" customHeight="1">
      <c r="A127" s="14">
        <v>122</v>
      </c>
      <c r="B127" s="556">
        <f t="shared" si="2"/>
        <v>120</v>
      </c>
      <c r="C127" s="539" t="s">
        <v>99</v>
      </c>
      <c r="D127" s="18"/>
      <c r="E127" s="389" t="s">
        <v>5056</v>
      </c>
      <c r="F127" s="565"/>
      <c r="G127" s="395" t="s">
        <v>5098</v>
      </c>
      <c r="H127" s="541" t="s">
        <v>102</v>
      </c>
      <c r="I127" s="395" t="s">
        <v>5058</v>
      </c>
      <c r="J127" s="395" t="s">
        <v>5065</v>
      </c>
      <c r="K127" s="395" t="s">
        <v>4296</v>
      </c>
      <c r="L127" s="557" t="s">
        <v>146</v>
      </c>
      <c r="M127" s="26" t="s">
        <v>5066</v>
      </c>
      <c r="N127" s="18"/>
      <c r="O127" s="547">
        <v>1</v>
      </c>
      <c r="P127" s="389" t="s">
        <v>5067</v>
      </c>
      <c r="Q127" s="539" t="s">
        <v>475</v>
      </c>
      <c r="R127" s="389" t="s">
        <v>5068</v>
      </c>
      <c r="S127" s="540">
        <v>43560</v>
      </c>
      <c r="T127" s="540">
        <v>43799</v>
      </c>
      <c r="U127" s="557"/>
      <c r="V127" s="14"/>
      <c r="W127" s="544">
        <f t="shared" si="0"/>
        <v>43799</v>
      </c>
      <c r="X127" s="545">
        <v>43646</v>
      </c>
      <c r="Y127" s="395" t="s">
        <v>4415</v>
      </c>
      <c r="Z127" s="559">
        <v>0</v>
      </c>
      <c r="AA127" s="545">
        <v>43664</v>
      </c>
      <c r="AB127" s="395" t="s">
        <v>5069</v>
      </c>
      <c r="AC127" s="389" t="s">
        <v>114</v>
      </c>
      <c r="AD127" s="547">
        <f t="shared" si="1"/>
        <v>0</v>
      </c>
      <c r="AE127" s="546" t="s">
        <v>151</v>
      </c>
      <c r="AF127" s="545">
        <v>43799</v>
      </c>
      <c r="AG127" s="395" t="s">
        <v>5070</v>
      </c>
      <c r="AH127" s="559">
        <f>1/1</f>
        <v>1</v>
      </c>
      <c r="AI127" s="562">
        <v>43809</v>
      </c>
      <c r="AJ127" s="395" t="s">
        <v>4417</v>
      </c>
      <c r="AK127" s="18" t="s">
        <v>114</v>
      </c>
      <c r="AL127" s="547">
        <f>+AH127/O127</f>
        <v>1</v>
      </c>
      <c r="AM127" s="546" t="s">
        <v>257</v>
      </c>
      <c r="AN127" s="560"/>
      <c r="AO127" s="18"/>
      <c r="AP127" s="561"/>
      <c r="AQ127" s="560"/>
      <c r="AR127" s="18"/>
      <c r="AS127" s="18"/>
      <c r="AT127" s="18"/>
      <c r="AU127" s="561"/>
      <c r="AV127" s="560"/>
      <c r="AW127" s="18"/>
      <c r="AX127" s="561"/>
      <c r="AY127" s="562"/>
      <c r="AZ127" s="18"/>
      <c r="BA127" s="18"/>
      <c r="BB127" s="18"/>
      <c r="BC127" s="546"/>
      <c r="BD127" s="563" t="s">
        <v>260</v>
      </c>
      <c r="BE127" s="557" t="s">
        <v>260</v>
      </c>
      <c r="BF127" s="389" t="s">
        <v>4218</v>
      </c>
      <c r="BG127" s="395" t="s">
        <v>4417</v>
      </c>
      <c r="BH127" s="554" t="s">
        <v>114</v>
      </c>
      <c r="BI127" s="564">
        <v>43809</v>
      </c>
      <c r="BJ127" s="14" t="s">
        <v>310</v>
      </c>
      <c r="BK127" s="561"/>
      <c r="BL127" s="503"/>
      <c r="BM127" s="503"/>
      <c r="BN127" s="503"/>
      <c r="BO127" s="503"/>
      <c r="BP127" s="503"/>
      <c r="BQ127" s="503"/>
      <c r="BR127" s="503"/>
      <c r="BS127" s="503"/>
      <c r="BT127" s="503"/>
      <c r="BU127" s="503"/>
      <c r="BV127" s="503"/>
      <c r="BW127" s="503"/>
      <c r="BX127" s="503"/>
      <c r="BY127" s="503"/>
      <c r="BZ127" s="503"/>
      <c r="CA127" s="503"/>
      <c r="CB127" s="503"/>
      <c r="CC127" s="503"/>
      <c r="CD127" s="503"/>
      <c r="CE127" s="503"/>
      <c r="CF127" s="503"/>
      <c r="CG127" s="503"/>
      <c r="CH127" s="503"/>
      <c r="CI127" s="503"/>
      <c r="CJ127" s="503"/>
      <c r="CK127" s="503"/>
      <c r="CL127" s="503"/>
      <c r="CM127" s="503"/>
      <c r="CN127" s="503"/>
      <c r="CO127" s="503"/>
      <c r="CP127" s="503"/>
      <c r="CQ127" s="503"/>
      <c r="CR127" s="503"/>
      <c r="CS127" s="503"/>
      <c r="CT127" s="503"/>
      <c r="CU127" s="503"/>
      <c r="CV127" s="503"/>
      <c r="CW127" s="503"/>
      <c r="CX127" s="503"/>
      <c r="CY127" s="503"/>
      <c r="CZ127" s="503"/>
      <c r="DA127" s="503"/>
      <c r="DB127" s="503"/>
      <c r="DC127" s="503"/>
      <c r="DD127" s="503"/>
      <c r="DE127" s="503"/>
      <c r="DF127" s="503"/>
      <c r="DG127" s="503"/>
      <c r="DH127" s="503"/>
      <c r="DI127" s="503"/>
      <c r="DJ127" s="503"/>
      <c r="DK127" s="503"/>
      <c r="DL127" s="503"/>
      <c r="DM127" s="503"/>
      <c r="DN127" s="503"/>
      <c r="DO127" s="503"/>
      <c r="DP127" s="503"/>
    </row>
    <row r="128" spans="1:120" ht="38.25" customHeight="1">
      <c r="A128" s="23">
        <v>123</v>
      </c>
      <c r="B128" s="556">
        <f t="shared" si="2"/>
        <v>121</v>
      </c>
      <c r="C128" s="539" t="s">
        <v>99</v>
      </c>
      <c r="D128" s="18"/>
      <c r="E128" s="389" t="s">
        <v>5056</v>
      </c>
      <c r="F128" s="565"/>
      <c r="G128" s="395" t="s">
        <v>5099</v>
      </c>
      <c r="H128" s="541" t="s">
        <v>102</v>
      </c>
      <c r="I128" s="395" t="s">
        <v>5100</v>
      </c>
      <c r="J128" s="395" t="s">
        <v>5073</v>
      </c>
      <c r="K128" s="395" t="s">
        <v>5074</v>
      </c>
      <c r="L128" s="557" t="s">
        <v>146</v>
      </c>
      <c r="M128" s="26" t="s">
        <v>5075</v>
      </c>
      <c r="N128" s="18"/>
      <c r="O128" s="14">
        <v>6</v>
      </c>
      <c r="P128" s="389" t="s">
        <v>5076</v>
      </c>
      <c r="Q128" s="539" t="s">
        <v>109</v>
      </c>
      <c r="R128" s="389" t="s">
        <v>602</v>
      </c>
      <c r="S128" s="540">
        <v>43560</v>
      </c>
      <c r="T128" s="540">
        <v>43799</v>
      </c>
      <c r="U128" s="557"/>
      <c r="V128" s="14"/>
      <c r="W128" s="544">
        <f t="shared" si="0"/>
        <v>43799</v>
      </c>
      <c r="X128" s="545">
        <v>43646</v>
      </c>
      <c r="Y128" s="395" t="s">
        <v>5077</v>
      </c>
      <c r="Z128" s="546">
        <v>3</v>
      </c>
      <c r="AA128" s="545">
        <v>43664</v>
      </c>
      <c r="AB128" s="395" t="s">
        <v>5077</v>
      </c>
      <c r="AC128" s="389" t="s">
        <v>114</v>
      </c>
      <c r="AD128" s="547">
        <f t="shared" si="1"/>
        <v>0.5</v>
      </c>
      <c r="AE128" s="546" t="s">
        <v>133</v>
      </c>
      <c r="AF128" s="545">
        <v>43799</v>
      </c>
      <c r="AG128" s="18"/>
      <c r="AH128" s="561"/>
      <c r="AI128" s="562">
        <v>43809</v>
      </c>
      <c r="AJ128" s="395" t="s">
        <v>5083</v>
      </c>
      <c r="AK128" s="18" t="s">
        <v>114</v>
      </c>
      <c r="AL128" s="547">
        <v>1</v>
      </c>
      <c r="AM128" s="546" t="s">
        <v>257</v>
      </c>
      <c r="AN128" s="560"/>
      <c r="AO128" s="18"/>
      <c r="AP128" s="561"/>
      <c r="AQ128" s="560"/>
      <c r="AR128" s="18"/>
      <c r="AS128" s="18"/>
      <c r="AT128" s="18"/>
      <c r="AU128" s="561"/>
      <c r="AV128" s="560"/>
      <c r="AW128" s="18"/>
      <c r="AX128" s="561"/>
      <c r="AY128" s="562"/>
      <c r="AZ128" s="18"/>
      <c r="BA128" s="18"/>
      <c r="BB128" s="18"/>
      <c r="BC128" s="546"/>
      <c r="BD128" s="563" t="s">
        <v>260</v>
      </c>
      <c r="BE128" s="557" t="s">
        <v>260</v>
      </c>
      <c r="BF128" s="389" t="s">
        <v>4218</v>
      </c>
      <c r="BG128" s="395" t="s">
        <v>5078</v>
      </c>
      <c r="BH128" s="554" t="s">
        <v>114</v>
      </c>
      <c r="BI128" s="564">
        <v>43809</v>
      </c>
      <c r="BJ128" s="14" t="s">
        <v>310</v>
      </c>
      <c r="BK128" s="561"/>
      <c r="BL128" s="503"/>
      <c r="BM128" s="503"/>
      <c r="BN128" s="503"/>
      <c r="BO128" s="503"/>
      <c r="BP128" s="503"/>
      <c r="BQ128" s="503"/>
      <c r="BR128" s="503"/>
      <c r="BS128" s="503"/>
      <c r="BT128" s="503"/>
      <c r="BU128" s="503"/>
      <c r="BV128" s="503"/>
      <c r="BW128" s="503"/>
      <c r="BX128" s="503"/>
      <c r="BY128" s="503"/>
      <c r="BZ128" s="503"/>
      <c r="CA128" s="503"/>
      <c r="CB128" s="503"/>
      <c r="CC128" s="503"/>
      <c r="CD128" s="503"/>
      <c r="CE128" s="503"/>
      <c r="CF128" s="503"/>
      <c r="CG128" s="503"/>
      <c r="CH128" s="503"/>
      <c r="CI128" s="503"/>
      <c r="CJ128" s="503"/>
      <c r="CK128" s="503"/>
      <c r="CL128" s="503"/>
      <c r="CM128" s="503"/>
      <c r="CN128" s="503"/>
      <c r="CO128" s="503"/>
      <c r="CP128" s="503"/>
      <c r="CQ128" s="503"/>
      <c r="CR128" s="503"/>
      <c r="CS128" s="503"/>
      <c r="CT128" s="503"/>
      <c r="CU128" s="503"/>
      <c r="CV128" s="503"/>
      <c r="CW128" s="503"/>
      <c r="CX128" s="503"/>
      <c r="CY128" s="503"/>
      <c r="CZ128" s="503"/>
      <c r="DA128" s="503"/>
      <c r="DB128" s="503"/>
      <c r="DC128" s="503"/>
      <c r="DD128" s="503"/>
      <c r="DE128" s="503"/>
      <c r="DF128" s="503"/>
      <c r="DG128" s="503"/>
      <c r="DH128" s="503"/>
      <c r="DI128" s="503"/>
      <c r="DJ128" s="503"/>
      <c r="DK128" s="503"/>
      <c r="DL128" s="503"/>
      <c r="DM128" s="503"/>
      <c r="DN128" s="503"/>
      <c r="DO128" s="503"/>
      <c r="DP128" s="503"/>
    </row>
    <row r="129" spans="1:120" ht="38.25" customHeight="1">
      <c r="A129" s="23">
        <v>0</v>
      </c>
      <c r="B129" s="556">
        <f t="shared" si="2"/>
        <v>122</v>
      </c>
      <c r="C129" s="539" t="s">
        <v>99</v>
      </c>
      <c r="D129" s="18"/>
      <c r="E129" s="389" t="s">
        <v>5056</v>
      </c>
      <c r="F129" s="565"/>
      <c r="G129" s="395" t="s">
        <v>5099</v>
      </c>
      <c r="H129" s="541" t="s">
        <v>102</v>
      </c>
      <c r="I129" s="395" t="s">
        <v>5100</v>
      </c>
      <c r="J129" s="395" t="s">
        <v>5073</v>
      </c>
      <c r="K129" s="395" t="s">
        <v>5074</v>
      </c>
      <c r="L129" s="557" t="s">
        <v>146</v>
      </c>
      <c r="M129" s="26" t="s">
        <v>5079</v>
      </c>
      <c r="N129" s="18"/>
      <c r="O129" s="14">
        <v>3</v>
      </c>
      <c r="P129" s="389" t="s">
        <v>5080</v>
      </c>
      <c r="Q129" s="539" t="s">
        <v>109</v>
      </c>
      <c r="R129" s="389" t="s">
        <v>602</v>
      </c>
      <c r="S129" s="540">
        <v>43560</v>
      </c>
      <c r="T129" s="540">
        <v>43799</v>
      </c>
      <c r="U129" s="557"/>
      <c r="V129" s="14"/>
      <c r="W129" s="544">
        <f t="shared" si="0"/>
        <v>43799</v>
      </c>
      <c r="X129" s="545">
        <v>43646</v>
      </c>
      <c r="Y129" s="395" t="s">
        <v>5081</v>
      </c>
      <c r="Z129" s="546">
        <v>1</v>
      </c>
      <c r="AA129" s="545">
        <v>43664</v>
      </c>
      <c r="AB129" s="395" t="s">
        <v>5101</v>
      </c>
      <c r="AC129" s="389" t="s">
        <v>114</v>
      </c>
      <c r="AD129" s="547">
        <f t="shared" si="1"/>
        <v>0.33333333333333331</v>
      </c>
      <c r="AE129" s="546" t="s">
        <v>133</v>
      </c>
      <c r="AF129" s="545">
        <v>43799</v>
      </c>
      <c r="AG129" s="18"/>
      <c r="AH129" s="561"/>
      <c r="AI129" s="562">
        <v>43809</v>
      </c>
      <c r="AJ129" s="395" t="s">
        <v>5083</v>
      </c>
      <c r="AK129" s="18" t="s">
        <v>114</v>
      </c>
      <c r="AL129" s="547">
        <v>1</v>
      </c>
      <c r="AM129" s="546" t="s">
        <v>257</v>
      </c>
      <c r="AN129" s="560"/>
      <c r="AO129" s="18"/>
      <c r="AP129" s="561"/>
      <c r="AQ129" s="560"/>
      <c r="AR129" s="18"/>
      <c r="AS129" s="18"/>
      <c r="AT129" s="18"/>
      <c r="AU129" s="561"/>
      <c r="AV129" s="560"/>
      <c r="AW129" s="18"/>
      <c r="AX129" s="561"/>
      <c r="AY129" s="562"/>
      <c r="AZ129" s="18"/>
      <c r="BA129" s="18"/>
      <c r="BB129" s="18"/>
      <c r="BC129" s="546"/>
      <c r="BD129" s="563" t="s">
        <v>260</v>
      </c>
      <c r="BE129" s="557" t="s">
        <v>260</v>
      </c>
      <c r="BF129" s="389" t="s">
        <v>4218</v>
      </c>
      <c r="BG129" s="395" t="s">
        <v>5078</v>
      </c>
      <c r="BH129" s="554" t="s">
        <v>114</v>
      </c>
      <c r="BI129" s="564">
        <v>43809</v>
      </c>
      <c r="BJ129" s="14" t="s">
        <v>310</v>
      </c>
      <c r="BK129" s="561"/>
      <c r="BL129" s="503"/>
      <c r="BM129" s="503"/>
      <c r="BN129" s="503"/>
      <c r="BO129" s="503"/>
      <c r="BP129" s="503"/>
      <c r="BQ129" s="503"/>
      <c r="BR129" s="503"/>
      <c r="BS129" s="503"/>
      <c r="BT129" s="503"/>
      <c r="BU129" s="503"/>
      <c r="BV129" s="503"/>
      <c r="BW129" s="503"/>
      <c r="BX129" s="503"/>
      <c r="BY129" s="503"/>
      <c r="BZ129" s="503"/>
      <c r="CA129" s="503"/>
      <c r="CB129" s="503"/>
      <c r="CC129" s="503"/>
      <c r="CD129" s="503"/>
      <c r="CE129" s="503"/>
      <c r="CF129" s="503"/>
      <c r="CG129" s="503"/>
      <c r="CH129" s="503"/>
      <c r="CI129" s="503"/>
      <c r="CJ129" s="503"/>
      <c r="CK129" s="503"/>
      <c r="CL129" s="503"/>
      <c r="CM129" s="503"/>
      <c r="CN129" s="503"/>
      <c r="CO129" s="503"/>
      <c r="CP129" s="503"/>
      <c r="CQ129" s="503"/>
      <c r="CR129" s="503"/>
      <c r="CS129" s="503"/>
      <c r="CT129" s="503"/>
      <c r="CU129" s="503"/>
      <c r="CV129" s="503"/>
      <c r="CW129" s="503"/>
      <c r="CX129" s="503"/>
      <c r="CY129" s="503"/>
      <c r="CZ129" s="503"/>
      <c r="DA129" s="503"/>
      <c r="DB129" s="503"/>
      <c r="DC129" s="503"/>
      <c r="DD129" s="503"/>
      <c r="DE129" s="503"/>
      <c r="DF129" s="503"/>
      <c r="DG129" s="503"/>
      <c r="DH129" s="503"/>
      <c r="DI129" s="503"/>
      <c r="DJ129" s="503"/>
      <c r="DK129" s="503"/>
      <c r="DL129" s="503"/>
      <c r="DM129" s="503"/>
      <c r="DN129" s="503"/>
      <c r="DO129" s="503"/>
      <c r="DP129" s="503"/>
    </row>
    <row r="130" spans="1:120" ht="38.25" customHeight="1">
      <c r="A130" s="23">
        <v>124</v>
      </c>
      <c r="B130" s="556">
        <f t="shared" si="2"/>
        <v>123</v>
      </c>
      <c r="C130" s="539" t="s">
        <v>99</v>
      </c>
      <c r="D130" s="18"/>
      <c r="E130" s="389" t="s">
        <v>5056</v>
      </c>
      <c r="F130" s="565"/>
      <c r="G130" s="395" t="s">
        <v>5102</v>
      </c>
      <c r="H130" s="541" t="s">
        <v>102</v>
      </c>
      <c r="I130" s="395" t="s">
        <v>5103</v>
      </c>
      <c r="J130" s="395" t="s">
        <v>5073</v>
      </c>
      <c r="K130" s="395" t="s">
        <v>5074</v>
      </c>
      <c r="L130" s="557" t="s">
        <v>146</v>
      </c>
      <c r="M130" s="26" t="s">
        <v>5104</v>
      </c>
      <c r="N130" s="18"/>
      <c r="O130" s="14">
        <v>1</v>
      </c>
      <c r="P130" s="389" t="s">
        <v>5105</v>
      </c>
      <c r="Q130" s="539" t="s">
        <v>109</v>
      </c>
      <c r="R130" s="389" t="s">
        <v>602</v>
      </c>
      <c r="S130" s="540">
        <v>43560</v>
      </c>
      <c r="T130" s="540">
        <v>43707</v>
      </c>
      <c r="U130" s="557"/>
      <c r="V130" s="14"/>
      <c r="W130" s="544">
        <f t="shared" si="0"/>
        <v>43707</v>
      </c>
      <c r="X130" s="545">
        <v>43646</v>
      </c>
      <c r="Y130" s="395" t="s">
        <v>5106</v>
      </c>
      <c r="Z130" s="546">
        <v>0</v>
      </c>
      <c r="AA130" s="545">
        <v>43664</v>
      </c>
      <c r="AB130" s="395" t="s">
        <v>5107</v>
      </c>
      <c r="AC130" s="389" t="s">
        <v>114</v>
      </c>
      <c r="AD130" s="547">
        <f t="shared" si="1"/>
        <v>0</v>
      </c>
      <c r="AE130" s="546" t="s">
        <v>151</v>
      </c>
      <c r="AF130" s="545">
        <v>43799</v>
      </c>
      <c r="AG130" s="18"/>
      <c r="AH130" s="561"/>
      <c r="AI130" s="562">
        <v>43809</v>
      </c>
      <c r="AJ130" s="395" t="s">
        <v>5108</v>
      </c>
      <c r="AK130" s="18" t="s">
        <v>114</v>
      </c>
      <c r="AL130" s="547">
        <v>1</v>
      </c>
      <c r="AM130" s="546" t="s">
        <v>257</v>
      </c>
      <c r="AN130" s="560"/>
      <c r="AO130" s="18"/>
      <c r="AP130" s="561"/>
      <c r="AQ130" s="560"/>
      <c r="AR130" s="18"/>
      <c r="AS130" s="18"/>
      <c r="AT130" s="18"/>
      <c r="AU130" s="561"/>
      <c r="AV130" s="560"/>
      <c r="AW130" s="18"/>
      <c r="AX130" s="561"/>
      <c r="AY130" s="562"/>
      <c r="AZ130" s="18"/>
      <c r="BA130" s="18"/>
      <c r="BB130" s="18"/>
      <c r="BC130" s="546"/>
      <c r="BD130" s="563" t="s">
        <v>260</v>
      </c>
      <c r="BE130" s="557" t="s">
        <v>260</v>
      </c>
      <c r="BF130" s="389" t="s">
        <v>4218</v>
      </c>
      <c r="BG130" s="395" t="s">
        <v>5109</v>
      </c>
      <c r="BH130" s="554" t="s">
        <v>114</v>
      </c>
      <c r="BI130" s="564">
        <v>43809</v>
      </c>
      <c r="BJ130" s="14" t="s">
        <v>310</v>
      </c>
      <c r="BK130" s="561"/>
      <c r="BL130" s="503"/>
      <c r="BM130" s="503"/>
      <c r="BN130" s="503"/>
      <c r="BO130" s="503"/>
      <c r="BP130" s="503"/>
      <c r="BQ130" s="503"/>
      <c r="BR130" s="503"/>
      <c r="BS130" s="503"/>
      <c r="BT130" s="503"/>
      <c r="BU130" s="503"/>
      <c r="BV130" s="503"/>
      <c r="BW130" s="503"/>
      <c r="BX130" s="503"/>
      <c r="BY130" s="503"/>
      <c r="BZ130" s="503"/>
      <c r="CA130" s="503"/>
      <c r="CB130" s="503"/>
      <c r="CC130" s="503"/>
      <c r="CD130" s="503"/>
      <c r="CE130" s="503"/>
      <c r="CF130" s="503"/>
      <c r="CG130" s="503"/>
      <c r="CH130" s="503"/>
      <c r="CI130" s="503"/>
      <c r="CJ130" s="503"/>
      <c r="CK130" s="503"/>
      <c r="CL130" s="503"/>
      <c r="CM130" s="503"/>
      <c r="CN130" s="503"/>
      <c r="CO130" s="503"/>
      <c r="CP130" s="503"/>
      <c r="CQ130" s="503"/>
      <c r="CR130" s="503"/>
      <c r="CS130" s="503"/>
      <c r="CT130" s="503"/>
      <c r="CU130" s="503"/>
      <c r="CV130" s="503"/>
      <c r="CW130" s="503"/>
      <c r="CX130" s="503"/>
      <c r="CY130" s="503"/>
      <c r="CZ130" s="503"/>
      <c r="DA130" s="503"/>
      <c r="DB130" s="503"/>
      <c r="DC130" s="503"/>
      <c r="DD130" s="503"/>
      <c r="DE130" s="503"/>
      <c r="DF130" s="503"/>
      <c r="DG130" s="503"/>
      <c r="DH130" s="503"/>
      <c r="DI130" s="503"/>
      <c r="DJ130" s="503"/>
      <c r="DK130" s="503"/>
      <c r="DL130" s="503"/>
      <c r="DM130" s="503"/>
      <c r="DN130" s="503"/>
      <c r="DO130" s="503"/>
      <c r="DP130" s="503"/>
    </row>
    <row r="131" spans="1:120" ht="38.25" customHeight="1">
      <c r="A131" s="23">
        <v>127</v>
      </c>
      <c r="B131" s="556">
        <f t="shared" si="2"/>
        <v>124</v>
      </c>
      <c r="C131" s="539" t="s">
        <v>99</v>
      </c>
      <c r="D131" s="14">
        <v>2019</v>
      </c>
      <c r="E131" s="389" t="s">
        <v>1050</v>
      </c>
      <c r="F131" s="565">
        <v>43707</v>
      </c>
      <c r="G131" s="395" t="s">
        <v>5110</v>
      </c>
      <c r="H131" s="541" t="s">
        <v>102</v>
      </c>
      <c r="I131" s="395" t="s">
        <v>5111</v>
      </c>
      <c r="J131" s="395" t="s">
        <v>5112</v>
      </c>
      <c r="K131" s="395" t="s">
        <v>5005</v>
      </c>
      <c r="L131" s="557" t="s">
        <v>146</v>
      </c>
      <c r="M131" s="26" t="s">
        <v>5113</v>
      </c>
      <c r="N131" s="18"/>
      <c r="O131" s="389">
        <v>4</v>
      </c>
      <c r="P131" s="389" t="s">
        <v>5114</v>
      </c>
      <c r="Q131" s="539" t="s">
        <v>533</v>
      </c>
      <c r="R131" s="14" t="s">
        <v>5115</v>
      </c>
      <c r="S131" s="540">
        <v>43724</v>
      </c>
      <c r="T131" s="540">
        <v>43812</v>
      </c>
      <c r="U131" s="557"/>
      <c r="V131" s="14"/>
      <c r="W131" s="544">
        <f t="shared" si="0"/>
        <v>43812</v>
      </c>
      <c r="X131" s="582"/>
      <c r="Y131" s="583"/>
      <c r="Z131" s="584"/>
      <c r="AA131" s="585"/>
      <c r="AB131" s="586"/>
      <c r="AC131" s="586"/>
      <c r="AD131" s="586"/>
      <c r="AE131" s="584"/>
      <c r="AF131" s="545">
        <v>43799</v>
      </c>
      <c r="AG131" s="395" t="s">
        <v>5116</v>
      </c>
      <c r="AH131" s="546">
        <v>4</v>
      </c>
      <c r="AI131" s="562">
        <v>43811</v>
      </c>
      <c r="AJ131" s="549" t="s">
        <v>5117</v>
      </c>
      <c r="AK131" s="389" t="s">
        <v>1031</v>
      </c>
      <c r="AL131" s="547">
        <f t="shared" ref="AL131:AL134" si="13">+AH131/O131</f>
        <v>1</v>
      </c>
      <c r="AM131" s="546" t="s">
        <v>257</v>
      </c>
      <c r="AN131" s="560"/>
      <c r="AO131" s="18"/>
      <c r="AP131" s="561"/>
      <c r="AQ131" s="560"/>
      <c r="AR131" s="18"/>
      <c r="AS131" s="18"/>
      <c r="AT131" s="18"/>
      <c r="AU131" s="561"/>
      <c r="AV131" s="560"/>
      <c r="AW131" s="18"/>
      <c r="AX131" s="561"/>
      <c r="AY131" s="562"/>
      <c r="AZ131" s="18"/>
      <c r="BA131" s="18"/>
      <c r="BB131" s="18"/>
      <c r="BC131" s="546"/>
      <c r="BD131" s="563" t="s">
        <v>260</v>
      </c>
      <c r="BE131" s="557" t="s">
        <v>260</v>
      </c>
      <c r="BF131" s="389" t="s">
        <v>4218</v>
      </c>
      <c r="BG131" s="549" t="s">
        <v>5117</v>
      </c>
      <c r="BH131" s="554" t="s">
        <v>1031</v>
      </c>
      <c r="BI131" s="580">
        <v>43811</v>
      </c>
      <c r="BJ131" s="14" t="s">
        <v>310</v>
      </c>
      <c r="BK131" s="561"/>
      <c r="BL131" s="503"/>
      <c r="BM131" s="503"/>
      <c r="BN131" s="503"/>
      <c r="BO131" s="503"/>
      <c r="BP131" s="503"/>
      <c r="BQ131" s="503"/>
      <c r="BR131" s="503"/>
      <c r="BS131" s="503"/>
      <c r="BT131" s="503"/>
      <c r="BU131" s="503"/>
      <c r="BV131" s="503"/>
      <c r="BW131" s="503"/>
      <c r="BX131" s="503"/>
      <c r="BY131" s="503"/>
      <c r="BZ131" s="503"/>
      <c r="CA131" s="503"/>
      <c r="CB131" s="503"/>
      <c r="CC131" s="503"/>
      <c r="CD131" s="503"/>
      <c r="CE131" s="503"/>
      <c r="CF131" s="503"/>
      <c r="CG131" s="503"/>
      <c r="CH131" s="503"/>
      <c r="CI131" s="503"/>
      <c r="CJ131" s="503"/>
      <c r="CK131" s="503"/>
      <c r="CL131" s="503"/>
      <c r="CM131" s="503"/>
      <c r="CN131" s="503"/>
      <c r="CO131" s="503"/>
      <c r="CP131" s="503"/>
      <c r="CQ131" s="503"/>
      <c r="CR131" s="503"/>
      <c r="CS131" s="503"/>
      <c r="CT131" s="503"/>
      <c r="CU131" s="503"/>
      <c r="CV131" s="503"/>
      <c r="CW131" s="503"/>
      <c r="CX131" s="503"/>
      <c r="CY131" s="503"/>
      <c r="CZ131" s="503"/>
      <c r="DA131" s="503"/>
      <c r="DB131" s="503"/>
      <c r="DC131" s="503"/>
      <c r="DD131" s="503"/>
      <c r="DE131" s="503"/>
      <c r="DF131" s="503"/>
      <c r="DG131" s="503"/>
      <c r="DH131" s="503"/>
      <c r="DI131" s="503"/>
      <c r="DJ131" s="503"/>
      <c r="DK131" s="503"/>
      <c r="DL131" s="503"/>
      <c r="DM131" s="503"/>
      <c r="DN131" s="503"/>
      <c r="DO131" s="503"/>
      <c r="DP131" s="503"/>
    </row>
    <row r="132" spans="1:120" ht="246.75" customHeight="1">
      <c r="A132" s="23">
        <v>129</v>
      </c>
      <c r="B132" s="556">
        <f t="shared" si="2"/>
        <v>125</v>
      </c>
      <c r="C132" s="539" t="s">
        <v>99</v>
      </c>
      <c r="D132" s="14">
        <v>2019</v>
      </c>
      <c r="E132" s="389" t="s">
        <v>1050</v>
      </c>
      <c r="F132" s="565">
        <v>43707</v>
      </c>
      <c r="G132" s="395" t="s">
        <v>5118</v>
      </c>
      <c r="H132" s="541" t="s">
        <v>370</v>
      </c>
      <c r="I132" s="389" t="s">
        <v>171</v>
      </c>
      <c r="J132" s="389" t="s">
        <v>171</v>
      </c>
      <c r="K132" s="389" t="s">
        <v>171</v>
      </c>
      <c r="L132" s="557" t="s">
        <v>2356</v>
      </c>
      <c r="M132" s="26" t="s">
        <v>5119</v>
      </c>
      <c r="N132" s="18"/>
      <c r="O132" s="389">
        <v>4</v>
      </c>
      <c r="P132" s="389" t="s">
        <v>5120</v>
      </c>
      <c r="Q132" s="539" t="s">
        <v>533</v>
      </c>
      <c r="R132" s="14" t="s">
        <v>5115</v>
      </c>
      <c r="S132" s="540">
        <v>43724</v>
      </c>
      <c r="T132" s="540">
        <v>43791</v>
      </c>
      <c r="U132" s="557"/>
      <c r="V132" s="14"/>
      <c r="W132" s="544">
        <f t="shared" si="0"/>
        <v>43791</v>
      </c>
      <c r="X132" s="582"/>
      <c r="Y132" s="583"/>
      <c r="Z132" s="584"/>
      <c r="AA132" s="585"/>
      <c r="AB132" s="586"/>
      <c r="AC132" s="586"/>
      <c r="AD132" s="586"/>
      <c r="AE132" s="584"/>
      <c r="AF132" s="545">
        <v>43799</v>
      </c>
      <c r="AG132" s="395" t="s">
        <v>5121</v>
      </c>
      <c r="AH132" s="546">
        <v>4</v>
      </c>
      <c r="AI132" s="562">
        <v>43811</v>
      </c>
      <c r="AJ132" s="549" t="s">
        <v>5122</v>
      </c>
      <c r="AK132" s="389" t="s">
        <v>1031</v>
      </c>
      <c r="AL132" s="547">
        <f t="shared" si="13"/>
        <v>1</v>
      </c>
      <c r="AM132" s="546" t="s">
        <v>257</v>
      </c>
      <c r="AN132" s="560"/>
      <c r="AO132" s="18"/>
      <c r="AP132" s="561"/>
      <c r="AQ132" s="560"/>
      <c r="AR132" s="18"/>
      <c r="AS132" s="18"/>
      <c r="AT132" s="18"/>
      <c r="AU132" s="561"/>
      <c r="AV132" s="560"/>
      <c r="AW132" s="18"/>
      <c r="AX132" s="561"/>
      <c r="AY132" s="562"/>
      <c r="AZ132" s="18"/>
      <c r="BA132" s="18"/>
      <c r="BB132" s="18"/>
      <c r="BC132" s="546"/>
      <c r="BD132" s="563" t="s">
        <v>260</v>
      </c>
      <c r="BE132" s="557" t="s">
        <v>260</v>
      </c>
      <c r="BF132" s="389" t="s">
        <v>4218</v>
      </c>
      <c r="BG132" s="549" t="s">
        <v>5122</v>
      </c>
      <c r="BH132" s="554" t="s">
        <v>1031</v>
      </c>
      <c r="BI132" s="580">
        <v>43811</v>
      </c>
      <c r="BJ132" s="14" t="s">
        <v>310</v>
      </c>
      <c r="BK132" s="561"/>
      <c r="BL132" s="503"/>
      <c r="BM132" s="503"/>
      <c r="BN132" s="503"/>
      <c r="BO132" s="503"/>
      <c r="BP132" s="503"/>
      <c r="BQ132" s="503"/>
      <c r="BR132" s="503"/>
      <c r="BS132" s="503"/>
      <c r="BT132" s="503"/>
      <c r="BU132" s="503"/>
      <c r="BV132" s="503"/>
      <c r="BW132" s="503"/>
      <c r="BX132" s="503"/>
      <c r="BY132" s="503"/>
      <c r="BZ132" s="503"/>
      <c r="CA132" s="503"/>
      <c r="CB132" s="503"/>
      <c r="CC132" s="503"/>
      <c r="CD132" s="503"/>
      <c r="CE132" s="503"/>
      <c r="CF132" s="503"/>
      <c r="CG132" s="503"/>
      <c r="CH132" s="503"/>
      <c r="CI132" s="503"/>
      <c r="CJ132" s="503"/>
      <c r="CK132" s="503"/>
      <c r="CL132" s="503"/>
      <c r="CM132" s="503"/>
      <c r="CN132" s="503"/>
      <c r="CO132" s="503"/>
      <c r="CP132" s="503"/>
      <c r="CQ132" s="503"/>
      <c r="CR132" s="503"/>
      <c r="CS132" s="503"/>
      <c r="CT132" s="503"/>
      <c r="CU132" s="503"/>
      <c r="CV132" s="503"/>
      <c r="CW132" s="503"/>
      <c r="CX132" s="503"/>
      <c r="CY132" s="503"/>
      <c r="CZ132" s="503"/>
      <c r="DA132" s="503"/>
      <c r="DB132" s="503"/>
      <c r="DC132" s="503"/>
      <c r="DD132" s="503"/>
      <c r="DE132" s="503"/>
      <c r="DF132" s="503"/>
      <c r="DG132" s="503"/>
      <c r="DH132" s="503"/>
      <c r="DI132" s="503"/>
      <c r="DJ132" s="503"/>
      <c r="DK132" s="503"/>
      <c r="DL132" s="503"/>
      <c r="DM132" s="503"/>
      <c r="DN132" s="503"/>
      <c r="DO132" s="503"/>
      <c r="DP132" s="503"/>
    </row>
    <row r="133" spans="1:120" ht="38.25" customHeight="1">
      <c r="A133" s="23">
        <v>131</v>
      </c>
      <c r="B133" s="556">
        <f t="shared" si="2"/>
        <v>126</v>
      </c>
      <c r="C133" s="539" t="s">
        <v>99</v>
      </c>
      <c r="D133" s="14">
        <v>2019</v>
      </c>
      <c r="E133" s="389" t="s">
        <v>1050</v>
      </c>
      <c r="F133" s="565">
        <v>43707</v>
      </c>
      <c r="G133" s="395" t="s">
        <v>5123</v>
      </c>
      <c r="H133" s="541" t="s">
        <v>102</v>
      </c>
      <c r="I133" s="395" t="s">
        <v>5124</v>
      </c>
      <c r="J133" s="395" t="s">
        <v>5125</v>
      </c>
      <c r="K133" s="395" t="s">
        <v>5126</v>
      </c>
      <c r="L133" s="557" t="s">
        <v>146</v>
      </c>
      <c r="M133" s="26" t="s">
        <v>5127</v>
      </c>
      <c r="N133" s="18"/>
      <c r="O133" s="389">
        <v>6</v>
      </c>
      <c r="P133" s="389" t="s">
        <v>5120</v>
      </c>
      <c r="Q133" s="539" t="s">
        <v>533</v>
      </c>
      <c r="R133" s="14" t="s">
        <v>5115</v>
      </c>
      <c r="S133" s="540">
        <v>43724</v>
      </c>
      <c r="T133" s="540">
        <v>43812</v>
      </c>
      <c r="U133" s="557"/>
      <c r="V133" s="14"/>
      <c r="W133" s="544">
        <f t="shared" si="0"/>
        <v>43812</v>
      </c>
      <c r="X133" s="582"/>
      <c r="Y133" s="583"/>
      <c r="Z133" s="584"/>
      <c r="AA133" s="585"/>
      <c r="AB133" s="586"/>
      <c r="AC133" s="586"/>
      <c r="AD133" s="586"/>
      <c r="AE133" s="584"/>
      <c r="AF133" s="545">
        <v>43799</v>
      </c>
      <c r="AG133" s="395" t="s">
        <v>5128</v>
      </c>
      <c r="AH133" s="546">
        <v>6</v>
      </c>
      <c r="AI133" s="562">
        <v>43811</v>
      </c>
      <c r="AJ133" s="549" t="s">
        <v>5129</v>
      </c>
      <c r="AK133" s="389" t="s">
        <v>1031</v>
      </c>
      <c r="AL133" s="547">
        <f t="shared" si="13"/>
        <v>1</v>
      </c>
      <c r="AM133" s="546" t="s">
        <v>257</v>
      </c>
      <c r="AN133" s="560"/>
      <c r="AO133" s="18"/>
      <c r="AP133" s="561"/>
      <c r="AQ133" s="560"/>
      <c r="AR133" s="18"/>
      <c r="AS133" s="18"/>
      <c r="AT133" s="18"/>
      <c r="AU133" s="561"/>
      <c r="AV133" s="560"/>
      <c r="AW133" s="18"/>
      <c r="AX133" s="561"/>
      <c r="AY133" s="562"/>
      <c r="AZ133" s="18"/>
      <c r="BA133" s="18"/>
      <c r="BB133" s="18"/>
      <c r="BC133" s="546"/>
      <c r="BD133" s="563" t="s">
        <v>260</v>
      </c>
      <c r="BE133" s="557" t="s">
        <v>260</v>
      </c>
      <c r="BF133" s="389" t="s">
        <v>4218</v>
      </c>
      <c r="BG133" s="549" t="s">
        <v>5129</v>
      </c>
      <c r="BH133" s="554" t="s">
        <v>1031</v>
      </c>
      <c r="BI133" s="580">
        <v>43811</v>
      </c>
      <c r="BJ133" s="14"/>
      <c r="BK133" s="561"/>
      <c r="BL133" s="503"/>
      <c r="BM133" s="503"/>
      <c r="BN133" s="503"/>
      <c r="BO133" s="503"/>
      <c r="BP133" s="503"/>
      <c r="BQ133" s="503"/>
      <c r="BR133" s="503"/>
      <c r="BS133" s="503"/>
      <c r="BT133" s="503"/>
      <c r="BU133" s="503"/>
      <c r="BV133" s="503"/>
      <c r="BW133" s="503"/>
      <c r="BX133" s="503"/>
      <c r="BY133" s="503"/>
      <c r="BZ133" s="503"/>
      <c r="CA133" s="503"/>
      <c r="CB133" s="503"/>
      <c r="CC133" s="503"/>
      <c r="CD133" s="503"/>
      <c r="CE133" s="503"/>
      <c r="CF133" s="503"/>
      <c r="CG133" s="503"/>
      <c r="CH133" s="503"/>
      <c r="CI133" s="503"/>
      <c r="CJ133" s="503"/>
      <c r="CK133" s="503"/>
      <c r="CL133" s="503"/>
      <c r="CM133" s="503"/>
      <c r="CN133" s="503"/>
      <c r="CO133" s="503"/>
      <c r="CP133" s="503"/>
      <c r="CQ133" s="503"/>
      <c r="CR133" s="503"/>
      <c r="CS133" s="503"/>
      <c r="CT133" s="503"/>
      <c r="CU133" s="503"/>
      <c r="CV133" s="503"/>
      <c r="CW133" s="503"/>
      <c r="CX133" s="503"/>
      <c r="CY133" s="503"/>
      <c r="CZ133" s="503"/>
      <c r="DA133" s="503"/>
      <c r="DB133" s="503"/>
      <c r="DC133" s="503"/>
      <c r="DD133" s="503"/>
      <c r="DE133" s="503"/>
      <c r="DF133" s="503"/>
      <c r="DG133" s="503"/>
      <c r="DH133" s="503"/>
      <c r="DI133" s="503"/>
      <c r="DJ133" s="503"/>
      <c r="DK133" s="503"/>
      <c r="DL133" s="503"/>
      <c r="DM133" s="503"/>
      <c r="DN133" s="503"/>
      <c r="DO133" s="503"/>
      <c r="DP133" s="503"/>
    </row>
    <row r="134" spans="1:120" ht="38.25" customHeight="1">
      <c r="A134" s="23">
        <v>135</v>
      </c>
      <c r="B134" s="556">
        <f t="shared" si="2"/>
        <v>127</v>
      </c>
      <c r="C134" s="539" t="s">
        <v>99</v>
      </c>
      <c r="D134" s="14">
        <v>2019</v>
      </c>
      <c r="E134" s="389" t="s">
        <v>5056</v>
      </c>
      <c r="F134" s="565">
        <v>43707</v>
      </c>
      <c r="G134" s="395" t="s">
        <v>5130</v>
      </c>
      <c r="H134" s="541" t="s">
        <v>102</v>
      </c>
      <c r="I134" s="395" t="s">
        <v>5131</v>
      </c>
      <c r="J134" s="395" t="s">
        <v>5132</v>
      </c>
      <c r="K134" s="395" t="s">
        <v>5133</v>
      </c>
      <c r="L134" s="557" t="s">
        <v>146</v>
      </c>
      <c r="M134" s="26" t="s">
        <v>5134</v>
      </c>
      <c r="N134" s="18"/>
      <c r="O134" s="547">
        <v>1</v>
      </c>
      <c r="P134" s="389" t="s">
        <v>5135</v>
      </c>
      <c r="Q134" s="539" t="s">
        <v>1322</v>
      </c>
      <c r="R134" s="14" t="s">
        <v>4335</v>
      </c>
      <c r="S134" s="540">
        <v>43724</v>
      </c>
      <c r="T134" s="540">
        <v>43738</v>
      </c>
      <c r="U134" s="557"/>
      <c r="V134" s="14"/>
      <c r="W134" s="544">
        <f t="shared" si="0"/>
        <v>43738</v>
      </c>
      <c r="X134" s="582"/>
      <c r="Y134" s="583"/>
      <c r="Z134" s="584"/>
      <c r="AA134" s="585"/>
      <c r="AB134" s="586"/>
      <c r="AC134" s="586"/>
      <c r="AD134" s="586"/>
      <c r="AE134" s="584"/>
      <c r="AF134" s="545">
        <v>43799</v>
      </c>
      <c r="AG134" s="395" t="s">
        <v>5136</v>
      </c>
      <c r="AH134" s="559">
        <v>1</v>
      </c>
      <c r="AI134" s="562">
        <v>43809</v>
      </c>
      <c r="AJ134" s="395" t="s">
        <v>5137</v>
      </c>
      <c r="AK134" s="18" t="s">
        <v>114</v>
      </c>
      <c r="AL134" s="547">
        <f t="shared" si="13"/>
        <v>1</v>
      </c>
      <c r="AM134" s="546" t="s">
        <v>257</v>
      </c>
      <c r="AN134" s="560"/>
      <c r="AO134" s="18"/>
      <c r="AP134" s="561"/>
      <c r="AQ134" s="560"/>
      <c r="AR134" s="18"/>
      <c r="AS134" s="18"/>
      <c r="AT134" s="18"/>
      <c r="AU134" s="561"/>
      <c r="AV134" s="560"/>
      <c r="AW134" s="18"/>
      <c r="AX134" s="561"/>
      <c r="AY134" s="562"/>
      <c r="AZ134" s="18"/>
      <c r="BA134" s="18"/>
      <c r="BB134" s="18"/>
      <c r="BC134" s="546"/>
      <c r="BD134" s="563" t="s">
        <v>260</v>
      </c>
      <c r="BE134" s="557" t="s">
        <v>260</v>
      </c>
      <c r="BF134" s="389" t="s">
        <v>4218</v>
      </c>
      <c r="BG134" s="395" t="s">
        <v>5137</v>
      </c>
      <c r="BH134" s="554" t="s">
        <v>114</v>
      </c>
      <c r="BI134" s="564">
        <v>43809</v>
      </c>
      <c r="BJ134" s="14" t="s">
        <v>310</v>
      </c>
      <c r="BK134" s="561"/>
      <c r="BL134" s="503"/>
      <c r="BM134" s="503"/>
      <c r="BN134" s="503"/>
      <c r="BO134" s="503"/>
      <c r="BP134" s="503"/>
      <c r="BQ134" s="503"/>
      <c r="BR134" s="503"/>
      <c r="BS134" s="503"/>
      <c r="BT134" s="503"/>
      <c r="BU134" s="503"/>
      <c r="BV134" s="503"/>
      <c r="BW134" s="503"/>
      <c r="BX134" s="503"/>
      <c r="BY134" s="503"/>
      <c r="BZ134" s="503"/>
      <c r="CA134" s="503"/>
      <c r="CB134" s="503"/>
      <c r="CC134" s="503"/>
      <c r="CD134" s="503"/>
      <c r="CE134" s="503"/>
      <c r="CF134" s="503"/>
      <c r="CG134" s="503"/>
      <c r="CH134" s="503"/>
      <c r="CI134" s="503"/>
      <c r="CJ134" s="503"/>
      <c r="CK134" s="503"/>
      <c r="CL134" s="503"/>
      <c r="CM134" s="503"/>
      <c r="CN134" s="503"/>
      <c r="CO134" s="503"/>
      <c r="CP134" s="503"/>
      <c r="CQ134" s="503"/>
      <c r="CR134" s="503"/>
      <c r="CS134" s="503"/>
      <c r="CT134" s="503"/>
      <c r="CU134" s="503"/>
      <c r="CV134" s="503"/>
      <c r="CW134" s="503"/>
      <c r="CX134" s="503"/>
      <c r="CY134" s="503"/>
      <c r="CZ134" s="503"/>
      <c r="DA134" s="503"/>
      <c r="DB134" s="503"/>
      <c r="DC134" s="503"/>
      <c r="DD134" s="503"/>
      <c r="DE134" s="503"/>
      <c r="DF134" s="503"/>
      <c r="DG134" s="503"/>
      <c r="DH134" s="503"/>
      <c r="DI134" s="503"/>
      <c r="DJ134" s="503"/>
      <c r="DK134" s="503"/>
      <c r="DL134" s="503"/>
      <c r="DM134" s="503"/>
      <c r="DN134" s="503"/>
      <c r="DO134" s="503"/>
      <c r="DP134" s="503"/>
    </row>
    <row r="135" spans="1:120" ht="38.25" customHeight="1">
      <c r="A135" s="23">
        <v>140</v>
      </c>
      <c r="B135" s="556">
        <f t="shared" si="2"/>
        <v>128</v>
      </c>
      <c r="C135" s="539" t="s">
        <v>99</v>
      </c>
      <c r="D135" s="14">
        <v>2019</v>
      </c>
      <c r="E135" s="389" t="s">
        <v>5056</v>
      </c>
      <c r="F135" s="565">
        <v>43707</v>
      </c>
      <c r="G135" s="395" t="s">
        <v>5138</v>
      </c>
      <c r="H135" s="541" t="s">
        <v>102</v>
      </c>
      <c r="I135" s="395" t="s">
        <v>5139</v>
      </c>
      <c r="J135" s="395" t="s">
        <v>5139</v>
      </c>
      <c r="K135" s="395" t="s">
        <v>5140</v>
      </c>
      <c r="L135" s="557" t="s">
        <v>146</v>
      </c>
      <c r="M135" s="26" t="s">
        <v>5141</v>
      </c>
      <c r="N135" s="18"/>
      <c r="O135" s="389">
        <v>3</v>
      </c>
      <c r="P135" s="389" t="s">
        <v>5120</v>
      </c>
      <c r="Q135" s="539" t="s">
        <v>109</v>
      </c>
      <c r="R135" s="389" t="s">
        <v>602</v>
      </c>
      <c r="S135" s="540">
        <v>43724</v>
      </c>
      <c r="T135" s="540">
        <v>43830</v>
      </c>
      <c r="U135" s="557"/>
      <c r="V135" s="14"/>
      <c r="W135" s="544">
        <f t="shared" si="0"/>
        <v>43830</v>
      </c>
      <c r="X135" s="582"/>
      <c r="Y135" s="583"/>
      <c r="Z135" s="584"/>
      <c r="AA135" s="585"/>
      <c r="AB135" s="586"/>
      <c r="AC135" s="586"/>
      <c r="AD135" s="586"/>
      <c r="AE135" s="584"/>
      <c r="AF135" s="545">
        <v>43799</v>
      </c>
      <c r="AG135" s="18"/>
      <c r="AH135" s="561"/>
      <c r="AI135" s="562">
        <v>43809</v>
      </c>
      <c r="AJ135" s="26" t="s">
        <v>5142</v>
      </c>
      <c r="AK135" s="18" t="s">
        <v>114</v>
      </c>
      <c r="AL135" s="547">
        <v>1</v>
      </c>
      <c r="AM135" s="546" t="s">
        <v>257</v>
      </c>
      <c r="AN135" s="560"/>
      <c r="AO135" s="18"/>
      <c r="AP135" s="561"/>
      <c r="AQ135" s="560"/>
      <c r="AR135" s="18"/>
      <c r="AS135" s="18"/>
      <c r="AT135" s="18"/>
      <c r="AU135" s="561"/>
      <c r="AV135" s="560"/>
      <c r="AW135" s="18"/>
      <c r="AX135" s="561"/>
      <c r="AY135" s="562"/>
      <c r="AZ135" s="18"/>
      <c r="BA135" s="18"/>
      <c r="BB135" s="18"/>
      <c r="BC135" s="546"/>
      <c r="BD135" s="563" t="s">
        <v>260</v>
      </c>
      <c r="BE135" s="557" t="s">
        <v>260</v>
      </c>
      <c r="BF135" s="389" t="s">
        <v>4218</v>
      </c>
      <c r="BG135" s="26" t="s">
        <v>5143</v>
      </c>
      <c r="BH135" s="554" t="s">
        <v>114</v>
      </c>
      <c r="BI135" s="564">
        <v>43809</v>
      </c>
      <c r="BJ135" s="14" t="s">
        <v>310</v>
      </c>
      <c r="BK135" s="561"/>
      <c r="BL135" s="503"/>
      <c r="BM135" s="503"/>
      <c r="BN135" s="503"/>
      <c r="BO135" s="503"/>
      <c r="BP135" s="503"/>
      <c r="BQ135" s="503"/>
      <c r="BR135" s="503"/>
      <c r="BS135" s="503"/>
      <c r="BT135" s="503"/>
      <c r="BU135" s="503"/>
      <c r="BV135" s="503"/>
      <c r="BW135" s="503"/>
      <c r="BX135" s="503"/>
      <c r="BY135" s="503"/>
      <c r="BZ135" s="503"/>
      <c r="CA135" s="503"/>
      <c r="CB135" s="503"/>
      <c r="CC135" s="503"/>
      <c r="CD135" s="503"/>
      <c r="CE135" s="503"/>
      <c r="CF135" s="503"/>
      <c r="CG135" s="503"/>
      <c r="CH135" s="503"/>
      <c r="CI135" s="503"/>
      <c r="CJ135" s="503"/>
      <c r="CK135" s="503"/>
      <c r="CL135" s="503"/>
      <c r="CM135" s="503"/>
      <c r="CN135" s="503"/>
      <c r="CO135" s="503"/>
      <c r="CP135" s="503"/>
      <c r="CQ135" s="503"/>
      <c r="CR135" s="503"/>
      <c r="CS135" s="503"/>
      <c r="CT135" s="503"/>
      <c r="CU135" s="503"/>
      <c r="CV135" s="503"/>
      <c r="CW135" s="503"/>
      <c r="CX135" s="503"/>
      <c r="CY135" s="503"/>
      <c r="CZ135" s="503"/>
      <c r="DA135" s="503"/>
      <c r="DB135" s="503"/>
      <c r="DC135" s="503"/>
      <c r="DD135" s="503"/>
      <c r="DE135" s="503"/>
      <c r="DF135" s="503"/>
      <c r="DG135" s="503"/>
      <c r="DH135" s="503"/>
      <c r="DI135" s="503"/>
      <c r="DJ135" s="503"/>
      <c r="DK135" s="503"/>
      <c r="DL135" s="503"/>
      <c r="DM135" s="503"/>
      <c r="DN135" s="503"/>
      <c r="DO135" s="503"/>
      <c r="DP135" s="503"/>
    </row>
    <row r="136" spans="1:120" ht="38.25" customHeight="1">
      <c r="A136" s="23">
        <v>141</v>
      </c>
      <c r="B136" s="556">
        <f t="shared" si="2"/>
        <v>129</v>
      </c>
      <c r="C136" s="539" t="s">
        <v>99</v>
      </c>
      <c r="D136" s="14">
        <v>2019</v>
      </c>
      <c r="E136" s="389" t="s">
        <v>5144</v>
      </c>
      <c r="F136" s="565">
        <v>43717</v>
      </c>
      <c r="G136" s="395" t="s">
        <v>5145</v>
      </c>
      <c r="H136" s="541" t="s">
        <v>102</v>
      </c>
      <c r="I136" s="395" t="s">
        <v>5146</v>
      </c>
      <c r="J136" s="395" t="s">
        <v>5146</v>
      </c>
      <c r="K136" s="395" t="s">
        <v>5147</v>
      </c>
      <c r="L136" s="557" t="s">
        <v>146</v>
      </c>
      <c r="M136" s="26" t="s">
        <v>5148</v>
      </c>
      <c r="N136" s="18"/>
      <c r="O136" s="389">
        <v>2</v>
      </c>
      <c r="P136" s="389" t="s">
        <v>5149</v>
      </c>
      <c r="Q136" s="539" t="s">
        <v>2221</v>
      </c>
      <c r="R136" s="14" t="s">
        <v>4107</v>
      </c>
      <c r="S136" s="540">
        <v>43718</v>
      </c>
      <c r="T136" s="540">
        <v>43738</v>
      </c>
      <c r="U136" s="557"/>
      <c r="V136" s="14"/>
      <c r="W136" s="544">
        <f t="shared" si="0"/>
        <v>43738</v>
      </c>
      <c r="X136" s="582"/>
      <c r="Y136" s="583"/>
      <c r="Z136" s="584"/>
      <c r="AA136" s="585"/>
      <c r="AB136" s="586"/>
      <c r="AC136" s="586"/>
      <c r="AD136" s="586"/>
      <c r="AE136" s="584"/>
      <c r="AF136" s="545">
        <v>43799</v>
      </c>
      <c r="AG136" s="395" t="s">
        <v>5150</v>
      </c>
      <c r="AH136" s="546">
        <v>2</v>
      </c>
      <c r="AI136" s="562">
        <v>43808</v>
      </c>
      <c r="AJ136" s="549" t="s">
        <v>5151</v>
      </c>
      <c r="AK136" s="14" t="s">
        <v>180</v>
      </c>
      <c r="AL136" s="547">
        <f t="shared" ref="AL136:AL141" si="14">+AH136/O136</f>
        <v>1</v>
      </c>
      <c r="AM136" s="546" t="s">
        <v>257</v>
      </c>
      <c r="AN136" s="560"/>
      <c r="AO136" s="18"/>
      <c r="AP136" s="561"/>
      <c r="AQ136" s="560"/>
      <c r="AR136" s="18"/>
      <c r="AS136" s="18"/>
      <c r="AT136" s="18"/>
      <c r="AU136" s="561"/>
      <c r="AV136" s="560"/>
      <c r="AW136" s="18"/>
      <c r="AX136" s="561"/>
      <c r="AY136" s="562"/>
      <c r="AZ136" s="18"/>
      <c r="BA136" s="18"/>
      <c r="BB136" s="18"/>
      <c r="BC136" s="546"/>
      <c r="BD136" s="563" t="s">
        <v>260</v>
      </c>
      <c r="BE136" s="557" t="s">
        <v>260</v>
      </c>
      <c r="BF136" s="389" t="s">
        <v>4218</v>
      </c>
      <c r="BG136" s="549" t="s">
        <v>5152</v>
      </c>
      <c r="BH136" s="554" t="s">
        <v>180</v>
      </c>
      <c r="BI136" s="564"/>
      <c r="BJ136" s="14"/>
      <c r="BK136" s="561"/>
      <c r="BL136" s="503"/>
      <c r="BM136" s="503"/>
      <c r="BN136" s="503"/>
      <c r="BO136" s="503"/>
      <c r="BP136" s="503"/>
      <c r="BQ136" s="503"/>
      <c r="BR136" s="503"/>
      <c r="BS136" s="503"/>
      <c r="BT136" s="503"/>
      <c r="BU136" s="503"/>
      <c r="BV136" s="503"/>
      <c r="BW136" s="503"/>
      <c r="BX136" s="503"/>
      <c r="BY136" s="503"/>
      <c r="BZ136" s="503"/>
      <c r="CA136" s="503"/>
      <c r="CB136" s="503"/>
      <c r="CC136" s="503"/>
      <c r="CD136" s="503"/>
      <c r="CE136" s="503"/>
      <c r="CF136" s="503"/>
      <c r="CG136" s="503"/>
      <c r="CH136" s="503"/>
      <c r="CI136" s="503"/>
      <c r="CJ136" s="503"/>
      <c r="CK136" s="503"/>
      <c r="CL136" s="503"/>
      <c r="CM136" s="503"/>
      <c r="CN136" s="503"/>
      <c r="CO136" s="503"/>
      <c r="CP136" s="503"/>
      <c r="CQ136" s="503"/>
      <c r="CR136" s="503"/>
      <c r="CS136" s="503"/>
      <c r="CT136" s="503"/>
      <c r="CU136" s="503"/>
      <c r="CV136" s="503"/>
      <c r="CW136" s="503"/>
      <c r="CX136" s="503"/>
      <c r="CY136" s="503"/>
      <c r="CZ136" s="503"/>
      <c r="DA136" s="503"/>
      <c r="DB136" s="503"/>
      <c r="DC136" s="503"/>
      <c r="DD136" s="503"/>
      <c r="DE136" s="503"/>
      <c r="DF136" s="503"/>
      <c r="DG136" s="503"/>
      <c r="DH136" s="503"/>
      <c r="DI136" s="503"/>
      <c r="DJ136" s="503"/>
      <c r="DK136" s="503"/>
      <c r="DL136" s="503"/>
      <c r="DM136" s="503"/>
      <c r="DN136" s="503"/>
      <c r="DO136" s="503"/>
      <c r="DP136" s="503"/>
    </row>
    <row r="137" spans="1:120" ht="38.25" customHeight="1">
      <c r="A137" s="23">
        <v>142</v>
      </c>
      <c r="B137" s="556">
        <f t="shared" si="2"/>
        <v>130</v>
      </c>
      <c r="C137" s="539" t="s">
        <v>99</v>
      </c>
      <c r="D137" s="14">
        <v>2019</v>
      </c>
      <c r="E137" s="389" t="s">
        <v>5144</v>
      </c>
      <c r="F137" s="565">
        <v>43717</v>
      </c>
      <c r="G137" s="395" t="s">
        <v>5153</v>
      </c>
      <c r="H137" s="541" t="s">
        <v>370</v>
      </c>
      <c r="I137" s="389" t="s">
        <v>171</v>
      </c>
      <c r="J137" s="389" t="s">
        <v>171</v>
      </c>
      <c r="K137" s="389" t="s">
        <v>171</v>
      </c>
      <c r="L137" s="557" t="s">
        <v>2356</v>
      </c>
      <c r="M137" s="26" t="s">
        <v>5154</v>
      </c>
      <c r="N137" s="18"/>
      <c r="O137" s="389">
        <v>2</v>
      </c>
      <c r="P137" s="389" t="s">
        <v>5155</v>
      </c>
      <c r="Q137" s="539" t="s">
        <v>2221</v>
      </c>
      <c r="R137" s="14" t="s">
        <v>4107</v>
      </c>
      <c r="S137" s="540">
        <v>43718</v>
      </c>
      <c r="T137" s="540">
        <v>43738</v>
      </c>
      <c r="U137" s="557"/>
      <c r="V137" s="14"/>
      <c r="W137" s="544">
        <f t="shared" si="0"/>
        <v>43738</v>
      </c>
      <c r="X137" s="582"/>
      <c r="Y137" s="583"/>
      <c r="Z137" s="584"/>
      <c r="AA137" s="585"/>
      <c r="AB137" s="586"/>
      <c r="AC137" s="586"/>
      <c r="AD137" s="586"/>
      <c r="AE137" s="584"/>
      <c r="AF137" s="545">
        <v>43799</v>
      </c>
      <c r="AG137" s="395" t="s">
        <v>5156</v>
      </c>
      <c r="AH137" s="546">
        <v>2</v>
      </c>
      <c r="AI137" s="562">
        <v>43808</v>
      </c>
      <c r="AJ137" s="549" t="s">
        <v>5157</v>
      </c>
      <c r="AK137" s="14" t="s">
        <v>180</v>
      </c>
      <c r="AL137" s="547">
        <f t="shared" si="14"/>
        <v>1</v>
      </c>
      <c r="AM137" s="546" t="s">
        <v>257</v>
      </c>
      <c r="AN137" s="560"/>
      <c r="AO137" s="18"/>
      <c r="AP137" s="561"/>
      <c r="AQ137" s="560"/>
      <c r="AR137" s="18"/>
      <c r="AS137" s="18"/>
      <c r="AT137" s="18"/>
      <c r="AU137" s="561"/>
      <c r="AV137" s="560"/>
      <c r="AW137" s="18"/>
      <c r="AX137" s="561"/>
      <c r="AY137" s="562"/>
      <c r="AZ137" s="18"/>
      <c r="BA137" s="18"/>
      <c r="BB137" s="18"/>
      <c r="BC137" s="546"/>
      <c r="BD137" s="563" t="s">
        <v>260</v>
      </c>
      <c r="BE137" s="557" t="s">
        <v>260</v>
      </c>
      <c r="BF137" s="389" t="s">
        <v>4218</v>
      </c>
      <c r="BG137" s="549" t="s">
        <v>5158</v>
      </c>
      <c r="BH137" s="554" t="s">
        <v>180</v>
      </c>
      <c r="BI137" s="564"/>
      <c r="BJ137" s="14"/>
      <c r="BK137" s="561"/>
      <c r="BL137" s="503"/>
      <c r="BM137" s="503"/>
      <c r="BN137" s="503"/>
      <c r="BO137" s="503"/>
      <c r="BP137" s="503"/>
      <c r="BQ137" s="503"/>
      <c r="BR137" s="503"/>
      <c r="BS137" s="503"/>
      <c r="BT137" s="503"/>
      <c r="BU137" s="503"/>
      <c r="BV137" s="503"/>
      <c r="BW137" s="503"/>
      <c r="BX137" s="503"/>
      <c r="BY137" s="503"/>
      <c r="BZ137" s="503"/>
      <c r="CA137" s="503"/>
      <c r="CB137" s="503"/>
      <c r="CC137" s="503"/>
      <c r="CD137" s="503"/>
      <c r="CE137" s="503"/>
      <c r="CF137" s="503"/>
      <c r="CG137" s="503"/>
      <c r="CH137" s="503"/>
      <c r="CI137" s="503"/>
      <c r="CJ137" s="503"/>
      <c r="CK137" s="503"/>
      <c r="CL137" s="503"/>
      <c r="CM137" s="503"/>
      <c r="CN137" s="503"/>
      <c r="CO137" s="503"/>
      <c r="CP137" s="503"/>
      <c r="CQ137" s="503"/>
      <c r="CR137" s="503"/>
      <c r="CS137" s="503"/>
      <c r="CT137" s="503"/>
      <c r="CU137" s="503"/>
      <c r="CV137" s="503"/>
      <c r="CW137" s="503"/>
      <c r="CX137" s="503"/>
      <c r="CY137" s="503"/>
      <c r="CZ137" s="503"/>
      <c r="DA137" s="503"/>
      <c r="DB137" s="503"/>
      <c r="DC137" s="503"/>
      <c r="DD137" s="503"/>
      <c r="DE137" s="503"/>
      <c r="DF137" s="503"/>
      <c r="DG137" s="503"/>
      <c r="DH137" s="503"/>
      <c r="DI137" s="503"/>
      <c r="DJ137" s="503"/>
      <c r="DK137" s="503"/>
      <c r="DL137" s="503"/>
      <c r="DM137" s="503"/>
      <c r="DN137" s="503"/>
      <c r="DO137" s="503"/>
      <c r="DP137" s="503"/>
    </row>
    <row r="138" spans="1:120" ht="38.25" customHeight="1">
      <c r="A138" s="23">
        <v>143</v>
      </c>
      <c r="B138" s="556">
        <f t="shared" si="2"/>
        <v>131</v>
      </c>
      <c r="C138" s="539" t="s">
        <v>99</v>
      </c>
      <c r="D138" s="14">
        <v>2019</v>
      </c>
      <c r="E138" s="389" t="s">
        <v>5159</v>
      </c>
      <c r="F138" s="565">
        <v>43717</v>
      </c>
      <c r="G138" s="395" t="s">
        <v>5160</v>
      </c>
      <c r="H138" s="541" t="s">
        <v>102</v>
      </c>
      <c r="I138" s="395" t="s">
        <v>5146</v>
      </c>
      <c r="J138" s="395" t="s">
        <v>5146</v>
      </c>
      <c r="K138" s="395" t="s">
        <v>5147</v>
      </c>
      <c r="L138" s="557" t="s">
        <v>146</v>
      </c>
      <c r="M138" s="26" t="s">
        <v>5161</v>
      </c>
      <c r="N138" s="18"/>
      <c r="O138" s="547">
        <v>1</v>
      </c>
      <c r="P138" s="389" t="s">
        <v>5162</v>
      </c>
      <c r="Q138" s="539" t="s">
        <v>2221</v>
      </c>
      <c r="R138" s="14" t="s">
        <v>4107</v>
      </c>
      <c r="S138" s="540">
        <v>43718</v>
      </c>
      <c r="T138" s="540">
        <v>43830</v>
      </c>
      <c r="U138" s="557"/>
      <c r="V138" s="14"/>
      <c r="W138" s="544">
        <f t="shared" si="0"/>
        <v>43830</v>
      </c>
      <c r="X138" s="582"/>
      <c r="Y138" s="583"/>
      <c r="Z138" s="584"/>
      <c r="AA138" s="585"/>
      <c r="AB138" s="586"/>
      <c r="AC138" s="586"/>
      <c r="AD138" s="586"/>
      <c r="AE138" s="584"/>
      <c r="AF138" s="545">
        <v>43799</v>
      </c>
      <c r="AG138" s="395" t="s">
        <v>5163</v>
      </c>
      <c r="AH138" s="559">
        <v>1</v>
      </c>
      <c r="AI138" s="562">
        <v>43808</v>
      </c>
      <c r="AJ138" s="549" t="s">
        <v>5164</v>
      </c>
      <c r="AK138" s="14" t="s">
        <v>180</v>
      </c>
      <c r="AL138" s="547">
        <f t="shared" si="14"/>
        <v>1</v>
      </c>
      <c r="AM138" s="546" t="s">
        <v>257</v>
      </c>
      <c r="AN138" s="560"/>
      <c r="AO138" s="18"/>
      <c r="AP138" s="561"/>
      <c r="AQ138" s="560"/>
      <c r="AR138" s="18"/>
      <c r="AS138" s="18"/>
      <c r="AT138" s="18"/>
      <c r="AU138" s="561"/>
      <c r="AV138" s="560"/>
      <c r="AW138" s="18"/>
      <c r="AX138" s="561"/>
      <c r="AY138" s="562"/>
      <c r="AZ138" s="18"/>
      <c r="BA138" s="18"/>
      <c r="BB138" s="18"/>
      <c r="BC138" s="546"/>
      <c r="BD138" s="563" t="s">
        <v>260</v>
      </c>
      <c r="BE138" s="557" t="s">
        <v>260</v>
      </c>
      <c r="BF138" s="389" t="s">
        <v>4218</v>
      </c>
      <c r="BG138" s="549" t="s">
        <v>5165</v>
      </c>
      <c r="BH138" s="554" t="s">
        <v>180</v>
      </c>
      <c r="BI138" s="564"/>
      <c r="BJ138" s="14"/>
      <c r="BK138" s="561"/>
      <c r="BL138" s="503"/>
      <c r="BM138" s="503"/>
      <c r="BN138" s="503"/>
      <c r="BO138" s="503"/>
      <c r="BP138" s="503"/>
      <c r="BQ138" s="503"/>
      <c r="BR138" s="503"/>
      <c r="BS138" s="503"/>
      <c r="BT138" s="503"/>
      <c r="BU138" s="503"/>
      <c r="BV138" s="503"/>
      <c r="BW138" s="503"/>
      <c r="BX138" s="503"/>
      <c r="BY138" s="503"/>
      <c r="BZ138" s="503"/>
      <c r="CA138" s="503"/>
      <c r="CB138" s="503"/>
      <c r="CC138" s="503"/>
      <c r="CD138" s="503"/>
      <c r="CE138" s="503"/>
      <c r="CF138" s="503"/>
      <c r="CG138" s="503"/>
      <c r="CH138" s="503"/>
      <c r="CI138" s="503"/>
      <c r="CJ138" s="503"/>
      <c r="CK138" s="503"/>
      <c r="CL138" s="503"/>
      <c r="CM138" s="503"/>
      <c r="CN138" s="503"/>
      <c r="CO138" s="503"/>
      <c r="CP138" s="503"/>
      <c r="CQ138" s="503"/>
      <c r="CR138" s="503"/>
      <c r="CS138" s="503"/>
      <c r="CT138" s="503"/>
      <c r="CU138" s="503"/>
      <c r="CV138" s="503"/>
      <c r="CW138" s="503"/>
      <c r="CX138" s="503"/>
      <c r="CY138" s="503"/>
      <c r="CZ138" s="503"/>
      <c r="DA138" s="503"/>
      <c r="DB138" s="503"/>
      <c r="DC138" s="503"/>
      <c r="DD138" s="503"/>
      <c r="DE138" s="503"/>
      <c r="DF138" s="503"/>
      <c r="DG138" s="503"/>
      <c r="DH138" s="503"/>
      <c r="DI138" s="503"/>
      <c r="DJ138" s="503"/>
      <c r="DK138" s="503"/>
      <c r="DL138" s="503"/>
      <c r="DM138" s="503"/>
      <c r="DN138" s="503"/>
      <c r="DO138" s="503"/>
      <c r="DP138" s="503"/>
    </row>
    <row r="139" spans="1:120" ht="42.75" customHeight="1">
      <c r="A139" s="513"/>
      <c r="B139" s="556" t="e">
        <f>1+'[3]PLAN DE MEJORAMIENTO'!#REF!</f>
        <v>#REF!</v>
      </c>
      <c r="C139" s="539" t="s">
        <v>99</v>
      </c>
      <c r="D139" s="389">
        <v>2018</v>
      </c>
      <c r="E139" s="389" t="s">
        <v>954</v>
      </c>
      <c r="F139" s="565"/>
      <c r="G139" s="394" t="s">
        <v>5166</v>
      </c>
      <c r="H139" s="541" t="s">
        <v>102</v>
      </c>
      <c r="I139" s="395" t="s">
        <v>4727</v>
      </c>
      <c r="J139" s="395" t="s">
        <v>4727</v>
      </c>
      <c r="K139" s="395" t="s">
        <v>5167</v>
      </c>
      <c r="L139" s="557" t="s">
        <v>146</v>
      </c>
      <c r="M139" s="395" t="s">
        <v>5168</v>
      </c>
      <c r="N139" s="18"/>
      <c r="O139" s="547">
        <v>1</v>
      </c>
      <c r="P139" s="389" t="s">
        <v>5169</v>
      </c>
      <c r="Q139" s="539" t="s">
        <v>1322</v>
      </c>
      <c r="R139" s="389" t="s">
        <v>5170</v>
      </c>
      <c r="S139" s="540">
        <v>43420</v>
      </c>
      <c r="T139" s="540">
        <v>43677</v>
      </c>
      <c r="U139" s="557"/>
      <c r="V139" s="14"/>
      <c r="W139" s="544">
        <f t="shared" si="0"/>
        <v>43677</v>
      </c>
      <c r="X139" s="545">
        <v>43646</v>
      </c>
      <c r="Y139" s="26" t="s">
        <v>5171</v>
      </c>
      <c r="Z139" s="559">
        <v>0</v>
      </c>
      <c r="AA139" s="545">
        <v>43665</v>
      </c>
      <c r="AB139" s="18"/>
      <c r="AC139" s="389" t="s">
        <v>114</v>
      </c>
      <c r="AD139" s="547">
        <f t="shared" ref="AD139:AD152" si="15">+Z139/O139</f>
        <v>0</v>
      </c>
      <c r="AE139" s="546" t="s">
        <v>151</v>
      </c>
      <c r="AF139" s="545">
        <v>43799</v>
      </c>
      <c r="AG139" s="395" t="s">
        <v>5172</v>
      </c>
      <c r="AH139" s="559">
        <f>18/18</f>
        <v>1</v>
      </c>
      <c r="AI139" s="562">
        <v>43809</v>
      </c>
      <c r="AJ139" s="394" t="s">
        <v>5173</v>
      </c>
      <c r="AK139" s="18" t="s">
        <v>114</v>
      </c>
      <c r="AL139" s="547">
        <f t="shared" si="14"/>
        <v>1</v>
      </c>
      <c r="AM139" s="548" t="s">
        <v>257</v>
      </c>
      <c r="AN139" s="562"/>
      <c r="AO139" s="18"/>
      <c r="AP139" s="546"/>
      <c r="AQ139" s="562">
        <v>44067</v>
      </c>
      <c r="AR139" s="15" t="s">
        <v>5174</v>
      </c>
      <c r="AS139" s="18" t="s">
        <v>119</v>
      </c>
      <c r="AT139" s="587">
        <v>1</v>
      </c>
      <c r="AU139" s="546" t="s">
        <v>257</v>
      </c>
      <c r="AV139" s="560"/>
      <c r="AW139" s="18"/>
      <c r="AX139" s="561"/>
      <c r="AY139" s="562"/>
      <c r="AZ139" s="18"/>
      <c r="BA139" s="18"/>
      <c r="BB139" s="18"/>
      <c r="BC139" s="546"/>
      <c r="BD139" s="563" t="s">
        <v>260</v>
      </c>
      <c r="BE139" s="557" t="s">
        <v>260</v>
      </c>
      <c r="BF139" s="389" t="s">
        <v>4218</v>
      </c>
      <c r="BG139" s="549" t="s">
        <v>5175</v>
      </c>
      <c r="BH139" s="554" t="s">
        <v>114</v>
      </c>
      <c r="BI139" s="564">
        <v>44067</v>
      </c>
      <c r="BJ139" s="14" t="s">
        <v>310</v>
      </c>
      <c r="BK139" s="561"/>
      <c r="BL139" s="503"/>
      <c r="BM139" s="503"/>
      <c r="BN139" s="503"/>
      <c r="BO139" s="503"/>
      <c r="BP139" s="503"/>
      <c r="BQ139" s="503"/>
      <c r="BR139" s="503"/>
      <c r="BS139" s="503"/>
      <c r="BT139" s="503"/>
      <c r="BU139" s="503"/>
      <c r="BV139" s="503"/>
      <c r="BW139" s="503"/>
      <c r="BX139" s="503"/>
      <c r="BY139" s="503"/>
      <c r="BZ139" s="503"/>
      <c r="CA139" s="503"/>
      <c r="CB139" s="503"/>
      <c r="CC139" s="503"/>
      <c r="CD139" s="503"/>
      <c r="CE139" s="503"/>
      <c r="CF139" s="503"/>
      <c r="CG139" s="503"/>
      <c r="CH139" s="503"/>
      <c r="CI139" s="503"/>
      <c r="CJ139" s="503"/>
      <c r="CK139" s="503"/>
      <c r="CL139" s="503"/>
      <c r="CM139" s="503"/>
      <c r="CN139" s="503"/>
      <c r="CO139" s="503"/>
      <c r="CP139" s="503"/>
      <c r="CQ139" s="503"/>
      <c r="CR139" s="503"/>
      <c r="CS139" s="503"/>
      <c r="CT139" s="503"/>
      <c r="CU139" s="503"/>
      <c r="CV139" s="503"/>
      <c r="CW139" s="503"/>
      <c r="CX139" s="503"/>
      <c r="CY139" s="503"/>
      <c r="CZ139" s="503"/>
      <c r="DA139" s="503"/>
      <c r="DB139" s="503"/>
      <c r="DC139" s="503"/>
      <c r="DD139" s="503"/>
      <c r="DE139" s="503"/>
      <c r="DF139" s="503"/>
      <c r="DG139" s="503"/>
      <c r="DH139" s="503"/>
      <c r="DI139" s="503"/>
      <c r="DJ139" s="503"/>
      <c r="DK139" s="503"/>
      <c r="DL139" s="503"/>
      <c r="DM139" s="503"/>
      <c r="DN139" s="503"/>
      <c r="DO139" s="503"/>
      <c r="DP139" s="503"/>
    </row>
    <row r="140" spans="1:120" ht="42.75" customHeight="1">
      <c r="A140" s="513"/>
      <c r="B140" s="556" t="e">
        <f t="shared" ref="B140:B144" si="16">1+B139</f>
        <v>#REF!</v>
      </c>
      <c r="C140" s="539" t="s">
        <v>99</v>
      </c>
      <c r="D140" s="389">
        <v>2018</v>
      </c>
      <c r="E140" s="389" t="s">
        <v>954</v>
      </c>
      <c r="F140" s="565"/>
      <c r="G140" s="394" t="s">
        <v>5166</v>
      </c>
      <c r="H140" s="541" t="s">
        <v>102</v>
      </c>
      <c r="I140" s="395" t="s">
        <v>4727</v>
      </c>
      <c r="J140" s="395" t="s">
        <v>4727</v>
      </c>
      <c r="K140" s="395" t="s">
        <v>5167</v>
      </c>
      <c r="L140" s="557" t="s">
        <v>146</v>
      </c>
      <c r="M140" s="26" t="s">
        <v>5176</v>
      </c>
      <c r="N140" s="18"/>
      <c r="O140" s="389">
        <v>1</v>
      </c>
      <c r="P140" s="389" t="s">
        <v>5177</v>
      </c>
      <c r="Q140" s="539" t="s">
        <v>1322</v>
      </c>
      <c r="R140" s="389" t="s">
        <v>5170</v>
      </c>
      <c r="S140" s="540">
        <v>43420</v>
      </c>
      <c r="T140" s="540">
        <v>43830</v>
      </c>
      <c r="U140" s="557"/>
      <c r="V140" s="14"/>
      <c r="W140" s="544">
        <f t="shared" si="0"/>
        <v>43830</v>
      </c>
      <c r="X140" s="545">
        <v>43646</v>
      </c>
      <c r="Y140" s="26" t="s">
        <v>5171</v>
      </c>
      <c r="Z140" s="546">
        <v>0</v>
      </c>
      <c r="AA140" s="545">
        <v>43665</v>
      </c>
      <c r="AB140" s="18"/>
      <c r="AC140" s="389" t="s">
        <v>114</v>
      </c>
      <c r="AD140" s="547">
        <f t="shared" si="15"/>
        <v>0</v>
      </c>
      <c r="AE140" s="546" t="s">
        <v>151</v>
      </c>
      <c r="AF140" s="545">
        <v>43799</v>
      </c>
      <c r="AG140" s="395" t="s">
        <v>5178</v>
      </c>
      <c r="AH140" s="546">
        <v>0</v>
      </c>
      <c r="AI140" s="562">
        <v>43809</v>
      </c>
      <c r="AJ140" s="394" t="s">
        <v>5179</v>
      </c>
      <c r="AK140" s="18" t="s">
        <v>114</v>
      </c>
      <c r="AL140" s="547">
        <f t="shared" si="14"/>
        <v>0</v>
      </c>
      <c r="AM140" s="548" t="s">
        <v>151</v>
      </c>
      <c r="AN140" s="562">
        <v>44043</v>
      </c>
      <c r="AO140" s="549" t="s">
        <v>5180</v>
      </c>
      <c r="AP140" s="547">
        <f>1/1</f>
        <v>1</v>
      </c>
      <c r="AQ140" s="562">
        <v>44067</v>
      </c>
      <c r="AR140" s="374" t="s">
        <v>5181</v>
      </c>
      <c r="AS140" s="18" t="s">
        <v>119</v>
      </c>
      <c r="AT140" s="587">
        <v>1</v>
      </c>
      <c r="AU140" s="546" t="s">
        <v>257</v>
      </c>
      <c r="AV140" s="560"/>
      <c r="AW140" s="18"/>
      <c r="AX140" s="561"/>
      <c r="AY140" s="562"/>
      <c r="AZ140" s="18"/>
      <c r="BA140" s="18"/>
      <c r="BB140" s="18"/>
      <c r="BC140" s="546"/>
      <c r="BD140" s="563" t="s">
        <v>260</v>
      </c>
      <c r="BE140" s="557" t="s">
        <v>260</v>
      </c>
      <c r="BF140" s="389" t="s">
        <v>4218</v>
      </c>
      <c r="BG140" s="549" t="s">
        <v>5181</v>
      </c>
      <c r="BH140" s="554" t="s">
        <v>114</v>
      </c>
      <c r="BI140" s="564">
        <v>44067</v>
      </c>
      <c r="BJ140" s="14" t="s">
        <v>310</v>
      </c>
      <c r="BK140" s="561"/>
      <c r="BL140" s="503"/>
      <c r="BM140" s="503"/>
      <c r="BN140" s="503"/>
      <c r="BO140" s="503"/>
      <c r="BP140" s="503"/>
      <c r="BQ140" s="503"/>
      <c r="BR140" s="503"/>
      <c r="BS140" s="503"/>
      <c r="BT140" s="503"/>
      <c r="BU140" s="503"/>
      <c r="BV140" s="503"/>
      <c r="BW140" s="503"/>
      <c r="BX140" s="503"/>
      <c r="BY140" s="503"/>
      <c r="BZ140" s="503"/>
      <c r="CA140" s="503"/>
      <c r="CB140" s="503"/>
      <c r="CC140" s="503"/>
      <c r="CD140" s="503"/>
      <c r="CE140" s="503"/>
      <c r="CF140" s="503"/>
      <c r="CG140" s="503"/>
      <c r="CH140" s="503"/>
      <c r="CI140" s="503"/>
      <c r="CJ140" s="503"/>
      <c r="CK140" s="503"/>
      <c r="CL140" s="503"/>
      <c r="CM140" s="503"/>
      <c r="CN140" s="503"/>
      <c r="CO140" s="503"/>
      <c r="CP140" s="503"/>
      <c r="CQ140" s="503"/>
      <c r="CR140" s="503"/>
      <c r="CS140" s="503"/>
      <c r="CT140" s="503"/>
      <c r="CU140" s="503"/>
      <c r="CV140" s="503"/>
      <c r="CW140" s="503"/>
      <c r="CX140" s="503"/>
      <c r="CY140" s="503"/>
      <c r="CZ140" s="503"/>
      <c r="DA140" s="503"/>
      <c r="DB140" s="503"/>
      <c r="DC140" s="503"/>
      <c r="DD140" s="503"/>
      <c r="DE140" s="503"/>
      <c r="DF140" s="503"/>
      <c r="DG140" s="503"/>
      <c r="DH140" s="503"/>
      <c r="DI140" s="503"/>
      <c r="DJ140" s="503"/>
      <c r="DK140" s="503"/>
      <c r="DL140" s="503"/>
      <c r="DM140" s="503"/>
      <c r="DN140" s="503"/>
      <c r="DO140" s="503"/>
      <c r="DP140" s="503"/>
    </row>
    <row r="141" spans="1:120" ht="42.75" customHeight="1">
      <c r="A141" s="513"/>
      <c r="B141" s="556" t="e">
        <f t="shared" si="16"/>
        <v>#REF!</v>
      </c>
      <c r="C141" s="539" t="s">
        <v>99</v>
      </c>
      <c r="D141" s="389">
        <v>2018</v>
      </c>
      <c r="E141" s="389" t="s">
        <v>954</v>
      </c>
      <c r="F141" s="565"/>
      <c r="G141" s="394" t="s">
        <v>5182</v>
      </c>
      <c r="H141" s="541" t="s">
        <v>102</v>
      </c>
      <c r="I141" s="395" t="s">
        <v>5183</v>
      </c>
      <c r="J141" s="395" t="s">
        <v>5183</v>
      </c>
      <c r="K141" s="395" t="s">
        <v>5184</v>
      </c>
      <c r="L141" s="557" t="s">
        <v>146</v>
      </c>
      <c r="M141" s="26" t="s">
        <v>5185</v>
      </c>
      <c r="N141" s="18"/>
      <c r="O141" s="547">
        <v>1</v>
      </c>
      <c r="P141" s="389" t="s">
        <v>5177</v>
      </c>
      <c r="Q141" s="539" t="s">
        <v>1322</v>
      </c>
      <c r="R141" s="389" t="s">
        <v>5170</v>
      </c>
      <c r="S141" s="540">
        <v>43420</v>
      </c>
      <c r="T141" s="540">
        <v>43677</v>
      </c>
      <c r="U141" s="557" t="s">
        <v>111</v>
      </c>
      <c r="V141" s="14">
        <v>180</v>
      </c>
      <c r="W141" s="544">
        <f t="shared" si="0"/>
        <v>43857</v>
      </c>
      <c r="X141" s="545">
        <v>43646</v>
      </c>
      <c r="Y141" s="26" t="s">
        <v>4620</v>
      </c>
      <c r="Z141" s="559">
        <v>0</v>
      </c>
      <c r="AA141" s="545">
        <v>43665</v>
      </c>
      <c r="AB141" s="18"/>
      <c r="AC141" s="389" t="s">
        <v>114</v>
      </c>
      <c r="AD141" s="547">
        <f t="shared" si="15"/>
        <v>0</v>
      </c>
      <c r="AE141" s="546" t="s">
        <v>151</v>
      </c>
      <c r="AF141" s="545">
        <v>43799</v>
      </c>
      <c r="AG141" s="395" t="s">
        <v>5178</v>
      </c>
      <c r="AH141" s="546">
        <v>0</v>
      </c>
      <c r="AI141" s="562">
        <v>43809</v>
      </c>
      <c r="AJ141" s="394" t="s">
        <v>5186</v>
      </c>
      <c r="AK141" s="18" t="s">
        <v>114</v>
      </c>
      <c r="AL141" s="547">
        <f t="shared" si="14"/>
        <v>0</v>
      </c>
      <c r="AM141" s="548" t="s">
        <v>151</v>
      </c>
      <c r="AN141" s="562">
        <v>44043</v>
      </c>
      <c r="AO141" s="549" t="s">
        <v>5187</v>
      </c>
      <c r="AP141" s="389"/>
      <c r="AQ141" s="562">
        <v>44067</v>
      </c>
      <c r="AR141" s="374" t="s">
        <v>5188</v>
      </c>
      <c r="AS141" s="18" t="s">
        <v>119</v>
      </c>
      <c r="AT141" s="587">
        <v>1</v>
      </c>
      <c r="AU141" s="546" t="s">
        <v>257</v>
      </c>
      <c r="AV141" s="560"/>
      <c r="AW141" s="18"/>
      <c r="AX141" s="561"/>
      <c r="AY141" s="562"/>
      <c r="AZ141" s="18"/>
      <c r="BA141" s="18"/>
      <c r="BB141" s="18"/>
      <c r="BC141" s="546"/>
      <c r="BD141" s="563" t="s">
        <v>260</v>
      </c>
      <c r="BE141" s="557" t="s">
        <v>260</v>
      </c>
      <c r="BF141" s="389" t="s">
        <v>4218</v>
      </c>
      <c r="BG141" s="549" t="s">
        <v>5189</v>
      </c>
      <c r="BH141" s="554" t="s">
        <v>114</v>
      </c>
      <c r="BI141" s="564">
        <v>44067</v>
      </c>
      <c r="BJ141" s="14" t="s">
        <v>310</v>
      </c>
      <c r="BK141" s="561"/>
      <c r="BL141" s="503"/>
      <c r="BM141" s="503"/>
      <c r="BN141" s="503"/>
      <c r="BO141" s="503"/>
      <c r="BP141" s="503"/>
      <c r="BQ141" s="503"/>
      <c r="BR141" s="503"/>
      <c r="BS141" s="503"/>
      <c r="BT141" s="503"/>
      <c r="BU141" s="503"/>
      <c r="BV141" s="503"/>
      <c r="BW141" s="503"/>
      <c r="BX141" s="503"/>
      <c r="BY141" s="503"/>
      <c r="BZ141" s="503"/>
      <c r="CA141" s="503"/>
      <c r="CB141" s="503"/>
      <c r="CC141" s="503"/>
      <c r="CD141" s="503"/>
      <c r="CE141" s="503"/>
      <c r="CF141" s="503"/>
      <c r="CG141" s="503"/>
      <c r="CH141" s="503"/>
      <c r="CI141" s="503"/>
      <c r="CJ141" s="503"/>
      <c r="CK141" s="503"/>
      <c r="CL141" s="503"/>
      <c r="CM141" s="503"/>
      <c r="CN141" s="503"/>
      <c r="CO141" s="503"/>
      <c r="CP141" s="503"/>
      <c r="CQ141" s="503"/>
      <c r="CR141" s="503"/>
      <c r="CS141" s="503"/>
      <c r="CT141" s="503"/>
      <c r="CU141" s="503"/>
      <c r="CV141" s="503"/>
      <c r="CW141" s="503"/>
      <c r="CX141" s="503"/>
      <c r="CY141" s="503"/>
      <c r="CZ141" s="503"/>
      <c r="DA141" s="503"/>
      <c r="DB141" s="503"/>
      <c r="DC141" s="503"/>
      <c r="DD141" s="503"/>
      <c r="DE141" s="503"/>
      <c r="DF141" s="503"/>
      <c r="DG141" s="503"/>
      <c r="DH141" s="503"/>
      <c r="DI141" s="503"/>
      <c r="DJ141" s="503"/>
      <c r="DK141" s="503"/>
      <c r="DL141" s="503"/>
      <c r="DM141" s="503"/>
      <c r="DN141" s="503"/>
      <c r="DO141" s="503"/>
      <c r="DP141" s="503"/>
    </row>
    <row r="142" spans="1:120" ht="42.75" customHeight="1">
      <c r="A142" s="513"/>
      <c r="B142" s="556" t="e">
        <f t="shared" si="16"/>
        <v>#REF!</v>
      </c>
      <c r="C142" s="539" t="s">
        <v>99</v>
      </c>
      <c r="D142" s="389">
        <v>2018</v>
      </c>
      <c r="E142" s="389" t="s">
        <v>954</v>
      </c>
      <c r="F142" s="565"/>
      <c r="G142" s="394" t="s">
        <v>5182</v>
      </c>
      <c r="H142" s="541" t="s">
        <v>102</v>
      </c>
      <c r="I142" s="395" t="s">
        <v>5183</v>
      </c>
      <c r="J142" s="395" t="s">
        <v>5183</v>
      </c>
      <c r="K142" s="395" t="s">
        <v>5184</v>
      </c>
      <c r="L142" s="557" t="s">
        <v>146</v>
      </c>
      <c r="M142" s="26" t="s">
        <v>5190</v>
      </c>
      <c r="N142" s="18"/>
      <c r="O142" s="389">
        <v>1</v>
      </c>
      <c r="P142" s="389" t="s">
        <v>5190</v>
      </c>
      <c r="Q142" s="539" t="s">
        <v>1322</v>
      </c>
      <c r="R142" s="389" t="s">
        <v>5170</v>
      </c>
      <c r="S142" s="540">
        <v>43466</v>
      </c>
      <c r="T142" s="540">
        <v>43830</v>
      </c>
      <c r="U142" s="557"/>
      <c r="V142" s="14"/>
      <c r="W142" s="544">
        <f t="shared" si="0"/>
        <v>43830</v>
      </c>
      <c r="X142" s="545">
        <v>43646</v>
      </c>
      <c r="Y142" s="26" t="s">
        <v>4620</v>
      </c>
      <c r="Z142" s="546">
        <v>0</v>
      </c>
      <c r="AA142" s="545">
        <v>43665</v>
      </c>
      <c r="AB142" s="18"/>
      <c r="AC142" s="389" t="s">
        <v>114</v>
      </c>
      <c r="AD142" s="547">
        <f t="shared" si="15"/>
        <v>0</v>
      </c>
      <c r="AE142" s="546" t="s">
        <v>151</v>
      </c>
      <c r="AF142" s="545">
        <v>43799</v>
      </c>
      <c r="AG142" s="395" t="s">
        <v>5191</v>
      </c>
      <c r="AH142" s="546">
        <f>4/4</f>
        <v>1</v>
      </c>
      <c r="AI142" s="562">
        <v>43809</v>
      </c>
      <c r="AJ142" s="394" t="s">
        <v>5192</v>
      </c>
      <c r="AK142" s="18" t="s">
        <v>114</v>
      </c>
      <c r="AL142" s="547">
        <v>0</v>
      </c>
      <c r="AM142" s="548" t="s">
        <v>151</v>
      </c>
      <c r="AN142" s="562">
        <v>44043</v>
      </c>
      <c r="AO142" s="549" t="s">
        <v>5193</v>
      </c>
      <c r="AP142" s="547">
        <f>2/2</f>
        <v>1</v>
      </c>
      <c r="AQ142" s="562">
        <v>44067</v>
      </c>
      <c r="AR142" s="374" t="s">
        <v>5194</v>
      </c>
      <c r="AS142" s="18" t="s">
        <v>119</v>
      </c>
      <c r="AT142" s="587">
        <v>1</v>
      </c>
      <c r="AU142" s="546" t="s">
        <v>257</v>
      </c>
      <c r="AV142" s="560"/>
      <c r="AW142" s="18"/>
      <c r="AX142" s="561"/>
      <c r="AY142" s="562"/>
      <c r="AZ142" s="18"/>
      <c r="BA142" s="18"/>
      <c r="BB142" s="18"/>
      <c r="BC142" s="546"/>
      <c r="BD142" s="563" t="s">
        <v>260</v>
      </c>
      <c r="BE142" s="557" t="s">
        <v>260</v>
      </c>
      <c r="BF142" s="389" t="s">
        <v>4218</v>
      </c>
      <c r="BG142" s="549" t="s">
        <v>5195</v>
      </c>
      <c r="BH142" s="554" t="s">
        <v>114</v>
      </c>
      <c r="BI142" s="564">
        <v>44067</v>
      </c>
      <c r="BJ142" s="14" t="s">
        <v>310</v>
      </c>
      <c r="BK142" s="561"/>
      <c r="BL142" s="503"/>
      <c r="BM142" s="503"/>
      <c r="BN142" s="503"/>
      <c r="BO142" s="503"/>
      <c r="BP142" s="503"/>
      <c r="BQ142" s="503"/>
      <c r="BR142" s="503"/>
      <c r="BS142" s="503"/>
      <c r="BT142" s="503"/>
      <c r="BU142" s="503"/>
      <c r="BV142" s="503"/>
      <c r="BW142" s="503"/>
      <c r="BX142" s="503"/>
      <c r="BY142" s="503"/>
      <c r="BZ142" s="503"/>
      <c r="CA142" s="503"/>
      <c r="CB142" s="503"/>
      <c r="CC142" s="503"/>
      <c r="CD142" s="503"/>
      <c r="CE142" s="503"/>
      <c r="CF142" s="503"/>
      <c r="CG142" s="503"/>
      <c r="CH142" s="503"/>
      <c r="CI142" s="503"/>
      <c r="CJ142" s="503"/>
      <c r="CK142" s="503"/>
      <c r="CL142" s="503"/>
      <c r="CM142" s="503"/>
      <c r="CN142" s="503"/>
      <c r="CO142" s="503"/>
      <c r="CP142" s="503"/>
      <c r="CQ142" s="503"/>
      <c r="CR142" s="503"/>
      <c r="CS142" s="503"/>
      <c r="CT142" s="503"/>
      <c r="CU142" s="503"/>
      <c r="CV142" s="503"/>
      <c r="CW142" s="503"/>
      <c r="CX142" s="503"/>
      <c r="CY142" s="503"/>
      <c r="CZ142" s="503"/>
      <c r="DA142" s="503"/>
      <c r="DB142" s="503"/>
      <c r="DC142" s="503"/>
      <c r="DD142" s="503"/>
      <c r="DE142" s="503"/>
      <c r="DF142" s="503"/>
      <c r="DG142" s="503"/>
      <c r="DH142" s="503"/>
      <c r="DI142" s="503"/>
      <c r="DJ142" s="503"/>
      <c r="DK142" s="503"/>
      <c r="DL142" s="503"/>
      <c r="DM142" s="503"/>
      <c r="DN142" s="503"/>
      <c r="DO142" s="503"/>
      <c r="DP142" s="503"/>
    </row>
    <row r="143" spans="1:120" ht="42.75" customHeight="1">
      <c r="A143" s="513"/>
      <c r="B143" s="556" t="e">
        <f t="shared" si="16"/>
        <v>#REF!</v>
      </c>
      <c r="C143" s="539" t="s">
        <v>99</v>
      </c>
      <c r="D143" s="389">
        <v>2018</v>
      </c>
      <c r="E143" s="389" t="s">
        <v>954</v>
      </c>
      <c r="F143" s="565"/>
      <c r="G143" s="394" t="s">
        <v>5196</v>
      </c>
      <c r="H143" s="541" t="s">
        <v>102</v>
      </c>
      <c r="I143" s="395" t="s">
        <v>5197</v>
      </c>
      <c r="J143" s="395" t="s">
        <v>5197</v>
      </c>
      <c r="K143" s="395" t="s">
        <v>5198</v>
      </c>
      <c r="L143" s="557" t="s">
        <v>106</v>
      </c>
      <c r="M143" s="26" t="s">
        <v>5199</v>
      </c>
      <c r="N143" s="18"/>
      <c r="O143" s="389">
        <v>1</v>
      </c>
      <c r="P143" s="389" t="s">
        <v>5200</v>
      </c>
      <c r="Q143" s="539" t="s">
        <v>1322</v>
      </c>
      <c r="R143" s="389" t="s">
        <v>5201</v>
      </c>
      <c r="S143" s="540">
        <v>43739</v>
      </c>
      <c r="T143" s="540">
        <v>43799</v>
      </c>
      <c r="U143" s="557"/>
      <c r="V143" s="14"/>
      <c r="W143" s="544">
        <f t="shared" si="0"/>
        <v>43799</v>
      </c>
      <c r="X143" s="545">
        <v>43646</v>
      </c>
      <c r="Y143" s="26" t="s">
        <v>5202</v>
      </c>
      <c r="Z143" s="546">
        <v>0</v>
      </c>
      <c r="AA143" s="545">
        <v>43665</v>
      </c>
      <c r="AB143" s="395" t="s">
        <v>5203</v>
      </c>
      <c r="AC143" s="389" t="s">
        <v>114</v>
      </c>
      <c r="AD143" s="547">
        <f t="shared" si="15"/>
        <v>0</v>
      </c>
      <c r="AE143" s="546" t="s">
        <v>151</v>
      </c>
      <c r="AF143" s="545">
        <v>43799</v>
      </c>
      <c r="AG143" s="395" t="s">
        <v>5204</v>
      </c>
      <c r="AH143" s="546">
        <v>1</v>
      </c>
      <c r="AI143" s="562">
        <v>43809</v>
      </c>
      <c r="AJ143" s="394" t="s">
        <v>5205</v>
      </c>
      <c r="AK143" s="18" t="s">
        <v>114</v>
      </c>
      <c r="AL143" s="547">
        <f>+AH143/O143</f>
        <v>1</v>
      </c>
      <c r="AM143" s="548" t="s">
        <v>257</v>
      </c>
      <c r="AN143" s="562"/>
      <c r="AO143" s="18"/>
      <c r="AP143" s="546"/>
      <c r="AQ143" s="562">
        <v>44067</v>
      </c>
      <c r="AR143" s="15" t="s">
        <v>5174</v>
      </c>
      <c r="AS143" s="18" t="s">
        <v>119</v>
      </c>
      <c r="AT143" s="587">
        <v>1</v>
      </c>
      <c r="AU143" s="546" t="s">
        <v>257</v>
      </c>
      <c r="AV143" s="560"/>
      <c r="AW143" s="18"/>
      <c r="AX143" s="561"/>
      <c r="AY143" s="562"/>
      <c r="AZ143" s="18"/>
      <c r="BA143" s="18"/>
      <c r="BB143" s="18"/>
      <c r="BC143" s="546"/>
      <c r="BD143" s="563" t="s">
        <v>260</v>
      </c>
      <c r="BE143" s="557" t="s">
        <v>260</v>
      </c>
      <c r="BF143" s="389" t="s">
        <v>4218</v>
      </c>
      <c r="BG143" s="395" t="s">
        <v>5205</v>
      </c>
      <c r="BH143" s="554" t="s">
        <v>114</v>
      </c>
      <c r="BI143" s="564">
        <v>44067</v>
      </c>
      <c r="BJ143" s="14" t="s">
        <v>310</v>
      </c>
      <c r="BK143" s="561"/>
      <c r="BL143" s="503"/>
      <c r="BM143" s="503"/>
      <c r="BN143" s="503"/>
      <c r="BO143" s="503"/>
      <c r="BP143" s="503"/>
      <c r="BQ143" s="503"/>
      <c r="BR143" s="503"/>
      <c r="BS143" s="503"/>
      <c r="BT143" s="503"/>
      <c r="BU143" s="503"/>
      <c r="BV143" s="503"/>
      <c r="BW143" s="503"/>
      <c r="BX143" s="503"/>
      <c r="BY143" s="503"/>
      <c r="BZ143" s="503"/>
      <c r="CA143" s="503"/>
      <c r="CB143" s="503"/>
      <c r="CC143" s="503"/>
      <c r="CD143" s="503"/>
      <c r="CE143" s="503"/>
      <c r="CF143" s="503"/>
      <c r="CG143" s="503"/>
      <c r="CH143" s="503"/>
      <c r="CI143" s="503"/>
      <c r="CJ143" s="503"/>
      <c r="CK143" s="503"/>
      <c r="CL143" s="503"/>
      <c r="CM143" s="503"/>
      <c r="CN143" s="503"/>
      <c r="CO143" s="503"/>
      <c r="CP143" s="503"/>
      <c r="CQ143" s="503"/>
      <c r="CR143" s="503"/>
      <c r="CS143" s="503"/>
      <c r="CT143" s="503"/>
      <c r="CU143" s="503"/>
      <c r="CV143" s="503"/>
      <c r="CW143" s="503"/>
      <c r="CX143" s="503"/>
      <c r="CY143" s="503"/>
      <c r="CZ143" s="503"/>
      <c r="DA143" s="503"/>
      <c r="DB143" s="503"/>
      <c r="DC143" s="503"/>
      <c r="DD143" s="503"/>
      <c r="DE143" s="503"/>
      <c r="DF143" s="503"/>
      <c r="DG143" s="503"/>
      <c r="DH143" s="503"/>
      <c r="DI143" s="503"/>
      <c r="DJ143" s="503"/>
      <c r="DK143" s="503"/>
      <c r="DL143" s="503"/>
      <c r="DM143" s="503"/>
      <c r="DN143" s="503"/>
      <c r="DO143" s="503"/>
      <c r="DP143" s="503"/>
    </row>
    <row r="144" spans="1:120" ht="42.75" customHeight="1">
      <c r="A144" s="513"/>
      <c r="B144" s="556" t="e">
        <f t="shared" si="16"/>
        <v>#REF!</v>
      </c>
      <c r="C144" s="539" t="s">
        <v>99</v>
      </c>
      <c r="D144" s="389">
        <v>2018</v>
      </c>
      <c r="E144" s="389" t="s">
        <v>954</v>
      </c>
      <c r="F144" s="565"/>
      <c r="G144" s="394" t="s">
        <v>5206</v>
      </c>
      <c r="H144" s="541" t="s">
        <v>102</v>
      </c>
      <c r="I144" s="395" t="s">
        <v>5207</v>
      </c>
      <c r="J144" s="395" t="s">
        <v>5207</v>
      </c>
      <c r="K144" s="395" t="s">
        <v>5208</v>
      </c>
      <c r="L144" s="557" t="s">
        <v>146</v>
      </c>
      <c r="M144" s="26" t="s">
        <v>5209</v>
      </c>
      <c r="N144" s="18"/>
      <c r="O144" s="389">
        <v>18</v>
      </c>
      <c r="P144" s="389" t="s">
        <v>5210</v>
      </c>
      <c r="Q144" s="539" t="s">
        <v>1322</v>
      </c>
      <c r="R144" s="389" t="s">
        <v>4423</v>
      </c>
      <c r="S144" s="540">
        <v>43467</v>
      </c>
      <c r="T144" s="540">
        <v>43830</v>
      </c>
      <c r="U144" s="557"/>
      <c r="V144" s="14"/>
      <c r="W144" s="544">
        <f t="shared" si="0"/>
        <v>43830</v>
      </c>
      <c r="X144" s="545">
        <v>43646</v>
      </c>
      <c r="Y144" s="26" t="s">
        <v>5211</v>
      </c>
      <c r="Z144" s="546">
        <v>10</v>
      </c>
      <c r="AA144" s="545">
        <v>43665</v>
      </c>
      <c r="AB144" s="18"/>
      <c r="AC144" s="389" t="s">
        <v>114</v>
      </c>
      <c r="AD144" s="547">
        <f t="shared" si="15"/>
        <v>0.55555555555555558</v>
      </c>
      <c r="AE144" s="546" t="s">
        <v>133</v>
      </c>
      <c r="AF144" s="545">
        <v>43799</v>
      </c>
      <c r="AG144" s="395" t="s">
        <v>5212</v>
      </c>
      <c r="AH144" s="546">
        <v>18</v>
      </c>
      <c r="AI144" s="562">
        <v>43809</v>
      </c>
      <c r="AJ144" s="394" t="s">
        <v>5213</v>
      </c>
      <c r="AK144" s="18" t="s">
        <v>114</v>
      </c>
      <c r="AL144" s="547">
        <v>1</v>
      </c>
      <c r="AM144" s="548" t="s">
        <v>257</v>
      </c>
      <c r="AN144" s="562"/>
      <c r="AO144" s="18"/>
      <c r="AP144" s="546"/>
      <c r="AQ144" s="562">
        <v>44067</v>
      </c>
      <c r="AR144" s="15" t="s">
        <v>5174</v>
      </c>
      <c r="AS144" s="18" t="s">
        <v>119</v>
      </c>
      <c r="AT144" s="587">
        <v>1</v>
      </c>
      <c r="AU144" s="546" t="s">
        <v>257</v>
      </c>
      <c r="AV144" s="560"/>
      <c r="AW144" s="18"/>
      <c r="AX144" s="561"/>
      <c r="AY144" s="562"/>
      <c r="AZ144" s="18"/>
      <c r="BA144" s="18"/>
      <c r="BB144" s="18"/>
      <c r="BC144" s="546"/>
      <c r="BD144" s="563" t="s">
        <v>260</v>
      </c>
      <c r="BE144" s="557" t="s">
        <v>260</v>
      </c>
      <c r="BF144" s="389" t="s">
        <v>4218</v>
      </c>
      <c r="BG144" s="395" t="s">
        <v>5213</v>
      </c>
      <c r="BH144" s="554" t="s">
        <v>114</v>
      </c>
      <c r="BI144" s="564">
        <v>44067</v>
      </c>
      <c r="BJ144" s="14" t="s">
        <v>310</v>
      </c>
      <c r="BK144" s="561"/>
      <c r="BL144" s="503"/>
      <c r="BM144" s="503"/>
      <c r="BN144" s="503"/>
      <c r="BO144" s="503"/>
      <c r="BP144" s="503"/>
      <c r="BQ144" s="503"/>
      <c r="BR144" s="503"/>
      <c r="BS144" s="503"/>
      <c r="BT144" s="503"/>
      <c r="BU144" s="503"/>
      <c r="BV144" s="503"/>
      <c r="BW144" s="503"/>
      <c r="BX144" s="503"/>
      <c r="BY144" s="503"/>
      <c r="BZ144" s="503"/>
      <c r="CA144" s="503"/>
      <c r="CB144" s="503"/>
      <c r="CC144" s="503"/>
      <c r="CD144" s="503"/>
      <c r="CE144" s="503"/>
      <c r="CF144" s="503"/>
      <c r="CG144" s="503"/>
      <c r="CH144" s="503"/>
      <c r="CI144" s="503"/>
      <c r="CJ144" s="503"/>
      <c r="CK144" s="503"/>
      <c r="CL144" s="503"/>
      <c r="CM144" s="503"/>
      <c r="CN144" s="503"/>
      <c r="CO144" s="503"/>
      <c r="CP144" s="503"/>
      <c r="CQ144" s="503"/>
      <c r="CR144" s="503"/>
      <c r="CS144" s="503"/>
      <c r="CT144" s="503"/>
      <c r="CU144" s="503"/>
      <c r="CV144" s="503"/>
      <c r="CW144" s="503"/>
      <c r="CX144" s="503"/>
      <c r="CY144" s="503"/>
      <c r="CZ144" s="503"/>
      <c r="DA144" s="503"/>
      <c r="DB144" s="503"/>
      <c r="DC144" s="503"/>
      <c r="DD144" s="503"/>
      <c r="DE144" s="503"/>
      <c r="DF144" s="503"/>
      <c r="DG144" s="503"/>
      <c r="DH144" s="503"/>
      <c r="DI144" s="503"/>
      <c r="DJ144" s="503"/>
      <c r="DK144" s="503"/>
      <c r="DL144" s="503"/>
      <c r="DM144" s="503"/>
      <c r="DN144" s="503"/>
      <c r="DO144" s="503"/>
      <c r="DP144" s="503"/>
    </row>
    <row r="145" spans="1:120" ht="42.75" customHeight="1">
      <c r="A145" s="513"/>
      <c r="B145" s="556">
        <f>1+'[3]PLAN DE MEJORAMIENTO'!E24</f>
        <v>18</v>
      </c>
      <c r="C145" s="539" t="s">
        <v>99</v>
      </c>
      <c r="D145" s="389">
        <v>2018</v>
      </c>
      <c r="E145" s="389" t="s">
        <v>100</v>
      </c>
      <c r="F145" s="565"/>
      <c r="G145" s="394" t="s">
        <v>5214</v>
      </c>
      <c r="H145" s="541" t="s">
        <v>102</v>
      </c>
      <c r="I145" s="395" t="s">
        <v>5215</v>
      </c>
      <c r="J145" s="395" t="s">
        <v>5216</v>
      </c>
      <c r="K145" s="395" t="s">
        <v>5217</v>
      </c>
      <c r="L145" s="557" t="s">
        <v>106</v>
      </c>
      <c r="M145" s="26" t="s">
        <v>5218</v>
      </c>
      <c r="N145" s="18"/>
      <c r="O145" s="14">
        <v>1</v>
      </c>
      <c r="P145" s="389" t="s">
        <v>5219</v>
      </c>
      <c r="Q145" s="539" t="s">
        <v>109</v>
      </c>
      <c r="R145" s="389" t="s">
        <v>110</v>
      </c>
      <c r="S145" s="565">
        <v>43298</v>
      </c>
      <c r="T145" s="565">
        <v>43465</v>
      </c>
      <c r="U145" s="557"/>
      <c r="V145" s="14"/>
      <c r="W145" s="544">
        <f t="shared" si="0"/>
        <v>43465</v>
      </c>
      <c r="X145" s="545">
        <v>43646</v>
      </c>
      <c r="Y145" s="395" t="s">
        <v>5220</v>
      </c>
      <c r="Z145" s="546">
        <v>1</v>
      </c>
      <c r="AA145" s="545">
        <v>43662</v>
      </c>
      <c r="AB145" s="395" t="s">
        <v>5221</v>
      </c>
      <c r="AC145" s="389" t="s">
        <v>114</v>
      </c>
      <c r="AD145" s="547">
        <f t="shared" si="15"/>
        <v>1</v>
      </c>
      <c r="AE145" s="546" t="s">
        <v>257</v>
      </c>
      <c r="AF145" s="545">
        <v>43799</v>
      </c>
      <c r="AG145" s="395" t="s">
        <v>460</v>
      </c>
      <c r="AH145" s="546">
        <v>1</v>
      </c>
      <c r="AI145" s="562">
        <v>43809</v>
      </c>
      <c r="AJ145" s="394" t="s">
        <v>5222</v>
      </c>
      <c r="AK145" s="18" t="s">
        <v>114</v>
      </c>
      <c r="AL145" s="547">
        <f t="shared" ref="AL145:AL148" si="17">+AH145/O145</f>
        <v>1</v>
      </c>
      <c r="AM145" s="548" t="s">
        <v>257</v>
      </c>
      <c r="AN145" s="562"/>
      <c r="AO145" s="18"/>
      <c r="AP145" s="546"/>
      <c r="AQ145" s="562">
        <v>44067</v>
      </c>
      <c r="AR145" s="18" t="s">
        <v>5174</v>
      </c>
      <c r="AS145" s="18" t="s">
        <v>119</v>
      </c>
      <c r="AT145" s="587">
        <v>1</v>
      </c>
      <c r="AU145" s="546" t="s">
        <v>257</v>
      </c>
      <c r="AV145" s="560"/>
      <c r="AW145" s="18"/>
      <c r="AX145" s="561"/>
      <c r="AY145" s="562"/>
      <c r="AZ145" s="18"/>
      <c r="BA145" s="18"/>
      <c r="BB145" s="18"/>
      <c r="BC145" s="546"/>
      <c r="BD145" s="563" t="s">
        <v>260</v>
      </c>
      <c r="BE145" s="557" t="s">
        <v>260</v>
      </c>
      <c r="BF145" s="389" t="s">
        <v>4218</v>
      </c>
      <c r="BG145" s="395" t="s">
        <v>5222</v>
      </c>
      <c r="BH145" s="554" t="s">
        <v>114</v>
      </c>
      <c r="BI145" s="564">
        <v>43809</v>
      </c>
      <c r="BJ145" s="14" t="s">
        <v>310</v>
      </c>
      <c r="BK145" s="561"/>
      <c r="BL145" s="503"/>
      <c r="BM145" s="503"/>
      <c r="BN145" s="503"/>
      <c r="BO145" s="503"/>
      <c r="BP145" s="503"/>
      <c r="BQ145" s="503"/>
      <c r="BR145" s="503"/>
      <c r="BS145" s="503"/>
      <c r="BT145" s="503"/>
      <c r="BU145" s="503"/>
      <c r="BV145" s="503"/>
      <c r="BW145" s="503"/>
      <c r="BX145" s="503"/>
      <c r="BY145" s="503"/>
      <c r="BZ145" s="503"/>
      <c r="CA145" s="503"/>
      <c r="CB145" s="503"/>
      <c r="CC145" s="503"/>
      <c r="CD145" s="503"/>
      <c r="CE145" s="503"/>
      <c r="CF145" s="503"/>
      <c r="CG145" s="503"/>
      <c r="CH145" s="503"/>
      <c r="CI145" s="503"/>
      <c r="CJ145" s="503"/>
      <c r="CK145" s="503"/>
      <c r="CL145" s="503"/>
      <c r="CM145" s="503"/>
      <c r="CN145" s="503"/>
      <c r="CO145" s="503"/>
      <c r="CP145" s="503"/>
      <c r="CQ145" s="503"/>
      <c r="CR145" s="503"/>
      <c r="CS145" s="503"/>
      <c r="CT145" s="503"/>
      <c r="CU145" s="503"/>
      <c r="CV145" s="503"/>
      <c r="CW145" s="503"/>
      <c r="CX145" s="503"/>
      <c r="CY145" s="503"/>
      <c r="CZ145" s="503"/>
      <c r="DA145" s="503"/>
      <c r="DB145" s="503"/>
      <c r="DC145" s="503"/>
      <c r="DD145" s="503"/>
      <c r="DE145" s="503"/>
      <c r="DF145" s="503"/>
      <c r="DG145" s="503"/>
      <c r="DH145" s="503"/>
      <c r="DI145" s="503"/>
      <c r="DJ145" s="503"/>
      <c r="DK145" s="503"/>
      <c r="DL145" s="503"/>
      <c r="DM145" s="503"/>
      <c r="DN145" s="503"/>
      <c r="DO145" s="503"/>
      <c r="DP145" s="503"/>
    </row>
    <row r="146" spans="1:120" ht="42.75" customHeight="1">
      <c r="A146" s="513"/>
      <c r="B146" s="556">
        <f t="shared" ref="B146:B152" si="18">1+B145</f>
        <v>19</v>
      </c>
      <c r="C146" s="539" t="s">
        <v>99</v>
      </c>
      <c r="D146" s="389">
        <v>2018</v>
      </c>
      <c r="E146" s="389" t="s">
        <v>100</v>
      </c>
      <c r="F146" s="565"/>
      <c r="G146" s="394" t="s">
        <v>5214</v>
      </c>
      <c r="H146" s="541" t="s">
        <v>102</v>
      </c>
      <c r="I146" s="395" t="s">
        <v>5215</v>
      </c>
      <c r="J146" s="395" t="s">
        <v>5216</v>
      </c>
      <c r="K146" s="395" t="s">
        <v>5217</v>
      </c>
      <c r="L146" s="557" t="s">
        <v>106</v>
      </c>
      <c r="M146" s="26" t="s">
        <v>5223</v>
      </c>
      <c r="N146" s="18"/>
      <c r="O146" s="14">
        <v>8</v>
      </c>
      <c r="P146" s="389" t="s">
        <v>5224</v>
      </c>
      <c r="Q146" s="539" t="s">
        <v>109</v>
      </c>
      <c r="R146" s="389" t="s">
        <v>5225</v>
      </c>
      <c r="S146" s="565">
        <v>43298</v>
      </c>
      <c r="T146" s="565">
        <v>43312</v>
      </c>
      <c r="U146" s="557"/>
      <c r="V146" s="14"/>
      <c r="W146" s="544">
        <f t="shared" si="0"/>
        <v>43312</v>
      </c>
      <c r="X146" s="545">
        <v>43646</v>
      </c>
      <c r="Y146" s="395" t="s">
        <v>5226</v>
      </c>
      <c r="Z146" s="546">
        <v>8</v>
      </c>
      <c r="AA146" s="545">
        <v>43662</v>
      </c>
      <c r="AB146" s="395" t="s">
        <v>5227</v>
      </c>
      <c r="AC146" s="389" t="s">
        <v>114</v>
      </c>
      <c r="AD146" s="547">
        <f t="shared" si="15"/>
        <v>1</v>
      </c>
      <c r="AE146" s="546" t="s">
        <v>257</v>
      </c>
      <c r="AF146" s="545">
        <v>43799</v>
      </c>
      <c r="AG146" s="395" t="s">
        <v>460</v>
      </c>
      <c r="AH146" s="546">
        <v>8</v>
      </c>
      <c r="AI146" s="562">
        <v>43809</v>
      </c>
      <c r="AJ146" s="394" t="s">
        <v>5228</v>
      </c>
      <c r="AK146" s="18" t="s">
        <v>114</v>
      </c>
      <c r="AL146" s="547">
        <f t="shared" si="17"/>
        <v>1</v>
      </c>
      <c r="AM146" s="548" t="s">
        <v>257</v>
      </c>
      <c r="AN146" s="562"/>
      <c r="AO146" s="18"/>
      <c r="AP146" s="546"/>
      <c r="AQ146" s="562">
        <v>44067</v>
      </c>
      <c r="AR146" s="18" t="s">
        <v>5174</v>
      </c>
      <c r="AS146" s="18" t="s">
        <v>119</v>
      </c>
      <c r="AT146" s="587">
        <v>1</v>
      </c>
      <c r="AU146" s="546" t="s">
        <v>257</v>
      </c>
      <c r="AV146" s="560"/>
      <c r="AW146" s="18"/>
      <c r="AX146" s="561"/>
      <c r="AY146" s="562"/>
      <c r="AZ146" s="18"/>
      <c r="BA146" s="18"/>
      <c r="BB146" s="18"/>
      <c r="BC146" s="546"/>
      <c r="BD146" s="563" t="s">
        <v>260</v>
      </c>
      <c r="BE146" s="557" t="s">
        <v>260</v>
      </c>
      <c r="BF146" s="389" t="s">
        <v>4218</v>
      </c>
      <c r="BG146" s="394" t="s">
        <v>5228</v>
      </c>
      <c r="BH146" s="554" t="s">
        <v>114</v>
      </c>
      <c r="BI146" s="564">
        <v>44067</v>
      </c>
      <c r="BJ146" s="14" t="s">
        <v>310</v>
      </c>
      <c r="BK146" s="561"/>
      <c r="BL146" s="503"/>
      <c r="BM146" s="503"/>
      <c r="BN146" s="503"/>
      <c r="BO146" s="503"/>
      <c r="BP146" s="503"/>
      <c r="BQ146" s="503"/>
      <c r="BR146" s="503"/>
      <c r="BS146" s="503"/>
      <c r="BT146" s="503"/>
      <c r="BU146" s="503"/>
      <c r="BV146" s="503"/>
      <c r="BW146" s="503"/>
      <c r="BX146" s="503"/>
      <c r="BY146" s="503"/>
      <c r="BZ146" s="503"/>
      <c r="CA146" s="503"/>
      <c r="CB146" s="503"/>
      <c r="CC146" s="503"/>
      <c r="CD146" s="503"/>
      <c r="CE146" s="503"/>
      <c r="CF146" s="503"/>
      <c r="CG146" s="503"/>
      <c r="CH146" s="503"/>
      <c r="CI146" s="503"/>
      <c r="CJ146" s="503"/>
      <c r="CK146" s="503"/>
      <c r="CL146" s="503"/>
      <c r="CM146" s="503"/>
      <c r="CN146" s="503"/>
      <c r="CO146" s="503"/>
      <c r="CP146" s="503"/>
      <c r="CQ146" s="503"/>
      <c r="CR146" s="503"/>
      <c r="CS146" s="503"/>
      <c r="CT146" s="503"/>
      <c r="CU146" s="503"/>
      <c r="CV146" s="503"/>
      <c r="CW146" s="503"/>
      <c r="CX146" s="503"/>
      <c r="CY146" s="503"/>
      <c r="CZ146" s="503"/>
      <c r="DA146" s="503"/>
      <c r="DB146" s="503"/>
      <c r="DC146" s="503"/>
      <c r="DD146" s="503"/>
      <c r="DE146" s="503"/>
      <c r="DF146" s="503"/>
      <c r="DG146" s="503"/>
      <c r="DH146" s="503"/>
      <c r="DI146" s="503"/>
      <c r="DJ146" s="503"/>
      <c r="DK146" s="503"/>
      <c r="DL146" s="503"/>
      <c r="DM146" s="503"/>
      <c r="DN146" s="503"/>
      <c r="DO146" s="503"/>
      <c r="DP146" s="503"/>
    </row>
    <row r="147" spans="1:120" ht="42.75" customHeight="1">
      <c r="A147" s="513"/>
      <c r="B147" s="556">
        <f t="shared" si="18"/>
        <v>20</v>
      </c>
      <c r="C147" s="539" t="s">
        <v>99</v>
      </c>
      <c r="D147" s="389">
        <v>2018</v>
      </c>
      <c r="E147" s="389" t="s">
        <v>100</v>
      </c>
      <c r="F147" s="565"/>
      <c r="G147" s="394" t="s">
        <v>5214</v>
      </c>
      <c r="H147" s="541" t="s">
        <v>102</v>
      </c>
      <c r="I147" s="588" t="s">
        <v>5215</v>
      </c>
      <c r="J147" s="395" t="s">
        <v>5216</v>
      </c>
      <c r="K147" s="395" t="s">
        <v>5217</v>
      </c>
      <c r="L147" s="557" t="s">
        <v>146</v>
      </c>
      <c r="M147" s="395" t="s">
        <v>5229</v>
      </c>
      <c r="N147" s="18"/>
      <c r="O147" s="388">
        <v>1</v>
      </c>
      <c r="P147" s="389" t="s">
        <v>5230</v>
      </c>
      <c r="Q147" s="539" t="s">
        <v>109</v>
      </c>
      <c r="R147" s="389" t="s">
        <v>5225</v>
      </c>
      <c r="S147" s="565">
        <v>43299</v>
      </c>
      <c r="T147" s="565">
        <v>43371</v>
      </c>
      <c r="U147" s="557"/>
      <c r="V147" s="14"/>
      <c r="W147" s="544">
        <f t="shared" si="0"/>
        <v>43371</v>
      </c>
      <c r="X147" s="545">
        <v>43646</v>
      </c>
      <c r="Y147" s="395" t="s">
        <v>5231</v>
      </c>
      <c r="Z147" s="559">
        <v>1</v>
      </c>
      <c r="AA147" s="545">
        <v>43662</v>
      </c>
      <c r="AB147" s="395" t="s">
        <v>5232</v>
      </c>
      <c r="AC147" s="389" t="s">
        <v>114</v>
      </c>
      <c r="AD147" s="547">
        <f t="shared" si="15"/>
        <v>1</v>
      </c>
      <c r="AE147" s="546" t="s">
        <v>115</v>
      </c>
      <c r="AF147" s="545">
        <v>43799</v>
      </c>
      <c r="AG147" s="566"/>
      <c r="AH147" s="561"/>
      <c r="AI147" s="562">
        <v>43809</v>
      </c>
      <c r="AJ147" s="394" t="s">
        <v>5233</v>
      </c>
      <c r="AK147" s="18" t="s">
        <v>114</v>
      </c>
      <c r="AL147" s="547">
        <f t="shared" si="17"/>
        <v>0</v>
      </c>
      <c r="AM147" s="548" t="s">
        <v>115</v>
      </c>
      <c r="AN147" s="562">
        <v>44043</v>
      </c>
      <c r="AO147" s="549" t="s">
        <v>5234</v>
      </c>
      <c r="AP147" s="559">
        <v>1</v>
      </c>
      <c r="AQ147" s="562">
        <v>44067</v>
      </c>
      <c r="AR147" s="395" t="s">
        <v>5235</v>
      </c>
      <c r="AS147" s="18" t="s">
        <v>119</v>
      </c>
      <c r="AT147" s="587">
        <v>1</v>
      </c>
      <c r="AU147" s="546" t="s">
        <v>257</v>
      </c>
      <c r="AV147" s="560"/>
      <c r="AW147" s="18"/>
      <c r="AX147" s="561"/>
      <c r="AY147" s="562"/>
      <c r="AZ147" s="18"/>
      <c r="BA147" s="18"/>
      <c r="BB147" s="18"/>
      <c r="BC147" s="546"/>
      <c r="BD147" s="563" t="s">
        <v>260</v>
      </c>
      <c r="BE147" s="557" t="s">
        <v>260</v>
      </c>
      <c r="BF147" s="389" t="s">
        <v>4218</v>
      </c>
      <c r="BG147" s="549" t="s">
        <v>5235</v>
      </c>
      <c r="BH147" s="554" t="s">
        <v>114</v>
      </c>
      <c r="BI147" s="564">
        <v>44067</v>
      </c>
      <c r="BJ147" s="14" t="s">
        <v>310</v>
      </c>
      <c r="BK147" s="561"/>
      <c r="BL147" s="503"/>
      <c r="BM147" s="503"/>
      <c r="BN147" s="503"/>
      <c r="BO147" s="503"/>
      <c r="BP147" s="503"/>
      <c r="BQ147" s="503"/>
      <c r="BR147" s="503"/>
      <c r="BS147" s="503"/>
      <c r="BT147" s="503"/>
      <c r="BU147" s="503"/>
      <c r="BV147" s="503"/>
      <c r="BW147" s="503"/>
      <c r="BX147" s="503"/>
      <c r="BY147" s="503"/>
      <c r="BZ147" s="503"/>
      <c r="CA147" s="503"/>
      <c r="CB147" s="503"/>
      <c r="CC147" s="503"/>
      <c r="CD147" s="503"/>
      <c r="CE147" s="503"/>
      <c r="CF147" s="503"/>
      <c r="CG147" s="503"/>
      <c r="CH147" s="503"/>
      <c r="CI147" s="503"/>
      <c r="CJ147" s="503"/>
      <c r="CK147" s="503"/>
      <c r="CL147" s="503"/>
      <c r="CM147" s="503"/>
      <c r="CN147" s="503"/>
      <c r="CO147" s="503"/>
      <c r="CP147" s="503"/>
      <c r="CQ147" s="503"/>
      <c r="CR147" s="503"/>
      <c r="CS147" s="503"/>
      <c r="CT147" s="503"/>
      <c r="CU147" s="503"/>
      <c r="CV147" s="503"/>
      <c r="CW147" s="503"/>
      <c r="CX147" s="503"/>
      <c r="CY147" s="503"/>
      <c r="CZ147" s="503"/>
      <c r="DA147" s="503"/>
      <c r="DB147" s="503"/>
      <c r="DC147" s="503"/>
      <c r="DD147" s="503"/>
      <c r="DE147" s="503"/>
      <c r="DF147" s="503"/>
      <c r="DG147" s="503"/>
      <c r="DH147" s="503"/>
      <c r="DI147" s="503"/>
      <c r="DJ147" s="503"/>
      <c r="DK147" s="503"/>
      <c r="DL147" s="503"/>
      <c r="DM147" s="503"/>
      <c r="DN147" s="503"/>
      <c r="DO147" s="503"/>
      <c r="DP147" s="503"/>
    </row>
    <row r="148" spans="1:120" ht="42.75" customHeight="1">
      <c r="A148" s="513"/>
      <c r="B148" s="556">
        <f t="shared" si="18"/>
        <v>21</v>
      </c>
      <c r="C148" s="539" t="s">
        <v>99</v>
      </c>
      <c r="D148" s="389">
        <v>2018</v>
      </c>
      <c r="E148" s="389" t="s">
        <v>100</v>
      </c>
      <c r="F148" s="565"/>
      <c r="G148" s="394" t="s">
        <v>5214</v>
      </c>
      <c r="H148" s="541" t="s">
        <v>102</v>
      </c>
      <c r="I148" s="395" t="s">
        <v>5215</v>
      </c>
      <c r="J148" s="395" t="s">
        <v>5216</v>
      </c>
      <c r="K148" s="395" t="s">
        <v>5217</v>
      </c>
      <c r="L148" s="557" t="s">
        <v>146</v>
      </c>
      <c r="M148" s="26" t="s">
        <v>5236</v>
      </c>
      <c r="N148" s="18"/>
      <c r="O148" s="14">
        <v>2</v>
      </c>
      <c r="P148" s="389" t="s">
        <v>5237</v>
      </c>
      <c r="Q148" s="539" t="s">
        <v>109</v>
      </c>
      <c r="R148" s="389" t="s">
        <v>110</v>
      </c>
      <c r="S148" s="565">
        <v>43298</v>
      </c>
      <c r="T148" s="565">
        <v>43465</v>
      </c>
      <c r="U148" s="557"/>
      <c r="V148" s="14"/>
      <c r="W148" s="544">
        <f t="shared" si="0"/>
        <v>43465</v>
      </c>
      <c r="X148" s="545">
        <v>43646</v>
      </c>
      <c r="Y148" s="395" t="s">
        <v>5238</v>
      </c>
      <c r="Z148" s="546">
        <v>2</v>
      </c>
      <c r="AA148" s="545">
        <v>43662</v>
      </c>
      <c r="AB148" s="395" t="s">
        <v>5239</v>
      </c>
      <c r="AC148" s="389" t="s">
        <v>114</v>
      </c>
      <c r="AD148" s="547">
        <f t="shared" si="15"/>
        <v>1</v>
      </c>
      <c r="AE148" s="546" t="s">
        <v>257</v>
      </c>
      <c r="AF148" s="545">
        <v>43799</v>
      </c>
      <c r="AG148" s="395" t="s">
        <v>460</v>
      </c>
      <c r="AH148" s="546">
        <v>2</v>
      </c>
      <c r="AI148" s="562">
        <v>43809</v>
      </c>
      <c r="AJ148" s="394" t="s">
        <v>5240</v>
      </c>
      <c r="AK148" s="18" t="s">
        <v>114</v>
      </c>
      <c r="AL148" s="547">
        <f t="shared" si="17"/>
        <v>1</v>
      </c>
      <c r="AM148" s="548" t="s">
        <v>257</v>
      </c>
      <c r="AN148" s="562"/>
      <c r="AO148" s="18"/>
      <c r="AP148" s="546"/>
      <c r="AQ148" s="562">
        <v>44067</v>
      </c>
      <c r="AR148" s="18" t="s">
        <v>5174</v>
      </c>
      <c r="AS148" s="18" t="s">
        <v>119</v>
      </c>
      <c r="AT148" s="587">
        <v>1</v>
      </c>
      <c r="AU148" s="546" t="s">
        <v>257</v>
      </c>
      <c r="AV148" s="560"/>
      <c r="AW148" s="18"/>
      <c r="AX148" s="561"/>
      <c r="AY148" s="562"/>
      <c r="AZ148" s="18"/>
      <c r="BA148" s="18"/>
      <c r="BB148" s="18"/>
      <c r="BC148" s="546"/>
      <c r="BD148" s="563" t="s">
        <v>260</v>
      </c>
      <c r="BE148" s="557" t="s">
        <v>260</v>
      </c>
      <c r="BF148" s="389" t="s">
        <v>4218</v>
      </c>
      <c r="BG148" s="395" t="s">
        <v>5241</v>
      </c>
      <c r="BH148" s="554" t="s">
        <v>114</v>
      </c>
      <c r="BI148" s="564">
        <v>43809</v>
      </c>
      <c r="BJ148" s="14" t="s">
        <v>310</v>
      </c>
      <c r="BK148" s="561"/>
      <c r="BL148" s="503"/>
      <c r="BM148" s="503"/>
      <c r="BN148" s="503"/>
      <c r="BO148" s="503"/>
      <c r="BP148" s="503"/>
      <c r="BQ148" s="503"/>
      <c r="BR148" s="503"/>
      <c r="BS148" s="503"/>
      <c r="BT148" s="503"/>
      <c r="BU148" s="503"/>
      <c r="BV148" s="503"/>
      <c r="BW148" s="503"/>
      <c r="BX148" s="503"/>
      <c r="BY148" s="503"/>
      <c r="BZ148" s="503"/>
      <c r="CA148" s="503"/>
      <c r="CB148" s="503"/>
      <c r="CC148" s="503"/>
      <c r="CD148" s="503"/>
      <c r="CE148" s="503"/>
      <c r="CF148" s="503"/>
      <c r="CG148" s="503"/>
      <c r="CH148" s="503"/>
      <c r="CI148" s="503"/>
      <c r="CJ148" s="503"/>
      <c r="CK148" s="503"/>
      <c r="CL148" s="503"/>
      <c r="CM148" s="503"/>
      <c r="CN148" s="503"/>
      <c r="CO148" s="503"/>
      <c r="CP148" s="503"/>
      <c r="CQ148" s="503"/>
      <c r="CR148" s="503"/>
      <c r="CS148" s="503"/>
      <c r="CT148" s="503"/>
      <c r="CU148" s="503"/>
      <c r="CV148" s="503"/>
      <c r="CW148" s="503"/>
      <c r="CX148" s="503"/>
      <c r="CY148" s="503"/>
      <c r="CZ148" s="503"/>
      <c r="DA148" s="503"/>
      <c r="DB148" s="503"/>
      <c r="DC148" s="503"/>
      <c r="DD148" s="503"/>
      <c r="DE148" s="503"/>
      <c r="DF148" s="503"/>
      <c r="DG148" s="503"/>
      <c r="DH148" s="503"/>
      <c r="DI148" s="503"/>
      <c r="DJ148" s="503"/>
      <c r="DK148" s="503"/>
      <c r="DL148" s="503"/>
      <c r="DM148" s="503"/>
      <c r="DN148" s="503"/>
      <c r="DO148" s="503"/>
      <c r="DP148" s="503"/>
    </row>
    <row r="149" spans="1:120" ht="42.75" customHeight="1">
      <c r="A149" s="513"/>
      <c r="B149" s="556">
        <f t="shared" si="18"/>
        <v>22</v>
      </c>
      <c r="C149" s="539" t="s">
        <v>99</v>
      </c>
      <c r="D149" s="389">
        <v>2018</v>
      </c>
      <c r="E149" s="389" t="s">
        <v>100</v>
      </c>
      <c r="F149" s="565"/>
      <c r="G149" s="394" t="s">
        <v>5214</v>
      </c>
      <c r="H149" s="541" t="s">
        <v>102</v>
      </c>
      <c r="I149" s="395" t="s">
        <v>5215</v>
      </c>
      <c r="J149" s="395" t="s">
        <v>5216</v>
      </c>
      <c r="K149" s="395" t="s">
        <v>5217</v>
      </c>
      <c r="L149" s="557" t="s">
        <v>146</v>
      </c>
      <c r="M149" s="26" t="s">
        <v>5242</v>
      </c>
      <c r="N149" s="18"/>
      <c r="O149" s="388">
        <v>1</v>
      </c>
      <c r="P149" s="389" t="s">
        <v>5243</v>
      </c>
      <c r="Q149" s="539" t="s">
        <v>109</v>
      </c>
      <c r="R149" s="389" t="s">
        <v>110</v>
      </c>
      <c r="S149" s="565">
        <v>43299</v>
      </c>
      <c r="T149" s="565">
        <v>43466</v>
      </c>
      <c r="U149" s="557"/>
      <c r="V149" s="14"/>
      <c r="W149" s="544">
        <f t="shared" si="0"/>
        <v>43466</v>
      </c>
      <c r="X149" s="545">
        <v>43646</v>
      </c>
      <c r="Y149" s="395" t="s">
        <v>5244</v>
      </c>
      <c r="Z149" s="559">
        <v>0</v>
      </c>
      <c r="AA149" s="545">
        <v>43662</v>
      </c>
      <c r="AB149" s="395" t="s">
        <v>5221</v>
      </c>
      <c r="AC149" s="389" t="s">
        <v>114</v>
      </c>
      <c r="AD149" s="547">
        <f t="shared" si="15"/>
        <v>0</v>
      </c>
      <c r="AE149" s="546" t="s">
        <v>115</v>
      </c>
      <c r="AF149" s="545">
        <v>43799</v>
      </c>
      <c r="AG149" s="566"/>
      <c r="AH149" s="561"/>
      <c r="AI149" s="562">
        <v>43809</v>
      </c>
      <c r="AJ149" s="394" t="s">
        <v>5245</v>
      </c>
      <c r="AK149" s="18" t="s">
        <v>114</v>
      </c>
      <c r="AL149" s="547">
        <v>1</v>
      </c>
      <c r="AM149" s="548" t="s">
        <v>257</v>
      </c>
      <c r="AN149" s="562"/>
      <c r="AO149" s="18"/>
      <c r="AP149" s="546"/>
      <c r="AQ149" s="562">
        <v>44067</v>
      </c>
      <c r="AR149" s="18" t="s">
        <v>5174</v>
      </c>
      <c r="AS149" s="18" t="s">
        <v>119</v>
      </c>
      <c r="AT149" s="587">
        <v>1</v>
      </c>
      <c r="AU149" s="546" t="s">
        <v>257</v>
      </c>
      <c r="AV149" s="560"/>
      <c r="AW149" s="18"/>
      <c r="AX149" s="561"/>
      <c r="AY149" s="562"/>
      <c r="AZ149" s="18"/>
      <c r="BA149" s="18"/>
      <c r="BB149" s="18"/>
      <c r="BC149" s="546"/>
      <c r="BD149" s="563" t="s">
        <v>260</v>
      </c>
      <c r="BE149" s="557" t="s">
        <v>260</v>
      </c>
      <c r="BF149" s="389" t="s">
        <v>4218</v>
      </c>
      <c r="BG149" s="395" t="s">
        <v>5246</v>
      </c>
      <c r="BH149" s="554" t="s">
        <v>114</v>
      </c>
      <c r="BI149" s="564">
        <v>43809</v>
      </c>
      <c r="BJ149" s="14" t="s">
        <v>310</v>
      </c>
      <c r="BK149" s="561"/>
      <c r="BL149" s="503"/>
      <c r="BM149" s="503"/>
      <c r="BN149" s="503"/>
      <c r="BO149" s="503"/>
      <c r="BP149" s="503"/>
      <c r="BQ149" s="503"/>
      <c r="BR149" s="503"/>
      <c r="BS149" s="503"/>
      <c r="BT149" s="503"/>
      <c r="BU149" s="503"/>
      <c r="BV149" s="503"/>
      <c r="BW149" s="503"/>
      <c r="BX149" s="503"/>
      <c r="BY149" s="503"/>
      <c r="BZ149" s="503"/>
      <c r="CA149" s="503"/>
      <c r="CB149" s="503"/>
      <c r="CC149" s="503"/>
      <c r="CD149" s="503"/>
      <c r="CE149" s="503"/>
      <c r="CF149" s="503"/>
      <c r="CG149" s="503"/>
      <c r="CH149" s="503"/>
      <c r="CI149" s="503"/>
      <c r="CJ149" s="503"/>
      <c r="CK149" s="503"/>
      <c r="CL149" s="503"/>
      <c r="CM149" s="503"/>
      <c r="CN149" s="503"/>
      <c r="CO149" s="503"/>
      <c r="CP149" s="503"/>
      <c r="CQ149" s="503"/>
      <c r="CR149" s="503"/>
      <c r="CS149" s="503"/>
      <c r="CT149" s="503"/>
      <c r="CU149" s="503"/>
      <c r="CV149" s="503"/>
      <c r="CW149" s="503"/>
      <c r="CX149" s="503"/>
      <c r="CY149" s="503"/>
      <c r="CZ149" s="503"/>
      <c r="DA149" s="503"/>
      <c r="DB149" s="503"/>
      <c r="DC149" s="503"/>
      <c r="DD149" s="503"/>
      <c r="DE149" s="503"/>
      <c r="DF149" s="503"/>
      <c r="DG149" s="503"/>
      <c r="DH149" s="503"/>
      <c r="DI149" s="503"/>
      <c r="DJ149" s="503"/>
      <c r="DK149" s="503"/>
      <c r="DL149" s="503"/>
      <c r="DM149" s="503"/>
      <c r="DN149" s="503"/>
      <c r="DO149" s="503"/>
      <c r="DP149" s="503"/>
    </row>
    <row r="150" spans="1:120" ht="42.75" customHeight="1">
      <c r="A150" s="513"/>
      <c r="B150" s="556">
        <f t="shared" si="18"/>
        <v>23</v>
      </c>
      <c r="C150" s="539" t="s">
        <v>99</v>
      </c>
      <c r="D150" s="18"/>
      <c r="E150" s="389" t="s">
        <v>5056</v>
      </c>
      <c r="F150" s="565"/>
      <c r="G150" s="394" t="s">
        <v>5247</v>
      </c>
      <c r="H150" s="541" t="s">
        <v>102</v>
      </c>
      <c r="I150" s="395" t="s">
        <v>5248</v>
      </c>
      <c r="J150" s="395" t="s">
        <v>5249</v>
      </c>
      <c r="K150" s="395" t="s">
        <v>5250</v>
      </c>
      <c r="L150" s="557" t="s">
        <v>146</v>
      </c>
      <c r="M150" s="26" t="s">
        <v>5251</v>
      </c>
      <c r="N150" s="18"/>
      <c r="O150" s="389">
        <v>1</v>
      </c>
      <c r="P150" s="389" t="s">
        <v>5252</v>
      </c>
      <c r="Q150" s="539" t="s">
        <v>109</v>
      </c>
      <c r="R150" s="389" t="s">
        <v>602</v>
      </c>
      <c r="S150" s="540">
        <v>43560</v>
      </c>
      <c r="T150" s="540">
        <v>43799</v>
      </c>
      <c r="U150" s="557"/>
      <c r="V150" s="14"/>
      <c r="W150" s="544">
        <f t="shared" si="0"/>
        <v>43799</v>
      </c>
      <c r="X150" s="545">
        <v>43646</v>
      </c>
      <c r="Y150" s="395" t="s">
        <v>5253</v>
      </c>
      <c r="Z150" s="546">
        <v>0</v>
      </c>
      <c r="AA150" s="545">
        <v>43664</v>
      </c>
      <c r="AB150" s="395" t="s">
        <v>5254</v>
      </c>
      <c r="AC150" s="389" t="s">
        <v>114</v>
      </c>
      <c r="AD150" s="547">
        <f t="shared" si="15"/>
        <v>0</v>
      </c>
      <c r="AE150" s="546" t="s">
        <v>133</v>
      </c>
      <c r="AF150" s="545">
        <v>43799</v>
      </c>
      <c r="AG150" s="18"/>
      <c r="AH150" s="561"/>
      <c r="AI150" s="562">
        <v>43809</v>
      </c>
      <c r="AJ150" s="25" t="s">
        <v>5251</v>
      </c>
      <c r="AK150" s="18" t="s">
        <v>114</v>
      </c>
      <c r="AL150" s="547">
        <v>1</v>
      </c>
      <c r="AM150" s="546" t="s">
        <v>257</v>
      </c>
      <c r="AN150" s="562"/>
      <c r="AO150" s="18"/>
      <c r="AP150" s="546"/>
      <c r="AQ150" s="562">
        <v>44067</v>
      </c>
      <c r="AR150" s="25" t="s">
        <v>5255</v>
      </c>
      <c r="AS150" s="18" t="s">
        <v>119</v>
      </c>
      <c r="AT150" s="587">
        <v>1</v>
      </c>
      <c r="AU150" s="546" t="s">
        <v>257</v>
      </c>
      <c r="AV150" s="560"/>
      <c r="AW150" s="18"/>
      <c r="AX150" s="561"/>
      <c r="AY150" s="562"/>
      <c r="AZ150" s="18"/>
      <c r="BA150" s="18"/>
      <c r="BB150" s="18"/>
      <c r="BC150" s="546"/>
      <c r="BD150" s="563" t="s">
        <v>260</v>
      </c>
      <c r="BE150" s="557" t="s">
        <v>260</v>
      </c>
      <c r="BF150" s="389" t="s">
        <v>4218</v>
      </c>
      <c r="BG150" s="25" t="s">
        <v>5255</v>
      </c>
      <c r="BH150" s="554" t="s">
        <v>114</v>
      </c>
      <c r="BI150" s="564">
        <v>44067</v>
      </c>
      <c r="BJ150" s="14" t="s">
        <v>310</v>
      </c>
      <c r="BK150" s="561"/>
      <c r="BL150" s="503"/>
      <c r="BM150" s="503"/>
      <c r="BN150" s="503"/>
      <c r="BO150" s="503"/>
      <c r="BP150" s="503"/>
      <c r="BQ150" s="503"/>
      <c r="BR150" s="503"/>
      <c r="BS150" s="503"/>
      <c r="BT150" s="503"/>
      <c r="BU150" s="503"/>
      <c r="BV150" s="503"/>
      <c r="BW150" s="503"/>
      <c r="BX150" s="503"/>
      <c r="BY150" s="503"/>
      <c r="BZ150" s="503"/>
      <c r="CA150" s="503"/>
      <c r="CB150" s="503"/>
      <c r="CC150" s="503"/>
      <c r="CD150" s="503"/>
      <c r="CE150" s="503"/>
      <c r="CF150" s="503"/>
      <c r="CG150" s="503"/>
      <c r="CH150" s="503"/>
      <c r="CI150" s="503"/>
      <c r="CJ150" s="503"/>
      <c r="CK150" s="503"/>
      <c r="CL150" s="503"/>
      <c r="CM150" s="503"/>
      <c r="CN150" s="503"/>
      <c r="CO150" s="503"/>
      <c r="CP150" s="503"/>
      <c r="CQ150" s="503"/>
      <c r="CR150" s="503"/>
      <c r="CS150" s="503"/>
      <c r="CT150" s="503"/>
      <c r="CU150" s="503"/>
      <c r="CV150" s="503"/>
      <c r="CW150" s="503"/>
      <c r="CX150" s="503"/>
      <c r="CY150" s="503"/>
      <c r="CZ150" s="503"/>
      <c r="DA150" s="503"/>
      <c r="DB150" s="503"/>
      <c r="DC150" s="503"/>
      <c r="DD150" s="503"/>
      <c r="DE150" s="503"/>
      <c r="DF150" s="503"/>
      <c r="DG150" s="503"/>
      <c r="DH150" s="503"/>
      <c r="DI150" s="503"/>
      <c r="DJ150" s="503"/>
      <c r="DK150" s="503"/>
      <c r="DL150" s="503"/>
      <c r="DM150" s="503"/>
      <c r="DN150" s="503"/>
      <c r="DO150" s="503"/>
      <c r="DP150" s="503"/>
    </row>
    <row r="151" spans="1:120" ht="42.75" customHeight="1">
      <c r="A151" s="513"/>
      <c r="B151" s="556">
        <f t="shared" si="18"/>
        <v>24</v>
      </c>
      <c r="C151" s="539" t="s">
        <v>99</v>
      </c>
      <c r="D151" s="18"/>
      <c r="E151" s="389" t="s">
        <v>5056</v>
      </c>
      <c r="F151" s="565"/>
      <c r="G151" s="394" t="s">
        <v>5247</v>
      </c>
      <c r="H151" s="541" t="s">
        <v>102</v>
      </c>
      <c r="I151" s="395" t="s">
        <v>5248</v>
      </c>
      <c r="J151" s="395" t="s">
        <v>5249</v>
      </c>
      <c r="K151" s="395" t="s">
        <v>5250</v>
      </c>
      <c r="L151" s="557" t="s">
        <v>146</v>
      </c>
      <c r="M151" s="26" t="s">
        <v>5256</v>
      </c>
      <c r="N151" s="18"/>
      <c r="O151" s="547">
        <v>1</v>
      </c>
      <c r="P151" s="389" t="s">
        <v>5257</v>
      </c>
      <c r="Q151" s="539" t="s">
        <v>109</v>
      </c>
      <c r="R151" s="389" t="s">
        <v>602</v>
      </c>
      <c r="S151" s="540">
        <v>43560</v>
      </c>
      <c r="T151" s="540">
        <v>43799</v>
      </c>
      <c r="U151" s="557"/>
      <c r="V151" s="14"/>
      <c r="W151" s="544">
        <f t="shared" si="0"/>
        <v>43799</v>
      </c>
      <c r="X151" s="545">
        <v>43646</v>
      </c>
      <c r="Y151" s="395" t="s">
        <v>5258</v>
      </c>
      <c r="Z151" s="559">
        <v>0</v>
      </c>
      <c r="AA151" s="545">
        <v>43664</v>
      </c>
      <c r="AB151" s="395" t="s">
        <v>5259</v>
      </c>
      <c r="AC151" s="389" t="s">
        <v>114</v>
      </c>
      <c r="AD151" s="547">
        <f t="shared" si="15"/>
        <v>0</v>
      </c>
      <c r="AE151" s="546" t="s">
        <v>133</v>
      </c>
      <c r="AF151" s="545">
        <v>43799</v>
      </c>
      <c r="AG151" s="18"/>
      <c r="AH151" s="561"/>
      <c r="AI151" s="562">
        <v>43809</v>
      </c>
      <c r="AJ151" s="25" t="s">
        <v>5260</v>
      </c>
      <c r="AK151" s="18" t="s">
        <v>114</v>
      </c>
      <c r="AL151" s="547">
        <v>1</v>
      </c>
      <c r="AM151" s="546" t="s">
        <v>257</v>
      </c>
      <c r="AN151" s="562"/>
      <c r="AO151" s="18"/>
      <c r="AP151" s="546"/>
      <c r="AQ151" s="562">
        <v>44067</v>
      </c>
      <c r="AR151" s="25" t="s">
        <v>5261</v>
      </c>
      <c r="AS151" s="18" t="s">
        <v>119</v>
      </c>
      <c r="AT151" s="587">
        <v>1</v>
      </c>
      <c r="AU151" s="546" t="s">
        <v>257</v>
      </c>
      <c r="AV151" s="560"/>
      <c r="AW151" s="18"/>
      <c r="AX151" s="561"/>
      <c r="AY151" s="562"/>
      <c r="AZ151" s="18"/>
      <c r="BA151" s="18"/>
      <c r="BB151" s="18"/>
      <c r="BC151" s="546"/>
      <c r="BD151" s="563" t="s">
        <v>260</v>
      </c>
      <c r="BE151" s="557" t="s">
        <v>310</v>
      </c>
      <c r="BF151" s="389" t="s">
        <v>4218</v>
      </c>
      <c r="BG151" s="25" t="s">
        <v>5261</v>
      </c>
      <c r="BH151" s="554" t="s">
        <v>114</v>
      </c>
      <c r="BI151" s="564">
        <v>44067</v>
      </c>
      <c r="BJ151" s="14" t="s">
        <v>310</v>
      </c>
      <c r="BK151" s="561"/>
      <c r="BL151" s="503"/>
      <c r="BM151" s="503"/>
      <c r="BN151" s="503"/>
      <c r="BO151" s="503"/>
      <c r="BP151" s="503"/>
      <c r="BQ151" s="503"/>
      <c r="BR151" s="503"/>
      <c r="BS151" s="503"/>
      <c r="BT151" s="503"/>
      <c r="BU151" s="503"/>
      <c r="BV151" s="503"/>
      <c r="BW151" s="503"/>
      <c r="BX151" s="503"/>
      <c r="BY151" s="503"/>
      <c r="BZ151" s="503"/>
      <c r="CA151" s="503"/>
      <c r="CB151" s="503"/>
      <c r="CC151" s="503"/>
      <c r="CD151" s="503"/>
      <c r="CE151" s="503"/>
      <c r="CF151" s="503"/>
      <c r="CG151" s="503"/>
      <c r="CH151" s="503"/>
      <c r="CI151" s="503"/>
      <c r="CJ151" s="503"/>
      <c r="CK151" s="503"/>
      <c r="CL151" s="503"/>
      <c r="CM151" s="503"/>
      <c r="CN151" s="503"/>
      <c r="CO151" s="503"/>
      <c r="CP151" s="503"/>
      <c r="CQ151" s="503"/>
      <c r="CR151" s="503"/>
      <c r="CS151" s="503"/>
      <c r="CT151" s="503"/>
      <c r="CU151" s="503"/>
      <c r="CV151" s="503"/>
      <c r="CW151" s="503"/>
      <c r="CX151" s="503"/>
      <c r="CY151" s="503"/>
      <c r="CZ151" s="503"/>
      <c r="DA151" s="503"/>
      <c r="DB151" s="503"/>
      <c r="DC151" s="503"/>
      <c r="DD151" s="503"/>
      <c r="DE151" s="503"/>
      <c r="DF151" s="503"/>
      <c r="DG151" s="503"/>
      <c r="DH151" s="503"/>
      <c r="DI151" s="503"/>
      <c r="DJ151" s="503"/>
      <c r="DK151" s="503"/>
      <c r="DL151" s="503"/>
      <c r="DM151" s="503"/>
      <c r="DN151" s="503"/>
      <c r="DO151" s="503"/>
      <c r="DP151" s="503"/>
    </row>
    <row r="152" spans="1:120" ht="42.75" customHeight="1">
      <c r="A152" s="513"/>
      <c r="B152" s="556">
        <f t="shared" si="18"/>
        <v>25</v>
      </c>
      <c r="C152" s="539" t="s">
        <v>99</v>
      </c>
      <c r="D152" s="18"/>
      <c r="E152" s="389" t="s">
        <v>5056</v>
      </c>
      <c r="F152" s="565"/>
      <c r="G152" s="394" t="s">
        <v>5247</v>
      </c>
      <c r="H152" s="541" t="s">
        <v>102</v>
      </c>
      <c r="I152" s="395" t="s">
        <v>5248</v>
      </c>
      <c r="J152" s="395" t="s">
        <v>5249</v>
      </c>
      <c r="K152" s="395" t="s">
        <v>5250</v>
      </c>
      <c r="L152" s="557" t="s">
        <v>146</v>
      </c>
      <c r="M152" s="26" t="s">
        <v>5262</v>
      </c>
      <c r="N152" s="18"/>
      <c r="O152" s="389">
        <v>3</v>
      </c>
      <c r="P152" s="389" t="s">
        <v>5263</v>
      </c>
      <c r="Q152" s="539" t="s">
        <v>109</v>
      </c>
      <c r="R152" s="389" t="s">
        <v>602</v>
      </c>
      <c r="S152" s="540">
        <v>43560</v>
      </c>
      <c r="T152" s="540">
        <v>43799</v>
      </c>
      <c r="U152" s="557"/>
      <c r="V152" s="14"/>
      <c r="W152" s="544">
        <f t="shared" si="0"/>
        <v>43799</v>
      </c>
      <c r="X152" s="545">
        <v>43646</v>
      </c>
      <c r="Y152" s="395" t="s">
        <v>5258</v>
      </c>
      <c r="Z152" s="559">
        <v>0</v>
      </c>
      <c r="AA152" s="545">
        <v>43664</v>
      </c>
      <c r="AB152" s="395" t="s">
        <v>5262</v>
      </c>
      <c r="AC152" s="389" t="s">
        <v>114</v>
      </c>
      <c r="AD152" s="547">
        <f t="shared" si="15"/>
        <v>0</v>
      </c>
      <c r="AE152" s="546" t="s">
        <v>133</v>
      </c>
      <c r="AF152" s="545">
        <v>43799</v>
      </c>
      <c r="AG152" s="18"/>
      <c r="AH152" s="561"/>
      <c r="AI152" s="562">
        <v>43809</v>
      </c>
      <c r="AJ152" s="25" t="s">
        <v>5260</v>
      </c>
      <c r="AK152" s="18" t="s">
        <v>114</v>
      </c>
      <c r="AL152" s="547">
        <v>1</v>
      </c>
      <c r="AM152" s="546" t="s">
        <v>257</v>
      </c>
      <c r="AN152" s="562"/>
      <c r="AO152" s="18"/>
      <c r="AP152" s="546"/>
      <c r="AQ152" s="562">
        <v>44067</v>
      </c>
      <c r="AR152" s="25" t="s">
        <v>5264</v>
      </c>
      <c r="AS152" s="18" t="s">
        <v>119</v>
      </c>
      <c r="AT152" s="587">
        <v>1</v>
      </c>
      <c r="AU152" s="546" t="s">
        <v>257</v>
      </c>
      <c r="AV152" s="560"/>
      <c r="AW152" s="18"/>
      <c r="AX152" s="561"/>
      <c r="AY152" s="562"/>
      <c r="AZ152" s="18"/>
      <c r="BA152" s="18"/>
      <c r="BB152" s="18"/>
      <c r="BC152" s="546"/>
      <c r="BD152" s="563" t="s">
        <v>260</v>
      </c>
      <c r="BE152" s="557" t="s">
        <v>310</v>
      </c>
      <c r="BF152" s="389" t="s">
        <v>4218</v>
      </c>
      <c r="BG152" s="25" t="s">
        <v>5265</v>
      </c>
      <c r="BH152" s="554" t="s">
        <v>114</v>
      </c>
      <c r="BI152" s="564">
        <v>44067</v>
      </c>
      <c r="BJ152" s="14" t="s">
        <v>310</v>
      </c>
      <c r="BK152" s="561"/>
      <c r="BL152" s="503"/>
      <c r="BM152" s="503"/>
      <c r="BN152" s="503"/>
      <c r="BO152" s="503"/>
      <c r="BP152" s="503"/>
      <c r="BQ152" s="503"/>
      <c r="BR152" s="503"/>
      <c r="BS152" s="503"/>
      <c r="BT152" s="503"/>
      <c r="BU152" s="503"/>
      <c r="BV152" s="503"/>
      <c r="BW152" s="503"/>
      <c r="BX152" s="503"/>
      <c r="BY152" s="503"/>
      <c r="BZ152" s="503"/>
      <c r="CA152" s="503"/>
      <c r="CB152" s="503"/>
      <c r="CC152" s="503"/>
      <c r="CD152" s="503"/>
      <c r="CE152" s="503"/>
      <c r="CF152" s="503"/>
      <c r="CG152" s="503"/>
      <c r="CH152" s="503"/>
      <c r="CI152" s="503"/>
      <c r="CJ152" s="503"/>
      <c r="CK152" s="503"/>
      <c r="CL152" s="503"/>
      <c r="CM152" s="503"/>
      <c r="CN152" s="503"/>
      <c r="CO152" s="503"/>
      <c r="CP152" s="503"/>
      <c r="CQ152" s="503"/>
      <c r="CR152" s="503"/>
      <c r="CS152" s="503"/>
      <c r="CT152" s="503"/>
      <c r="CU152" s="503"/>
      <c r="CV152" s="503"/>
      <c r="CW152" s="503"/>
      <c r="CX152" s="503"/>
      <c r="CY152" s="503"/>
      <c r="CZ152" s="503"/>
      <c r="DA152" s="503"/>
      <c r="DB152" s="503"/>
      <c r="DC152" s="503"/>
      <c r="DD152" s="503"/>
      <c r="DE152" s="503"/>
      <c r="DF152" s="503"/>
      <c r="DG152" s="503"/>
      <c r="DH152" s="503"/>
      <c r="DI152" s="503"/>
      <c r="DJ152" s="503"/>
      <c r="DK152" s="503"/>
      <c r="DL152" s="503"/>
      <c r="DM152" s="503"/>
      <c r="DN152" s="503"/>
      <c r="DO152" s="503"/>
      <c r="DP152" s="503"/>
    </row>
    <row r="153" spans="1:120" ht="42.75" customHeight="1">
      <c r="A153" s="513"/>
      <c r="B153" s="556">
        <f>1+'[3]PLAN DE MEJORAMIENTO'!E25</f>
        <v>19</v>
      </c>
      <c r="C153" s="539" t="s">
        <v>99</v>
      </c>
      <c r="D153" s="14">
        <v>2019</v>
      </c>
      <c r="E153" s="389" t="s">
        <v>5056</v>
      </c>
      <c r="F153" s="565">
        <v>43707</v>
      </c>
      <c r="G153" s="394" t="s">
        <v>5266</v>
      </c>
      <c r="H153" s="541" t="s">
        <v>102</v>
      </c>
      <c r="I153" s="395" t="s">
        <v>5267</v>
      </c>
      <c r="J153" s="395" t="s">
        <v>5267</v>
      </c>
      <c r="K153" s="395" t="s">
        <v>5268</v>
      </c>
      <c r="L153" s="557" t="s">
        <v>146</v>
      </c>
      <c r="M153" s="26" t="s">
        <v>5269</v>
      </c>
      <c r="N153" s="18"/>
      <c r="O153" s="389">
        <v>1</v>
      </c>
      <c r="P153" s="395" t="s">
        <v>5270</v>
      </c>
      <c r="Q153" s="539" t="s">
        <v>109</v>
      </c>
      <c r="R153" s="389" t="s">
        <v>602</v>
      </c>
      <c r="S153" s="540">
        <v>43724</v>
      </c>
      <c r="T153" s="540">
        <v>43738</v>
      </c>
      <c r="U153" s="557"/>
      <c r="V153" s="14"/>
      <c r="W153" s="544">
        <f t="shared" si="0"/>
        <v>43738</v>
      </c>
      <c r="X153" s="582"/>
      <c r="Y153" s="583"/>
      <c r="Z153" s="584"/>
      <c r="AA153" s="585"/>
      <c r="AB153" s="586"/>
      <c r="AC153" s="586"/>
      <c r="AD153" s="586"/>
      <c r="AE153" s="584"/>
      <c r="AF153" s="545">
        <v>43799</v>
      </c>
      <c r="AG153" s="18"/>
      <c r="AH153" s="561"/>
      <c r="AI153" s="562">
        <v>43809</v>
      </c>
      <c r="AJ153" s="25" t="s">
        <v>5271</v>
      </c>
      <c r="AK153" s="18" t="s">
        <v>114</v>
      </c>
      <c r="AL153" s="547">
        <v>1</v>
      </c>
      <c r="AM153" s="546" t="s">
        <v>257</v>
      </c>
      <c r="AN153" s="562"/>
      <c r="AO153" s="18"/>
      <c r="AP153" s="546"/>
      <c r="AQ153" s="562">
        <v>44067</v>
      </c>
      <c r="AR153" s="549" t="s">
        <v>5272</v>
      </c>
      <c r="AS153" s="18" t="s">
        <v>119</v>
      </c>
      <c r="AT153" s="587">
        <v>1</v>
      </c>
      <c r="AU153" s="546" t="s">
        <v>257</v>
      </c>
      <c r="AV153" s="560"/>
      <c r="AW153" s="18"/>
      <c r="AX153" s="561"/>
      <c r="AY153" s="562"/>
      <c r="AZ153" s="18"/>
      <c r="BA153" s="18"/>
      <c r="BB153" s="18"/>
      <c r="BC153" s="546"/>
      <c r="BD153" s="563" t="s">
        <v>260</v>
      </c>
      <c r="BE153" s="557" t="s">
        <v>260</v>
      </c>
      <c r="BF153" s="389" t="s">
        <v>4218</v>
      </c>
      <c r="BG153" s="26" t="s">
        <v>5273</v>
      </c>
      <c r="BH153" s="554" t="s">
        <v>114</v>
      </c>
      <c r="BI153" s="564">
        <v>44067</v>
      </c>
      <c r="BJ153" s="14" t="s">
        <v>310</v>
      </c>
      <c r="BK153" s="561"/>
      <c r="BL153" s="503"/>
      <c r="BM153" s="503"/>
      <c r="BN153" s="503"/>
      <c r="BO153" s="503"/>
      <c r="BP153" s="503"/>
      <c r="BQ153" s="503"/>
      <c r="BR153" s="503"/>
      <c r="BS153" s="503"/>
      <c r="BT153" s="503"/>
      <c r="BU153" s="503"/>
      <c r="BV153" s="503"/>
      <c r="BW153" s="503"/>
      <c r="BX153" s="503"/>
      <c r="BY153" s="503"/>
      <c r="BZ153" s="503"/>
      <c r="CA153" s="503"/>
      <c r="CB153" s="503"/>
      <c r="CC153" s="503"/>
      <c r="CD153" s="503"/>
      <c r="CE153" s="503"/>
      <c r="CF153" s="503"/>
      <c r="CG153" s="503"/>
      <c r="CH153" s="503"/>
      <c r="CI153" s="503"/>
      <c r="CJ153" s="503"/>
      <c r="CK153" s="503"/>
      <c r="CL153" s="503"/>
      <c r="CM153" s="503"/>
      <c r="CN153" s="503"/>
      <c r="CO153" s="503"/>
      <c r="CP153" s="503"/>
      <c r="CQ153" s="503"/>
      <c r="CR153" s="503"/>
      <c r="CS153" s="503"/>
      <c r="CT153" s="503"/>
      <c r="CU153" s="503"/>
      <c r="CV153" s="503"/>
      <c r="CW153" s="503"/>
      <c r="CX153" s="503"/>
      <c r="CY153" s="503"/>
      <c r="CZ153" s="503"/>
      <c r="DA153" s="503"/>
      <c r="DB153" s="503"/>
      <c r="DC153" s="503"/>
      <c r="DD153" s="503"/>
      <c r="DE153" s="503"/>
      <c r="DF153" s="503"/>
      <c r="DG153" s="503"/>
      <c r="DH153" s="503"/>
      <c r="DI153" s="503"/>
      <c r="DJ153" s="503"/>
      <c r="DK153" s="503"/>
      <c r="DL153" s="503"/>
      <c r="DM153" s="503"/>
      <c r="DN153" s="503"/>
      <c r="DO153" s="503"/>
      <c r="DP153" s="503"/>
    </row>
    <row r="154" spans="1:120" ht="42.75" customHeight="1">
      <c r="A154" s="513"/>
      <c r="B154" s="556">
        <f>1+B153</f>
        <v>20</v>
      </c>
      <c r="C154" s="539" t="s">
        <v>99</v>
      </c>
      <c r="D154" s="14">
        <v>2019</v>
      </c>
      <c r="E154" s="389" t="s">
        <v>5056</v>
      </c>
      <c r="F154" s="565">
        <v>43707</v>
      </c>
      <c r="G154" s="394" t="s">
        <v>5266</v>
      </c>
      <c r="H154" s="541" t="s">
        <v>102</v>
      </c>
      <c r="I154" s="395" t="s">
        <v>5267</v>
      </c>
      <c r="J154" s="395" t="s">
        <v>5267</v>
      </c>
      <c r="K154" s="395" t="s">
        <v>5268</v>
      </c>
      <c r="L154" s="557" t="s">
        <v>146</v>
      </c>
      <c r="M154" s="26" t="s">
        <v>5274</v>
      </c>
      <c r="N154" s="18"/>
      <c r="O154" s="547">
        <v>1</v>
      </c>
      <c r="P154" s="395" t="s">
        <v>5275</v>
      </c>
      <c r="Q154" s="539" t="s">
        <v>109</v>
      </c>
      <c r="R154" s="389" t="s">
        <v>602</v>
      </c>
      <c r="S154" s="540">
        <v>43724</v>
      </c>
      <c r="T154" s="540">
        <v>43830</v>
      </c>
      <c r="U154" s="557"/>
      <c r="V154" s="14"/>
      <c r="W154" s="544">
        <f t="shared" si="0"/>
        <v>43830</v>
      </c>
      <c r="X154" s="582"/>
      <c r="Y154" s="583"/>
      <c r="Z154" s="584"/>
      <c r="AA154" s="585"/>
      <c r="AB154" s="586"/>
      <c r="AC154" s="586"/>
      <c r="AD154" s="586"/>
      <c r="AE154" s="584"/>
      <c r="AF154" s="545">
        <v>43799</v>
      </c>
      <c r="AG154" s="18"/>
      <c r="AH154" s="561"/>
      <c r="AI154" s="562">
        <v>43809</v>
      </c>
      <c r="AJ154" s="25" t="s">
        <v>5276</v>
      </c>
      <c r="AK154" s="18" t="s">
        <v>114</v>
      </c>
      <c r="AL154" s="547">
        <v>1</v>
      </c>
      <c r="AM154" s="546" t="s">
        <v>257</v>
      </c>
      <c r="AN154" s="562"/>
      <c r="AO154" s="18"/>
      <c r="AP154" s="546"/>
      <c r="AQ154" s="562">
        <v>44067</v>
      </c>
      <c r="AR154" s="25" t="s">
        <v>5277</v>
      </c>
      <c r="AS154" s="18" t="s">
        <v>119</v>
      </c>
      <c r="AT154" s="587">
        <v>1</v>
      </c>
      <c r="AU154" s="546" t="s">
        <v>257</v>
      </c>
      <c r="AV154" s="560"/>
      <c r="AW154" s="18"/>
      <c r="AX154" s="561"/>
      <c r="AY154" s="562"/>
      <c r="AZ154" s="18"/>
      <c r="BA154" s="18"/>
      <c r="BB154" s="18"/>
      <c r="BC154" s="546"/>
      <c r="BD154" s="563" t="s">
        <v>260</v>
      </c>
      <c r="BE154" s="557" t="s">
        <v>260</v>
      </c>
      <c r="BF154" s="389" t="s">
        <v>4218</v>
      </c>
      <c r="BG154" s="26" t="s">
        <v>5273</v>
      </c>
      <c r="BH154" s="554" t="s">
        <v>114</v>
      </c>
      <c r="BI154" s="564">
        <v>44067</v>
      </c>
      <c r="BJ154" s="14" t="s">
        <v>310</v>
      </c>
      <c r="BK154" s="561"/>
      <c r="BL154" s="503"/>
      <c r="BM154" s="503"/>
      <c r="BN154" s="503"/>
      <c r="BO154" s="503"/>
      <c r="BP154" s="503"/>
      <c r="BQ154" s="503"/>
      <c r="BR154" s="503"/>
      <c r="BS154" s="503"/>
      <c r="BT154" s="503"/>
      <c r="BU154" s="503"/>
      <c r="BV154" s="503"/>
      <c r="BW154" s="503"/>
      <c r="BX154" s="503"/>
      <c r="BY154" s="503"/>
      <c r="BZ154" s="503"/>
      <c r="CA154" s="503"/>
      <c r="CB154" s="503"/>
      <c r="CC154" s="503"/>
      <c r="CD154" s="503"/>
      <c r="CE154" s="503"/>
      <c r="CF154" s="503"/>
      <c r="CG154" s="503"/>
      <c r="CH154" s="503"/>
      <c r="CI154" s="503"/>
      <c r="CJ154" s="503"/>
      <c r="CK154" s="503"/>
      <c r="CL154" s="503"/>
      <c r="CM154" s="503"/>
      <c r="CN154" s="503"/>
      <c r="CO154" s="503"/>
      <c r="CP154" s="503"/>
      <c r="CQ154" s="503"/>
      <c r="CR154" s="503"/>
      <c r="CS154" s="503"/>
      <c r="CT154" s="503"/>
      <c r="CU154" s="503"/>
      <c r="CV154" s="503"/>
      <c r="CW154" s="503"/>
      <c r="CX154" s="503"/>
      <c r="CY154" s="503"/>
      <c r="CZ154" s="503"/>
      <c r="DA154" s="503"/>
      <c r="DB154" s="503"/>
      <c r="DC154" s="503"/>
      <c r="DD154" s="503"/>
      <c r="DE154" s="503"/>
      <c r="DF154" s="503"/>
      <c r="DG154" s="503"/>
      <c r="DH154" s="503"/>
      <c r="DI154" s="503"/>
      <c r="DJ154" s="503"/>
      <c r="DK154" s="503"/>
      <c r="DL154" s="503"/>
      <c r="DM154" s="503"/>
      <c r="DN154" s="503"/>
      <c r="DO154" s="503"/>
      <c r="DP154" s="503"/>
    </row>
    <row r="155" spans="1:120" ht="42.75" customHeight="1">
      <c r="A155" s="513"/>
      <c r="B155" s="556" t="e">
        <f>1+'[3]PLAN DE MEJORAMIENTO'!#REF!</f>
        <v>#REF!</v>
      </c>
      <c r="C155" s="539" t="s">
        <v>99</v>
      </c>
      <c r="D155" s="389">
        <v>2019</v>
      </c>
      <c r="E155" s="389" t="s">
        <v>5278</v>
      </c>
      <c r="F155" s="540">
        <v>43819</v>
      </c>
      <c r="G155" s="394" t="s">
        <v>837</v>
      </c>
      <c r="H155" s="541" t="s">
        <v>102</v>
      </c>
      <c r="I155" s="394" t="s">
        <v>5279</v>
      </c>
      <c r="J155" s="394" t="s">
        <v>5280</v>
      </c>
      <c r="K155" s="394" t="s">
        <v>840</v>
      </c>
      <c r="L155" s="557" t="s">
        <v>146</v>
      </c>
      <c r="M155" s="394" t="s">
        <v>5281</v>
      </c>
      <c r="N155" s="566" t="s">
        <v>5282</v>
      </c>
      <c r="O155" s="547">
        <v>1</v>
      </c>
      <c r="P155" s="389" t="s">
        <v>5283</v>
      </c>
      <c r="Q155" s="539" t="s">
        <v>109</v>
      </c>
      <c r="R155" s="24" t="s">
        <v>649</v>
      </c>
      <c r="S155" s="386">
        <v>43998</v>
      </c>
      <c r="T155" s="386">
        <v>44101</v>
      </c>
      <c r="U155" s="557"/>
      <c r="V155" s="14"/>
      <c r="W155" s="544">
        <f t="shared" si="0"/>
        <v>44101</v>
      </c>
      <c r="X155" s="562"/>
      <c r="Y155" s="18"/>
      <c r="Z155" s="546"/>
      <c r="AA155" s="560"/>
      <c r="AB155" s="18"/>
      <c r="AC155" s="18"/>
      <c r="AD155" s="18"/>
      <c r="AE155" s="589"/>
      <c r="AF155" s="18"/>
      <c r="AG155" s="18"/>
      <c r="AH155" s="18"/>
      <c r="AI155" s="562"/>
      <c r="AJ155" s="590"/>
      <c r="AK155" s="18"/>
      <c r="AL155" s="18"/>
      <c r="AM155" s="546"/>
      <c r="AN155" s="562">
        <v>44043</v>
      </c>
      <c r="AO155" s="549" t="s">
        <v>5284</v>
      </c>
      <c r="AP155" s="559">
        <v>1</v>
      </c>
      <c r="AQ155" s="562">
        <v>44067</v>
      </c>
      <c r="AR155" s="395" t="s">
        <v>5285</v>
      </c>
      <c r="AS155" s="15" t="s">
        <v>119</v>
      </c>
      <c r="AT155" s="587">
        <v>1</v>
      </c>
      <c r="AU155" s="546" t="s">
        <v>257</v>
      </c>
      <c r="AV155" s="560"/>
      <c r="AW155" s="18"/>
      <c r="AX155" s="561"/>
      <c r="AY155" s="562"/>
      <c r="AZ155" s="18"/>
      <c r="BA155" s="18"/>
      <c r="BB155" s="18"/>
      <c r="BC155" s="546"/>
      <c r="BD155" s="563"/>
      <c r="BE155" s="557"/>
      <c r="BF155" s="14" t="s">
        <v>4218</v>
      </c>
      <c r="BG155" s="395" t="s">
        <v>5285</v>
      </c>
      <c r="BH155" s="554" t="s">
        <v>114</v>
      </c>
      <c r="BI155" s="564">
        <v>44067</v>
      </c>
      <c r="BJ155" s="14" t="s">
        <v>310</v>
      </c>
      <c r="BK155" s="561"/>
      <c r="BL155" s="503"/>
      <c r="BM155" s="503"/>
      <c r="BN155" s="503"/>
      <c r="BO155" s="503"/>
      <c r="BP155" s="503"/>
      <c r="BQ155" s="503"/>
      <c r="BR155" s="503"/>
      <c r="BS155" s="503"/>
      <c r="BT155" s="503"/>
      <c r="BU155" s="503"/>
      <c r="BV155" s="503"/>
      <c r="BW155" s="503"/>
      <c r="BX155" s="503"/>
      <c r="BY155" s="503"/>
      <c r="BZ155" s="503"/>
      <c r="CA155" s="503"/>
      <c r="CB155" s="503"/>
      <c r="CC155" s="503"/>
      <c r="CD155" s="503"/>
      <c r="CE155" s="503"/>
      <c r="CF155" s="503"/>
      <c r="CG155" s="503"/>
      <c r="CH155" s="503"/>
      <c r="CI155" s="503"/>
      <c r="CJ155" s="503"/>
      <c r="CK155" s="503"/>
      <c r="CL155" s="503"/>
      <c r="CM155" s="503"/>
      <c r="CN155" s="503"/>
      <c r="CO155" s="503"/>
      <c r="CP155" s="503"/>
      <c r="CQ155" s="503"/>
      <c r="CR155" s="503"/>
      <c r="CS155" s="503"/>
      <c r="CT155" s="503"/>
      <c r="CU155" s="503"/>
      <c r="CV155" s="503"/>
      <c r="CW155" s="503"/>
      <c r="CX155" s="503"/>
      <c r="CY155" s="503"/>
      <c r="CZ155" s="503"/>
      <c r="DA155" s="503"/>
      <c r="DB155" s="503"/>
      <c r="DC155" s="503"/>
      <c r="DD155" s="503"/>
      <c r="DE155" s="503"/>
      <c r="DF155" s="503"/>
      <c r="DG155" s="503"/>
      <c r="DH155" s="503"/>
      <c r="DI155" s="503"/>
      <c r="DJ155" s="503"/>
      <c r="DK155" s="503"/>
      <c r="DL155" s="503"/>
      <c r="DM155" s="503"/>
      <c r="DN155" s="503"/>
      <c r="DO155" s="503"/>
      <c r="DP155" s="503"/>
    </row>
    <row r="156" spans="1:120" ht="42.75" customHeight="1">
      <c r="A156" s="513"/>
      <c r="B156" s="556" t="e">
        <f t="shared" ref="B156:B157" si="19">1+B155</f>
        <v>#REF!</v>
      </c>
      <c r="C156" s="539" t="s">
        <v>99</v>
      </c>
      <c r="D156" s="389">
        <v>2019</v>
      </c>
      <c r="E156" s="389" t="s">
        <v>5278</v>
      </c>
      <c r="F156" s="540">
        <v>43819</v>
      </c>
      <c r="G156" s="394" t="s">
        <v>5286</v>
      </c>
      <c r="H156" s="541" t="s">
        <v>102</v>
      </c>
      <c r="I156" s="374" t="s">
        <v>5287</v>
      </c>
      <c r="J156" s="591" t="s">
        <v>896</v>
      </c>
      <c r="K156" s="394" t="s">
        <v>880</v>
      </c>
      <c r="L156" s="557" t="s">
        <v>146</v>
      </c>
      <c r="M156" s="394" t="s">
        <v>5288</v>
      </c>
      <c r="N156" s="394"/>
      <c r="O156" s="388">
        <v>1</v>
      </c>
      <c r="P156" s="389" t="s">
        <v>5289</v>
      </c>
      <c r="Q156" s="539" t="s">
        <v>109</v>
      </c>
      <c r="R156" s="24" t="s">
        <v>665</v>
      </c>
      <c r="S156" s="386">
        <v>43998</v>
      </c>
      <c r="T156" s="386">
        <v>44119</v>
      </c>
      <c r="U156" s="557"/>
      <c r="V156" s="14"/>
      <c r="W156" s="544">
        <f t="shared" si="0"/>
        <v>44119</v>
      </c>
      <c r="X156" s="562"/>
      <c r="Y156" s="18"/>
      <c r="Z156" s="546"/>
      <c r="AA156" s="560"/>
      <c r="AB156" s="18"/>
      <c r="AC156" s="18"/>
      <c r="AD156" s="18"/>
      <c r="AE156" s="589"/>
      <c r="AF156" s="18"/>
      <c r="AG156" s="18"/>
      <c r="AH156" s="18"/>
      <c r="AI156" s="562"/>
      <c r="AJ156" s="590"/>
      <c r="AK156" s="18"/>
      <c r="AL156" s="18"/>
      <c r="AM156" s="546"/>
      <c r="AN156" s="562">
        <v>44043</v>
      </c>
      <c r="AO156" s="549" t="s">
        <v>5284</v>
      </c>
      <c r="AP156" s="559">
        <v>1</v>
      </c>
      <c r="AQ156" s="562">
        <v>44067</v>
      </c>
      <c r="AR156" s="395" t="s">
        <v>5285</v>
      </c>
      <c r="AS156" s="15" t="s">
        <v>119</v>
      </c>
      <c r="AT156" s="587">
        <v>1</v>
      </c>
      <c r="AU156" s="546" t="s">
        <v>257</v>
      </c>
      <c r="AV156" s="560"/>
      <c r="AW156" s="18"/>
      <c r="AX156" s="561"/>
      <c r="AY156" s="562"/>
      <c r="AZ156" s="18"/>
      <c r="BA156" s="18"/>
      <c r="BB156" s="18"/>
      <c r="BC156" s="546"/>
      <c r="BD156" s="563"/>
      <c r="BE156" s="557"/>
      <c r="BF156" s="14" t="s">
        <v>4218</v>
      </c>
      <c r="BG156" s="395" t="s">
        <v>5290</v>
      </c>
      <c r="BH156" s="554" t="s">
        <v>114</v>
      </c>
      <c r="BI156" s="564">
        <v>44067</v>
      </c>
      <c r="BJ156" s="14" t="s">
        <v>310</v>
      </c>
      <c r="BK156" s="561"/>
      <c r="BL156" s="503"/>
      <c r="BM156" s="503"/>
      <c r="BN156" s="503"/>
      <c r="BO156" s="503"/>
      <c r="BP156" s="503"/>
      <c r="BQ156" s="503"/>
      <c r="BR156" s="503"/>
      <c r="BS156" s="503"/>
      <c r="BT156" s="503"/>
      <c r="BU156" s="503"/>
      <c r="BV156" s="503"/>
      <c r="BW156" s="503"/>
      <c r="BX156" s="503"/>
      <c r="BY156" s="503"/>
      <c r="BZ156" s="503"/>
      <c r="CA156" s="503"/>
      <c r="CB156" s="503"/>
      <c r="CC156" s="503"/>
      <c r="CD156" s="503"/>
      <c r="CE156" s="503"/>
      <c r="CF156" s="503"/>
      <c r="CG156" s="503"/>
      <c r="CH156" s="503"/>
      <c r="CI156" s="503"/>
      <c r="CJ156" s="503"/>
      <c r="CK156" s="503"/>
      <c r="CL156" s="503"/>
      <c r="CM156" s="503"/>
      <c r="CN156" s="503"/>
      <c r="CO156" s="503"/>
      <c r="CP156" s="503"/>
      <c r="CQ156" s="503"/>
      <c r="CR156" s="503"/>
      <c r="CS156" s="503"/>
      <c r="CT156" s="503"/>
      <c r="CU156" s="503"/>
      <c r="CV156" s="503"/>
      <c r="CW156" s="503"/>
      <c r="CX156" s="503"/>
      <c r="CY156" s="503"/>
      <c r="CZ156" s="503"/>
      <c r="DA156" s="503"/>
      <c r="DB156" s="503"/>
      <c r="DC156" s="503"/>
      <c r="DD156" s="503"/>
      <c r="DE156" s="503"/>
      <c r="DF156" s="503"/>
      <c r="DG156" s="503"/>
      <c r="DH156" s="503"/>
      <c r="DI156" s="503"/>
      <c r="DJ156" s="503"/>
      <c r="DK156" s="503"/>
      <c r="DL156" s="503"/>
      <c r="DM156" s="503"/>
      <c r="DN156" s="503"/>
      <c r="DO156" s="503"/>
      <c r="DP156" s="503"/>
    </row>
    <row r="157" spans="1:120" ht="38.25" customHeight="1">
      <c r="A157" s="513"/>
      <c r="B157" s="556" t="e">
        <f t="shared" si="19"/>
        <v>#REF!</v>
      </c>
      <c r="C157" s="539" t="s">
        <v>99</v>
      </c>
      <c r="D157" s="389">
        <v>2019</v>
      </c>
      <c r="E157" s="389" t="s">
        <v>5278</v>
      </c>
      <c r="F157" s="540">
        <v>43819</v>
      </c>
      <c r="G157" s="394" t="s">
        <v>929</v>
      </c>
      <c r="H157" s="541" t="s">
        <v>102</v>
      </c>
      <c r="I157" s="374" t="s">
        <v>5291</v>
      </c>
      <c r="J157" s="394" t="s">
        <v>5280</v>
      </c>
      <c r="K157" s="394" t="s">
        <v>352</v>
      </c>
      <c r="L157" s="557" t="s">
        <v>146</v>
      </c>
      <c r="M157" s="394" t="s">
        <v>5292</v>
      </c>
      <c r="N157" s="394"/>
      <c r="O157" s="388">
        <v>1</v>
      </c>
      <c r="P157" s="389" t="s">
        <v>5289</v>
      </c>
      <c r="Q157" s="539" t="s">
        <v>109</v>
      </c>
      <c r="R157" s="24" t="s">
        <v>665</v>
      </c>
      <c r="S157" s="386">
        <v>43998</v>
      </c>
      <c r="T157" s="386">
        <v>44150</v>
      </c>
      <c r="U157" s="557"/>
      <c r="V157" s="14"/>
      <c r="W157" s="544">
        <f t="shared" si="0"/>
        <v>44150</v>
      </c>
      <c r="X157" s="562"/>
      <c r="Y157" s="18"/>
      <c r="Z157" s="546"/>
      <c r="AA157" s="560"/>
      <c r="AB157" s="18"/>
      <c r="AC157" s="18"/>
      <c r="AD157" s="18"/>
      <c r="AE157" s="546"/>
      <c r="AF157" s="513"/>
      <c r="AG157" s="513"/>
      <c r="AH157" s="513"/>
      <c r="AI157" s="562"/>
      <c r="AJ157" s="590"/>
      <c r="AK157" s="18"/>
      <c r="AL157" s="18"/>
      <c r="AM157" s="546"/>
      <c r="AN157" s="562">
        <v>44043</v>
      </c>
      <c r="AO157" s="394" t="s">
        <v>5293</v>
      </c>
      <c r="AP157" s="559">
        <v>0</v>
      </c>
      <c r="AQ157" s="562">
        <v>44067</v>
      </c>
      <c r="AR157" s="395" t="s">
        <v>5285</v>
      </c>
      <c r="AS157" s="15" t="s">
        <v>119</v>
      </c>
      <c r="AT157" s="587">
        <v>1</v>
      </c>
      <c r="AU157" s="546" t="s">
        <v>257</v>
      </c>
      <c r="AV157" s="560"/>
      <c r="AW157" s="18"/>
      <c r="AX157" s="561"/>
      <c r="AY157" s="562"/>
      <c r="AZ157" s="18"/>
      <c r="BA157" s="18"/>
      <c r="BB157" s="18"/>
      <c r="BC157" s="546"/>
      <c r="BD157" s="563"/>
      <c r="BE157" s="557"/>
      <c r="BF157" s="14" t="s">
        <v>4218</v>
      </c>
      <c r="BG157" s="395" t="s">
        <v>5290</v>
      </c>
      <c r="BH157" s="554" t="s">
        <v>114</v>
      </c>
      <c r="BI157" s="564">
        <v>44067</v>
      </c>
      <c r="BJ157" s="14" t="s">
        <v>310</v>
      </c>
      <c r="BK157" s="561"/>
      <c r="BL157" s="503"/>
      <c r="BM157" s="503"/>
      <c r="BN157" s="503"/>
      <c r="BO157" s="503"/>
      <c r="BP157" s="503"/>
      <c r="BQ157" s="503"/>
      <c r="BR157" s="503"/>
      <c r="BS157" s="503"/>
      <c r="BT157" s="503"/>
      <c r="BU157" s="503"/>
      <c r="BV157" s="503"/>
      <c r="BW157" s="503"/>
      <c r="BX157" s="503"/>
      <c r="BY157" s="503"/>
      <c r="BZ157" s="503"/>
      <c r="CA157" s="503"/>
      <c r="CB157" s="503"/>
      <c r="CC157" s="503"/>
      <c r="CD157" s="503"/>
      <c r="CE157" s="503"/>
      <c r="CF157" s="503"/>
      <c r="CG157" s="503"/>
      <c r="CH157" s="503"/>
      <c r="CI157" s="503"/>
      <c r="CJ157" s="503"/>
      <c r="CK157" s="503"/>
      <c r="CL157" s="503"/>
      <c r="CM157" s="503"/>
      <c r="CN157" s="503"/>
      <c r="CO157" s="503"/>
      <c r="CP157" s="503"/>
      <c r="CQ157" s="503"/>
      <c r="CR157" s="503"/>
      <c r="CS157" s="503"/>
      <c r="CT157" s="503"/>
      <c r="CU157" s="503"/>
      <c r="CV157" s="503"/>
      <c r="CW157" s="503"/>
      <c r="CX157" s="503"/>
      <c r="CY157" s="503"/>
      <c r="CZ157" s="503"/>
      <c r="DA157" s="503"/>
      <c r="DB157" s="503"/>
      <c r="DC157" s="503"/>
      <c r="DD157" s="503"/>
      <c r="DE157" s="503"/>
      <c r="DF157" s="503"/>
      <c r="DG157" s="503"/>
      <c r="DH157" s="503"/>
      <c r="DI157" s="503"/>
      <c r="DJ157" s="503"/>
      <c r="DK157" s="503"/>
      <c r="DL157" s="503"/>
      <c r="DM157" s="503"/>
      <c r="DN157" s="503"/>
      <c r="DO157" s="503"/>
      <c r="DP157" s="503"/>
    </row>
    <row r="158" spans="1:120" ht="38.25" customHeight="1">
      <c r="A158" s="513"/>
      <c r="B158" s="556">
        <v>95</v>
      </c>
      <c r="C158" s="539" t="s">
        <v>99</v>
      </c>
      <c r="D158" s="14">
        <v>2019</v>
      </c>
      <c r="E158" s="389" t="s">
        <v>5056</v>
      </c>
      <c r="F158" s="565">
        <v>43707</v>
      </c>
      <c r="G158" s="592"/>
      <c r="H158" s="541" t="s">
        <v>102</v>
      </c>
      <c r="I158" s="395" t="s">
        <v>5267</v>
      </c>
      <c r="J158" s="395" t="s">
        <v>5267</v>
      </c>
      <c r="K158" s="395" t="s">
        <v>5268</v>
      </c>
      <c r="L158" s="557" t="s">
        <v>146</v>
      </c>
      <c r="M158" s="26" t="s">
        <v>5294</v>
      </c>
      <c r="N158" s="18"/>
      <c r="O158" s="547">
        <v>1</v>
      </c>
      <c r="P158" s="395" t="s">
        <v>5295</v>
      </c>
      <c r="Q158" s="539" t="s">
        <v>167</v>
      </c>
      <c r="R158" s="14" t="s">
        <v>753</v>
      </c>
      <c r="S158" s="540">
        <v>43724</v>
      </c>
      <c r="T158" s="540">
        <v>43830</v>
      </c>
      <c r="U158" s="557"/>
      <c r="V158" s="14"/>
      <c r="W158" s="544">
        <v>43830</v>
      </c>
      <c r="X158" s="562">
        <v>44067</v>
      </c>
      <c r="Y158" s="394" t="s">
        <v>5296</v>
      </c>
      <c r="Z158" s="14" t="s">
        <v>183</v>
      </c>
      <c r="AA158" s="388">
        <v>1</v>
      </c>
      <c r="AB158" s="546" t="s">
        <v>257</v>
      </c>
      <c r="AC158" s="563" t="s">
        <v>260</v>
      </c>
      <c r="AD158" s="557" t="s">
        <v>260</v>
      </c>
      <c r="AE158" s="389" t="s">
        <v>4218</v>
      </c>
      <c r="AF158" s="394" t="s">
        <v>5297</v>
      </c>
      <c r="AG158" s="554" t="s">
        <v>5298</v>
      </c>
      <c r="AH158" s="564">
        <v>44067</v>
      </c>
      <c r="AI158" s="14" t="s">
        <v>310</v>
      </c>
      <c r="AJ158" s="394" t="s">
        <v>5299</v>
      </c>
      <c r="AK158" s="561"/>
      <c r="AL158" s="562"/>
      <c r="AM158" s="18"/>
      <c r="AN158" s="18"/>
      <c r="AO158" s="18"/>
      <c r="AP158" s="546"/>
      <c r="AQ158" s="560"/>
      <c r="AR158" s="18"/>
      <c r="AS158" s="561"/>
      <c r="AT158" s="560"/>
      <c r="AU158" s="18"/>
      <c r="AV158" s="18"/>
      <c r="AW158" s="18"/>
      <c r="AX158" s="561"/>
      <c r="AY158" s="560"/>
      <c r="AZ158" s="18"/>
      <c r="BA158" s="561"/>
      <c r="BB158" s="562"/>
      <c r="BC158" s="18"/>
      <c r="BD158" s="18"/>
      <c r="BE158" s="18"/>
      <c r="BF158" s="546"/>
      <c r="BG158" s="563"/>
      <c r="BH158" s="557"/>
      <c r="BI158" s="14"/>
      <c r="BJ158" s="18"/>
      <c r="BK158" s="554"/>
      <c r="BL158" s="564"/>
      <c r="BM158" s="14"/>
      <c r="BN158" s="561"/>
      <c r="BO158" s="503"/>
      <c r="BP158" s="503"/>
      <c r="BQ158" s="503"/>
      <c r="BR158" s="503"/>
      <c r="BS158" s="503"/>
      <c r="BT158" s="503"/>
      <c r="BU158" s="503"/>
      <c r="BV158" s="503"/>
      <c r="BW158" s="503"/>
      <c r="BX158" s="503"/>
      <c r="BY158" s="503"/>
      <c r="BZ158" s="503"/>
      <c r="CA158" s="503"/>
      <c r="CB158" s="503"/>
      <c r="CC158" s="503"/>
      <c r="CD158" s="503"/>
      <c r="CE158" s="503"/>
      <c r="CF158" s="503"/>
      <c r="CG158" s="503"/>
      <c r="CH158" s="503"/>
      <c r="CI158" s="503"/>
      <c r="CJ158" s="503"/>
      <c r="CK158" s="503"/>
      <c r="CL158" s="503"/>
      <c r="CM158" s="503"/>
      <c r="CN158" s="503"/>
      <c r="CO158" s="503"/>
      <c r="CP158" s="503"/>
      <c r="CQ158" s="503"/>
      <c r="CR158" s="503"/>
      <c r="CS158" s="503"/>
      <c r="CT158" s="503"/>
      <c r="CU158" s="503"/>
      <c r="CV158" s="503"/>
      <c r="CW158" s="503"/>
      <c r="CX158" s="503"/>
      <c r="CY158" s="503"/>
      <c r="CZ158" s="503"/>
      <c r="DA158" s="503"/>
      <c r="DB158" s="503"/>
      <c r="DC158" s="503"/>
      <c r="DD158" s="503"/>
      <c r="DE158" s="503"/>
      <c r="DF158" s="503"/>
      <c r="DG158" s="503"/>
      <c r="DH158" s="503"/>
      <c r="DI158" s="503"/>
      <c r="DJ158" s="503"/>
      <c r="DK158" s="503"/>
      <c r="DL158" s="503"/>
      <c r="DM158" s="503"/>
      <c r="DN158" s="503"/>
      <c r="DO158" s="503"/>
      <c r="DP158" s="503"/>
    </row>
    <row r="159" spans="1:120" ht="38.25" customHeight="1">
      <c r="A159" s="513"/>
      <c r="B159" s="556">
        <v>100</v>
      </c>
      <c r="C159" s="539" t="s">
        <v>99</v>
      </c>
      <c r="D159" s="389">
        <v>2019</v>
      </c>
      <c r="E159" s="389" t="s">
        <v>203</v>
      </c>
      <c r="F159" s="565"/>
      <c r="G159" s="592"/>
      <c r="H159" s="541" t="s">
        <v>102</v>
      </c>
      <c r="I159" s="395" t="s">
        <v>5300</v>
      </c>
      <c r="J159" s="395" t="s">
        <v>5300</v>
      </c>
      <c r="K159" s="395" t="s">
        <v>5301</v>
      </c>
      <c r="L159" s="557" t="s">
        <v>146</v>
      </c>
      <c r="M159" s="395" t="s">
        <v>5302</v>
      </c>
      <c r="N159" s="18"/>
      <c r="O159" s="389">
        <v>1</v>
      </c>
      <c r="P159" s="372" t="s">
        <v>5303</v>
      </c>
      <c r="Q159" s="593" t="s">
        <v>167</v>
      </c>
      <c r="R159" s="372" t="s">
        <v>210</v>
      </c>
      <c r="S159" s="381">
        <v>43832</v>
      </c>
      <c r="T159" s="381">
        <v>43920</v>
      </c>
      <c r="U159" s="557"/>
      <c r="V159" s="14"/>
      <c r="W159" s="544">
        <v>43920</v>
      </c>
      <c r="X159" s="562">
        <v>44067</v>
      </c>
      <c r="Y159" s="394" t="s">
        <v>5304</v>
      </c>
      <c r="Z159" s="14" t="s">
        <v>183</v>
      </c>
      <c r="AA159" s="388">
        <v>1</v>
      </c>
      <c r="AB159" s="584" t="s">
        <v>257</v>
      </c>
      <c r="AC159" s="563" t="s">
        <v>260</v>
      </c>
      <c r="AD159" s="557" t="s">
        <v>260</v>
      </c>
      <c r="AE159" s="594" t="s">
        <v>4218</v>
      </c>
      <c r="AF159" s="394" t="s">
        <v>5305</v>
      </c>
      <c r="AG159" s="554" t="s">
        <v>5298</v>
      </c>
      <c r="AH159" s="564">
        <v>44067</v>
      </c>
      <c r="AI159" s="14" t="s">
        <v>310</v>
      </c>
      <c r="AJ159" s="394" t="s">
        <v>5306</v>
      </c>
      <c r="AK159" s="561"/>
      <c r="AL159" s="562"/>
      <c r="AM159" s="18"/>
      <c r="AN159" s="18"/>
      <c r="AO159" s="18"/>
      <c r="AP159" s="546"/>
      <c r="AQ159" s="560"/>
      <c r="AR159" s="18"/>
      <c r="AS159" s="561"/>
      <c r="AT159" s="560"/>
      <c r="AU159" s="18"/>
      <c r="AV159" s="18"/>
      <c r="AW159" s="18"/>
      <c r="AX159" s="561"/>
      <c r="AY159" s="560"/>
      <c r="AZ159" s="18"/>
      <c r="BA159" s="561"/>
      <c r="BB159" s="562"/>
      <c r="BC159" s="18"/>
      <c r="BD159" s="18"/>
      <c r="BE159" s="18"/>
      <c r="BF159" s="546"/>
      <c r="BG159" s="563"/>
      <c r="BH159" s="557"/>
      <c r="BI159" s="14"/>
      <c r="BJ159" s="18"/>
      <c r="BK159" s="554"/>
      <c r="BL159" s="564"/>
      <c r="BM159" s="14"/>
      <c r="BN159" s="561"/>
      <c r="BO159" s="503"/>
      <c r="BP159" s="503"/>
      <c r="BQ159" s="503"/>
      <c r="BR159" s="503"/>
      <c r="BS159" s="503"/>
      <c r="BT159" s="503"/>
      <c r="BU159" s="503"/>
      <c r="BV159" s="503"/>
      <c r="BW159" s="503"/>
      <c r="BX159" s="503"/>
      <c r="BY159" s="503"/>
      <c r="BZ159" s="503"/>
      <c r="CA159" s="503"/>
      <c r="CB159" s="503"/>
      <c r="CC159" s="503"/>
      <c r="CD159" s="503"/>
      <c r="CE159" s="503"/>
      <c r="CF159" s="503"/>
      <c r="CG159" s="503"/>
      <c r="CH159" s="503"/>
      <c r="CI159" s="503"/>
      <c r="CJ159" s="503"/>
      <c r="CK159" s="503"/>
      <c r="CL159" s="503"/>
      <c r="CM159" s="503"/>
      <c r="CN159" s="503"/>
      <c r="CO159" s="503"/>
      <c r="CP159" s="503"/>
      <c r="CQ159" s="503"/>
      <c r="CR159" s="503"/>
      <c r="CS159" s="503"/>
      <c r="CT159" s="503"/>
      <c r="CU159" s="503"/>
      <c r="CV159" s="503"/>
      <c r="CW159" s="503"/>
      <c r="CX159" s="503"/>
      <c r="CY159" s="503"/>
      <c r="CZ159" s="503"/>
      <c r="DA159" s="503"/>
      <c r="DB159" s="503"/>
      <c r="DC159" s="503"/>
      <c r="DD159" s="503"/>
      <c r="DE159" s="503"/>
      <c r="DF159" s="503"/>
      <c r="DG159" s="503"/>
      <c r="DH159" s="503"/>
      <c r="DI159" s="503"/>
      <c r="DJ159" s="503"/>
      <c r="DK159" s="503"/>
      <c r="DL159" s="503"/>
      <c r="DM159" s="503"/>
      <c r="DN159" s="503"/>
      <c r="DO159" s="503"/>
      <c r="DP159" s="503"/>
    </row>
    <row r="160" spans="1:120" ht="38.25" customHeight="1">
      <c r="A160" s="513"/>
      <c r="B160" s="556">
        <v>114</v>
      </c>
      <c r="C160" s="539" t="s">
        <v>99</v>
      </c>
      <c r="D160" s="18"/>
      <c r="E160" s="389" t="s">
        <v>1050</v>
      </c>
      <c r="F160" s="565"/>
      <c r="G160" s="592"/>
      <c r="H160" s="541" t="s">
        <v>102</v>
      </c>
      <c r="I160" s="395" t="s">
        <v>5307</v>
      </c>
      <c r="J160" s="395" t="s">
        <v>5308</v>
      </c>
      <c r="K160" s="395" t="s">
        <v>5309</v>
      </c>
      <c r="L160" s="557" t="s">
        <v>146</v>
      </c>
      <c r="M160" s="395" t="s">
        <v>5310</v>
      </c>
      <c r="N160" s="18"/>
      <c r="O160" s="547">
        <v>1</v>
      </c>
      <c r="P160" s="389" t="s">
        <v>5311</v>
      </c>
      <c r="Q160" s="539" t="s">
        <v>533</v>
      </c>
      <c r="R160" s="389" t="s">
        <v>4908</v>
      </c>
      <c r="S160" s="540">
        <v>42768</v>
      </c>
      <c r="T160" s="540">
        <v>43735</v>
      </c>
      <c r="U160" s="557"/>
      <c r="V160" s="14"/>
      <c r="W160" s="544">
        <v>43735</v>
      </c>
      <c r="X160" s="562">
        <v>44067</v>
      </c>
      <c r="Y160" s="394" t="s">
        <v>5312</v>
      </c>
      <c r="Z160" s="14" t="s">
        <v>183</v>
      </c>
      <c r="AA160" s="388">
        <v>1</v>
      </c>
      <c r="AB160" s="546" t="s">
        <v>257</v>
      </c>
      <c r="AC160" s="563"/>
      <c r="AD160" s="557"/>
      <c r="AE160" s="389" t="s">
        <v>4218</v>
      </c>
      <c r="AF160" s="395" t="s">
        <v>5313</v>
      </c>
      <c r="AG160" s="554" t="s">
        <v>5298</v>
      </c>
      <c r="AH160" s="564">
        <v>44067</v>
      </c>
      <c r="AI160" s="14" t="s">
        <v>310</v>
      </c>
      <c r="AJ160" s="395" t="s">
        <v>5314</v>
      </c>
      <c r="AK160" s="561"/>
      <c r="AL160" s="562"/>
      <c r="AM160" s="18"/>
      <c r="AN160" s="18"/>
      <c r="AO160" s="18"/>
      <c r="AP160" s="546"/>
      <c r="AQ160" s="560"/>
      <c r="AR160" s="18"/>
      <c r="AS160" s="561"/>
      <c r="AT160" s="560"/>
      <c r="AU160" s="18"/>
      <c r="AV160" s="18"/>
      <c r="AW160" s="18"/>
      <c r="AX160" s="561"/>
      <c r="AY160" s="560"/>
      <c r="AZ160" s="18"/>
      <c r="BA160" s="561"/>
      <c r="BB160" s="562"/>
      <c r="BC160" s="18"/>
      <c r="BD160" s="18"/>
      <c r="BE160" s="18"/>
      <c r="BF160" s="546"/>
      <c r="BG160" s="563"/>
      <c r="BH160" s="557"/>
      <c r="BI160" s="14"/>
      <c r="BJ160" s="18"/>
      <c r="BK160" s="554"/>
      <c r="BL160" s="564"/>
      <c r="BM160" s="14"/>
      <c r="BN160" s="561"/>
      <c r="BO160" s="503"/>
      <c r="BP160" s="503"/>
      <c r="BQ160" s="503"/>
      <c r="BR160" s="503"/>
      <c r="BS160" s="503"/>
      <c r="BT160" s="503"/>
      <c r="BU160" s="503"/>
      <c r="BV160" s="503"/>
      <c r="BW160" s="503"/>
      <c r="BX160" s="503"/>
      <c r="BY160" s="503"/>
      <c r="BZ160" s="503"/>
      <c r="CA160" s="503"/>
      <c r="CB160" s="503"/>
      <c r="CC160" s="503"/>
      <c r="CD160" s="503"/>
      <c r="CE160" s="503"/>
      <c r="CF160" s="503"/>
      <c r="CG160" s="503"/>
      <c r="CH160" s="503"/>
      <c r="CI160" s="503"/>
      <c r="CJ160" s="503"/>
      <c r="CK160" s="503"/>
      <c r="CL160" s="503"/>
      <c r="CM160" s="503"/>
      <c r="CN160" s="503"/>
      <c r="CO160" s="503"/>
      <c r="CP160" s="503"/>
      <c r="CQ160" s="503"/>
      <c r="CR160" s="503"/>
      <c r="CS160" s="503"/>
      <c r="CT160" s="503"/>
      <c r="CU160" s="503"/>
      <c r="CV160" s="503"/>
      <c r="CW160" s="503"/>
      <c r="CX160" s="503"/>
      <c r="CY160" s="503"/>
      <c r="CZ160" s="503"/>
      <c r="DA160" s="503"/>
      <c r="DB160" s="503"/>
      <c r="DC160" s="503"/>
      <c r="DD160" s="503"/>
      <c r="DE160" s="503"/>
      <c r="DF160" s="503"/>
      <c r="DG160" s="503"/>
      <c r="DH160" s="503"/>
      <c r="DI160" s="503"/>
      <c r="DJ160" s="503"/>
      <c r="DK160" s="503"/>
      <c r="DL160" s="503"/>
      <c r="DM160" s="503"/>
      <c r="DN160" s="503"/>
      <c r="DO160" s="503"/>
      <c r="DP160" s="503"/>
    </row>
    <row r="161" spans="1:120" ht="38.25" customHeight="1">
      <c r="A161" s="513"/>
      <c r="B161" s="556">
        <v>115</v>
      </c>
      <c r="C161" s="539" t="s">
        <v>99</v>
      </c>
      <c r="D161" s="18"/>
      <c r="E161" s="389" t="s">
        <v>1050</v>
      </c>
      <c r="F161" s="565"/>
      <c r="G161" s="592"/>
      <c r="H161" s="541" t="s">
        <v>102</v>
      </c>
      <c r="I161" s="14" t="s">
        <v>171</v>
      </c>
      <c r="J161" s="24" t="s">
        <v>171</v>
      </c>
      <c r="K161" s="395" t="s">
        <v>5309</v>
      </c>
      <c r="L161" s="557" t="s">
        <v>106</v>
      </c>
      <c r="M161" s="395" t="s">
        <v>5315</v>
      </c>
      <c r="N161" s="18"/>
      <c r="O161" s="389">
        <v>1</v>
      </c>
      <c r="P161" s="389" t="s">
        <v>4953</v>
      </c>
      <c r="Q161" s="539" t="s">
        <v>533</v>
      </c>
      <c r="R161" s="389" t="s">
        <v>5316</v>
      </c>
      <c r="S161" s="540">
        <v>42874</v>
      </c>
      <c r="T161" s="540">
        <v>43735</v>
      </c>
      <c r="U161" s="557"/>
      <c r="V161" s="14"/>
      <c r="W161" s="544">
        <v>43735</v>
      </c>
      <c r="X161" s="562">
        <v>44067</v>
      </c>
      <c r="Y161" s="394" t="s">
        <v>5312</v>
      </c>
      <c r="Z161" s="14" t="s">
        <v>183</v>
      </c>
      <c r="AA161" s="388">
        <v>1</v>
      </c>
      <c r="AB161" s="546" t="s">
        <v>257</v>
      </c>
      <c r="AC161" s="563"/>
      <c r="AD161" s="557"/>
      <c r="AE161" s="389" t="s">
        <v>4218</v>
      </c>
      <c r="AF161" s="549" t="s">
        <v>5317</v>
      </c>
      <c r="AG161" s="554" t="s">
        <v>5298</v>
      </c>
      <c r="AH161" s="564">
        <v>44067</v>
      </c>
      <c r="AI161" s="14" t="s">
        <v>310</v>
      </c>
      <c r="AJ161" s="395" t="s">
        <v>5318</v>
      </c>
      <c r="AK161" s="561"/>
      <c r="AL161" s="562"/>
      <c r="AM161" s="18"/>
      <c r="AN161" s="18"/>
      <c r="AO161" s="18"/>
      <c r="AP161" s="546"/>
      <c r="AQ161" s="560"/>
      <c r="AR161" s="18"/>
      <c r="AS161" s="561"/>
      <c r="AT161" s="560"/>
      <c r="AU161" s="18"/>
      <c r="AV161" s="18"/>
      <c r="AW161" s="18"/>
      <c r="AX161" s="561"/>
      <c r="AY161" s="560"/>
      <c r="AZ161" s="18"/>
      <c r="BA161" s="561"/>
      <c r="BB161" s="562"/>
      <c r="BC161" s="18"/>
      <c r="BD161" s="18"/>
      <c r="BE161" s="18"/>
      <c r="BF161" s="546"/>
      <c r="BG161" s="563"/>
      <c r="BH161" s="557"/>
      <c r="BI161" s="14"/>
      <c r="BJ161" s="18"/>
      <c r="BK161" s="554"/>
      <c r="BL161" s="564"/>
      <c r="BM161" s="14"/>
      <c r="BN161" s="561"/>
      <c r="BO161" s="503"/>
      <c r="BP161" s="503"/>
      <c r="BQ161" s="503"/>
      <c r="BR161" s="503"/>
      <c r="BS161" s="503"/>
      <c r="BT161" s="503"/>
      <c r="BU161" s="503"/>
      <c r="BV161" s="503"/>
      <c r="BW161" s="503"/>
      <c r="BX161" s="503"/>
      <c r="BY161" s="503"/>
      <c r="BZ161" s="503"/>
      <c r="CA161" s="503"/>
      <c r="CB161" s="503"/>
      <c r="CC161" s="503"/>
      <c r="CD161" s="503"/>
      <c r="CE161" s="503"/>
      <c r="CF161" s="503"/>
      <c r="CG161" s="503"/>
      <c r="CH161" s="503"/>
      <c r="CI161" s="503"/>
      <c r="CJ161" s="503"/>
      <c r="CK161" s="503"/>
      <c r="CL161" s="503"/>
      <c r="CM161" s="503"/>
      <c r="CN161" s="503"/>
      <c r="CO161" s="503"/>
      <c r="CP161" s="503"/>
      <c r="CQ161" s="503"/>
      <c r="CR161" s="503"/>
      <c r="CS161" s="503"/>
      <c r="CT161" s="503"/>
      <c r="CU161" s="503"/>
      <c r="CV161" s="503"/>
      <c r="CW161" s="503"/>
      <c r="CX161" s="503"/>
      <c r="CY161" s="503"/>
      <c r="CZ161" s="503"/>
      <c r="DA161" s="503"/>
      <c r="DB161" s="503"/>
      <c r="DC161" s="503"/>
      <c r="DD161" s="503"/>
      <c r="DE161" s="503"/>
      <c r="DF161" s="503"/>
      <c r="DG161" s="503"/>
      <c r="DH161" s="503"/>
      <c r="DI161" s="503"/>
      <c r="DJ161" s="503"/>
      <c r="DK161" s="503"/>
      <c r="DL161" s="503"/>
      <c r="DM161" s="503"/>
      <c r="DN161" s="503"/>
      <c r="DO161" s="503"/>
      <c r="DP161" s="503"/>
    </row>
    <row r="162" spans="1:120" ht="38.25" customHeight="1">
      <c r="A162" s="513"/>
      <c r="B162" s="556">
        <v>116</v>
      </c>
      <c r="C162" s="539" t="s">
        <v>99</v>
      </c>
      <c r="D162" s="18"/>
      <c r="E162" s="389" t="s">
        <v>1050</v>
      </c>
      <c r="F162" s="565"/>
      <c r="G162" s="592"/>
      <c r="H162" s="541" t="s">
        <v>102</v>
      </c>
      <c r="I162" s="14" t="s">
        <v>171</v>
      </c>
      <c r="J162" s="24" t="s">
        <v>171</v>
      </c>
      <c r="K162" s="395" t="s">
        <v>5309</v>
      </c>
      <c r="L162" s="557" t="s">
        <v>106</v>
      </c>
      <c r="M162" s="26" t="s">
        <v>5319</v>
      </c>
      <c r="N162" s="18"/>
      <c r="O162" s="389">
        <v>1</v>
      </c>
      <c r="P162" s="389" t="s">
        <v>5320</v>
      </c>
      <c r="Q162" s="539" t="s">
        <v>533</v>
      </c>
      <c r="R162" s="389" t="s">
        <v>110</v>
      </c>
      <c r="S162" s="540">
        <v>42737</v>
      </c>
      <c r="T162" s="540">
        <v>43735</v>
      </c>
      <c r="U162" s="557"/>
      <c r="V162" s="14"/>
      <c r="W162" s="544">
        <v>43735</v>
      </c>
      <c r="X162" s="562">
        <v>44067</v>
      </c>
      <c r="Y162" s="394" t="s">
        <v>5312</v>
      </c>
      <c r="Z162" s="14" t="s">
        <v>183</v>
      </c>
      <c r="AA162" s="388">
        <v>1</v>
      </c>
      <c r="AB162" s="546" t="s">
        <v>257</v>
      </c>
      <c r="AC162" s="563"/>
      <c r="AD162" s="557"/>
      <c r="AE162" s="389" t="s">
        <v>4218</v>
      </c>
      <c r="AF162" s="590" t="s">
        <v>5321</v>
      </c>
      <c r="AG162" s="554" t="s">
        <v>5298</v>
      </c>
      <c r="AH162" s="564">
        <v>44067</v>
      </c>
      <c r="AI162" s="14" t="s">
        <v>310</v>
      </c>
      <c r="AJ162" s="395" t="s">
        <v>5322</v>
      </c>
      <c r="AK162" s="561"/>
      <c r="AL162" s="562"/>
      <c r="AM162" s="18"/>
      <c r="AN162" s="18"/>
      <c r="AO162" s="18"/>
      <c r="AP162" s="546"/>
      <c r="AQ162" s="560"/>
      <c r="AR162" s="18"/>
      <c r="AS162" s="561"/>
      <c r="AT162" s="560"/>
      <c r="AU162" s="18"/>
      <c r="AV162" s="18"/>
      <c r="AW162" s="18"/>
      <c r="AX162" s="561"/>
      <c r="AY162" s="560"/>
      <c r="AZ162" s="18"/>
      <c r="BA162" s="561"/>
      <c r="BB162" s="562"/>
      <c r="BC162" s="18"/>
      <c r="BD162" s="18"/>
      <c r="BE162" s="18"/>
      <c r="BF162" s="546"/>
      <c r="BG162" s="563"/>
      <c r="BH162" s="557"/>
      <c r="BI162" s="14"/>
      <c r="BJ162" s="18"/>
      <c r="BK162" s="554"/>
      <c r="BL162" s="564"/>
      <c r="BM162" s="14"/>
      <c r="BN162" s="561"/>
      <c r="BO162" s="503"/>
      <c r="BP162" s="503"/>
      <c r="BQ162" s="503"/>
      <c r="BR162" s="503"/>
      <c r="BS162" s="503"/>
      <c r="BT162" s="503"/>
      <c r="BU162" s="503"/>
      <c r="BV162" s="503"/>
      <c r="BW162" s="503"/>
      <c r="BX162" s="503"/>
      <c r="BY162" s="503"/>
      <c r="BZ162" s="503"/>
      <c r="CA162" s="503"/>
      <c r="CB162" s="503"/>
      <c r="CC162" s="503"/>
      <c r="CD162" s="503"/>
      <c r="CE162" s="503"/>
      <c r="CF162" s="503"/>
      <c r="CG162" s="503"/>
      <c r="CH162" s="503"/>
      <c r="CI162" s="503"/>
      <c r="CJ162" s="503"/>
      <c r="CK162" s="503"/>
      <c r="CL162" s="503"/>
      <c r="CM162" s="503"/>
      <c r="CN162" s="503"/>
      <c r="CO162" s="503"/>
      <c r="CP162" s="503"/>
      <c r="CQ162" s="503"/>
      <c r="CR162" s="503"/>
      <c r="CS162" s="503"/>
      <c r="CT162" s="503"/>
      <c r="CU162" s="503"/>
      <c r="CV162" s="503"/>
      <c r="CW162" s="503"/>
      <c r="CX162" s="503"/>
      <c r="CY162" s="503"/>
      <c r="CZ162" s="503"/>
      <c r="DA162" s="503"/>
      <c r="DB162" s="503"/>
      <c r="DC162" s="503"/>
      <c r="DD162" s="503"/>
      <c r="DE162" s="503"/>
      <c r="DF162" s="503"/>
      <c r="DG162" s="503"/>
      <c r="DH162" s="503"/>
      <c r="DI162" s="503"/>
      <c r="DJ162" s="503"/>
      <c r="DK162" s="503"/>
      <c r="DL162" s="503"/>
      <c r="DM162" s="503"/>
      <c r="DN162" s="503"/>
      <c r="DO162" s="503"/>
      <c r="DP162" s="503"/>
    </row>
    <row r="163" spans="1:120" ht="38.25" customHeight="1">
      <c r="A163" s="513"/>
      <c r="B163" s="556">
        <v>137</v>
      </c>
      <c r="C163" s="595" t="s">
        <v>99</v>
      </c>
      <c r="D163" s="596">
        <v>2019</v>
      </c>
      <c r="E163" s="596" t="s">
        <v>772</v>
      </c>
      <c r="F163" s="597">
        <v>43934</v>
      </c>
      <c r="G163" s="598"/>
      <c r="H163" s="541" t="s">
        <v>370</v>
      </c>
      <c r="I163" s="394" t="s">
        <v>5323</v>
      </c>
      <c r="J163" s="394" t="s">
        <v>5324</v>
      </c>
      <c r="K163" s="394" t="s">
        <v>5325</v>
      </c>
      <c r="L163" s="557" t="s">
        <v>172</v>
      </c>
      <c r="M163" s="25" t="s">
        <v>5326</v>
      </c>
      <c r="N163" s="374"/>
      <c r="O163" s="599">
        <v>1</v>
      </c>
      <c r="P163" s="389" t="s">
        <v>5327</v>
      </c>
      <c r="Q163" s="595" t="s">
        <v>533</v>
      </c>
      <c r="R163" s="600" t="s">
        <v>534</v>
      </c>
      <c r="S163" s="601">
        <v>43955</v>
      </c>
      <c r="T163" s="601">
        <v>44046</v>
      </c>
      <c r="U163" s="602"/>
      <c r="V163" s="603"/>
      <c r="W163" s="604">
        <v>44046</v>
      </c>
      <c r="X163" s="562">
        <v>44067</v>
      </c>
      <c r="Y163" s="394" t="s">
        <v>5328</v>
      </c>
      <c r="Z163" s="14" t="s">
        <v>183</v>
      </c>
      <c r="AA163" s="388">
        <v>1</v>
      </c>
      <c r="AB163" s="605" t="s">
        <v>257</v>
      </c>
      <c r="AC163" s="563"/>
      <c r="AD163" s="557"/>
      <c r="AE163" s="603" t="s">
        <v>4218</v>
      </c>
      <c r="AF163" s="394" t="s">
        <v>5329</v>
      </c>
      <c r="AG163" s="606" t="s">
        <v>5298</v>
      </c>
      <c r="AH163" s="607">
        <v>44067</v>
      </c>
      <c r="AI163" s="603" t="s">
        <v>310</v>
      </c>
      <c r="AJ163" s="395" t="s">
        <v>5330</v>
      </c>
      <c r="AK163" s="561"/>
      <c r="AL163" s="562"/>
      <c r="AM163" s="18"/>
      <c r="AN163" s="18"/>
      <c r="AO163" s="18"/>
      <c r="AP163" s="546"/>
      <c r="AQ163" s="560"/>
      <c r="AR163" s="18"/>
      <c r="AS163" s="561"/>
      <c r="AT163" s="560"/>
      <c r="AU163" s="18"/>
      <c r="AV163" s="18"/>
      <c r="AW163" s="18"/>
      <c r="AX163" s="561"/>
      <c r="AY163" s="560"/>
      <c r="AZ163" s="18"/>
      <c r="BA163" s="561"/>
      <c r="BB163" s="562"/>
      <c r="BC163" s="18"/>
      <c r="BD163" s="18"/>
      <c r="BE163" s="18"/>
      <c r="BF163" s="546"/>
      <c r="BG163" s="563"/>
      <c r="BH163" s="557"/>
      <c r="BI163" s="14"/>
      <c r="BJ163" s="18"/>
      <c r="BK163" s="554"/>
      <c r="BL163" s="564"/>
      <c r="BM163" s="14"/>
      <c r="BN163" s="561"/>
      <c r="BO163" s="503"/>
      <c r="BP163" s="503"/>
      <c r="BQ163" s="503"/>
      <c r="BR163" s="503"/>
      <c r="BS163" s="503"/>
      <c r="BT163" s="503"/>
      <c r="BU163" s="503"/>
      <c r="BV163" s="503"/>
      <c r="BW163" s="503"/>
      <c r="BX163" s="503"/>
      <c r="BY163" s="503"/>
      <c r="BZ163" s="503"/>
      <c r="CA163" s="503"/>
      <c r="CB163" s="503"/>
      <c r="CC163" s="503"/>
      <c r="CD163" s="503"/>
      <c r="CE163" s="503"/>
      <c r="CF163" s="503"/>
      <c r="CG163" s="503"/>
      <c r="CH163" s="503"/>
      <c r="CI163" s="503"/>
      <c r="CJ163" s="503"/>
      <c r="CK163" s="503"/>
      <c r="CL163" s="503"/>
      <c r="CM163" s="503"/>
      <c r="CN163" s="503"/>
      <c r="CO163" s="503"/>
      <c r="CP163" s="503"/>
      <c r="CQ163" s="503"/>
      <c r="CR163" s="503"/>
      <c r="CS163" s="503"/>
      <c r="CT163" s="503"/>
      <c r="CU163" s="503"/>
      <c r="CV163" s="503"/>
      <c r="CW163" s="503"/>
      <c r="CX163" s="503"/>
      <c r="CY163" s="503"/>
      <c r="CZ163" s="503"/>
      <c r="DA163" s="503"/>
      <c r="DB163" s="503"/>
      <c r="DC163" s="503"/>
      <c r="DD163" s="503"/>
      <c r="DE163" s="503"/>
      <c r="DF163" s="503"/>
      <c r="DG163" s="503"/>
      <c r="DH163" s="503"/>
      <c r="DI163" s="503"/>
      <c r="DJ163" s="503"/>
      <c r="DK163" s="503"/>
      <c r="DL163" s="503"/>
      <c r="DM163" s="503"/>
      <c r="DN163" s="503"/>
      <c r="DO163" s="503"/>
      <c r="DP163" s="503"/>
    </row>
    <row r="164" spans="1:120" ht="38.25" customHeight="1">
      <c r="A164" s="513"/>
      <c r="B164" s="556">
        <v>138</v>
      </c>
      <c r="C164" s="595" t="s">
        <v>99</v>
      </c>
      <c r="D164" s="596">
        <v>2019</v>
      </c>
      <c r="E164" s="596" t="s">
        <v>772</v>
      </c>
      <c r="F164" s="597">
        <v>43934</v>
      </c>
      <c r="G164" s="598"/>
      <c r="H164" s="541" t="s">
        <v>370</v>
      </c>
      <c r="I164" s="394" t="s">
        <v>5331</v>
      </c>
      <c r="J164" s="394" t="s">
        <v>5332</v>
      </c>
      <c r="K164" s="394" t="s">
        <v>5325</v>
      </c>
      <c r="L164" s="557" t="s">
        <v>172</v>
      </c>
      <c r="M164" s="25" t="s">
        <v>5333</v>
      </c>
      <c r="N164" s="374"/>
      <c r="O164" s="547">
        <v>1</v>
      </c>
      <c r="P164" s="389" t="s">
        <v>5334</v>
      </c>
      <c r="Q164" s="595" t="s">
        <v>533</v>
      </c>
      <c r="R164" s="600" t="s">
        <v>534</v>
      </c>
      <c r="S164" s="601">
        <v>43917</v>
      </c>
      <c r="T164" s="601">
        <v>44053</v>
      </c>
      <c r="U164" s="602"/>
      <c r="V164" s="603"/>
      <c r="W164" s="604">
        <v>44053</v>
      </c>
      <c r="X164" s="562">
        <v>44067</v>
      </c>
      <c r="Y164" s="394" t="s">
        <v>5335</v>
      </c>
      <c r="Z164" s="14" t="s">
        <v>183</v>
      </c>
      <c r="AA164" s="388">
        <v>1</v>
      </c>
      <c r="AB164" s="605" t="s">
        <v>257</v>
      </c>
      <c r="AC164" s="563"/>
      <c r="AD164" s="557"/>
      <c r="AE164" s="603" t="s">
        <v>4218</v>
      </c>
      <c r="AF164" s="394" t="s">
        <v>5329</v>
      </c>
      <c r="AG164" s="606" t="s">
        <v>5298</v>
      </c>
      <c r="AH164" s="607">
        <v>44067</v>
      </c>
      <c r="AI164" s="603"/>
      <c r="AJ164" s="608"/>
      <c r="AK164" s="561"/>
      <c r="AL164" s="562"/>
      <c r="AM164" s="18"/>
      <c r="AN164" s="18"/>
      <c r="AO164" s="18"/>
      <c r="AP164" s="546"/>
      <c r="AQ164" s="560"/>
      <c r="AR164" s="18"/>
      <c r="AS164" s="561"/>
      <c r="AT164" s="560"/>
      <c r="AU164" s="18"/>
      <c r="AV164" s="18"/>
      <c r="AW164" s="18"/>
      <c r="AX164" s="561"/>
      <c r="AY164" s="560"/>
      <c r="AZ164" s="18"/>
      <c r="BA164" s="561"/>
      <c r="BB164" s="562"/>
      <c r="BC164" s="18"/>
      <c r="BD164" s="18"/>
      <c r="BE164" s="18"/>
      <c r="BF164" s="546"/>
      <c r="BG164" s="563"/>
      <c r="BH164" s="557"/>
      <c r="BI164" s="14"/>
      <c r="BJ164" s="18"/>
      <c r="BK164" s="554"/>
      <c r="BL164" s="564"/>
      <c r="BM164" s="14"/>
      <c r="BN164" s="561"/>
      <c r="BO164" s="503"/>
      <c r="BP164" s="503"/>
      <c r="BQ164" s="503"/>
      <c r="BR164" s="503"/>
      <c r="BS164" s="503"/>
      <c r="BT164" s="503"/>
      <c r="BU164" s="503"/>
      <c r="BV164" s="503"/>
      <c r="BW164" s="503"/>
      <c r="BX164" s="503"/>
      <c r="BY164" s="503"/>
      <c r="BZ164" s="503"/>
      <c r="CA164" s="503"/>
      <c r="CB164" s="503"/>
      <c r="CC164" s="503"/>
      <c r="CD164" s="503"/>
      <c r="CE164" s="503"/>
      <c r="CF164" s="503"/>
      <c r="CG164" s="503"/>
      <c r="CH164" s="503"/>
      <c r="CI164" s="503"/>
      <c r="CJ164" s="503"/>
      <c r="CK164" s="503"/>
      <c r="CL164" s="503"/>
      <c r="CM164" s="503"/>
      <c r="CN164" s="503"/>
      <c r="CO164" s="503"/>
      <c r="CP164" s="503"/>
      <c r="CQ164" s="503"/>
      <c r="CR164" s="503"/>
      <c r="CS164" s="503"/>
      <c r="CT164" s="503"/>
      <c r="CU164" s="503"/>
      <c r="CV164" s="503"/>
      <c r="CW164" s="503"/>
      <c r="CX164" s="503"/>
      <c r="CY164" s="503"/>
      <c r="CZ164" s="503"/>
      <c r="DA164" s="503"/>
      <c r="DB164" s="503"/>
      <c r="DC164" s="503"/>
      <c r="DD164" s="503"/>
      <c r="DE164" s="503"/>
      <c r="DF164" s="503"/>
      <c r="DG164" s="503"/>
      <c r="DH164" s="503"/>
      <c r="DI164" s="503"/>
      <c r="DJ164" s="503"/>
      <c r="DK164" s="503"/>
      <c r="DL164" s="503"/>
      <c r="DM164" s="503"/>
      <c r="DN164" s="503"/>
      <c r="DO164" s="503"/>
      <c r="DP164" s="503"/>
    </row>
    <row r="165" spans="1:120" ht="38.25" customHeight="1">
      <c r="A165" s="513"/>
      <c r="B165" s="556">
        <v>141</v>
      </c>
      <c r="C165" s="609" t="s">
        <v>99</v>
      </c>
      <c r="D165" s="610">
        <v>2020</v>
      </c>
      <c r="E165" s="596" t="s">
        <v>689</v>
      </c>
      <c r="F165" s="597">
        <v>43965</v>
      </c>
      <c r="G165" s="598"/>
      <c r="H165" s="611" t="s">
        <v>102</v>
      </c>
      <c r="I165" s="394" t="s">
        <v>5336</v>
      </c>
      <c r="J165" s="394" t="s">
        <v>5337</v>
      </c>
      <c r="K165" s="394" t="s">
        <v>5338</v>
      </c>
      <c r="L165" s="557" t="s">
        <v>106</v>
      </c>
      <c r="M165" s="394" t="s">
        <v>5339</v>
      </c>
      <c r="N165" s="15"/>
      <c r="O165" s="612">
        <v>4</v>
      </c>
      <c r="P165" s="24" t="s">
        <v>5340</v>
      </c>
      <c r="Q165" s="595" t="s">
        <v>533</v>
      </c>
      <c r="R165" s="600" t="s">
        <v>3757</v>
      </c>
      <c r="S165" s="601">
        <v>43983</v>
      </c>
      <c r="T165" s="601">
        <v>44012</v>
      </c>
      <c r="U165" s="602"/>
      <c r="V165" s="603"/>
      <c r="W165" s="604">
        <v>44012</v>
      </c>
      <c r="X165" s="562">
        <v>44067</v>
      </c>
      <c r="Y165" s="394" t="s">
        <v>5341</v>
      </c>
      <c r="Z165" s="14" t="s">
        <v>183</v>
      </c>
      <c r="AA165" s="388">
        <v>1</v>
      </c>
      <c r="AB165" s="605" t="s">
        <v>257</v>
      </c>
      <c r="AC165" s="563"/>
      <c r="AD165" s="557"/>
      <c r="AE165" s="603" t="s">
        <v>4218</v>
      </c>
      <c r="AF165" s="394" t="s">
        <v>5342</v>
      </c>
      <c r="AG165" s="606" t="s">
        <v>5298</v>
      </c>
      <c r="AH165" s="607">
        <v>44067</v>
      </c>
      <c r="AI165" s="603" t="s">
        <v>310</v>
      </c>
      <c r="AJ165" s="608" t="s">
        <v>5343</v>
      </c>
      <c r="AK165" s="561"/>
      <c r="AL165" s="562"/>
      <c r="AM165" s="18"/>
      <c r="AN165" s="18"/>
      <c r="AO165" s="18"/>
      <c r="AP165" s="546"/>
      <c r="AQ165" s="560"/>
      <c r="AR165" s="18"/>
      <c r="AS165" s="561"/>
      <c r="AT165" s="560"/>
      <c r="AU165" s="18"/>
      <c r="AV165" s="18"/>
      <c r="AW165" s="18"/>
      <c r="AX165" s="561"/>
      <c r="AY165" s="560"/>
      <c r="AZ165" s="18"/>
      <c r="BA165" s="561"/>
      <c r="BB165" s="562"/>
      <c r="BC165" s="18"/>
      <c r="BD165" s="18"/>
      <c r="BE165" s="18"/>
      <c r="BF165" s="546"/>
      <c r="BG165" s="563"/>
      <c r="BH165" s="557"/>
      <c r="BI165" s="14"/>
      <c r="BJ165" s="18"/>
      <c r="BK165" s="554"/>
      <c r="BL165" s="564"/>
      <c r="BM165" s="14"/>
      <c r="BN165" s="561"/>
      <c r="BO165" s="503"/>
      <c r="BP165" s="503"/>
      <c r="BQ165" s="503"/>
      <c r="BR165" s="503"/>
      <c r="BS165" s="503"/>
      <c r="BT165" s="503"/>
      <c r="BU165" s="503"/>
      <c r="BV165" s="503"/>
      <c r="BW165" s="503"/>
      <c r="BX165" s="503"/>
      <c r="BY165" s="503"/>
      <c r="BZ165" s="503"/>
      <c r="CA165" s="503"/>
      <c r="CB165" s="503"/>
      <c r="CC165" s="503"/>
      <c r="CD165" s="503"/>
      <c r="CE165" s="503"/>
      <c r="CF165" s="503"/>
      <c r="CG165" s="503"/>
      <c r="CH165" s="503"/>
      <c r="CI165" s="503"/>
      <c r="CJ165" s="503"/>
      <c r="CK165" s="503"/>
      <c r="CL165" s="503"/>
      <c r="CM165" s="503"/>
      <c r="CN165" s="503"/>
      <c r="CO165" s="503"/>
      <c r="CP165" s="503"/>
      <c r="CQ165" s="503"/>
      <c r="CR165" s="503"/>
      <c r="CS165" s="503"/>
      <c r="CT165" s="503"/>
      <c r="CU165" s="503"/>
      <c r="CV165" s="503"/>
      <c r="CW165" s="503"/>
      <c r="CX165" s="503"/>
      <c r="CY165" s="503"/>
      <c r="CZ165" s="503"/>
      <c r="DA165" s="503"/>
      <c r="DB165" s="503"/>
      <c r="DC165" s="503"/>
      <c r="DD165" s="503"/>
      <c r="DE165" s="503"/>
      <c r="DF165" s="503"/>
      <c r="DG165" s="503"/>
      <c r="DH165" s="503"/>
      <c r="DI165" s="503"/>
      <c r="DJ165" s="503"/>
      <c r="DK165" s="503"/>
      <c r="DL165" s="503"/>
      <c r="DM165" s="503"/>
      <c r="DN165" s="503"/>
      <c r="DO165" s="503"/>
      <c r="DP165" s="503"/>
    </row>
    <row r="166" spans="1:120" ht="38.25" customHeight="1">
      <c r="A166" s="513"/>
      <c r="B166" s="556">
        <v>144</v>
      </c>
      <c r="C166" s="609" t="s">
        <v>99</v>
      </c>
      <c r="D166" s="610">
        <v>2020</v>
      </c>
      <c r="E166" s="596" t="s">
        <v>5344</v>
      </c>
      <c r="F166" s="597">
        <v>43965</v>
      </c>
      <c r="G166" s="598"/>
      <c r="H166" s="611" t="s">
        <v>102</v>
      </c>
      <c r="I166" s="394" t="s">
        <v>5345</v>
      </c>
      <c r="J166" s="394" t="s">
        <v>5337</v>
      </c>
      <c r="K166" s="394" t="s">
        <v>5338</v>
      </c>
      <c r="L166" s="557" t="s">
        <v>146</v>
      </c>
      <c r="M166" s="394" t="s">
        <v>5346</v>
      </c>
      <c r="N166" s="15"/>
      <c r="O166" s="613">
        <v>1</v>
      </c>
      <c r="P166" s="24" t="s">
        <v>5347</v>
      </c>
      <c r="Q166" s="595" t="s">
        <v>533</v>
      </c>
      <c r="R166" s="600" t="s">
        <v>3757</v>
      </c>
      <c r="S166" s="601">
        <v>43983</v>
      </c>
      <c r="T166" s="601">
        <v>44012</v>
      </c>
      <c r="U166" s="602"/>
      <c r="V166" s="603"/>
      <c r="W166" s="604">
        <v>44012</v>
      </c>
      <c r="X166" s="562">
        <v>44067</v>
      </c>
      <c r="Y166" s="394" t="s">
        <v>5348</v>
      </c>
      <c r="Z166" s="14" t="s">
        <v>183</v>
      </c>
      <c r="AA166" s="388">
        <v>1</v>
      </c>
      <c r="AB166" s="605" t="s">
        <v>257</v>
      </c>
      <c r="AC166" s="563"/>
      <c r="AD166" s="557"/>
      <c r="AE166" s="603" t="s">
        <v>4218</v>
      </c>
      <c r="AF166" s="394" t="s">
        <v>5349</v>
      </c>
      <c r="AG166" s="606" t="s">
        <v>5298</v>
      </c>
      <c r="AH166" s="607">
        <v>44067</v>
      </c>
      <c r="AI166" s="603" t="s">
        <v>310</v>
      </c>
      <c r="AJ166" s="395" t="s">
        <v>5350</v>
      </c>
      <c r="AK166" s="561"/>
      <c r="AL166" s="562"/>
      <c r="AM166" s="18"/>
      <c r="AN166" s="18"/>
      <c r="AO166" s="18"/>
      <c r="AP166" s="546"/>
      <c r="AQ166" s="560"/>
      <c r="AR166" s="18"/>
      <c r="AS166" s="561"/>
      <c r="AT166" s="560"/>
      <c r="AU166" s="18"/>
      <c r="AV166" s="18"/>
      <c r="AW166" s="18"/>
      <c r="AX166" s="561"/>
      <c r="AY166" s="560"/>
      <c r="AZ166" s="18"/>
      <c r="BA166" s="561"/>
      <c r="BB166" s="562"/>
      <c r="BC166" s="18"/>
      <c r="BD166" s="18"/>
      <c r="BE166" s="18"/>
      <c r="BF166" s="546"/>
      <c r="BG166" s="563"/>
      <c r="BH166" s="557"/>
      <c r="BI166" s="14"/>
      <c r="BJ166" s="18"/>
      <c r="BK166" s="554"/>
      <c r="BL166" s="564"/>
      <c r="BM166" s="14"/>
      <c r="BN166" s="561"/>
      <c r="BO166" s="503"/>
      <c r="BP166" s="503"/>
      <c r="BQ166" s="503"/>
      <c r="BR166" s="503"/>
      <c r="BS166" s="503"/>
      <c r="BT166" s="503"/>
      <c r="BU166" s="503"/>
      <c r="BV166" s="503"/>
      <c r="BW166" s="503"/>
      <c r="BX166" s="503"/>
      <c r="BY166" s="503"/>
      <c r="BZ166" s="503"/>
      <c r="CA166" s="503"/>
      <c r="CB166" s="503"/>
      <c r="CC166" s="503"/>
      <c r="CD166" s="503"/>
      <c r="CE166" s="503"/>
      <c r="CF166" s="503"/>
      <c r="CG166" s="503"/>
      <c r="CH166" s="503"/>
      <c r="CI166" s="503"/>
      <c r="CJ166" s="503"/>
      <c r="CK166" s="503"/>
      <c r="CL166" s="503"/>
      <c r="CM166" s="503"/>
      <c r="CN166" s="503"/>
      <c r="CO166" s="503"/>
      <c r="CP166" s="503"/>
      <c r="CQ166" s="503"/>
      <c r="CR166" s="503"/>
      <c r="CS166" s="503"/>
      <c r="CT166" s="503"/>
      <c r="CU166" s="503"/>
      <c r="CV166" s="503"/>
      <c r="CW166" s="503"/>
      <c r="CX166" s="503"/>
      <c r="CY166" s="503"/>
      <c r="CZ166" s="503"/>
      <c r="DA166" s="503"/>
      <c r="DB166" s="503"/>
      <c r="DC166" s="503"/>
      <c r="DD166" s="503"/>
      <c r="DE166" s="503"/>
      <c r="DF166" s="503"/>
      <c r="DG166" s="503"/>
      <c r="DH166" s="503"/>
      <c r="DI166" s="503"/>
      <c r="DJ166" s="503"/>
      <c r="DK166" s="503"/>
      <c r="DL166" s="503"/>
      <c r="DM166" s="503"/>
      <c r="DN166" s="503"/>
      <c r="DO166" s="503"/>
      <c r="DP166" s="503"/>
    </row>
    <row r="167" spans="1:120" ht="38.25" customHeight="1">
      <c r="A167" s="513"/>
      <c r="B167" s="556">
        <v>145</v>
      </c>
      <c r="C167" s="609" t="s">
        <v>99</v>
      </c>
      <c r="D167" s="610">
        <v>2020</v>
      </c>
      <c r="E167" s="596" t="s">
        <v>689</v>
      </c>
      <c r="F167" s="597">
        <v>43965</v>
      </c>
      <c r="G167" s="598"/>
      <c r="H167" s="611" t="s">
        <v>102</v>
      </c>
      <c r="I167" s="394" t="s">
        <v>5351</v>
      </c>
      <c r="J167" s="394" t="s">
        <v>5352</v>
      </c>
      <c r="K167" s="394" t="s">
        <v>5338</v>
      </c>
      <c r="L167" s="602" t="s">
        <v>146</v>
      </c>
      <c r="M167" s="394" t="s">
        <v>5346</v>
      </c>
      <c r="N167" s="15"/>
      <c r="O167" s="613">
        <v>1</v>
      </c>
      <c r="P167" s="24" t="s">
        <v>5347</v>
      </c>
      <c r="Q167" s="595" t="s">
        <v>533</v>
      </c>
      <c r="R167" s="600" t="s">
        <v>3757</v>
      </c>
      <c r="S167" s="601">
        <v>43983</v>
      </c>
      <c r="T167" s="601">
        <v>44012</v>
      </c>
      <c r="U167" s="602"/>
      <c r="V167" s="603"/>
      <c r="W167" s="604">
        <v>44012</v>
      </c>
      <c r="X167" s="562">
        <v>44067</v>
      </c>
      <c r="Y167" s="394" t="s">
        <v>5348</v>
      </c>
      <c r="Z167" s="14" t="s">
        <v>183</v>
      </c>
      <c r="AA167" s="388">
        <v>1</v>
      </c>
      <c r="AB167" s="605" t="s">
        <v>257</v>
      </c>
      <c r="AC167" s="563"/>
      <c r="AD167" s="557"/>
      <c r="AE167" s="603" t="s">
        <v>4218</v>
      </c>
      <c r="AF167" s="394" t="s">
        <v>5349</v>
      </c>
      <c r="AG167" s="606" t="s">
        <v>5298</v>
      </c>
      <c r="AH167" s="607">
        <v>44067</v>
      </c>
      <c r="AI167" s="603" t="s">
        <v>310</v>
      </c>
      <c r="AJ167" s="395" t="s">
        <v>5350</v>
      </c>
      <c r="AK167" s="561"/>
      <c r="AL167" s="562"/>
      <c r="AM167" s="18"/>
      <c r="AN167" s="18"/>
      <c r="AO167" s="18"/>
      <c r="AP167" s="546"/>
      <c r="AQ167" s="560"/>
      <c r="AR167" s="18"/>
      <c r="AS167" s="561"/>
      <c r="AT167" s="560"/>
      <c r="AU167" s="18"/>
      <c r="AV167" s="18"/>
      <c r="AW167" s="18"/>
      <c r="AX167" s="561"/>
      <c r="AY167" s="560"/>
      <c r="AZ167" s="18"/>
      <c r="BA167" s="561"/>
      <c r="BB167" s="562"/>
      <c r="BC167" s="18"/>
      <c r="BD167" s="18"/>
      <c r="BE167" s="18"/>
      <c r="BF167" s="546"/>
      <c r="BG167" s="563"/>
      <c r="BH167" s="557"/>
      <c r="BI167" s="14"/>
      <c r="BJ167" s="18"/>
      <c r="BK167" s="554"/>
      <c r="BL167" s="564"/>
      <c r="BM167" s="14"/>
      <c r="BN167" s="561"/>
      <c r="BO167" s="503"/>
      <c r="BP167" s="503"/>
      <c r="BQ167" s="503"/>
      <c r="BR167" s="503"/>
      <c r="BS167" s="503"/>
      <c r="BT167" s="503"/>
      <c r="BU167" s="503"/>
      <c r="BV167" s="503"/>
      <c r="BW167" s="503"/>
      <c r="BX167" s="503"/>
      <c r="BY167" s="503"/>
      <c r="BZ167" s="503"/>
      <c r="CA167" s="503"/>
      <c r="CB167" s="503"/>
      <c r="CC167" s="503"/>
      <c r="CD167" s="503"/>
      <c r="CE167" s="503"/>
      <c r="CF167" s="503"/>
      <c r="CG167" s="503"/>
      <c r="CH167" s="503"/>
      <c r="CI167" s="503"/>
      <c r="CJ167" s="503"/>
      <c r="CK167" s="503"/>
      <c r="CL167" s="503"/>
      <c r="CM167" s="503"/>
      <c r="CN167" s="503"/>
      <c r="CO167" s="503"/>
      <c r="CP167" s="503"/>
      <c r="CQ167" s="503"/>
      <c r="CR167" s="503"/>
      <c r="CS167" s="503"/>
      <c r="CT167" s="503"/>
      <c r="CU167" s="503"/>
      <c r="CV167" s="503"/>
      <c r="CW167" s="503"/>
      <c r="CX167" s="503"/>
      <c r="CY167" s="503"/>
      <c r="CZ167" s="503"/>
      <c r="DA167" s="503"/>
      <c r="DB167" s="503"/>
      <c r="DC167" s="503"/>
      <c r="DD167" s="503"/>
      <c r="DE167" s="503"/>
      <c r="DF167" s="503"/>
      <c r="DG167" s="503"/>
      <c r="DH167" s="503"/>
      <c r="DI167" s="503"/>
      <c r="DJ167" s="503"/>
      <c r="DK167" s="503"/>
      <c r="DL167" s="503"/>
      <c r="DM167" s="503"/>
      <c r="DN167" s="503"/>
      <c r="DO167" s="503"/>
      <c r="DP167" s="503"/>
    </row>
    <row r="168" spans="1:120" ht="38.25" customHeight="1">
      <c r="A168" s="513"/>
      <c r="B168" s="556">
        <v>148</v>
      </c>
      <c r="C168" s="539" t="s">
        <v>99</v>
      </c>
      <c r="D168" s="389">
        <v>2016</v>
      </c>
      <c r="E168" s="389" t="s">
        <v>1019</v>
      </c>
      <c r="F168" s="565"/>
      <c r="G168" s="592"/>
      <c r="H168" s="541" t="s">
        <v>102</v>
      </c>
      <c r="I168" s="395" t="s">
        <v>5353</v>
      </c>
      <c r="J168" s="395" t="s">
        <v>5354</v>
      </c>
      <c r="K168" s="395" t="s">
        <v>5355</v>
      </c>
      <c r="L168" s="557" t="s">
        <v>146</v>
      </c>
      <c r="M168" s="26" t="s">
        <v>5356</v>
      </c>
      <c r="N168" s="18"/>
      <c r="O168" s="389">
        <v>1</v>
      </c>
      <c r="P168" s="389" t="s">
        <v>5357</v>
      </c>
      <c r="Q168" s="539" t="s">
        <v>3378</v>
      </c>
      <c r="R168" s="389" t="s">
        <v>5358</v>
      </c>
      <c r="S168" s="540">
        <v>42933</v>
      </c>
      <c r="T168" s="540">
        <v>43130</v>
      </c>
      <c r="U168" s="557"/>
      <c r="V168" s="14"/>
      <c r="W168" s="544">
        <v>43130</v>
      </c>
      <c r="X168" s="562">
        <v>44065</v>
      </c>
      <c r="Y168" s="570" t="s">
        <v>5359</v>
      </c>
      <c r="Z168" s="14" t="s">
        <v>322</v>
      </c>
      <c r="AA168" s="388">
        <v>1</v>
      </c>
      <c r="AB168" s="546" t="s">
        <v>257</v>
      </c>
      <c r="AC168" s="563" t="s">
        <v>260</v>
      </c>
      <c r="AD168" s="557" t="s">
        <v>260</v>
      </c>
      <c r="AE168" s="389" t="s">
        <v>4218</v>
      </c>
      <c r="AF168" s="570" t="s">
        <v>5359</v>
      </c>
      <c r="AG168" s="554" t="s">
        <v>322</v>
      </c>
      <c r="AH168" s="564"/>
      <c r="AI168" s="14"/>
      <c r="AJ168" s="561"/>
      <c r="AK168" s="561"/>
      <c r="AL168" s="562"/>
      <c r="AM168" s="18"/>
      <c r="AN168" s="18"/>
      <c r="AO168" s="18"/>
      <c r="AP168" s="546"/>
      <c r="AQ168" s="560"/>
      <c r="AR168" s="18"/>
      <c r="AS168" s="561"/>
      <c r="AT168" s="560"/>
      <c r="AU168" s="18"/>
      <c r="AV168" s="18"/>
      <c r="AW168" s="18"/>
      <c r="AX168" s="561"/>
      <c r="AY168" s="560"/>
      <c r="AZ168" s="18"/>
      <c r="BA168" s="561"/>
      <c r="BB168" s="562"/>
      <c r="BC168" s="18"/>
      <c r="BD168" s="18"/>
      <c r="BE168" s="18"/>
      <c r="BF168" s="546"/>
      <c r="BG168" s="563"/>
      <c r="BH168" s="557"/>
      <c r="BI168" s="14"/>
      <c r="BJ168" s="18"/>
      <c r="BK168" s="554"/>
      <c r="BL168" s="564"/>
      <c r="BM168" s="14"/>
      <c r="BN168" s="561"/>
      <c r="BO168" s="503"/>
      <c r="BP168" s="503"/>
      <c r="BQ168" s="503"/>
      <c r="BR168" s="503"/>
      <c r="BS168" s="503"/>
      <c r="BT168" s="503"/>
      <c r="BU168" s="503"/>
      <c r="BV168" s="503"/>
      <c r="BW168" s="503"/>
      <c r="BX168" s="503"/>
      <c r="BY168" s="503"/>
      <c r="BZ168" s="503"/>
      <c r="CA168" s="503"/>
      <c r="CB168" s="503"/>
      <c r="CC168" s="503"/>
      <c r="CD168" s="503"/>
      <c r="CE168" s="503"/>
      <c r="CF168" s="503"/>
      <c r="CG168" s="503"/>
      <c r="CH168" s="503"/>
      <c r="CI168" s="503"/>
      <c r="CJ168" s="503"/>
      <c r="CK168" s="503"/>
      <c r="CL168" s="503"/>
      <c r="CM168" s="503"/>
      <c r="CN168" s="503"/>
      <c r="CO168" s="503"/>
      <c r="CP168" s="503"/>
      <c r="CQ168" s="503"/>
      <c r="CR168" s="503"/>
      <c r="CS168" s="503"/>
      <c r="CT168" s="503"/>
      <c r="CU168" s="503"/>
      <c r="CV168" s="503"/>
      <c r="CW168" s="503"/>
      <c r="CX168" s="503"/>
      <c r="CY168" s="503"/>
      <c r="CZ168" s="503"/>
      <c r="DA168" s="503"/>
      <c r="DB168" s="503"/>
      <c r="DC168" s="503"/>
      <c r="DD168" s="503"/>
      <c r="DE168" s="503"/>
      <c r="DF168" s="503"/>
      <c r="DG168" s="503"/>
      <c r="DH168" s="503"/>
      <c r="DI168" s="503"/>
      <c r="DJ168" s="503"/>
      <c r="DK168" s="503"/>
      <c r="DL168" s="503"/>
      <c r="DM168" s="503"/>
      <c r="DN168" s="503"/>
      <c r="DO168" s="503"/>
      <c r="DP168" s="503"/>
    </row>
    <row r="169" spans="1:120" ht="38.25" customHeight="1">
      <c r="A169" s="513"/>
      <c r="B169" s="556">
        <v>149</v>
      </c>
      <c r="C169" s="539" t="s">
        <v>99</v>
      </c>
      <c r="D169" s="389">
        <v>2016</v>
      </c>
      <c r="E169" s="389" t="s">
        <v>1019</v>
      </c>
      <c r="F169" s="565"/>
      <c r="G169" s="592"/>
      <c r="H169" s="541" t="s">
        <v>102</v>
      </c>
      <c r="I169" s="395" t="s">
        <v>5353</v>
      </c>
      <c r="J169" s="395" t="s">
        <v>5354</v>
      </c>
      <c r="K169" s="395" t="s">
        <v>5360</v>
      </c>
      <c r="L169" s="557" t="s">
        <v>106</v>
      </c>
      <c r="M169" s="26" t="s">
        <v>5361</v>
      </c>
      <c r="N169" s="18"/>
      <c r="O169" s="389">
        <v>1</v>
      </c>
      <c r="P169" s="389" t="s">
        <v>5362</v>
      </c>
      <c r="Q169" s="539" t="s">
        <v>3378</v>
      </c>
      <c r="R169" s="389" t="s">
        <v>5358</v>
      </c>
      <c r="S169" s="540">
        <v>42933</v>
      </c>
      <c r="T169" s="540">
        <v>43465</v>
      </c>
      <c r="U169" s="557"/>
      <c r="V169" s="14"/>
      <c r="W169" s="544">
        <v>43465</v>
      </c>
      <c r="X169" s="562">
        <v>44065</v>
      </c>
      <c r="Y169" s="570" t="s">
        <v>5359</v>
      </c>
      <c r="Z169" s="14" t="s">
        <v>322</v>
      </c>
      <c r="AA169" s="388">
        <v>1</v>
      </c>
      <c r="AB169" s="546" t="s">
        <v>257</v>
      </c>
      <c r="AC169" s="563" t="s">
        <v>260</v>
      </c>
      <c r="AD169" s="557" t="s">
        <v>260</v>
      </c>
      <c r="AE169" s="389" t="s">
        <v>4218</v>
      </c>
      <c r="AF169" s="570" t="s">
        <v>5359</v>
      </c>
      <c r="AG169" s="554" t="s">
        <v>322</v>
      </c>
      <c r="AH169" s="564"/>
      <c r="AI169" s="14"/>
      <c r="AJ169" s="561"/>
      <c r="AK169" s="561"/>
      <c r="AL169" s="562"/>
      <c r="AM169" s="18"/>
      <c r="AN169" s="18"/>
      <c r="AO169" s="18"/>
      <c r="AP169" s="546"/>
      <c r="AQ169" s="560"/>
      <c r="AR169" s="18"/>
      <c r="AS169" s="561"/>
      <c r="AT169" s="560"/>
      <c r="AU169" s="18"/>
      <c r="AV169" s="18"/>
      <c r="AW169" s="18"/>
      <c r="AX169" s="561"/>
      <c r="AY169" s="560"/>
      <c r="AZ169" s="18"/>
      <c r="BA169" s="561"/>
      <c r="BB169" s="562"/>
      <c r="BC169" s="18"/>
      <c r="BD169" s="18"/>
      <c r="BE169" s="18"/>
      <c r="BF169" s="546"/>
      <c r="BG169" s="563"/>
      <c r="BH169" s="557"/>
      <c r="BI169" s="14"/>
      <c r="BJ169" s="18"/>
      <c r="BK169" s="554"/>
      <c r="BL169" s="564"/>
      <c r="BM169" s="14"/>
      <c r="BN169" s="561"/>
      <c r="BO169" s="503"/>
      <c r="BP169" s="503"/>
      <c r="BQ169" s="503"/>
      <c r="BR169" s="503"/>
      <c r="BS169" s="503"/>
      <c r="BT169" s="503"/>
      <c r="BU169" s="503"/>
      <c r="BV169" s="503"/>
      <c r="BW169" s="503"/>
      <c r="BX169" s="503"/>
      <c r="BY169" s="503"/>
      <c r="BZ169" s="503"/>
      <c r="CA169" s="503"/>
      <c r="CB169" s="503"/>
      <c r="CC169" s="503"/>
      <c r="CD169" s="503"/>
      <c r="CE169" s="503"/>
      <c r="CF169" s="503"/>
      <c r="CG169" s="503"/>
      <c r="CH169" s="503"/>
      <c r="CI169" s="503"/>
      <c r="CJ169" s="503"/>
      <c r="CK169" s="503"/>
      <c r="CL169" s="503"/>
      <c r="CM169" s="503"/>
      <c r="CN169" s="503"/>
      <c r="CO169" s="503"/>
      <c r="CP169" s="503"/>
      <c r="CQ169" s="503"/>
      <c r="CR169" s="503"/>
      <c r="CS169" s="503"/>
      <c r="CT169" s="503"/>
      <c r="CU169" s="503"/>
      <c r="CV169" s="503"/>
      <c r="CW169" s="503"/>
      <c r="CX169" s="503"/>
      <c r="CY169" s="503"/>
      <c r="CZ169" s="503"/>
      <c r="DA169" s="503"/>
      <c r="DB169" s="503"/>
      <c r="DC169" s="503"/>
      <c r="DD169" s="503"/>
      <c r="DE169" s="503"/>
      <c r="DF169" s="503"/>
      <c r="DG169" s="503"/>
      <c r="DH169" s="503"/>
      <c r="DI169" s="503"/>
      <c r="DJ169" s="503"/>
      <c r="DK169" s="503"/>
      <c r="DL169" s="503"/>
      <c r="DM169" s="503"/>
      <c r="DN169" s="503"/>
      <c r="DO169" s="503"/>
      <c r="DP169" s="503"/>
    </row>
    <row r="170" spans="1:120" ht="38.25" customHeight="1">
      <c r="A170" s="513"/>
      <c r="B170" s="556">
        <v>164</v>
      </c>
      <c r="C170" s="539" t="s">
        <v>99</v>
      </c>
      <c r="D170" s="18"/>
      <c r="E170" s="389" t="s">
        <v>1050</v>
      </c>
      <c r="F170" s="565"/>
      <c r="G170" s="592"/>
      <c r="H170" s="541" t="s">
        <v>102</v>
      </c>
      <c r="I170" s="588" t="s">
        <v>5363</v>
      </c>
      <c r="J170" s="395" t="s">
        <v>5364</v>
      </c>
      <c r="K170" s="588" t="s">
        <v>5365</v>
      </c>
      <c r="L170" s="557" t="s">
        <v>106</v>
      </c>
      <c r="M170" s="26" t="s">
        <v>5366</v>
      </c>
      <c r="N170" s="614"/>
      <c r="O170" s="389">
        <v>1</v>
      </c>
      <c r="P170" s="389" t="s">
        <v>5367</v>
      </c>
      <c r="Q170" s="539" t="s">
        <v>4225</v>
      </c>
      <c r="R170" s="389" t="s">
        <v>5368</v>
      </c>
      <c r="S170" s="540">
        <v>42640</v>
      </c>
      <c r="T170" s="540">
        <v>43735</v>
      </c>
      <c r="U170" s="557"/>
      <c r="V170" s="14"/>
      <c r="W170" s="544">
        <v>43735</v>
      </c>
      <c r="X170" s="562">
        <v>44066</v>
      </c>
      <c r="Y170" s="570" t="s">
        <v>5369</v>
      </c>
      <c r="Z170" s="14" t="s">
        <v>322</v>
      </c>
      <c r="AA170" s="388">
        <v>1</v>
      </c>
      <c r="AB170" s="546" t="s">
        <v>257</v>
      </c>
      <c r="AC170" s="563" t="s">
        <v>260</v>
      </c>
      <c r="AD170" s="557" t="s">
        <v>260</v>
      </c>
      <c r="AE170" s="389" t="s">
        <v>4218</v>
      </c>
      <c r="AF170" s="549" t="s">
        <v>5369</v>
      </c>
      <c r="AG170" s="554" t="s">
        <v>322</v>
      </c>
      <c r="AH170" s="564">
        <v>44066</v>
      </c>
      <c r="AI170" s="14" t="s">
        <v>310</v>
      </c>
      <c r="AJ170" s="552"/>
      <c r="AK170" s="561"/>
      <c r="AL170" s="562"/>
      <c r="AM170" s="18"/>
      <c r="AN170" s="18"/>
      <c r="AO170" s="18"/>
      <c r="AP170" s="546"/>
      <c r="AQ170" s="560"/>
      <c r="AR170" s="18"/>
      <c r="AS170" s="561"/>
      <c r="AT170" s="560"/>
      <c r="AU170" s="18"/>
      <c r="AV170" s="18"/>
      <c r="AW170" s="18"/>
      <c r="AX170" s="561"/>
      <c r="AY170" s="560"/>
      <c r="AZ170" s="18"/>
      <c r="BA170" s="561"/>
      <c r="BB170" s="562"/>
      <c r="BC170" s="18"/>
      <c r="BD170" s="18"/>
      <c r="BE170" s="18"/>
      <c r="BF170" s="546"/>
      <c r="BG170" s="563"/>
      <c r="BH170" s="557"/>
      <c r="BI170" s="14"/>
      <c r="BJ170" s="18"/>
      <c r="BK170" s="554"/>
      <c r="BL170" s="564"/>
      <c r="BM170" s="14"/>
      <c r="BN170" s="561"/>
      <c r="BO170" s="503"/>
      <c r="BP170" s="503"/>
      <c r="BQ170" s="503"/>
      <c r="BR170" s="503"/>
      <c r="BS170" s="503"/>
      <c r="BT170" s="503"/>
      <c r="BU170" s="503"/>
      <c r="BV170" s="503"/>
      <c r="BW170" s="503"/>
      <c r="BX170" s="503"/>
      <c r="BY170" s="503"/>
      <c r="BZ170" s="503"/>
      <c r="CA170" s="503"/>
      <c r="CB170" s="503"/>
      <c r="CC170" s="503"/>
      <c r="CD170" s="503"/>
      <c r="CE170" s="503"/>
      <c r="CF170" s="503"/>
      <c r="CG170" s="503"/>
      <c r="CH170" s="503"/>
      <c r="CI170" s="503"/>
      <c r="CJ170" s="503"/>
      <c r="CK170" s="503"/>
      <c r="CL170" s="503"/>
      <c r="CM170" s="503"/>
      <c r="CN170" s="503"/>
      <c r="CO170" s="503"/>
      <c r="CP170" s="503"/>
      <c r="CQ170" s="503"/>
      <c r="CR170" s="503"/>
      <c r="CS170" s="503"/>
      <c r="CT170" s="503"/>
      <c r="CU170" s="503"/>
      <c r="CV170" s="503"/>
      <c r="CW170" s="503"/>
      <c r="CX170" s="503"/>
      <c r="CY170" s="503"/>
      <c r="CZ170" s="503"/>
      <c r="DA170" s="503"/>
      <c r="DB170" s="503"/>
      <c r="DC170" s="503"/>
      <c r="DD170" s="503"/>
      <c r="DE170" s="503"/>
      <c r="DF170" s="503"/>
      <c r="DG170" s="503"/>
      <c r="DH170" s="503"/>
      <c r="DI170" s="503"/>
      <c r="DJ170" s="503"/>
      <c r="DK170" s="503"/>
      <c r="DL170" s="503"/>
      <c r="DM170" s="503"/>
      <c r="DN170" s="503"/>
      <c r="DO170" s="503"/>
      <c r="DP170" s="503"/>
    </row>
    <row r="171" spans="1:120" ht="38.25" customHeight="1">
      <c r="A171" s="513"/>
      <c r="B171" s="556">
        <v>196</v>
      </c>
      <c r="C171" s="539" t="s">
        <v>99</v>
      </c>
      <c r="D171" s="389">
        <v>2016</v>
      </c>
      <c r="E171" s="389" t="s">
        <v>385</v>
      </c>
      <c r="F171" s="565"/>
      <c r="G171" s="592"/>
      <c r="H171" s="541" t="s">
        <v>102</v>
      </c>
      <c r="I171" s="395" t="s">
        <v>5370</v>
      </c>
      <c r="J171" s="395" t="s">
        <v>5371</v>
      </c>
      <c r="K171" s="395" t="s">
        <v>5372</v>
      </c>
      <c r="L171" s="557" t="s">
        <v>146</v>
      </c>
      <c r="M171" s="615" t="s">
        <v>5373</v>
      </c>
      <c r="N171" s="18"/>
      <c r="O171" s="547">
        <v>1</v>
      </c>
      <c r="P171" s="389" t="s">
        <v>5374</v>
      </c>
      <c r="Q171" s="539" t="s">
        <v>391</v>
      </c>
      <c r="R171" s="14" t="s">
        <v>392</v>
      </c>
      <c r="S171" s="540">
        <v>42737</v>
      </c>
      <c r="T171" s="540">
        <v>43465</v>
      </c>
      <c r="U171" s="557"/>
      <c r="V171" s="14"/>
      <c r="W171" s="544">
        <v>43465</v>
      </c>
      <c r="X171" s="562">
        <v>44063</v>
      </c>
      <c r="Y171" s="549" t="s">
        <v>5375</v>
      </c>
      <c r="Z171" s="14" t="s">
        <v>322</v>
      </c>
      <c r="AA171" s="388">
        <v>1</v>
      </c>
      <c r="AB171" s="546" t="s">
        <v>257</v>
      </c>
      <c r="AC171" s="563" t="s">
        <v>260</v>
      </c>
      <c r="AD171" s="557" t="s">
        <v>260</v>
      </c>
      <c r="AE171" s="389" t="s">
        <v>4218</v>
      </c>
      <c r="AF171" s="549" t="s">
        <v>5376</v>
      </c>
      <c r="AG171" s="554" t="s">
        <v>322</v>
      </c>
      <c r="AH171" s="564">
        <v>44063</v>
      </c>
      <c r="AI171" s="14"/>
      <c r="AJ171" s="561"/>
      <c r="AK171" s="561"/>
      <c r="AL171" s="562"/>
      <c r="AM171" s="18"/>
      <c r="AN171" s="18"/>
      <c r="AO171" s="18"/>
      <c r="AP171" s="546"/>
      <c r="AQ171" s="560"/>
      <c r="AR171" s="18"/>
      <c r="AS171" s="561"/>
      <c r="AT171" s="560"/>
      <c r="AU171" s="18"/>
      <c r="AV171" s="18"/>
      <c r="AW171" s="18"/>
      <c r="AX171" s="561"/>
      <c r="AY171" s="560"/>
      <c r="AZ171" s="18"/>
      <c r="BA171" s="561"/>
      <c r="BB171" s="562"/>
      <c r="BC171" s="18"/>
      <c r="BD171" s="18"/>
      <c r="BE171" s="18"/>
      <c r="BF171" s="546"/>
      <c r="BG171" s="563"/>
      <c r="BH171" s="557"/>
      <c r="BI171" s="14"/>
      <c r="BJ171" s="18"/>
      <c r="BK171" s="554"/>
      <c r="BL171" s="564"/>
      <c r="BM171" s="14"/>
      <c r="BN171" s="561"/>
      <c r="BO171" s="503"/>
      <c r="BP171" s="503"/>
      <c r="BQ171" s="503"/>
      <c r="BR171" s="503"/>
      <c r="BS171" s="503"/>
      <c r="BT171" s="503"/>
      <c r="BU171" s="503"/>
      <c r="BV171" s="503"/>
      <c r="BW171" s="503"/>
      <c r="BX171" s="503"/>
      <c r="BY171" s="503"/>
      <c r="BZ171" s="503"/>
      <c r="CA171" s="503"/>
      <c r="CB171" s="503"/>
      <c r="CC171" s="503"/>
      <c r="CD171" s="503"/>
      <c r="CE171" s="503"/>
      <c r="CF171" s="503"/>
      <c r="CG171" s="503"/>
      <c r="CH171" s="503"/>
      <c r="CI171" s="503"/>
      <c r="CJ171" s="503"/>
      <c r="CK171" s="503"/>
      <c r="CL171" s="503"/>
      <c r="CM171" s="503"/>
      <c r="CN171" s="503"/>
      <c r="CO171" s="503"/>
      <c r="CP171" s="503"/>
      <c r="CQ171" s="503"/>
      <c r="CR171" s="503"/>
      <c r="CS171" s="503"/>
      <c r="CT171" s="503"/>
      <c r="CU171" s="503"/>
      <c r="CV171" s="503"/>
      <c r="CW171" s="503"/>
      <c r="CX171" s="503"/>
      <c r="CY171" s="503"/>
      <c r="CZ171" s="503"/>
      <c r="DA171" s="503"/>
      <c r="DB171" s="503"/>
      <c r="DC171" s="503"/>
      <c r="DD171" s="503"/>
      <c r="DE171" s="503"/>
      <c r="DF171" s="503"/>
      <c r="DG171" s="503"/>
      <c r="DH171" s="503"/>
      <c r="DI171" s="503"/>
      <c r="DJ171" s="503"/>
      <c r="DK171" s="503"/>
      <c r="DL171" s="503"/>
      <c r="DM171" s="503"/>
      <c r="DN171" s="503"/>
      <c r="DO171" s="503"/>
      <c r="DP171" s="503"/>
    </row>
    <row r="172" spans="1:120" ht="38.25" customHeight="1">
      <c r="A172" s="513"/>
      <c r="B172" s="556">
        <v>201</v>
      </c>
      <c r="C172" s="539" t="s">
        <v>99</v>
      </c>
      <c r="D172" s="389">
        <v>2018</v>
      </c>
      <c r="E172" s="389" t="s">
        <v>385</v>
      </c>
      <c r="F172" s="565"/>
      <c r="G172" s="592"/>
      <c r="H172" s="541" t="s">
        <v>102</v>
      </c>
      <c r="I172" s="395" t="s">
        <v>5377</v>
      </c>
      <c r="J172" s="395" t="s">
        <v>5377</v>
      </c>
      <c r="K172" s="395" t="s">
        <v>5378</v>
      </c>
      <c r="L172" s="557" t="s">
        <v>146</v>
      </c>
      <c r="M172" s="395" t="s">
        <v>5379</v>
      </c>
      <c r="N172" s="18"/>
      <c r="O172" s="24">
        <v>1</v>
      </c>
      <c r="P172" s="389" t="s">
        <v>5380</v>
      </c>
      <c r="Q172" s="539" t="s">
        <v>391</v>
      </c>
      <c r="R172" s="24" t="s">
        <v>4531</v>
      </c>
      <c r="S172" s="573">
        <v>43511</v>
      </c>
      <c r="T172" s="573">
        <v>43707</v>
      </c>
      <c r="U172" s="557"/>
      <c r="V172" s="14"/>
      <c r="W172" s="544">
        <v>43707</v>
      </c>
      <c r="X172" s="562">
        <v>44063</v>
      </c>
      <c r="Y172" s="394" t="s">
        <v>5381</v>
      </c>
      <c r="Z172" s="14" t="s">
        <v>322</v>
      </c>
      <c r="AA172" s="388">
        <v>1</v>
      </c>
      <c r="AB172" s="546" t="s">
        <v>257</v>
      </c>
      <c r="AC172" s="563" t="s">
        <v>260</v>
      </c>
      <c r="AD172" s="557" t="s">
        <v>260</v>
      </c>
      <c r="AE172" s="389" t="s">
        <v>4218</v>
      </c>
      <c r="AF172" s="394" t="s">
        <v>5382</v>
      </c>
      <c r="AG172" s="554" t="s">
        <v>322</v>
      </c>
      <c r="AH172" s="564">
        <v>44063</v>
      </c>
      <c r="AI172" s="14" t="s">
        <v>126</v>
      </c>
      <c r="AJ172" s="561"/>
      <c r="AK172" s="561"/>
      <c r="AL172" s="562"/>
      <c r="AM172" s="18"/>
      <c r="AN172" s="18"/>
      <c r="AO172" s="18"/>
      <c r="AP172" s="546"/>
      <c r="AQ172" s="560"/>
      <c r="AR172" s="18"/>
      <c r="AS172" s="561"/>
      <c r="AT172" s="560"/>
      <c r="AU172" s="18"/>
      <c r="AV172" s="18"/>
      <c r="AW172" s="18"/>
      <c r="AX172" s="561"/>
      <c r="AY172" s="560"/>
      <c r="AZ172" s="18"/>
      <c r="BA172" s="561"/>
      <c r="BB172" s="562"/>
      <c r="BC172" s="18"/>
      <c r="BD172" s="18"/>
      <c r="BE172" s="18"/>
      <c r="BF172" s="546"/>
      <c r="BG172" s="563"/>
      <c r="BH172" s="557"/>
      <c r="BI172" s="14"/>
      <c r="BJ172" s="18"/>
      <c r="BK172" s="554"/>
      <c r="BL172" s="564"/>
      <c r="BM172" s="14"/>
      <c r="BN172" s="561"/>
      <c r="BO172" s="503"/>
      <c r="BP172" s="503"/>
      <c r="BQ172" s="503"/>
      <c r="BR172" s="503"/>
      <c r="BS172" s="503"/>
      <c r="BT172" s="503"/>
      <c r="BU172" s="503"/>
      <c r="BV172" s="503"/>
      <c r="BW172" s="503"/>
      <c r="BX172" s="503"/>
      <c r="BY172" s="503"/>
      <c r="BZ172" s="503"/>
      <c r="CA172" s="503"/>
      <c r="CB172" s="503"/>
      <c r="CC172" s="503"/>
      <c r="CD172" s="503"/>
      <c r="CE172" s="503"/>
      <c r="CF172" s="503"/>
      <c r="CG172" s="503"/>
      <c r="CH172" s="503"/>
      <c r="CI172" s="503"/>
      <c r="CJ172" s="503"/>
      <c r="CK172" s="503"/>
      <c r="CL172" s="503"/>
      <c r="CM172" s="503"/>
      <c r="CN172" s="503"/>
      <c r="CO172" s="503"/>
      <c r="CP172" s="503"/>
      <c r="CQ172" s="503"/>
      <c r="CR172" s="503"/>
      <c r="CS172" s="503"/>
      <c r="CT172" s="503"/>
      <c r="CU172" s="503"/>
      <c r="CV172" s="503"/>
      <c r="CW172" s="503"/>
      <c r="CX172" s="503"/>
      <c r="CY172" s="503"/>
      <c r="CZ172" s="503"/>
      <c r="DA172" s="503"/>
      <c r="DB172" s="503"/>
      <c r="DC172" s="503"/>
      <c r="DD172" s="503"/>
      <c r="DE172" s="503"/>
      <c r="DF172" s="503"/>
      <c r="DG172" s="503"/>
      <c r="DH172" s="503"/>
      <c r="DI172" s="503"/>
      <c r="DJ172" s="503"/>
      <c r="DK172" s="503"/>
      <c r="DL172" s="503"/>
      <c r="DM172" s="503"/>
      <c r="DN172" s="503"/>
      <c r="DO172" s="503"/>
      <c r="DP172" s="503"/>
    </row>
    <row r="173" spans="1:120" ht="38.25" customHeight="1">
      <c r="A173" s="513"/>
      <c r="B173" s="556">
        <v>202</v>
      </c>
      <c r="C173" s="539" t="s">
        <v>99</v>
      </c>
      <c r="D173" s="389">
        <v>2018</v>
      </c>
      <c r="E173" s="389" t="s">
        <v>385</v>
      </c>
      <c r="F173" s="565"/>
      <c r="G173" s="592"/>
      <c r="H173" s="541" t="s">
        <v>102</v>
      </c>
      <c r="I173" s="395" t="s">
        <v>5377</v>
      </c>
      <c r="J173" s="395" t="s">
        <v>5377</v>
      </c>
      <c r="K173" s="395" t="s">
        <v>5378</v>
      </c>
      <c r="L173" s="557" t="s">
        <v>106</v>
      </c>
      <c r="M173" s="395" t="s">
        <v>5383</v>
      </c>
      <c r="N173" s="18"/>
      <c r="O173" s="572">
        <v>1</v>
      </c>
      <c r="P173" s="389" t="s">
        <v>5384</v>
      </c>
      <c r="Q173" s="539" t="s">
        <v>391</v>
      </c>
      <c r="R173" s="24" t="s">
        <v>4531</v>
      </c>
      <c r="S173" s="573">
        <v>43466</v>
      </c>
      <c r="T173" s="573">
        <v>43830</v>
      </c>
      <c r="U173" s="557"/>
      <c r="V173" s="14"/>
      <c r="W173" s="544">
        <v>43830</v>
      </c>
      <c r="X173" s="562">
        <v>44063</v>
      </c>
      <c r="Y173" s="394" t="s">
        <v>5385</v>
      </c>
      <c r="Z173" s="14" t="s">
        <v>322</v>
      </c>
      <c r="AA173" s="388">
        <v>1</v>
      </c>
      <c r="AB173" s="546" t="s">
        <v>257</v>
      </c>
      <c r="AC173" s="563" t="s">
        <v>260</v>
      </c>
      <c r="AD173" s="557" t="s">
        <v>260</v>
      </c>
      <c r="AE173" s="389" t="s">
        <v>4218</v>
      </c>
      <c r="AF173" s="394" t="s">
        <v>5382</v>
      </c>
      <c r="AG173" s="554" t="s">
        <v>322</v>
      </c>
      <c r="AH173" s="564">
        <v>44063</v>
      </c>
      <c r="AI173" s="14" t="s">
        <v>126</v>
      </c>
      <c r="AJ173" s="561"/>
      <c r="AK173" s="561"/>
      <c r="AL173" s="562"/>
      <c r="AM173" s="18"/>
      <c r="AN173" s="18"/>
      <c r="AO173" s="18"/>
      <c r="AP173" s="546"/>
      <c r="AQ173" s="560"/>
      <c r="AR173" s="18"/>
      <c r="AS173" s="561"/>
      <c r="AT173" s="560"/>
      <c r="AU173" s="18"/>
      <c r="AV173" s="18"/>
      <c r="AW173" s="18"/>
      <c r="AX173" s="561"/>
      <c r="AY173" s="560"/>
      <c r="AZ173" s="18"/>
      <c r="BA173" s="561"/>
      <c r="BB173" s="562"/>
      <c r="BC173" s="18"/>
      <c r="BD173" s="18"/>
      <c r="BE173" s="18"/>
      <c r="BF173" s="546"/>
      <c r="BG173" s="563"/>
      <c r="BH173" s="557"/>
      <c r="BI173" s="14"/>
      <c r="BJ173" s="18"/>
      <c r="BK173" s="554"/>
      <c r="BL173" s="564"/>
      <c r="BM173" s="14"/>
      <c r="BN173" s="561"/>
      <c r="BO173" s="503"/>
      <c r="BP173" s="503"/>
      <c r="BQ173" s="503"/>
      <c r="BR173" s="503"/>
      <c r="BS173" s="503"/>
      <c r="BT173" s="503"/>
      <c r="BU173" s="503"/>
      <c r="BV173" s="503"/>
      <c r="BW173" s="503"/>
      <c r="BX173" s="503"/>
      <c r="BY173" s="503"/>
      <c r="BZ173" s="503"/>
      <c r="CA173" s="503"/>
      <c r="CB173" s="503"/>
      <c r="CC173" s="503"/>
      <c r="CD173" s="503"/>
      <c r="CE173" s="503"/>
      <c r="CF173" s="503"/>
      <c r="CG173" s="503"/>
      <c r="CH173" s="503"/>
      <c r="CI173" s="503"/>
      <c r="CJ173" s="503"/>
      <c r="CK173" s="503"/>
      <c r="CL173" s="503"/>
      <c r="CM173" s="503"/>
      <c r="CN173" s="503"/>
      <c r="CO173" s="503"/>
      <c r="CP173" s="503"/>
      <c r="CQ173" s="503"/>
      <c r="CR173" s="503"/>
      <c r="CS173" s="503"/>
      <c r="CT173" s="503"/>
      <c r="CU173" s="503"/>
      <c r="CV173" s="503"/>
      <c r="CW173" s="503"/>
      <c r="CX173" s="503"/>
      <c r="CY173" s="503"/>
      <c r="CZ173" s="503"/>
      <c r="DA173" s="503"/>
      <c r="DB173" s="503"/>
      <c r="DC173" s="503"/>
      <c r="DD173" s="503"/>
      <c r="DE173" s="503"/>
      <c r="DF173" s="503"/>
      <c r="DG173" s="503"/>
      <c r="DH173" s="503"/>
      <c r="DI173" s="503"/>
      <c r="DJ173" s="503"/>
      <c r="DK173" s="503"/>
      <c r="DL173" s="503"/>
      <c r="DM173" s="503"/>
      <c r="DN173" s="503"/>
      <c r="DO173" s="503"/>
      <c r="DP173" s="503"/>
    </row>
    <row r="174" spans="1:120" ht="38.25" customHeight="1">
      <c r="A174" s="513"/>
      <c r="B174" s="556">
        <v>203</v>
      </c>
      <c r="C174" s="539" t="s">
        <v>99</v>
      </c>
      <c r="D174" s="389">
        <v>2018</v>
      </c>
      <c r="E174" s="389" t="s">
        <v>385</v>
      </c>
      <c r="F174" s="565"/>
      <c r="G174" s="592"/>
      <c r="H174" s="616" t="s">
        <v>102</v>
      </c>
      <c r="I174" s="395" t="s">
        <v>5386</v>
      </c>
      <c r="J174" s="394" t="s">
        <v>5386</v>
      </c>
      <c r="K174" s="395" t="s">
        <v>5387</v>
      </c>
      <c r="L174" s="557" t="s">
        <v>146</v>
      </c>
      <c r="M174" s="395" t="s">
        <v>5388</v>
      </c>
      <c r="N174" s="18"/>
      <c r="O174" s="24">
        <v>1</v>
      </c>
      <c r="P174" s="389" t="s">
        <v>5389</v>
      </c>
      <c r="Q174" s="539" t="s">
        <v>391</v>
      </c>
      <c r="R174" s="24" t="s">
        <v>4531</v>
      </c>
      <c r="S174" s="573">
        <v>43511</v>
      </c>
      <c r="T174" s="573">
        <v>43830</v>
      </c>
      <c r="U174" s="557"/>
      <c r="V174" s="14"/>
      <c r="W174" s="544">
        <v>43830</v>
      </c>
      <c r="X174" s="562">
        <v>44063</v>
      </c>
      <c r="Y174" s="590" t="s">
        <v>5390</v>
      </c>
      <c r="Z174" s="14" t="s">
        <v>322</v>
      </c>
      <c r="AA174" s="388">
        <v>1</v>
      </c>
      <c r="AB174" s="546" t="s">
        <v>257</v>
      </c>
      <c r="AC174" s="563" t="s">
        <v>260</v>
      </c>
      <c r="AD174" s="557" t="s">
        <v>260</v>
      </c>
      <c r="AE174" s="389" t="s">
        <v>4218</v>
      </c>
      <c r="AF174" s="394" t="s">
        <v>5391</v>
      </c>
      <c r="AG174" s="554" t="s">
        <v>322</v>
      </c>
      <c r="AH174" s="564">
        <v>44063</v>
      </c>
      <c r="AI174" s="14" t="s">
        <v>126</v>
      </c>
      <c r="AJ174" s="561"/>
      <c r="AK174" s="561"/>
      <c r="AL174" s="562"/>
      <c r="AM174" s="18"/>
      <c r="AN174" s="18"/>
      <c r="AO174" s="18"/>
      <c r="AP174" s="546"/>
      <c r="AQ174" s="560"/>
      <c r="AR174" s="18"/>
      <c r="AS174" s="561"/>
      <c r="AT174" s="560"/>
      <c r="AU174" s="18"/>
      <c r="AV174" s="18"/>
      <c r="AW174" s="18"/>
      <c r="AX174" s="561"/>
      <c r="AY174" s="560"/>
      <c r="AZ174" s="18"/>
      <c r="BA174" s="561"/>
      <c r="BB174" s="562"/>
      <c r="BC174" s="18"/>
      <c r="BD174" s="18"/>
      <c r="BE174" s="18"/>
      <c r="BF174" s="546"/>
      <c r="BG174" s="563"/>
      <c r="BH174" s="557"/>
      <c r="BI174" s="14"/>
      <c r="BJ174" s="18"/>
      <c r="BK174" s="554"/>
      <c r="BL174" s="564"/>
      <c r="BM174" s="14"/>
      <c r="BN174" s="561"/>
      <c r="BO174" s="503"/>
      <c r="BP174" s="503"/>
      <c r="BQ174" s="503"/>
      <c r="BR174" s="503"/>
      <c r="BS174" s="503"/>
      <c r="BT174" s="503"/>
      <c r="BU174" s="503"/>
      <c r="BV174" s="503"/>
      <c r="BW174" s="503"/>
      <c r="BX174" s="503"/>
      <c r="BY174" s="503"/>
      <c r="BZ174" s="503"/>
      <c r="CA174" s="503"/>
      <c r="CB174" s="503"/>
      <c r="CC174" s="503"/>
      <c r="CD174" s="503"/>
      <c r="CE174" s="503"/>
      <c r="CF174" s="503"/>
      <c r="CG174" s="503"/>
      <c r="CH174" s="503"/>
      <c r="CI174" s="503"/>
      <c r="CJ174" s="503"/>
      <c r="CK174" s="503"/>
      <c r="CL174" s="503"/>
      <c r="CM174" s="503"/>
      <c r="CN174" s="503"/>
      <c r="CO174" s="503"/>
      <c r="CP174" s="503"/>
      <c r="CQ174" s="503"/>
      <c r="CR174" s="503"/>
      <c r="CS174" s="503"/>
      <c r="CT174" s="503"/>
      <c r="CU174" s="503"/>
      <c r="CV174" s="503"/>
      <c r="CW174" s="503"/>
      <c r="CX174" s="503"/>
      <c r="CY174" s="503"/>
      <c r="CZ174" s="503"/>
      <c r="DA174" s="503"/>
      <c r="DB174" s="503"/>
      <c r="DC174" s="503"/>
      <c r="DD174" s="503"/>
      <c r="DE174" s="503"/>
      <c r="DF174" s="503"/>
      <c r="DG174" s="503"/>
      <c r="DH174" s="503"/>
      <c r="DI174" s="503"/>
      <c r="DJ174" s="503"/>
      <c r="DK174" s="503"/>
      <c r="DL174" s="503"/>
      <c r="DM174" s="503"/>
      <c r="DN174" s="503"/>
      <c r="DO174" s="503"/>
      <c r="DP174" s="503"/>
    </row>
    <row r="175" spans="1:120" ht="38.25" customHeight="1">
      <c r="A175" s="513"/>
      <c r="B175" s="556">
        <v>204</v>
      </c>
      <c r="C175" s="539" t="s">
        <v>99</v>
      </c>
      <c r="D175" s="389">
        <v>2018</v>
      </c>
      <c r="E175" s="389" t="s">
        <v>385</v>
      </c>
      <c r="F175" s="565"/>
      <c r="G175" s="592"/>
      <c r="H175" s="616" t="s">
        <v>102</v>
      </c>
      <c r="I175" s="395" t="s">
        <v>5386</v>
      </c>
      <c r="J175" s="394" t="s">
        <v>5386</v>
      </c>
      <c r="K175" s="395" t="s">
        <v>5387</v>
      </c>
      <c r="L175" s="557" t="s">
        <v>106</v>
      </c>
      <c r="M175" s="395" t="s">
        <v>5392</v>
      </c>
      <c r="N175" s="18"/>
      <c r="O175" s="572">
        <v>1</v>
      </c>
      <c r="P175" s="389" t="s">
        <v>5393</v>
      </c>
      <c r="Q175" s="539" t="s">
        <v>391</v>
      </c>
      <c r="R175" s="24" t="s">
        <v>4531</v>
      </c>
      <c r="S175" s="573">
        <v>43466</v>
      </c>
      <c r="T175" s="573">
        <v>43830</v>
      </c>
      <c r="U175" s="557"/>
      <c r="V175" s="14"/>
      <c r="W175" s="544">
        <v>43830</v>
      </c>
      <c r="X175" s="562">
        <v>44063</v>
      </c>
      <c r="Y175" s="590" t="s">
        <v>5394</v>
      </c>
      <c r="Z175" s="14" t="s">
        <v>322</v>
      </c>
      <c r="AA175" s="388">
        <v>1</v>
      </c>
      <c r="AB175" s="546" t="s">
        <v>257</v>
      </c>
      <c r="AC175" s="563" t="s">
        <v>260</v>
      </c>
      <c r="AD175" s="557" t="s">
        <v>260</v>
      </c>
      <c r="AE175" s="389" t="s">
        <v>4218</v>
      </c>
      <c r="AF175" s="394" t="s">
        <v>5391</v>
      </c>
      <c r="AG175" s="554" t="s">
        <v>322</v>
      </c>
      <c r="AH175" s="564">
        <v>44063</v>
      </c>
      <c r="AI175" s="14" t="s">
        <v>126</v>
      </c>
      <c r="AJ175" s="561"/>
      <c r="AK175" s="561"/>
      <c r="AL175" s="562"/>
      <c r="AM175" s="18"/>
      <c r="AN175" s="18"/>
      <c r="AO175" s="18"/>
      <c r="AP175" s="546"/>
      <c r="AQ175" s="560"/>
      <c r="AR175" s="18"/>
      <c r="AS175" s="561"/>
      <c r="AT175" s="560"/>
      <c r="AU175" s="18"/>
      <c r="AV175" s="18"/>
      <c r="AW175" s="18"/>
      <c r="AX175" s="561"/>
      <c r="AY175" s="560"/>
      <c r="AZ175" s="18"/>
      <c r="BA175" s="561"/>
      <c r="BB175" s="562"/>
      <c r="BC175" s="18"/>
      <c r="BD175" s="18"/>
      <c r="BE175" s="18"/>
      <c r="BF175" s="546"/>
      <c r="BG175" s="563"/>
      <c r="BH175" s="557"/>
      <c r="BI175" s="14"/>
      <c r="BJ175" s="18"/>
      <c r="BK175" s="554"/>
      <c r="BL175" s="564"/>
      <c r="BM175" s="14"/>
      <c r="BN175" s="561"/>
      <c r="BO175" s="503"/>
      <c r="BP175" s="503"/>
      <c r="BQ175" s="503"/>
      <c r="BR175" s="503"/>
      <c r="BS175" s="503"/>
      <c r="BT175" s="503"/>
      <c r="BU175" s="503"/>
      <c r="BV175" s="503"/>
      <c r="BW175" s="503"/>
      <c r="BX175" s="503"/>
      <c r="BY175" s="503"/>
      <c r="BZ175" s="503"/>
      <c r="CA175" s="503"/>
      <c r="CB175" s="503"/>
      <c r="CC175" s="503"/>
      <c r="CD175" s="503"/>
      <c r="CE175" s="503"/>
      <c r="CF175" s="503"/>
      <c r="CG175" s="503"/>
      <c r="CH175" s="503"/>
      <c r="CI175" s="503"/>
      <c r="CJ175" s="503"/>
      <c r="CK175" s="503"/>
      <c r="CL175" s="503"/>
      <c r="CM175" s="503"/>
      <c r="CN175" s="503"/>
      <c r="CO175" s="503"/>
      <c r="CP175" s="503"/>
      <c r="CQ175" s="503"/>
      <c r="CR175" s="503"/>
      <c r="CS175" s="503"/>
      <c r="CT175" s="503"/>
      <c r="CU175" s="503"/>
      <c r="CV175" s="503"/>
      <c r="CW175" s="503"/>
      <c r="CX175" s="503"/>
      <c r="CY175" s="503"/>
      <c r="CZ175" s="503"/>
      <c r="DA175" s="503"/>
      <c r="DB175" s="503"/>
      <c r="DC175" s="503"/>
      <c r="DD175" s="503"/>
      <c r="DE175" s="503"/>
      <c r="DF175" s="503"/>
      <c r="DG175" s="503"/>
      <c r="DH175" s="503"/>
      <c r="DI175" s="503"/>
      <c r="DJ175" s="503"/>
      <c r="DK175" s="503"/>
      <c r="DL175" s="503"/>
      <c r="DM175" s="503"/>
      <c r="DN175" s="503"/>
      <c r="DO175" s="503"/>
      <c r="DP175" s="503"/>
    </row>
    <row r="176" spans="1:120" ht="38.25" customHeight="1">
      <c r="A176" s="513"/>
      <c r="B176" s="556">
        <v>211</v>
      </c>
      <c r="C176" s="539" t="s">
        <v>99</v>
      </c>
      <c r="D176" s="14">
        <v>2018</v>
      </c>
      <c r="E176" s="389" t="s">
        <v>431</v>
      </c>
      <c r="F176" s="565"/>
      <c r="G176" s="592"/>
      <c r="H176" s="616" t="s">
        <v>102</v>
      </c>
      <c r="I176" s="395" t="s">
        <v>5395</v>
      </c>
      <c r="J176" s="395" t="s">
        <v>5395</v>
      </c>
      <c r="K176" s="617" t="s">
        <v>5396</v>
      </c>
      <c r="L176" s="557" t="s">
        <v>106</v>
      </c>
      <c r="M176" s="395" t="s">
        <v>5397</v>
      </c>
      <c r="N176" s="18"/>
      <c r="O176" s="572">
        <v>1</v>
      </c>
      <c r="P176" s="24" t="s">
        <v>5398</v>
      </c>
      <c r="Q176" s="539" t="s">
        <v>391</v>
      </c>
      <c r="R176" s="24" t="s">
        <v>5399</v>
      </c>
      <c r="S176" s="573">
        <v>43556</v>
      </c>
      <c r="T176" s="573">
        <v>43646</v>
      </c>
      <c r="U176" s="557"/>
      <c r="V176" s="14"/>
      <c r="W176" s="544">
        <v>43646</v>
      </c>
      <c r="X176" s="562">
        <v>44063</v>
      </c>
      <c r="Y176" s="590" t="s">
        <v>462</v>
      </c>
      <c r="Z176" s="14" t="s">
        <v>322</v>
      </c>
      <c r="AA176" s="388">
        <v>1</v>
      </c>
      <c r="AB176" s="546" t="s">
        <v>257</v>
      </c>
      <c r="AC176" s="563" t="s">
        <v>260</v>
      </c>
      <c r="AD176" s="557" t="s">
        <v>260</v>
      </c>
      <c r="AE176" s="389" t="s">
        <v>4218</v>
      </c>
      <c r="AF176" s="549" t="s">
        <v>5400</v>
      </c>
      <c r="AG176" s="554" t="s">
        <v>322</v>
      </c>
      <c r="AH176" s="564">
        <v>44063</v>
      </c>
      <c r="AI176" s="14"/>
      <c r="AJ176" s="561"/>
      <c r="AK176" s="561"/>
      <c r="AL176" s="562"/>
      <c r="AM176" s="18"/>
      <c r="AN176" s="18"/>
      <c r="AO176" s="18"/>
      <c r="AP176" s="546"/>
      <c r="AQ176" s="560"/>
      <c r="AR176" s="18"/>
      <c r="AS176" s="561"/>
      <c r="AT176" s="560"/>
      <c r="AU176" s="18"/>
      <c r="AV176" s="18"/>
      <c r="AW176" s="18"/>
      <c r="AX176" s="561"/>
      <c r="AY176" s="560"/>
      <c r="AZ176" s="18"/>
      <c r="BA176" s="561"/>
      <c r="BB176" s="562"/>
      <c r="BC176" s="18"/>
      <c r="BD176" s="18"/>
      <c r="BE176" s="18"/>
      <c r="BF176" s="546"/>
      <c r="BG176" s="563"/>
      <c r="BH176" s="557"/>
      <c r="BI176" s="14"/>
      <c r="BJ176" s="18"/>
      <c r="BK176" s="554"/>
      <c r="BL176" s="564"/>
      <c r="BM176" s="14"/>
      <c r="BN176" s="561"/>
      <c r="BO176" s="503"/>
      <c r="BP176" s="503"/>
      <c r="BQ176" s="503"/>
      <c r="BR176" s="503"/>
      <c r="BS176" s="503"/>
      <c r="BT176" s="503"/>
      <c r="BU176" s="503"/>
      <c r="BV176" s="503"/>
      <c r="BW176" s="503"/>
      <c r="BX176" s="503"/>
      <c r="BY176" s="503"/>
      <c r="BZ176" s="503"/>
      <c r="CA176" s="503"/>
      <c r="CB176" s="503"/>
      <c r="CC176" s="503"/>
      <c r="CD176" s="503"/>
      <c r="CE176" s="503"/>
      <c r="CF176" s="503"/>
      <c r="CG176" s="503"/>
      <c r="CH176" s="503"/>
      <c r="CI176" s="503"/>
      <c r="CJ176" s="503"/>
      <c r="CK176" s="503"/>
      <c r="CL176" s="503"/>
      <c r="CM176" s="503"/>
      <c r="CN176" s="503"/>
      <c r="CO176" s="503"/>
      <c r="CP176" s="503"/>
      <c r="CQ176" s="503"/>
      <c r="CR176" s="503"/>
      <c r="CS176" s="503"/>
      <c r="CT176" s="503"/>
      <c r="CU176" s="503"/>
      <c r="CV176" s="503"/>
      <c r="CW176" s="503"/>
      <c r="CX176" s="503"/>
      <c r="CY176" s="503"/>
      <c r="CZ176" s="503"/>
      <c r="DA176" s="503"/>
      <c r="DB176" s="503"/>
      <c r="DC176" s="503"/>
      <c r="DD176" s="503"/>
      <c r="DE176" s="503"/>
      <c r="DF176" s="503"/>
      <c r="DG176" s="503"/>
      <c r="DH176" s="503"/>
      <c r="DI176" s="503"/>
      <c r="DJ176" s="503"/>
      <c r="DK176" s="503"/>
      <c r="DL176" s="503"/>
      <c r="DM176" s="503"/>
      <c r="DN176" s="503"/>
      <c r="DO176" s="503"/>
      <c r="DP176" s="503"/>
    </row>
    <row r="177" spans="1:120" ht="38.25" customHeight="1">
      <c r="A177" s="513"/>
      <c r="B177" s="556">
        <v>212</v>
      </c>
      <c r="C177" s="539" t="s">
        <v>99</v>
      </c>
      <c r="D177" s="14">
        <v>2018</v>
      </c>
      <c r="E177" s="389" t="s">
        <v>431</v>
      </c>
      <c r="F177" s="565"/>
      <c r="G177" s="592"/>
      <c r="H177" s="616" t="s">
        <v>102</v>
      </c>
      <c r="I177" s="395" t="s">
        <v>5395</v>
      </c>
      <c r="J177" s="395" t="s">
        <v>5395</v>
      </c>
      <c r="K177" s="617" t="s">
        <v>5396</v>
      </c>
      <c r="L177" s="557" t="s">
        <v>146</v>
      </c>
      <c r="M177" s="395" t="s">
        <v>5401</v>
      </c>
      <c r="N177" s="18"/>
      <c r="O177" s="24">
        <v>1</v>
      </c>
      <c r="P177" s="24" t="s">
        <v>4627</v>
      </c>
      <c r="Q177" s="539" t="s">
        <v>391</v>
      </c>
      <c r="R177" s="24" t="s">
        <v>5399</v>
      </c>
      <c r="S177" s="573">
        <v>43556</v>
      </c>
      <c r="T177" s="573">
        <v>43646</v>
      </c>
      <c r="U177" s="557"/>
      <c r="V177" s="14"/>
      <c r="W177" s="544">
        <v>43646</v>
      </c>
      <c r="X177" s="562">
        <v>44063</v>
      </c>
      <c r="Y177" s="590" t="s">
        <v>5402</v>
      </c>
      <c r="Z177" s="14" t="s">
        <v>322</v>
      </c>
      <c r="AA177" s="388">
        <v>1</v>
      </c>
      <c r="AB177" s="546" t="s">
        <v>257</v>
      </c>
      <c r="AC177" s="563" t="s">
        <v>260</v>
      </c>
      <c r="AD177" s="557" t="s">
        <v>260</v>
      </c>
      <c r="AE177" s="389" t="s">
        <v>4218</v>
      </c>
      <c r="AF177" s="549" t="s">
        <v>5400</v>
      </c>
      <c r="AG177" s="554" t="s">
        <v>322</v>
      </c>
      <c r="AH177" s="564">
        <v>44063</v>
      </c>
      <c r="AI177" s="14"/>
      <c r="AJ177" s="561"/>
      <c r="AK177" s="561"/>
      <c r="AL177" s="562"/>
      <c r="AM177" s="18"/>
      <c r="AN177" s="18"/>
      <c r="AO177" s="18"/>
      <c r="AP177" s="546"/>
      <c r="AQ177" s="560"/>
      <c r="AR177" s="18"/>
      <c r="AS177" s="561"/>
      <c r="AT177" s="560"/>
      <c r="AU177" s="18"/>
      <c r="AV177" s="18"/>
      <c r="AW177" s="18"/>
      <c r="AX177" s="561"/>
      <c r="AY177" s="560"/>
      <c r="AZ177" s="18"/>
      <c r="BA177" s="561"/>
      <c r="BB177" s="562"/>
      <c r="BC177" s="18"/>
      <c r="BD177" s="18"/>
      <c r="BE177" s="18"/>
      <c r="BF177" s="546"/>
      <c r="BG177" s="563"/>
      <c r="BH177" s="557"/>
      <c r="BI177" s="14"/>
      <c r="BJ177" s="18"/>
      <c r="BK177" s="554"/>
      <c r="BL177" s="564"/>
      <c r="BM177" s="14"/>
      <c r="BN177" s="561"/>
      <c r="BO177" s="503"/>
      <c r="BP177" s="503"/>
      <c r="BQ177" s="503"/>
      <c r="BR177" s="503"/>
      <c r="BS177" s="503"/>
      <c r="BT177" s="503"/>
      <c r="BU177" s="503"/>
      <c r="BV177" s="503"/>
      <c r="BW177" s="503"/>
      <c r="BX177" s="503"/>
      <c r="BY177" s="503"/>
      <c r="BZ177" s="503"/>
      <c r="CA177" s="503"/>
      <c r="CB177" s="503"/>
      <c r="CC177" s="503"/>
      <c r="CD177" s="503"/>
      <c r="CE177" s="503"/>
      <c r="CF177" s="503"/>
      <c r="CG177" s="503"/>
      <c r="CH177" s="503"/>
      <c r="CI177" s="503"/>
      <c r="CJ177" s="503"/>
      <c r="CK177" s="503"/>
      <c r="CL177" s="503"/>
      <c r="CM177" s="503"/>
      <c r="CN177" s="503"/>
      <c r="CO177" s="503"/>
      <c r="CP177" s="503"/>
      <c r="CQ177" s="503"/>
      <c r="CR177" s="503"/>
      <c r="CS177" s="503"/>
      <c r="CT177" s="503"/>
      <c r="CU177" s="503"/>
      <c r="CV177" s="503"/>
      <c r="CW177" s="503"/>
      <c r="CX177" s="503"/>
      <c r="CY177" s="503"/>
      <c r="CZ177" s="503"/>
      <c r="DA177" s="503"/>
      <c r="DB177" s="503"/>
      <c r="DC177" s="503"/>
      <c r="DD177" s="503"/>
      <c r="DE177" s="503"/>
      <c r="DF177" s="503"/>
      <c r="DG177" s="503"/>
      <c r="DH177" s="503"/>
      <c r="DI177" s="503"/>
      <c r="DJ177" s="503"/>
      <c r="DK177" s="503"/>
      <c r="DL177" s="503"/>
      <c r="DM177" s="503"/>
      <c r="DN177" s="503"/>
      <c r="DO177" s="503"/>
      <c r="DP177" s="503"/>
    </row>
    <row r="178" spans="1:120" ht="38.25" customHeight="1">
      <c r="A178" s="513"/>
      <c r="B178" s="556">
        <v>213</v>
      </c>
      <c r="C178" s="539" t="s">
        <v>99</v>
      </c>
      <c r="D178" s="14">
        <v>2018</v>
      </c>
      <c r="E178" s="389" t="s">
        <v>431</v>
      </c>
      <c r="F178" s="565"/>
      <c r="G178" s="592"/>
      <c r="H178" s="616" t="s">
        <v>102</v>
      </c>
      <c r="I178" s="617" t="s">
        <v>4624</v>
      </c>
      <c r="J178" s="615" t="s">
        <v>4624</v>
      </c>
      <c r="K178" s="617" t="s">
        <v>4625</v>
      </c>
      <c r="L178" s="557" t="s">
        <v>146</v>
      </c>
      <c r="M178" s="395" t="s">
        <v>5403</v>
      </c>
      <c r="N178" s="18"/>
      <c r="O178" s="389">
        <v>1</v>
      </c>
      <c r="P178" s="389" t="s">
        <v>4627</v>
      </c>
      <c r="Q178" s="539" t="s">
        <v>391</v>
      </c>
      <c r="R178" s="512" t="s">
        <v>573</v>
      </c>
      <c r="S178" s="540">
        <v>43467</v>
      </c>
      <c r="T178" s="540">
        <v>43676</v>
      </c>
      <c r="U178" s="557"/>
      <c r="V178" s="14"/>
      <c r="W178" s="544">
        <v>43676</v>
      </c>
      <c r="X178" s="562">
        <v>44063</v>
      </c>
      <c r="Y178" s="590" t="s">
        <v>5402</v>
      </c>
      <c r="Z178" s="14" t="s">
        <v>322</v>
      </c>
      <c r="AA178" s="388">
        <v>1</v>
      </c>
      <c r="AB178" s="546" t="s">
        <v>257</v>
      </c>
      <c r="AC178" s="563" t="s">
        <v>260</v>
      </c>
      <c r="AD178" s="557" t="s">
        <v>260</v>
      </c>
      <c r="AE178" s="389" t="s">
        <v>4218</v>
      </c>
      <c r="AF178" s="18" t="s">
        <v>5402</v>
      </c>
      <c r="AG178" s="554" t="s">
        <v>322</v>
      </c>
      <c r="AH178" s="564">
        <v>44063</v>
      </c>
      <c r="AI178" s="14"/>
      <c r="AJ178" s="561"/>
      <c r="AK178" s="561"/>
      <c r="AL178" s="562"/>
      <c r="AM178" s="18"/>
      <c r="AN178" s="18"/>
      <c r="AO178" s="18"/>
      <c r="AP178" s="546"/>
      <c r="AQ178" s="560"/>
      <c r="AR178" s="18"/>
      <c r="AS178" s="561"/>
      <c r="AT178" s="560"/>
      <c r="AU178" s="18"/>
      <c r="AV178" s="18"/>
      <c r="AW178" s="18"/>
      <c r="AX178" s="561"/>
      <c r="AY178" s="560"/>
      <c r="AZ178" s="18"/>
      <c r="BA178" s="561"/>
      <c r="BB178" s="562"/>
      <c r="BC178" s="18"/>
      <c r="BD178" s="18"/>
      <c r="BE178" s="18"/>
      <c r="BF178" s="546"/>
      <c r="BG178" s="563"/>
      <c r="BH178" s="557"/>
      <c r="BI178" s="14"/>
      <c r="BJ178" s="18"/>
      <c r="BK178" s="554"/>
      <c r="BL178" s="564"/>
      <c r="BM178" s="14"/>
      <c r="BN178" s="561"/>
      <c r="BO178" s="503"/>
      <c r="BP178" s="503"/>
      <c r="BQ178" s="503"/>
      <c r="BR178" s="503"/>
      <c r="BS178" s="503"/>
      <c r="BT178" s="503"/>
      <c r="BU178" s="503"/>
      <c r="BV178" s="503"/>
      <c r="BW178" s="503"/>
      <c r="BX178" s="503"/>
      <c r="BY178" s="503"/>
      <c r="BZ178" s="503"/>
      <c r="CA178" s="503"/>
      <c r="CB178" s="503"/>
      <c r="CC178" s="503"/>
      <c r="CD178" s="503"/>
      <c r="CE178" s="503"/>
      <c r="CF178" s="503"/>
      <c r="CG178" s="503"/>
      <c r="CH178" s="503"/>
      <c r="CI178" s="503"/>
      <c r="CJ178" s="503"/>
      <c r="CK178" s="503"/>
      <c r="CL178" s="503"/>
      <c r="CM178" s="503"/>
      <c r="CN178" s="503"/>
      <c r="CO178" s="503"/>
      <c r="CP178" s="503"/>
      <c r="CQ178" s="503"/>
      <c r="CR178" s="503"/>
      <c r="CS178" s="503"/>
      <c r="CT178" s="503"/>
      <c r="CU178" s="503"/>
      <c r="CV178" s="503"/>
      <c r="CW178" s="503"/>
      <c r="CX178" s="503"/>
      <c r="CY178" s="503"/>
      <c r="CZ178" s="503"/>
      <c r="DA178" s="503"/>
      <c r="DB178" s="503"/>
      <c r="DC178" s="503"/>
      <c r="DD178" s="503"/>
      <c r="DE178" s="503"/>
      <c r="DF178" s="503"/>
      <c r="DG178" s="503"/>
      <c r="DH178" s="503"/>
      <c r="DI178" s="503"/>
      <c r="DJ178" s="503"/>
      <c r="DK178" s="503"/>
      <c r="DL178" s="503"/>
      <c r="DM178" s="503"/>
      <c r="DN178" s="503"/>
      <c r="DO178" s="503"/>
      <c r="DP178" s="503"/>
    </row>
    <row r="179" spans="1:120" ht="38.25" customHeight="1">
      <c r="A179" s="513"/>
      <c r="B179" s="556">
        <v>216</v>
      </c>
      <c r="C179" s="539" t="s">
        <v>99</v>
      </c>
      <c r="D179" s="14">
        <v>2018</v>
      </c>
      <c r="E179" s="389" t="s">
        <v>431</v>
      </c>
      <c r="F179" s="565"/>
      <c r="G179" s="592"/>
      <c r="H179" s="541" t="s">
        <v>102</v>
      </c>
      <c r="I179" s="617" t="s">
        <v>5404</v>
      </c>
      <c r="J179" s="615" t="s">
        <v>5404</v>
      </c>
      <c r="K179" s="617" t="s">
        <v>5405</v>
      </c>
      <c r="L179" s="557" t="s">
        <v>146</v>
      </c>
      <c r="M179" s="395" t="s">
        <v>5406</v>
      </c>
      <c r="N179" s="18"/>
      <c r="O179" s="24">
        <v>6</v>
      </c>
      <c r="P179" s="24" t="s">
        <v>5407</v>
      </c>
      <c r="Q179" s="539" t="s">
        <v>391</v>
      </c>
      <c r="R179" s="24" t="s">
        <v>573</v>
      </c>
      <c r="S179" s="573">
        <v>43435</v>
      </c>
      <c r="T179" s="573">
        <v>43830</v>
      </c>
      <c r="U179" s="557"/>
      <c r="V179" s="14"/>
      <c r="W179" s="544">
        <v>43830</v>
      </c>
      <c r="X179" s="562">
        <v>44063</v>
      </c>
      <c r="Y179" s="590" t="s">
        <v>5408</v>
      </c>
      <c r="Z179" s="14" t="s">
        <v>322</v>
      </c>
      <c r="AA179" s="388">
        <v>1</v>
      </c>
      <c r="AB179" s="546" t="s">
        <v>257</v>
      </c>
      <c r="AC179" s="563" t="s">
        <v>260</v>
      </c>
      <c r="AD179" s="557" t="s">
        <v>260</v>
      </c>
      <c r="AE179" s="389" t="s">
        <v>4218</v>
      </c>
      <c r="AF179" s="549" t="s">
        <v>5408</v>
      </c>
      <c r="AG179" s="554" t="s">
        <v>322</v>
      </c>
      <c r="AH179" s="564">
        <v>44063</v>
      </c>
      <c r="AI179" s="14"/>
      <c r="AJ179" s="561"/>
      <c r="AK179" s="561"/>
      <c r="AL179" s="562"/>
      <c r="AM179" s="18"/>
      <c r="AN179" s="18"/>
      <c r="AO179" s="18"/>
      <c r="AP179" s="546"/>
      <c r="AQ179" s="560"/>
      <c r="AR179" s="18"/>
      <c r="AS179" s="561"/>
      <c r="AT179" s="560"/>
      <c r="AU179" s="18"/>
      <c r="AV179" s="18"/>
      <c r="AW179" s="18"/>
      <c r="AX179" s="561"/>
      <c r="AY179" s="560"/>
      <c r="AZ179" s="18"/>
      <c r="BA179" s="561"/>
      <c r="BB179" s="562"/>
      <c r="BC179" s="18"/>
      <c r="BD179" s="18"/>
      <c r="BE179" s="18"/>
      <c r="BF179" s="546"/>
      <c r="BG179" s="563"/>
      <c r="BH179" s="557"/>
      <c r="BI179" s="14"/>
      <c r="BJ179" s="18"/>
      <c r="BK179" s="554"/>
      <c r="BL179" s="564"/>
      <c r="BM179" s="14"/>
      <c r="BN179" s="561"/>
      <c r="BO179" s="503"/>
      <c r="BP179" s="503"/>
      <c r="BQ179" s="503"/>
      <c r="BR179" s="503"/>
      <c r="BS179" s="503"/>
      <c r="BT179" s="503"/>
      <c r="BU179" s="503"/>
      <c r="BV179" s="503"/>
      <c r="BW179" s="503"/>
      <c r="BX179" s="503"/>
      <c r="BY179" s="503"/>
      <c r="BZ179" s="503"/>
      <c r="CA179" s="503"/>
      <c r="CB179" s="503"/>
      <c r="CC179" s="503"/>
      <c r="CD179" s="503"/>
      <c r="CE179" s="503"/>
      <c r="CF179" s="503"/>
      <c r="CG179" s="503"/>
      <c r="CH179" s="503"/>
      <c r="CI179" s="503"/>
      <c r="CJ179" s="503"/>
      <c r="CK179" s="503"/>
      <c r="CL179" s="503"/>
      <c r="CM179" s="503"/>
      <c r="CN179" s="503"/>
      <c r="CO179" s="503"/>
      <c r="CP179" s="503"/>
      <c r="CQ179" s="503"/>
      <c r="CR179" s="503"/>
      <c r="CS179" s="503"/>
      <c r="CT179" s="503"/>
      <c r="CU179" s="503"/>
      <c r="CV179" s="503"/>
      <c r="CW179" s="503"/>
      <c r="CX179" s="503"/>
      <c r="CY179" s="503"/>
      <c r="CZ179" s="503"/>
      <c r="DA179" s="503"/>
      <c r="DB179" s="503"/>
      <c r="DC179" s="503"/>
      <c r="DD179" s="503"/>
      <c r="DE179" s="503"/>
      <c r="DF179" s="503"/>
      <c r="DG179" s="503"/>
      <c r="DH179" s="503"/>
      <c r="DI179" s="503"/>
      <c r="DJ179" s="503"/>
      <c r="DK179" s="503"/>
      <c r="DL179" s="503"/>
      <c r="DM179" s="503"/>
      <c r="DN179" s="503"/>
      <c r="DO179" s="503"/>
      <c r="DP179" s="503"/>
    </row>
    <row r="180" spans="1:120" ht="38.25" customHeight="1">
      <c r="A180" s="513"/>
      <c r="B180" s="556">
        <v>217</v>
      </c>
      <c r="C180" s="539" t="s">
        <v>99</v>
      </c>
      <c r="D180" s="14">
        <v>2018</v>
      </c>
      <c r="E180" s="389" t="s">
        <v>431</v>
      </c>
      <c r="F180" s="565"/>
      <c r="G180" s="592"/>
      <c r="H180" s="541" t="s">
        <v>102</v>
      </c>
      <c r="I180" s="618" t="s">
        <v>5404</v>
      </c>
      <c r="J180" s="395" t="s">
        <v>5404</v>
      </c>
      <c r="K180" s="395" t="s">
        <v>5405</v>
      </c>
      <c r="L180" s="557" t="s">
        <v>146</v>
      </c>
      <c r="M180" s="395" t="s">
        <v>5409</v>
      </c>
      <c r="N180" s="18"/>
      <c r="O180" s="24">
        <v>2</v>
      </c>
      <c r="P180" s="24" t="s">
        <v>5410</v>
      </c>
      <c r="Q180" s="539" t="s">
        <v>391</v>
      </c>
      <c r="R180" s="24" t="s">
        <v>573</v>
      </c>
      <c r="S180" s="573">
        <v>43467</v>
      </c>
      <c r="T180" s="573">
        <v>43830</v>
      </c>
      <c r="U180" s="557"/>
      <c r="V180" s="14"/>
      <c r="W180" s="544">
        <v>43830</v>
      </c>
      <c r="X180" s="562">
        <v>44063</v>
      </c>
      <c r="Y180" s="590" t="s">
        <v>462</v>
      </c>
      <c r="Z180" s="14" t="s">
        <v>322</v>
      </c>
      <c r="AA180" s="388">
        <v>1</v>
      </c>
      <c r="AB180" s="546" t="s">
        <v>257</v>
      </c>
      <c r="AC180" s="563" t="s">
        <v>260</v>
      </c>
      <c r="AD180" s="557" t="s">
        <v>260</v>
      </c>
      <c r="AE180" s="389" t="s">
        <v>4218</v>
      </c>
      <c r="AF180" s="549" t="s">
        <v>5408</v>
      </c>
      <c r="AG180" s="554" t="s">
        <v>322</v>
      </c>
      <c r="AH180" s="564">
        <v>44063</v>
      </c>
      <c r="AI180" s="14"/>
      <c r="AJ180" s="561"/>
      <c r="AK180" s="561"/>
      <c r="AL180" s="562"/>
      <c r="AM180" s="18"/>
      <c r="AN180" s="18"/>
      <c r="AO180" s="18"/>
      <c r="AP180" s="546"/>
      <c r="AQ180" s="560"/>
      <c r="AR180" s="18"/>
      <c r="AS180" s="561"/>
      <c r="AT180" s="560"/>
      <c r="AU180" s="18"/>
      <c r="AV180" s="18"/>
      <c r="AW180" s="18"/>
      <c r="AX180" s="561"/>
      <c r="AY180" s="560"/>
      <c r="AZ180" s="18"/>
      <c r="BA180" s="561"/>
      <c r="BB180" s="562"/>
      <c r="BC180" s="18"/>
      <c r="BD180" s="18"/>
      <c r="BE180" s="18"/>
      <c r="BF180" s="546"/>
      <c r="BG180" s="563"/>
      <c r="BH180" s="557"/>
      <c r="BI180" s="14"/>
      <c r="BJ180" s="18"/>
      <c r="BK180" s="554"/>
      <c r="BL180" s="564"/>
      <c r="BM180" s="14"/>
      <c r="BN180" s="561"/>
      <c r="BO180" s="503"/>
      <c r="BP180" s="503"/>
      <c r="BQ180" s="503"/>
      <c r="BR180" s="503"/>
      <c r="BS180" s="503"/>
      <c r="BT180" s="503"/>
      <c r="BU180" s="503"/>
      <c r="BV180" s="503"/>
      <c r="BW180" s="503"/>
      <c r="BX180" s="503"/>
      <c r="BY180" s="503"/>
      <c r="BZ180" s="503"/>
      <c r="CA180" s="503"/>
      <c r="CB180" s="503"/>
      <c r="CC180" s="503"/>
      <c r="CD180" s="503"/>
      <c r="CE180" s="503"/>
      <c r="CF180" s="503"/>
      <c r="CG180" s="503"/>
      <c r="CH180" s="503"/>
      <c r="CI180" s="503"/>
      <c r="CJ180" s="503"/>
      <c r="CK180" s="503"/>
      <c r="CL180" s="503"/>
      <c r="CM180" s="503"/>
      <c r="CN180" s="503"/>
      <c r="CO180" s="503"/>
      <c r="CP180" s="503"/>
      <c r="CQ180" s="503"/>
      <c r="CR180" s="503"/>
      <c r="CS180" s="503"/>
      <c r="CT180" s="503"/>
      <c r="CU180" s="503"/>
      <c r="CV180" s="503"/>
      <c r="CW180" s="503"/>
      <c r="CX180" s="503"/>
      <c r="CY180" s="503"/>
      <c r="CZ180" s="503"/>
      <c r="DA180" s="503"/>
      <c r="DB180" s="503"/>
      <c r="DC180" s="503"/>
      <c r="DD180" s="503"/>
      <c r="DE180" s="503"/>
      <c r="DF180" s="503"/>
      <c r="DG180" s="503"/>
      <c r="DH180" s="503"/>
      <c r="DI180" s="503"/>
      <c r="DJ180" s="503"/>
      <c r="DK180" s="503"/>
      <c r="DL180" s="503"/>
      <c r="DM180" s="503"/>
      <c r="DN180" s="503"/>
      <c r="DO180" s="503"/>
      <c r="DP180" s="503"/>
    </row>
    <row r="181" spans="1:120" ht="38.25" customHeight="1">
      <c r="A181" s="513"/>
      <c r="B181" s="556">
        <v>218</v>
      </c>
      <c r="C181" s="539" t="s">
        <v>99</v>
      </c>
      <c r="D181" s="14">
        <v>2018</v>
      </c>
      <c r="E181" s="389" t="s">
        <v>431</v>
      </c>
      <c r="F181" s="565"/>
      <c r="G181" s="565"/>
      <c r="H181" s="539" t="s">
        <v>102</v>
      </c>
      <c r="I181" s="395" t="s">
        <v>454</v>
      </c>
      <c r="J181" s="395" t="s">
        <v>454</v>
      </c>
      <c r="K181" s="395" t="s">
        <v>5411</v>
      </c>
      <c r="L181" s="557" t="s">
        <v>146</v>
      </c>
      <c r="M181" s="395" t="s">
        <v>5412</v>
      </c>
      <c r="N181" s="18"/>
      <c r="O181" s="572">
        <v>1</v>
      </c>
      <c r="P181" s="24" t="s">
        <v>5413</v>
      </c>
      <c r="Q181" s="539" t="s">
        <v>391</v>
      </c>
      <c r="R181" s="24" t="s">
        <v>4669</v>
      </c>
      <c r="S181" s="573">
        <v>43467</v>
      </c>
      <c r="T181" s="573">
        <v>43830</v>
      </c>
      <c r="U181" s="557"/>
      <c r="V181" s="14"/>
      <c r="W181" s="544">
        <v>43830</v>
      </c>
      <c r="X181" s="562">
        <v>44063</v>
      </c>
      <c r="Y181" s="590" t="s">
        <v>462</v>
      </c>
      <c r="Z181" s="14" t="s">
        <v>322</v>
      </c>
      <c r="AA181" s="388">
        <v>1</v>
      </c>
      <c r="AB181" s="546" t="s">
        <v>257</v>
      </c>
      <c r="AC181" s="563" t="s">
        <v>260</v>
      </c>
      <c r="AD181" s="557" t="s">
        <v>260</v>
      </c>
      <c r="AE181" s="389" t="s">
        <v>4218</v>
      </c>
      <c r="AF181" s="549" t="s">
        <v>5414</v>
      </c>
      <c r="AG181" s="554" t="s">
        <v>322</v>
      </c>
      <c r="AH181" s="564">
        <v>44063</v>
      </c>
      <c r="AI181" s="14"/>
      <c r="AJ181" s="561"/>
      <c r="AK181" s="561"/>
      <c r="AL181" s="562"/>
      <c r="AM181" s="18"/>
      <c r="AN181" s="18"/>
      <c r="AO181" s="18"/>
      <c r="AP181" s="546"/>
      <c r="AQ181" s="560"/>
      <c r="AR181" s="18"/>
      <c r="AS181" s="561"/>
      <c r="AT181" s="560"/>
      <c r="AU181" s="18"/>
      <c r="AV181" s="18"/>
      <c r="AW181" s="18"/>
      <c r="AX181" s="561"/>
      <c r="AY181" s="560"/>
      <c r="AZ181" s="18"/>
      <c r="BA181" s="561"/>
      <c r="BB181" s="562"/>
      <c r="BC181" s="18"/>
      <c r="BD181" s="18"/>
      <c r="BE181" s="18"/>
      <c r="BF181" s="546"/>
      <c r="BG181" s="563"/>
      <c r="BH181" s="557"/>
      <c r="BI181" s="14"/>
      <c r="BJ181" s="18"/>
      <c r="BK181" s="554"/>
      <c r="BL181" s="564"/>
      <c r="BM181" s="14"/>
      <c r="BN181" s="561"/>
      <c r="BO181" s="503"/>
      <c r="BP181" s="503"/>
      <c r="BQ181" s="503"/>
      <c r="BR181" s="503"/>
      <c r="BS181" s="503"/>
      <c r="BT181" s="503"/>
      <c r="BU181" s="503"/>
      <c r="BV181" s="503"/>
      <c r="BW181" s="503"/>
      <c r="BX181" s="503"/>
      <c r="BY181" s="503"/>
      <c r="BZ181" s="503"/>
      <c r="CA181" s="503"/>
      <c r="CB181" s="503"/>
      <c r="CC181" s="503"/>
      <c r="CD181" s="503"/>
      <c r="CE181" s="503"/>
      <c r="CF181" s="503"/>
      <c r="CG181" s="503"/>
      <c r="CH181" s="503"/>
      <c r="CI181" s="503"/>
      <c r="CJ181" s="503"/>
      <c r="CK181" s="503"/>
      <c r="CL181" s="503"/>
      <c r="CM181" s="503"/>
      <c r="CN181" s="503"/>
      <c r="CO181" s="503"/>
      <c r="CP181" s="503"/>
      <c r="CQ181" s="503"/>
      <c r="CR181" s="503"/>
      <c r="CS181" s="503"/>
      <c r="CT181" s="503"/>
      <c r="CU181" s="503"/>
      <c r="CV181" s="503"/>
      <c r="CW181" s="503"/>
      <c r="CX181" s="503"/>
      <c r="CY181" s="503"/>
      <c r="CZ181" s="503"/>
      <c r="DA181" s="503"/>
      <c r="DB181" s="503"/>
      <c r="DC181" s="503"/>
      <c r="DD181" s="503"/>
      <c r="DE181" s="503"/>
      <c r="DF181" s="503"/>
      <c r="DG181" s="503"/>
      <c r="DH181" s="503"/>
      <c r="DI181" s="503"/>
      <c r="DJ181" s="503"/>
      <c r="DK181" s="503"/>
      <c r="DL181" s="503"/>
      <c r="DM181" s="503"/>
      <c r="DN181" s="503"/>
      <c r="DO181" s="503"/>
      <c r="DP181" s="503"/>
    </row>
    <row r="182" spans="1:120" ht="38.25" customHeight="1">
      <c r="A182" s="513"/>
      <c r="B182" s="556">
        <v>219</v>
      </c>
      <c r="C182" s="539" t="s">
        <v>99</v>
      </c>
      <c r="D182" s="14">
        <v>2018</v>
      </c>
      <c r="E182" s="389" t="s">
        <v>431</v>
      </c>
      <c r="F182" s="565"/>
      <c r="G182" s="565"/>
      <c r="H182" s="539" t="s">
        <v>102</v>
      </c>
      <c r="I182" s="395" t="s">
        <v>5415</v>
      </c>
      <c r="J182" s="395" t="s">
        <v>5415</v>
      </c>
      <c r="K182" s="395" t="s">
        <v>5416</v>
      </c>
      <c r="L182" s="557" t="s">
        <v>106</v>
      </c>
      <c r="M182" s="26" t="s">
        <v>5417</v>
      </c>
      <c r="N182" s="18"/>
      <c r="O182" s="24">
        <v>1</v>
      </c>
      <c r="P182" s="24" t="s">
        <v>5418</v>
      </c>
      <c r="Q182" s="539" t="s">
        <v>391</v>
      </c>
      <c r="R182" s="24" t="s">
        <v>4669</v>
      </c>
      <c r="S182" s="573">
        <v>43467</v>
      </c>
      <c r="T182" s="573">
        <v>43524</v>
      </c>
      <c r="U182" s="557"/>
      <c r="V182" s="14"/>
      <c r="W182" s="544">
        <v>43524</v>
      </c>
      <c r="X182" s="562">
        <v>44063</v>
      </c>
      <c r="Y182" s="590" t="s">
        <v>462</v>
      </c>
      <c r="Z182" s="14" t="s">
        <v>322</v>
      </c>
      <c r="AA182" s="388">
        <v>1</v>
      </c>
      <c r="AB182" s="546" t="s">
        <v>257</v>
      </c>
      <c r="AC182" s="563" t="s">
        <v>260</v>
      </c>
      <c r="AD182" s="557" t="s">
        <v>260</v>
      </c>
      <c r="AE182" s="389" t="s">
        <v>4218</v>
      </c>
      <c r="AF182" s="549" t="s">
        <v>5414</v>
      </c>
      <c r="AG182" s="554" t="s">
        <v>322</v>
      </c>
      <c r="AH182" s="564">
        <v>44063</v>
      </c>
      <c r="AI182" s="14"/>
      <c r="AJ182" s="561"/>
      <c r="AK182" s="561"/>
      <c r="AL182" s="562"/>
      <c r="AM182" s="18"/>
      <c r="AN182" s="18"/>
      <c r="AO182" s="18"/>
      <c r="AP182" s="546"/>
      <c r="AQ182" s="560"/>
      <c r="AR182" s="18"/>
      <c r="AS182" s="561"/>
      <c r="AT182" s="560"/>
      <c r="AU182" s="18"/>
      <c r="AV182" s="18"/>
      <c r="AW182" s="18"/>
      <c r="AX182" s="561"/>
      <c r="AY182" s="560"/>
      <c r="AZ182" s="18"/>
      <c r="BA182" s="561"/>
      <c r="BB182" s="562"/>
      <c r="BC182" s="18"/>
      <c r="BD182" s="18"/>
      <c r="BE182" s="18"/>
      <c r="BF182" s="546"/>
      <c r="BG182" s="563"/>
      <c r="BH182" s="557"/>
      <c r="BI182" s="14"/>
      <c r="BJ182" s="18"/>
      <c r="BK182" s="554"/>
      <c r="BL182" s="564"/>
      <c r="BM182" s="14"/>
      <c r="BN182" s="561"/>
      <c r="BO182" s="503"/>
      <c r="BP182" s="503"/>
      <c r="BQ182" s="503"/>
      <c r="BR182" s="503"/>
      <c r="BS182" s="503"/>
      <c r="BT182" s="503"/>
      <c r="BU182" s="503"/>
      <c r="BV182" s="503"/>
      <c r="BW182" s="503"/>
      <c r="BX182" s="503"/>
      <c r="BY182" s="503"/>
      <c r="BZ182" s="503"/>
      <c r="CA182" s="503"/>
      <c r="CB182" s="503"/>
      <c r="CC182" s="503"/>
      <c r="CD182" s="503"/>
      <c r="CE182" s="503"/>
      <c r="CF182" s="503"/>
      <c r="CG182" s="503"/>
      <c r="CH182" s="503"/>
      <c r="CI182" s="503"/>
      <c r="CJ182" s="503"/>
      <c r="CK182" s="503"/>
      <c r="CL182" s="503"/>
      <c r="CM182" s="503"/>
      <c r="CN182" s="503"/>
      <c r="CO182" s="503"/>
      <c r="CP182" s="503"/>
      <c r="CQ182" s="503"/>
      <c r="CR182" s="503"/>
      <c r="CS182" s="503"/>
      <c r="CT182" s="503"/>
      <c r="CU182" s="503"/>
      <c r="CV182" s="503"/>
      <c r="CW182" s="503"/>
      <c r="CX182" s="503"/>
      <c r="CY182" s="503"/>
      <c r="CZ182" s="503"/>
      <c r="DA182" s="503"/>
      <c r="DB182" s="503"/>
      <c r="DC182" s="503"/>
      <c r="DD182" s="503"/>
      <c r="DE182" s="503"/>
      <c r="DF182" s="503"/>
      <c r="DG182" s="503"/>
      <c r="DH182" s="503"/>
      <c r="DI182" s="503"/>
      <c r="DJ182" s="503"/>
      <c r="DK182" s="503"/>
      <c r="DL182" s="503"/>
      <c r="DM182" s="503"/>
      <c r="DN182" s="503"/>
      <c r="DO182" s="503"/>
      <c r="DP182" s="503"/>
    </row>
    <row r="183" spans="1:120" ht="38.25" customHeight="1">
      <c r="A183" s="513"/>
      <c r="B183" s="556">
        <v>220</v>
      </c>
      <c r="C183" s="539" t="s">
        <v>99</v>
      </c>
      <c r="D183" s="14">
        <v>2018</v>
      </c>
      <c r="E183" s="389" t="s">
        <v>431</v>
      </c>
      <c r="F183" s="565"/>
      <c r="G183" s="565"/>
      <c r="H183" s="539" t="s">
        <v>102</v>
      </c>
      <c r="I183" s="395" t="s">
        <v>5415</v>
      </c>
      <c r="J183" s="395" t="s">
        <v>5415</v>
      </c>
      <c r="K183" s="395" t="s">
        <v>5416</v>
      </c>
      <c r="L183" s="557" t="s">
        <v>146</v>
      </c>
      <c r="M183" s="395" t="s">
        <v>5419</v>
      </c>
      <c r="N183" s="18"/>
      <c r="O183" s="24">
        <v>12</v>
      </c>
      <c r="P183" s="24" t="s">
        <v>5420</v>
      </c>
      <c r="Q183" s="539" t="s">
        <v>391</v>
      </c>
      <c r="R183" s="24" t="s">
        <v>4669</v>
      </c>
      <c r="S183" s="573">
        <v>43467</v>
      </c>
      <c r="T183" s="573">
        <v>43830</v>
      </c>
      <c r="U183" s="557"/>
      <c r="V183" s="14"/>
      <c r="W183" s="544">
        <v>43830</v>
      </c>
      <c r="X183" s="562">
        <v>44063</v>
      </c>
      <c r="Y183" s="590" t="s">
        <v>5421</v>
      </c>
      <c r="Z183" s="14" t="s">
        <v>322</v>
      </c>
      <c r="AA183" s="388">
        <v>1</v>
      </c>
      <c r="AB183" s="546" t="s">
        <v>257</v>
      </c>
      <c r="AC183" s="563" t="s">
        <v>260</v>
      </c>
      <c r="AD183" s="557"/>
      <c r="AE183" s="389" t="s">
        <v>4218</v>
      </c>
      <c r="AF183" s="549" t="s">
        <v>5414</v>
      </c>
      <c r="AG183" s="554" t="s">
        <v>322</v>
      </c>
      <c r="AH183" s="564">
        <v>44063</v>
      </c>
      <c r="AI183" s="14"/>
      <c r="AJ183" s="561"/>
      <c r="AK183" s="561"/>
      <c r="AL183" s="562"/>
      <c r="AM183" s="18"/>
      <c r="AN183" s="18"/>
      <c r="AO183" s="18"/>
      <c r="AP183" s="546"/>
      <c r="AQ183" s="560"/>
      <c r="AR183" s="18"/>
      <c r="AS183" s="561"/>
      <c r="AT183" s="560"/>
      <c r="AU183" s="18"/>
      <c r="AV183" s="18"/>
      <c r="AW183" s="18"/>
      <c r="AX183" s="561"/>
      <c r="AY183" s="560"/>
      <c r="AZ183" s="18"/>
      <c r="BA183" s="561"/>
      <c r="BB183" s="562"/>
      <c r="BC183" s="18"/>
      <c r="BD183" s="18"/>
      <c r="BE183" s="18"/>
      <c r="BF183" s="546"/>
      <c r="BG183" s="563"/>
      <c r="BH183" s="557"/>
      <c r="BI183" s="14"/>
      <c r="BJ183" s="18"/>
      <c r="BK183" s="554"/>
      <c r="BL183" s="564"/>
      <c r="BM183" s="14"/>
      <c r="BN183" s="561"/>
      <c r="BO183" s="503"/>
      <c r="BP183" s="503"/>
      <c r="BQ183" s="503"/>
      <c r="BR183" s="503"/>
      <c r="BS183" s="503"/>
      <c r="BT183" s="503"/>
      <c r="BU183" s="503"/>
      <c r="BV183" s="503"/>
      <c r="BW183" s="503"/>
      <c r="BX183" s="503"/>
      <c r="BY183" s="503"/>
      <c r="BZ183" s="503"/>
      <c r="CA183" s="503"/>
      <c r="CB183" s="503"/>
      <c r="CC183" s="503"/>
      <c r="CD183" s="503"/>
      <c r="CE183" s="503"/>
      <c r="CF183" s="503"/>
      <c r="CG183" s="503"/>
      <c r="CH183" s="503"/>
      <c r="CI183" s="503"/>
      <c r="CJ183" s="503"/>
      <c r="CK183" s="503"/>
      <c r="CL183" s="503"/>
      <c r="CM183" s="503"/>
      <c r="CN183" s="503"/>
      <c r="CO183" s="503"/>
      <c r="CP183" s="503"/>
      <c r="CQ183" s="503"/>
      <c r="CR183" s="503"/>
      <c r="CS183" s="503"/>
      <c r="CT183" s="503"/>
      <c r="CU183" s="503"/>
      <c r="CV183" s="503"/>
      <c r="CW183" s="503"/>
      <c r="CX183" s="503"/>
      <c r="CY183" s="503"/>
      <c r="CZ183" s="503"/>
      <c r="DA183" s="503"/>
      <c r="DB183" s="503"/>
      <c r="DC183" s="503"/>
      <c r="DD183" s="503"/>
      <c r="DE183" s="503"/>
      <c r="DF183" s="503"/>
      <c r="DG183" s="503"/>
      <c r="DH183" s="503"/>
      <c r="DI183" s="503"/>
      <c r="DJ183" s="503"/>
      <c r="DK183" s="503"/>
      <c r="DL183" s="503"/>
      <c r="DM183" s="503"/>
      <c r="DN183" s="503"/>
      <c r="DO183" s="503"/>
      <c r="DP183" s="503"/>
    </row>
    <row r="184" spans="1:120" ht="38.25" customHeight="1">
      <c r="A184" s="513"/>
      <c r="B184" s="556">
        <v>223</v>
      </c>
      <c r="C184" s="539" t="s">
        <v>99</v>
      </c>
      <c r="D184" s="14">
        <v>2018</v>
      </c>
      <c r="E184" s="389" t="s">
        <v>431</v>
      </c>
      <c r="F184" s="565"/>
      <c r="G184" s="565"/>
      <c r="H184" s="539" t="s">
        <v>102</v>
      </c>
      <c r="I184" s="395" t="s">
        <v>5422</v>
      </c>
      <c r="J184" s="395" t="s">
        <v>5422</v>
      </c>
      <c r="K184" s="395" t="s">
        <v>5423</v>
      </c>
      <c r="L184" s="557" t="s">
        <v>146</v>
      </c>
      <c r="M184" s="395" t="s">
        <v>5424</v>
      </c>
      <c r="N184" s="18"/>
      <c r="O184" s="389">
        <v>12</v>
      </c>
      <c r="P184" s="389" t="s">
        <v>5425</v>
      </c>
      <c r="Q184" s="539" t="s">
        <v>391</v>
      </c>
      <c r="R184" s="24" t="s">
        <v>458</v>
      </c>
      <c r="S184" s="540">
        <v>43467</v>
      </c>
      <c r="T184" s="540">
        <v>43830</v>
      </c>
      <c r="U184" s="557"/>
      <c r="V184" s="14"/>
      <c r="W184" s="544">
        <v>43830</v>
      </c>
      <c r="X184" s="562">
        <v>44063</v>
      </c>
      <c r="Y184" s="590" t="s">
        <v>5426</v>
      </c>
      <c r="Z184" s="14" t="s">
        <v>322</v>
      </c>
      <c r="AA184" s="388">
        <v>1</v>
      </c>
      <c r="AB184" s="546" t="s">
        <v>257</v>
      </c>
      <c r="AC184" s="563" t="s">
        <v>260</v>
      </c>
      <c r="AD184" s="557" t="s">
        <v>260</v>
      </c>
      <c r="AE184" s="389" t="s">
        <v>4218</v>
      </c>
      <c r="AF184" s="549" t="s">
        <v>5427</v>
      </c>
      <c r="AG184" s="554" t="s">
        <v>322</v>
      </c>
      <c r="AH184" s="564">
        <v>44064</v>
      </c>
      <c r="AI184" s="14"/>
      <c r="AJ184" s="561"/>
      <c r="AK184" s="561"/>
      <c r="AL184" s="562"/>
      <c r="AM184" s="18"/>
      <c r="AN184" s="18"/>
      <c r="AO184" s="18"/>
      <c r="AP184" s="546"/>
      <c r="AQ184" s="560"/>
      <c r="AR184" s="18"/>
      <c r="AS184" s="561"/>
      <c r="AT184" s="560"/>
      <c r="AU184" s="18"/>
      <c r="AV184" s="18"/>
      <c r="AW184" s="18"/>
      <c r="AX184" s="561"/>
      <c r="AY184" s="560"/>
      <c r="AZ184" s="18"/>
      <c r="BA184" s="561"/>
      <c r="BB184" s="562"/>
      <c r="BC184" s="18"/>
      <c r="BD184" s="18"/>
      <c r="BE184" s="18"/>
      <c r="BF184" s="546"/>
      <c r="BG184" s="563"/>
      <c r="BH184" s="557"/>
      <c r="BI184" s="14"/>
      <c r="BJ184" s="18"/>
      <c r="BK184" s="554"/>
      <c r="BL184" s="564"/>
      <c r="BM184" s="14"/>
      <c r="BN184" s="561"/>
      <c r="BO184" s="503"/>
      <c r="BP184" s="503"/>
      <c r="BQ184" s="503"/>
      <c r="BR184" s="503"/>
      <c r="BS184" s="503"/>
      <c r="BT184" s="503"/>
      <c r="BU184" s="503"/>
      <c r="BV184" s="503"/>
      <c r="BW184" s="503"/>
      <c r="BX184" s="503"/>
      <c r="BY184" s="503"/>
      <c r="BZ184" s="503"/>
      <c r="CA184" s="503"/>
      <c r="CB184" s="503"/>
      <c r="CC184" s="503"/>
      <c r="CD184" s="503"/>
      <c r="CE184" s="503"/>
      <c r="CF184" s="503"/>
      <c r="CG184" s="503"/>
      <c r="CH184" s="503"/>
      <c r="CI184" s="503"/>
      <c r="CJ184" s="503"/>
      <c r="CK184" s="503"/>
      <c r="CL184" s="503"/>
      <c r="CM184" s="503"/>
      <c r="CN184" s="503"/>
      <c r="CO184" s="503"/>
      <c r="CP184" s="503"/>
      <c r="CQ184" s="503"/>
      <c r="CR184" s="503"/>
      <c r="CS184" s="503"/>
      <c r="CT184" s="503"/>
      <c r="CU184" s="503"/>
      <c r="CV184" s="503"/>
      <c r="CW184" s="503"/>
      <c r="CX184" s="503"/>
      <c r="CY184" s="503"/>
      <c r="CZ184" s="503"/>
      <c r="DA184" s="503"/>
      <c r="DB184" s="503"/>
      <c r="DC184" s="503"/>
      <c r="DD184" s="503"/>
      <c r="DE184" s="503"/>
      <c r="DF184" s="503"/>
      <c r="DG184" s="503"/>
      <c r="DH184" s="503"/>
      <c r="DI184" s="503"/>
      <c r="DJ184" s="503"/>
      <c r="DK184" s="503"/>
      <c r="DL184" s="503"/>
      <c r="DM184" s="503"/>
      <c r="DN184" s="503"/>
      <c r="DO184" s="503"/>
      <c r="DP184" s="503"/>
    </row>
    <row r="185" spans="1:120" ht="38.25" customHeight="1">
      <c r="A185" s="513"/>
      <c r="B185" s="556">
        <v>228</v>
      </c>
      <c r="C185" s="539" t="s">
        <v>99</v>
      </c>
      <c r="D185" s="389">
        <v>2019</v>
      </c>
      <c r="E185" s="389" t="s">
        <v>142</v>
      </c>
      <c r="F185" s="540">
        <v>43777</v>
      </c>
      <c r="G185" s="540"/>
      <c r="H185" s="539" t="s">
        <v>102</v>
      </c>
      <c r="I185" s="395" t="s">
        <v>5428</v>
      </c>
      <c r="J185" s="395" t="s">
        <v>5429</v>
      </c>
      <c r="K185" s="395" t="s">
        <v>5430</v>
      </c>
      <c r="L185" s="539" t="s">
        <v>146</v>
      </c>
      <c r="M185" s="395" t="s">
        <v>5431</v>
      </c>
      <c r="N185" s="18"/>
      <c r="O185" s="23">
        <v>1</v>
      </c>
      <c r="P185" s="24" t="s">
        <v>5432</v>
      </c>
      <c r="Q185" s="539" t="s">
        <v>391</v>
      </c>
      <c r="R185" s="24" t="s">
        <v>5433</v>
      </c>
      <c r="S185" s="540">
        <v>43782</v>
      </c>
      <c r="T185" s="540">
        <v>43799</v>
      </c>
      <c r="U185" s="557"/>
      <c r="V185" s="14"/>
      <c r="W185" s="544">
        <v>43799</v>
      </c>
      <c r="X185" s="562">
        <v>44063</v>
      </c>
      <c r="Y185" s="570" t="s">
        <v>5434</v>
      </c>
      <c r="Z185" s="14" t="s">
        <v>322</v>
      </c>
      <c r="AA185" s="388">
        <v>1</v>
      </c>
      <c r="AB185" s="546" t="s">
        <v>257</v>
      </c>
      <c r="AC185" s="563"/>
      <c r="AD185" s="557"/>
      <c r="AE185" s="389" t="s">
        <v>4218</v>
      </c>
      <c r="AF185" s="549" t="s">
        <v>5435</v>
      </c>
      <c r="AG185" s="554" t="s">
        <v>322</v>
      </c>
      <c r="AH185" s="564">
        <v>44064</v>
      </c>
      <c r="AI185" s="14"/>
      <c r="AJ185" s="561"/>
      <c r="AK185" s="561"/>
      <c r="AL185" s="562"/>
      <c r="AM185" s="18"/>
      <c r="AN185" s="18"/>
      <c r="AO185" s="18"/>
      <c r="AP185" s="546"/>
      <c r="AQ185" s="560"/>
      <c r="AR185" s="18"/>
      <c r="AS185" s="561"/>
      <c r="AT185" s="560"/>
      <c r="AU185" s="18"/>
      <c r="AV185" s="18"/>
      <c r="AW185" s="18"/>
      <c r="AX185" s="561"/>
      <c r="AY185" s="560"/>
      <c r="AZ185" s="18"/>
      <c r="BA185" s="561"/>
      <c r="BB185" s="562"/>
      <c r="BC185" s="18"/>
      <c r="BD185" s="18"/>
      <c r="BE185" s="18"/>
      <c r="BF185" s="546"/>
      <c r="BG185" s="563"/>
      <c r="BH185" s="557"/>
      <c r="BI185" s="14"/>
      <c r="BJ185" s="18"/>
      <c r="BK185" s="554"/>
      <c r="BL185" s="564"/>
      <c r="BM185" s="14"/>
      <c r="BN185" s="561"/>
      <c r="BO185" s="503"/>
      <c r="BP185" s="503"/>
      <c r="BQ185" s="503"/>
      <c r="BR185" s="503"/>
      <c r="BS185" s="503"/>
      <c r="BT185" s="503"/>
      <c r="BU185" s="503"/>
      <c r="BV185" s="503"/>
      <c r="BW185" s="503"/>
      <c r="BX185" s="503"/>
      <c r="BY185" s="503"/>
      <c r="BZ185" s="503"/>
      <c r="CA185" s="503"/>
      <c r="CB185" s="503"/>
      <c r="CC185" s="503"/>
      <c r="CD185" s="503"/>
      <c r="CE185" s="503"/>
      <c r="CF185" s="503"/>
      <c r="CG185" s="503"/>
      <c r="CH185" s="503"/>
      <c r="CI185" s="503"/>
      <c r="CJ185" s="503"/>
      <c r="CK185" s="503"/>
      <c r="CL185" s="503"/>
      <c r="CM185" s="503"/>
      <c r="CN185" s="503"/>
      <c r="CO185" s="503"/>
      <c r="CP185" s="503"/>
      <c r="CQ185" s="503"/>
      <c r="CR185" s="503"/>
      <c r="CS185" s="503"/>
      <c r="CT185" s="503"/>
      <c r="CU185" s="503"/>
      <c r="CV185" s="503"/>
      <c r="CW185" s="503"/>
      <c r="CX185" s="503"/>
      <c r="CY185" s="503"/>
      <c r="CZ185" s="503"/>
      <c r="DA185" s="503"/>
      <c r="DB185" s="503"/>
      <c r="DC185" s="503"/>
      <c r="DD185" s="503"/>
      <c r="DE185" s="503"/>
      <c r="DF185" s="503"/>
      <c r="DG185" s="503"/>
      <c r="DH185" s="503"/>
      <c r="DI185" s="503"/>
      <c r="DJ185" s="503"/>
      <c r="DK185" s="503"/>
      <c r="DL185" s="503"/>
      <c r="DM185" s="503"/>
      <c r="DN185" s="503"/>
      <c r="DO185" s="503"/>
      <c r="DP185" s="503"/>
    </row>
    <row r="186" spans="1:120" ht="38.25" customHeight="1">
      <c r="A186" s="513"/>
      <c r="B186" s="556">
        <v>229</v>
      </c>
      <c r="C186" s="539" t="s">
        <v>99</v>
      </c>
      <c r="D186" s="389">
        <v>2019</v>
      </c>
      <c r="E186" s="389" t="s">
        <v>142</v>
      </c>
      <c r="F186" s="540">
        <v>43777</v>
      </c>
      <c r="G186" s="540"/>
      <c r="H186" s="539" t="s">
        <v>102</v>
      </c>
      <c r="I186" s="395" t="s">
        <v>5428</v>
      </c>
      <c r="J186" s="395" t="s">
        <v>5436</v>
      </c>
      <c r="K186" s="395" t="s">
        <v>5437</v>
      </c>
      <c r="L186" s="539" t="s">
        <v>146</v>
      </c>
      <c r="M186" s="395" t="s">
        <v>5438</v>
      </c>
      <c r="N186" s="18"/>
      <c r="O186" s="558">
        <v>1</v>
      </c>
      <c r="P186" s="24" t="s">
        <v>5439</v>
      </c>
      <c r="Q186" s="539" t="s">
        <v>391</v>
      </c>
      <c r="R186" s="389" t="s">
        <v>110</v>
      </c>
      <c r="S186" s="540">
        <v>43800</v>
      </c>
      <c r="T186" s="540">
        <v>43920</v>
      </c>
      <c r="U186" s="557"/>
      <c r="V186" s="14"/>
      <c r="W186" s="544">
        <v>43920</v>
      </c>
      <c r="X186" s="562">
        <v>44063</v>
      </c>
      <c r="Y186" s="570" t="s">
        <v>5434</v>
      </c>
      <c r="Z186" s="14" t="s">
        <v>322</v>
      </c>
      <c r="AA186" s="388">
        <v>1</v>
      </c>
      <c r="AB186" s="546" t="s">
        <v>257</v>
      </c>
      <c r="AC186" s="563"/>
      <c r="AD186" s="557"/>
      <c r="AE186" s="389" t="s">
        <v>4218</v>
      </c>
      <c r="AF186" s="549" t="s">
        <v>5435</v>
      </c>
      <c r="AG186" s="554" t="s">
        <v>322</v>
      </c>
      <c r="AH186" s="564">
        <v>44064</v>
      </c>
      <c r="AI186" s="14"/>
      <c r="AJ186" s="561"/>
      <c r="AK186" s="561"/>
      <c r="AL186" s="562"/>
      <c r="AM186" s="18"/>
      <c r="AN186" s="18"/>
      <c r="AO186" s="18"/>
      <c r="AP186" s="546"/>
      <c r="AQ186" s="560"/>
      <c r="AR186" s="18"/>
      <c r="AS186" s="561"/>
      <c r="AT186" s="560"/>
      <c r="AU186" s="18"/>
      <c r="AV186" s="18"/>
      <c r="AW186" s="18"/>
      <c r="AX186" s="561"/>
      <c r="AY186" s="560"/>
      <c r="AZ186" s="18"/>
      <c r="BA186" s="561"/>
      <c r="BB186" s="562"/>
      <c r="BC186" s="18"/>
      <c r="BD186" s="18"/>
      <c r="BE186" s="18"/>
      <c r="BF186" s="546"/>
      <c r="BG186" s="563"/>
      <c r="BH186" s="557"/>
      <c r="BI186" s="14"/>
      <c r="BJ186" s="18"/>
      <c r="BK186" s="554"/>
      <c r="BL186" s="564"/>
      <c r="BM186" s="14"/>
      <c r="BN186" s="561"/>
      <c r="BO186" s="503"/>
      <c r="BP186" s="503"/>
      <c r="BQ186" s="503"/>
      <c r="BR186" s="503"/>
      <c r="BS186" s="503"/>
      <c r="BT186" s="503"/>
      <c r="BU186" s="503"/>
      <c r="BV186" s="503"/>
      <c r="BW186" s="503"/>
      <c r="BX186" s="503"/>
      <c r="BY186" s="503"/>
      <c r="BZ186" s="503"/>
      <c r="CA186" s="503"/>
      <c r="CB186" s="503"/>
      <c r="CC186" s="503"/>
      <c r="CD186" s="503"/>
      <c r="CE186" s="503"/>
      <c r="CF186" s="503"/>
      <c r="CG186" s="503"/>
      <c r="CH186" s="503"/>
      <c r="CI186" s="503"/>
      <c r="CJ186" s="503"/>
      <c r="CK186" s="503"/>
      <c r="CL186" s="503"/>
      <c r="CM186" s="503"/>
      <c r="CN186" s="503"/>
      <c r="CO186" s="503"/>
      <c r="CP186" s="503"/>
      <c r="CQ186" s="503"/>
      <c r="CR186" s="503"/>
      <c r="CS186" s="503"/>
      <c r="CT186" s="503"/>
      <c r="CU186" s="503"/>
      <c r="CV186" s="503"/>
      <c r="CW186" s="503"/>
      <c r="CX186" s="503"/>
      <c r="CY186" s="503"/>
      <c r="CZ186" s="503"/>
      <c r="DA186" s="503"/>
      <c r="DB186" s="503"/>
      <c r="DC186" s="503"/>
      <c r="DD186" s="503"/>
      <c r="DE186" s="503"/>
      <c r="DF186" s="503"/>
      <c r="DG186" s="503"/>
      <c r="DH186" s="503"/>
      <c r="DI186" s="503"/>
      <c r="DJ186" s="503"/>
      <c r="DK186" s="503"/>
      <c r="DL186" s="503"/>
      <c r="DM186" s="503"/>
      <c r="DN186" s="503"/>
      <c r="DO186" s="503"/>
      <c r="DP186" s="503"/>
    </row>
    <row r="187" spans="1:120" ht="38.25" customHeight="1">
      <c r="A187" s="513"/>
      <c r="B187" s="556">
        <v>230</v>
      </c>
      <c r="C187" s="539" t="s">
        <v>99</v>
      </c>
      <c r="D187" s="389">
        <v>2019</v>
      </c>
      <c r="E187" s="389" t="s">
        <v>142</v>
      </c>
      <c r="F187" s="540">
        <v>43777</v>
      </c>
      <c r="G187" s="540"/>
      <c r="H187" s="539" t="s">
        <v>102</v>
      </c>
      <c r="I187" s="395" t="s">
        <v>5428</v>
      </c>
      <c r="J187" s="395" t="s">
        <v>5440</v>
      </c>
      <c r="K187" s="395" t="s">
        <v>5437</v>
      </c>
      <c r="L187" s="539" t="s">
        <v>146</v>
      </c>
      <c r="M187" s="395" t="s">
        <v>5441</v>
      </c>
      <c r="N187" s="18"/>
      <c r="O187" s="14">
        <v>2</v>
      </c>
      <c r="P187" s="389" t="s">
        <v>752</v>
      </c>
      <c r="Q187" s="539" t="s">
        <v>391</v>
      </c>
      <c r="R187" s="24" t="s">
        <v>5433</v>
      </c>
      <c r="S187" s="540">
        <v>43864</v>
      </c>
      <c r="T187" s="540">
        <v>44012</v>
      </c>
      <c r="U187" s="557"/>
      <c r="V187" s="14"/>
      <c r="W187" s="544">
        <v>44012</v>
      </c>
      <c r="X187" s="562">
        <v>44063</v>
      </c>
      <c r="Y187" s="570" t="s">
        <v>5442</v>
      </c>
      <c r="Z187" s="14" t="s">
        <v>322</v>
      </c>
      <c r="AA187" s="388">
        <v>1</v>
      </c>
      <c r="AB187" s="546" t="s">
        <v>257</v>
      </c>
      <c r="AC187" s="563"/>
      <c r="AD187" s="557"/>
      <c r="AE187" s="389" t="s">
        <v>4218</v>
      </c>
      <c r="AF187" s="549" t="s">
        <v>5435</v>
      </c>
      <c r="AG187" s="554" t="s">
        <v>322</v>
      </c>
      <c r="AH187" s="564">
        <v>44064</v>
      </c>
      <c r="AI187" s="14"/>
      <c r="AJ187" s="561"/>
      <c r="AK187" s="561"/>
      <c r="AL187" s="562"/>
      <c r="AM187" s="18"/>
      <c r="AN187" s="18"/>
      <c r="AO187" s="18"/>
      <c r="AP187" s="546"/>
      <c r="AQ187" s="560"/>
      <c r="AR187" s="18"/>
      <c r="AS187" s="561"/>
      <c r="AT187" s="560"/>
      <c r="AU187" s="18"/>
      <c r="AV187" s="18"/>
      <c r="AW187" s="18"/>
      <c r="AX187" s="561"/>
      <c r="AY187" s="560"/>
      <c r="AZ187" s="18"/>
      <c r="BA187" s="561"/>
      <c r="BB187" s="562"/>
      <c r="BC187" s="18"/>
      <c r="BD187" s="18"/>
      <c r="BE187" s="18"/>
      <c r="BF187" s="546"/>
      <c r="BG187" s="563"/>
      <c r="BH187" s="557"/>
      <c r="BI187" s="14"/>
      <c r="BJ187" s="18"/>
      <c r="BK187" s="554"/>
      <c r="BL187" s="564"/>
      <c r="BM187" s="14"/>
      <c r="BN187" s="561"/>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c r="CK187" s="503"/>
      <c r="CL187" s="503"/>
      <c r="CM187" s="503"/>
      <c r="CN187" s="503"/>
      <c r="CO187" s="503"/>
      <c r="CP187" s="503"/>
      <c r="CQ187" s="503"/>
      <c r="CR187" s="503"/>
      <c r="CS187" s="503"/>
      <c r="CT187" s="503"/>
      <c r="CU187" s="503"/>
      <c r="CV187" s="503"/>
      <c r="CW187" s="503"/>
      <c r="CX187" s="503"/>
      <c r="CY187" s="503"/>
      <c r="CZ187" s="503"/>
      <c r="DA187" s="503"/>
      <c r="DB187" s="503"/>
      <c r="DC187" s="503"/>
      <c r="DD187" s="503"/>
      <c r="DE187" s="503"/>
      <c r="DF187" s="503"/>
      <c r="DG187" s="503"/>
      <c r="DH187" s="503"/>
      <c r="DI187" s="503"/>
      <c r="DJ187" s="503"/>
      <c r="DK187" s="503"/>
      <c r="DL187" s="503"/>
      <c r="DM187" s="503"/>
      <c r="DN187" s="503"/>
      <c r="DO187" s="503"/>
      <c r="DP187" s="503"/>
    </row>
    <row r="188" spans="1:120" ht="38.25" customHeight="1">
      <c r="A188" s="513"/>
      <c r="B188" s="556">
        <v>232</v>
      </c>
      <c r="C188" s="539" t="s">
        <v>99</v>
      </c>
      <c r="D188" s="389">
        <v>2019</v>
      </c>
      <c r="E188" s="389" t="s">
        <v>142</v>
      </c>
      <c r="F188" s="540">
        <v>43777</v>
      </c>
      <c r="G188" s="619"/>
      <c r="H188" s="541" t="s">
        <v>102</v>
      </c>
      <c r="I188" s="395" t="s">
        <v>5443</v>
      </c>
      <c r="J188" s="395" t="s">
        <v>5444</v>
      </c>
      <c r="K188" s="395" t="s">
        <v>5445</v>
      </c>
      <c r="L188" s="539" t="s">
        <v>106</v>
      </c>
      <c r="M188" s="395" t="s">
        <v>5446</v>
      </c>
      <c r="N188" s="18"/>
      <c r="O188" s="569">
        <v>1</v>
      </c>
      <c r="P188" s="620" t="s">
        <v>5447</v>
      </c>
      <c r="Q188" s="539" t="s">
        <v>391</v>
      </c>
      <c r="R188" s="24" t="s">
        <v>759</v>
      </c>
      <c r="S188" s="540">
        <v>43709</v>
      </c>
      <c r="T188" s="540">
        <v>43738</v>
      </c>
      <c r="U188" s="557"/>
      <c r="V188" s="14"/>
      <c r="W188" s="544">
        <v>43738</v>
      </c>
      <c r="X188" s="562">
        <v>44063</v>
      </c>
      <c r="Y188" s="570" t="s">
        <v>5382</v>
      </c>
      <c r="Z188" s="14" t="s">
        <v>322</v>
      </c>
      <c r="AA188" s="388">
        <v>1</v>
      </c>
      <c r="AB188" s="546" t="s">
        <v>257</v>
      </c>
      <c r="AC188" s="563" t="s">
        <v>260</v>
      </c>
      <c r="AD188" s="557" t="s">
        <v>260</v>
      </c>
      <c r="AE188" s="389" t="s">
        <v>4218</v>
      </c>
      <c r="AF188" s="395" t="s">
        <v>5382</v>
      </c>
      <c r="AG188" s="554" t="s">
        <v>322</v>
      </c>
      <c r="AH188" s="564">
        <v>44064</v>
      </c>
      <c r="AI188" s="14" t="s">
        <v>126</v>
      </c>
      <c r="AJ188" s="561"/>
      <c r="AK188" s="561"/>
      <c r="AL188" s="562"/>
      <c r="AM188" s="18"/>
      <c r="AN188" s="18"/>
      <c r="AO188" s="18"/>
      <c r="AP188" s="546"/>
      <c r="AQ188" s="560"/>
      <c r="AR188" s="18"/>
      <c r="AS188" s="561"/>
      <c r="AT188" s="560"/>
      <c r="AU188" s="18"/>
      <c r="AV188" s="18"/>
      <c r="AW188" s="18"/>
      <c r="AX188" s="561"/>
      <c r="AY188" s="560"/>
      <c r="AZ188" s="18"/>
      <c r="BA188" s="561"/>
      <c r="BB188" s="562"/>
      <c r="BC188" s="18"/>
      <c r="BD188" s="18"/>
      <c r="BE188" s="18"/>
      <c r="BF188" s="546"/>
      <c r="BG188" s="563"/>
      <c r="BH188" s="557"/>
      <c r="BI188" s="14"/>
      <c r="BJ188" s="18"/>
      <c r="BK188" s="554"/>
      <c r="BL188" s="564"/>
      <c r="BM188" s="14"/>
      <c r="BN188" s="561"/>
      <c r="BO188" s="503"/>
      <c r="BP188" s="503"/>
      <c r="BQ188" s="503"/>
      <c r="BR188" s="503"/>
      <c r="BS188" s="503"/>
      <c r="BT188" s="503"/>
      <c r="BU188" s="503"/>
      <c r="BV188" s="503"/>
      <c r="BW188" s="503"/>
      <c r="BX188" s="503"/>
      <c r="BY188" s="503"/>
      <c r="BZ188" s="503"/>
      <c r="CA188" s="503"/>
      <c r="CB188" s="503"/>
      <c r="CC188" s="503"/>
      <c r="CD188" s="503"/>
      <c r="CE188" s="503"/>
      <c r="CF188" s="503"/>
      <c r="CG188" s="503"/>
      <c r="CH188" s="503"/>
      <c r="CI188" s="503"/>
      <c r="CJ188" s="503"/>
      <c r="CK188" s="503"/>
      <c r="CL188" s="503"/>
      <c r="CM188" s="503"/>
      <c r="CN188" s="503"/>
      <c r="CO188" s="503"/>
      <c r="CP188" s="503"/>
      <c r="CQ188" s="503"/>
      <c r="CR188" s="503"/>
      <c r="CS188" s="503"/>
      <c r="CT188" s="503"/>
      <c r="CU188" s="503"/>
      <c r="CV188" s="503"/>
      <c r="CW188" s="503"/>
      <c r="CX188" s="503"/>
      <c r="CY188" s="503"/>
      <c r="CZ188" s="503"/>
      <c r="DA188" s="503"/>
      <c r="DB188" s="503"/>
      <c r="DC188" s="503"/>
      <c r="DD188" s="503"/>
      <c r="DE188" s="503"/>
      <c r="DF188" s="503"/>
      <c r="DG188" s="503"/>
      <c r="DH188" s="503"/>
      <c r="DI188" s="503"/>
      <c r="DJ188" s="503"/>
      <c r="DK188" s="503"/>
      <c r="DL188" s="503"/>
      <c r="DM188" s="503"/>
      <c r="DN188" s="503"/>
      <c r="DO188" s="503"/>
      <c r="DP188" s="503"/>
    </row>
    <row r="189" spans="1:120" ht="38.25" customHeight="1">
      <c r="A189" s="513"/>
      <c r="B189" s="556">
        <v>233</v>
      </c>
      <c r="C189" s="539" t="s">
        <v>99</v>
      </c>
      <c r="D189" s="389">
        <v>2019</v>
      </c>
      <c r="E189" s="389" t="s">
        <v>142</v>
      </c>
      <c r="F189" s="540">
        <v>43777</v>
      </c>
      <c r="G189" s="619"/>
      <c r="H189" s="541" t="s">
        <v>102</v>
      </c>
      <c r="I189" s="395" t="s">
        <v>5448</v>
      </c>
      <c r="J189" s="395" t="s">
        <v>5444</v>
      </c>
      <c r="K189" s="395" t="s">
        <v>5445</v>
      </c>
      <c r="L189" s="539" t="s">
        <v>146</v>
      </c>
      <c r="M189" s="395" t="s">
        <v>5449</v>
      </c>
      <c r="N189" s="513"/>
      <c r="O189" s="569">
        <v>1</v>
      </c>
      <c r="P189" s="389" t="s">
        <v>4472</v>
      </c>
      <c r="Q189" s="539" t="s">
        <v>391</v>
      </c>
      <c r="R189" s="24" t="s">
        <v>759</v>
      </c>
      <c r="S189" s="540">
        <v>43739</v>
      </c>
      <c r="T189" s="540">
        <v>43769</v>
      </c>
      <c r="U189" s="557"/>
      <c r="V189" s="14"/>
      <c r="W189" s="544">
        <v>43769</v>
      </c>
      <c r="X189" s="562">
        <v>44063</v>
      </c>
      <c r="Y189" s="570" t="s">
        <v>5382</v>
      </c>
      <c r="Z189" s="14" t="s">
        <v>322</v>
      </c>
      <c r="AA189" s="388">
        <v>1</v>
      </c>
      <c r="AB189" s="546" t="s">
        <v>257</v>
      </c>
      <c r="AC189" s="563" t="s">
        <v>260</v>
      </c>
      <c r="AD189" s="557" t="s">
        <v>260</v>
      </c>
      <c r="AE189" s="389" t="s">
        <v>4218</v>
      </c>
      <c r="AF189" s="395" t="s">
        <v>5382</v>
      </c>
      <c r="AG189" s="554" t="s">
        <v>322</v>
      </c>
      <c r="AH189" s="564">
        <v>44064</v>
      </c>
      <c r="AI189" s="14" t="s">
        <v>126</v>
      </c>
      <c r="AJ189" s="561"/>
      <c r="AK189" s="561"/>
      <c r="AL189" s="562"/>
      <c r="AM189" s="18"/>
      <c r="AN189" s="18"/>
      <c r="AO189" s="18"/>
      <c r="AP189" s="546"/>
      <c r="AQ189" s="560"/>
      <c r="AR189" s="18"/>
      <c r="AS189" s="561"/>
      <c r="AT189" s="560"/>
      <c r="AU189" s="18"/>
      <c r="AV189" s="18"/>
      <c r="AW189" s="18"/>
      <c r="AX189" s="561"/>
      <c r="AY189" s="560"/>
      <c r="AZ189" s="18"/>
      <c r="BA189" s="561"/>
      <c r="BB189" s="562"/>
      <c r="BC189" s="18"/>
      <c r="BD189" s="18"/>
      <c r="BE189" s="18"/>
      <c r="BF189" s="546"/>
      <c r="BG189" s="563"/>
      <c r="BH189" s="557"/>
      <c r="BI189" s="14"/>
      <c r="BJ189" s="18"/>
      <c r="BK189" s="554"/>
      <c r="BL189" s="564"/>
      <c r="BM189" s="14"/>
      <c r="BN189" s="561"/>
      <c r="BO189" s="503"/>
      <c r="BP189" s="503"/>
      <c r="BQ189" s="503"/>
      <c r="BR189" s="503"/>
      <c r="BS189" s="503"/>
      <c r="BT189" s="503"/>
      <c r="BU189" s="503"/>
      <c r="BV189" s="503"/>
      <c r="BW189" s="503"/>
      <c r="BX189" s="503"/>
      <c r="BY189" s="503"/>
      <c r="BZ189" s="503"/>
      <c r="CA189" s="503"/>
      <c r="CB189" s="503"/>
      <c r="CC189" s="503"/>
      <c r="CD189" s="503"/>
      <c r="CE189" s="503"/>
      <c r="CF189" s="503"/>
      <c r="CG189" s="503"/>
      <c r="CH189" s="503"/>
      <c r="CI189" s="503"/>
      <c r="CJ189" s="503"/>
      <c r="CK189" s="503"/>
      <c r="CL189" s="503"/>
      <c r="CM189" s="503"/>
      <c r="CN189" s="503"/>
      <c r="CO189" s="503"/>
      <c r="CP189" s="503"/>
      <c r="CQ189" s="503"/>
      <c r="CR189" s="503"/>
      <c r="CS189" s="503"/>
      <c r="CT189" s="503"/>
      <c r="CU189" s="503"/>
      <c r="CV189" s="503"/>
      <c r="CW189" s="503"/>
      <c r="CX189" s="503"/>
      <c r="CY189" s="503"/>
      <c r="CZ189" s="503"/>
      <c r="DA189" s="503"/>
      <c r="DB189" s="503"/>
      <c r="DC189" s="503"/>
      <c r="DD189" s="503"/>
      <c r="DE189" s="503"/>
      <c r="DF189" s="503"/>
      <c r="DG189" s="503"/>
      <c r="DH189" s="503"/>
      <c r="DI189" s="503"/>
      <c r="DJ189" s="503"/>
      <c r="DK189" s="503"/>
      <c r="DL189" s="503"/>
      <c r="DM189" s="503"/>
      <c r="DN189" s="503"/>
      <c r="DO189" s="503"/>
      <c r="DP189" s="503"/>
    </row>
    <row r="190" spans="1:120" ht="38.25" customHeight="1">
      <c r="A190" s="513"/>
      <c r="B190" s="556">
        <v>234</v>
      </c>
      <c r="C190" s="539" t="s">
        <v>99</v>
      </c>
      <c r="D190" s="389">
        <v>2019</v>
      </c>
      <c r="E190" s="389" t="s">
        <v>142</v>
      </c>
      <c r="F190" s="540">
        <v>43777</v>
      </c>
      <c r="G190" s="619"/>
      <c r="H190" s="541" t="s">
        <v>102</v>
      </c>
      <c r="I190" s="395" t="s">
        <v>5448</v>
      </c>
      <c r="J190" s="395" t="s">
        <v>5444</v>
      </c>
      <c r="K190" s="395" t="s">
        <v>5445</v>
      </c>
      <c r="L190" s="539" t="s">
        <v>146</v>
      </c>
      <c r="M190" s="395" t="s">
        <v>5450</v>
      </c>
      <c r="N190" s="18"/>
      <c r="O190" s="569">
        <v>12</v>
      </c>
      <c r="P190" s="389" t="s">
        <v>5451</v>
      </c>
      <c r="Q190" s="539" t="s">
        <v>391</v>
      </c>
      <c r="R190" s="24" t="s">
        <v>759</v>
      </c>
      <c r="S190" s="540">
        <v>43800</v>
      </c>
      <c r="T190" s="540">
        <v>44195</v>
      </c>
      <c r="U190" s="557"/>
      <c r="V190" s="14"/>
      <c r="W190" s="544">
        <v>44195</v>
      </c>
      <c r="X190" s="562">
        <v>44063</v>
      </c>
      <c r="Y190" s="570" t="s">
        <v>5382</v>
      </c>
      <c r="Z190" s="14" t="s">
        <v>322</v>
      </c>
      <c r="AA190" s="388">
        <v>1</v>
      </c>
      <c r="AB190" s="546" t="s">
        <v>257</v>
      </c>
      <c r="AC190" s="563" t="s">
        <v>260</v>
      </c>
      <c r="AD190" s="557" t="s">
        <v>260</v>
      </c>
      <c r="AE190" s="389" t="s">
        <v>4218</v>
      </c>
      <c r="AF190" s="395" t="s">
        <v>5382</v>
      </c>
      <c r="AG190" s="554" t="s">
        <v>322</v>
      </c>
      <c r="AH190" s="564">
        <v>44064</v>
      </c>
      <c r="AI190" s="14" t="s">
        <v>126</v>
      </c>
      <c r="AJ190" s="561"/>
      <c r="AK190" s="561"/>
      <c r="AL190" s="562"/>
      <c r="AM190" s="18"/>
      <c r="AN190" s="18"/>
      <c r="AO190" s="18"/>
      <c r="AP190" s="546"/>
      <c r="AQ190" s="560"/>
      <c r="AR190" s="18"/>
      <c r="AS190" s="561"/>
      <c r="AT190" s="560"/>
      <c r="AU190" s="18"/>
      <c r="AV190" s="18"/>
      <c r="AW190" s="18"/>
      <c r="AX190" s="561"/>
      <c r="AY190" s="560"/>
      <c r="AZ190" s="18"/>
      <c r="BA190" s="561"/>
      <c r="BB190" s="562"/>
      <c r="BC190" s="18"/>
      <c r="BD190" s="18"/>
      <c r="BE190" s="18"/>
      <c r="BF190" s="546"/>
      <c r="BG190" s="563"/>
      <c r="BH190" s="557"/>
      <c r="BI190" s="14"/>
      <c r="BJ190" s="18"/>
      <c r="BK190" s="554"/>
      <c r="BL190" s="564"/>
      <c r="BM190" s="14"/>
      <c r="BN190" s="561"/>
      <c r="BO190" s="503"/>
      <c r="BP190" s="503"/>
      <c r="BQ190" s="503"/>
      <c r="BR190" s="503"/>
      <c r="BS190" s="503"/>
      <c r="BT190" s="503"/>
      <c r="BU190" s="503"/>
      <c r="BV190" s="503"/>
      <c r="BW190" s="503"/>
      <c r="BX190" s="503"/>
      <c r="BY190" s="503"/>
      <c r="BZ190" s="503"/>
      <c r="CA190" s="503"/>
      <c r="CB190" s="503"/>
      <c r="CC190" s="503"/>
      <c r="CD190" s="503"/>
      <c r="CE190" s="503"/>
      <c r="CF190" s="503"/>
      <c r="CG190" s="503"/>
      <c r="CH190" s="503"/>
      <c r="CI190" s="503"/>
      <c r="CJ190" s="503"/>
      <c r="CK190" s="503"/>
      <c r="CL190" s="503"/>
      <c r="CM190" s="503"/>
      <c r="CN190" s="503"/>
      <c r="CO190" s="503"/>
      <c r="CP190" s="503"/>
      <c r="CQ190" s="503"/>
      <c r="CR190" s="503"/>
      <c r="CS190" s="503"/>
      <c r="CT190" s="503"/>
      <c r="CU190" s="503"/>
      <c r="CV190" s="503"/>
      <c r="CW190" s="503"/>
      <c r="CX190" s="503"/>
      <c r="CY190" s="503"/>
      <c r="CZ190" s="503"/>
      <c r="DA190" s="503"/>
      <c r="DB190" s="503"/>
      <c r="DC190" s="503"/>
      <c r="DD190" s="503"/>
      <c r="DE190" s="503"/>
      <c r="DF190" s="503"/>
      <c r="DG190" s="503"/>
      <c r="DH190" s="503"/>
      <c r="DI190" s="503"/>
      <c r="DJ190" s="503"/>
      <c r="DK190" s="503"/>
      <c r="DL190" s="503"/>
      <c r="DM190" s="503"/>
      <c r="DN190" s="503"/>
      <c r="DO190" s="503"/>
      <c r="DP190" s="503"/>
    </row>
    <row r="191" spans="1:120" ht="38.25" customHeight="1">
      <c r="A191" s="513"/>
      <c r="B191" s="556">
        <v>235</v>
      </c>
      <c r="C191" s="539" t="s">
        <v>99</v>
      </c>
      <c r="D191" s="389">
        <v>2019</v>
      </c>
      <c r="E191" s="389" t="s">
        <v>142</v>
      </c>
      <c r="F191" s="540">
        <v>43777</v>
      </c>
      <c r="G191" s="619"/>
      <c r="H191" s="541" t="s">
        <v>102</v>
      </c>
      <c r="I191" s="395" t="s">
        <v>5448</v>
      </c>
      <c r="J191" s="395" t="s">
        <v>5444</v>
      </c>
      <c r="K191" s="395" t="s">
        <v>5445</v>
      </c>
      <c r="L191" s="539" t="s">
        <v>146</v>
      </c>
      <c r="M191" s="395" t="s">
        <v>5452</v>
      </c>
      <c r="N191" s="18"/>
      <c r="O191" s="569">
        <v>2</v>
      </c>
      <c r="P191" s="389" t="s">
        <v>752</v>
      </c>
      <c r="Q191" s="539" t="s">
        <v>391</v>
      </c>
      <c r="R191" s="24" t="s">
        <v>759</v>
      </c>
      <c r="S191" s="540">
        <v>43800</v>
      </c>
      <c r="T191" s="540">
        <v>43830</v>
      </c>
      <c r="U191" s="557"/>
      <c r="V191" s="14"/>
      <c r="W191" s="544">
        <v>43830</v>
      </c>
      <c r="X191" s="562">
        <v>44063</v>
      </c>
      <c r="Y191" s="395" t="s">
        <v>5453</v>
      </c>
      <c r="Z191" s="14" t="s">
        <v>322</v>
      </c>
      <c r="AA191" s="388">
        <v>1</v>
      </c>
      <c r="AB191" s="546" t="s">
        <v>257</v>
      </c>
      <c r="AC191" s="563" t="s">
        <v>260</v>
      </c>
      <c r="AD191" s="557" t="s">
        <v>260</v>
      </c>
      <c r="AE191" s="389" t="s">
        <v>4218</v>
      </c>
      <c r="AF191" s="395" t="s">
        <v>5382</v>
      </c>
      <c r="AG191" s="554" t="s">
        <v>322</v>
      </c>
      <c r="AH191" s="564">
        <v>44064</v>
      </c>
      <c r="AI191" s="14" t="s">
        <v>126</v>
      </c>
      <c r="AJ191" s="561"/>
      <c r="AK191" s="561"/>
      <c r="AL191" s="562"/>
      <c r="AM191" s="18"/>
      <c r="AN191" s="18"/>
      <c r="AO191" s="18"/>
      <c r="AP191" s="546"/>
      <c r="AQ191" s="560"/>
      <c r="AR191" s="18"/>
      <c r="AS191" s="561"/>
      <c r="AT191" s="560"/>
      <c r="AU191" s="18"/>
      <c r="AV191" s="18"/>
      <c r="AW191" s="18"/>
      <c r="AX191" s="561"/>
      <c r="AY191" s="560"/>
      <c r="AZ191" s="18"/>
      <c r="BA191" s="561"/>
      <c r="BB191" s="562"/>
      <c r="BC191" s="18"/>
      <c r="BD191" s="18"/>
      <c r="BE191" s="18"/>
      <c r="BF191" s="546"/>
      <c r="BG191" s="563"/>
      <c r="BH191" s="557"/>
      <c r="BI191" s="14"/>
      <c r="BJ191" s="18"/>
      <c r="BK191" s="554"/>
      <c r="BL191" s="564"/>
      <c r="BM191" s="14"/>
      <c r="BN191" s="561"/>
      <c r="BO191" s="503"/>
      <c r="BP191" s="503"/>
      <c r="BQ191" s="503"/>
      <c r="BR191" s="503"/>
      <c r="BS191" s="503"/>
      <c r="BT191" s="503"/>
      <c r="BU191" s="503"/>
      <c r="BV191" s="503"/>
      <c r="BW191" s="503"/>
      <c r="BX191" s="503"/>
      <c r="BY191" s="503"/>
      <c r="BZ191" s="503"/>
      <c r="CA191" s="503"/>
      <c r="CB191" s="503"/>
      <c r="CC191" s="503"/>
      <c r="CD191" s="503"/>
      <c r="CE191" s="503"/>
      <c r="CF191" s="503"/>
      <c r="CG191" s="503"/>
      <c r="CH191" s="503"/>
      <c r="CI191" s="503"/>
      <c r="CJ191" s="503"/>
      <c r="CK191" s="503"/>
      <c r="CL191" s="503"/>
      <c r="CM191" s="503"/>
      <c r="CN191" s="503"/>
      <c r="CO191" s="503"/>
      <c r="CP191" s="503"/>
      <c r="CQ191" s="503"/>
      <c r="CR191" s="503"/>
      <c r="CS191" s="503"/>
      <c r="CT191" s="503"/>
      <c r="CU191" s="503"/>
      <c r="CV191" s="503"/>
      <c r="CW191" s="503"/>
      <c r="CX191" s="503"/>
      <c r="CY191" s="503"/>
      <c r="CZ191" s="503"/>
      <c r="DA191" s="503"/>
      <c r="DB191" s="503"/>
      <c r="DC191" s="503"/>
      <c r="DD191" s="503"/>
      <c r="DE191" s="503"/>
      <c r="DF191" s="503"/>
      <c r="DG191" s="503"/>
      <c r="DH191" s="503"/>
      <c r="DI191" s="503"/>
      <c r="DJ191" s="503"/>
      <c r="DK191" s="503"/>
      <c r="DL191" s="503"/>
      <c r="DM191" s="503"/>
      <c r="DN191" s="503"/>
      <c r="DO191" s="503"/>
      <c r="DP191" s="503"/>
    </row>
    <row r="192" spans="1:120" ht="38.25" customHeight="1">
      <c r="A192" s="513"/>
      <c r="B192" s="556">
        <v>236</v>
      </c>
      <c r="C192" s="539" t="s">
        <v>99</v>
      </c>
      <c r="D192" s="389">
        <v>2019</v>
      </c>
      <c r="E192" s="389" t="s">
        <v>142</v>
      </c>
      <c r="F192" s="540">
        <v>43777</v>
      </c>
      <c r="G192" s="619"/>
      <c r="H192" s="541" t="s">
        <v>102</v>
      </c>
      <c r="I192" s="395" t="s">
        <v>5454</v>
      </c>
      <c r="J192" s="395" t="s">
        <v>5455</v>
      </c>
      <c r="K192" s="395" t="s">
        <v>5456</v>
      </c>
      <c r="L192" s="539" t="s">
        <v>106</v>
      </c>
      <c r="M192" s="395" t="s">
        <v>5457</v>
      </c>
      <c r="N192" s="18"/>
      <c r="O192" s="569">
        <v>2</v>
      </c>
      <c r="P192" s="389" t="s">
        <v>5458</v>
      </c>
      <c r="Q192" s="539" t="s">
        <v>391</v>
      </c>
      <c r="R192" s="24" t="s">
        <v>759</v>
      </c>
      <c r="S192" s="540">
        <v>43709</v>
      </c>
      <c r="T192" s="540">
        <v>43769</v>
      </c>
      <c r="U192" s="557"/>
      <c r="V192" s="14"/>
      <c r="W192" s="544">
        <v>43769</v>
      </c>
      <c r="X192" s="562">
        <v>44063</v>
      </c>
      <c r="Y192" s="570" t="s">
        <v>5391</v>
      </c>
      <c r="Z192" s="14" t="s">
        <v>322</v>
      </c>
      <c r="AA192" s="388">
        <v>1</v>
      </c>
      <c r="AB192" s="546" t="s">
        <v>257</v>
      </c>
      <c r="AC192" s="563" t="s">
        <v>260</v>
      </c>
      <c r="AD192" s="557" t="s">
        <v>260</v>
      </c>
      <c r="AE192" s="389" t="s">
        <v>4218</v>
      </c>
      <c r="AF192" s="395" t="s">
        <v>5391</v>
      </c>
      <c r="AG192" s="554" t="s">
        <v>322</v>
      </c>
      <c r="AH192" s="564">
        <v>44064</v>
      </c>
      <c r="AI192" s="14" t="s">
        <v>126</v>
      </c>
      <c r="AJ192" s="561"/>
      <c r="AK192" s="561"/>
      <c r="AL192" s="562"/>
      <c r="AM192" s="18"/>
      <c r="AN192" s="18"/>
      <c r="AO192" s="18"/>
      <c r="AP192" s="546"/>
      <c r="AQ192" s="560"/>
      <c r="AR192" s="18"/>
      <c r="AS192" s="561"/>
      <c r="AT192" s="560"/>
      <c r="AU192" s="18"/>
      <c r="AV192" s="18"/>
      <c r="AW192" s="18"/>
      <c r="AX192" s="561"/>
      <c r="AY192" s="560"/>
      <c r="AZ192" s="18"/>
      <c r="BA192" s="561"/>
      <c r="BB192" s="562"/>
      <c r="BC192" s="18"/>
      <c r="BD192" s="18"/>
      <c r="BE192" s="18"/>
      <c r="BF192" s="546"/>
      <c r="BG192" s="563"/>
      <c r="BH192" s="557"/>
      <c r="BI192" s="14"/>
      <c r="BJ192" s="18"/>
      <c r="BK192" s="554"/>
      <c r="BL192" s="564"/>
      <c r="BM192" s="14"/>
      <c r="BN192" s="561"/>
      <c r="BO192" s="503"/>
      <c r="BP192" s="503"/>
      <c r="BQ192" s="503"/>
      <c r="BR192" s="503"/>
      <c r="BS192" s="503"/>
      <c r="BT192" s="503"/>
      <c r="BU192" s="503"/>
      <c r="BV192" s="503"/>
      <c r="BW192" s="503"/>
      <c r="BX192" s="503"/>
      <c r="BY192" s="503"/>
      <c r="BZ192" s="503"/>
      <c r="CA192" s="503"/>
      <c r="CB192" s="503"/>
      <c r="CC192" s="503"/>
      <c r="CD192" s="503"/>
      <c r="CE192" s="503"/>
      <c r="CF192" s="503"/>
      <c r="CG192" s="503"/>
      <c r="CH192" s="503"/>
      <c r="CI192" s="503"/>
      <c r="CJ192" s="503"/>
      <c r="CK192" s="503"/>
      <c r="CL192" s="503"/>
      <c r="CM192" s="503"/>
      <c r="CN192" s="503"/>
      <c r="CO192" s="503"/>
      <c r="CP192" s="503"/>
      <c r="CQ192" s="503"/>
      <c r="CR192" s="503"/>
      <c r="CS192" s="503"/>
      <c r="CT192" s="503"/>
      <c r="CU192" s="503"/>
      <c r="CV192" s="503"/>
      <c r="CW192" s="503"/>
      <c r="CX192" s="503"/>
      <c r="CY192" s="503"/>
      <c r="CZ192" s="503"/>
      <c r="DA192" s="503"/>
      <c r="DB192" s="503"/>
      <c r="DC192" s="503"/>
      <c r="DD192" s="503"/>
      <c r="DE192" s="503"/>
      <c r="DF192" s="503"/>
      <c r="DG192" s="503"/>
      <c r="DH192" s="503"/>
      <c r="DI192" s="503"/>
      <c r="DJ192" s="503"/>
      <c r="DK192" s="503"/>
      <c r="DL192" s="503"/>
      <c r="DM192" s="503"/>
      <c r="DN192" s="503"/>
      <c r="DO192" s="503"/>
      <c r="DP192" s="503"/>
    </row>
    <row r="193" spans="1:120" ht="38.25" customHeight="1">
      <c r="A193" s="513"/>
      <c r="B193" s="556">
        <v>237</v>
      </c>
      <c r="C193" s="539" t="s">
        <v>99</v>
      </c>
      <c r="D193" s="389">
        <v>2019</v>
      </c>
      <c r="E193" s="389" t="s">
        <v>142</v>
      </c>
      <c r="F193" s="540">
        <v>43777</v>
      </c>
      <c r="G193" s="619"/>
      <c r="H193" s="541" t="s">
        <v>102</v>
      </c>
      <c r="I193" s="395" t="s">
        <v>5454</v>
      </c>
      <c r="J193" s="395" t="s">
        <v>5455</v>
      </c>
      <c r="K193" s="395" t="s">
        <v>5456</v>
      </c>
      <c r="L193" s="539" t="s">
        <v>146</v>
      </c>
      <c r="M193" s="395" t="s">
        <v>5459</v>
      </c>
      <c r="N193" s="18"/>
      <c r="O193" s="569">
        <v>2</v>
      </c>
      <c r="P193" s="389" t="s">
        <v>5458</v>
      </c>
      <c r="Q193" s="539" t="s">
        <v>391</v>
      </c>
      <c r="R193" s="24" t="s">
        <v>759</v>
      </c>
      <c r="S193" s="540">
        <v>43800</v>
      </c>
      <c r="T193" s="540">
        <v>43830</v>
      </c>
      <c r="U193" s="557"/>
      <c r="V193" s="14"/>
      <c r="W193" s="544">
        <v>43830</v>
      </c>
      <c r="X193" s="562">
        <v>44063</v>
      </c>
      <c r="Y193" s="570" t="s">
        <v>5460</v>
      </c>
      <c r="Z193" s="14" t="s">
        <v>322</v>
      </c>
      <c r="AA193" s="388">
        <v>1</v>
      </c>
      <c r="AB193" s="546" t="s">
        <v>257</v>
      </c>
      <c r="AC193" s="563"/>
      <c r="AD193" s="557"/>
      <c r="AE193" s="389" t="s">
        <v>4218</v>
      </c>
      <c r="AF193" s="395" t="s">
        <v>5391</v>
      </c>
      <c r="AG193" s="554" t="s">
        <v>322</v>
      </c>
      <c r="AH193" s="564">
        <v>44064</v>
      </c>
      <c r="AI193" s="14" t="s">
        <v>126</v>
      </c>
      <c r="AJ193" s="561"/>
      <c r="AK193" s="561"/>
      <c r="AL193" s="562"/>
      <c r="AM193" s="18"/>
      <c r="AN193" s="18"/>
      <c r="AO193" s="18"/>
      <c r="AP193" s="546"/>
      <c r="AQ193" s="560"/>
      <c r="AR193" s="18"/>
      <c r="AS193" s="561"/>
      <c r="AT193" s="560"/>
      <c r="AU193" s="18"/>
      <c r="AV193" s="18"/>
      <c r="AW193" s="18"/>
      <c r="AX193" s="561"/>
      <c r="AY193" s="560"/>
      <c r="AZ193" s="18"/>
      <c r="BA193" s="561"/>
      <c r="BB193" s="562"/>
      <c r="BC193" s="18"/>
      <c r="BD193" s="18"/>
      <c r="BE193" s="18"/>
      <c r="BF193" s="546"/>
      <c r="BG193" s="563"/>
      <c r="BH193" s="557"/>
      <c r="BI193" s="14"/>
      <c r="BJ193" s="18"/>
      <c r="BK193" s="554"/>
      <c r="BL193" s="564"/>
      <c r="BM193" s="14"/>
      <c r="BN193" s="561"/>
      <c r="BO193" s="503"/>
      <c r="BP193" s="503"/>
      <c r="BQ193" s="503"/>
      <c r="BR193" s="503"/>
      <c r="BS193" s="503"/>
      <c r="BT193" s="503"/>
      <c r="BU193" s="503"/>
      <c r="BV193" s="503"/>
      <c r="BW193" s="503"/>
      <c r="BX193" s="503"/>
      <c r="BY193" s="503"/>
      <c r="BZ193" s="503"/>
      <c r="CA193" s="503"/>
      <c r="CB193" s="503"/>
      <c r="CC193" s="503"/>
      <c r="CD193" s="503"/>
      <c r="CE193" s="503"/>
      <c r="CF193" s="503"/>
      <c r="CG193" s="503"/>
      <c r="CH193" s="503"/>
      <c r="CI193" s="503"/>
      <c r="CJ193" s="503"/>
      <c r="CK193" s="503"/>
      <c r="CL193" s="503"/>
      <c r="CM193" s="503"/>
      <c r="CN193" s="503"/>
      <c r="CO193" s="503"/>
      <c r="CP193" s="503"/>
      <c r="CQ193" s="503"/>
      <c r="CR193" s="503"/>
      <c r="CS193" s="503"/>
      <c r="CT193" s="503"/>
      <c r="CU193" s="503"/>
      <c r="CV193" s="503"/>
      <c r="CW193" s="503"/>
      <c r="CX193" s="503"/>
      <c r="CY193" s="503"/>
      <c r="CZ193" s="503"/>
      <c r="DA193" s="503"/>
      <c r="DB193" s="503"/>
      <c r="DC193" s="503"/>
      <c r="DD193" s="503"/>
      <c r="DE193" s="503"/>
      <c r="DF193" s="503"/>
      <c r="DG193" s="503"/>
      <c r="DH193" s="503"/>
      <c r="DI193" s="503"/>
      <c r="DJ193" s="503"/>
      <c r="DK193" s="503"/>
      <c r="DL193" s="503"/>
      <c r="DM193" s="503"/>
      <c r="DN193" s="503"/>
      <c r="DO193" s="503"/>
      <c r="DP193" s="503"/>
    </row>
    <row r="194" spans="1:120" ht="38.25" customHeight="1">
      <c r="A194" s="513"/>
      <c r="B194" s="556">
        <v>239</v>
      </c>
      <c r="C194" s="539" t="s">
        <v>99</v>
      </c>
      <c r="D194" s="389">
        <v>2019</v>
      </c>
      <c r="E194" s="389" t="s">
        <v>142</v>
      </c>
      <c r="F194" s="540">
        <v>43777</v>
      </c>
      <c r="G194" s="619"/>
      <c r="H194" s="541" t="s">
        <v>102</v>
      </c>
      <c r="I194" s="395" t="s">
        <v>5461</v>
      </c>
      <c r="J194" s="395" t="s">
        <v>5462</v>
      </c>
      <c r="K194" s="395" t="s">
        <v>5463</v>
      </c>
      <c r="L194" s="539" t="s">
        <v>146</v>
      </c>
      <c r="M194" s="395" t="s">
        <v>5464</v>
      </c>
      <c r="N194" s="18"/>
      <c r="O194" s="569">
        <v>1</v>
      </c>
      <c r="P194" s="389" t="s">
        <v>5465</v>
      </c>
      <c r="Q194" s="539" t="s">
        <v>391</v>
      </c>
      <c r="R194" s="24" t="s">
        <v>759</v>
      </c>
      <c r="S194" s="540">
        <v>43787</v>
      </c>
      <c r="T194" s="540">
        <v>43799</v>
      </c>
      <c r="U194" s="557"/>
      <c r="V194" s="14"/>
      <c r="W194" s="544">
        <v>43799</v>
      </c>
      <c r="X194" s="562">
        <v>44063</v>
      </c>
      <c r="Y194" s="590" t="s">
        <v>462</v>
      </c>
      <c r="Z194" s="14" t="s">
        <v>322</v>
      </c>
      <c r="AA194" s="388">
        <v>1</v>
      </c>
      <c r="AB194" s="546" t="s">
        <v>257</v>
      </c>
      <c r="AC194" s="563" t="s">
        <v>260</v>
      </c>
      <c r="AD194" s="557" t="s">
        <v>260</v>
      </c>
      <c r="AE194" s="389" t="s">
        <v>4218</v>
      </c>
      <c r="AF194" s="549" t="s">
        <v>5466</v>
      </c>
      <c r="AG194" s="554"/>
      <c r="AH194" s="564"/>
      <c r="AI194" s="14"/>
      <c r="AJ194" s="561"/>
      <c r="AK194" s="561"/>
      <c r="AL194" s="562"/>
      <c r="AM194" s="18"/>
      <c r="AN194" s="18"/>
      <c r="AO194" s="18"/>
      <c r="AP194" s="546"/>
      <c r="AQ194" s="560"/>
      <c r="AR194" s="18"/>
      <c r="AS194" s="561"/>
      <c r="AT194" s="560"/>
      <c r="AU194" s="18"/>
      <c r="AV194" s="18"/>
      <c r="AW194" s="18"/>
      <c r="AX194" s="561"/>
      <c r="AY194" s="560"/>
      <c r="AZ194" s="18"/>
      <c r="BA194" s="561"/>
      <c r="BB194" s="562"/>
      <c r="BC194" s="18"/>
      <c r="BD194" s="18"/>
      <c r="BE194" s="18"/>
      <c r="BF194" s="546"/>
      <c r="BG194" s="563"/>
      <c r="BH194" s="557"/>
      <c r="BI194" s="14"/>
      <c r="BJ194" s="18"/>
      <c r="BK194" s="554"/>
      <c r="BL194" s="564"/>
      <c r="BM194" s="14"/>
      <c r="BN194" s="561"/>
      <c r="BO194" s="503"/>
      <c r="BP194" s="503"/>
      <c r="BQ194" s="503"/>
      <c r="BR194" s="503"/>
      <c r="BS194" s="503"/>
      <c r="BT194" s="503"/>
      <c r="BU194" s="503"/>
      <c r="BV194" s="503"/>
      <c r="BW194" s="503"/>
      <c r="BX194" s="503"/>
      <c r="BY194" s="503"/>
      <c r="BZ194" s="503"/>
      <c r="CA194" s="503"/>
      <c r="CB194" s="503"/>
      <c r="CC194" s="503"/>
      <c r="CD194" s="503"/>
      <c r="CE194" s="503"/>
      <c r="CF194" s="503"/>
      <c r="CG194" s="503"/>
      <c r="CH194" s="503"/>
      <c r="CI194" s="503"/>
      <c r="CJ194" s="503"/>
      <c r="CK194" s="503"/>
      <c r="CL194" s="503"/>
      <c r="CM194" s="503"/>
      <c r="CN194" s="503"/>
      <c r="CO194" s="503"/>
      <c r="CP194" s="503"/>
      <c r="CQ194" s="503"/>
      <c r="CR194" s="503"/>
      <c r="CS194" s="503"/>
      <c r="CT194" s="503"/>
      <c r="CU194" s="503"/>
      <c r="CV194" s="503"/>
      <c r="CW194" s="503"/>
      <c r="CX194" s="503"/>
      <c r="CY194" s="503"/>
      <c r="CZ194" s="503"/>
      <c r="DA194" s="503"/>
      <c r="DB194" s="503"/>
      <c r="DC194" s="503"/>
      <c r="DD194" s="503"/>
      <c r="DE194" s="503"/>
      <c r="DF194" s="503"/>
      <c r="DG194" s="503"/>
      <c r="DH194" s="503"/>
      <c r="DI194" s="503"/>
      <c r="DJ194" s="503"/>
      <c r="DK194" s="503"/>
      <c r="DL194" s="503"/>
      <c r="DM194" s="503"/>
      <c r="DN194" s="503"/>
      <c r="DO194" s="503"/>
      <c r="DP194" s="503"/>
    </row>
    <row r="195" spans="1:120" ht="38.25" customHeight="1">
      <c r="A195" s="513"/>
      <c r="B195" s="556">
        <v>244</v>
      </c>
      <c r="C195" s="539" t="s">
        <v>99</v>
      </c>
      <c r="D195" s="389">
        <v>2019</v>
      </c>
      <c r="E195" s="389" t="s">
        <v>142</v>
      </c>
      <c r="F195" s="540">
        <v>43777</v>
      </c>
      <c r="G195" s="619"/>
      <c r="H195" s="616" t="s">
        <v>370</v>
      </c>
      <c r="I195" s="395" t="s">
        <v>5467</v>
      </c>
      <c r="J195" s="615" t="s">
        <v>5467</v>
      </c>
      <c r="K195" s="395" t="s">
        <v>5468</v>
      </c>
      <c r="L195" s="557" t="s">
        <v>2356</v>
      </c>
      <c r="M195" s="395" t="s">
        <v>5469</v>
      </c>
      <c r="N195" s="18"/>
      <c r="O195" s="569">
        <v>3</v>
      </c>
      <c r="P195" s="389" t="s">
        <v>5458</v>
      </c>
      <c r="Q195" s="539" t="s">
        <v>391</v>
      </c>
      <c r="R195" s="24" t="s">
        <v>5470</v>
      </c>
      <c r="S195" s="540">
        <v>43794</v>
      </c>
      <c r="T195" s="540">
        <v>43830</v>
      </c>
      <c r="U195" s="557"/>
      <c r="V195" s="14"/>
      <c r="W195" s="544">
        <v>43830</v>
      </c>
      <c r="X195" s="562">
        <v>44063</v>
      </c>
      <c r="Y195" s="395" t="s">
        <v>5471</v>
      </c>
      <c r="Z195" s="14" t="s">
        <v>322</v>
      </c>
      <c r="AA195" s="388">
        <v>1</v>
      </c>
      <c r="AB195" s="546" t="s">
        <v>257</v>
      </c>
      <c r="AC195" s="563" t="s">
        <v>260</v>
      </c>
      <c r="AD195" s="557" t="s">
        <v>260</v>
      </c>
      <c r="AE195" s="389" t="s">
        <v>4218</v>
      </c>
      <c r="AF195" s="549" t="s">
        <v>5471</v>
      </c>
      <c r="AG195" s="554"/>
      <c r="AH195" s="564"/>
      <c r="AI195" s="14"/>
      <c r="AJ195" s="561"/>
      <c r="AK195" s="561"/>
      <c r="AL195" s="562"/>
      <c r="AM195" s="18"/>
      <c r="AN195" s="18"/>
      <c r="AO195" s="18"/>
      <c r="AP195" s="546"/>
      <c r="AQ195" s="560"/>
      <c r="AR195" s="18"/>
      <c r="AS195" s="561"/>
      <c r="AT195" s="560"/>
      <c r="AU195" s="18"/>
      <c r="AV195" s="18"/>
      <c r="AW195" s="18"/>
      <c r="AX195" s="561"/>
      <c r="AY195" s="560"/>
      <c r="AZ195" s="18"/>
      <c r="BA195" s="561"/>
      <c r="BB195" s="562"/>
      <c r="BC195" s="18"/>
      <c r="BD195" s="18"/>
      <c r="BE195" s="18"/>
      <c r="BF195" s="546"/>
      <c r="BG195" s="563"/>
      <c r="BH195" s="557"/>
      <c r="BI195" s="14"/>
      <c r="BJ195" s="18"/>
      <c r="BK195" s="554"/>
      <c r="BL195" s="564"/>
      <c r="BM195" s="14"/>
      <c r="BN195" s="561"/>
      <c r="BO195" s="503"/>
      <c r="BP195" s="503"/>
      <c r="BQ195" s="503"/>
      <c r="BR195" s="503"/>
      <c r="BS195" s="503"/>
      <c r="BT195" s="503"/>
      <c r="BU195" s="503"/>
      <c r="BV195" s="503"/>
      <c r="BW195" s="503"/>
      <c r="BX195" s="503"/>
      <c r="BY195" s="503"/>
      <c r="BZ195" s="503"/>
      <c r="CA195" s="503"/>
      <c r="CB195" s="503"/>
      <c r="CC195" s="503"/>
      <c r="CD195" s="503"/>
      <c r="CE195" s="503"/>
      <c r="CF195" s="503"/>
      <c r="CG195" s="503"/>
      <c r="CH195" s="503"/>
      <c r="CI195" s="503"/>
      <c r="CJ195" s="503"/>
      <c r="CK195" s="503"/>
      <c r="CL195" s="503"/>
      <c r="CM195" s="503"/>
      <c r="CN195" s="503"/>
      <c r="CO195" s="503"/>
      <c r="CP195" s="503"/>
      <c r="CQ195" s="503"/>
      <c r="CR195" s="503"/>
      <c r="CS195" s="503"/>
      <c r="CT195" s="503"/>
      <c r="CU195" s="503"/>
      <c r="CV195" s="503"/>
      <c r="CW195" s="503"/>
      <c r="CX195" s="503"/>
      <c r="CY195" s="503"/>
      <c r="CZ195" s="503"/>
      <c r="DA195" s="503"/>
      <c r="DB195" s="503"/>
      <c r="DC195" s="503"/>
      <c r="DD195" s="503"/>
      <c r="DE195" s="503"/>
      <c r="DF195" s="503"/>
      <c r="DG195" s="503"/>
      <c r="DH195" s="503"/>
      <c r="DI195" s="503"/>
      <c r="DJ195" s="503"/>
      <c r="DK195" s="503"/>
      <c r="DL195" s="503"/>
      <c r="DM195" s="503"/>
      <c r="DN195" s="503"/>
      <c r="DO195" s="503"/>
      <c r="DP195" s="503"/>
    </row>
    <row r="196" spans="1:120" ht="38.25" customHeight="1">
      <c r="A196" s="513"/>
      <c r="B196" s="556">
        <v>247</v>
      </c>
      <c r="C196" s="539" t="s">
        <v>99</v>
      </c>
      <c r="D196" s="389">
        <v>2019</v>
      </c>
      <c r="E196" s="389" t="s">
        <v>5278</v>
      </c>
      <c r="F196" s="540">
        <v>43819</v>
      </c>
      <c r="G196" s="619"/>
      <c r="H196" s="616" t="s">
        <v>102</v>
      </c>
      <c r="I196" s="374" t="s">
        <v>5472</v>
      </c>
      <c r="J196" s="591" t="s">
        <v>879</v>
      </c>
      <c r="K196" s="394" t="s">
        <v>880</v>
      </c>
      <c r="L196" s="557" t="s">
        <v>146</v>
      </c>
      <c r="M196" s="394" t="s">
        <v>5292</v>
      </c>
      <c r="N196" s="394"/>
      <c r="O196" s="388">
        <v>1</v>
      </c>
      <c r="P196" s="389" t="s">
        <v>5289</v>
      </c>
      <c r="Q196" s="539" t="s">
        <v>391</v>
      </c>
      <c r="R196" s="24" t="s">
        <v>665</v>
      </c>
      <c r="S196" s="386">
        <v>43998</v>
      </c>
      <c r="T196" s="386">
        <v>44119</v>
      </c>
      <c r="U196" s="557"/>
      <c r="V196" s="14"/>
      <c r="W196" s="544">
        <v>44119</v>
      </c>
      <c r="X196" s="562">
        <v>44063</v>
      </c>
      <c r="Y196" s="395" t="s">
        <v>5473</v>
      </c>
      <c r="Z196" s="14" t="s">
        <v>322</v>
      </c>
      <c r="AA196" s="388">
        <v>1</v>
      </c>
      <c r="AB196" s="546" t="s">
        <v>257</v>
      </c>
      <c r="AC196" s="563" t="s">
        <v>260</v>
      </c>
      <c r="AD196" s="557" t="s">
        <v>260</v>
      </c>
      <c r="AE196" s="14" t="s">
        <v>4218</v>
      </c>
      <c r="AF196" s="549" t="s">
        <v>5473</v>
      </c>
      <c r="AG196" s="554"/>
      <c r="AH196" s="564"/>
      <c r="AI196" s="14"/>
      <c r="AJ196" s="561"/>
      <c r="AK196" s="561"/>
      <c r="AL196" s="562"/>
      <c r="AM196" s="18"/>
      <c r="AN196" s="18"/>
      <c r="AO196" s="18"/>
      <c r="AP196" s="546"/>
      <c r="AQ196" s="560"/>
      <c r="AR196" s="18"/>
      <c r="AS196" s="561"/>
      <c r="AT196" s="560"/>
      <c r="AU196" s="18"/>
      <c r="AV196" s="18"/>
      <c r="AW196" s="18"/>
      <c r="AX196" s="561"/>
      <c r="AY196" s="560"/>
      <c r="AZ196" s="18"/>
      <c r="BA196" s="561"/>
      <c r="BB196" s="562"/>
      <c r="BC196" s="18"/>
      <c r="BD196" s="18"/>
      <c r="BE196" s="18"/>
      <c r="BF196" s="546"/>
      <c r="BG196" s="563"/>
      <c r="BH196" s="557"/>
      <c r="BI196" s="14"/>
      <c r="BJ196" s="18"/>
      <c r="BK196" s="554"/>
      <c r="BL196" s="564"/>
      <c r="BM196" s="14"/>
      <c r="BN196" s="561"/>
      <c r="BO196" s="503"/>
      <c r="BP196" s="503"/>
      <c r="BQ196" s="503"/>
      <c r="BR196" s="503"/>
      <c r="BS196" s="503"/>
      <c r="BT196" s="503"/>
      <c r="BU196" s="503"/>
      <c r="BV196" s="503"/>
      <c r="BW196" s="503"/>
      <c r="BX196" s="503"/>
      <c r="BY196" s="503"/>
      <c r="BZ196" s="503"/>
      <c r="CA196" s="503"/>
      <c r="CB196" s="503"/>
      <c r="CC196" s="503"/>
      <c r="CD196" s="503"/>
      <c r="CE196" s="503"/>
      <c r="CF196" s="503"/>
      <c r="CG196" s="503"/>
      <c r="CH196" s="503"/>
      <c r="CI196" s="503"/>
      <c r="CJ196" s="503"/>
      <c r="CK196" s="503"/>
      <c r="CL196" s="503"/>
      <c r="CM196" s="503"/>
      <c r="CN196" s="503"/>
      <c r="CO196" s="503"/>
      <c r="CP196" s="503"/>
      <c r="CQ196" s="503"/>
      <c r="CR196" s="503"/>
      <c r="CS196" s="503"/>
      <c r="CT196" s="503"/>
      <c r="CU196" s="503"/>
      <c r="CV196" s="503"/>
      <c r="CW196" s="503"/>
      <c r="CX196" s="503"/>
      <c r="CY196" s="503"/>
      <c r="CZ196" s="503"/>
      <c r="DA196" s="503"/>
      <c r="DB196" s="503"/>
      <c r="DC196" s="503"/>
      <c r="DD196" s="503"/>
      <c r="DE196" s="503"/>
      <c r="DF196" s="503"/>
      <c r="DG196" s="503"/>
      <c r="DH196" s="503"/>
      <c r="DI196" s="503"/>
      <c r="DJ196" s="503"/>
      <c r="DK196" s="503"/>
      <c r="DL196" s="503"/>
      <c r="DM196" s="503"/>
      <c r="DN196" s="503"/>
      <c r="DO196" s="503"/>
      <c r="DP196" s="503"/>
    </row>
    <row r="197" spans="1:120" ht="38.25" customHeight="1">
      <c r="A197" s="513"/>
      <c r="B197" s="556">
        <v>257</v>
      </c>
      <c r="C197" s="539" t="s">
        <v>99</v>
      </c>
      <c r="D197" s="14">
        <v>2019</v>
      </c>
      <c r="E197" s="389" t="s">
        <v>5474</v>
      </c>
      <c r="F197" s="565">
        <v>43762</v>
      </c>
      <c r="G197" s="592"/>
      <c r="H197" s="616" t="s">
        <v>102</v>
      </c>
      <c r="I197" s="395" t="s">
        <v>5475</v>
      </c>
      <c r="J197" s="395" t="s">
        <v>5476</v>
      </c>
      <c r="K197" s="395" t="s">
        <v>5477</v>
      </c>
      <c r="L197" s="557" t="s">
        <v>146</v>
      </c>
      <c r="M197" s="26" t="s">
        <v>5478</v>
      </c>
      <c r="N197" s="18"/>
      <c r="O197" s="389">
        <v>4</v>
      </c>
      <c r="P197" s="389" t="s">
        <v>5120</v>
      </c>
      <c r="Q197" s="539" t="s">
        <v>4223</v>
      </c>
      <c r="R197" s="14" t="s">
        <v>5479</v>
      </c>
      <c r="S197" s="540">
        <v>43770</v>
      </c>
      <c r="T197" s="540">
        <v>43921</v>
      </c>
      <c r="U197" s="557"/>
      <c r="V197" s="14"/>
      <c r="W197" s="544">
        <v>43921</v>
      </c>
      <c r="X197" s="562">
        <v>44067</v>
      </c>
      <c r="Y197" s="549" t="s">
        <v>5480</v>
      </c>
      <c r="Z197" s="18" t="s">
        <v>119</v>
      </c>
      <c r="AA197" s="14">
        <v>4</v>
      </c>
      <c r="AB197" s="546" t="s">
        <v>257</v>
      </c>
      <c r="AC197" s="563" t="s">
        <v>260</v>
      </c>
      <c r="AD197" s="557" t="s">
        <v>260</v>
      </c>
      <c r="AE197" s="389" t="s">
        <v>4218</v>
      </c>
      <c r="AF197" s="549" t="s">
        <v>5480</v>
      </c>
      <c r="AG197" s="554" t="s">
        <v>114</v>
      </c>
      <c r="AH197" s="564">
        <v>44067</v>
      </c>
      <c r="AI197" s="14" t="s">
        <v>310</v>
      </c>
      <c r="AJ197" s="561"/>
      <c r="AK197" s="561"/>
      <c r="AL197" s="562"/>
      <c r="AM197" s="18"/>
      <c r="AN197" s="18"/>
      <c r="AO197" s="18"/>
      <c r="AP197" s="546"/>
      <c r="AQ197" s="560"/>
      <c r="AR197" s="18"/>
      <c r="AS197" s="561"/>
      <c r="AT197" s="560"/>
      <c r="AU197" s="18"/>
      <c r="AV197" s="18"/>
      <c r="AW197" s="18"/>
      <c r="AX197" s="561"/>
      <c r="AY197" s="560"/>
      <c r="AZ197" s="18"/>
      <c r="BA197" s="561"/>
      <c r="BB197" s="562"/>
      <c r="BC197" s="18"/>
      <c r="BD197" s="18"/>
      <c r="BE197" s="18"/>
      <c r="BF197" s="546"/>
      <c r="BG197" s="563"/>
      <c r="BH197" s="557"/>
      <c r="BI197" s="14"/>
      <c r="BJ197" s="18"/>
      <c r="BK197" s="554"/>
      <c r="BL197" s="564"/>
      <c r="BM197" s="14"/>
      <c r="BN197" s="561"/>
      <c r="BO197" s="503"/>
      <c r="BP197" s="503"/>
      <c r="BQ197" s="503"/>
      <c r="BR197" s="503"/>
      <c r="BS197" s="503"/>
      <c r="BT197" s="503"/>
      <c r="BU197" s="503"/>
      <c r="BV197" s="503"/>
      <c r="BW197" s="503"/>
      <c r="BX197" s="503"/>
      <c r="BY197" s="503"/>
      <c r="BZ197" s="503"/>
      <c r="CA197" s="503"/>
      <c r="CB197" s="503"/>
      <c r="CC197" s="503"/>
      <c r="CD197" s="503"/>
      <c r="CE197" s="503"/>
      <c r="CF197" s="503"/>
      <c r="CG197" s="503"/>
      <c r="CH197" s="503"/>
      <c r="CI197" s="503"/>
      <c r="CJ197" s="503"/>
      <c r="CK197" s="503"/>
      <c r="CL197" s="503"/>
      <c r="CM197" s="503"/>
      <c r="CN197" s="503"/>
      <c r="CO197" s="503"/>
      <c r="CP197" s="503"/>
      <c r="CQ197" s="503"/>
      <c r="CR197" s="503"/>
      <c r="CS197" s="503"/>
      <c r="CT197" s="503"/>
      <c r="CU197" s="503"/>
      <c r="CV197" s="503"/>
      <c r="CW197" s="503"/>
      <c r="CX197" s="503"/>
      <c r="CY197" s="503"/>
      <c r="CZ197" s="503"/>
      <c r="DA197" s="503"/>
      <c r="DB197" s="503"/>
      <c r="DC197" s="503"/>
      <c r="DD197" s="503"/>
      <c r="DE197" s="503"/>
      <c r="DF197" s="503"/>
      <c r="DG197" s="503"/>
      <c r="DH197" s="503"/>
      <c r="DI197" s="503"/>
      <c r="DJ197" s="503"/>
      <c r="DK197" s="503"/>
      <c r="DL197" s="503"/>
      <c r="DM197" s="503"/>
      <c r="DN197" s="503"/>
      <c r="DO197" s="503"/>
      <c r="DP197" s="503"/>
    </row>
    <row r="198" spans="1:120" ht="38.25" customHeight="1">
      <c r="A198" s="513"/>
      <c r="B198" s="556">
        <v>258</v>
      </c>
      <c r="C198" s="539" t="s">
        <v>99</v>
      </c>
      <c r="D198" s="14">
        <v>2019</v>
      </c>
      <c r="E198" s="389" t="s">
        <v>5474</v>
      </c>
      <c r="F198" s="565">
        <v>43762</v>
      </c>
      <c r="G198" s="592"/>
      <c r="H198" s="616" t="s">
        <v>102</v>
      </c>
      <c r="I198" s="395" t="s">
        <v>5475</v>
      </c>
      <c r="J198" s="395" t="s">
        <v>5476</v>
      </c>
      <c r="K198" s="395" t="s">
        <v>5477</v>
      </c>
      <c r="L198" s="557" t="s">
        <v>146</v>
      </c>
      <c r="M198" s="26" t="s">
        <v>5481</v>
      </c>
      <c r="N198" s="18"/>
      <c r="O198" s="547">
        <v>1</v>
      </c>
      <c r="P198" s="389" t="s">
        <v>5482</v>
      </c>
      <c r="Q198" s="539" t="s">
        <v>4223</v>
      </c>
      <c r="R198" s="389" t="s">
        <v>5483</v>
      </c>
      <c r="S198" s="540">
        <v>43831</v>
      </c>
      <c r="T198" s="540">
        <v>43921</v>
      </c>
      <c r="U198" s="557"/>
      <c r="V198" s="14"/>
      <c r="W198" s="544">
        <v>43921</v>
      </c>
      <c r="X198" s="562">
        <v>44067</v>
      </c>
      <c r="Y198" s="549" t="s">
        <v>5484</v>
      </c>
      <c r="Z198" s="18" t="s">
        <v>119</v>
      </c>
      <c r="AA198" s="559">
        <v>1</v>
      </c>
      <c r="AB198" s="546" t="s">
        <v>257</v>
      </c>
      <c r="AC198" s="563" t="s">
        <v>260</v>
      </c>
      <c r="AD198" s="557" t="s">
        <v>260</v>
      </c>
      <c r="AE198" s="389" t="s">
        <v>4218</v>
      </c>
      <c r="AF198" s="549" t="s">
        <v>5485</v>
      </c>
      <c r="AG198" s="554" t="s">
        <v>114</v>
      </c>
      <c r="AH198" s="564">
        <v>44067</v>
      </c>
      <c r="AI198" s="14" t="s">
        <v>310</v>
      </c>
      <c r="AJ198" s="561"/>
      <c r="AK198" s="561"/>
      <c r="AL198" s="562"/>
      <c r="AM198" s="18"/>
      <c r="AN198" s="18"/>
      <c r="AO198" s="18"/>
      <c r="AP198" s="546"/>
      <c r="AQ198" s="560"/>
      <c r="AR198" s="18"/>
      <c r="AS198" s="561"/>
      <c r="AT198" s="560"/>
      <c r="AU198" s="18"/>
      <c r="AV198" s="18"/>
      <c r="AW198" s="18"/>
      <c r="AX198" s="561"/>
      <c r="AY198" s="560"/>
      <c r="AZ198" s="18"/>
      <c r="BA198" s="561"/>
      <c r="BB198" s="562"/>
      <c r="BC198" s="18"/>
      <c r="BD198" s="18"/>
      <c r="BE198" s="18"/>
      <c r="BF198" s="546"/>
      <c r="BG198" s="563"/>
      <c r="BH198" s="557"/>
      <c r="BI198" s="14"/>
      <c r="BJ198" s="18"/>
      <c r="BK198" s="554"/>
      <c r="BL198" s="564"/>
      <c r="BM198" s="14"/>
      <c r="BN198" s="561"/>
      <c r="BO198" s="503"/>
      <c r="BP198" s="503"/>
      <c r="BQ198" s="503"/>
      <c r="BR198" s="503"/>
      <c r="BS198" s="503"/>
      <c r="BT198" s="503"/>
      <c r="BU198" s="503"/>
      <c r="BV198" s="503"/>
      <c r="BW198" s="503"/>
      <c r="BX198" s="503"/>
      <c r="BY198" s="503"/>
      <c r="BZ198" s="503"/>
      <c r="CA198" s="503"/>
      <c r="CB198" s="503"/>
      <c r="CC198" s="503"/>
      <c r="CD198" s="503"/>
      <c r="CE198" s="503"/>
      <c r="CF198" s="503"/>
      <c r="CG198" s="503"/>
      <c r="CH198" s="503"/>
      <c r="CI198" s="503"/>
      <c r="CJ198" s="503"/>
      <c r="CK198" s="503"/>
      <c r="CL198" s="503"/>
      <c r="CM198" s="503"/>
      <c r="CN198" s="503"/>
      <c r="CO198" s="503"/>
      <c r="CP198" s="503"/>
      <c r="CQ198" s="503"/>
      <c r="CR198" s="503"/>
      <c r="CS198" s="503"/>
      <c r="CT198" s="503"/>
      <c r="CU198" s="503"/>
      <c r="CV198" s="503"/>
      <c r="CW198" s="503"/>
      <c r="CX198" s="503"/>
      <c r="CY198" s="503"/>
      <c r="CZ198" s="503"/>
      <c r="DA198" s="503"/>
      <c r="DB198" s="503"/>
      <c r="DC198" s="503"/>
      <c r="DD198" s="503"/>
      <c r="DE198" s="503"/>
      <c r="DF198" s="503"/>
      <c r="DG198" s="503"/>
      <c r="DH198" s="503"/>
      <c r="DI198" s="503"/>
      <c r="DJ198" s="503"/>
      <c r="DK198" s="503"/>
      <c r="DL198" s="503"/>
      <c r="DM198" s="503"/>
      <c r="DN198" s="503"/>
      <c r="DO198" s="503"/>
      <c r="DP198" s="503"/>
    </row>
    <row r="199" spans="1:120" ht="38.25" customHeight="1">
      <c r="A199" s="513"/>
      <c r="B199" s="556">
        <v>259</v>
      </c>
      <c r="C199" s="539" t="s">
        <v>99</v>
      </c>
      <c r="D199" s="14">
        <v>2019</v>
      </c>
      <c r="E199" s="389" t="s">
        <v>1050</v>
      </c>
      <c r="F199" s="565">
        <v>43707</v>
      </c>
      <c r="G199" s="592"/>
      <c r="H199" s="616" t="s">
        <v>102</v>
      </c>
      <c r="I199" s="395" t="s">
        <v>5486</v>
      </c>
      <c r="J199" s="395" t="s">
        <v>5487</v>
      </c>
      <c r="K199" s="395" t="s">
        <v>5488</v>
      </c>
      <c r="L199" s="557" t="s">
        <v>146</v>
      </c>
      <c r="M199" s="26" t="s">
        <v>5489</v>
      </c>
      <c r="N199" s="18"/>
      <c r="O199" s="389">
        <v>2</v>
      </c>
      <c r="P199" s="389" t="s">
        <v>5120</v>
      </c>
      <c r="Q199" s="539" t="s">
        <v>1210</v>
      </c>
      <c r="R199" s="14" t="s">
        <v>3742</v>
      </c>
      <c r="S199" s="540">
        <v>43784</v>
      </c>
      <c r="T199" s="540">
        <v>43921</v>
      </c>
      <c r="U199" s="557"/>
      <c r="V199" s="14"/>
      <c r="W199" s="544">
        <v>43921</v>
      </c>
      <c r="X199" s="562">
        <v>44066</v>
      </c>
      <c r="Y199" s="549" t="s">
        <v>5490</v>
      </c>
      <c r="Z199" s="14" t="s">
        <v>322</v>
      </c>
      <c r="AA199" s="388">
        <v>1</v>
      </c>
      <c r="AB199" s="546" t="s">
        <v>257</v>
      </c>
      <c r="AC199" s="563"/>
      <c r="AD199" s="557"/>
      <c r="AE199" s="389" t="s">
        <v>4218</v>
      </c>
      <c r="AF199" s="549" t="s">
        <v>5490</v>
      </c>
      <c r="AG199" s="554" t="s">
        <v>322</v>
      </c>
      <c r="AH199" s="564"/>
      <c r="AI199" s="621">
        <v>44066</v>
      </c>
      <c r="AJ199" s="561"/>
      <c r="AK199" s="561"/>
      <c r="AL199" s="562"/>
      <c r="AM199" s="18"/>
      <c r="AN199" s="18"/>
      <c r="AO199" s="18"/>
      <c r="AP199" s="546"/>
      <c r="AQ199" s="560"/>
      <c r="AR199" s="18"/>
      <c r="AS199" s="561"/>
      <c r="AT199" s="560"/>
      <c r="AU199" s="18"/>
      <c r="AV199" s="18"/>
      <c r="AW199" s="18"/>
      <c r="AX199" s="561"/>
      <c r="AY199" s="560"/>
      <c r="AZ199" s="18"/>
      <c r="BA199" s="561"/>
      <c r="BB199" s="562"/>
      <c r="BC199" s="18"/>
      <c r="BD199" s="18"/>
      <c r="BE199" s="18"/>
      <c r="BF199" s="546"/>
      <c r="BG199" s="563"/>
      <c r="BH199" s="557"/>
      <c r="BI199" s="14"/>
      <c r="BJ199" s="18"/>
      <c r="BK199" s="554"/>
      <c r="BL199" s="564"/>
      <c r="BM199" s="14"/>
      <c r="BN199" s="561"/>
      <c r="BO199" s="503"/>
      <c r="BP199" s="503"/>
      <c r="BQ199" s="503"/>
      <c r="BR199" s="503"/>
      <c r="BS199" s="503"/>
      <c r="BT199" s="503"/>
      <c r="BU199" s="503"/>
      <c r="BV199" s="503"/>
      <c r="BW199" s="503"/>
      <c r="BX199" s="503"/>
      <c r="BY199" s="503"/>
      <c r="BZ199" s="503"/>
      <c r="CA199" s="503"/>
      <c r="CB199" s="503"/>
      <c r="CC199" s="503"/>
      <c r="CD199" s="503"/>
      <c r="CE199" s="503"/>
      <c r="CF199" s="503"/>
      <c r="CG199" s="503"/>
      <c r="CH199" s="503"/>
      <c r="CI199" s="503"/>
      <c r="CJ199" s="503"/>
      <c r="CK199" s="503"/>
      <c r="CL199" s="503"/>
      <c r="CM199" s="503"/>
      <c r="CN199" s="503"/>
      <c r="CO199" s="503"/>
      <c r="CP199" s="503"/>
      <c r="CQ199" s="503"/>
      <c r="CR199" s="503"/>
      <c r="CS199" s="503"/>
      <c r="CT199" s="503"/>
      <c r="CU199" s="503"/>
      <c r="CV199" s="503"/>
      <c r="CW199" s="503"/>
      <c r="CX199" s="503"/>
      <c r="CY199" s="503"/>
      <c r="CZ199" s="503"/>
      <c r="DA199" s="503"/>
      <c r="DB199" s="503"/>
      <c r="DC199" s="503"/>
      <c r="DD199" s="503"/>
      <c r="DE199" s="503"/>
      <c r="DF199" s="503"/>
      <c r="DG199" s="503"/>
      <c r="DH199" s="503"/>
      <c r="DI199" s="503"/>
      <c r="DJ199" s="503"/>
      <c r="DK199" s="503"/>
      <c r="DL199" s="503"/>
      <c r="DM199" s="503"/>
      <c r="DN199" s="503"/>
      <c r="DO199" s="503"/>
      <c r="DP199" s="503"/>
    </row>
    <row r="200" spans="1:120" ht="60.75" customHeight="1">
      <c r="A200" s="54">
        <v>1</v>
      </c>
      <c r="B200" s="62">
        <v>1</v>
      </c>
      <c r="C200" s="55" t="s">
        <v>99</v>
      </c>
      <c r="D200" s="54">
        <v>2019</v>
      </c>
      <c r="E200" s="56" t="s">
        <v>1050</v>
      </c>
      <c r="F200" s="57">
        <v>43707</v>
      </c>
      <c r="G200" s="57"/>
      <c r="H200" s="55" t="s">
        <v>102</v>
      </c>
      <c r="I200" s="58" t="s">
        <v>5048</v>
      </c>
      <c r="J200" s="58" t="s">
        <v>5049</v>
      </c>
      <c r="K200" s="58" t="s">
        <v>5050</v>
      </c>
      <c r="L200" s="622" t="s">
        <v>146</v>
      </c>
      <c r="M200" s="623" t="s">
        <v>5491</v>
      </c>
      <c r="N200" s="62"/>
      <c r="O200" s="56">
        <v>1</v>
      </c>
      <c r="P200" s="56" t="s">
        <v>5052</v>
      </c>
      <c r="Q200" s="55" t="s">
        <v>4221</v>
      </c>
      <c r="R200" s="56" t="s">
        <v>5492</v>
      </c>
      <c r="S200" s="624">
        <v>43388</v>
      </c>
      <c r="T200" s="624">
        <v>43735</v>
      </c>
      <c r="U200" s="622"/>
      <c r="V200" s="54"/>
      <c r="W200" s="65">
        <f t="shared" ref="W200:W221" si="20">IF(T200="","",(T200+V200))</f>
        <v>43735</v>
      </c>
      <c r="X200" s="65">
        <v>43646</v>
      </c>
      <c r="Y200" s="58" t="s">
        <v>5493</v>
      </c>
      <c r="Z200" s="54">
        <v>0</v>
      </c>
      <c r="AA200" s="65">
        <v>43661</v>
      </c>
      <c r="AB200" s="58" t="s">
        <v>5494</v>
      </c>
      <c r="AC200" s="56" t="s">
        <v>177</v>
      </c>
      <c r="AD200" s="66">
        <f>+Z200/O200</f>
        <v>0</v>
      </c>
      <c r="AE200" s="54" t="s">
        <v>133</v>
      </c>
      <c r="AF200" s="65">
        <v>43799</v>
      </c>
      <c r="AG200" s="61" t="s">
        <v>5495</v>
      </c>
      <c r="AH200" s="68">
        <v>1</v>
      </c>
      <c r="AI200" s="57">
        <v>43811</v>
      </c>
      <c r="AJ200" s="368" t="s">
        <v>5001</v>
      </c>
      <c r="AK200" s="56" t="s">
        <v>1031</v>
      </c>
      <c r="AL200" s="66">
        <f t="shared" ref="AL200:AL204" si="21">+AH200/O200</f>
        <v>1</v>
      </c>
      <c r="AM200" s="54" t="s">
        <v>133</v>
      </c>
      <c r="AN200" s="57">
        <v>44043</v>
      </c>
      <c r="AO200" s="67" t="s">
        <v>5496</v>
      </c>
      <c r="AP200" s="68">
        <v>1</v>
      </c>
      <c r="AQ200" s="57">
        <v>44067</v>
      </c>
      <c r="AR200" s="62" t="s">
        <v>5174</v>
      </c>
      <c r="AS200" s="62" t="s">
        <v>119</v>
      </c>
      <c r="AT200" s="68">
        <v>1</v>
      </c>
      <c r="AU200" s="54" t="s">
        <v>257</v>
      </c>
      <c r="AV200" s="57">
        <v>44168</v>
      </c>
      <c r="AW200" s="368" t="s">
        <v>5497</v>
      </c>
      <c r="AX200" s="68">
        <v>1</v>
      </c>
      <c r="AY200" s="57">
        <v>44180</v>
      </c>
      <c r="AZ200" s="368" t="s">
        <v>5498</v>
      </c>
      <c r="BA200" s="62" t="s">
        <v>119</v>
      </c>
      <c r="BB200" s="69">
        <v>1</v>
      </c>
      <c r="BC200" s="54" t="s">
        <v>257</v>
      </c>
      <c r="BD200" s="57"/>
      <c r="BE200" s="368"/>
      <c r="BF200" s="68"/>
      <c r="BG200" s="57"/>
      <c r="BH200" s="368"/>
      <c r="BI200" s="62"/>
      <c r="BJ200" s="69"/>
      <c r="BK200" s="54"/>
      <c r="BL200" s="60" t="s">
        <v>260</v>
      </c>
      <c r="BM200" s="60" t="s">
        <v>260</v>
      </c>
      <c r="BN200" s="56" t="s">
        <v>4218</v>
      </c>
      <c r="BO200" s="58" t="s">
        <v>5499</v>
      </c>
      <c r="BP200" s="56" t="s">
        <v>114</v>
      </c>
      <c r="BQ200" s="57">
        <v>44180</v>
      </c>
      <c r="BR200" s="54" t="s">
        <v>310</v>
      </c>
      <c r="BS200" s="62"/>
      <c r="BT200" s="625"/>
      <c r="BU200" s="626"/>
      <c r="BV200" s="626"/>
      <c r="BW200" s="626"/>
      <c r="BX200" s="626"/>
      <c r="BY200" s="626"/>
      <c r="BZ200" s="626"/>
      <c r="CA200" s="626"/>
      <c r="CB200" s="626"/>
      <c r="CC200" s="626"/>
      <c r="CD200" s="626"/>
      <c r="CE200" s="626"/>
      <c r="CF200" s="626"/>
      <c r="CG200" s="626"/>
      <c r="CH200" s="626"/>
      <c r="CI200" s="626"/>
      <c r="CJ200" s="626"/>
      <c r="CK200" s="626"/>
      <c r="CL200" s="626"/>
      <c r="CM200" s="626"/>
      <c r="CN200" s="626"/>
      <c r="CO200" s="626"/>
      <c r="CP200" s="626"/>
      <c r="CQ200" s="626"/>
      <c r="CR200" s="626"/>
      <c r="CS200" s="626"/>
      <c r="CT200" s="626"/>
      <c r="CU200" s="626"/>
      <c r="CV200" s="626"/>
      <c r="CW200" s="626"/>
      <c r="CX200" s="626"/>
      <c r="CY200" s="626"/>
      <c r="CZ200" s="626"/>
      <c r="DA200" s="626"/>
      <c r="DB200" s="626"/>
      <c r="DC200" s="626"/>
      <c r="DD200" s="626"/>
      <c r="DE200" s="626"/>
      <c r="DF200" s="626"/>
      <c r="DG200" s="626"/>
      <c r="DH200" s="626"/>
      <c r="DI200" s="626"/>
      <c r="DJ200" s="626"/>
      <c r="DK200" s="626"/>
      <c r="DL200" s="626"/>
      <c r="DM200" s="626"/>
      <c r="DN200" s="626"/>
      <c r="DO200" s="626"/>
      <c r="DP200" s="626"/>
    </row>
    <row r="201" spans="1:120" ht="51" customHeight="1">
      <c r="A201" s="90">
        <v>2</v>
      </c>
      <c r="B201" s="62">
        <v>2</v>
      </c>
      <c r="C201" s="55" t="s">
        <v>99</v>
      </c>
      <c r="D201" s="54">
        <v>2019</v>
      </c>
      <c r="E201" s="56" t="s">
        <v>1050</v>
      </c>
      <c r="F201" s="57">
        <v>43707</v>
      </c>
      <c r="G201" s="57"/>
      <c r="H201" s="55" t="s">
        <v>370</v>
      </c>
      <c r="I201" s="56" t="s">
        <v>171</v>
      </c>
      <c r="J201" s="56" t="s">
        <v>171</v>
      </c>
      <c r="K201" s="56" t="s">
        <v>171</v>
      </c>
      <c r="L201" s="622" t="s">
        <v>2356</v>
      </c>
      <c r="M201" s="623" t="s">
        <v>5500</v>
      </c>
      <c r="N201" s="62"/>
      <c r="O201" s="56">
        <v>4</v>
      </c>
      <c r="P201" s="56" t="s">
        <v>5120</v>
      </c>
      <c r="Q201" s="55" t="s">
        <v>4221</v>
      </c>
      <c r="R201" s="54" t="s">
        <v>5492</v>
      </c>
      <c r="S201" s="624">
        <v>43724</v>
      </c>
      <c r="T201" s="624">
        <v>43812</v>
      </c>
      <c r="U201" s="622"/>
      <c r="V201" s="54"/>
      <c r="W201" s="65">
        <f t="shared" si="20"/>
        <v>43812</v>
      </c>
      <c r="X201" s="82"/>
      <c r="Y201" s="207"/>
      <c r="Z201" s="84"/>
      <c r="AA201" s="85"/>
      <c r="AB201" s="83"/>
      <c r="AC201" s="83"/>
      <c r="AD201" s="83"/>
      <c r="AE201" s="84"/>
      <c r="AF201" s="65">
        <v>43799</v>
      </c>
      <c r="AG201" s="61" t="s">
        <v>5501</v>
      </c>
      <c r="AH201" s="54">
        <v>3</v>
      </c>
      <c r="AI201" s="57">
        <v>43808</v>
      </c>
      <c r="AJ201" s="368" t="s">
        <v>5502</v>
      </c>
      <c r="AK201" s="62" t="s">
        <v>114</v>
      </c>
      <c r="AL201" s="66">
        <f t="shared" si="21"/>
        <v>0.75</v>
      </c>
      <c r="AM201" s="54" t="s">
        <v>133</v>
      </c>
      <c r="AN201" s="57">
        <v>44043</v>
      </c>
      <c r="AO201" s="67" t="s">
        <v>5503</v>
      </c>
      <c r="AP201" s="68">
        <v>0.75</v>
      </c>
      <c r="AQ201" s="57">
        <v>44067</v>
      </c>
      <c r="AR201" s="67" t="s">
        <v>5504</v>
      </c>
      <c r="AS201" s="62" t="s">
        <v>119</v>
      </c>
      <c r="AT201" s="68">
        <v>0.2</v>
      </c>
      <c r="AU201" s="54" t="s">
        <v>115</v>
      </c>
      <c r="AV201" s="57">
        <v>44168</v>
      </c>
      <c r="AW201" s="368" t="s">
        <v>5505</v>
      </c>
      <c r="AX201" s="68">
        <v>1</v>
      </c>
      <c r="AY201" s="57">
        <v>44180</v>
      </c>
      <c r="AZ201" s="368" t="s">
        <v>5506</v>
      </c>
      <c r="BA201" s="62" t="s">
        <v>119</v>
      </c>
      <c r="BB201" s="69">
        <v>1</v>
      </c>
      <c r="BC201" s="54" t="s">
        <v>257</v>
      </c>
      <c r="BD201" s="57"/>
      <c r="BE201" s="368"/>
      <c r="BF201" s="68"/>
      <c r="BG201" s="57"/>
      <c r="BH201" s="368"/>
      <c r="BI201" s="62"/>
      <c r="BJ201" s="69"/>
      <c r="BK201" s="54"/>
      <c r="BL201" s="60" t="s">
        <v>310</v>
      </c>
      <c r="BM201" s="60" t="s">
        <v>260</v>
      </c>
      <c r="BN201" s="56" t="s">
        <v>4218</v>
      </c>
      <c r="BO201" s="70" t="s">
        <v>5507</v>
      </c>
      <c r="BP201" s="56" t="s">
        <v>114</v>
      </c>
      <c r="BQ201" s="57">
        <v>44180</v>
      </c>
      <c r="BR201" s="54" t="s">
        <v>310</v>
      </c>
      <c r="BS201" s="68"/>
      <c r="BT201" s="625"/>
      <c r="BU201" s="626"/>
      <c r="BV201" s="626"/>
      <c r="BW201" s="626"/>
      <c r="BX201" s="626"/>
      <c r="BY201" s="626"/>
      <c r="BZ201" s="626"/>
      <c r="CA201" s="626"/>
      <c r="CB201" s="626"/>
      <c r="CC201" s="626"/>
      <c r="CD201" s="626"/>
      <c r="CE201" s="626"/>
      <c r="CF201" s="626"/>
      <c r="CG201" s="626"/>
      <c r="CH201" s="626"/>
      <c r="CI201" s="626"/>
      <c r="CJ201" s="626"/>
      <c r="CK201" s="626"/>
      <c r="CL201" s="626"/>
      <c r="CM201" s="626"/>
      <c r="CN201" s="626"/>
      <c r="CO201" s="626"/>
      <c r="CP201" s="626"/>
      <c r="CQ201" s="626"/>
      <c r="CR201" s="626"/>
      <c r="CS201" s="626"/>
      <c r="CT201" s="626"/>
      <c r="CU201" s="626"/>
      <c r="CV201" s="626"/>
      <c r="CW201" s="626"/>
      <c r="CX201" s="626"/>
      <c r="CY201" s="626"/>
      <c r="CZ201" s="626"/>
      <c r="DA201" s="626"/>
      <c r="DB201" s="626"/>
      <c r="DC201" s="626"/>
      <c r="DD201" s="626"/>
      <c r="DE201" s="626"/>
      <c r="DF201" s="626"/>
      <c r="DG201" s="626"/>
      <c r="DH201" s="626"/>
      <c r="DI201" s="626"/>
      <c r="DJ201" s="626"/>
      <c r="DK201" s="626"/>
      <c r="DL201" s="626"/>
      <c r="DM201" s="626"/>
      <c r="DN201" s="626"/>
      <c r="DO201" s="626"/>
      <c r="DP201" s="626"/>
    </row>
    <row r="202" spans="1:120" ht="47.25" customHeight="1">
      <c r="A202" s="90">
        <v>3</v>
      </c>
      <c r="B202" s="62">
        <v>3</v>
      </c>
      <c r="C202" s="55" t="s">
        <v>99</v>
      </c>
      <c r="D202" s="54">
        <v>2019</v>
      </c>
      <c r="E202" s="56" t="s">
        <v>1050</v>
      </c>
      <c r="F202" s="57">
        <v>43707</v>
      </c>
      <c r="G202" s="57"/>
      <c r="H202" s="55" t="s">
        <v>102</v>
      </c>
      <c r="I202" s="58" t="s">
        <v>5508</v>
      </c>
      <c r="J202" s="58" t="s">
        <v>5509</v>
      </c>
      <c r="K202" s="58" t="s">
        <v>5510</v>
      </c>
      <c r="L202" s="622" t="s">
        <v>146</v>
      </c>
      <c r="M202" s="623" t="s">
        <v>5511</v>
      </c>
      <c r="N202" s="62"/>
      <c r="O202" s="66">
        <v>1</v>
      </c>
      <c r="P202" s="56" t="s">
        <v>5512</v>
      </c>
      <c r="Q202" s="55" t="s">
        <v>4221</v>
      </c>
      <c r="R202" s="54" t="s">
        <v>5492</v>
      </c>
      <c r="S202" s="624">
        <v>43724</v>
      </c>
      <c r="T202" s="624">
        <v>43769</v>
      </c>
      <c r="U202" s="622"/>
      <c r="V202" s="54"/>
      <c r="W202" s="65">
        <f t="shared" si="20"/>
        <v>43769</v>
      </c>
      <c r="X202" s="82"/>
      <c r="Y202" s="207"/>
      <c r="Z202" s="84"/>
      <c r="AA202" s="85"/>
      <c r="AB202" s="83"/>
      <c r="AC202" s="83"/>
      <c r="AD202" s="83"/>
      <c r="AE202" s="84"/>
      <c r="AF202" s="65">
        <v>43799</v>
      </c>
      <c r="AG202" s="61" t="s">
        <v>5513</v>
      </c>
      <c r="AH202" s="68">
        <v>1</v>
      </c>
      <c r="AI202" s="57">
        <v>43808</v>
      </c>
      <c r="AJ202" s="368" t="s">
        <v>5514</v>
      </c>
      <c r="AK202" s="62" t="s">
        <v>114</v>
      </c>
      <c r="AL202" s="66">
        <f t="shared" si="21"/>
        <v>1</v>
      </c>
      <c r="AM202" s="54" t="s">
        <v>257</v>
      </c>
      <c r="AN202" s="57"/>
      <c r="AO202" s="62"/>
      <c r="AP202" s="54"/>
      <c r="AQ202" s="57">
        <v>44067</v>
      </c>
      <c r="AR202" s="67" t="s">
        <v>5174</v>
      </c>
      <c r="AS202" s="62" t="s">
        <v>119</v>
      </c>
      <c r="AT202" s="68">
        <v>1</v>
      </c>
      <c r="AU202" s="54" t="s">
        <v>257</v>
      </c>
      <c r="AV202" s="57">
        <v>44168</v>
      </c>
      <c r="AW202" s="627" t="s">
        <v>5515</v>
      </c>
      <c r="AX202" s="68">
        <v>1</v>
      </c>
      <c r="AY202" s="57">
        <v>44180</v>
      </c>
      <c r="AZ202" s="368" t="s">
        <v>5516</v>
      </c>
      <c r="BA202" s="62" t="s">
        <v>119</v>
      </c>
      <c r="BB202" s="69">
        <v>1</v>
      </c>
      <c r="BC202" s="54" t="s">
        <v>257</v>
      </c>
      <c r="BD202" s="57"/>
      <c r="BE202" s="627"/>
      <c r="BF202" s="68"/>
      <c r="BG202" s="57"/>
      <c r="BH202" s="368"/>
      <c r="BI202" s="62"/>
      <c r="BJ202" s="69"/>
      <c r="BK202" s="54"/>
      <c r="BL202" s="60" t="s">
        <v>260</v>
      </c>
      <c r="BM202" s="60" t="s">
        <v>310</v>
      </c>
      <c r="BN202" s="56" t="s">
        <v>4218</v>
      </c>
      <c r="BO202" s="58" t="s">
        <v>5517</v>
      </c>
      <c r="BP202" s="56" t="s">
        <v>114</v>
      </c>
      <c r="BQ202" s="57">
        <v>44180</v>
      </c>
      <c r="BR202" s="54" t="s">
        <v>310</v>
      </c>
      <c r="BS202" s="62"/>
      <c r="BT202" s="625"/>
      <c r="BU202" s="626"/>
      <c r="BV202" s="626"/>
      <c r="BW202" s="626"/>
      <c r="BX202" s="626"/>
      <c r="BY202" s="626"/>
      <c r="BZ202" s="626"/>
      <c r="CA202" s="626"/>
      <c r="CB202" s="626"/>
      <c r="CC202" s="626"/>
      <c r="CD202" s="626"/>
      <c r="CE202" s="626"/>
      <c r="CF202" s="626"/>
      <c r="CG202" s="626"/>
      <c r="CH202" s="626"/>
      <c r="CI202" s="626"/>
      <c r="CJ202" s="626"/>
      <c r="CK202" s="626"/>
      <c r="CL202" s="626"/>
      <c r="CM202" s="626"/>
      <c r="CN202" s="626"/>
      <c r="CO202" s="626"/>
      <c r="CP202" s="626"/>
      <c r="CQ202" s="626"/>
      <c r="CR202" s="626"/>
      <c r="CS202" s="626"/>
      <c r="CT202" s="626"/>
      <c r="CU202" s="626"/>
      <c r="CV202" s="626"/>
      <c r="CW202" s="626"/>
      <c r="CX202" s="626"/>
      <c r="CY202" s="626"/>
      <c r="CZ202" s="626"/>
      <c r="DA202" s="626"/>
      <c r="DB202" s="626"/>
      <c r="DC202" s="626"/>
      <c r="DD202" s="626"/>
      <c r="DE202" s="626"/>
      <c r="DF202" s="626"/>
      <c r="DG202" s="626"/>
      <c r="DH202" s="626"/>
      <c r="DI202" s="626"/>
      <c r="DJ202" s="626"/>
      <c r="DK202" s="626"/>
      <c r="DL202" s="626"/>
      <c r="DM202" s="626"/>
      <c r="DN202" s="626"/>
      <c r="DO202" s="626"/>
      <c r="DP202" s="626"/>
    </row>
    <row r="203" spans="1:120" ht="47.25" customHeight="1">
      <c r="A203" s="90">
        <v>4</v>
      </c>
      <c r="B203" s="62">
        <v>4</v>
      </c>
      <c r="C203" s="55" t="s">
        <v>99</v>
      </c>
      <c r="D203" s="54">
        <v>2019</v>
      </c>
      <c r="E203" s="56" t="s">
        <v>1050</v>
      </c>
      <c r="F203" s="57">
        <v>43707</v>
      </c>
      <c r="G203" s="57"/>
      <c r="H203" s="55" t="s">
        <v>102</v>
      </c>
      <c r="I203" s="58" t="s">
        <v>5518</v>
      </c>
      <c r="J203" s="58" t="s">
        <v>5519</v>
      </c>
      <c r="K203" s="58" t="s">
        <v>5520</v>
      </c>
      <c r="L203" s="622" t="s">
        <v>146</v>
      </c>
      <c r="M203" s="623" t="s">
        <v>5521</v>
      </c>
      <c r="N203" s="62"/>
      <c r="O203" s="66">
        <v>1</v>
      </c>
      <c r="P203" s="56" t="s">
        <v>5522</v>
      </c>
      <c r="Q203" s="55" t="s">
        <v>4221</v>
      </c>
      <c r="R203" s="54" t="s">
        <v>5492</v>
      </c>
      <c r="S203" s="624">
        <v>43724</v>
      </c>
      <c r="T203" s="624">
        <v>43769</v>
      </c>
      <c r="U203" s="622"/>
      <c r="V203" s="54"/>
      <c r="W203" s="65">
        <f t="shared" si="20"/>
        <v>43769</v>
      </c>
      <c r="X203" s="82"/>
      <c r="Y203" s="207"/>
      <c r="Z203" s="84"/>
      <c r="AA203" s="85"/>
      <c r="AB203" s="83"/>
      <c r="AC203" s="83"/>
      <c r="AD203" s="83"/>
      <c r="AE203" s="84"/>
      <c r="AF203" s="65">
        <v>43799</v>
      </c>
      <c r="AG203" s="61" t="s">
        <v>5523</v>
      </c>
      <c r="AH203" s="68">
        <v>1</v>
      </c>
      <c r="AI203" s="57">
        <v>43808</v>
      </c>
      <c r="AJ203" s="368" t="s">
        <v>5524</v>
      </c>
      <c r="AK203" s="62" t="s">
        <v>114</v>
      </c>
      <c r="AL203" s="66">
        <f t="shared" si="21"/>
        <v>1</v>
      </c>
      <c r="AM203" s="54" t="s">
        <v>257</v>
      </c>
      <c r="AN203" s="57"/>
      <c r="AO203" s="62"/>
      <c r="AP203" s="54"/>
      <c r="AQ203" s="57">
        <v>44067</v>
      </c>
      <c r="AR203" s="67" t="s">
        <v>5174</v>
      </c>
      <c r="AS203" s="62" t="s">
        <v>119</v>
      </c>
      <c r="AT203" s="68">
        <v>1</v>
      </c>
      <c r="AU203" s="54" t="s">
        <v>257</v>
      </c>
      <c r="AV203" s="57">
        <v>44168</v>
      </c>
      <c r="AW203" s="368" t="s">
        <v>5497</v>
      </c>
      <c r="AX203" s="68">
        <v>1</v>
      </c>
      <c r="AY203" s="57">
        <v>44180</v>
      </c>
      <c r="AZ203" s="368" t="s">
        <v>5498</v>
      </c>
      <c r="BA203" s="62" t="s">
        <v>119</v>
      </c>
      <c r="BB203" s="69">
        <v>1</v>
      </c>
      <c r="BC203" s="54" t="s">
        <v>257</v>
      </c>
      <c r="BD203" s="57"/>
      <c r="BE203" s="368"/>
      <c r="BF203" s="68"/>
      <c r="BG203" s="57"/>
      <c r="BH203" s="368"/>
      <c r="BI203" s="62"/>
      <c r="BJ203" s="69"/>
      <c r="BK203" s="54"/>
      <c r="BL203" s="60" t="s">
        <v>260</v>
      </c>
      <c r="BM203" s="60" t="s">
        <v>260</v>
      </c>
      <c r="BN203" s="56" t="s">
        <v>4218</v>
      </c>
      <c r="BO203" s="58" t="s">
        <v>5525</v>
      </c>
      <c r="BP203" s="56" t="s">
        <v>114</v>
      </c>
      <c r="BQ203" s="57">
        <v>44180</v>
      </c>
      <c r="BR203" s="54" t="s">
        <v>310</v>
      </c>
      <c r="BS203" s="62"/>
      <c r="BT203" s="625"/>
      <c r="BU203" s="626"/>
      <c r="BV203" s="626"/>
      <c r="BW203" s="626"/>
      <c r="BX203" s="626"/>
      <c r="BY203" s="626"/>
      <c r="BZ203" s="626"/>
      <c r="CA203" s="626"/>
      <c r="CB203" s="626"/>
      <c r="CC203" s="626"/>
      <c r="CD203" s="626"/>
      <c r="CE203" s="626"/>
      <c r="CF203" s="626"/>
      <c r="CG203" s="626"/>
      <c r="CH203" s="626"/>
      <c r="CI203" s="626"/>
      <c r="CJ203" s="626"/>
      <c r="CK203" s="626"/>
      <c r="CL203" s="626"/>
      <c r="CM203" s="626"/>
      <c r="CN203" s="626"/>
      <c r="CO203" s="626"/>
      <c r="CP203" s="626"/>
      <c r="CQ203" s="626"/>
      <c r="CR203" s="626"/>
      <c r="CS203" s="626"/>
      <c r="CT203" s="626"/>
      <c r="CU203" s="626"/>
      <c r="CV203" s="626"/>
      <c r="CW203" s="626"/>
      <c r="CX203" s="626"/>
      <c r="CY203" s="626"/>
      <c r="CZ203" s="626"/>
      <c r="DA203" s="626"/>
      <c r="DB203" s="626"/>
      <c r="DC203" s="626"/>
      <c r="DD203" s="626"/>
      <c r="DE203" s="626"/>
      <c r="DF203" s="626"/>
      <c r="DG203" s="626"/>
      <c r="DH203" s="626"/>
      <c r="DI203" s="626"/>
      <c r="DJ203" s="626"/>
      <c r="DK203" s="626"/>
      <c r="DL203" s="626"/>
      <c r="DM203" s="626"/>
      <c r="DN203" s="626"/>
      <c r="DO203" s="626"/>
      <c r="DP203" s="626"/>
    </row>
    <row r="204" spans="1:120" ht="51" customHeight="1">
      <c r="A204" s="90">
        <v>5</v>
      </c>
      <c r="B204" s="62">
        <f t="shared" ref="B204:B206" si="22">1+B203</f>
        <v>5</v>
      </c>
      <c r="C204" s="55" t="s">
        <v>99</v>
      </c>
      <c r="D204" s="54">
        <v>2019</v>
      </c>
      <c r="E204" s="56" t="s">
        <v>5474</v>
      </c>
      <c r="F204" s="57">
        <v>43762</v>
      </c>
      <c r="G204" s="57"/>
      <c r="H204" s="55" t="s">
        <v>102</v>
      </c>
      <c r="I204" s="58" t="s">
        <v>5526</v>
      </c>
      <c r="J204" s="58" t="s">
        <v>5527</v>
      </c>
      <c r="K204" s="58" t="s">
        <v>5528</v>
      </c>
      <c r="L204" s="622" t="s">
        <v>146</v>
      </c>
      <c r="M204" s="623" t="s">
        <v>5529</v>
      </c>
      <c r="N204" s="62"/>
      <c r="O204" s="66">
        <v>1</v>
      </c>
      <c r="P204" s="56" t="s">
        <v>5530</v>
      </c>
      <c r="Q204" s="55" t="s">
        <v>4221</v>
      </c>
      <c r="R204" s="56" t="s">
        <v>5531</v>
      </c>
      <c r="S204" s="624">
        <v>43831</v>
      </c>
      <c r="T204" s="624">
        <v>44012</v>
      </c>
      <c r="U204" s="622"/>
      <c r="V204" s="54"/>
      <c r="W204" s="65">
        <f t="shared" si="20"/>
        <v>44012</v>
      </c>
      <c r="X204" s="82"/>
      <c r="Y204" s="207"/>
      <c r="Z204" s="84"/>
      <c r="AA204" s="85"/>
      <c r="AB204" s="83"/>
      <c r="AC204" s="83"/>
      <c r="AD204" s="83"/>
      <c r="AE204" s="84"/>
      <c r="AF204" s="65">
        <v>43799</v>
      </c>
      <c r="AG204" s="81" t="s">
        <v>171</v>
      </c>
      <c r="AH204" s="69"/>
      <c r="AI204" s="57">
        <v>43808</v>
      </c>
      <c r="AJ204" s="368" t="s">
        <v>5532</v>
      </c>
      <c r="AK204" s="62" t="s">
        <v>114</v>
      </c>
      <c r="AL204" s="66">
        <f t="shared" si="21"/>
        <v>0</v>
      </c>
      <c r="AM204" s="54" t="s">
        <v>151</v>
      </c>
      <c r="AN204" s="57">
        <v>44043</v>
      </c>
      <c r="AO204" s="67" t="s">
        <v>5533</v>
      </c>
      <c r="AP204" s="68">
        <f>7/7</f>
        <v>1</v>
      </c>
      <c r="AQ204" s="57">
        <v>44067</v>
      </c>
      <c r="AR204" s="58" t="s">
        <v>5534</v>
      </c>
      <c r="AS204" s="62" t="s">
        <v>119</v>
      </c>
      <c r="AT204" s="68">
        <v>1</v>
      </c>
      <c r="AU204" s="54" t="s">
        <v>257</v>
      </c>
      <c r="AV204" s="57">
        <v>44168</v>
      </c>
      <c r="AW204" s="627" t="s">
        <v>5534</v>
      </c>
      <c r="AX204" s="68">
        <v>1</v>
      </c>
      <c r="AY204" s="57">
        <v>44180</v>
      </c>
      <c r="AZ204" s="368" t="s">
        <v>5535</v>
      </c>
      <c r="BA204" s="62" t="s">
        <v>119</v>
      </c>
      <c r="BB204" s="69">
        <v>1</v>
      </c>
      <c r="BC204" s="54" t="s">
        <v>257</v>
      </c>
      <c r="BD204" s="57"/>
      <c r="BE204" s="627"/>
      <c r="BF204" s="68"/>
      <c r="BG204" s="57"/>
      <c r="BH204" s="368"/>
      <c r="BI204" s="62"/>
      <c r="BJ204" s="69"/>
      <c r="BK204" s="54"/>
      <c r="BL204" s="60" t="s">
        <v>310</v>
      </c>
      <c r="BM204" s="60" t="s">
        <v>260</v>
      </c>
      <c r="BN204" s="56" t="s">
        <v>4218</v>
      </c>
      <c r="BO204" s="67" t="s">
        <v>5536</v>
      </c>
      <c r="BP204" s="56" t="s">
        <v>114</v>
      </c>
      <c r="BQ204" s="57">
        <v>44180</v>
      </c>
      <c r="BR204" s="54" t="s">
        <v>310</v>
      </c>
      <c r="BS204" s="68"/>
      <c r="BT204" s="625"/>
      <c r="BU204" s="626"/>
      <c r="BV204" s="626"/>
      <c r="BW204" s="626"/>
      <c r="BX204" s="626"/>
      <c r="BY204" s="626"/>
      <c r="BZ204" s="626"/>
      <c r="CA204" s="626"/>
      <c r="CB204" s="626"/>
      <c r="CC204" s="626"/>
      <c r="CD204" s="626"/>
      <c r="CE204" s="626"/>
      <c r="CF204" s="626"/>
      <c r="CG204" s="626"/>
      <c r="CH204" s="626"/>
      <c r="CI204" s="626"/>
      <c r="CJ204" s="626"/>
      <c r="CK204" s="626"/>
      <c r="CL204" s="626"/>
      <c r="CM204" s="626"/>
      <c r="CN204" s="626"/>
      <c r="CO204" s="626"/>
      <c r="CP204" s="626"/>
      <c r="CQ204" s="626"/>
      <c r="CR204" s="626"/>
      <c r="CS204" s="626"/>
      <c r="CT204" s="626"/>
      <c r="CU204" s="626"/>
      <c r="CV204" s="626"/>
      <c r="CW204" s="626"/>
      <c r="CX204" s="626"/>
      <c r="CY204" s="626"/>
      <c r="CZ204" s="626"/>
      <c r="DA204" s="626"/>
      <c r="DB204" s="626"/>
      <c r="DC204" s="626"/>
      <c r="DD204" s="626"/>
      <c r="DE204" s="626"/>
      <c r="DF204" s="626"/>
      <c r="DG204" s="626"/>
      <c r="DH204" s="626"/>
      <c r="DI204" s="626"/>
      <c r="DJ204" s="626"/>
      <c r="DK204" s="626"/>
      <c r="DL204" s="626"/>
      <c r="DM204" s="626"/>
      <c r="DN204" s="626"/>
      <c r="DO204" s="626"/>
      <c r="DP204" s="626"/>
    </row>
    <row r="205" spans="1:120" ht="51" customHeight="1">
      <c r="A205" s="90">
        <v>0</v>
      </c>
      <c r="B205" s="62">
        <f t="shared" si="22"/>
        <v>6</v>
      </c>
      <c r="C205" s="55" t="s">
        <v>99</v>
      </c>
      <c r="D205" s="54">
        <v>2019</v>
      </c>
      <c r="E205" s="56" t="s">
        <v>5474</v>
      </c>
      <c r="F205" s="57">
        <v>43762</v>
      </c>
      <c r="G205" s="57"/>
      <c r="H205" s="55" t="s">
        <v>102</v>
      </c>
      <c r="I205" s="58" t="s">
        <v>5526</v>
      </c>
      <c r="J205" s="58" t="s">
        <v>5537</v>
      </c>
      <c r="K205" s="58" t="s">
        <v>5538</v>
      </c>
      <c r="L205" s="622" t="s">
        <v>146</v>
      </c>
      <c r="M205" s="623" t="s">
        <v>5539</v>
      </c>
      <c r="N205" s="62"/>
      <c r="O205" s="66">
        <v>1</v>
      </c>
      <c r="P205" s="56" t="s">
        <v>5120</v>
      </c>
      <c r="Q205" s="55" t="s">
        <v>4221</v>
      </c>
      <c r="R205" s="54" t="s">
        <v>5492</v>
      </c>
      <c r="S205" s="624">
        <v>43770</v>
      </c>
      <c r="T205" s="624">
        <v>43921</v>
      </c>
      <c r="U205" s="622"/>
      <c r="V205" s="54"/>
      <c r="W205" s="65">
        <f t="shared" si="20"/>
        <v>43921</v>
      </c>
      <c r="X205" s="82"/>
      <c r="Y205" s="207"/>
      <c r="Z205" s="84"/>
      <c r="AA205" s="85"/>
      <c r="AB205" s="83"/>
      <c r="AC205" s="83"/>
      <c r="AD205" s="83"/>
      <c r="AE205" s="84"/>
      <c r="AF205" s="65">
        <v>43799</v>
      </c>
      <c r="AG205" s="61" t="s">
        <v>5540</v>
      </c>
      <c r="AH205" s="68">
        <v>1</v>
      </c>
      <c r="AI205" s="57">
        <v>43808</v>
      </c>
      <c r="AJ205" s="368" t="s">
        <v>5541</v>
      </c>
      <c r="AK205" s="62" t="s">
        <v>114</v>
      </c>
      <c r="AL205" s="66">
        <v>0.4</v>
      </c>
      <c r="AM205" s="54" t="s">
        <v>133</v>
      </c>
      <c r="AN205" s="57">
        <v>44043</v>
      </c>
      <c r="AO205" s="67" t="s">
        <v>5542</v>
      </c>
      <c r="AP205" s="68">
        <v>0.6</v>
      </c>
      <c r="AQ205" s="57">
        <v>44067</v>
      </c>
      <c r="AR205" s="67" t="s">
        <v>5543</v>
      </c>
      <c r="AS205" s="62" t="s">
        <v>119</v>
      </c>
      <c r="AT205" s="66">
        <v>0.4</v>
      </c>
      <c r="AU205" s="54" t="s">
        <v>115</v>
      </c>
      <c r="AV205" s="57">
        <v>44168</v>
      </c>
      <c r="AW205" s="627" t="s">
        <v>5544</v>
      </c>
      <c r="AX205" s="68">
        <v>1</v>
      </c>
      <c r="AY205" s="57">
        <v>44180</v>
      </c>
      <c r="AZ205" s="368" t="s">
        <v>5545</v>
      </c>
      <c r="BA205" s="62" t="s">
        <v>119</v>
      </c>
      <c r="BB205" s="69">
        <v>1</v>
      </c>
      <c r="BC205" s="54" t="s">
        <v>257</v>
      </c>
      <c r="BD205" s="57"/>
      <c r="BE205" s="627"/>
      <c r="BF205" s="68"/>
      <c r="BG205" s="57"/>
      <c r="BH205" s="368"/>
      <c r="BI205" s="62"/>
      <c r="BJ205" s="69"/>
      <c r="BK205" s="54"/>
      <c r="BL205" s="60" t="s">
        <v>310</v>
      </c>
      <c r="BM205" s="60" t="s">
        <v>260</v>
      </c>
      <c r="BN205" s="56" t="s">
        <v>4218</v>
      </c>
      <c r="BO205" s="368" t="s">
        <v>5546</v>
      </c>
      <c r="BP205" s="56" t="s">
        <v>114</v>
      </c>
      <c r="BQ205" s="57">
        <v>44180</v>
      </c>
      <c r="BR205" s="54" t="s">
        <v>310</v>
      </c>
      <c r="BS205" s="68"/>
      <c r="BT205" s="625"/>
      <c r="BU205" s="626"/>
      <c r="BV205" s="626"/>
      <c r="BW205" s="626"/>
      <c r="BX205" s="626"/>
      <c r="BY205" s="626"/>
      <c r="BZ205" s="626"/>
      <c r="CA205" s="626"/>
      <c r="CB205" s="626"/>
      <c r="CC205" s="626"/>
      <c r="CD205" s="626"/>
      <c r="CE205" s="626"/>
      <c r="CF205" s="626"/>
      <c r="CG205" s="626"/>
      <c r="CH205" s="626"/>
      <c r="CI205" s="626"/>
      <c r="CJ205" s="626"/>
      <c r="CK205" s="626"/>
      <c r="CL205" s="626"/>
      <c r="CM205" s="626"/>
      <c r="CN205" s="626"/>
      <c r="CO205" s="626"/>
      <c r="CP205" s="626"/>
      <c r="CQ205" s="626"/>
      <c r="CR205" s="626"/>
      <c r="CS205" s="626"/>
      <c r="CT205" s="626"/>
      <c r="CU205" s="626"/>
      <c r="CV205" s="626"/>
      <c r="CW205" s="626"/>
      <c r="CX205" s="626"/>
      <c r="CY205" s="626"/>
      <c r="CZ205" s="626"/>
      <c r="DA205" s="626"/>
      <c r="DB205" s="626"/>
      <c r="DC205" s="626"/>
      <c r="DD205" s="626"/>
      <c r="DE205" s="626"/>
      <c r="DF205" s="626"/>
      <c r="DG205" s="626"/>
      <c r="DH205" s="626"/>
      <c r="DI205" s="626"/>
      <c r="DJ205" s="626"/>
      <c r="DK205" s="626"/>
      <c r="DL205" s="626"/>
      <c r="DM205" s="626"/>
      <c r="DN205" s="626"/>
      <c r="DO205" s="626"/>
      <c r="DP205" s="626"/>
    </row>
    <row r="206" spans="1:120" ht="51" customHeight="1">
      <c r="A206" s="90">
        <v>6</v>
      </c>
      <c r="B206" s="62">
        <f t="shared" si="22"/>
        <v>7</v>
      </c>
      <c r="C206" s="55" t="s">
        <v>99</v>
      </c>
      <c r="D206" s="54">
        <v>2019</v>
      </c>
      <c r="E206" s="56" t="s">
        <v>5474</v>
      </c>
      <c r="F206" s="57">
        <v>43762</v>
      </c>
      <c r="G206" s="57"/>
      <c r="H206" s="55" t="s">
        <v>102</v>
      </c>
      <c r="I206" s="58" t="s">
        <v>5547</v>
      </c>
      <c r="J206" s="58" t="s">
        <v>5548</v>
      </c>
      <c r="K206" s="58" t="s">
        <v>5549</v>
      </c>
      <c r="L206" s="622" t="s">
        <v>146</v>
      </c>
      <c r="M206" s="623" t="s">
        <v>5550</v>
      </c>
      <c r="N206" s="62"/>
      <c r="O206" s="66">
        <v>1</v>
      </c>
      <c r="P206" s="56" t="s">
        <v>5551</v>
      </c>
      <c r="Q206" s="55" t="s">
        <v>4221</v>
      </c>
      <c r="R206" s="54" t="s">
        <v>5492</v>
      </c>
      <c r="S206" s="624">
        <v>43770</v>
      </c>
      <c r="T206" s="624">
        <v>43921</v>
      </c>
      <c r="U206" s="622"/>
      <c r="V206" s="54"/>
      <c r="W206" s="65">
        <f t="shared" si="20"/>
        <v>43921</v>
      </c>
      <c r="X206" s="82"/>
      <c r="Y206" s="207"/>
      <c r="Z206" s="84"/>
      <c r="AA206" s="85"/>
      <c r="AB206" s="83"/>
      <c r="AC206" s="83"/>
      <c r="AD206" s="83"/>
      <c r="AE206" s="84"/>
      <c r="AF206" s="65">
        <v>43799</v>
      </c>
      <c r="AG206" s="61" t="s">
        <v>5552</v>
      </c>
      <c r="AH206" s="68">
        <v>0.66</v>
      </c>
      <c r="AI206" s="57">
        <v>43808</v>
      </c>
      <c r="AJ206" s="368" t="s">
        <v>5514</v>
      </c>
      <c r="AK206" s="62" t="s">
        <v>114</v>
      </c>
      <c r="AL206" s="66">
        <f t="shared" ref="AL206:AL208" si="23">+AH206/O206</f>
        <v>0.66</v>
      </c>
      <c r="AM206" s="54" t="s">
        <v>133</v>
      </c>
      <c r="AN206" s="57">
        <v>44043</v>
      </c>
      <c r="AO206" s="627" t="s">
        <v>5553</v>
      </c>
      <c r="AP206" s="68">
        <v>0.66</v>
      </c>
      <c r="AQ206" s="57">
        <v>44067</v>
      </c>
      <c r="AR206" s="368" t="s">
        <v>5554</v>
      </c>
      <c r="AS206" s="62" t="s">
        <v>119</v>
      </c>
      <c r="AT206" s="68">
        <v>0.66</v>
      </c>
      <c r="AU206" s="54" t="s">
        <v>115</v>
      </c>
      <c r="AV206" s="57">
        <v>44168</v>
      </c>
      <c r="AW206" s="627" t="s">
        <v>5555</v>
      </c>
      <c r="AX206" s="68">
        <v>1</v>
      </c>
      <c r="AY206" s="57">
        <v>44180</v>
      </c>
      <c r="AZ206" s="368" t="s">
        <v>5556</v>
      </c>
      <c r="BA206" s="62" t="s">
        <v>119</v>
      </c>
      <c r="BB206" s="69">
        <v>1</v>
      </c>
      <c r="BC206" s="54" t="s">
        <v>257</v>
      </c>
      <c r="BD206" s="57"/>
      <c r="BE206" s="627"/>
      <c r="BF206" s="68"/>
      <c r="BG206" s="57"/>
      <c r="BH206" s="368"/>
      <c r="BI206" s="62"/>
      <c r="BJ206" s="69"/>
      <c r="BK206" s="54"/>
      <c r="BL206" s="60" t="s">
        <v>310</v>
      </c>
      <c r="BM206" s="60" t="s">
        <v>260</v>
      </c>
      <c r="BN206" s="56" t="s">
        <v>4218</v>
      </c>
      <c r="BO206" s="368" t="s">
        <v>5557</v>
      </c>
      <c r="BP206" s="56" t="s">
        <v>114</v>
      </c>
      <c r="BQ206" s="57">
        <v>44180</v>
      </c>
      <c r="BR206" s="54" t="s">
        <v>310</v>
      </c>
      <c r="BS206" s="68"/>
      <c r="BT206" s="625"/>
      <c r="BU206" s="626"/>
      <c r="BV206" s="626"/>
      <c r="BW206" s="626"/>
      <c r="BX206" s="626"/>
      <c r="BY206" s="626"/>
      <c r="BZ206" s="626"/>
      <c r="CA206" s="626"/>
      <c r="CB206" s="626"/>
      <c r="CC206" s="626"/>
      <c r="CD206" s="626"/>
      <c r="CE206" s="626"/>
      <c r="CF206" s="626"/>
      <c r="CG206" s="626"/>
      <c r="CH206" s="626"/>
      <c r="CI206" s="626"/>
      <c r="CJ206" s="626"/>
      <c r="CK206" s="626"/>
      <c r="CL206" s="626"/>
      <c r="CM206" s="626"/>
      <c r="CN206" s="626"/>
      <c r="CO206" s="626"/>
      <c r="CP206" s="626"/>
      <c r="CQ206" s="626"/>
      <c r="CR206" s="626"/>
      <c r="CS206" s="626"/>
      <c r="CT206" s="626"/>
      <c r="CU206" s="626"/>
      <c r="CV206" s="626"/>
      <c r="CW206" s="626"/>
      <c r="CX206" s="626"/>
      <c r="CY206" s="626"/>
      <c r="CZ206" s="626"/>
      <c r="DA206" s="626"/>
      <c r="DB206" s="626"/>
      <c r="DC206" s="626"/>
      <c r="DD206" s="626"/>
      <c r="DE206" s="626"/>
      <c r="DF206" s="626"/>
      <c r="DG206" s="626"/>
      <c r="DH206" s="626"/>
      <c r="DI206" s="626"/>
      <c r="DJ206" s="626"/>
      <c r="DK206" s="626"/>
      <c r="DL206" s="626"/>
      <c r="DM206" s="626"/>
      <c r="DN206" s="626"/>
      <c r="DO206" s="626"/>
      <c r="DP206" s="626"/>
    </row>
    <row r="207" spans="1:120" ht="51" customHeight="1">
      <c r="A207" s="90">
        <v>7</v>
      </c>
      <c r="B207" s="62">
        <v>8</v>
      </c>
      <c r="C207" s="55" t="s">
        <v>99</v>
      </c>
      <c r="D207" s="54">
        <v>2019</v>
      </c>
      <c r="E207" s="56" t="s">
        <v>5474</v>
      </c>
      <c r="F207" s="57">
        <v>43762</v>
      </c>
      <c r="G207" s="57"/>
      <c r="H207" s="55" t="s">
        <v>102</v>
      </c>
      <c r="I207" s="58" t="s">
        <v>5558</v>
      </c>
      <c r="J207" s="58" t="s">
        <v>5487</v>
      </c>
      <c r="K207" s="58" t="s">
        <v>5488</v>
      </c>
      <c r="L207" s="622" t="s">
        <v>146</v>
      </c>
      <c r="M207" s="623" t="s">
        <v>5559</v>
      </c>
      <c r="N207" s="62"/>
      <c r="O207" s="56">
        <v>2</v>
      </c>
      <c r="P207" s="56" t="s">
        <v>5560</v>
      </c>
      <c r="Q207" s="55" t="s">
        <v>4221</v>
      </c>
      <c r="R207" s="56" t="s">
        <v>5531</v>
      </c>
      <c r="S207" s="624">
        <v>43831</v>
      </c>
      <c r="T207" s="624">
        <v>44012</v>
      </c>
      <c r="U207" s="622"/>
      <c r="V207" s="54"/>
      <c r="W207" s="65">
        <f t="shared" si="20"/>
        <v>44012</v>
      </c>
      <c r="X207" s="82"/>
      <c r="Y207" s="83"/>
      <c r="Z207" s="84"/>
      <c r="AA207" s="85"/>
      <c r="AB207" s="83"/>
      <c r="AC207" s="83"/>
      <c r="AD207" s="83"/>
      <c r="AE207" s="84"/>
      <c r="AF207" s="65">
        <v>43799</v>
      </c>
      <c r="AG207" s="81" t="s">
        <v>171</v>
      </c>
      <c r="AH207" s="62"/>
      <c r="AI207" s="57">
        <v>43808</v>
      </c>
      <c r="AJ207" s="368" t="s">
        <v>5532</v>
      </c>
      <c r="AK207" s="62" t="s">
        <v>114</v>
      </c>
      <c r="AL207" s="66">
        <f t="shared" si="23"/>
        <v>0</v>
      </c>
      <c r="AM207" s="54" t="s">
        <v>151</v>
      </c>
      <c r="AN207" s="57">
        <v>44043</v>
      </c>
      <c r="AO207" s="627" t="s">
        <v>5561</v>
      </c>
      <c r="AP207" s="68">
        <f t="shared" ref="AP207:AP208" si="24">2/2</f>
        <v>1</v>
      </c>
      <c r="AQ207" s="57">
        <v>44067</v>
      </c>
      <c r="AR207" s="58" t="s">
        <v>5562</v>
      </c>
      <c r="AS207" s="62" t="s">
        <v>119</v>
      </c>
      <c r="AT207" s="68">
        <v>1</v>
      </c>
      <c r="AU207" s="54" t="s">
        <v>257</v>
      </c>
      <c r="AV207" s="57">
        <v>44168</v>
      </c>
      <c r="AW207" s="627" t="s">
        <v>5534</v>
      </c>
      <c r="AX207" s="68">
        <v>1</v>
      </c>
      <c r="AY207" s="57">
        <v>44180</v>
      </c>
      <c r="AZ207" s="368" t="s">
        <v>5535</v>
      </c>
      <c r="BA207" s="62" t="s">
        <v>119</v>
      </c>
      <c r="BB207" s="69">
        <v>1</v>
      </c>
      <c r="BC207" s="54" t="s">
        <v>257</v>
      </c>
      <c r="BD207" s="57"/>
      <c r="BE207" s="627"/>
      <c r="BF207" s="68"/>
      <c r="BG207" s="57"/>
      <c r="BH207" s="368"/>
      <c r="BI207" s="62"/>
      <c r="BJ207" s="69"/>
      <c r="BK207" s="54"/>
      <c r="BL207" s="60" t="s">
        <v>310</v>
      </c>
      <c r="BM207" s="60" t="s">
        <v>260</v>
      </c>
      <c r="BN207" s="56" t="s">
        <v>4218</v>
      </c>
      <c r="BO207" s="58" t="s">
        <v>5563</v>
      </c>
      <c r="BP207" s="56" t="s">
        <v>114</v>
      </c>
      <c r="BQ207" s="57">
        <v>44180</v>
      </c>
      <c r="BR207" s="54" t="s">
        <v>310</v>
      </c>
      <c r="BS207" s="68"/>
      <c r="BT207" s="625"/>
      <c r="BU207" s="626"/>
      <c r="BV207" s="626"/>
      <c r="BW207" s="626"/>
      <c r="BX207" s="626"/>
      <c r="BY207" s="626"/>
      <c r="BZ207" s="626"/>
      <c r="CA207" s="626"/>
      <c r="CB207" s="626"/>
      <c r="CC207" s="626"/>
      <c r="CD207" s="626"/>
      <c r="CE207" s="626"/>
      <c r="CF207" s="626"/>
      <c r="CG207" s="626"/>
      <c r="CH207" s="626"/>
      <c r="CI207" s="626"/>
      <c r="CJ207" s="626"/>
      <c r="CK207" s="626"/>
      <c r="CL207" s="626"/>
      <c r="CM207" s="626"/>
      <c r="CN207" s="626"/>
      <c r="CO207" s="626"/>
      <c r="CP207" s="626"/>
      <c r="CQ207" s="626"/>
      <c r="CR207" s="626"/>
      <c r="CS207" s="626"/>
      <c r="CT207" s="626"/>
      <c r="CU207" s="626"/>
      <c r="CV207" s="626"/>
      <c r="CW207" s="626"/>
      <c r="CX207" s="626"/>
      <c r="CY207" s="626"/>
      <c r="CZ207" s="626"/>
      <c r="DA207" s="626"/>
      <c r="DB207" s="626"/>
      <c r="DC207" s="626"/>
      <c r="DD207" s="626"/>
      <c r="DE207" s="626"/>
      <c r="DF207" s="626"/>
      <c r="DG207" s="626"/>
      <c r="DH207" s="626"/>
      <c r="DI207" s="626"/>
      <c r="DJ207" s="626"/>
      <c r="DK207" s="626"/>
      <c r="DL207" s="626"/>
      <c r="DM207" s="626"/>
      <c r="DN207" s="626"/>
      <c r="DO207" s="626"/>
      <c r="DP207" s="626"/>
    </row>
    <row r="208" spans="1:120" ht="51" customHeight="1">
      <c r="A208" s="90">
        <v>0</v>
      </c>
      <c r="B208" s="62">
        <v>9</v>
      </c>
      <c r="C208" s="55" t="s">
        <v>99</v>
      </c>
      <c r="D208" s="54">
        <v>2019</v>
      </c>
      <c r="E208" s="56" t="s">
        <v>5474</v>
      </c>
      <c r="F208" s="57">
        <v>43762</v>
      </c>
      <c r="G208" s="57"/>
      <c r="H208" s="55" t="s">
        <v>102</v>
      </c>
      <c r="I208" s="58" t="s">
        <v>5558</v>
      </c>
      <c r="J208" s="58" t="s">
        <v>5487</v>
      </c>
      <c r="K208" s="58" t="s">
        <v>5488</v>
      </c>
      <c r="L208" s="622" t="s">
        <v>146</v>
      </c>
      <c r="M208" s="623" t="s">
        <v>5564</v>
      </c>
      <c r="N208" s="62"/>
      <c r="O208" s="66">
        <v>1</v>
      </c>
      <c r="P208" s="56" t="s">
        <v>5565</v>
      </c>
      <c r="Q208" s="55" t="s">
        <v>4221</v>
      </c>
      <c r="R208" s="54" t="s">
        <v>5566</v>
      </c>
      <c r="S208" s="624">
        <v>43831</v>
      </c>
      <c r="T208" s="624">
        <v>44012</v>
      </c>
      <c r="U208" s="622"/>
      <c r="V208" s="54"/>
      <c r="W208" s="65">
        <f t="shared" si="20"/>
        <v>44012</v>
      </c>
      <c r="X208" s="82"/>
      <c r="Y208" s="83"/>
      <c r="Z208" s="84"/>
      <c r="AA208" s="85"/>
      <c r="AB208" s="83"/>
      <c r="AC208" s="83"/>
      <c r="AD208" s="83"/>
      <c r="AE208" s="84"/>
      <c r="AF208" s="65">
        <v>43799</v>
      </c>
      <c r="AG208" s="81" t="s">
        <v>171</v>
      </c>
      <c r="AH208" s="69"/>
      <c r="AI208" s="57">
        <v>43808</v>
      </c>
      <c r="AJ208" s="368" t="s">
        <v>5532</v>
      </c>
      <c r="AK208" s="62" t="s">
        <v>114</v>
      </c>
      <c r="AL208" s="66">
        <f t="shared" si="23"/>
        <v>0</v>
      </c>
      <c r="AM208" s="54" t="s">
        <v>151</v>
      </c>
      <c r="AN208" s="57">
        <v>44043</v>
      </c>
      <c r="AO208" s="628" t="s">
        <v>5567</v>
      </c>
      <c r="AP208" s="68">
        <f t="shared" si="24"/>
        <v>1</v>
      </c>
      <c r="AQ208" s="57">
        <v>44067</v>
      </c>
      <c r="AR208" s="67" t="s">
        <v>5568</v>
      </c>
      <c r="AS208" s="62" t="s">
        <v>119</v>
      </c>
      <c r="AT208" s="68">
        <v>0</v>
      </c>
      <c r="AU208" s="54" t="s">
        <v>115</v>
      </c>
      <c r="AV208" s="57"/>
      <c r="AW208" s="627" t="s">
        <v>5569</v>
      </c>
      <c r="AX208" s="68">
        <v>1</v>
      </c>
      <c r="AY208" s="57">
        <v>44180</v>
      </c>
      <c r="AZ208" s="368" t="s">
        <v>5570</v>
      </c>
      <c r="BA208" s="62" t="s">
        <v>119</v>
      </c>
      <c r="BB208" s="69">
        <v>1</v>
      </c>
      <c r="BC208" s="54" t="s">
        <v>257</v>
      </c>
      <c r="BD208" s="57"/>
      <c r="BE208" s="627"/>
      <c r="BF208" s="68"/>
      <c r="BG208" s="57"/>
      <c r="BH208" s="368"/>
      <c r="BI208" s="62"/>
      <c r="BJ208" s="69"/>
      <c r="BK208" s="54"/>
      <c r="BL208" s="60" t="s">
        <v>310</v>
      </c>
      <c r="BM208" s="60" t="s">
        <v>260</v>
      </c>
      <c r="BN208" s="56" t="s">
        <v>4218</v>
      </c>
      <c r="BO208" s="368" t="s">
        <v>5571</v>
      </c>
      <c r="BP208" s="56" t="s">
        <v>114</v>
      </c>
      <c r="BQ208" s="57">
        <v>44180</v>
      </c>
      <c r="BR208" s="54" t="s">
        <v>310</v>
      </c>
      <c r="BS208" s="68"/>
      <c r="BT208" s="625"/>
      <c r="BU208" s="626"/>
      <c r="BV208" s="626"/>
      <c r="BW208" s="626"/>
      <c r="BX208" s="626"/>
      <c r="BY208" s="626"/>
      <c r="BZ208" s="626"/>
      <c r="CA208" s="626"/>
      <c r="CB208" s="626"/>
      <c r="CC208" s="626"/>
      <c r="CD208" s="626"/>
      <c r="CE208" s="626"/>
      <c r="CF208" s="626"/>
      <c r="CG208" s="626"/>
      <c r="CH208" s="626"/>
      <c r="CI208" s="626"/>
      <c r="CJ208" s="626"/>
      <c r="CK208" s="626"/>
      <c r="CL208" s="626"/>
      <c r="CM208" s="626"/>
      <c r="CN208" s="626"/>
      <c r="CO208" s="626"/>
      <c r="CP208" s="626"/>
      <c r="CQ208" s="626"/>
      <c r="CR208" s="626"/>
      <c r="CS208" s="626"/>
      <c r="CT208" s="626"/>
      <c r="CU208" s="626"/>
      <c r="CV208" s="626"/>
      <c r="CW208" s="626"/>
      <c r="CX208" s="626"/>
      <c r="CY208" s="626"/>
      <c r="CZ208" s="626"/>
      <c r="DA208" s="626"/>
      <c r="DB208" s="626"/>
      <c r="DC208" s="626"/>
      <c r="DD208" s="626"/>
      <c r="DE208" s="626"/>
      <c r="DF208" s="626"/>
      <c r="DG208" s="626"/>
      <c r="DH208" s="626"/>
      <c r="DI208" s="626"/>
      <c r="DJ208" s="626"/>
      <c r="DK208" s="626"/>
      <c r="DL208" s="626"/>
      <c r="DM208" s="626"/>
      <c r="DN208" s="626"/>
      <c r="DO208" s="626"/>
      <c r="DP208" s="626"/>
    </row>
    <row r="209" spans="1:120" ht="47.25" customHeight="1">
      <c r="A209" s="90">
        <v>0</v>
      </c>
      <c r="B209" s="62">
        <v>10</v>
      </c>
      <c r="C209" s="55" t="s">
        <v>99</v>
      </c>
      <c r="D209" s="54">
        <v>2019</v>
      </c>
      <c r="E209" s="56" t="s">
        <v>5474</v>
      </c>
      <c r="F209" s="57">
        <v>43762</v>
      </c>
      <c r="G209" s="57"/>
      <c r="H209" s="55" t="s">
        <v>102</v>
      </c>
      <c r="I209" s="58" t="s">
        <v>5572</v>
      </c>
      <c r="J209" s="58" t="s">
        <v>5573</v>
      </c>
      <c r="K209" s="58" t="s">
        <v>5520</v>
      </c>
      <c r="L209" s="622" t="s">
        <v>146</v>
      </c>
      <c r="M209" s="623" t="s">
        <v>5521</v>
      </c>
      <c r="N209" s="62"/>
      <c r="O209" s="66">
        <v>1</v>
      </c>
      <c r="P209" s="56" t="s">
        <v>5522</v>
      </c>
      <c r="Q209" s="55" t="s">
        <v>4221</v>
      </c>
      <c r="R209" s="54" t="s">
        <v>5492</v>
      </c>
      <c r="S209" s="624">
        <v>43770</v>
      </c>
      <c r="T209" s="624">
        <v>43830</v>
      </c>
      <c r="U209" s="622"/>
      <c r="V209" s="54"/>
      <c r="W209" s="65">
        <f t="shared" si="20"/>
        <v>43830</v>
      </c>
      <c r="X209" s="82"/>
      <c r="Y209" s="83"/>
      <c r="Z209" s="84"/>
      <c r="AA209" s="85"/>
      <c r="AB209" s="83"/>
      <c r="AC209" s="83"/>
      <c r="AD209" s="83"/>
      <c r="AE209" s="84"/>
      <c r="AF209" s="65">
        <v>43799</v>
      </c>
      <c r="AG209" s="61" t="s">
        <v>5523</v>
      </c>
      <c r="AH209" s="68">
        <v>1</v>
      </c>
      <c r="AI209" s="57">
        <v>43808</v>
      </c>
      <c r="AJ209" s="368" t="s">
        <v>5524</v>
      </c>
      <c r="AK209" s="62" t="s">
        <v>114</v>
      </c>
      <c r="AL209" s="66">
        <v>1</v>
      </c>
      <c r="AM209" s="54" t="s">
        <v>257</v>
      </c>
      <c r="AN209" s="57"/>
      <c r="AO209" s="62"/>
      <c r="AP209" s="54"/>
      <c r="AQ209" s="57">
        <v>44067</v>
      </c>
      <c r="AR209" s="67" t="s">
        <v>5174</v>
      </c>
      <c r="AS209" s="62" t="s">
        <v>119</v>
      </c>
      <c r="AT209" s="68">
        <v>1</v>
      </c>
      <c r="AU209" s="54" t="s">
        <v>257</v>
      </c>
      <c r="AV209" s="57">
        <v>44168</v>
      </c>
      <c r="AW209" s="368" t="s">
        <v>5574</v>
      </c>
      <c r="AX209" s="68">
        <v>1</v>
      </c>
      <c r="AY209" s="57">
        <v>44180</v>
      </c>
      <c r="AZ209" s="368" t="s">
        <v>5498</v>
      </c>
      <c r="BA209" s="62" t="s">
        <v>119</v>
      </c>
      <c r="BB209" s="69">
        <v>1</v>
      </c>
      <c r="BC209" s="54" t="s">
        <v>257</v>
      </c>
      <c r="BD209" s="57"/>
      <c r="BE209" s="368"/>
      <c r="BF209" s="68"/>
      <c r="BG209" s="57"/>
      <c r="BH209" s="368"/>
      <c r="BI209" s="62"/>
      <c r="BJ209" s="69"/>
      <c r="BK209" s="54"/>
      <c r="BL209" s="60" t="s">
        <v>310</v>
      </c>
      <c r="BM209" s="60" t="s">
        <v>260</v>
      </c>
      <c r="BN209" s="56" t="s">
        <v>4218</v>
      </c>
      <c r="BO209" s="58" t="s">
        <v>5575</v>
      </c>
      <c r="BP209" s="56" t="s">
        <v>114</v>
      </c>
      <c r="BQ209" s="57">
        <v>44180</v>
      </c>
      <c r="BR209" s="54" t="s">
        <v>310</v>
      </c>
      <c r="BS209" s="62"/>
      <c r="BT209" s="625"/>
      <c r="BU209" s="626"/>
      <c r="BV209" s="626"/>
      <c r="BW209" s="626"/>
      <c r="BX209" s="626"/>
      <c r="BY209" s="626"/>
      <c r="BZ209" s="626"/>
      <c r="CA209" s="626"/>
      <c r="CB209" s="626"/>
      <c r="CC209" s="626"/>
      <c r="CD209" s="626"/>
      <c r="CE209" s="626"/>
      <c r="CF209" s="626"/>
      <c r="CG209" s="626"/>
      <c r="CH209" s="626"/>
      <c r="CI209" s="626"/>
      <c r="CJ209" s="626"/>
      <c r="CK209" s="626"/>
      <c r="CL209" s="626"/>
      <c r="CM209" s="626"/>
      <c r="CN209" s="626"/>
      <c r="CO209" s="626"/>
      <c r="CP209" s="626"/>
      <c r="CQ209" s="626"/>
      <c r="CR209" s="626"/>
      <c r="CS209" s="626"/>
      <c r="CT209" s="626"/>
      <c r="CU209" s="626"/>
      <c r="CV209" s="626"/>
      <c r="CW209" s="626"/>
      <c r="CX209" s="626"/>
      <c r="CY209" s="626"/>
      <c r="CZ209" s="626"/>
      <c r="DA209" s="626"/>
      <c r="DB209" s="626"/>
      <c r="DC209" s="626"/>
      <c r="DD209" s="626"/>
      <c r="DE209" s="626"/>
      <c r="DF209" s="626"/>
      <c r="DG209" s="626"/>
      <c r="DH209" s="626"/>
      <c r="DI209" s="626"/>
      <c r="DJ209" s="626"/>
      <c r="DK209" s="626"/>
      <c r="DL209" s="626"/>
      <c r="DM209" s="626"/>
      <c r="DN209" s="626"/>
      <c r="DO209" s="626"/>
      <c r="DP209" s="626"/>
    </row>
    <row r="210" spans="1:120" ht="51" customHeight="1">
      <c r="A210" s="90">
        <v>8</v>
      </c>
      <c r="B210" s="62">
        <v>11</v>
      </c>
      <c r="C210" s="55" t="s">
        <v>99</v>
      </c>
      <c r="D210" s="54">
        <v>2019</v>
      </c>
      <c r="E210" s="56" t="s">
        <v>5474</v>
      </c>
      <c r="F210" s="57">
        <v>43762</v>
      </c>
      <c r="G210" s="57"/>
      <c r="H210" s="55" t="s">
        <v>102</v>
      </c>
      <c r="I210" s="58" t="s">
        <v>5576</v>
      </c>
      <c r="J210" s="58" t="s">
        <v>5577</v>
      </c>
      <c r="K210" s="58" t="s">
        <v>5578</v>
      </c>
      <c r="L210" s="622" t="s">
        <v>146</v>
      </c>
      <c r="M210" s="623" t="s">
        <v>5579</v>
      </c>
      <c r="N210" s="62"/>
      <c r="O210" s="56">
        <v>6</v>
      </c>
      <c r="P210" s="56" t="s">
        <v>5120</v>
      </c>
      <c r="Q210" s="55" t="s">
        <v>4221</v>
      </c>
      <c r="R210" s="54" t="s">
        <v>5492</v>
      </c>
      <c r="S210" s="624">
        <v>43770</v>
      </c>
      <c r="T210" s="624">
        <v>43921</v>
      </c>
      <c r="U210" s="622"/>
      <c r="V210" s="54"/>
      <c r="W210" s="65">
        <f t="shared" si="20"/>
        <v>43921</v>
      </c>
      <c r="X210" s="82"/>
      <c r="Y210" s="83"/>
      <c r="Z210" s="84"/>
      <c r="AA210" s="85"/>
      <c r="AB210" s="83"/>
      <c r="AC210" s="83"/>
      <c r="AD210" s="83"/>
      <c r="AE210" s="84"/>
      <c r="AF210" s="65">
        <v>43799</v>
      </c>
      <c r="AG210" s="61" t="s">
        <v>5580</v>
      </c>
      <c r="AH210" s="54">
        <v>1</v>
      </c>
      <c r="AI210" s="57">
        <v>43808</v>
      </c>
      <c r="AJ210" s="623" t="s">
        <v>5581</v>
      </c>
      <c r="AK210" s="62" t="s">
        <v>114</v>
      </c>
      <c r="AL210" s="66">
        <f t="shared" ref="AL210:AL211" si="25">+AH210/O210</f>
        <v>0.16666666666666666</v>
      </c>
      <c r="AM210" s="54" t="s">
        <v>133</v>
      </c>
      <c r="AN210" s="57">
        <v>44043</v>
      </c>
      <c r="AO210" s="67" t="s">
        <v>5582</v>
      </c>
      <c r="AP210" s="68">
        <v>0.2</v>
      </c>
      <c r="AQ210" s="57">
        <v>44067</v>
      </c>
      <c r="AR210" s="67" t="s">
        <v>5583</v>
      </c>
      <c r="AS210" s="62" t="s">
        <v>119</v>
      </c>
      <c r="AT210" s="68">
        <v>0.2</v>
      </c>
      <c r="AU210" s="54" t="s">
        <v>115</v>
      </c>
      <c r="AV210" s="57">
        <v>44168</v>
      </c>
      <c r="AW210" s="627" t="s">
        <v>5584</v>
      </c>
      <c r="AX210" s="68">
        <v>1</v>
      </c>
      <c r="AY210" s="57">
        <v>44180</v>
      </c>
      <c r="AZ210" s="368" t="s">
        <v>5585</v>
      </c>
      <c r="BA210" s="62" t="s">
        <v>119</v>
      </c>
      <c r="BB210" s="69">
        <v>1</v>
      </c>
      <c r="BC210" s="54" t="s">
        <v>257</v>
      </c>
      <c r="BD210" s="57"/>
      <c r="BE210" s="627"/>
      <c r="BF210" s="68"/>
      <c r="BG210" s="57"/>
      <c r="BH210" s="368"/>
      <c r="BI210" s="62"/>
      <c r="BJ210" s="69"/>
      <c r="BK210" s="54"/>
      <c r="BL210" s="60" t="s">
        <v>310</v>
      </c>
      <c r="BM210" s="60" t="s">
        <v>260</v>
      </c>
      <c r="BN210" s="56" t="s">
        <v>4218</v>
      </c>
      <c r="BO210" s="368" t="s">
        <v>5585</v>
      </c>
      <c r="BP210" s="56" t="s">
        <v>114</v>
      </c>
      <c r="BQ210" s="57">
        <v>44180</v>
      </c>
      <c r="BR210" s="54" t="s">
        <v>310</v>
      </c>
      <c r="BS210" s="68"/>
      <c r="BT210" s="625"/>
      <c r="BU210" s="626"/>
      <c r="BV210" s="626"/>
      <c r="BW210" s="626"/>
      <c r="BX210" s="626"/>
      <c r="BY210" s="626"/>
      <c r="BZ210" s="626"/>
      <c r="CA210" s="626"/>
      <c r="CB210" s="626"/>
      <c r="CC210" s="626"/>
      <c r="CD210" s="626"/>
      <c r="CE210" s="626"/>
      <c r="CF210" s="626"/>
      <c r="CG210" s="626"/>
      <c r="CH210" s="626"/>
      <c r="CI210" s="626"/>
      <c r="CJ210" s="626"/>
      <c r="CK210" s="626"/>
      <c r="CL210" s="626"/>
      <c r="CM210" s="626"/>
      <c r="CN210" s="626"/>
      <c r="CO210" s="626"/>
      <c r="CP210" s="626"/>
      <c r="CQ210" s="626"/>
      <c r="CR210" s="626"/>
      <c r="CS210" s="626"/>
      <c r="CT210" s="626"/>
      <c r="CU210" s="626"/>
      <c r="CV210" s="626"/>
      <c r="CW210" s="626"/>
      <c r="CX210" s="626"/>
      <c r="CY210" s="626"/>
      <c r="CZ210" s="626"/>
      <c r="DA210" s="626"/>
      <c r="DB210" s="626"/>
      <c r="DC210" s="626"/>
      <c r="DD210" s="626"/>
      <c r="DE210" s="626"/>
      <c r="DF210" s="626"/>
      <c r="DG210" s="626"/>
      <c r="DH210" s="626"/>
      <c r="DI210" s="626"/>
      <c r="DJ210" s="626"/>
      <c r="DK210" s="626"/>
      <c r="DL210" s="626"/>
      <c r="DM210" s="626"/>
      <c r="DN210" s="626"/>
      <c r="DO210" s="626"/>
      <c r="DP210" s="626"/>
    </row>
    <row r="211" spans="1:120" ht="51" customHeight="1">
      <c r="A211" s="90">
        <v>9</v>
      </c>
      <c r="B211" s="62">
        <v>12</v>
      </c>
      <c r="C211" s="55" t="s">
        <v>99</v>
      </c>
      <c r="D211" s="54">
        <v>2019</v>
      </c>
      <c r="E211" s="56" t="s">
        <v>5474</v>
      </c>
      <c r="F211" s="57">
        <v>43762</v>
      </c>
      <c r="G211" s="57"/>
      <c r="H211" s="55" t="s">
        <v>102</v>
      </c>
      <c r="I211" s="58" t="s">
        <v>5586</v>
      </c>
      <c r="J211" s="58" t="s">
        <v>5587</v>
      </c>
      <c r="K211" s="58" t="s">
        <v>5588</v>
      </c>
      <c r="L211" s="622" t="s">
        <v>146</v>
      </c>
      <c r="M211" s="623" t="s">
        <v>5589</v>
      </c>
      <c r="N211" s="62"/>
      <c r="O211" s="56">
        <v>5</v>
      </c>
      <c r="P211" s="56" t="s">
        <v>5120</v>
      </c>
      <c r="Q211" s="55" t="s">
        <v>4221</v>
      </c>
      <c r="R211" s="54" t="s">
        <v>5492</v>
      </c>
      <c r="S211" s="624">
        <v>43770</v>
      </c>
      <c r="T211" s="624">
        <v>43921</v>
      </c>
      <c r="U211" s="622"/>
      <c r="V211" s="54"/>
      <c r="W211" s="65">
        <f t="shared" si="20"/>
        <v>43921</v>
      </c>
      <c r="X211" s="82"/>
      <c r="Y211" s="83"/>
      <c r="Z211" s="84"/>
      <c r="AA211" s="85"/>
      <c r="AB211" s="83"/>
      <c r="AC211" s="83"/>
      <c r="AD211" s="83"/>
      <c r="AE211" s="84"/>
      <c r="AF211" s="65">
        <v>43799</v>
      </c>
      <c r="AG211" s="61" t="s">
        <v>5590</v>
      </c>
      <c r="AH211" s="54">
        <v>1</v>
      </c>
      <c r="AI211" s="57">
        <v>43808</v>
      </c>
      <c r="AJ211" s="623" t="s">
        <v>5591</v>
      </c>
      <c r="AK211" s="62" t="s">
        <v>114</v>
      </c>
      <c r="AL211" s="66">
        <f t="shared" si="25"/>
        <v>0.2</v>
      </c>
      <c r="AM211" s="54" t="s">
        <v>133</v>
      </c>
      <c r="AN211" s="57">
        <v>44043</v>
      </c>
      <c r="AO211" s="62" t="s">
        <v>5592</v>
      </c>
      <c r="AP211" s="68">
        <v>0.2</v>
      </c>
      <c r="AQ211" s="57">
        <v>44067</v>
      </c>
      <c r="AR211" s="67" t="s">
        <v>5593</v>
      </c>
      <c r="AS211" s="62" t="s">
        <v>119</v>
      </c>
      <c r="AT211" s="68">
        <v>0.2</v>
      </c>
      <c r="AU211" s="54" t="s">
        <v>115</v>
      </c>
      <c r="AV211" s="57">
        <v>44168</v>
      </c>
      <c r="AW211" s="627" t="s">
        <v>5505</v>
      </c>
      <c r="AX211" s="68">
        <v>1</v>
      </c>
      <c r="AY211" s="57">
        <v>44180</v>
      </c>
      <c r="AZ211" s="368" t="s">
        <v>5594</v>
      </c>
      <c r="BA211" s="62" t="s">
        <v>119</v>
      </c>
      <c r="BB211" s="69">
        <v>1</v>
      </c>
      <c r="BC211" s="54" t="s">
        <v>257</v>
      </c>
      <c r="BD211" s="57"/>
      <c r="BE211" s="627"/>
      <c r="BF211" s="68"/>
      <c r="BG211" s="57"/>
      <c r="BH211" s="368"/>
      <c r="BI211" s="62"/>
      <c r="BJ211" s="69"/>
      <c r="BK211" s="54"/>
      <c r="BL211" s="60" t="s">
        <v>310</v>
      </c>
      <c r="BM211" s="60" t="s">
        <v>310</v>
      </c>
      <c r="BN211" s="56" t="s">
        <v>4218</v>
      </c>
      <c r="BO211" s="368" t="s">
        <v>5594</v>
      </c>
      <c r="BP211" s="56" t="s">
        <v>114</v>
      </c>
      <c r="BQ211" s="57">
        <v>44180</v>
      </c>
      <c r="BR211" s="54" t="s">
        <v>310</v>
      </c>
      <c r="BS211" s="68"/>
      <c r="BT211" s="625"/>
      <c r="BU211" s="626"/>
      <c r="BV211" s="626"/>
      <c r="BW211" s="626"/>
      <c r="BX211" s="626"/>
      <c r="BY211" s="626"/>
      <c r="BZ211" s="626"/>
      <c r="CA211" s="626"/>
      <c r="CB211" s="626"/>
      <c r="CC211" s="626"/>
      <c r="CD211" s="626"/>
      <c r="CE211" s="626"/>
      <c r="CF211" s="626"/>
      <c r="CG211" s="626"/>
      <c r="CH211" s="626"/>
      <c r="CI211" s="626"/>
      <c r="CJ211" s="626"/>
      <c r="CK211" s="626"/>
      <c r="CL211" s="626"/>
      <c r="CM211" s="626"/>
      <c r="CN211" s="626"/>
      <c r="CO211" s="626"/>
      <c r="CP211" s="626"/>
      <c r="CQ211" s="626"/>
      <c r="CR211" s="626"/>
      <c r="CS211" s="626"/>
      <c r="CT211" s="626"/>
      <c r="CU211" s="626"/>
      <c r="CV211" s="626"/>
      <c r="CW211" s="626"/>
      <c r="CX211" s="626"/>
      <c r="CY211" s="626"/>
      <c r="CZ211" s="626"/>
      <c r="DA211" s="626"/>
      <c r="DB211" s="626"/>
      <c r="DC211" s="626"/>
      <c r="DD211" s="626"/>
      <c r="DE211" s="626"/>
      <c r="DF211" s="626"/>
      <c r="DG211" s="626"/>
      <c r="DH211" s="626"/>
      <c r="DI211" s="626"/>
      <c r="DJ211" s="626"/>
      <c r="DK211" s="626"/>
      <c r="DL211" s="626"/>
      <c r="DM211" s="626"/>
      <c r="DN211" s="626"/>
      <c r="DO211" s="626"/>
      <c r="DP211" s="626"/>
    </row>
    <row r="212" spans="1:120" ht="72" customHeight="1">
      <c r="A212" s="90">
        <v>0</v>
      </c>
      <c r="B212" s="62">
        <v>13</v>
      </c>
      <c r="C212" s="55" t="s">
        <v>99</v>
      </c>
      <c r="D212" s="54">
        <v>2019</v>
      </c>
      <c r="E212" s="56" t="s">
        <v>5474</v>
      </c>
      <c r="F212" s="57">
        <v>43762</v>
      </c>
      <c r="G212" s="57"/>
      <c r="H212" s="55" t="s">
        <v>102</v>
      </c>
      <c r="I212" s="58" t="s">
        <v>5595</v>
      </c>
      <c r="J212" s="58" t="s">
        <v>5596</v>
      </c>
      <c r="K212" s="58" t="s">
        <v>5597</v>
      </c>
      <c r="L212" s="622" t="s">
        <v>146</v>
      </c>
      <c r="M212" s="623" t="s">
        <v>5598</v>
      </c>
      <c r="N212" s="62"/>
      <c r="O212" s="56">
        <v>5</v>
      </c>
      <c r="P212" s="56" t="s">
        <v>5120</v>
      </c>
      <c r="Q212" s="55" t="s">
        <v>4221</v>
      </c>
      <c r="R212" s="54" t="s">
        <v>5492</v>
      </c>
      <c r="S212" s="624">
        <v>43770</v>
      </c>
      <c r="T212" s="624">
        <v>43921</v>
      </c>
      <c r="U212" s="622"/>
      <c r="V212" s="54"/>
      <c r="W212" s="65">
        <f t="shared" si="20"/>
        <v>43921</v>
      </c>
      <c r="X212" s="82"/>
      <c r="Y212" s="83"/>
      <c r="Z212" s="84"/>
      <c r="AA212" s="85"/>
      <c r="AB212" s="83"/>
      <c r="AC212" s="83"/>
      <c r="AD212" s="83"/>
      <c r="AE212" s="84"/>
      <c r="AF212" s="65">
        <v>43799</v>
      </c>
      <c r="AG212" s="61" t="s">
        <v>5599</v>
      </c>
      <c r="AH212" s="54">
        <v>1</v>
      </c>
      <c r="AI212" s="57">
        <v>43808</v>
      </c>
      <c r="AJ212" s="623" t="s">
        <v>5581</v>
      </c>
      <c r="AK212" s="62" t="s">
        <v>114</v>
      </c>
      <c r="AL212" s="66">
        <v>0.17</v>
      </c>
      <c r="AM212" s="54" t="s">
        <v>133</v>
      </c>
      <c r="AN212" s="57">
        <v>44043</v>
      </c>
      <c r="AO212" s="627" t="s">
        <v>5600</v>
      </c>
      <c r="AP212" s="68">
        <v>0.2</v>
      </c>
      <c r="AQ212" s="57">
        <v>44067</v>
      </c>
      <c r="AR212" s="67" t="s">
        <v>5601</v>
      </c>
      <c r="AS212" s="62" t="s">
        <v>119</v>
      </c>
      <c r="AT212" s="68">
        <v>0.2</v>
      </c>
      <c r="AU212" s="54" t="s">
        <v>115</v>
      </c>
      <c r="AV212" s="57">
        <v>44168</v>
      </c>
      <c r="AW212" s="627" t="s">
        <v>5602</v>
      </c>
      <c r="AX212" s="68">
        <v>1</v>
      </c>
      <c r="AY212" s="57">
        <v>44180</v>
      </c>
      <c r="AZ212" s="368" t="s">
        <v>5603</v>
      </c>
      <c r="BA212" s="62" t="s">
        <v>119</v>
      </c>
      <c r="BB212" s="69">
        <v>1</v>
      </c>
      <c r="BC212" s="54" t="s">
        <v>257</v>
      </c>
      <c r="BD212" s="57"/>
      <c r="BE212" s="627"/>
      <c r="BF212" s="68"/>
      <c r="BG212" s="57"/>
      <c r="BH212" s="368"/>
      <c r="BI212" s="62"/>
      <c r="BJ212" s="69"/>
      <c r="BK212" s="54"/>
      <c r="BL212" s="60" t="s">
        <v>310</v>
      </c>
      <c r="BM212" s="60" t="s">
        <v>260</v>
      </c>
      <c r="BN212" s="56" t="s">
        <v>4218</v>
      </c>
      <c r="BO212" s="368" t="s">
        <v>5603</v>
      </c>
      <c r="BP212" s="56" t="s">
        <v>114</v>
      </c>
      <c r="BQ212" s="57">
        <v>44180</v>
      </c>
      <c r="BR212" s="54" t="s">
        <v>310</v>
      </c>
      <c r="BS212" s="68"/>
      <c r="BT212" s="625"/>
      <c r="BU212" s="626"/>
      <c r="BV212" s="626"/>
      <c r="BW212" s="626"/>
      <c r="BX212" s="626"/>
      <c r="BY212" s="626"/>
      <c r="BZ212" s="626"/>
      <c r="CA212" s="626"/>
      <c r="CB212" s="626"/>
      <c r="CC212" s="626"/>
      <c r="CD212" s="626"/>
      <c r="CE212" s="626"/>
      <c r="CF212" s="626"/>
      <c r="CG212" s="626"/>
      <c r="CH212" s="626"/>
      <c r="CI212" s="626"/>
      <c r="CJ212" s="626"/>
      <c r="CK212" s="626"/>
      <c r="CL212" s="626"/>
      <c r="CM212" s="626"/>
      <c r="CN212" s="626"/>
      <c r="CO212" s="626"/>
      <c r="CP212" s="626"/>
      <c r="CQ212" s="626"/>
      <c r="CR212" s="626"/>
      <c r="CS212" s="626"/>
      <c r="CT212" s="626"/>
      <c r="CU212" s="626"/>
      <c r="CV212" s="626"/>
      <c r="CW212" s="626"/>
      <c r="CX212" s="626"/>
      <c r="CY212" s="626"/>
      <c r="CZ212" s="626"/>
      <c r="DA212" s="626"/>
      <c r="DB212" s="626"/>
      <c r="DC212" s="626"/>
      <c r="DD212" s="626"/>
      <c r="DE212" s="626"/>
      <c r="DF212" s="626"/>
      <c r="DG212" s="626"/>
      <c r="DH212" s="626"/>
      <c r="DI212" s="626"/>
      <c r="DJ212" s="626"/>
      <c r="DK212" s="626"/>
      <c r="DL212" s="626"/>
      <c r="DM212" s="626"/>
      <c r="DN212" s="626"/>
      <c r="DO212" s="626"/>
      <c r="DP212" s="626"/>
    </row>
    <row r="213" spans="1:120" ht="51" customHeight="1">
      <c r="A213" s="54">
        <v>10</v>
      </c>
      <c r="B213" s="62">
        <f t="shared" ref="B213:B214" si="26">1+B212</f>
        <v>14</v>
      </c>
      <c r="C213" s="629" t="s">
        <v>99</v>
      </c>
      <c r="D213" s="391">
        <v>2019</v>
      </c>
      <c r="E213" s="391" t="s">
        <v>772</v>
      </c>
      <c r="F213" s="630">
        <v>43934</v>
      </c>
      <c r="G213" s="630"/>
      <c r="H213" s="55" t="s">
        <v>102</v>
      </c>
      <c r="I213" s="627" t="s">
        <v>5604</v>
      </c>
      <c r="J213" s="368" t="s">
        <v>5605</v>
      </c>
      <c r="K213" s="368" t="s">
        <v>4960</v>
      </c>
      <c r="L213" s="622" t="s">
        <v>146</v>
      </c>
      <c r="M213" s="368" t="s">
        <v>5606</v>
      </c>
      <c r="N213" s="631"/>
      <c r="O213" s="66">
        <v>1</v>
      </c>
      <c r="P213" s="56" t="s">
        <v>5607</v>
      </c>
      <c r="Q213" s="55" t="s">
        <v>109</v>
      </c>
      <c r="R213" s="54" t="s">
        <v>5492</v>
      </c>
      <c r="S213" s="632">
        <v>43983</v>
      </c>
      <c r="T213" s="633">
        <v>44196</v>
      </c>
      <c r="U213" s="634"/>
      <c r="V213" s="635"/>
      <c r="W213" s="630">
        <f t="shared" si="20"/>
        <v>44196</v>
      </c>
      <c r="X213" s="636"/>
      <c r="Y213" s="631"/>
      <c r="Z213" s="635"/>
      <c r="AA213" s="637"/>
      <c r="AB213" s="631"/>
      <c r="AC213" s="631"/>
      <c r="AD213" s="631"/>
      <c r="AE213" s="635"/>
      <c r="AF213" s="636"/>
      <c r="AG213" s="631"/>
      <c r="AH213" s="631"/>
      <c r="AI213" s="636"/>
      <c r="AJ213" s="638"/>
      <c r="AK213" s="631"/>
      <c r="AL213" s="631"/>
      <c r="AM213" s="635"/>
      <c r="AN213" s="57">
        <v>44043</v>
      </c>
      <c r="AO213" s="639" t="s">
        <v>5608</v>
      </c>
      <c r="AP213" s="68">
        <v>1</v>
      </c>
      <c r="AQ213" s="636">
        <v>44067</v>
      </c>
      <c r="AR213" s="627" t="s">
        <v>5609</v>
      </c>
      <c r="AS213" s="631" t="s">
        <v>119</v>
      </c>
      <c r="AT213" s="640">
        <v>0</v>
      </c>
      <c r="AU213" s="54" t="s">
        <v>133</v>
      </c>
      <c r="AV213" s="57">
        <v>44168</v>
      </c>
      <c r="AW213" s="627" t="s">
        <v>5610</v>
      </c>
      <c r="AX213" s="68">
        <v>1</v>
      </c>
      <c r="AY213" s="57">
        <v>44182</v>
      </c>
      <c r="AZ213" s="641" t="s">
        <v>5611</v>
      </c>
      <c r="BA213" s="62" t="s">
        <v>119</v>
      </c>
      <c r="BB213" s="68">
        <v>1</v>
      </c>
      <c r="BC213" s="54" t="s">
        <v>257</v>
      </c>
      <c r="BD213" s="57">
        <v>44286</v>
      </c>
      <c r="BE213" s="627" t="s">
        <v>592</v>
      </c>
      <c r="BF213" s="68">
        <v>0</v>
      </c>
      <c r="BG213" s="57"/>
      <c r="BH213" s="641"/>
      <c r="BI213" s="62"/>
      <c r="BJ213" s="68"/>
      <c r="BK213" s="54"/>
      <c r="BL213" s="60" t="s">
        <v>310</v>
      </c>
      <c r="BM213" s="60" t="s">
        <v>310</v>
      </c>
      <c r="BN213" s="54" t="s">
        <v>4218</v>
      </c>
      <c r="BO213" s="627" t="s">
        <v>5612</v>
      </c>
      <c r="BP213" s="56" t="s">
        <v>119</v>
      </c>
      <c r="BQ213" s="57">
        <v>44182</v>
      </c>
      <c r="BR213" s="54" t="s">
        <v>310</v>
      </c>
      <c r="BS213" s="640"/>
      <c r="BT213" s="625"/>
      <c r="BU213" s="626"/>
      <c r="BV213" s="626"/>
      <c r="BW213" s="626"/>
      <c r="BX213" s="626"/>
      <c r="BY213" s="626"/>
      <c r="BZ213" s="626"/>
      <c r="CA213" s="626"/>
      <c r="CB213" s="626"/>
      <c r="CC213" s="626"/>
      <c r="CD213" s="626"/>
      <c r="CE213" s="626"/>
      <c r="CF213" s="626"/>
      <c r="CG213" s="626"/>
      <c r="CH213" s="626"/>
      <c r="CI213" s="626"/>
      <c r="CJ213" s="626"/>
      <c r="CK213" s="626"/>
      <c r="CL213" s="626"/>
      <c r="CM213" s="626"/>
      <c r="CN213" s="626"/>
      <c r="CO213" s="626"/>
      <c r="CP213" s="626"/>
      <c r="CQ213" s="626"/>
      <c r="CR213" s="626"/>
      <c r="CS213" s="626"/>
      <c r="CT213" s="626"/>
      <c r="CU213" s="626"/>
      <c r="CV213" s="626"/>
      <c r="CW213" s="626"/>
      <c r="CX213" s="626"/>
      <c r="CY213" s="626"/>
      <c r="CZ213" s="626"/>
      <c r="DA213" s="626"/>
      <c r="DB213" s="626"/>
      <c r="DC213" s="626"/>
      <c r="DD213" s="626"/>
      <c r="DE213" s="626"/>
      <c r="DF213" s="626"/>
      <c r="DG213" s="626"/>
      <c r="DH213" s="626"/>
      <c r="DI213" s="626"/>
      <c r="DJ213" s="626"/>
      <c r="DK213" s="626"/>
      <c r="DL213" s="626"/>
      <c r="DM213" s="626"/>
      <c r="DN213" s="626"/>
      <c r="DO213" s="626"/>
      <c r="DP213" s="626"/>
    </row>
    <row r="214" spans="1:120" ht="48.75" customHeight="1">
      <c r="A214" s="54">
        <v>13</v>
      </c>
      <c r="B214" s="62">
        <f t="shared" si="26"/>
        <v>15</v>
      </c>
      <c r="C214" s="629" t="s">
        <v>99</v>
      </c>
      <c r="D214" s="391">
        <v>2020</v>
      </c>
      <c r="E214" s="391" t="s">
        <v>5344</v>
      </c>
      <c r="F214" s="630">
        <v>43965</v>
      </c>
      <c r="G214" s="630"/>
      <c r="H214" s="55" t="s">
        <v>102</v>
      </c>
      <c r="I214" s="368" t="s">
        <v>5613</v>
      </c>
      <c r="J214" s="368" t="s">
        <v>5614</v>
      </c>
      <c r="K214" s="368" t="s">
        <v>5615</v>
      </c>
      <c r="L214" s="634" t="s">
        <v>146</v>
      </c>
      <c r="M214" s="623" t="s">
        <v>5616</v>
      </c>
      <c r="N214" s="631"/>
      <c r="O214" s="87">
        <v>1</v>
      </c>
      <c r="P214" s="81" t="s">
        <v>5617</v>
      </c>
      <c r="Q214" s="629" t="s">
        <v>4222</v>
      </c>
      <c r="R214" s="642" t="s">
        <v>5618</v>
      </c>
      <c r="S214" s="643">
        <v>43997</v>
      </c>
      <c r="T214" s="644">
        <v>44027</v>
      </c>
      <c r="U214" s="634"/>
      <c r="V214" s="635"/>
      <c r="W214" s="630">
        <f t="shared" si="20"/>
        <v>44027</v>
      </c>
      <c r="X214" s="636"/>
      <c r="Y214" s="631"/>
      <c r="Z214" s="635"/>
      <c r="AA214" s="637"/>
      <c r="AB214" s="631"/>
      <c r="AC214" s="631"/>
      <c r="AD214" s="631"/>
      <c r="AE214" s="635"/>
      <c r="AF214" s="636"/>
      <c r="AG214" s="631"/>
      <c r="AH214" s="631"/>
      <c r="AI214" s="636"/>
      <c r="AJ214" s="638"/>
      <c r="AK214" s="631"/>
      <c r="AL214" s="631"/>
      <c r="AM214" s="635"/>
      <c r="AN214" s="57">
        <v>44043</v>
      </c>
      <c r="AO214" s="67" t="s">
        <v>5619</v>
      </c>
      <c r="AP214" s="68">
        <v>0.5</v>
      </c>
      <c r="AQ214" s="57">
        <v>44062</v>
      </c>
      <c r="AR214" s="627" t="s">
        <v>5620</v>
      </c>
      <c r="AS214" s="54" t="s">
        <v>322</v>
      </c>
      <c r="AT214" s="54">
        <v>50</v>
      </c>
      <c r="AU214" s="54" t="s">
        <v>115</v>
      </c>
      <c r="AV214" s="57">
        <v>44169</v>
      </c>
      <c r="AW214" s="627" t="s">
        <v>5621</v>
      </c>
      <c r="AX214" s="68">
        <v>1</v>
      </c>
      <c r="AY214" s="57">
        <v>44183</v>
      </c>
      <c r="AZ214" s="627" t="s">
        <v>5622</v>
      </c>
      <c r="BA214" s="62" t="s">
        <v>123</v>
      </c>
      <c r="BB214" s="631">
        <v>100</v>
      </c>
      <c r="BC214" s="635" t="s">
        <v>257</v>
      </c>
      <c r="BD214" s="57"/>
      <c r="BE214" s="627"/>
      <c r="BF214" s="68"/>
      <c r="BG214" s="57"/>
      <c r="BH214" s="627"/>
      <c r="BI214" s="62"/>
      <c r="BJ214" s="631"/>
      <c r="BK214" s="635"/>
      <c r="BL214" s="645" t="s">
        <v>260</v>
      </c>
      <c r="BM214" s="645" t="s">
        <v>260</v>
      </c>
      <c r="BN214" s="635" t="s">
        <v>4218</v>
      </c>
      <c r="BO214" s="627" t="s">
        <v>5623</v>
      </c>
      <c r="BP214" s="54" t="s">
        <v>322</v>
      </c>
      <c r="BQ214" s="57">
        <v>44183</v>
      </c>
      <c r="BR214" s="635" t="s">
        <v>126</v>
      </c>
      <c r="BS214" s="631"/>
      <c r="BT214" s="625"/>
      <c r="BU214" s="626"/>
      <c r="BV214" s="626"/>
      <c r="BW214" s="626"/>
      <c r="BX214" s="626"/>
      <c r="BY214" s="626"/>
      <c r="BZ214" s="626"/>
      <c r="CA214" s="626"/>
      <c r="CB214" s="626"/>
      <c r="CC214" s="626"/>
      <c r="CD214" s="626"/>
      <c r="CE214" s="626"/>
      <c r="CF214" s="626"/>
      <c r="CG214" s="626"/>
      <c r="CH214" s="626"/>
      <c r="CI214" s="626"/>
      <c r="CJ214" s="626"/>
      <c r="CK214" s="626"/>
      <c r="CL214" s="626"/>
      <c r="CM214" s="626"/>
      <c r="CN214" s="626"/>
      <c r="CO214" s="626"/>
      <c r="CP214" s="626"/>
      <c r="CQ214" s="626"/>
      <c r="CR214" s="626"/>
      <c r="CS214" s="626"/>
      <c r="CT214" s="626"/>
      <c r="CU214" s="626"/>
      <c r="CV214" s="626"/>
      <c r="CW214" s="626"/>
      <c r="CX214" s="626"/>
      <c r="CY214" s="626"/>
      <c r="CZ214" s="626"/>
      <c r="DA214" s="626"/>
      <c r="DB214" s="626"/>
      <c r="DC214" s="626"/>
      <c r="DD214" s="626"/>
      <c r="DE214" s="626"/>
      <c r="DF214" s="626"/>
      <c r="DG214" s="626"/>
      <c r="DH214" s="626"/>
      <c r="DI214" s="626"/>
      <c r="DJ214" s="626"/>
      <c r="DK214" s="626"/>
      <c r="DL214" s="626"/>
      <c r="DM214" s="626"/>
      <c r="DN214" s="626"/>
      <c r="DO214" s="626"/>
      <c r="DP214" s="626"/>
    </row>
    <row r="215" spans="1:120" ht="48.75" customHeight="1">
      <c r="A215" s="54">
        <v>18</v>
      </c>
      <c r="B215" s="62">
        <f>1+H.CERRADOS!B440</f>
        <v>51</v>
      </c>
      <c r="C215" s="55" t="s">
        <v>99</v>
      </c>
      <c r="D215" s="56">
        <v>2019</v>
      </c>
      <c r="E215" s="56" t="s">
        <v>203</v>
      </c>
      <c r="F215" s="57"/>
      <c r="G215" s="57"/>
      <c r="H215" s="55" t="s">
        <v>102</v>
      </c>
      <c r="I215" s="58" t="s">
        <v>5624</v>
      </c>
      <c r="J215" s="58" t="s">
        <v>5625</v>
      </c>
      <c r="K215" s="58" t="s">
        <v>5626</v>
      </c>
      <c r="L215" s="622" t="s">
        <v>146</v>
      </c>
      <c r="M215" s="368" t="s">
        <v>5627</v>
      </c>
      <c r="N215" s="62"/>
      <c r="O215" s="56">
        <v>6</v>
      </c>
      <c r="P215" s="56" t="s">
        <v>231</v>
      </c>
      <c r="Q215" s="55" t="s">
        <v>1322</v>
      </c>
      <c r="R215" s="56" t="s">
        <v>1340</v>
      </c>
      <c r="S215" s="624">
        <v>43801</v>
      </c>
      <c r="T215" s="624">
        <v>43920</v>
      </c>
      <c r="U215" s="622"/>
      <c r="V215" s="54"/>
      <c r="W215" s="65">
        <f t="shared" si="20"/>
        <v>43920</v>
      </c>
      <c r="X215" s="82"/>
      <c r="Y215" s="83"/>
      <c r="Z215" s="84"/>
      <c r="AA215" s="85"/>
      <c r="AB215" s="83"/>
      <c r="AC215" s="83"/>
      <c r="AD215" s="83"/>
      <c r="AE215" s="84"/>
      <c r="AF215" s="82"/>
      <c r="AG215" s="83"/>
      <c r="AH215" s="83"/>
      <c r="AI215" s="82"/>
      <c r="AJ215" s="646"/>
      <c r="AK215" s="83"/>
      <c r="AL215" s="83"/>
      <c r="AM215" s="84"/>
      <c r="AN215" s="57">
        <v>44043</v>
      </c>
      <c r="AO215" s="368" t="s">
        <v>5628</v>
      </c>
      <c r="AP215" s="68">
        <v>0.33</v>
      </c>
      <c r="AQ215" s="57">
        <v>44067</v>
      </c>
      <c r="AR215" s="627" t="s">
        <v>5629</v>
      </c>
      <c r="AS215" s="62" t="s">
        <v>119</v>
      </c>
      <c r="AT215" s="69">
        <v>0.17</v>
      </c>
      <c r="AU215" s="54" t="s">
        <v>115</v>
      </c>
      <c r="AV215" s="57">
        <v>44169</v>
      </c>
      <c r="AW215" s="368" t="s">
        <v>5630</v>
      </c>
      <c r="AX215" s="68">
        <v>1</v>
      </c>
      <c r="AY215" s="57">
        <v>44179</v>
      </c>
      <c r="AZ215" s="368" t="s">
        <v>5631</v>
      </c>
      <c r="BA215" s="62" t="s">
        <v>119</v>
      </c>
      <c r="BB215" s="68">
        <v>1</v>
      </c>
      <c r="BC215" s="54" t="s">
        <v>257</v>
      </c>
      <c r="BD215" s="57"/>
      <c r="BE215" s="368"/>
      <c r="BF215" s="68"/>
      <c r="BG215" s="57"/>
      <c r="BH215" s="368"/>
      <c r="BI215" s="62"/>
      <c r="BJ215" s="68"/>
      <c r="BK215" s="54"/>
      <c r="BL215" s="60" t="s">
        <v>310</v>
      </c>
      <c r="BM215" s="60" t="s">
        <v>260</v>
      </c>
      <c r="BN215" s="84" t="s">
        <v>4218</v>
      </c>
      <c r="BO215" s="368" t="s">
        <v>5631</v>
      </c>
      <c r="BP215" s="56" t="s">
        <v>119</v>
      </c>
      <c r="BQ215" s="57">
        <v>44179</v>
      </c>
      <c r="BR215" s="54" t="s">
        <v>310</v>
      </c>
      <c r="BS215" s="62"/>
      <c r="BT215" s="625"/>
      <c r="BU215" s="626"/>
      <c r="BV215" s="626"/>
      <c r="BW215" s="626"/>
      <c r="BX215" s="626"/>
      <c r="BY215" s="626"/>
      <c r="BZ215" s="626"/>
      <c r="CA215" s="626"/>
      <c r="CB215" s="626"/>
      <c r="CC215" s="626"/>
      <c r="CD215" s="626"/>
      <c r="CE215" s="626"/>
      <c r="CF215" s="626"/>
      <c r="CG215" s="626"/>
      <c r="CH215" s="626"/>
      <c r="CI215" s="626"/>
      <c r="CJ215" s="626"/>
      <c r="CK215" s="626"/>
      <c r="CL215" s="626"/>
      <c r="CM215" s="626"/>
      <c r="CN215" s="626"/>
      <c r="CO215" s="626"/>
      <c r="CP215" s="626"/>
      <c r="CQ215" s="626"/>
      <c r="CR215" s="626"/>
      <c r="CS215" s="626"/>
      <c r="CT215" s="626"/>
      <c r="CU215" s="626"/>
      <c r="CV215" s="626"/>
      <c r="CW215" s="626"/>
      <c r="CX215" s="626"/>
      <c r="CY215" s="626"/>
      <c r="CZ215" s="626"/>
      <c r="DA215" s="626"/>
      <c r="DB215" s="626"/>
      <c r="DC215" s="626"/>
      <c r="DD215" s="626"/>
      <c r="DE215" s="626"/>
      <c r="DF215" s="626"/>
      <c r="DG215" s="626"/>
      <c r="DH215" s="626"/>
      <c r="DI215" s="626"/>
      <c r="DJ215" s="626"/>
      <c r="DK215" s="626"/>
      <c r="DL215" s="626"/>
      <c r="DM215" s="626"/>
      <c r="DN215" s="626"/>
      <c r="DO215" s="626"/>
      <c r="DP215" s="626"/>
    </row>
    <row r="216" spans="1:120" ht="48.75" customHeight="1">
      <c r="A216" s="54">
        <v>19</v>
      </c>
      <c r="B216" s="62">
        <f t="shared" ref="B216:B217" si="27">1+B215</f>
        <v>52</v>
      </c>
      <c r="C216" s="55" t="s">
        <v>99</v>
      </c>
      <c r="D216" s="56">
        <v>2019</v>
      </c>
      <c r="E216" s="56" t="s">
        <v>203</v>
      </c>
      <c r="F216" s="57"/>
      <c r="G216" s="57"/>
      <c r="H216" s="55" t="s">
        <v>102</v>
      </c>
      <c r="I216" s="58" t="s">
        <v>5632</v>
      </c>
      <c r="J216" s="58" t="s">
        <v>5633</v>
      </c>
      <c r="K216" s="58" t="s">
        <v>3330</v>
      </c>
      <c r="L216" s="622" t="s">
        <v>146</v>
      </c>
      <c r="M216" s="368" t="s">
        <v>5634</v>
      </c>
      <c r="N216" s="62"/>
      <c r="O216" s="56">
        <v>5</v>
      </c>
      <c r="P216" s="56" t="s">
        <v>231</v>
      </c>
      <c r="Q216" s="55" t="s">
        <v>1322</v>
      </c>
      <c r="R216" s="56" t="s">
        <v>1340</v>
      </c>
      <c r="S216" s="624">
        <v>43801</v>
      </c>
      <c r="T216" s="624">
        <v>43920</v>
      </c>
      <c r="U216" s="622"/>
      <c r="V216" s="54"/>
      <c r="W216" s="65">
        <f t="shared" si="20"/>
        <v>43920</v>
      </c>
      <c r="X216" s="82"/>
      <c r="Y216" s="83"/>
      <c r="Z216" s="84"/>
      <c r="AA216" s="85"/>
      <c r="AB216" s="83"/>
      <c r="AC216" s="83"/>
      <c r="AD216" s="83"/>
      <c r="AE216" s="84"/>
      <c r="AF216" s="82"/>
      <c r="AG216" s="83"/>
      <c r="AH216" s="83"/>
      <c r="AI216" s="82"/>
      <c r="AJ216" s="646"/>
      <c r="AK216" s="83"/>
      <c r="AL216" s="83"/>
      <c r="AM216" s="84"/>
      <c r="AN216" s="57">
        <v>44043</v>
      </c>
      <c r="AO216" s="368" t="s">
        <v>5628</v>
      </c>
      <c r="AP216" s="68">
        <f>5/5</f>
        <v>1</v>
      </c>
      <c r="AQ216" s="57">
        <v>44067</v>
      </c>
      <c r="AR216" s="627" t="s">
        <v>5635</v>
      </c>
      <c r="AS216" s="62" t="s">
        <v>119</v>
      </c>
      <c r="AT216" s="69">
        <v>0.17</v>
      </c>
      <c r="AU216" s="54" t="s">
        <v>115</v>
      </c>
      <c r="AV216" s="57">
        <v>44169</v>
      </c>
      <c r="AW216" s="368" t="s">
        <v>5636</v>
      </c>
      <c r="AX216" s="68">
        <v>1</v>
      </c>
      <c r="AY216" s="57">
        <v>44179</v>
      </c>
      <c r="AZ216" s="368" t="s">
        <v>5631</v>
      </c>
      <c r="BA216" s="62" t="s">
        <v>119</v>
      </c>
      <c r="BB216" s="68">
        <v>1</v>
      </c>
      <c r="BC216" s="54" t="s">
        <v>257</v>
      </c>
      <c r="BD216" s="57"/>
      <c r="BE216" s="368"/>
      <c r="BF216" s="68"/>
      <c r="BG216" s="57"/>
      <c r="BH216" s="368"/>
      <c r="BI216" s="62"/>
      <c r="BJ216" s="68"/>
      <c r="BK216" s="54"/>
      <c r="BL216" s="60" t="s">
        <v>310</v>
      </c>
      <c r="BM216" s="60" t="s">
        <v>260</v>
      </c>
      <c r="BN216" s="84" t="s">
        <v>4218</v>
      </c>
      <c r="BO216" s="368" t="s">
        <v>5631</v>
      </c>
      <c r="BP216" s="56" t="s">
        <v>119</v>
      </c>
      <c r="BQ216" s="57">
        <v>44179</v>
      </c>
      <c r="BR216" s="54" t="s">
        <v>310</v>
      </c>
      <c r="BS216" s="62"/>
      <c r="BT216" s="625"/>
      <c r="BU216" s="626"/>
      <c r="BV216" s="626"/>
      <c r="BW216" s="626"/>
      <c r="BX216" s="626"/>
      <c r="BY216" s="626"/>
      <c r="BZ216" s="626"/>
      <c r="CA216" s="626"/>
      <c r="CB216" s="626"/>
      <c r="CC216" s="626"/>
      <c r="CD216" s="626"/>
      <c r="CE216" s="626"/>
      <c r="CF216" s="626"/>
      <c r="CG216" s="626"/>
      <c r="CH216" s="626"/>
      <c r="CI216" s="626"/>
      <c r="CJ216" s="626"/>
      <c r="CK216" s="626"/>
      <c r="CL216" s="626"/>
      <c r="CM216" s="626"/>
      <c r="CN216" s="626"/>
      <c r="CO216" s="626"/>
      <c r="CP216" s="626"/>
      <c r="CQ216" s="626"/>
      <c r="CR216" s="626"/>
      <c r="CS216" s="626"/>
      <c r="CT216" s="626"/>
      <c r="CU216" s="626"/>
      <c r="CV216" s="626"/>
      <c r="CW216" s="626"/>
      <c r="CX216" s="626"/>
      <c r="CY216" s="626"/>
      <c r="CZ216" s="626"/>
      <c r="DA216" s="626"/>
      <c r="DB216" s="626"/>
      <c r="DC216" s="626"/>
      <c r="DD216" s="626"/>
      <c r="DE216" s="626"/>
      <c r="DF216" s="626"/>
      <c r="DG216" s="626"/>
      <c r="DH216" s="626"/>
      <c r="DI216" s="626"/>
      <c r="DJ216" s="626"/>
      <c r="DK216" s="626"/>
      <c r="DL216" s="626"/>
      <c r="DM216" s="626"/>
      <c r="DN216" s="626"/>
      <c r="DO216" s="626"/>
      <c r="DP216" s="626"/>
    </row>
    <row r="217" spans="1:120" ht="51.75" customHeight="1">
      <c r="A217" s="54">
        <v>20</v>
      </c>
      <c r="B217" s="62">
        <f t="shared" si="27"/>
        <v>53</v>
      </c>
      <c r="C217" s="55" t="s">
        <v>99</v>
      </c>
      <c r="D217" s="56">
        <v>2019</v>
      </c>
      <c r="E217" s="56" t="s">
        <v>203</v>
      </c>
      <c r="F217" s="57"/>
      <c r="G217" s="57"/>
      <c r="H217" s="55" t="s">
        <v>102</v>
      </c>
      <c r="I217" s="58" t="s">
        <v>5632</v>
      </c>
      <c r="J217" s="58" t="s">
        <v>5633</v>
      </c>
      <c r="K217" s="58" t="s">
        <v>3330</v>
      </c>
      <c r="L217" s="622" t="s">
        <v>146</v>
      </c>
      <c r="M217" s="368" t="s">
        <v>5637</v>
      </c>
      <c r="N217" s="62"/>
      <c r="O217" s="66">
        <v>1</v>
      </c>
      <c r="P217" s="56" t="s">
        <v>5638</v>
      </c>
      <c r="Q217" s="55" t="s">
        <v>1322</v>
      </c>
      <c r="R217" s="56" t="s">
        <v>1340</v>
      </c>
      <c r="S217" s="633">
        <v>43467</v>
      </c>
      <c r="T217" s="624">
        <v>44012</v>
      </c>
      <c r="U217" s="622"/>
      <c r="V217" s="54"/>
      <c r="W217" s="65">
        <f t="shared" si="20"/>
        <v>44012</v>
      </c>
      <c r="X217" s="82"/>
      <c r="Y217" s="83"/>
      <c r="Z217" s="84"/>
      <c r="AA217" s="85"/>
      <c r="AB217" s="83"/>
      <c r="AC217" s="83"/>
      <c r="AD217" s="83"/>
      <c r="AE217" s="84"/>
      <c r="AF217" s="82"/>
      <c r="AG217" s="83"/>
      <c r="AH217" s="83"/>
      <c r="AI217" s="82"/>
      <c r="AJ217" s="646"/>
      <c r="AK217" s="83"/>
      <c r="AL217" s="83"/>
      <c r="AM217" s="84"/>
      <c r="AN217" s="57">
        <v>44043</v>
      </c>
      <c r="AO217" s="638" t="s">
        <v>5639</v>
      </c>
      <c r="AP217" s="68">
        <v>1</v>
      </c>
      <c r="AQ217" s="57">
        <v>44067</v>
      </c>
      <c r="AR217" s="627" t="s">
        <v>5640</v>
      </c>
      <c r="AS217" s="62" t="s">
        <v>119</v>
      </c>
      <c r="AT217" s="69">
        <v>1</v>
      </c>
      <c r="AU217" s="54" t="s">
        <v>257</v>
      </c>
      <c r="AV217" s="57">
        <v>44169</v>
      </c>
      <c r="AW217" s="368" t="s">
        <v>5641</v>
      </c>
      <c r="AX217" s="68">
        <v>1</v>
      </c>
      <c r="AY217" s="57">
        <v>44179</v>
      </c>
      <c r="AZ217" s="368" t="s">
        <v>5174</v>
      </c>
      <c r="BA217" s="62" t="s">
        <v>119</v>
      </c>
      <c r="BB217" s="68">
        <v>1</v>
      </c>
      <c r="BC217" s="54" t="s">
        <v>257</v>
      </c>
      <c r="BD217" s="57"/>
      <c r="BE217" s="368"/>
      <c r="BF217" s="68"/>
      <c r="BG217" s="57"/>
      <c r="BH217" s="368"/>
      <c r="BI217" s="62"/>
      <c r="BJ217" s="68"/>
      <c r="BK217" s="54"/>
      <c r="BL217" s="60" t="s">
        <v>310</v>
      </c>
      <c r="BM217" s="60" t="s">
        <v>260</v>
      </c>
      <c r="BN217" s="84" t="s">
        <v>4218</v>
      </c>
      <c r="BO217" s="58" t="s">
        <v>5642</v>
      </c>
      <c r="BP217" s="56" t="s">
        <v>119</v>
      </c>
      <c r="BQ217" s="57">
        <v>44179</v>
      </c>
      <c r="BR217" s="54" t="s">
        <v>310</v>
      </c>
      <c r="BS217" s="62"/>
      <c r="BT217" s="625"/>
      <c r="BU217" s="626"/>
      <c r="BV217" s="626"/>
      <c r="BW217" s="626"/>
      <c r="BX217" s="626"/>
      <c r="BY217" s="626"/>
      <c r="BZ217" s="626"/>
      <c r="CA217" s="626"/>
      <c r="CB217" s="626"/>
      <c r="CC217" s="626"/>
      <c r="CD217" s="626"/>
      <c r="CE217" s="626"/>
      <c r="CF217" s="626"/>
      <c r="CG217" s="626"/>
      <c r="CH217" s="626"/>
      <c r="CI217" s="626"/>
      <c r="CJ217" s="626"/>
      <c r="CK217" s="626"/>
      <c r="CL217" s="626"/>
      <c r="CM217" s="626"/>
      <c r="CN217" s="626"/>
      <c r="CO217" s="626"/>
      <c r="CP217" s="626"/>
      <c r="CQ217" s="626"/>
      <c r="CR217" s="626"/>
      <c r="CS217" s="626"/>
      <c r="CT217" s="626"/>
      <c r="CU217" s="626"/>
      <c r="CV217" s="626"/>
      <c r="CW217" s="626"/>
      <c r="CX217" s="626"/>
      <c r="CY217" s="626"/>
      <c r="CZ217" s="626"/>
      <c r="DA217" s="626"/>
      <c r="DB217" s="626"/>
      <c r="DC217" s="626"/>
      <c r="DD217" s="626"/>
      <c r="DE217" s="626"/>
      <c r="DF217" s="626"/>
      <c r="DG217" s="626"/>
      <c r="DH217" s="626"/>
      <c r="DI217" s="626"/>
      <c r="DJ217" s="626"/>
      <c r="DK217" s="626"/>
      <c r="DL217" s="626"/>
      <c r="DM217" s="626"/>
      <c r="DN217" s="626"/>
      <c r="DO217" s="626"/>
      <c r="DP217" s="626"/>
    </row>
    <row r="218" spans="1:120" ht="47.25" customHeight="1">
      <c r="A218" s="90">
        <v>28</v>
      </c>
      <c r="B218" s="62">
        <f>1+H.CERRADOS!B439</f>
        <v>50</v>
      </c>
      <c r="C218" s="55" t="s">
        <v>99</v>
      </c>
      <c r="D218" s="54">
        <v>2019</v>
      </c>
      <c r="E218" s="56" t="s">
        <v>5056</v>
      </c>
      <c r="F218" s="57">
        <v>43707</v>
      </c>
      <c r="G218" s="57"/>
      <c r="H218" s="55" t="s">
        <v>370</v>
      </c>
      <c r="I218" s="56" t="s">
        <v>171</v>
      </c>
      <c r="J218" s="56" t="s">
        <v>171</v>
      </c>
      <c r="K218" s="56" t="s">
        <v>171</v>
      </c>
      <c r="L218" s="622" t="s">
        <v>2356</v>
      </c>
      <c r="M218" s="623" t="s">
        <v>5643</v>
      </c>
      <c r="N218" s="62"/>
      <c r="O218" s="56">
        <v>3</v>
      </c>
      <c r="P218" s="56" t="s">
        <v>5120</v>
      </c>
      <c r="Q218" s="55" t="s">
        <v>109</v>
      </c>
      <c r="R218" s="56" t="s">
        <v>602</v>
      </c>
      <c r="S218" s="624">
        <v>43724</v>
      </c>
      <c r="T218" s="624">
        <v>43738</v>
      </c>
      <c r="U218" s="622"/>
      <c r="V218" s="54"/>
      <c r="W218" s="65">
        <f t="shared" si="20"/>
        <v>43738</v>
      </c>
      <c r="X218" s="82"/>
      <c r="Y218" s="207"/>
      <c r="Z218" s="84"/>
      <c r="AA218" s="85"/>
      <c r="AB218" s="83"/>
      <c r="AC218" s="83"/>
      <c r="AD218" s="83"/>
      <c r="AE218" s="84"/>
      <c r="AF218" s="65">
        <v>43799</v>
      </c>
      <c r="AG218" s="62"/>
      <c r="AH218" s="62"/>
      <c r="AI218" s="57">
        <v>43809</v>
      </c>
      <c r="AJ218" s="623" t="s">
        <v>5644</v>
      </c>
      <c r="AK218" s="62" t="s">
        <v>114</v>
      </c>
      <c r="AL218" s="66">
        <f t="shared" ref="AL218:AL219" si="28">+AH218/O218</f>
        <v>0</v>
      </c>
      <c r="AM218" s="54" t="s">
        <v>115</v>
      </c>
      <c r="AN218" s="57">
        <v>44043</v>
      </c>
      <c r="AO218" s="62" t="s">
        <v>152</v>
      </c>
      <c r="AP218" s="68">
        <v>0</v>
      </c>
      <c r="AQ218" s="57">
        <v>44067</v>
      </c>
      <c r="AR218" s="67" t="s">
        <v>5645</v>
      </c>
      <c r="AS218" s="62" t="s">
        <v>119</v>
      </c>
      <c r="AT218" s="69">
        <v>1</v>
      </c>
      <c r="AU218" s="54" t="s">
        <v>257</v>
      </c>
      <c r="AV218" s="57">
        <v>44169</v>
      </c>
      <c r="AW218" s="368" t="s">
        <v>5641</v>
      </c>
      <c r="AX218" s="68">
        <v>1</v>
      </c>
      <c r="AY218" s="57">
        <v>44182</v>
      </c>
      <c r="AZ218" s="67" t="s">
        <v>5646</v>
      </c>
      <c r="BA218" s="62" t="s">
        <v>119</v>
      </c>
      <c r="BB218" s="68">
        <v>1</v>
      </c>
      <c r="BC218" s="54" t="s">
        <v>257</v>
      </c>
      <c r="BD218" s="57">
        <v>44286</v>
      </c>
      <c r="BE218" s="627" t="s">
        <v>592</v>
      </c>
      <c r="BF218" s="68">
        <v>0</v>
      </c>
      <c r="BG218" s="57"/>
      <c r="BH218" s="67"/>
      <c r="BI218" s="62"/>
      <c r="BJ218" s="68"/>
      <c r="BK218" s="54"/>
      <c r="BL218" s="60"/>
      <c r="BM218" s="60"/>
      <c r="BN218" s="56" t="s">
        <v>4218</v>
      </c>
      <c r="BO218" s="67" t="s">
        <v>5646</v>
      </c>
      <c r="BP218" s="56" t="s">
        <v>114</v>
      </c>
      <c r="BQ218" s="57">
        <v>44182</v>
      </c>
      <c r="BR218" s="54" t="s">
        <v>310</v>
      </c>
      <c r="BS218" s="62"/>
      <c r="BT218" s="625"/>
      <c r="BU218" s="626"/>
      <c r="BV218" s="626"/>
      <c r="BW218" s="626"/>
      <c r="BX218" s="626"/>
      <c r="BY218" s="626"/>
      <c r="BZ218" s="626"/>
      <c r="CA218" s="626"/>
      <c r="CB218" s="626"/>
      <c r="CC218" s="626"/>
      <c r="CD218" s="626"/>
      <c r="CE218" s="626"/>
      <c r="CF218" s="626"/>
      <c r="CG218" s="626"/>
      <c r="CH218" s="626"/>
      <c r="CI218" s="626"/>
      <c r="CJ218" s="626"/>
      <c r="CK218" s="626"/>
      <c r="CL218" s="626"/>
      <c r="CM218" s="626"/>
      <c r="CN218" s="626"/>
      <c r="CO218" s="626"/>
      <c r="CP218" s="626"/>
      <c r="CQ218" s="626"/>
      <c r="CR218" s="626"/>
      <c r="CS218" s="626"/>
      <c r="CT218" s="626"/>
      <c r="CU218" s="626"/>
      <c r="CV218" s="626"/>
      <c r="CW218" s="626"/>
      <c r="CX218" s="626"/>
      <c r="CY218" s="626"/>
      <c r="CZ218" s="626"/>
      <c r="DA218" s="626"/>
      <c r="DB218" s="626"/>
      <c r="DC218" s="626"/>
      <c r="DD218" s="626"/>
      <c r="DE218" s="626"/>
      <c r="DF218" s="626"/>
      <c r="DG218" s="626"/>
      <c r="DH218" s="626"/>
      <c r="DI218" s="626"/>
      <c r="DJ218" s="626"/>
      <c r="DK218" s="626"/>
      <c r="DL218" s="626"/>
      <c r="DM218" s="626"/>
      <c r="DN218" s="626"/>
      <c r="DO218" s="626"/>
      <c r="DP218" s="626"/>
    </row>
    <row r="219" spans="1:120" ht="47.25" customHeight="1">
      <c r="A219" s="90">
        <v>31</v>
      </c>
      <c r="B219" s="62">
        <f>1+H.CERRADOS!B441</f>
        <v>53</v>
      </c>
      <c r="C219" s="55" t="s">
        <v>99</v>
      </c>
      <c r="D219" s="54">
        <v>2019</v>
      </c>
      <c r="E219" s="56" t="s">
        <v>5056</v>
      </c>
      <c r="F219" s="57">
        <v>43707</v>
      </c>
      <c r="G219" s="57"/>
      <c r="H219" s="55" t="s">
        <v>102</v>
      </c>
      <c r="I219" s="58" t="s">
        <v>5647</v>
      </c>
      <c r="J219" s="58" t="s">
        <v>5647</v>
      </c>
      <c r="K219" s="58" t="s">
        <v>5648</v>
      </c>
      <c r="L219" s="622" t="s">
        <v>146</v>
      </c>
      <c r="M219" s="623" t="s">
        <v>5649</v>
      </c>
      <c r="N219" s="62"/>
      <c r="O219" s="56">
        <v>3</v>
      </c>
      <c r="P219" s="56" t="s">
        <v>5120</v>
      </c>
      <c r="Q219" s="55" t="s">
        <v>109</v>
      </c>
      <c r="R219" s="56" t="s">
        <v>602</v>
      </c>
      <c r="S219" s="624">
        <v>43724</v>
      </c>
      <c r="T219" s="624">
        <v>43830</v>
      </c>
      <c r="U219" s="622"/>
      <c r="V219" s="54"/>
      <c r="W219" s="65">
        <f t="shared" si="20"/>
        <v>43830</v>
      </c>
      <c r="X219" s="82"/>
      <c r="Y219" s="207"/>
      <c r="Z219" s="84"/>
      <c r="AA219" s="85"/>
      <c r="AB219" s="62"/>
      <c r="AC219" s="62"/>
      <c r="AD219" s="62"/>
      <c r="AE219" s="54"/>
      <c r="AF219" s="65">
        <v>43799</v>
      </c>
      <c r="AG219" s="62"/>
      <c r="AH219" s="626"/>
      <c r="AI219" s="57">
        <v>43809</v>
      </c>
      <c r="AJ219" s="368" t="s">
        <v>5650</v>
      </c>
      <c r="AK219" s="62" t="s">
        <v>114</v>
      </c>
      <c r="AL219" s="66">
        <f t="shared" si="28"/>
        <v>0</v>
      </c>
      <c r="AM219" s="54" t="s">
        <v>151</v>
      </c>
      <c r="AN219" s="57">
        <v>44043</v>
      </c>
      <c r="AO219" s="62" t="s">
        <v>152</v>
      </c>
      <c r="AP219" s="54"/>
      <c r="AQ219" s="57">
        <v>44067</v>
      </c>
      <c r="AR219" s="67" t="s">
        <v>5651</v>
      </c>
      <c r="AS219" s="62" t="s">
        <v>119</v>
      </c>
      <c r="AT219" s="69">
        <v>0</v>
      </c>
      <c r="AU219" s="54" t="s">
        <v>115</v>
      </c>
      <c r="AV219" s="57">
        <v>44169</v>
      </c>
      <c r="AW219" s="647" t="s">
        <v>5652</v>
      </c>
      <c r="AX219" s="68">
        <v>1</v>
      </c>
      <c r="AY219" s="57">
        <v>44182</v>
      </c>
      <c r="AZ219" s="648" t="s">
        <v>5653</v>
      </c>
      <c r="BA219" s="62" t="s">
        <v>119</v>
      </c>
      <c r="BB219" s="68">
        <v>1</v>
      </c>
      <c r="BC219" s="54" t="s">
        <v>257</v>
      </c>
      <c r="BD219" s="57">
        <v>44286</v>
      </c>
      <c r="BE219" s="627" t="s">
        <v>592</v>
      </c>
      <c r="BF219" s="68">
        <v>0</v>
      </c>
      <c r="BG219" s="57"/>
      <c r="BH219" s="648"/>
      <c r="BI219" s="62"/>
      <c r="BJ219" s="68"/>
      <c r="BK219" s="54"/>
      <c r="BL219" s="60" t="s">
        <v>310</v>
      </c>
      <c r="BM219" s="60" t="s">
        <v>260</v>
      </c>
      <c r="BN219" s="56" t="s">
        <v>4218</v>
      </c>
      <c r="BO219" s="67" t="s">
        <v>5653</v>
      </c>
      <c r="BP219" s="56" t="s">
        <v>114</v>
      </c>
      <c r="BQ219" s="57">
        <v>44182</v>
      </c>
      <c r="BR219" s="54" t="s">
        <v>310</v>
      </c>
      <c r="BS219" s="62"/>
      <c r="BT219" s="625"/>
      <c r="BU219" s="626"/>
      <c r="BV219" s="626"/>
      <c r="BW219" s="626"/>
      <c r="BX219" s="626"/>
      <c r="BY219" s="626"/>
      <c r="BZ219" s="626"/>
      <c r="CA219" s="626"/>
      <c r="CB219" s="626"/>
      <c r="CC219" s="626"/>
      <c r="CD219" s="626"/>
      <c r="CE219" s="626"/>
      <c r="CF219" s="626"/>
      <c r="CG219" s="626"/>
      <c r="CH219" s="626"/>
      <c r="CI219" s="626"/>
      <c r="CJ219" s="626"/>
      <c r="CK219" s="626"/>
      <c r="CL219" s="626"/>
      <c r="CM219" s="626"/>
      <c r="CN219" s="626"/>
      <c r="CO219" s="626"/>
      <c r="CP219" s="626"/>
      <c r="CQ219" s="626"/>
      <c r="CR219" s="626"/>
      <c r="CS219" s="626"/>
      <c r="CT219" s="626"/>
      <c r="CU219" s="626"/>
      <c r="CV219" s="626"/>
      <c r="CW219" s="626"/>
      <c r="CX219" s="626"/>
      <c r="CY219" s="626"/>
      <c r="CZ219" s="626"/>
      <c r="DA219" s="626"/>
      <c r="DB219" s="626"/>
      <c r="DC219" s="626"/>
      <c r="DD219" s="626"/>
      <c r="DE219" s="626"/>
      <c r="DF219" s="626"/>
      <c r="DG219" s="626"/>
      <c r="DH219" s="626"/>
      <c r="DI219" s="626"/>
      <c r="DJ219" s="626"/>
      <c r="DK219" s="626"/>
      <c r="DL219" s="626"/>
      <c r="DM219" s="626"/>
      <c r="DN219" s="626"/>
      <c r="DO219" s="626"/>
      <c r="DP219" s="626"/>
    </row>
    <row r="220" spans="1:120" ht="43.5" customHeight="1">
      <c r="A220" s="54">
        <v>32</v>
      </c>
      <c r="B220" s="62">
        <f t="shared" ref="B220:B231" si="29">1+B219</f>
        <v>54</v>
      </c>
      <c r="C220" s="55" t="s">
        <v>99</v>
      </c>
      <c r="D220" s="56">
        <v>2019</v>
      </c>
      <c r="E220" s="56" t="s">
        <v>142</v>
      </c>
      <c r="F220" s="65">
        <v>43777</v>
      </c>
      <c r="G220" s="65"/>
      <c r="H220" s="55" t="s">
        <v>102</v>
      </c>
      <c r="I220" s="58" t="s">
        <v>5654</v>
      </c>
      <c r="J220" s="58" t="s">
        <v>5655</v>
      </c>
      <c r="K220" s="58" t="s">
        <v>5656</v>
      </c>
      <c r="L220" s="55" t="s">
        <v>146</v>
      </c>
      <c r="M220" s="368" t="s">
        <v>5657</v>
      </c>
      <c r="N220" s="62"/>
      <c r="O220" s="199">
        <v>1</v>
      </c>
      <c r="P220" s="56" t="s">
        <v>5658</v>
      </c>
      <c r="Q220" s="55" t="s">
        <v>109</v>
      </c>
      <c r="R220" s="81" t="s">
        <v>5659</v>
      </c>
      <c r="S220" s="624">
        <v>43787</v>
      </c>
      <c r="T220" s="624">
        <v>43799</v>
      </c>
      <c r="U220" s="622"/>
      <c r="V220" s="54"/>
      <c r="W220" s="65">
        <f t="shared" si="20"/>
        <v>43799</v>
      </c>
      <c r="X220" s="82"/>
      <c r="Y220" s="83"/>
      <c r="Z220" s="84"/>
      <c r="AA220" s="85"/>
      <c r="AB220" s="83"/>
      <c r="AC220" s="83"/>
      <c r="AD220" s="83"/>
      <c r="AE220" s="84"/>
      <c r="AF220" s="65">
        <v>43799</v>
      </c>
      <c r="AG220" s="62"/>
      <c r="AH220" s="62"/>
      <c r="AI220" s="57">
        <v>43809</v>
      </c>
      <c r="AJ220" s="623" t="s">
        <v>5660</v>
      </c>
      <c r="AK220" s="62" t="s">
        <v>114</v>
      </c>
      <c r="AL220" s="66">
        <v>1</v>
      </c>
      <c r="AM220" s="54" t="s">
        <v>257</v>
      </c>
      <c r="AN220" s="57"/>
      <c r="AO220" s="62"/>
      <c r="AP220" s="54"/>
      <c r="AQ220" s="57">
        <v>44067</v>
      </c>
      <c r="AR220" s="623" t="s">
        <v>5661</v>
      </c>
      <c r="AS220" s="62" t="s">
        <v>119</v>
      </c>
      <c r="AT220" s="69">
        <v>1</v>
      </c>
      <c r="AU220" s="54" t="s">
        <v>257</v>
      </c>
      <c r="AV220" s="57">
        <v>44169</v>
      </c>
      <c r="AW220" s="647" t="s">
        <v>5662</v>
      </c>
      <c r="AX220" s="68">
        <v>1</v>
      </c>
      <c r="AY220" s="57">
        <v>44182</v>
      </c>
      <c r="AZ220" s="647" t="s">
        <v>5662</v>
      </c>
      <c r="BA220" s="62" t="s">
        <v>119</v>
      </c>
      <c r="BB220" s="68">
        <v>1</v>
      </c>
      <c r="BC220" s="54" t="s">
        <v>257</v>
      </c>
      <c r="BD220" s="57">
        <v>44286</v>
      </c>
      <c r="BE220" s="627" t="s">
        <v>5663</v>
      </c>
      <c r="BF220" s="68">
        <v>0</v>
      </c>
      <c r="BG220" s="57"/>
      <c r="BH220" s="647"/>
      <c r="BI220" s="62"/>
      <c r="BJ220" s="68"/>
      <c r="BK220" s="54"/>
      <c r="BL220" s="60" t="s">
        <v>310</v>
      </c>
      <c r="BM220" s="60" t="s">
        <v>260</v>
      </c>
      <c r="BN220" s="56" t="s">
        <v>4218</v>
      </c>
      <c r="BO220" s="647" t="s">
        <v>5662</v>
      </c>
      <c r="BP220" s="56" t="s">
        <v>114</v>
      </c>
      <c r="BQ220" s="57">
        <v>44182</v>
      </c>
      <c r="BR220" s="54" t="s">
        <v>310</v>
      </c>
      <c r="BS220" s="62"/>
      <c r="BT220" s="625"/>
      <c r="BU220" s="626"/>
      <c r="BV220" s="626"/>
      <c r="BW220" s="626"/>
      <c r="BX220" s="626"/>
      <c r="BY220" s="626"/>
      <c r="BZ220" s="626"/>
      <c r="CA220" s="626"/>
      <c r="CB220" s="626"/>
      <c r="CC220" s="626"/>
      <c r="CD220" s="626"/>
      <c r="CE220" s="626"/>
      <c r="CF220" s="626"/>
      <c r="CG220" s="626"/>
      <c r="CH220" s="626"/>
      <c r="CI220" s="626"/>
      <c r="CJ220" s="626"/>
      <c r="CK220" s="626"/>
      <c r="CL220" s="626"/>
      <c r="CM220" s="626"/>
      <c r="CN220" s="626"/>
      <c r="CO220" s="626"/>
      <c r="CP220" s="626"/>
      <c r="CQ220" s="626"/>
      <c r="CR220" s="626"/>
      <c r="CS220" s="626"/>
      <c r="CT220" s="626"/>
      <c r="CU220" s="626"/>
      <c r="CV220" s="626"/>
      <c r="CW220" s="626"/>
      <c r="CX220" s="626"/>
      <c r="CY220" s="626"/>
      <c r="CZ220" s="626"/>
      <c r="DA220" s="626"/>
      <c r="DB220" s="626"/>
      <c r="DC220" s="626"/>
      <c r="DD220" s="626"/>
      <c r="DE220" s="626"/>
      <c r="DF220" s="626"/>
      <c r="DG220" s="626"/>
      <c r="DH220" s="626"/>
      <c r="DI220" s="626"/>
      <c r="DJ220" s="626"/>
      <c r="DK220" s="626"/>
      <c r="DL220" s="626"/>
      <c r="DM220" s="626"/>
      <c r="DN220" s="626"/>
      <c r="DO220" s="626"/>
      <c r="DP220" s="626"/>
    </row>
    <row r="221" spans="1:120" ht="47.25" customHeight="1">
      <c r="A221" s="54">
        <v>0</v>
      </c>
      <c r="B221" s="62">
        <f t="shared" si="29"/>
        <v>55</v>
      </c>
      <c r="C221" s="55" t="s">
        <v>99</v>
      </c>
      <c r="D221" s="56">
        <v>2019</v>
      </c>
      <c r="E221" s="56" t="s">
        <v>142</v>
      </c>
      <c r="F221" s="65">
        <v>43777</v>
      </c>
      <c r="G221" s="65"/>
      <c r="H221" s="55" t="s">
        <v>102</v>
      </c>
      <c r="I221" s="58" t="s">
        <v>5654</v>
      </c>
      <c r="J221" s="58" t="s">
        <v>5655</v>
      </c>
      <c r="K221" s="58" t="s">
        <v>5656</v>
      </c>
      <c r="L221" s="55" t="s">
        <v>146</v>
      </c>
      <c r="M221" s="368" t="s">
        <v>5664</v>
      </c>
      <c r="N221" s="62"/>
      <c r="O221" s="199">
        <v>1</v>
      </c>
      <c r="P221" s="56" t="s">
        <v>5665</v>
      </c>
      <c r="Q221" s="55" t="s">
        <v>109</v>
      </c>
      <c r="R221" s="81" t="s">
        <v>5659</v>
      </c>
      <c r="S221" s="624">
        <v>43787</v>
      </c>
      <c r="T221" s="624">
        <v>43799</v>
      </c>
      <c r="U221" s="622"/>
      <c r="V221" s="54"/>
      <c r="W221" s="65">
        <f t="shared" si="20"/>
        <v>43799</v>
      </c>
      <c r="X221" s="82"/>
      <c r="Y221" s="83"/>
      <c r="Z221" s="84"/>
      <c r="AA221" s="85"/>
      <c r="AB221" s="83"/>
      <c r="AC221" s="83"/>
      <c r="AD221" s="83"/>
      <c r="AE221" s="84"/>
      <c r="AF221" s="65">
        <v>43799</v>
      </c>
      <c r="AG221" s="62"/>
      <c r="AH221" s="62"/>
      <c r="AI221" s="57">
        <v>43809</v>
      </c>
      <c r="AJ221" s="623" t="s">
        <v>5666</v>
      </c>
      <c r="AK221" s="62" t="s">
        <v>114</v>
      </c>
      <c r="AL221" s="66">
        <v>1</v>
      </c>
      <c r="AM221" s="54" t="s">
        <v>257</v>
      </c>
      <c r="AN221" s="57"/>
      <c r="AO221" s="62"/>
      <c r="AP221" s="54"/>
      <c r="AQ221" s="57">
        <v>44067</v>
      </c>
      <c r="AR221" s="623" t="s">
        <v>5667</v>
      </c>
      <c r="AS221" s="62" t="s">
        <v>119</v>
      </c>
      <c r="AT221" s="69">
        <v>1</v>
      </c>
      <c r="AU221" s="54" t="s">
        <v>257</v>
      </c>
      <c r="AV221" s="57">
        <v>44169</v>
      </c>
      <c r="AW221" s="647" t="s">
        <v>5668</v>
      </c>
      <c r="AX221" s="68">
        <v>1</v>
      </c>
      <c r="AY221" s="57">
        <v>44182</v>
      </c>
      <c r="AZ221" s="647" t="s">
        <v>5668</v>
      </c>
      <c r="BA221" s="62" t="s">
        <v>119</v>
      </c>
      <c r="BB221" s="68">
        <v>1</v>
      </c>
      <c r="BC221" s="54" t="s">
        <v>257</v>
      </c>
      <c r="BD221" s="57">
        <v>44286</v>
      </c>
      <c r="BE221" s="627" t="s">
        <v>592</v>
      </c>
      <c r="BF221" s="68">
        <v>0</v>
      </c>
      <c r="BG221" s="57"/>
      <c r="BH221" s="647"/>
      <c r="BI221" s="62"/>
      <c r="BJ221" s="68"/>
      <c r="BK221" s="54"/>
      <c r="BL221" s="60" t="s">
        <v>310</v>
      </c>
      <c r="BM221" s="60" t="s">
        <v>260</v>
      </c>
      <c r="BN221" s="56" t="s">
        <v>4218</v>
      </c>
      <c r="BO221" s="647" t="s">
        <v>5668</v>
      </c>
      <c r="BP221" s="56" t="s">
        <v>114</v>
      </c>
      <c r="BQ221" s="57">
        <v>44182</v>
      </c>
      <c r="BR221" s="54" t="s">
        <v>310</v>
      </c>
      <c r="BS221" s="62"/>
      <c r="BT221" s="625"/>
      <c r="BU221" s="626"/>
      <c r="BV221" s="626"/>
      <c r="BW221" s="626"/>
      <c r="BX221" s="626"/>
      <c r="BY221" s="626"/>
      <c r="BZ221" s="626"/>
      <c r="CA221" s="626"/>
      <c r="CB221" s="626"/>
      <c r="CC221" s="626"/>
      <c r="CD221" s="626"/>
      <c r="CE221" s="626"/>
      <c r="CF221" s="626"/>
      <c r="CG221" s="626"/>
      <c r="CH221" s="626"/>
      <c r="CI221" s="626"/>
      <c r="CJ221" s="626"/>
      <c r="CK221" s="626"/>
      <c r="CL221" s="626"/>
      <c r="CM221" s="626"/>
      <c r="CN221" s="626"/>
      <c r="CO221" s="626"/>
      <c r="CP221" s="626"/>
      <c r="CQ221" s="626"/>
      <c r="CR221" s="626"/>
      <c r="CS221" s="626"/>
      <c r="CT221" s="626"/>
      <c r="CU221" s="626"/>
      <c r="CV221" s="626"/>
      <c r="CW221" s="626"/>
      <c r="CX221" s="626"/>
      <c r="CY221" s="626"/>
      <c r="CZ221" s="626"/>
      <c r="DA221" s="626"/>
      <c r="DB221" s="626"/>
      <c r="DC221" s="626"/>
      <c r="DD221" s="626"/>
      <c r="DE221" s="626"/>
      <c r="DF221" s="626"/>
      <c r="DG221" s="626"/>
      <c r="DH221" s="626"/>
      <c r="DI221" s="626"/>
      <c r="DJ221" s="626"/>
      <c r="DK221" s="626"/>
      <c r="DL221" s="626"/>
      <c r="DM221" s="626"/>
      <c r="DN221" s="626"/>
      <c r="DO221" s="626"/>
      <c r="DP221" s="626"/>
    </row>
    <row r="222" spans="1:120" ht="47.25" customHeight="1">
      <c r="A222" s="54">
        <v>34</v>
      </c>
      <c r="B222" s="62">
        <f t="shared" si="29"/>
        <v>56</v>
      </c>
      <c r="C222" s="55" t="s">
        <v>99</v>
      </c>
      <c r="D222" s="56">
        <v>2019</v>
      </c>
      <c r="E222" s="56" t="s">
        <v>5669</v>
      </c>
      <c r="F222" s="57">
        <v>43783</v>
      </c>
      <c r="G222" s="57"/>
      <c r="H222" s="55" t="s">
        <v>102</v>
      </c>
      <c r="I222" s="58" t="s">
        <v>5670</v>
      </c>
      <c r="J222" s="58" t="s">
        <v>5671</v>
      </c>
      <c r="K222" s="58" t="s">
        <v>5672</v>
      </c>
      <c r="L222" s="622" t="s">
        <v>146</v>
      </c>
      <c r="M222" s="368" t="s">
        <v>5673</v>
      </c>
      <c r="N222" s="62"/>
      <c r="O222" s="56">
        <v>2</v>
      </c>
      <c r="P222" s="56" t="s">
        <v>5120</v>
      </c>
      <c r="Q222" s="55" t="s">
        <v>109</v>
      </c>
      <c r="R222" s="170" t="s">
        <v>602</v>
      </c>
      <c r="S222" s="633">
        <v>43801</v>
      </c>
      <c r="T222" s="624">
        <v>43830</v>
      </c>
      <c r="U222" s="622"/>
      <c r="V222" s="54"/>
      <c r="W222" s="65">
        <v>43830</v>
      </c>
      <c r="X222" s="82"/>
      <c r="Y222" s="83"/>
      <c r="Z222" s="84"/>
      <c r="AA222" s="85"/>
      <c r="AB222" s="62"/>
      <c r="AC222" s="62"/>
      <c r="AD222" s="62"/>
      <c r="AE222" s="54"/>
      <c r="AF222" s="65">
        <v>43799</v>
      </c>
      <c r="AG222" s="62"/>
      <c r="AH222" s="626"/>
      <c r="AI222" s="57">
        <v>43809</v>
      </c>
      <c r="AJ222" s="368" t="s">
        <v>150</v>
      </c>
      <c r="AK222" s="62" t="s">
        <v>114</v>
      </c>
      <c r="AL222" s="66">
        <f t="shared" ref="AL222:AL223" si="30">+AH222/O222</f>
        <v>0</v>
      </c>
      <c r="AM222" s="54" t="s">
        <v>151</v>
      </c>
      <c r="AN222" s="57">
        <v>44043</v>
      </c>
      <c r="AO222" s="62" t="s">
        <v>152</v>
      </c>
      <c r="AP222" s="54"/>
      <c r="AQ222" s="57">
        <v>44067</v>
      </c>
      <c r="AR222" s="67" t="s">
        <v>5674</v>
      </c>
      <c r="AS222" s="62" t="s">
        <v>119</v>
      </c>
      <c r="AT222" s="69">
        <v>1</v>
      </c>
      <c r="AU222" s="54" t="s">
        <v>257</v>
      </c>
      <c r="AV222" s="57">
        <v>44169</v>
      </c>
      <c r="AW222" s="368" t="s">
        <v>5641</v>
      </c>
      <c r="AX222" s="68">
        <v>1</v>
      </c>
      <c r="AY222" s="57">
        <v>44182</v>
      </c>
      <c r="AZ222" s="368" t="s">
        <v>5675</v>
      </c>
      <c r="BA222" s="62" t="s">
        <v>119</v>
      </c>
      <c r="BB222" s="68">
        <v>1</v>
      </c>
      <c r="BC222" s="54" t="s">
        <v>257</v>
      </c>
      <c r="BD222" s="57">
        <v>44286</v>
      </c>
      <c r="BE222" s="627" t="s">
        <v>592</v>
      </c>
      <c r="BF222" s="68">
        <v>0</v>
      </c>
      <c r="BG222" s="57"/>
      <c r="BH222" s="368"/>
      <c r="BI222" s="62"/>
      <c r="BJ222" s="68"/>
      <c r="BK222" s="54"/>
      <c r="BL222" s="60" t="s">
        <v>310</v>
      </c>
      <c r="BM222" s="60" t="s">
        <v>260</v>
      </c>
      <c r="BN222" s="56" t="s">
        <v>4218</v>
      </c>
      <c r="BO222" s="368" t="s">
        <v>5675</v>
      </c>
      <c r="BP222" s="56" t="s">
        <v>114</v>
      </c>
      <c r="BQ222" s="57">
        <v>44182</v>
      </c>
      <c r="BR222" s="54" t="s">
        <v>310</v>
      </c>
      <c r="BS222" s="62"/>
      <c r="BT222" s="625"/>
      <c r="BU222" s="626"/>
      <c r="BV222" s="626"/>
      <c r="BW222" s="626"/>
      <c r="BX222" s="626"/>
      <c r="BY222" s="626"/>
      <c r="BZ222" s="626"/>
      <c r="CA222" s="626"/>
      <c r="CB222" s="626"/>
      <c r="CC222" s="626"/>
      <c r="CD222" s="626"/>
      <c r="CE222" s="626"/>
      <c r="CF222" s="626"/>
      <c r="CG222" s="626"/>
      <c r="CH222" s="626"/>
      <c r="CI222" s="626"/>
      <c r="CJ222" s="626"/>
      <c r="CK222" s="626"/>
      <c r="CL222" s="626"/>
      <c r="CM222" s="626"/>
      <c r="CN222" s="626"/>
      <c r="CO222" s="626"/>
      <c r="CP222" s="626"/>
      <c r="CQ222" s="626"/>
      <c r="CR222" s="626"/>
      <c r="CS222" s="626"/>
      <c r="CT222" s="626"/>
      <c r="CU222" s="626"/>
      <c r="CV222" s="626"/>
      <c r="CW222" s="626"/>
      <c r="CX222" s="626"/>
      <c r="CY222" s="626"/>
      <c r="CZ222" s="626"/>
      <c r="DA222" s="626"/>
      <c r="DB222" s="626"/>
      <c r="DC222" s="626"/>
      <c r="DD222" s="626"/>
      <c r="DE222" s="626"/>
      <c r="DF222" s="626"/>
      <c r="DG222" s="626"/>
      <c r="DH222" s="626"/>
      <c r="DI222" s="626"/>
      <c r="DJ222" s="626"/>
      <c r="DK222" s="626"/>
      <c r="DL222" s="626"/>
      <c r="DM222" s="626"/>
      <c r="DN222" s="626"/>
      <c r="DO222" s="626"/>
      <c r="DP222" s="626"/>
    </row>
    <row r="223" spans="1:120" ht="47.25" customHeight="1">
      <c r="A223" s="54">
        <v>36</v>
      </c>
      <c r="B223" s="62">
        <f t="shared" si="29"/>
        <v>57</v>
      </c>
      <c r="C223" s="55" t="s">
        <v>99</v>
      </c>
      <c r="D223" s="56">
        <v>2019</v>
      </c>
      <c r="E223" s="56" t="s">
        <v>5669</v>
      </c>
      <c r="F223" s="57">
        <v>43783</v>
      </c>
      <c r="G223" s="57"/>
      <c r="H223" s="55" t="s">
        <v>102</v>
      </c>
      <c r="I223" s="58" t="s">
        <v>5647</v>
      </c>
      <c r="J223" s="58" t="s">
        <v>5647</v>
      </c>
      <c r="K223" s="58" t="s">
        <v>5648</v>
      </c>
      <c r="L223" s="622" t="s">
        <v>146</v>
      </c>
      <c r="M223" s="368" t="s">
        <v>5649</v>
      </c>
      <c r="N223" s="62"/>
      <c r="O223" s="56">
        <v>3</v>
      </c>
      <c r="P223" s="56" t="s">
        <v>5120</v>
      </c>
      <c r="Q223" s="55" t="s">
        <v>109</v>
      </c>
      <c r="R223" s="170" t="s">
        <v>602</v>
      </c>
      <c r="S223" s="633">
        <v>43801</v>
      </c>
      <c r="T223" s="624">
        <v>43920</v>
      </c>
      <c r="U223" s="622"/>
      <c r="V223" s="54"/>
      <c r="W223" s="65">
        <v>43920</v>
      </c>
      <c r="X223" s="82"/>
      <c r="Y223" s="83"/>
      <c r="Z223" s="84"/>
      <c r="AA223" s="85"/>
      <c r="AB223" s="62"/>
      <c r="AC223" s="62"/>
      <c r="AD223" s="62"/>
      <c r="AE223" s="54"/>
      <c r="AF223" s="65">
        <v>43799</v>
      </c>
      <c r="AG223" s="62"/>
      <c r="AH223" s="626"/>
      <c r="AI223" s="57">
        <v>43809</v>
      </c>
      <c r="AJ223" s="368" t="s">
        <v>150</v>
      </c>
      <c r="AK223" s="62" t="s">
        <v>114</v>
      </c>
      <c r="AL223" s="66">
        <f t="shared" si="30"/>
        <v>0</v>
      </c>
      <c r="AM223" s="54" t="s">
        <v>151</v>
      </c>
      <c r="AN223" s="57">
        <v>44043</v>
      </c>
      <c r="AO223" s="62" t="s">
        <v>152</v>
      </c>
      <c r="AP223" s="54"/>
      <c r="AQ223" s="57">
        <v>44067</v>
      </c>
      <c r="AR223" s="58" t="s">
        <v>5676</v>
      </c>
      <c r="AS223" s="62" t="s">
        <v>119</v>
      </c>
      <c r="AT223" s="69">
        <v>0</v>
      </c>
      <c r="AU223" s="54" t="s">
        <v>115</v>
      </c>
      <c r="AV223" s="57">
        <v>44169</v>
      </c>
      <c r="AW223" s="648" t="s">
        <v>5652</v>
      </c>
      <c r="AX223" s="68">
        <v>1</v>
      </c>
      <c r="AY223" s="57">
        <v>44182</v>
      </c>
      <c r="AZ223" s="648" t="s">
        <v>5653</v>
      </c>
      <c r="BA223" s="62" t="s">
        <v>119</v>
      </c>
      <c r="BB223" s="68">
        <v>1</v>
      </c>
      <c r="BC223" s="54" t="s">
        <v>257</v>
      </c>
      <c r="BD223" s="57">
        <v>44286</v>
      </c>
      <c r="BE223" s="627" t="s">
        <v>592</v>
      </c>
      <c r="BF223" s="68">
        <v>0</v>
      </c>
      <c r="BG223" s="57"/>
      <c r="BH223" s="648"/>
      <c r="BI223" s="62"/>
      <c r="BJ223" s="68"/>
      <c r="BK223" s="54"/>
      <c r="BL223" s="60" t="s">
        <v>310</v>
      </c>
      <c r="BM223" s="60" t="s">
        <v>260</v>
      </c>
      <c r="BN223" s="56" t="s">
        <v>4218</v>
      </c>
      <c r="BO223" s="67" t="s">
        <v>5653</v>
      </c>
      <c r="BP223" s="56" t="s">
        <v>114</v>
      </c>
      <c r="BQ223" s="57">
        <v>44182</v>
      </c>
      <c r="BR223" s="54" t="s">
        <v>310</v>
      </c>
      <c r="BS223" s="62"/>
      <c r="BT223" s="625"/>
      <c r="BU223" s="626"/>
      <c r="BV223" s="626"/>
      <c r="BW223" s="626"/>
      <c r="BX223" s="626"/>
      <c r="BY223" s="626"/>
      <c r="BZ223" s="626"/>
      <c r="CA223" s="626"/>
      <c r="CB223" s="626"/>
      <c r="CC223" s="626"/>
      <c r="CD223" s="626"/>
      <c r="CE223" s="626"/>
      <c r="CF223" s="626"/>
      <c r="CG223" s="626"/>
      <c r="CH223" s="626"/>
      <c r="CI223" s="626"/>
      <c r="CJ223" s="626"/>
      <c r="CK223" s="626"/>
      <c r="CL223" s="626"/>
      <c r="CM223" s="626"/>
      <c r="CN223" s="626"/>
      <c r="CO223" s="626"/>
      <c r="CP223" s="626"/>
      <c r="CQ223" s="626"/>
      <c r="CR223" s="626"/>
      <c r="CS223" s="626"/>
      <c r="CT223" s="626"/>
      <c r="CU223" s="626"/>
      <c r="CV223" s="626"/>
      <c r="CW223" s="626"/>
      <c r="CX223" s="626"/>
      <c r="CY223" s="626"/>
      <c r="CZ223" s="626"/>
      <c r="DA223" s="626"/>
      <c r="DB223" s="626"/>
      <c r="DC223" s="626"/>
      <c r="DD223" s="626"/>
      <c r="DE223" s="626"/>
      <c r="DF223" s="626"/>
      <c r="DG223" s="626"/>
      <c r="DH223" s="626"/>
      <c r="DI223" s="626"/>
      <c r="DJ223" s="626"/>
      <c r="DK223" s="626"/>
      <c r="DL223" s="626"/>
      <c r="DM223" s="626"/>
      <c r="DN223" s="626"/>
      <c r="DO223" s="626"/>
      <c r="DP223" s="626"/>
    </row>
    <row r="224" spans="1:120" ht="47.25" customHeight="1">
      <c r="A224" s="54">
        <v>0</v>
      </c>
      <c r="B224" s="62">
        <f t="shared" si="29"/>
        <v>58</v>
      </c>
      <c r="C224" s="55" t="s">
        <v>99</v>
      </c>
      <c r="D224" s="56">
        <v>2019</v>
      </c>
      <c r="E224" s="56" t="s">
        <v>203</v>
      </c>
      <c r="F224" s="57"/>
      <c r="G224" s="57"/>
      <c r="H224" s="55" t="s">
        <v>102</v>
      </c>
      <c r="I224" s="58" t="s">
        <v>278</v>
      </c>
      <c r="J224" s="58" t="s">
        <v>279</v>
      </c>
      <c r="K224" s="58" t="s">
        <v>280</v>
      </c>
      <c r="L224" s="622" t="s">
        <v>146</v>
      </c>
      <c r="M224" s="368" t="s">
        <v>5677</v>
      </c>
      <c r="N224" s="62"/>
      <c r="O224" s="66">
        <v>1</v>
      </c>
      <c r="P224" s="56" t="s">
        <v>5678</v>
      </c>
      <c r="Q224" s="55" t="s">
        <v>109</v>
      </c>
      <c r="R224" s="56" t="s">
        <v>296</v>
      </c>
      <c r="S224" s="624">
        <v>43801</v>
      </c>
      <c r="T224" s="624">
        <v>44012</v>
      </c>
      <c r="U224" s="622"/>
      <c r="V224" s="54"/>
      <c r="W224" s="65">
        <f t="shared" ref="W224:W316" si="31">IF(T224="","",(T224+V224))</f>
        <v>44012</v>
      </c>
      <c r="X224" s="82"/>
      <c r="Y224" s="83"/>
      <c r="Z224" s="84"/>
      <c r="AA224" s="85"/>
      <c r="AB224" s="62"/>
      <c r="AC224" s="62"/>
      <c r="AD224" s="62"/>
      <c r="AE224" s="54"/>
      <c r="AF224" s="57"/>
      <c r="AG224" s="62"/>
      <c r="AH224" s="626"/>
      <c r="AI224" s="57"/>
      <c r="AJ224" s="638"/>
      <c r="AK224" s="62"/>
      <c r="AL224" s="62"/>
      <c r="AM224" s="54"/>
      <c r="AN224" s="57">
        <v>44043</v>
      </c>
      <c r="AO224" s="627" t="s">
        <v>5679</v>
      </c>
      <c r="AP224" s="68">
        <v>1</v>
      </c>
      <c r="AQ224" s="57">
        <v>44062</v>
      </c>
      <c r="AR224" s="58" t="s">
        <v>5680</v>
      </c>
      <c r="AS224" s="62" t="s">
        <v>119</v>
      </c>
      <c r="AT224" s="69">
        <v>1</v>
      </c>
      <c r="AU224" s="54" t="s">
        <v>257</v>
      </c>
      <c r="AV224" s="57">
        <v>44169</v>
      </c>
      <c r="AW224" s="648" t="s">
        <v>5641</v>
      </c>
      <c r="AX224" s="68">
        <v>1</v>
      </c>
      <c r="AY224" s="57">
        <v>44182</v>
      </c>
      <c r="AZ224" s="368" t="s">
        <v>5641</v>
      </c>
      <c r="BA224" s="62" t="s">
        <v>119</v>
      </c>
      <c r="BB224" s="68">
        <v>1</v>
      </c>
      <c r="BC224" s="54" t="s">
        <v>257</v>
      </c>
      <c r="BD224" s="57">
        <v>44286</v>
      </c>
      <c r="BE224" s="627" t="s">
        <v>5681</v>
      </c>
      <c r="BF224" s="68">
        <v>0</v>
      </c>
      <c r="BG224" s="57"/>
      <c r="BH224" s="368"/>
      <c r="BI224" s="62"/>
      <c r="BJ224" s="68"/>
      <c r="BK224" s="54"/>
      <c r="BL224" s="60" t="s">
        <v>310</v>
      </c>
      <c r="BM224" s="60" t="s">
        <v>260</v>
      </c>
      <c r="BN224" s="54" t="s">
        <v>4218</v>
      </c>
      <c r="BO224" s="58" t="s">
        <v>5680</v>
      </c>
      <c r="BP224" s="56" t="s">
        <v>114</v>
      </c>
      <c r="BQ224" s="57">
        <v>44182</v>
      </c>
      <c r="BR224" s="54" t="s">
        <v>310</v>
      </c>
      <c r="BS224" s="62"/>
      <c r="BT224" s="625"/>
      <c r="BU224" s="626"/>
      <c r="BV224" s="626"/>
      <c r="BW224" s="626"/>
      <c r="BX224" s="626"/>
      <c r="BY224" s="626"/>
      <c r="BZ224" s="626"/>
      <c r="CA224" s="626"/>
      <c r="CB224" s="626"/>
      <c r="CC224" s="626"/>
      <c r="CD224" s="626"/>
      <c r="CE224" s="626"/>
      <c r="CF224" s="626"/>
      <c r="CG224" s="626"/>
      <c r="CH224" s="626"/>
      <c r="CI224" s="626"/>
      <c r="CJ224" s="626"/>
      <c r="CK224" s="626"/>
      <c r="CL224" s="626"/>
      <c r="CM224" s="626"/>
      <c r="CN224" s="626"/>
      <c r="CO224" s="626"/>
      <c r="CP224" s="626"/>
      <c r="CQ224" s="626"/>
      <c r="CR224" s="626"/>
      <c r="CS224" s="626"/>
      <c r="CT224" s="626"/>
      <c r="CU224" s="626"/>
      <c r="CV224" s="626"/>
      <c r="CW224" s="626"/>
      <c r="CX224" s="626"/>
      <c r="CY224" s="626"/>
      <c r="CZ224" s="626"/>
      <c r="DA224" s="626"/>
      <c r="DB224" s="626"/>
      <c r="DC224" s="626"/>
      <c r="DD224" s="626"/>
      <c r="DE224" s="626"/>
      <c r="DF224" s="626"/>
      <c r="DG224" s="626"/>
      <c r="DH224" s="626"/>
      <c r="DI224" s="626"/>
      <c r="DJ224" s="626"/>
      <c r="DK224" s="626"/>
      <c r="DL224" s="626"/>
      <c r="DM224" s="626"/>
      <c r="DN224" s="626"/>
      <c r="DO224" s="626"/>
      <c r="DP224" s="626"/>
    </row>
    <row r="225" spans="1:120" ht="96.75" customHeight="1">
      <c r="A225" s="54">
        <v>0</v>
      </c>
      <c r="B225" s="62">
        <f t="shared" si="29"/>
        <v>59</v>
      </c>
      <c r="C225" s="55" t="s">
        <v>99</v>
      </c>
      <c r="D225" s="56">
        <v>2019</v>
      </c>
      <c r="E225" s="56" t="s">
        <v>203</v>
      </c>
      <c r="F225" s="57"/>
      <c r="G225" s="57"/>
      <c r="H225" s="55" t="s">
        <v>102</v>
      </c>
      <c r="I225" s="58" t="s">
        <v>278</v>
      </c>
      <c r="J225" s="58" t="s">
        <v>279</v>
      </c>
      <c r="K225" s="58" t="s">
        <v>280</v>
      </c>
      <c r="L225" s="622" t="s">
        <v>146</v>
      </c>
      <c r="M225" s="368" t="s">
        <v>5682</v>
      </c>
      <c r="N225" s="62"/>
      <c r="O225" s="66">
        <v>1</v>
      </c>
      <c r="P225" s="56" t="s">
        <v>5683</v>
      </c>
      <c r="Q225" s="55" t="s">
        <v>109</v>
      </c>
      <c r="R225" s="56" t="s">
        <v>296</v>
      </c>
      <c r="S225" s="624">
        <v>43801</v>
      </c>
      <c r="T225" s="624">
        <v>44012</v>
      </c>
      <c r="U225" s="622"/>
      <c r="V225" s="54"/>
      <c r="W225" s="65">
        <f t="shared" si="31"/>
        <v>44012</v>
      </c>
      <c r="X225" s="82"/>
      <c r="Y225" s="83"/>
      <c r="Z225" s="84"/>
      <c r="AA225" s="85"/>
      <c r="AB225" s="62"/>
      <c r="AC225" s="62"/>
      <c r="AD225" s="62"/>
      <c r="AE225" s="54"/>
      <c r="AF225" s="57"/>
      <c r="AG225" s="62"/>
      <c r="AH225" s="626"/>
      <c r="AI225" s="57"/>
      <c r="AJ225" s="638"/>
      <c r="AK225" s="62"/>
      <c r="AL225" s="62"/>
      <c r="AM225" s="54"/>
      <c r="AN225" s="57">
        <v>44043</v>
      </c>
      <c r="AO225" s="627" t="s">
        <v>5684</v>
      </c>
      <c r="AP225" s="68">
        <v>1</v>
      </c>
      <c r="AQ225" s="65">
        <v>44062</v>
      </c>
      <c r="AR225" s="627" t="s">
        <v>5685</v>
      </c>
      <c r="AS225" s="70" t="s">
        <v>119</v>
      </c>
      <c r="AT225" s="69">
        <v>1</v>
      </c>
      <c r="AU225" s="54" t="s">
        <v>257</v>
      </c>
      <c r="AV225" s="57">
        <v>44169</v>
      </c>
      <c r="AW225" s="648" t="s">
        <v>5641</v>
      </c>
      <c r="AX225" s="68">
        <v>1</v>
      </c>
      <c r="AY225" s="57">
        <v>44182</v>
      </c>
      <c r="AZ225" s="368" t="s">
        <v>5641</v>
      </c>
      <c r="BA225" s="62" t="s">
        <v>119</v>
      </c>
      <c r="BB225" s="68">
        <v>1</v>
      </c>
      <c r="BC225" s="54" t="s">
        <v>257</v>
      </c>
      <c r="BD225" s="57">
        <v>44286</v>
      </c>
      <c r="BE225" s="627" t="s">
        <v>5681</v>
      </c>
      <c r="BF225" s="68">
        <v>0</v>
      </c>
      <c r="BG225" s="57"/>
      <c r="BH225" s="368"/>
      <c r="BI225" s="62"/>
      <c r="BJ225" s="68"/>
      <c r="BK225" s="54"/>
      <c r="BL225" s="60" t="s">
        <v>310</v>
      </c>
      <c r="BM225" s="60" t="s">
        <v>260</v>
      </c>
      <c r="BN225" s="54" t="s">
        <v>4218</v>
      </c>
      <c r="BO225" s="627" t="s">
        <v>5685</v>
      </c>
      <c r="BP225" s="56" t="s">
        <v>114</v>
      </c>
      <c r="BQ225" s="57">
        <v>44182</v>
      </c>
      <c r="BR225" s="54" t="s">
        <v>310</v>
      </c>
      <c r="BS225" s="62"/>
      <c r="BT225" s="625"/>
      <c r="BU225" s="626"/>
      <c r="BV225" s="626"/>
      <c r="BW225" s="626"/>
      <c r="BX225" s="626"/>
      <c r="BY225" s="626"/>
      <c r="BZ225" s="626"/>
      <c r="CA225" s="626"/>
      <c r="CB225" s="626"/>
      <c r="CC225" s="626"/>
      <c r="CD225" s="626"/>
      <c r="CE225" s="626"/>
      <c r="CF225" s="626"/>
      <c r="CG225" s="626"/>
      <c r="CH225" s="626"/>
      <c r="CI225" s="626"/>
      <c r="CJ225" s="626"/>
      <c r="CK225" s="626"/>
      <c r="CL225" s="626"/>
      <c r="CM225" s="626"/>
      <c r="CN225" s="626"/>
      <c r="CO225" s="626"/>
      <c r="CP225" s="626"/>
      <c r="CQ225" s="626"/>
      <c r="CR225" s="626"/>
      <c r="CS225" s="626"/>
      <c r="CT225" s="626"/>
      <c r="CU225" s="626"/>
      <c r="CV225" s="626"/>
      <c r="CW225" s="626"/>
      <c r="CX225" s="626"/>
      <c r="CY225" s="626"/>
      <c r="CZ225" s="626"/>
      <c r="DA225" s="626"/>
      <c r="DB225" s="626"/>
      <c r="DC225" s="626"/>
      <c r="DD225" s="626"/>
      <c r="DE225" s="626"/>
      <c r="DF225" s="626"/>
      <c r="DG225" s="626"/>
      <c r="DH225" s="626"/>
      <c r="DI225" s="626"/>
      <c r="DJ225" s="626"/>
      <c r="DK225" s="626"/>
      <c r="DL225" s="626"/>
      <c r="DM225" s="626"/>
      <c r="DN225" s="626"/>
      <c r="DO225" s="626"/>
      <c r="DP225" s="626"/>
    </row>
    <row r="226" spans="1:120" ht="47.25" customHeight="1">
      <c r="A226" s="54">
        <v>38</v>
      </c>
      <c r="B226" s="62">
        <f t="shared" si="29"/>
        <v>60</v>
      </c>
      <c r="C226" s="55" t="s">
        <v>99</v>
      </c>
      <c r="D226" s="56">
        <v>2019</v>
      </c>
      <c r="E226" s="56" t="s">
        <v>203</v>
      </c>
      <c r="F226" s="57"/>
      <c r="G226" s="57"/>
      <c r="H226" s="55" t="s">
        <v>102</v>
      </c>
      <c r="I226" s="58" t="s">
        <v>278</v>
      </c>
      <c r="J226" s="58" t="s">
        <v>5686</v>
      </c>
      <c r="K226" s="58" t="s">
        <v>5687</v>
      </c>
      <c r="L226" s="622" t="s">
        <v>146</v>
      </c>
      <c r="M226" s="368" t="s">
        <v>5688</v>
      </c>
      <c r="N226" s="62"/>
      <c r="O226" s="66">
        <v>1</v>
      </c>
      <c r="P226" s="56" t="s">
        <v>5689</v>
      </c>
      <c r="Q226" s="55" t="s">
        <v>109</v>
      </c>
      <c r="R226" s="56" t="s">
        <v>5690</v>
      </c>
      <c r="S226" s="624">
        <v>43801</v>
      </c>
      <c r="T226" s="624">
        <v>44012</v>
      </c>
      <c r="U226" s="622"/>
      <c r="V226" s="54"/>
      <c r="W226" s="65">
        <f t="shared" si="31"/>
        <v>44012</v>
      </c>
      <c r="X226" s="82"/>
      <c r="Y226" s="83"/>
      <c r="Z226" s="84"/>
      <c r="AA226" s="85"/>
      <c r="AB226" s="62"/>
      <c r="AC226" s="62"/>
      <c r="AD226" s="62"/>
      <c r="AE226" s="54"/>
      <c r="AF226" s="57"/>
      <c r="AG226" s="62"/>
      <c r="AH226" s="626"/>
      <c r="AI226" s="57"/>
      <c r="AJ226" s="638"/>
      <c r="AK226" s="62"/>
      <c r="AL226" s="62"/>
      <c r="AM226" s="54"/>
      <c r="AN226" s="57">
        <v>44043</v>
      </c>
      <c r="AO226" s="627" t="s">
        <v>5691</v>
      </c>
      <c r="AP226" s="68" t="s">
        <v>5692</v>
      </c>
      <c r="AQ226" s="57">
        <v>44062</v>
      </c>
      <c r="AR226" s="70" t="s">
        <v>5693</v>
      </c>
      <c r="AS226" s="70" t="s">
        <v>119</v>
      </c>
      <c r="AT226" s="69">
        <v>1</v>
      </c>
      <c r="AU226" s="54" t="s">
        <v>257</v>
      </c>
      <c r="AV226" s="57">
        <v>44169</v>
      </c>
      <c r="AW226" s="648" t="s">
        <v>5641</v>
      </c>
      <c r="AX226" s="68">
        <v>1</v>
      </c>
      <c r="AY226" s="57">
        <v>44182</v>
      </c>
      <c r="AZ226" s="368" t="s">
        <v>5641</v>
      </c>
      <c r="BA226" s="62" t="s">
        <v>119</v>
      </c>
      <c r="BB226" s="68">
        <v>1</v>
      </c>
      <c r="BC226" s="54" t="s">
        <v>257</v>
      </c>
      <c r="BD226" s="57">
        <v>44286</v>
      </c>
      <c r="BE226" s="627" t="s">
        <v>5681</v>
      </c>
      <c r="BF226" s="68">
        <v>0</v>
      </c>
      <c r="BG226" s="57"/>
      <c r="BH226" s="368"/>
      <c r="BI226" s="62"/>
      <c r="BJ226" s="68"/>
      <c r="BK226" s="54"/>
      <c r="BL226" s="60" t="s">
        <v>310</v>
      </c>
      <c r="BM226" s="60" t="s">
        <v>260</v>
      </c>
      <c r="BN226" s="54" t="s">
        <v>4218</v>
      </c>
      <c r="BO226" s="58" t="s">
        <v>5693</v>
      </c>
      <c r="BP226" s="56" t="s">
        <v>114</v>
      </c>
      <c r="BQ226" s="57">
        <v>44182</v>
      </c>
      <c r="BR226" s="54" t="s">
        <v>310</v>
      </c>
      <c r="BS226" s="62"/>
      <c r="BT226" s="625"/>
      <c r="BU226" s="626"/>
      <c r="BV226" s="626"/>
      <c r="BW226" s="626"/>
      <c r="BX226" s="626"/>
      <c r="BY226" s="626"/>
      <c r="BZ226" s="626"/>
      <c r="CA226" s="626"/>
      <c r="CB226" s="626"/>
      <c r="CC226" s="626"/>
      <c r="CD226" s="626"/>
      <c r="CE226" s="626"/>
      <c r="CF226" s="626"/>
      <c r="CG226" s="626"/>
      <c r="CH226" s="626"/>
      <c r="CI226" s="626"/>
      <c r="CJ226" s="626"/>
      <c r="CK226" s="626"/>
      <c r="CL226" s="626"/>
      <c r="CM226" s="626"/>
      <c r="CN226" s="626"/>
      <c r="CO226" s="626"/>
      <c r="CP226" s="626"/>
      <c r="CQ226" s="626"/>
      <c r="CR226" s="626"/>
      <c r="CS226" s="626"/>
      <c r="CT226" s="626"/>
      <c r="CU226" s="626"/>
      <c r="CV226" s="626"/>
      <c r="CW226" s="626"/>
      <c r="CX226" s="626"/>
      <c r="CY226" s="626"/>
      <c r="CZ226" s="626"/>
      <c r="DA226" s="626"/>
      <c r="DB226" s="626"/>
      <c r="DC226" s="626"/>
      <c r="DD226" s="626"/>
      <c r="DE226" s="626"/>
      <c r="DF226" s="626"/>
      <c r="DG226" s="626"/>
      <c r="DH226" s="626"/>
      <c r="DI226" s="626"/>
      <c r="DJ226" s="626"/>
      <c r="DK226" s="626"/>
      <c r="DL226" s="626"/>
      <c r="DM226" s="626"/>
      <c r="DN226" s="626"/>
      <c r="DO226" s="626"/>
      <c r="DP226" s="626"/>
    </row>
    <row r="227" spans="1:120" ht="47.25" customHeight="1">
      <c r="A227" s="54">
        <v>39</v>
      </c>
      <c r="B227" s="62">
        <f t="shared" si="29"/>
        <v>61</v>
      </c>
      <c r="C227" s="55" t="s">
        <v>99</v>
      </c>
      <c r="D227" s="56">
        <v>2019</v>
      </c>
      <c r="E227" s="56" t="s">
        <v>203</v>
      </c>
      <c r="F227" s="57"/>
      <c r="G227" s="57"/>
      <c r="H227" s="55" t="s">
        <v>102</v>
      </c>
      <c r="I227" s="58" t="s">
        <v>629</v>
      </c>
      <c r="J227" s="58" t="s">
        <v>630</v>
      </c>
      <c r="K227" s="58" t="s">
        <v>631</v>
      </c>
      <c r="L227" s="622" t="s">
        <v>146</v>
      </c>
      <c r="M227" s="368" t="s">
        <v>5694</v>
      </c>
      <c r="N227" s="62"/>
      <c r="O227" s="66">
        <v>1</v>
      </c>
      <c r="P227" s="56" t="s">
        <v>5695</v>
      </c>
      <c r="Q227" s="55" t="s">
        <v>109</v>
      </c>
      <c r="R227" s="56" t="s">
        <v>296</v>
      </c>
      <c r="S227" s="624">
        <v>43800</v>
      </c>
      <c r="T227" s="624">
        <v>44012</v>
      </c>
      <c r="U227" s="622"/>
      <c r="V227" s="54"/>
      <c r="W227" s="65">
        <f t="shared" si="31"/>
        <v>44012</v>
      </c>
      <c r="X227" s="82"/>
      <c r="Y227" s="83"/>
      <c r="Z227" s="84"/>
      <c r="AA227" s="85"/>
      <c r="AB227" s="62"/>
      <c r="AC227" s="62"/>
      <c r="AD227" s="62"/>
      <c r="AE227" s="54"/>
      <c r="AF227" s="57"/>
      <c r="AG227" s="62"/>
      <c r="AH227" s="626"/>
      <c r="AI227" s="57"/>
      <c r="AJ227" s="638"/>
      <c r="AK227" s="62"/>
      <c r="AL227" s="62"/>
      <c r="AM227" s="54"/>
      <c r="AN227" s="57">
        <v>44043</v>
      </c>
      <c r="AO227" s="627" t="s">
        <v>5696</v>
      </c>
      <c r="AP227" s="68">
        <v>1</v>
      </c>
      <c r="AQ227" s="57">
        <v>44062</v>
      </c>
      <c r="AR227" s="70" t="s">
        <v>5697</v>
      </c>
      <c r="AS227" s="62" t="s">
        <v>119</v>
      </c>
      <c r="AT227" s="69">
        <v>1</v>
      </c>
      <c r="AU227" s="54" t="s">
        <v>257</v>
      </c>
      <c r="AV227" s="57">
        <v>44169</v>
      </c>
      <c r="AW227" s="648" t="s">
        <v>5641</v>
      </c>
      <c r="AX227" s="68">
        <v>1</v>
      </c>
      <c r="AY227" s="57">
        <v>44182</v>
      </c>
      <c r="AZ227" s="368" t="s">
        <v>5641</v>
      </c>
      <c r="BA227" s="62" t="s">
        <v>119</v>
      </c>
      <c r="BB227" s="68">
        <v>1</v>
      </c>
      <c r="BC227" s="54" t="s">
        <v>257</v>
      </c>
      <c r="BD227" s="57">
        <v>44286</v>
      </c>
      <c r="BE227" s="627" t="s">
        <v>5681</v>
      </c>
      <c r="BF227" s="68">
        <v>0</v>
      </c>
      <c r="BG227" s="57"/>
      <c r="BH227" s="368"/>
      <c r="BI227" s="62"/>
      <c r="BJ227" s="68"/>
      <c r="BK227" s="54"/>
      <c r="BL227" s="60" t="s">
        <v>310</v>
      </c>
      <c r="BM227" s="60" t="s">
        <v>260</v>
      </c>
      <c r="BN227" s="54" t="s">
        <v>4218</v>
      </c>
      <c r="BO227" s="58" t="s">
        <v>5697</v>
      </c>
      <c r="BP227" s="56" t="s">
        <v>114</v>
      </c>
      <c r="BQ227" s="57">
        <v>44182</v>
      </c>
      <c r="BR227" s="54" t="s">
        <v>310</v>
      </c>
      <c r="BS227" s="62"/>
      <c r="BT227" s="625"/>
      <c r="BU227" s="626"/>
      <c r="BV227" s="626"/>
      <c r="BW227" s="626"/>
      <c r="BX227" s="626"/>
      <c r="BY227" s="626"/>
      <c r="BZ227" s="626"/>
      <c r="CA227" s="626"/>
      <c r="CB227" s="626"/>
      <c r="CC227" s="626"/>
      <c r="CD227" s="626"/>
      <c r="CE227" s="626"/>
      <c r="CF227" s="626"/>
      <c r="CG227" s="626"/>
      <c r="CH227" s="626"/>
      <c r="CI227" s="626"/>
      <c r="CJ227" s="626"/>
      <c r="CK227" s="626"/>
      <c r="CL227" s="626"/>
      <c r="CM227" s="626"/>
      <c r="CN227" s="626"/>
      <c r="CO227" s="626"/>
      <c r="CP227" s="626"/>
      <c r="CQ227" s="626"/>
      <c r="CR227" s="626"/>
      <c r="CS227" s="626"/>
      <c r="CT227" s="626"/>
      <c r="CU227" s="626"/>
      <c r="CV227" s="626"/>
      <c r="CW227" s="626"/>
      <c r="CX227" s="626"/>
      <c r="CY227" s="626"/>
      <c r="CZ227" s="626"/>
      <c r="DA227" s="626"/>
      <c r="DB227" s="626"/>
      <c r="DC227" s="626"/>
      <c r="DD227" s="626"/>
      <c r="DE227" s="626"/>
      <c r="DF227" s="626"/>
      <c r="DG227" s="626"/>
      <c r="DH227" s="626"/>
      <c r="DI227" s="626"/>
      <c r="DJ227" s="626"/>
      <c r="DK227" s="626"/>
      <c r="DL227" s="626"/>
      <c r="DM227" s="626"/>
      <c r="DN227" s="626"/>
      <c r="DO227" s="626"/>
      <c r="DP227" s="626"/>
    </row>
    <row r="228" spans="1:120" ht="47.25" customHeight="1">
      <c r="A228" s="54">
        <v>41</v>
      </c>
      <c r="B228" s="62">
        <f t="shared" si="29"/>
        <v>62</v>
      </c>
      <c r="C228" s="629" t="s">
        <v>99</v>
      </c>
      <c r="D228" s="391">
        <v>2019</v>
      </c>
      <c r="E228" s="391" t="s">
        <v>772</v>
      </c>
      <c r="F228" s="630">
        <v>43934</v>
      </c>
      <c r="G228" s="630"/>
      <c r="H228" s="55" t="s">
        <v>102</v>
      </c>
      <c r="I228" s="627" t="s">
        <v>5698</v>
      </c>
      <c r="J228" s="368" t="s">
        <v>5699</v>
      </c>
      <c r="K228" s="368" t="s">
        <v>4960</v>
      </c>
      <c r="L228" s="622" t="s">
        <v>146</v>
      </c>
      <c r="M228" s="627" t="s">
        <v>5564</v>
      </c>
      <c r="N228" s="627"/>
      <c r="O228" s="649">
        <v>1</v>
      </c>
      <c r="P228" s="56" t="s">
        <v>5700</v>
      </c>
      <c r="Q228" s="55" t="s">
        <v>109</v>
      </c>
      <c r="R228" s="642" t="s">
        <v>110</v>
      </c>
      <c r="S228" s="650">
        <v>43952</v>
      </c>
      <c r="T228" s="624">
        <v>44012</v>
      </c>
      <c r="U228" s="634"/>
      <c r="V228" s="635"/>
      <c r="W228" s="630">
        <f t="shared" si="31"/>
        <v>44012</v>
      </c>
      <c r="X228" s="636"/>
      <c r="Y228" s="631"/>
      <c r="Z228" s="635"/>
      <c r="AA228" s="637"/>
      <c r="AB228" s="631"/>
      <c r="AC228" s="631"/>
      <c r="AD228" s="631"/>
      <c r="AE228" s="635"/>
      <c r="AF228" s="636"/>
      <c r="AG228" s="631"/>
      <c r="AH228" s="626"/>
      <c r="AI228" s="636"/>
      <c r="AJ228" s="638"/>
      <c r="AK228" s="631"/>
      <c r="AL228" s="631"/>
      <c r="AM228" s="635"/>
      <c r="AN228" s="57">
        <v>44043</v>
      </c>
      <c r="AO228" s="368" t="s">
        <v>5701</v>
      </c>
      <c r="AP228" s="68">
        <v>1</v>
      </c>
      <c r="AQ228" s="57">
        <v>44067</v>
      </c>
      <c r="AR228" s="627" t="s">
        <v>5702</v>
      </c>
      <c r="AS228" s="631" t="s">
        <v>119</v>
      </c>
      <c r="AT228" s="69">
        <v>0</v>
      </c>
      <c r="AU228" s="635" t="s">
        <v>115</v>
      </c>
      <c r="AV228" s="57">
        <v>44169</v>
      </c>
      <c r="AW228" s="648" t="s">
        <v>5703</v>
      </c>
      <c r="AX228" s="640">
        <v>1</v>
      </c>
      <c r="AY228" s="57">
        <v>44182</v>
      </c>
      <c r="AZ228" s="641" t="s">
        <v>5611</v>
      </c>
      <c r="BA228" s="62" t="s">
        <v>119</v>
      </c>
      <c r="BB228" s="68">
        <v>1</v>
      </c>
      <c r="BC228" s="635" t="s">
        <v>257</v>
      </c>
      <c r="BD228" s="57">
        <v>44286</v>
      </c>
      <c r="BE228" s="627" t="s">
        <v>5704</v>
      </c>
      <c r="BF228" s="68">
        <v>0</v>
      </c>
      <c r="BG228" s="57"/>
      <c r="BH228" s="641"/>
      <c r="BI228" s="62"/>
      <c r="BJ228" s="68"/>
      <c r="BK228" s="635"/>
      <c r="BL228" s="60" t="s">
        <v>310</v>
      </c>
      <c r="BM228" s="60" t="s">
        <v>310</v>
      </c>
      <c r="BN228" s="635" t="s">
        <v>4218</v>
      </c>
      <c r="BO228" s="627" t="s">
        <v>5612</v>
      </c>
      <c r="BP228" s="56" t="s">
        <v>119</v>
      </c>
      <c r="BQ228" s="57">
        <v>44182</v>
      </c>
      <c r="BR228" s="54" t="s">
        <v>310</v>
      </c>
      <c r="BS228" s="631"/>
      <c r="BT228" s="625"/>
      <c r="BU228" s="626"/>
      <c r="BV228" s="626"/>
      <c r="BW228" s="626"/>
      <c r="BX228" s="626"/>
      <c r="BY228" s="626"/>
      <c r="BZ228" s="626"/>
      <c r="CA228" s="626"/>
      <c r="CB228" s="626"/>
      <c r="CC228" s="626"/>
      <c r="CD228" s="626"/>
      <c r="CE228" s="626"/>
      <c r="CF228" s="626"/>
      <c r="CG228" s="626"/>
      <c r="CH228" s="626"/>
      <c r="CI228" s="626"/>
      <c r="CJ228" s="626"/>
      <c r="CK228" s="626"/>
      <c r="CL228" s="626"/>
      <c r="CM228" s="626"/>
      <c r="CN228" s="626"/>
      <c r="CO228" s="626"/>
      <c r="CP228" s="626"/>
      <c r="CQ228" s="626"/>
      <c r="CR228" s="626"/>
      <c r="CS228" s="626"/>
      <c r="CT228" s="626"/>
      <c r="CU228" s="626"/>
      <c r="CV228" s="626"/>
      <c r="CW228" s="626"/>
      <c r="CX228" s="626"/>
      <c r="CY228" s="626"/>
      <c r="CZ228" s="626"/>
      <c r="DA228" s="626"/>
      <c r="DB228" s="626"/>
      <c r="DC228" s="626"/>
      <c r="DD228" s="626"/>
      <c r="DE228" s="626"/>
      <c r="DF228" s="626"/>
      <c r="DG228" s="626"/>
      <c r="DH228" s="626"/>
      <c r="DI228" s="626"/>
      <c r="DJ228" s="626"/>
      <c r="DK228" s="626"/>
      <c r="DL228" s="626"/>
      <c r="DM228" s="626"/>
      <c r="DN228" s="626"/>
      <c r="DO228" s="626"/>
      <c r="DP228" s="626"/>
    </row>
    <row r="229" spans="1:120" ht="47.25" customHeight="1">
      <c r="A229" s="54">
        <v>42</v>
      </c>
      <c r="B229" s="62">
        <f t="shared" si="29"/>
        <v>63</v>
      </c>
      <c r="C229" s="55" t="s">
        <v>99</v>
      </c>
      <c r="D229" s="56">
        <v>2019</v>
      </c>
      <c r="E229" s="56" t="s">
        <v>5278</v>
      </c>
      <c r="F229" s="65">
        <v>43819</v>
      </c>
      <c r="G229" s="65"/>
      <c r="H229" s="55" t="s">
        <v>102</v>
      </c>
      <c r="I229" s="368" t="s">
        <v>5705</v>
      </c>
      <c r="J229" s="368" t="s">
        <v>5706</v>
      </c>
      <c r="K229" s="368" t="s">
        <v>646</v>
      </c>
      <c r="L229" s="55" t="s">
        <v>146</v>
      </c>
      <c r="M229" s="368" t="s">
        <v>5707</v>
      </c>
      <c r="N229" s="368"/>
      <c r="O229" s="68">
        <v>1</v>
      </c>
      <c r="P229" s="56" t="s">
        <v>5289</v>
      </c>
      <c r="Q229" s="55" t="s">
        <v>109</v>
      </c>
      <c r="R229" s="81" t="s">
        <v>665</v>
      </c>
      <c r="S229" s="624">
        <v>43998</v>
      </c>
      <c r="T229" s="624">
        <v>44101</v>
      </c>
      <c r="U229" s="622"/>
      <c r="V229" s="54"/>
      <c r="W229" s="65">
        <f t="shared" si="31"/>
        <v>44101</v>
      </c>
      <c r="X229" s="57"/>
      <c r="Y229" s="62"/>
      <c r="Z229" s="54"/>
      <c r="AA229" s="116"/>
      <c r="AB229" s="62"/>
      <c r="AC229" s="62"/>
      <c r="AD229" s="62"/>
      <c r="AE229" s="54"/>
      <c r="AF229" s="62"/>
      <c r="AG229" s="62"/>
      <c r="AH229" s="62"/>
      <c r="AI229" s="57"/>
      <c r="AJ229" s="638"/>
      <c r="AK229" s="62"/>
      <c r="AL229" s="62"/>
      <c r="AM229" s="54"/>
      <c r="AN229" s="57">
        <v>44043</v>
      </c>
      <c r="AO229" s="368" t="s">
        <v>5284</v>
      </c>
      <c r="AP229" s="68">
        <f>2/2</f>
        <v>1</v>
      </c>
      <c r="AQ229" s="57">
        <v>44067</v>
      </c>
      <c r="AR229" s="58" t="s">
        <v>5285</v>
      </c>
      <c r="AS229" s="631" t="s">
        <v>119</v>
      </c>
      <c r="AT229" s="69">
        <v>1</v>
      </c>
      <c r="AU229" s="54" t="s">
        <v>257</v>
      </c>
      <c r="AV229" s="57">
        <v>44169</v>
      </c>
      <c r="AW229" s="648" t="s">
        <v>5641</v>
      </c>
      <c r="AX229" s="68">
        <v>1</v>
      </c>
      <c r="AY229" s="57">
        <v>44182</v>
      </c>
      <c r="AZ229" s="368" t="s">
        <v>5641</v>
      </c>
      <c r="BA229" s="62" t="s">
        <v>119</v>
      </c>
      <c r="BB229" s="68">
        <v>1</v>
      </c>
      <c r="BC229" s="54" t="s">
        <v>257</v>
      </c>
      <c r="BD229" s="57">
        <v>44286</v>
      </c>
      <c r="BE229" s="627" t="s">
        <v>592</v>
      </c>
      <c r="BF229" s="68">
        <v>0</v>
      </c>
      <c r="BG229" s="57"/>
      <c r="BH229" s="368"/>
      <c r="BI229" s="62"/>
      <c r="BJ229" s="68"/>
      <c r="BK229" s="54"/>
      <c r="BL229" s="60" t="s">
        <v>310</v>
      </c>
      <c r="BM229" s="60" t="s">
        <v>260</v>
      </c>
      <c r="BN229" s="54" t="s">
        <v>4218</v>
      </c>
      <c r="BO229" s="58" t="s">
        <v>5285</v>
      </c>
      <c r="BP229" s="56" t="s">
        <v>114</v>
      </c>
      <c r="BQ229" s="57">
        <v>44182</v>
      </c>
      <c r="BR229" s="54" t="s">
        <v>310</v>
      </c>
      <c r="BS229" s="62"/>
      <c r="BT229" s="625"/>
      <c r="BU229" s="626"/>
      <c r="BV229" s="626"/>
      <c r="BW229" s="626"/>
      <c r="BX229" s="626"/>
      <c r="BY229" s="626"/>
      <c r="BZ229" s="626"/>
      <c r="CA229" s="626"/>
      <c r="CB229" s="626"/>
      <c r="CC229" s="626"/>
      <c r="CD229" s="626"/>
      <c r="CE229" s="626"/>
      <c r="CF229" s="626"/>
      <c r="CG229" s="626"/>
      <c r="CH229" s="626"/>
      <c r="CI229" s="626"/>
      <c r="CJ229" s="626"/>
      <c r="CK229" s="626"/>
      <c r="CL229" s="626"/>
      <c r="CM229" s="626"/>
      <c r="CN229" s="626"/>
      <c r="CO229" s="626"/>
      <c r="CP229" s="626"/>
      <c r="CQ229" s="626"/>
      <c r="CR229" s="626"/>
      <c r="CS229" s="626"/>
      <c r="CT229" s="626"/>
      <c r="CU229" s="626"/>
      <c r="CV229" s="626"/>
      <c r="CW229" s="626"/>
      <c r="CX229" s="626"/>
      <c r="CY229" s="626"/>
      <c r="CZ229" s="626"/>
      <c r="DA229" s="626"/>
      <c r="DB229" s="626"/>
      <c r="DC229" s="626"/>
      <c r="DD229" s="626"/>
      <c r="DE229" s="626"/>
      <c r="DF229" s="626"/>
      <c r="DG229" s="626"/>
      <c r="DH229" s="626"/>
      <c r="DI229" s="626"/>
      <c r="DJ229" s="626"/>
      <c r="DK229" s="626"/>
      <c r="DL229" s="626"/>
      <c r="DM229" s="626"/>
      <c r="DN229" s="626"/>
      <c r="DO229" s="626"/>
      <c r="DP229" s="626"/>
    </row>
    <row r="230" spans="1:120" ht="47.25" customHeight="1">
      <c r="A230" s="54">
        <v>0</v>
      </c>
      <c r="B230" s="62">
        <f t="shared" si="29"/>
        <v>64</v>
      </c>
      <c r="C230" s="55" t="s">
        <v>99</v>
      </c>
      <c r="D230" s="56">
        <v>2019</v>
      </c>
      <c r="E230" s="56" t="s">
        <v>311</v>
      </c>
      <c r="F230" s="65">
        <v>43819</v>
      </c>
      <c r="G230" s="65"/>
      <c r="H230" s="55" t="s">
        <v>102</v>
      </c>
      <c r="I230" s="368" t="s">
        <v>5708</v>
      </c>
      <c r="J230" s="368" t="s">
        <v>645</v>
      </c>
      <c r="K230" s="368" t="s">
        <v>646</v>
      </c>
      <c r="L230" s="55" t="s">
        <v>146</v>
      </c>
      <c r="M230" s="368" t="s">
        <v>5709</v>
      </c>
      <c r="N230" s="627"/>
      <c r="O230" s="68">
        <v>1</v>
      </c>
      <c r="P230" s="56" t="s">
        <v>5710</v>
      </c>
      <c r="Q230" s="55" t="s">
        <v>109</v>
      </c>
      <c r="R230" s="81" t="s">
        <v>665</v>
      </c>
      <c r="S230" s="624">
        <v>43998</v>
      </c>
      <c r="T230" s="624">
        <v>44101</v>
      </c>
      <c r="U230" s="622"/>
      <c r="V230" s="54"/>
      <c r="W230" s="65">
        <f t="shared" si="31"/>
        <v>44101</v>
      </c>
      <c r="X230" s="57"/>
      <c r="Y230" s="62"/>
      <c r="Z230" s="54"/>
      <c r="AA230" s="116"/>
      <c r="AB230" s="62"/>
      <c r="AC230" s="62"/>
      <c r="AD230" s="62"/>
      <c r="AE230" s="54"/>
      <c r="AF230" s="62"/>
      <c r="AG230" s="62"/>
      <c r="AH230" s="62"/>
      <c r="AI230" s="57"/>
      <c r="AJ230" s="638"/>
      <c r="AK230" s="62"/>
      <c r="AL230" s="62"/>
      <c r="AM230" s="54"/>
      <c r="AN230" s="57">
        <v>44043</v>
      </c>
      <c r="AO230" s="368" t="s">
        <v>5711</v>
      </c>
      <c r="AP230" s="68">
        <f>30/30</f>
        <v>1</v>
      </c>
      <c r="AQ230" s="57">
        <v>44067</v>
      </c>
      <c r="AR230" s="67" t="s">
        <v>5712</v>
      </c>
      <c r="AS230" s="631" t="s">
        <v>119</v>
      </c>
      <c r="AT230" s="69">
        <v>1</v>
      </c>
      <c r="AU230" s="54" t="s">
        <v>257</v>
      </c>
      <c r="AV230" s="57">
        <v>44169</v>
      </c>
      <c r="AW230" s="648" t="s">
        <v>5641</v>
      </c>
      <c r="AX230" s="68">
        <v>1</v>
      </c>
      <c r="AY230" s="57">
        <v>44182</v>
      </c>
      <c r="AZ230" s="368" t="s">
        <v>5641</v>
      </c>
      <c r="BA230" s="62" t="s">
        <v>119</v>
      </c>
      <c r="BB230" s="68">
        <v>1</v>
      </c>
      <c r="BC230" s="54" t="s">
        <v>257</v>
      </c>
      <c r="BD230" s="57">
        <v>44286</v>
      </c>
      <c r="BE230" s="627" t="s">
        <v>592</v>
      </c>
      <c r="BF230" s="68">
        <v>0</v>
      </c>
      <c r="BG230" s="57"/>
      <c r="BH230" s="368"/>
      <c r="BI230" s="62"/>
      <c r="BJ230" s="68"/>
      <c r="BK230" s="54"/>
      <c r="BL230" s="60" t="s">
        <v>310</v>
      </c>
      <c r="BM230" s="60" t="s">
        <v>260</v>
      </c>
      <c r="BN230" s="54" t="s">
        <v>4218</v>
      </c>
      <c r="BO230" s="67" t="s">
        <v>5712</v>
      </c>
      <c r="BP230" s="56" t="s">
        <v>114</v>
      </c>
      <c r="BQ230" s="57">
        <v>44182</v>
      </c>
      <c r="BR230" s="54" t="s">
        <v>310</v>
      </c>
      <c r="BS230" s="62"/>
      <c r="BT230" s="625"/>
      <c r="BU230" s="626"/>
      <c r="BV230" s="626"/>
      <c r="BW230" s="626"/>
      <c r="BX230" s="626"/>
      <c r="BY230" s="626"/>
      <c r="BZ230" s="626"/>
      <c r="CA230" s="626"/>
      <c r="CB230" s="626"/>
      <c r="CC230" s="626"/>
      <c r="CD230" s="626"/>
      <c r="CE230" s="626"/>
      <c r="CF230" s="626"/>
      <c r="CG230" s="626"/>
      <c r="CH230" s="626"/>
      <c r="CI230" s="626"/>
      <c r="CJ230" s="626"/>
      <c r="CK230" s="626"/>
      <c r="CL230" s="626"/>
      <c r="CM230" s="626"/>
      <c r="CN230" s="626"/>
      <c r="CO230" s="626"/>
      <c r="CP230" s="626"/>
      <c r="CQ230" s="626"/>
      <c r="CR230" s="626"/>
      <c r="CS230" s="626"/>
      <c r="CT230" s="626"/>
      <c r="CU230" s="626"/>
      <c r="CV230" s="626"/>
      <c r="CW230" s="626"/>
      <c r="CX230" s="626"/>
      <c r="CY230" s="626"/>
      <c r="CZ230" s="626"/>
      <c r="DA230" s="626"/>
      <c r="DB230" s="626"/>
      <c r="DC230" s="626"/>
      <c r="DD230" s="626"/>
      <c r="DE230" s="626"/>
      <c r="DF230" s="626"/>
      <c r="DG230" s="626"/>
      <c r="DH230" s="626"/>
      <c r="DI230" s="626"/>
      <c r="DJ230" s="626"/>
      <c r="DK230" s="626"/>
      <c r="DL230" s="626"/>
      <c r="DM230" s="626"/>
      <c r="DN230" s="626"/>
      <c r="DO230" s="626"/>
      <c r="DP230" s="626"/>
    </row>
    <row r="231" spans="1:120" ht="47.25" customHeight="1">
      <c r="A231" s="54">
        <v>0</v>
      </c>
      <c r="B231" s="62">
        <f t="shared" si="29"/>
        <v>65</v>
      </c>
      <c r="C231" s="55" t="s">
        <v>99</v>
      </c>
      <c r="D231" s="56">
        <v>2019</v>
      </c>
      <c r="E231" s="56" t="s">
        <v>311</v>
      </c>
      <c r="F231" s="65">
        <v>43819</v>
      </c>
      <c r="G231" s="65"/>
      <c r="H231" s="55" t="s">
        <v>102</v>
      </c>
      <c r="I231" s="368" t="s">
        <v>5713</v>
      </c>
      <c r="J231" s="368" t="s">
        <v>5714</v>
      </c>
      <c r="K231" s="368" t="s">
        <v>5715</v>
      </c>
      <c r="L231" s="55" t="s">
        <v>172</v>
      </c>
      <c r="M231" s="368" t="s">
        <v>5716</v>
      </c>
      <c r="N231" s="368"/>
      <c r="O231" s="68">
        <v>1</v>
      </c>
      <c r="P231" s="56" t="s">
        <v>5717</v>
      </c>
      <c r="Q231" s="55" t="s">
        <v>109</v>
      </c>
      <c r="R231" s="81" t="s">
        <v>665</v>
      </c>
      <c r="S231" s="624">
        <v>43998</v>
      </c>
      <c r="T231" s="624">
        <v>44101</v>
      </c>
      <c r="U231" s="622"/>
      <c r="V231" s="54"/>
      <c r="W231" s="65">
        <f t="shared" si="31"/>
        <v>44101</v>
      </c>
      <c r="X231" s="57"/>
      <c r="Y231" s="62"/>
      <c r="Z231" s="54"/>
      <c r="AA231" s="116"/>
      <c r="AB231" s="62"/>
      <c r="AC231" s="62"/>
      <c r="AD231" s="62"/>
      <c r="AE231" s="54"/>
      <c r="AF231" s="62"/>
      <c r="AG231" s="62"/>
      <c r="AH231" s="62"/>
      <c r="AI231" s="57"/>
      <c r="AJ231" s="638"/>
      <c r="AK231" s="62"/>
      <c r="AL231" s="62"/>
      <c r="AM231" s="54"/>
      <c r="AN231" s="57">
        <v>44043</v>
      </c>
      <c r="AO231" s="67" t="s">
        <v>5718</v>
      </c>
      <c r="AP231" s="68">
        <v>0.4</v>
      </c>
      <c r="AQ231" s="57">
        <v>44067</v>
      </c>
      <c r="AR231" s="67" t="s">
        <v>5719</v>
      </c>
      <c r="AS231" s="631" t="s">
        <v>119</v>
      </c>
      <c r="AT231" s="69">
        <v>0</v>
      </c>
      <c r="AU231" s="54" t="s">
        <v>133</v>
      </c>
      <c r="AV231" s="57">
        <v>44169</v>
      </c>
      <c r="AW231" s="648" t="s">
        <v>5720</v>
      </c>
      <c r="AX231" s="68">
        <v>1</v>
      </c>
      <c r="AY231" s="57">
        <v>44182</v>
      </c>
      <c r="AZ231" s="648" t="s">
        <v>5721</v>
      </c>
      <c r="BA231" s="62" t="s">
        <v>119</v>
      </c>
      <c r="BB231" s="68">
        <v>1</v>
      </c>
      <c r="BC231" s="54" t="s">
        <v>257</v>
      </c>
      <c r="BD231" s="57">
        <v>44286</v>
      </c>
      <c r="BE231" s="627" t="s">
        <v>592</v>
      </c>
      <c r="BF231" s="68">
        <v>0</v>
      </c>
      <c r="BG231" s="57"/>
      <c r="BH231" s="648"/>
      <c r="BI231" s="62"/>
      <c r="BJ231" s="68"/>
      <c r="BK231" s="54"/>
      <c r="BL231" s="60" t="s">
        <v>260</v>
      </c>
      <c r="BM231" s="60" t="s">
        <v>260</v>
      </c>
      <c r="BN231" s="54" t="s">
        <v>4218</v>
      </c>
      <c r="BO231" s="67" t="s">
        <v>5722</v>
      </c>
      <c r="BP231" s="56" t="s">
        <v>114</v>
      </c>
      <c r="BQ231" s="57">
        <v>44182</v>
      </c>
      <c r="BR231" s="54" t="s">
        <v>310</v>
      </c>
      <c r="BS231" s="62"/>
      <c r="BT231" s="625"/>
      <c r="BU231" s="626"/>
      <c r="BV231" s="626"/>
      <c r="BW231" s="626"/>
      <c r="BX231" s="626"/>
      <c r="BY231" s="626"/>
      <c r="BZ231" s="626"/>
      <c r="CA231" s="626"/>
      <c r="CB231" s="626"/>
      <c r="CC231" s="626"/>
      <c r="CD231" s="626"/>
      <c r="CE231" s="626"/>
      <c r="CF231" s="626"/>
      <c r="CG231" s="626"/>
      <c r="CH231" s="626"/>
      <c r="CI231" s="626"/>
      <c r="CJ231" s="626"/>
      <c r="CK231" s="626"/>
      <c r="CL231" s="626"/>
      <c r="CM231" s="626"/>
      <c r="CN231" s="626"/>
      <c r="CO231" s="626"/>
      <c r="CP231" s="626"/>
      <c r="CQ231" s="626"/>
      <c r="CR231" s="626"/>
      <c r="CS231" s="626"/>
      <c r="CT231" s="626"/>
      <c r="CU231" s="626"/>
      <c r="CV231" s="626"/>
      <c r="CW231" s="626"/>
      <c r="CX231" s="626"/>
      <c r="CY231" s="626"/>
      <c r="CZ231" s="626"/>
      <c r="DA231" s="626"/>
      <c r="DB231" s="626"/>
      <c r="DC231" s="626"/>
      <c r="DD231" s="626"/>
      <c r="DE231" s="626"/>
      <c r="DF231" s="626"/>
      <c r="DG231" s="626"/>
      <c r="DH231" s="626"/>
      <c r="DI231" s="626"/>
      <c r="DJ231" s="626"/>
      <c r="DK231" s="626"/>
      <c r="DL231" s="626"/>
      <c r="DM231" s="626"/>
      <c r="DN231" s="626"/>
      <c r="DO231" s="626"/>
      <c r="DP231" s="626"/>
    </row>
    <row r="232" spans="1:120" ht="47.25" customHeight="1">
      <c r="A232" s="54">
        <v>46</v>
      </c>
      <c r="B232" s="62">
        <f>1+H.CERRADOS!B436</f>
        <v>44</v>
      </c>
      <c r="C232" s="629" t="s">
        <v>99</v>
      </c>
      <c r="D232" s="391">
        <v>2020</v>
      </c>
      <c r="E232" s="391" t="s">
        <v>689</v>
      </c>
      <c r="F232" s="630">
        <v>43965</v>
      </c>
      <c r="G232" s="630"/>
      <c r="H232" s="55" t="s">
        <v>102</v>
      </c>
      <c r="I232" s="368" t="s">
        <v>5723</v>
      </c>
      <c r="J232" s="368" t="s">
        <v>5724</v>
      </c>
      <c r="K232" s="627" t="s">
        <v>5725</v>
      </c>
      <c r="L232" s="55" t="s">
        <v>146</v>
      </c>
      <c r="M232" s="627" t="s">
        <v>5726</v>
      </c>
      <c r="N232" s="391"/>
      <c r="O232" s="87">
        <v>1</v>
      </c>
      <c r="P232" s="56" t="s">
        <v>5727</v>
      </c>
      <c r="Q232" s="629" t="s">
        <v>696</v>
      </c>
      <c r="R232" s="391" t="s">
        <v>697</v>
      </c>
      <c r="S232" s="643">
        <v>43997</v>
      </c>
      <c r="T232" s="624">
        <v>44032</v>
      </c>
      <c r="U232" s="634"/>
      <c r="V232" s="635"/>
      <c r="W232" s="630">
        <f t="shared" si="31"/>
        <v>44032</v>
      </c>
      <c r="X232" s="636"/>
      <c r="Y232" s="631"/>
      <c r="Z232" s="635"/>
      <c r="AA232" s="637"/>
      <c r="AB232" s="631"/>
      <c r="AC232" s="631"/>
      <c r="AD232" s="631"/>
      <c r="AE232" s="635"/>
      <c r="AF232" s="636"/>
      <c r="AG232" s="631"/>
      <c r="AH232" s="631"/>
      <c r="AI232" s="636"/>
      <c r="AJ232" s="638"/>
      <c r="AK232" s="631"/>
      <c r="AL232" s="631"/>
      <c r="AM232" s="635"/>
      <c r="AN232" s="57">
        <v>44043</v>
      </c>
      <c r="AO232" s="67" t="s">
        <v>5728</v>
      </c>
      <c r="AP232" s="68">
        <v>0</v>
      </c>
      <c r="AQ232" s="57">
        <v>44062</v>
      </c>
      <c r="AR232" s="631" t="s">
        <v>5729</v>
      </c>
      <c r="AS232" s="54" t="s">
        <v>322</v>
      </c>
      <c r="AT232" s="54">
        <v>0</v>
      </c>
      <c r="AU232" s="54" t="s">
        <v>115</v>
      </c>
      <c r="AV232" s="636">
        <v>44169</v>
      </c>
      <c r="AW232" s="648" t="s">
        <v>5730</v>
      </c>
      <c r="AX232" s="651">
        <v>1</v>
      </c>
      <c r="AY232" s="57">
        <v>44183</v>
      </c>
      <c r="AZ232" s="368" t="s">
        <v>5731</v>
      </c>
      <c r="BA232" s="62" t="s">
        <v>123</v>
      </c>
      <c r="BB232" s="54">
        <v>100</v>
      </c>
      <c r="BC232" s="54" t="s">
        <v>257</v>
      </c>
      <c r="BD232" s="636">
        <v>44286</v>
      </c>
      <c r="BE232" s="648" t="s">
        <v>1104</v>
      </c>
      <c r="BF232" s="651">
        <v>0</v>
      </c>
      <c r="BG232" s="57"/>
      <c r="BH232" s="368"/>
      <c r="BI232" s="62"/>
      <c r="BJ232" s="54"/>
      <c r="BK232" s="54"/>
      <c r="BL232" s="60" t="s">
        <v>260</v>
      </c>
      <c r="BM232" s="60" t="s">
        <v>260</v>
      </c>
      <c r="BN232" s="54" t="s">
        <v>4218</v>
      </c>
      <c r="BO232" s="368" t="s">
        <v>5731</v>
      </c>
      <c r="BP232" s="56" t="s">
        <v>322</v>
      </c>
      <c r="BQ232" s="57">
        <v>44183</v>
      </c>
      <c r="BR232" s="54" t="s">
        <v>126</v>
      </c>
      <c r="BS232" s="631"/>
      <c r="BT232" s="625"/>
      <c r="BU232" s="626"/>
      <c r="BV232" s="626"/>
      <c r="BW232" s="626"/>
      <c r="BX232" s="626"/>
      <c r="BY232" s="626"/>
      <c r="BZ232" s="626"/>
      <c r="CA232" s="626"/>
      <c r="CB232" s="626"/>
      <c r="CC232" s="626"/>
      <c r="CD232" s="626"/>
      <c r="CE232" s="626"/>
      <c r="CF232" s="626"/>
      <c r="CG232" s="626"/>
      <c r="CH232" s="626"/>
      <c r="CI232" s="626"/>
      <c r="CJ232" s="626"/>
      <c r="CK232" s="626"/>
      <c r="CL232" s="626"/>
      <c r="CM232" s="626"/>
      <c r="CN232" s="626"/>
      <c r="CO232" s="626"/>
      <c r="CP232" s="626"/>
      <c r="CQ232" s="626"/>
      <c r="CR232" s="626"/>
      <c r="CS232" s="626"/>
      <c r="CT232" s="626"/>
      <c r="CU232" s="626"/>
      <c r="CV232" s="626"/>
      <c r="CW232" s="626"/>
      <c r="CX232" s="626"/>
      <c r="CY232" s="626"/>
      <c r="CZ232" s="626"/>
      <c r="DA232" s="626"/>
      <c r="DB232" s="626"/>
      <c r="DC232" s="626"/>
      <c r="DD232" s="626"/>
      <c r="DE232" s="626"/>
      <c r="DF232" s="626"/>
      <c r="DG232" s="626"/>
      <c r="DH232" s="626"/>
      <c r="DI232" s="626"/>
      <c r="DJ232" s="626"/>
      <c r="DK232" s="626"/>
      <c r="DL232" s="626"/>
      <c r="DM232" s="626"/>
      <c r="DN232" s="626"/>
      <c r="DO232" s="626"/>
      <c r="DP232" s="626"/>
    </row>
    <row r="233" spans="1:120" ht="55.5" customHeight="1">
      <c r="A233" s="54">
        <v>49</v>
      </c>
      <c r="B233" s="62">
        <f t="shared" ref="B233:B334" si="32">1+B232</f>
        <v>45</v>
      </c>
      <c r="C233" s="629" t="s">
        <v>99</v>
      </c>
      <c r="D233" s="391">
        <v>2020</v>
      </c>
      <c r="E233" s="391" t="s">
        <v>5732</v>
      </c>
      <c r="F233" s="630">
        <v>43965</v>
      </c>
      <c r="G233" s="630"/>
      <c r="H233" s="55" t="s">
        <v>102</v>
      </c>
      <c r="I233" s="368" t="s">
        <v>5733</v>
      </c>
      <c r="J233" s="368" t="s">
        <v>5734</v>
      </c>
      <c r="K233" s="368" t="s">
        <v>5735</v>
      </c>
      <c r="L233" s="634" t="s">
        <v>146</v>
      </c>
      <c r="M233" s="368" t="s">
        <v>5736</v>
      </c>
      <c r="N233" s="631"/>
      <c r="O233" s="87">
        <v>1</v>
      </c>
      <c r="P233" s="56" t="s">
        <v>5737</v>
      </c>
      <c r="Q233" s="629" t="s">
        <v>696</v>
      </c>
      <c r="R233" s="391" t="s">
        <v>697</v>
      </c>
      <c r="S233" s="643">
        <v>43952</v>
      </c>
      <c r="T233" s="644">
        <v>44042</v>
      </c>
      <c r="U233" s="634"/>
      <c r="V233" s="635"/>
      <c r="W233" s="630">
        <f t="shared" si="31"/>
        <v>44042</v>
      </c>
      <c r="X233" s="636"/>
      <c r="Y233" s="631"/>
      <c r="Z233" s="635"/>
      <c r="AA233" s="637"/>
      <c r="AB233" s="631"/>
      <c r="AC233" s="631"/>
      <c r="AD233" s="631"/>
      <c r="AE233" s="635"/>
      <c r="AF233" s="636"/>
      <c r="AG233" s="631"/>
      <c r="AH233" s="631"/>
      <c r="AI233" s="636"/>
      <c r="AJ233" s="638"/>
      <c r="AK233" s="631"/>
      <c r="AL233" s="631"/>
      <c r="AM233" s="635"/>
      <c r="AN233" s="57">
        <v>44043</v>
      </c>
      <c r="AO233" s="627" t="s">
        <v>5738</v>
      </c>
      <c r="AP233" s="68">
        <v>0.2</v>
      </c>
      <c r="AQ233" s="57">
        <v>44062</v>
      </c>
      <c r="AR233" s="627" t="s">
        <v>5739</v>
      </c>
      <c r="AS233" s="54" t="s">
        <v>322</v>
      </c>
      <c r="AT233" s="54">
        <v>20</v>
      </c>
      <c r="AU233" s="54" t="s">
        <v>115</v>
      </c>
      <c r="AV233" s="636">
        <v>44169</v>
      </c>
      <c r="AW233" s="648" t="s">
        <v>5740</v>
      </c>
      <c r="AX233" s="651">
        <v>1</v>
      </c>
      <c r="AY233" s="57">
        <v>44183</v>
      </c>
      <c r="AZ233" s="368" t="s">
        <v>5741</v>
      </c>
      <c r="BA233" s="62" t="s">
        <v>123</v>
      </c>
      <c r="BB233" s="54">
        <v>100</v>
      </c>
      <c r="BC233" s="54" t="s">
        <v>257</v>
      </c>
      <c r="BD233" s="636">
        <v>44286</v>
      </c>
      <c r="BE233" s="648" t="s">
        <v>1104</v>
      </c>
      <c r="BF233" s="651">
        <v>0</v>
      </c>
      <c r="BG233" s="57"/>
      <c r="BH233" s="368"/>
      <c r="BI233" s="62"/>
      <c r="BJ233" s="54"/>
      <c r="BK233" s="54"/>
      <c r="BL233" s="60" t="s">
        <v>260</v>
      </c>
      <c r="BM233" s="60" t="s">
        <v>260</v>
      </c>
      <c r="BN233" s="54" t="s">
        <v>4218</v>
      </c>
      <c r="BO233" s="368" t="s">
        <v>5742</v>
      </c>
      <c r="BP233" s="56" t="s">
        <v>322</v>
      </c>
      <c r="BQ233" s="57">
        <v>44183</v>
      </c>
      <c r="BR233" s="54"/>
      <c r="BS233" s="631"/>
      <c r="BT233" s="625"/>
      <c r="BU233" s="626"/>
      <c r="BV233" s="626"/>
      <c r="BW233" s="626"/>
      <c r="BX233" s="626"/>
      <c r="BY233" s="626"/>
      <c r="BZ233" s="626"/>
      <c r="CA233" s="626"/>
      <c r="CB233" s="626"/>
      <c r="CC233" s="626"/>
      <c r="CD233" s="626"/>
      <c r="CE233" s="626"/>
      <c r="CF233" s="626"/>
      <c r="CG233" s="626"/>
      <c r="CH233" s="626"/>
      <c r="CI233" s="626"/>
      <c r="CJ233" s="626"/>
      <c r="CK233" s="626"/>
      <c r="CL233" s="626"/>
      <c r="CM233" s="626"/>
      <c r="CN233" s="626"/>
      <c r="CO233" s="626"/>
      <c r="CP233" s="626"/>
      <c r="CQ233" s="626"/>
      <c r="CR233" s="626"/>
      <c r="CS233" s="626"/>
      <c r="CT233" s="626"/>
      <c r="CU233" s="626"/>
      <c r="CV233" s="626"/>
      <c r="CW233" s="626"/>
      <c r="CX233" s="626"/>
      <c r="CY233" s="626"/>
      <c r="CZ233" s="626"/>
      <c r="DA233" s="626"/>
      <c r="DB233" s="626"/>
      <c r="DC233" s="626"/>
      <c r="DD233" s="626"/>
      <c r="DE233" s="626"/>
      <c r="DF233" s="626"/>
      <c r="DG233" s="626"/>
      <c r="DH233" s="626"/>
      <c r="DI233" s="626"/>
      <c r="DJ233" s="626"/>
      <c r="DK233" s="626"/>
      <c r="DL233" s="626"/>
      <c r="DM233" s="626"/>
      <c r="DN233" s="626"/>
      <c r="DO233" s="626"/>
      <c r="DP233" s="626"/>
    </row>
    <row r="234" spans="1:120" ht="47.25" customHeight="1">
      <c r="A234" s="54">
        <v>50</v>
      </c>
      <c r="B234" s="62">
        <f t="shared" si="32"/>
        <v>46</v>
      </c>
      <c r="C234" s="629" t="s">
        <v>99</v>
      </c>
      <c r="D234" s="391">
        <v>2020</v>
      </c>
      <c r="E234" s="391" t="s">
        <v>5743</v>
      </c>
      <c r="F234" s="630">
        <v>43965</v>
      </c>
      <c r="G234" s="630"/>
      <c r="H234" s="55" t="s">
        <v>102</v>
      </c>
      <c r="I234" s="368" t="s">
        <v>5744</v>
      </c>
      <c r="J234" s="368" t="s">
        <v>5734</v>
      </c>
      <c r="K234" s="368" t="s">
        <v>5725</v>
      </c>
      <c r="L234" s="634" t="s">
        <v>146</v>
      </c>
      <c r="M234" s="623" t="s">
        <v>5745</v>
      </c>
      <c r="N234" s="631"/>
      <c r="O234" s="87">
        <v>3</v>
      </c>
      <c r="P234" s="56" t="s">
        <v>5746</v>
      </c>
      <c r="Q234" s="629" t="s">
        <v>696</v>
      </c>
      <c r="R234" s="391" t="s">
        <v>697</v>
      </c>
      <c r="S234" s="643">
        <v>44012</v>
      </c>
      <c r="T234" s="644">
        <v>44180</v>
      </c>
      <c r="U234" s="634"/>
      <c r="V234" s="635"/>
      <c r="W234" s="630">
        <f t="shared" si="31"/>
        <v>44180</v>
      </c>
      <c r="X234" s="636"/>
      <c r="Y234" s="631"/>
      <c r="Z234" s="635"/>
      <c r="AA234" s="637"/>
      <c r="AB234" s="631"/>
      <c r="AC234" s="631"/>
      <c r="AD234" s="631"/>
      <c r="AE234" s="635"/>
      <c r="AF234" s="636"/>
      <c r="AG234" s="631"/>
      <c r="AH234" s="631"/>
      <c r="AI234" s="636"/>
      <c r="AJ234" s="638"/>
      <c r="AK234" s="631"/>
      <c r="AL234" s="631"/>
      <c r="AM234" s="635"/>
      <c r="AN234" s="57">
        <v>44043</v>
      </c>
      <c r="AO234" s="627" t="s">
        <v>5747</v>
      </c>
      <c r="AP234" s="68">
        <v>0</v>
      </c>
      <c r="AQ234" s="57">
        <v>44062</v>
      </c>
      <c r="AR234" s="627" t="s">
        <v>5748</v>
      </c>
      <c r="AS234" s="54" t="s">
        <v>322</v>
      </c>
      <c r="AT234" s="54">
        <v>0</v>
      </c>
      <c r="AU234" s="54" t="s">
        <v>133</v>
      </c>
      <c r="AV234" s="636">
        <v>44169</v>
      </c>
      <c r="AW234" s="648" t="s">
        <v>5749</v>
      </c>
      <c r="AX234" s="651">
        <v>1</v>
      </c>
      <c r="AY234" s="57">
        <v>44183</v>
      </c>
      <c r="AZ234" s="368" t="s">
        <v>5750</v>
      </c>
      <c r="BA234" s="62" t="s">
        <v>123</v>
      </c>
      <c r="BB234" s="54">
        <v>100</v>
      </c>
      <c r="BC234" s="54" t="s">
        <v>257</v>
      </c>
      <c r="BD234" s="636">
        <v>44286</v>
      </c>
      <c r="BE234" s="648" t="s">
        <v>1104</v>
      </c>
      <c r="BF234" s="651">
        <v>0</v>
      </c>
      <c r="BG234" s="57"/>
      <c r="BH234" s="368"/>
      <c r="BI234" s="62"/>
      <c r="BJ234" s="54"/>
      <c r="BK234" s="54"/>
      <c r="BL234" s="60" t="s">
        <v>260</v>
      </c>
      <c r="BM234" s="60" t="s">
        <v>260</v>
      </c>
      <c r="BN234" s="54" t="s">
        <v>4218</v>
      </c>
      <c r="BO234" s="368" t="s">
        <v>5750</v>
      </c>
      <c r="BP234" s="56" t="s">
        <v>322</v>
      </c>
      <c r="BQ234" s="57">
        <v>44183</v>
      </c>
      <c r="BR234" s="54"/>
      <c r="BS234" s="631"/>
      <c r="BT234" s="625"/>
      <c r="BU234" s="626"/>
      <c r="BV234" s="626"/>
      <c r="BW234" s="626"/>
      <c r="BX234" s="626"/>
      <c r="BY234" s="626"/>
      <c r="BZ234" s="626"/>
      <c r="CA234" s="626"/>
      <c r="CB234" s="626"/>
      <c r="CC234" s="626"/>
      <c r="CD234" s="626"/>
      <c r="CE234" s="626"/>
      <c r="CF234" s="626"/>
      <c r="CG234" s="626"/>
      <c r="CH234" s="626"/>
      <c r="CI234" s="626"/>
      <c r="CJ234" s="626"/>
      <c r="CK234" s="626"/>
      <c r="CL234" s="626"/>
      <c r="CM234" s="626"/>
      <c r="CN234" s="626"/>
      <c r="CO234" s="626"/>
      <c r="CP234" s="626"/>
      <c r="CQ234" s="626"/>
      <c r="CR234" s="626"/>
      <c r="CS234" s="626"/>
      <c r="CT234" s="626"/>
      <c r="CU234" s="626"/>
      <c r="CV234" s="626"/>
      <c r="CW234" s="626"/>
      <c r="CX234" s="626"/>
      <c r="CY234" s="626"/>
      <c r="CZ234" s="626"/>
      <c r="DA234" s="626"/>
      <c r="DB234" s="626"/>
      <c r="DC234" s="626"/>
      <c r="DD234" s="626"/>
      <c r="DE234" s="626"/>
      <c r="DF234" s="626"/>
      <c r="DG234" s="626"/>
      <c r="DH234" s="626"/>
      <c r="DI234" s="626"/>
      <c r="DJ234" s="626"/>
      <c r="DK234" s="626"/>
      <c r="DL234" s="626"/>
      <c r="DM234" s="626"/>
      <c r="DN234" s="626"/>
      <c r="DO234" s="626"/>
      <c r="DP234" s="626"/>
    </row>
    <row r="235" spans="1:120" ht="47.25" customHeight="1">
      <c r="A235" s="63">
        <v>65</v>
      </c>
      <c r="B235" s="62">
        <f t="shared" si="32"/>
        <v>47</v>
      </c>
      <c r="C235" s="55" t="s">
        <v>99</v>
      </c>
      <c r="D235" s="56">
        <v>2019</v>
      </c>
      <c r="E235" s="56" t="s">
        <v>203</v>
      </c>
      <c r="F235" s="57"/>
      <c r="G235" s="57"/>
      <c r="H235" s="55" t="s">
        <v>102</v>
      </c>
      <c r="I235" s="58" t="s">
        <v>278</v>
      </c>
      <c r="J235" s="58" t="s">
        <v>5751</v>
      </c>
      <c r="K235" s="58" t="s">
        <v>5752</v>
      </c>
      <c r="L235" s="622" t="s">
        <v>146</v>
      </c>
      <c r="M235" s="368" t="s">
        <v>5753</v>
      </c>
      <c r="N235" s="62"/>
      <c r="O235" s="56">
        <v>2</v>
      </c>
      <c r="P235" s="56" t="s">
        <v>5754</v>
      </c>
      <c r="Q235" s="55" t="s">
        <v>167</v>
      </c>
      <c r="R235" s="56" t="s">
        <v>210</v>
      </c>
      <c r="S235" s="624">
        <v>43832</v>
      </c>
      <c r="T235" s="624">
        <v>44012</v>
      </c>
      <c r="U235" s="622" t="s">
        <v>111</v>
      </c>
      <c r="V235" s="87">
        <v>273</v>
      </c>
      <c r="W235" s="65">
        <f t="shared" si="31"/>
        <v>44285</v>
      </c>
      <c r="X235" s="82"/>
      <c r="Y235" s="83"/>
      <c r="Z235" s="84"/>
      <c r="AA235" s="85"/>
      <c r="AB235" s="83"/>
      <c r="AC235" s="83"/>
      <c r="AD235" s="83"/>
      <c r="AE235" s="84"/>
      <c r="AF235" s="57"/>
      <c r="AG235" s="62"/>
      <c r="AH235" s="62"/>
      <c r="AI235" s="57"/>
      <c r="AJ235" s="638"/>
      <c r="AK235" s="62"/>
      <c r="AL235" s="62"/>
      <c r="AM235" s="54"/>
      <c r="AN235" s="57">
        <v>44043</v>
      </c>
      <c r="AO235" s="67" t="s">
        <v>5755</v>
      </c>
      <c r="AP235" s="68">
        <v>1</v>
      </c>
      <c r="AQ235" s="57">
        <v>44067</v>
      </c>
      <c r="AR235" s="368" t="s">
        <v>5756</v>
      </c>
      <c r="AS235" s="54" t="s">
        <v>183</v>
      </c>
      <c r="AT235" s="68">
        <v>0.8</v>
      </c>
      <c r="AU235" s="84" t="s">
        <v>115</v>
      </c>
      <c r="AV235" s="57">
        <v>44172</v>
      </c>
      <c r="AW235" s="652" t="s">
        <v>5757</v>
      </c>
      <c r="AX235" s="651">
        <v>1</v>
      </c>
      <c r="AY235" s="57">
        <v>44183</v>
      </c>
      <c r="AZ235" s="67" t="s">
        <v>5758</v>
      </c>
      <c r="BA235" s="62" t="s">
        <v>186</v>
      </c>
      <c r="BB235" s="68">
        <v>1</v>
      </c>
      <c r="BC235" s="54" t="s">
        <v>257</v>
      </c>
      <c r="BD235" s="57"/>
      <c r="BE235" s="652"/>
      <c r="BF235" s="651"/>
      <c r="BG235" s="57"/>
      <c r="BH235" s="67"/>
      <c r="BI235" s="62"/>
      <c r="BJ235" s="68"/>
      <c r="BK235" s="54"/>
      <c r="BL235" s="60" t="s">
        <v>260</v>
      </c>
      <c r="BM235" s="60" t="s">
        <v>260</v>
      </c>
      <c r="BN235" s="84" t="s">
        <v>4218</v>
      </c>
      <c r="BO235" s="67" t="s">
        <v>5759</v>
      </c>
      <c r="BP235" s="56" t="s">
        <v>5760</v>
      </c>
      <c r="BQ235" s="57" t="s">
        <v>5761</v>
      </c>
      <c r="BR235" s="54" t="s">
        <v>310</v>
      </c>
      <c r="BS235" s="68"/>
      <c r="BT235" s="625"/>
      <c r="BU235" s="626"/>
      <c r="BV235" s="626"/>
      <c r="BW235" s="626"/>
      <c r="BX235" s="626"/>
      <c r="BY235" s="626"/>
      <c r="BZ235" s="626"/>
      <c r="CA235" s="626"/>
      <c r="CB235" s="626"/>
      <c r="CC235" s="626"/>
      <c r="CD235" s="626"/>
      <c r="CE235" s="626"/>
      <c r="CF235" s="626"/>
      <c r="CG235" s="626"/>
      <c r="CH235" s="626"/>
      <c r="CI235" s="626"/>
      <c r="CJ235" s="626"/>
      <c r="CK235" s="626"/>
      <c r="CL235" s="626"/>
      <c r="CM235" s="626"/>
      <c r="CN235" s="626"/>
      <c r="CO235" s="626"/>
      <c r="CP235" s="626"/>
      <c r="CQ235" s="626"/>
      <c r="CR235" s="626"/>
      <c r="CS235" s="626"/>
      <c r="CT235" s="626"/>
      <c r="CU235" s="626"/>
      <c r="CV235" s="626"/>
      <c r="CW235" s="626"/>
      <c r="CX235" s="626"/>
      <c r="CY235" s="626"/>
      <c r="CZ235" s="626"/>
      <c r="DA235" s="626"/>
      <c r="DB235" s="626"/>
      <c r="DC235" s="626"/>
      <c r="DD235" s="626"/>
      <c r="DE235" s="626"/>
      <c r="DF235" s="626"/>
      <c r="DG235" s="626"/>
      <c r="DH235" s="626"/>
      <c r="DI235" s="626"/>
      <c r="DJ235" s="626"/>
      <c r="DK235" s="626"/>
      <c r="DL235" s="626"/>
      <c r="DM235" s="626"/>
      <c r="DN235" s="626"/>
      <c r="DO235" s="626"/>
      <c r="DP235" s="626"/>
    </row>
    <row r="236" spans="1:120" ht="47.25" customHeight="1">
      <c r="A236" s="54">
        <v>68</v>
      </c>
      <c r="B236" s="62">
        <f t="shared" si="32"/>
        <v>48</v>
      </c>
      <c r="C236" s="55" t="s">
        <v>99</v>
      </c>
      <c r="D236" s="56">
        <v>2018</v>
      </c>
      <c r="E236" s="56" t="s">
        <v>954</v>
      </c>
      <c r="F236" s="57"/>
      <c r="G236" s="57"/>
      <c r="H236" s="55" t="s">
        <v>102</v>
      </c>
      <c r="I236" s="58" t="s">
        <v>5197</v>
      </c>
      <c r="J236" s="58" t="s">
        <v>5197</v>
      </c>
      <c r="K236" s="58" t="s">
        <v>5198</v>
      </c>
      <c r="L236" s="622" t="s">
        <v>146</v>
      </c>
      <c r="M236" s="623" t="s">
        <v>4413</v>
      </c>
      <c r="N236" s="62"/>
      <c r="O236" s="66">
        <v>1</v>
      </c>
      <c r="P236" s="56" t="s">
        <v>5762</v>
      </c>
      <c r="Q236" s="55" t="s">
        <v>475</v>
      </c>
      <c r="R236" s="56" t="s">
        <v>110</v>
      </c>
      <c r="S236" s="624">
        <v>43467</v>
      </c>
      <c r="T236" s="624">
        <v>43830</v>
      </c>
      <c r="U236" s="622"/>
      <c r="V236" s="54"/>
      <c r="W236" s="65">
        <f t="shared" si="31"/>
        <v>43830</v>
      </c>
      <c r="X236" s="65">
        <v>43646</v>
      </c>
      <c r="Y236" s="61" t="s">
        <v>5763</v>
      </c>
      <c r="Z236" s="68">
        <v>0</v>
      </c>
      <c r="AA236" s="65">
        <v>43665</v>
      </c>
      <c r="AB236" s="62"/>
      <c r="AC236" s="56" t="s">
        <v>114</v>
      </c>
      <c r="AD236" s="66">
        <f t="shared" ref="AD236:AD240" si="33">+Z236/O236</f>
        <v>0</v>
      </c>
      <c r="AE236" s="54" t="s">
        <v>151</v>
      </c>
      <c r="AF236" s="65">
        <v>43799</v>
      </c>
      <c r="AG236" s="58" t="s">
        <v>5764</v>
      </c>
      <c r="AH236" s="68">
        <v>0</v>
      </c>
      <c r="AI236" s="57">
        <v>43809</v>
      </c>
      <c r="AJ236" s="368" t="s">
        <v>5765</v>
      </c>
      <c r="AK236" s="62" t="s">
        <v>114</v>
      </c>
      <c r="AL236" s="66">
        <f t="shared" ref="AL236:AL239" si="34">+AH236/O236</f>
        <v>0</v>
      </c>
      <c r="AM236" s="56" t="s">
        <v>151</v>
      </c>
      <c r="AN236" s="57">
        <v>44043</v>
      </c>
      <c r="AO236" s="62" t="s">
        <v>152</v>
      </c>
      <c r="AP236" s="54"/>
      <c r="AQ236" s="57">
        <v>44067</v>
      </c>
      <c r="AR236" s="67" t="s">
        <v>5766</v>
      </c>
      <c r="AS236" s="54" t="s">
        <v>183</v>
      </c>
      <c r="AT236" s="68">
        <v>0</v>
      </c>
      <c r="AU236" s="54" t="s">
        <v>115</v>
      </c>
      <c r="AV236" s="57">
        <v>44172</v>
      </c>
      <c r="AW236" s="648" t="s">
        <v>5767</v>
      </c>
      <c r="AX236" s="68">
        <v>1</v>
      </c>
      <c r="AY236" s="57" t="s">
        <v>5761</v>
      </c>
      <c r="AZ236" s="67" t="s">
        <v>5768</v>
      </c>
      <c r="BA236" s="62" t="s">
        <v>186</v>
      </c>
      <c r="BB236" s="68">
        <v>1</v>
      </c>
      <c r="BC236" s="54" t="s">
        <v>257</v>
      </c>
      <c r="BD236" s="57">
        <v>44286</v>
      </c>
      <c r="BE236" s="648" t="s">
        <v>5769</v>
      </c>
      <c r="BF236" s="68">
        <v>0</v>
      </c>
      <c r="BG236" s="57"/>
      <c r="BH236" s="67"/>
      <c r="BI236" s="62"/>
      <c r="BJ236" s="68"/>
      <c r="BK236" s="54"/>
      <c r="BL236" s="60" t="s">
        <v>310</v>
      </c>
      <c r="BM236" s="60" t="s">
        <v>260</v>
      </c>
      <c r="BN236" s="56" t="s">
        <v>4218</v>
      </c>
      <c r="BO236" s="67" t="s">
        <v>5770</v>
      </c>
      <c r="BP236" s="56" t="s">
        <v>5771</v>
      </c>
      <c r="BQ236" s="57" t="s">
        <v>5761</v>
      </c>
      <c r="BR236" s="54" t="s">
        <v>310</v>
      </c>
      <c r="BS236" s="62"/>
      <c r="BT236" s="625"/>
      <c r="BU236" s="626"/>
      <c r="BV236" s="626"/>
      <c r="BW236" s="626"/>
      <c r="BX236" s="626"/>
      <c r="BY236" s="626"/>
      <c r="BZ236" s="626"/>
      <c r="CA236" s="626"/>
      <c r="CB236" s="626"/>
      <c r="CC236" s="626"/>
      <c r="CD236" s="626"/>
      <c r="CE236" s="626"/>
      <c r="CF236" s="626"/>
      <c r="CG236" s="626"/>
      <c r="CH236" s="626"/>
      <c r="CI236" s="626"/>
      <c r="CJ236" s="626"/>
      <c r="CK236" s="626"/>
      <c r="CL236" s="626"/>
      <c r="CM236" s="626"/>
      <c r="CN236" s="626"/>
      <c r="CO236" s="626"/>
      <c r="CP236" s="626"/>
      <c r="CQ236" s="626"/>
      <c r="CR236" s="626"/>
      <c r="CS236" s="626"/>
      <c r="CT236" s="626"/>
      <c r="CU236" s="626"/>
      <c r="CV236" s="626"/>
      <c r="CW236" s="626"/>
      <c r="CX236" s="626"/>
      <c r="CY236" s="626"/>
      <c r="CZ236" s="626"/>
      <c r="DA236" s="626"/>
      <c r="DB236" s="626"/>
      <c r="DC236" s="626"/>
      <c r="DD236" s="626"/>
      <c r="DE236" s="626"/>
      <c r="DF236" s="626"/>
      <c r="DG236" s="626"/>
      <c r="DH236" s="626"/>
      <c r="DI236" s="626"/>
      <c r="DJ236" s="626"/>
      <c r="DK236" s="626"/>
      <c r="DL236" s="626"/>
      <c r="DM236" s="626"/>
      <c r="DN236" s="626"/>
      <c r="DO236" s="626"/>
      <c r="DP236" s="626"/>
    </row>
    <row r="237" spans="1:120" ht="47.25" customHeight="1">
      <c r="A237" s="54">
        <v>69</v>
      </c>
      <c r="B237" s="62">
        <f t="shared" si="32"/>
        <v>49</v>
      </c>
      <c r="C237" s="55" t="s">
        <v>99</v>
      </c>
      <c r="D237" s="56">
        <v>2018</v>
      </c>
      <c r="E237" s="56" t="s">
        <v>954</v>
      </c>
      <c r="F237" s="57"/>
      <c r="G237" s="57"/>
      <c r="H237" s="55" t="s">
        <v>102</v>
      </c>
      <c r="I237" s="58" t="s">
        <v>5207</v>
      </c>
      <c r="J237" s="58" t="s">
        <v>5207</v>
      </c>
      <c r="K237" s="58" t="s">
        <v>5208</v>
      </c>
      <c r="L237" s="622" t="s">
        <v>146</v>
      </c>
      <c r="M237" s="368" t="s">
        <v>4413</v>
      </c>
      <c r="N237" s="62"/>
      <c r="O237" s="66">
        <v>1</v>
      </c>
      <c r="P237" s="56" t="s">
        <v>4414</v>
      </c>
      <c r="Q237" s="55" t="s">
        <v>475</v>
      </c>
      <c r="R237" s="56" t="s">
        <v>110</v>
      </c>
      <c r="S237" s="624">
        <v>43467</v>
      </c>
      <c r="T237" s="624">
        <v>43830</v>
      </c>
      <c r="U237" s="622"/>
      <c r="V237" s="54"/>
      <c r="W237" s="65">
        <f t="shared" si="31"/>
        <v>43830</v>
      </c>
      <c r="X237" s="65">
        <v>43646</v>
      </c>
      <c r="Y237" s="61" t="s">
        <v>5772</v>
      </c>
      <c r="Z237" s="68">
        <v>0</v>
      </c>
      <c r="AA237" s="65">
        <v>43665</v>
      </c>
      <c r="AB237" s="62"/>
      <c r="AC237" s="56" t="s">
        <v>114</v>
      </c>
      <c r="AD237" s="66">
        <f t="shared" si="33"/>
        <v>0</v>
      </c>
      <c r="AE237" s="54" t="s">
        <v>151</v>
      </c>
      <c r="AF237" s="65">
        <v>43799</v>
      </c>
      <c r="AG237" s="58" t="s">
        <v>4416</v>
      </c>
      <c r="AH237" s="68">
        <f>1/1</f>
        <v>1</v>
      </c>
      <c r="AI237" s="57">
        <v>43809</v>
      </c>
      <c r="AJ237" s="368" t="s">
        <v>5765</v>
      </c>
      <c r="AK237" s="62" t="s">
        <v>114</v>
      </c>
      <c r="AL237" s="66">
        <f t="shared" si="34"/>
        <v>1</v>
      </c>
      <c r="AM237" s="56" t="s">
        <v>151</v>
      </c>
      <c r="AN237" s="57">
        <v>44043</v>
      </c>
      <c r="AO237" s="62" t="s">
        <v>152</v>
      </c>
      <c r="AP237" s="54"/>
      <c r="AQ237" s="57">
        <v>44067</v>
      </c>
      <c r="AR237" s="67" t="s">
        <v>5766</v>
      </c>
      <c r="AS237" s="54" t="s">
        <v>183</v>
      </c>
      <c r="AT237" s="68">
        <v>0</v>
      </c>
      <c r="AU237" s="54" t="s">
        <v>115</v>
      </c>
      <c r="AV237" s="57">
        <v>44172</v>
      </c>
      <c r="AW237" s="648" t="s">
        <v>5767</v>
      </c>
      <c r="AX237" s="68">
        <v>1</v>
      </c>
      <c r="AY237" s="57" t="s">
        <v>5761</v>
      </c>
      <c r="AZ237" s="67" t="s">
        <v>5768</v>
      </c>
      <c r="BA237" s="62" t="s">
        <v>186</v>
      </c>
      <c r="BB237" s="68">
        <v>1</v>
      </c>
      <c r="BC237" s="54" t="s">
        <v>257</v>
      </c>
      <c r="BD237" s="57">
        <v>44286</v>
      </c>
      <c r="BE237" s="648" t="s">
        <v>5769</v>
      </c>
      <c r="BF237" s="68">
        <v>0</v>
      </c>
      <c r="BG237" s="57"/>
      <c r="BH237" s="67"/>
      <c r="BI237" s="62"/>
      <c r="BJ237" s="68"/>
      <c r="BK237" s="54"/>
      <c r="BL237" s="60" t="s">
        <v>310</v>
      </c>
      <c r="BM237" s="60" t="s">
        <v>260</v>
      </c>
      <c r="BN237" s="56" t="s">
        <v>4218</v>
      </c>
      <c r="BO237" s="67" t="s">
        <v>5770</v>
      </c>
      <c r="BP237" s="56" t="s">
        <v>5771</v>
      </c>
      <c r="BQ237" s="57" t="s">
        <v>5761</v>
      </c>
      <c r="BR237" s="54" t="s">
        <v>310</v>
      </c>
      <c r="BS237" s="62"/>
      <c r="BT237" s="625"/>
      <c r="BU237" s="626"/>
      <c r="BV237" s="626"/>
      <c r="BW237" s="626"/>
      <c r="BX237" s="626"/>
      <c r="BY237" s="626"/>
      <c r="BZ237" s="626"/>
      <c r="CA237" s="626"/>
      <c r="CB237" s="626"/>
      <c r="CC237" s="626"/>
      <c r="CD237" s="626"/>
      <c r="CE237" s="626"/>
      <c r="CF237" s="626"/>
      <c r="CG237" s="626"/>
      <c r="CH237" s="626"/>
      <c r="CI237" s="626"/>
      <c r="CJ237" s="626"/>
      <c r="CK237" s="626"/>
      <c r="CL237" s="626"/>
      <c r="CM237" s="626"/>
      <c r="CN237" s="626"/>
      <c r="CO237" s="626"/>
      <c r="CP237" s="626"/>
      <c r="CQ237" s="626"/>
      <c r="CR237" s="626"/>
      <c r="CS237" s="626"/>
      <c r="CT237" s="626"/>
      <c r="CU237" s="626"/>
      <c r="CV237" s="626"/>
      <c r="CW237" s="626"/>
      <c r="CX237" s="626"/>
      <c r="CY237" s="626"/>
      <c r="CZ237" s="626"/>
      <c r="DA237" s="626"/>
      <c r="DB237" s="626"/>
      <c r="DC237" s="626"/>
      <c r="DD237" s="626"/>
      <c r="DE237" s="626"/>
      <c r="DF237" s="626"/>
      <c r="DG237" s="626"/>
      <c r="DH237" s="626"/>
      <c r="DI237" s="626"/>
      <c r="DJ237" s="626"/>
      <c r="DK237" s="626"/>
      <c r="DL237" s="626"/>
      <c r="DM237" s="626"/>
      <c r="DN237" s="626"/>
      <c r="DO237" s="626"/>
      <c r="DP237" s="626"/>
    </row>
    <row r="238" spans="1:120" ht="47.25" customHeight="1">
      <c r="A238" s="54">
        <v>72</v>
      </c>
      <c r="B238" s="62">
        <f t="shared" si="32"/>
        <v>50</v>
      </c>
      <c r="C238" s="56" t="s">
        <v>99</v>
      </c>
      <c r="D238" s="62"/>
      <c r="E238" s="56" t="s">
        <v>1050</v>
      </c>
      <c r="F238" s="57"/>
      <c r="G238" s="57"/>
      <c r="H238" s="56" t="s">
        <v>370</v>
      </c>
      <c r="I238" s="54" t="s">
        <v>171</v>
      </c>
      <c r="J238" s="56" t="s">
        <v>171</v>
      </c>
      <c r="K238" s="58" t="s">
        <v>4446</v>
      </c>
      <c r="L238" s="54" t="s">
        <v>172</v>
      </c>
      <c r="M238" s="368" t="s">
        <v>5773</v>
      </c>
      <c r="N238" s="62"/>
      <c r="O238" s="56">
        <v>1</v>
      </c>
      <c r="P238" s="56" t="s">
        <v>5774</v>
      </c>
      <c r="Q238" s="55" t="s">
        <v>533</v>
      </c>
      <c r="R238" s="56" t="s">
        <v>110</v>
      </c>
      <c r="S238" s="624">
        <v>42640</v>
      </c>
      <c r="T238" s="624">
        <v>43735</v>
      </c>
      <c r="U238" s="54"/>
      <c r="V238" s="54"/>
      <c r="W238" s="65">
        <f t="shared" si="31"/>
        <v>43735</v>
      </c>
      <c r="X238" s="65">
        <v>43646</v>
      </c>
      <c r="Y238" s="58"/>
      <c r="Z238" s="54">
        <v>0</v>
      </c>
      <c r="AA238" s="65">
        <v>43661</v>
      </c>
      <c r="AB238" s="58"/>
      <c r="AC238" s="56" t="s">
        <v>177</v>
      </c>
      <c r="AD238" s="66">
        <f t="shared" si="33"/>
        <v>0</v>
      </c>
      <c r="AE238" s="54" t="s">
        <v>257</v>
      </c>
      <c r="AF238" s="65">
        <v>43799</v>
      </c>
      <c r="AG238" s="58" t="s">
        <v>460</v>
      </c>
      <c r="AH238" s="54">
        <v>1</v>
      </c>
      <c r="AI238" s="57">
        <v>43811</v>
      </c>
      <c r="AJ238" s="368" t="s">
        <v>4981</v>
      </c>
      <c r="AK238" s="56" t="s">
        <v>1031</v>
      </c>
      <c r="AL238" s="66">
        <f t="shared" si="34"/>
        <v>1</v>
      </c>
      <c r="AM238" s="54" t="s">
        <v>257</v>
      </c>
      <c r="AN238" s="57"/>
      <c r="AO238" s="62"/>
      <c r="AP238" s="54"/>
      <c r="AQ238" s="57">
        <v>44067</v>
      </c>
      <c r="AR238" s="368" t="s">
        <v>5312</v>
      </c>
      <c r="AS238" s="54" t="s">
        <v>183</v>
      </c>
      <c r="AT238" s="68">
        <v>1</v>
      </c>
      <c r="AU238" s="54" t="s">
        <v>257</v>
      </c>
      <c r="AV238" s="57">
        <v>44168</v>
      </c>
      <c r="AW238" s="653" t="s">
        <v>5641</v>
      </c>
      <c r="AX238" s="68">
        <v>1</v>
      </c>
      <c r="AY238" s="57">
        <v>44181</v>
      </c>
      <c r="AZ238" s="67" t="s">
        <v>5775</v>
      </c>
      <c r="BA238" s="62" t="s">
        <v>186</v>
      </c>
      <c r="BB238" s="68">
        <v>1</v>
      </c>
      <c r="BC238" s="54" t="s">
        <v>257</v>
      </c>
      <c r="BD238" s="57"/>
      <c r="BE238" s="653"/>
      <c r="BF238" s="68"/>
      <c r="BG238" s="57"/>
      <c r="BH238" s="67"/>
      <c r="BI238" s="62"/>
      <c r="BJ238" s="68"/>
      <c r="BK238" s="54"/>
      <c r="BL238" s="60" t="s">
        <v>260</v>
      </c>
      <c r="BM238" s="60" t="s">
        <v>260</v>
      </c>
      <c r="BN238" s="56" t="s">
        <v>4218</v>
      </c>
      <c r="BO238" s="368" t="s">
        <v>5776</v>
      </c>
      <c r="BP238" s="56" t="s">
        <v>5760</v>
      </c>
      <c r="BQ238" s="57">
        <v>44181</v>
      </c>
      <c r="BR238" s="54" t="s">
        <v>310</v>
      </c>
      <c r="BS238" s="58"/>
      <c r="BT238" s="625"/>
      <c r="BU238" s="626"/>
      <c r="BV238" s="626"/>
      <c r="BW238" s="626"/>
      <c r="BX238" s="626"/>
      <c r="BY238" s="626"/>
      <c r="BZ238" s="626"/>
      <c r="CA238" s="626"/>
      <c r="CB238" s="626"/>
      <c r="CC238" s="626"/>
      <c r="CD238" s="626"/>
      <c r="CE238" s="626"/>
      <c r="CF238" s="626"/>
      <c r="CG238" s="626"/>
      <c r="CH238" s="626"/>
      <c r="CI238" s="626"/>
      <c r="CJ238" s="626"/>
      <c r="CK238" s="626"/>
      <c r="CL238" s="626"/>
      <c r="CM238" s="626"/>
      <c r="CN238" s="626"/>
      <c r="CO238" s="626"/>
      <c r="CP238" s="626"/>
      <c r="CQ238" s="626"/>
      <c r="CR238" s="626"/>
      <c r="CS238" s="626"/>
      <c r="CT238" s="626"/>
      <c r="CU238" s="626"/>
      <c r="CV238" s="626"/>
      <c r="CW238" s="626"/>
      <c r="CX238" s="626"/>
      <c r="CY238" s="626"/>
      <c r="CZ238" s="626"/>
      <c r="DA238" s="626"/>
      <c r="DB238" s="626"/>
      <c r="DC238" s="626"/>
      <c r="DD238" s="626"/>
      <c r="DE238" s="626"/>
      <c r="DF238" s="626"/>
      <c r="DG238" s="626"/>
      <c r="DH238" s="626"/>
      <c r="DI238" s="626"/>
      <c r="DJ238" s="626"/>
      <c r="DK238" s="626"/>
      <c r="DL238" s="626"/>
      <c r="DM238" s="626"/>
      <c r="DN238" s="626"/>
      <c r="DO238" s="626"/>
      <c r="DP238" s="626"/>
    </row>
    <row r="239" spans="1:120" ht="47.25" customHeight="1">
      <c r="A239" s="54">
        <v>0</v>
      </c>
      <c r="B239" s="62">
        <f t="shared" si="32"/>
        <v>51</v>
      </c>
      <c r="C239" s="56" t="s">
        <v>99</v>
      </c>
      <c r="D239" s="62"/>
      <c r="E239" s="56" t="s">
        <v>1050</v>
      </c>
      <c r="F239" s="57"/>
      <c r="G239" s="57"/>
      <c r="H239" s="56" t="s">
        <v>370</v>
      </c>
      <c r="I239" s="54" t="s">
        <v>171</v>
      </c>
      <c r="J239" s="56" t="s">
        <v>171</v>
      </c>
      <c r="K239" s="58" t="s">
        <v>4446</v>
      </c>
      <c r="L239" s="54" t="s">
        <v>172</v>
      </c>
      <c r="M239" s="368" t="s">
        <v>5777</v>
      </c>
      <c r="N239" s="62"/>
      <c r="O239" s="56">
        <v>1</v>
      </c>
      <c r="P239" s="56" t="s">
        <v>4953</v>
      </c>
      <c r="Q239" s="55" t="s">
        <v>533</v>
      </c>
      <c r="R239" s="56" t="s">
        <v>5778</v>
      </c>
      <c r="S239" s="624">
        <v>42887</v>
      </c>
      <c r="T239" s="624">
        <v>43735</v>
      </c>
      <c r="U239" s="54"/>
      <c r="V239" s="54"/>
      <c r="W239" s="65">
        <f t="shared" si="31"/>
        <v>43735</v>
      </c>
      <c r="X239" s="65">
        <v>43646</v>
      </c>
      <c r="Y239" s="58"/>
      <c r="Z239" s="54">
        <v>0</v>
      </c>
      <c r="AA239" s="65">
        <v>43661</v>
      </c>
      <c r="AB239" s="58"/>
      <c r="AC239" s="56" t="s">
        <v>177</v>
      </c>
      <c r="AD239" s="66">
        <f t="shared" si="33"/>
        <v>0</v>
      </c>
      <c r="AE239" s="54" t="s">
        <v>257</v>
      </c>
      <c r="AF239" s="65">
        <v>43799</v>
      </c>
      <c r="AG239" s="368" t="s">
        <v>460</v>
      </c>
      <c r="AH239" s="54">
        <v>1</v>
      </c>
      <c r="AI239" s="57">
        <v>43811</v>
      </c>
      <c r="AJ239" s="368" t="s">
        <v>5779</v>
      </c>
      <c r="AK239" s="56" t="s">
        <v>1031</v>
      </c>
      <c r="AL239" s="66">
        <f t="shared" si="34"/>
        <v>1</v>
      </c>
      <c r="AM239" s="54" t="s">
        <v>257</v>
      </c>
      <c r="AN239" s="57"/>
      <c r="AO239" s="62"/>
      <c r="AP239" s="54"/>
      <c r="AQ239" s="57">
        <v>44067</v>
      </c>
      <c r="AR239" s="368" t="s">
        <v>5780</v>
      </c>
      <c r="AS239" s="54" t="s">
        <v>183</v>
      </c>
      <c r="AT239" s="68">
        <v>1</v>
      </c>
      <c r="AU239" s="54" t="s">
        <v>257</v>
      </c>
      <c r="AV239" s="57">
        <v>44168</v>
      </c>
      <c r="AW239" s="653" t="s">
        <v>5641</v>
      </c>
      <c r="AX239" s="68">
        <v>1</v>
      </c>
      <c r="AY239" s="57">
        <v>44181</v>
      </c>
      <c r="AZ239" s="62" t="s">
        <v>5781</v>
      </c>
      <c r="BA239" s="62" t="s">
        <v>186</v>
      </c>
      <c r="BB239" s="68">
        <v>1</v>
      </c>
      <c r="BC239" s="54" t="s">
        <v>257</v>
      </c>
      <c r="BD239" s="57"/>
      <c r="BE239" s="653"/>
      <c r="BF239" s="68"/>
      <c r="BG239" s="57"/>
      <c r="BH239" s="62"/>
      <c r="BI239" s="62"/>
      <c r="BJ239" s="68"/>
      <c r="BK239" s="54"/>
      <c r="BL239" s="60" t="s">
        <v>260</v>
      </c>
      <c r="BM239" s="60" t="s">
        <v>260</v>
      </c>
      <c r="BN239" s="56" t="s">
        <v>4218</v>
      </c>
      <c r="BO239" s="368" t="s">
        <v>5782</v>
      </c>
      <c r="BP239" s="56" t="s">
        <v>5760</v>
      </c>
      <c r="BQ239" s="57">
        <v>44181</v>
      </c>
      <c r="BR239" s="54" t="s">
        <v>310</v>
      </c>
      <c r="BS239" s="58"/>
      <c r="BT239" s="625"/>
      <c r="BU239" s="626"/>
      <c r="BV239" s="626"/>
      <c r="BW239" s="626"/>
      <c r="BX239" s="626"/>
      <c r="BY239" s="626"/>
      <c r="BZ239" s="626"/>
      <c r="CA239" s="626"/>
      <c r="CB239" s="626"/>
      <c r="CC239" s="626"/>
      <c r="CD239" s="626"/>
      <c r="CE239" s="626"/>
      <c r="CF239" s="626"/>
      <c r="CG239" s="626"/>
      <c r="CH239" s="626"/>
      <c r="CI239" s="626"/>
      <c r="CJ239" s="626"/>
      <c r="CK239" s="626"/>
      <c r="CL239" s="626"/>
      <c r="CM239" s="626"/>
      <c r="CN239" s="626"/>
      <c r="CO239" s="626"/>
      <c r="CP239" s="626"/>
      <c r="CQ239" s="626"/>
      <c r="CR239" s="626"/>
      <c r="CS239" s="626"/>
      <c r="CT239" s="626"/>
      <c r="CU239" s="626"/>
      <c r="CV239" s="626"/>
      <c r="CW239" s="626"/>
      <c r="CX239" s="626"/>
      <c r="CY239" s="626"/>
      <c r="CZ239" s="626"/>
      <c r="DA239" s="626"/>
      <c r="DB239" s="626"/>
      <c r="DC239" s="626"/>
      <c r="DD239" s="626"/>
      <c r="DE239" s="626"/>
      <c r="DF239" s="626"/>
      <c r="DG239" s="626"/>
      <c r="DH239" s="626"/>
      <c r="DI239" s="626"/>
      <c r="DJ239" s="626"/>
      <c r="DK239" s="626"/>
      <c r="DL239" s="626"/>
      <c r="DM239" s="626"/>
      <c r="DN239" s="626"/>
      <c r="DO239" s="626"/>
      <c r="DP239" s="626"/>
    </row>
    <row r="240" spans="1:120" ht="47.25" customHeight="1">
      <c r="A240" s="54">
        <v>73</v>
      </c>
      <c r="B240" s="62">
        <f t="shared" si="32"/>
        <v>52</v>
      </c>
      <c r="C240" s="56" t="s">
        <v>99</v>
      </c>
      <c r="D240" s="56">
        <v>2017</v>
      </c>
      <c r="E240" s="56" t="s">
        <v>1050</v>
      </c>
      <c r="F240" s="57" t="s">
        <v>5783</v>
      </c>
      <c r="G240" s="57"/>
      <c r="H240" s="56" t="s">
        <v>370</v>
      </c>
      <c r="I240" s="54" t="s">
        <v>171</v>
      </c>
      <c r="J240" s="56" t="s">
        <v>171</v>
      </c>
      <c r="K240" s="58" t="s">
        <v>4989</v>
      </c>
      <c r="L240" s="54" t="s">
        <v>106</v>
      </c>
      <c r="M240" s="368" t="s">
        <v>5784</v>
      </c>
      <c r="N240" s="62"/>
      <c r="O240" s="66">
        <v>1</v>
      </c>
      <c r="P240" s="56" t="s">
        <v>4984</v>
      </c>
      <c r="Q240" s="55" t="s">
        <v>533</v>
      </c>
      <c r="R240" s="56" t="s">
        <v>4966</v>
      </c>
      <c r="S240" s="624">
        <v>43388</v>
      </c>
      <c r="T240" s="624">
        <v>43735</v>
      </c>
      <c r="U240" s="54" t="s">
        <v>111</v>
      </c>
      <c r="V240" s="54">
        <v>95</v>
      </c>
      <c r="W240" s="65">
        <f t="shared" si="31"/>
        <v>43830</v>
      </c>
      <c r="X240" s="65">
        <v>43646</v>
      </c>
      <c r="Y240" s="58" t="s">
        <v>5785</v>
      </c>
      <c r="Z240" s="68">
        <v>0</v>
      </c>
      <c r="AA240" s="65">
        <v>43661</v>
      </c>
      <c r="AB240" s="58" t="s">
        <v>5786</v>
      </c>
      <c r="AC240" s="56" t="s">
        <v>177</v>
      </c>
      <c r="AD240" s="66">
        <f t="shared" si="33"/>
        <v>0</v>
      </c>
      <c r="AE240" s="54" t="s">
        <v>257</v>
      </c>
      <c r="AF240" s="65">
        <v>43799</v>
      </c>
      <c r="AG240" s="368" t="s">
        <v>5787</v>
      </c>
      <c r="AH240" s="68">
        <v>1</v>
      </c>
      <c r="AI240" s="57">
        <v>43811</v>
      </c>
      <c r="AJ240" s="368" t="s">
        <v>5788</v>
      </c>
      <c r="AK240" s="56" t="s">
        <v>1031</v>
      </c>
      <c r="AL240" s="66">
        <v>0.5</v>
      </c>
      <c r="AM240" s="54" t="s">
        <v>133</v>
      </c>
      <c r="AN240" s="57">
        <v>44043</v>
      </c>
      <c r="AO240" s="67" t="s">
        <v>5789</v>
      </c>
      <c r="AP240" s="68">
        <f>6/10</f>
        <v>0.6</v>
      </c>
      <c r="AQ240" s="57">
        <v>44067</v>
      </c>
      <c r="AR240" s="67" t="s">
        <v>5790</v>
      </c>
      <c r="AS240" s="54" t="s">
        <v>183</v>
      </c>
      <c r="AT240" s="68">
        <v>0.2</v>
      </c>
      <c r="AU240" s="54" t="s">
        <v>115</v>
      </c>
      <c r="AV240" s="57">
        <v>44168</v>
      </c>
      <c r="AW240" s="648" t="s">
        <v>5791</v>
      </c>
      <c r="AX240" s="68">
        <v>1</v>
      </c>
      <c r="AY240" s="57">
        <v>44181</v>
      </c>
      <c r="AZ240" s="67" t="s">
        <v>5792</v>
      </c>
      <c r="BA240" s="62" t="s">
        <v>186</v>
      </c>
      <c r="BB240" s="68">
        <v>1</v>
      </c>
      <c r="BC240" s="54" t="s">
        <v>257</v>
      </c>
      <c r="BD240" s="57"/>
      <c r="BE240" s="648"/>
      <c r="BF240" s="68"/>
      <c r="BG240" s="57"/>
      <c r="BH240" s="67"/>
      <c r="BI240" s="62"/>
      <c r="BJ240" s="68"/>
      <c r="BK240" s="54"/>
      <c r="BL240" s="60" t="s">
        <v>260</v>
      </c>
      <c r="BM240" s="60" t="s">
        <v>260</v>
      </c>
      <c r="BN240" s="56" t="s">
        <v>4218</v>
      </c>
      <c r="BO240" s="67" t="s">
        <v>5793</v>
      </c>
      <c r="BP240" s="56" t="s">
        <v>5760</v>
      </c>
      <c r="BQ240" s="57">
        <v>44181</v>
      </c>
      <c r="BR240" s="54" t="s">
        <v>310</v>
      </c>
      <c r="BS240" s="58"/>
      <c r="BT240" s="625"/>
      <c r="BU240" s="626"/>
      <c r="BV240" s="626"/>
      <c r="BW240" s="626"/>
      <c r="BX240" s="626"/>
      <c r="BY240" s="626"/>
      <c r="BZ240" s="626"/>
      <c r="CA240" s="626"/>
      <c r="CB240" s="626"/>
      <c r="CC240" s="626"/>
      <c r="CD240" s="626"/>
      <c r="CE240" s="626"/>
      <c r="CF240" s="626"/>
      <c r="CG240" s="626"/>
      <c r="CH240" s="626"/>
      <c r="CI240" s="626"/>
      <c r="CJ240" s="626"/>
      <c r="CK240" s="626"/>
      <c r="CL240" s="626"/>
      <c r="CM240" s="626"/>
      <c r="CN240" s="626"/>
      <c r="CO240" s="626"/>
      <c r="CP240" s="626"/>
      <c r="CQ240" s="626"/>
      <c r="CR240" s="626"/>
      <c r="CS240" s="626"/>
      <c r="CT240" s="626"/>
      <c r="CU240" s="626"/>
      <c r="CV240" s="626"/>
      <c r="CW240" s="626"/>
      <c r="CX240" s="626"/>
      <c r="CY240" s="626"/>
      <c r="CZ240" s="626"/>
      <c r="DA240" s="626"/>
      <c r="DB240" s="626"/>
      <c r="DC240" s="626"/>
      <c r="DD240" s="626"/>
      <c r="DE240" s="626"/>
      <c r="DF240" s="626"/>
      <c r="DG240" s="626"/>
      <c r="DH240" s="626"/>
      <c r="DI240" s="626"/>
      <c r="DJ240" s="626"/>
      <c r="DK240" s="626"/>
      <c r="DL240" s="626"/>
      <c r="DM240" s="626"/>
      <c r="DN240" s="626"/>
      <c r="DO240" s="626"/>
      <c r="DP240" s="626"/>
    </row>
    <row r="241" spans="1:120" ht="47.25" customHeight="1">
      <c r="A241" s="90">
        <v>75</v>
      </c>
      <c r="B241" s="62">
        <f t="shared" si="32"/>
        <v>53</v>
      </c>
      <c r="C241" s="55" t="s">
        <v>99</v>
      </c>
      <c r="D241" s="54">
        <v>2019</v>
      </c>
      <c r="E241" s="56" t="s">
        <v>1050</v>
      </c>
      <c r="F241" s="57">
        <v>43707</v>
      </c>
      <c r="G241" s="57"/>
      <c r="H241" s="55" t="s">
        <v>102</v>
      </c>
      <c r="I241" s="58" t="s">
        <v>5794</v>
      </c>
      <c r="J241" s="58" t="s">
        <v>5795</v>
      </c>
      <c r="K241" s="58" t="s">
        <v>5796</v>
      </c>
      <c r="L241" s="622" t="s">
        <v>146</v>
      </c>
      <c r="M241" s="623" t="s">
        <v>5797</v>
      </c>
      <c r="N241" s="62"/>
      <c r="O241" s="66">
        <v>1</v>
      </c>
      <c r="P241" s="56" t="s">
        <v>5798</v>
      </c>
      <c r="Q241" s="55" t="s">
        <v>533</v>
      </c>
      <c r="R241" s="54" t="s">
        <v>5115</v>
      </c>
      <c r="S241" s="624">
        <v>43724</v>
      </c>
      <c r="T241" s="624">
        <v>43769</v>
      </c>
      <c r="U241" s="622"/>
      <c r="V241" s="54"/>
      <c r="W241" s="65">
        <f t="shared" si="31"/>
        <v>43769</v>
      </c>
      <c r="X241" s="82"/>
      <c r="Y241" s="207"/>
      <c r="Z241" s="84"/>
      <c r="AA241" s="85"/>
      <c r="AB241" s="83"/>
      <c r="AC241" s="83"/>
      <c r="AD241" s="83"/>
      <c r="AE241" s="84"/>
      <c r="AF241" s="65">
        <v>43799</v>
      </c>
      <c r="AG241" s="368" t="s">
        <v>5799</v>
      </c>
      <c r="AH241" s="68">
        <v>1</v>
      </c>
      <c r="AI241" s="57">
        <v>43811</v>
      </c>
      <c r="AJ241" s="368" t="s">
        <v>5800</v>
      </c>
      <c r="AK241" s="67" t="s">
        <v>1031</v>
      </c>
      <c r="AL241" s="66">
        <f t="shared" ref="AL241:AL242" si="35">+AH241/O241</f>
        <v>1</v>
      </c>
      <c r="AM241" s="54" t="s">
        <v>257</v>
      </c>
      <c r="AN241" s="57"/>
      <c r="AO241" s="62"/>
      <c r="AP241" s="54"/>
      <c r="AQ241" s="57">
        <v>44067</v>
      </c>
      <c r="AR241" s="368" t="s">
        <v>5312</v>
      </c>
      <c r="AS241" s="54" t="s">
        <v>183</v>
      </c>
      <c r="AT241" s="68">
        <v>1</v>
      </c>
      <c r="AU241" s="54" t="s">
        <v>257</v>
      </c>
      <c r="AV241" s="57">
        <v>44168</v>
      </c>
      <c r="AW241" s="653" t="s">
        <v>5641</v>
      </c>
      <c r="AX241" s="68">
        <v>1</v>
      </c>
      <c r="AY241" s="57">
        <v>44181</v>
      </c>
      <c r="AZ241" s="67" t="s">
        <v>5801</v>
      </c>
      <c r="BA241" s="62" t="s">
        <v>186</v>
      </c>
      <c r="BB241" s="68">
        <v>1</v>
      </c>
      <c r="BC241" s="54" t="s">
        <v>257</v>
      </c>
      <c r="BD241" s="57"/>
      <c r="BE241" s="653"/>
      <c r="BF241" s="68"/>
      <c r="BG241" s="57"/>
      <c r="BH241" s="67"/>
      <c r="BI241" s="62"/>
      <c r="BJ241" s="68"/>
      <c r="BK241" s="54"/>
      <c r="BL241" s="60" t="s">
        <v>260</v>
      </c>
      <c r="BM241" s="60" t="s">
        <v>260</v>
      </c>
      <c r="BN241" s="56" t="s">
        <v>4218</v>
      </c>
      <c r="BO241" s="67" t="s">
        <v>5802</v>
      </c>
      <c r="BP241" s="56" t="s">
        <v>5760</v>
      </c>
      <c r="BQ241" s="57">
        <v>44181</v>
      </c>
      <c r="BR241" s="54" t="s">
        <v>310</v>
      </c>
      <c r="BS241" s="58" t="s">
        <v>5803</v>
      </c>
      <c r="BT241" s="625"/>
      <c r="BU241" s="626"/>
      <c r="BV241" s="626"/>
      <c r="BW241" s="626"/>
      <c r="BX241" s="626"/>
      <c r="BY241" s="626"/>
      <c r="BZ241" s="626"/>
      <c r="CA241" s="626"/>
      <c r="CB241" s="626"/>
      <c r="CC241" s="626"/>
      <c r="CD241" s="626"/>
      <c r="CE241" s="626"/>
      <c r="CF241" s="626"/>
      <c r="CG241" s="626"/>
      <c r="CH241" s="626"/>
      <c r="CI241" s="626"/>
      <c r="CJ241" s="626"/>
      <c r="CK241" s="626"/>
      <c r="CL241" s="626"/>
      <c r="CM241" s="626"/>
      <c r="CN241" s="626"/>
      <c r="CO241" s="626"/>
      <c r="CP241" s="626"/>
      <c r="CQ241" s="626"/>
      <c r="CR241" s="626"/>
      <c r="CS241" s="626"/>
      <c r="CT241" s="626"/>
      <c r="CU241" s="626"/>
      <c r="CV241" s="626"/>
      <c r="CW241" s="626"/>
      <c r="CX241" s="626"/>
      <c r="CY241" s="626"/>
      <c r="CZ241" s="626"/>
      <c r="DA241" s="626"/>
      <c r="DB241" s="626"/>
      <c r="DC241" s="626"/>
      <c r="DD241" s="626"/>
      <c r="DE241" s="626"/>
      <c r="DF241" s="626"/>
      <c r="DG241" s="626"/>
      <c r="DH241" s="626"/>
      <c r="DI241" s="626"/>
      <c r="DJ241" s="626"/>
      <c r="DK241" s="626"/>
      <c r="DL241" s="626"/>
      <c r="DM241" s="626"/>
      <c r="DN241" s="626"/>
      <c r="DO241" s="626"/>
      <c r="DP241" s="626"/>
    </row>
    <row r="242" spans="1:120" ht="47.25" customHeight="1">
      <c r="A242" s="90">
        <v>77</v>
      </c>
      <c r="B242" s="62">
        <f t="shared" si="32"/>
        <v>54</v>
      </c>
      <c r="C242" s="55" t="s">
        <v>99</v>
      </c>
      <c r="D242" s="54">
        <v>2019</v>
      </c>
      <c r="E242" s="56" t="s">
        <v>1050</v>
      </c>
      <c r="F242" s="57">
        <v>43707</v>
      </c>
      <c r="G242" s="57"/>
      <c r="H242" s="55" t="s">
        <v>102</v>
      </c>
      <c r="I242" s="58" t="s">
        <v>5508</v>
      </c>
      <c r="J242" s="58" t="s">
        <v>5509</v>
      </c>
      <c r="K242" s="58" t="s">
        <v>5510</v>
      </c>
      <c r="L242" s="622" t="s">
        <v>146</v>
      </c>
      <c r="M242" s="623" t="s">
        <v>5804</v>
      </c>
      <c r="N242" s="62"/>
      <c r="O242" s="66">
        <v>1</v>
      </c>
      <c r="P242" s="56" t="s">
        <v>5512</v>
      </c>
      <c r="Q242" s="55" t="s">
        <v>533</v>
      </c>
      <c r="R242" s="54" t="s">
        <v>5115</v>
      </c>
      <c r="S242" s="624">
        <v>43724</v>
      </c>
      <c r="T242" s="624">
        <v>43769</v>
      </c>
      <c r="U242" s="622"/>
      <c r="V242" s="54"/>
      <c r="W242" s="65">
        <f t="shared" si="31"/>
        <v>43769</v>
      </c>
      <c r="X242" s="82"/>
      <c r="Y242" s="207"/>
      <c r="Z242" s="84"/>
      <c r="AA242" s="85"/>
      <c r="AB242" s="83"/>
      <c r="AC242" s="83"/>
      <c r="AD242" s="83"/>
      <c r="AE242" s="84"/>
      <c r="AF242" s="65">
        <v>43799</v>
      </c>
      <c r="AG242" s="368" t="s">
        <v>5805</v>
      </c>
      <c r="AH242" s="68">
        <v>1</v>
      </c>
      <c r="AI242" s="57">
        <v>43811</v>
      </c>
      <c r="AJ242" s="368" t="s">
        <v>5806</v>
      </c>
      <c r="AK242" s="56" t="s">
        <v>1031</v>
      </c>
      <c r="AL242" s="66">
        <f t="shared" si="35"/>
        <v>1</v>
      </c>
      <c r="AM242" s="54" t="s">
        <v>257</v>
      </c>
      <c r="AN242" s="57"/>
      <c r="AO242" s="62"/>
      <c r="AP242" s="54"/>
      <c r="AQ242" s="57">
        <v>44067</v>
      </c>
      <c r="AR242" s="368" t="s">
        <v>5312</v>
      </c>
      <c r="AS242" s="54" t="s">
        <v>183</v>
      </c>
      <c r="AT242" s="68">
        <v>1</v>
      </c>
      <c r="AU242" s="54" t="s">
        <v>257</v>
      </c>
      <c r="AV242" s="57">
        <v>44168</v>
      </c>
      <c r="AW242" s="653" t="s">
        <v>5641</v>
      </c>
      <c r="AX242" s="68">
        <v>1</v>
      </c>
      <c r="AY242" s="57">
        <v>44181</v>
      </c>
      <c r="AZ242" s="67" t="s">
        <v>5807</v>
      </c>
      <c r="BA242" s="62" t="s">
        <v>186</v>
      </c>
      <c r="BB242" s="68">
        <v>1</v>
      </c>
      <c r="BC242" s="54" t="s">
        <v>257</v>
      </c>
      <c r="BD242" s="57"/>
      <c r="BE242" s="653"/>
      <c r="BF242" s="68"/>
      <c r="BG242" s="57"/>
      <c r="BH242" s="67"/>
      <c r="BI242" s="62"/>
      <c r="BJ242" s="68"/>
      <c r="BK242" s="54"/>
      <c r="BL242" s="60" t="s">
        <v>260</v>
      </c>
      <c r="BM242" s="60" t="s">
        <v>260</v>
      </c>
      <c r="BN242" s="56" t="s">
        <v>4218</v>
      </c>
      <c r="BO242" s="67" t="s">
        <v>5808</v>
      </c>
      <c r="BP242" s="56" t="s">
        <v>5760</v>
      </c>
      <c r="BQ242" s="57">
        <v>44181</v>
      </c>
      <c r="BR242" s="54" t="s">
        <v>310</v>
      </c>
      <c r="BS242" s="58" t="s">
        <v>5809</v>
      </c>
      <c r="BT242" s="625"/>
      <c r="BU242" s="626"/>
      <c r="BV242" s="626"/>
      <c r="BW242" s="626"/>
      <c r="BX242" s="626"/>
      <c r="BY242" s="626"/>
      <c r="BZ242" s="626"/>
      <c r="CA242" s="626"/>
      <c r="CB242" s="626"/>
      <c r="CC242" s="626"/>
      <c r="CD242" s="626"/>
      <c r="CE242" s="626"/>
      <c r="CF242" s="626"/>
      <c r="CG242" s="626"/>
      <c r="CH242" s="626"/>
      <c r="CI242" s="626"/>
      <c r="CJ242" s="626"/>
      <c r="CK242" s="626"/>
      <c r="CL242" s="626"/>
      <c r="CM242" s="626"/>
      <c r="CN242" s="626"/>
      <c r="CO242" s="626"/>
      <c r="CP242" s="626"/>
      <c r="CQ242" s="626"/>
      <c r="CR242" s="626"/>
      <c r="CS242" s="626"/>
      <c r="CT242" s="626"/>
      <c r="CU242" s="626"/>
      <c r="CV242" s="626"/>
      <c r="CW242" s="626"/>
      <c r="CX242" s="626"/>
      <c r="CY242" s="626"/>
      <c r="CZ242" s="626"/>
      <c r="DA242" s="626"/>
      <c r="DB242" s="626"/>
      <c r="DC242" s="626"/>
      <c r="DD242" s="626"/>
      <c r="DE242" s="626"/>
      <c r="DF242" s="626"/>
      <c r="DG242" s="626"/>
      <c r="DH242" s="626"/>
      <c r="DI242" s="626"/>
      <c r="DJ242" s="626"/>
      <c r="DK242" s="626"/>
      <c r="DL242" s="626"/>
      <c r="DM242" s="626"/>
      <c r="DN242" s="626"/>
      <c r="DO242" s="626"/>
      <c r="DP242" s="626"/>
    </row>
    <row r="243" spans="1:120" ht="47.25" customHeight="1">
      <c r="A243" s="54">
        <v>79</v>
      </c>
      <c r="B243" s="62">
        <f t="shared" si="32"/>
        <v>55</v>
      </c>
      <c r="C243" s="55" t="s">
        <v>99</v>
      </c>
      <c r="D243" s="56">
        <v>2019</v>
      </c>
      <c r="E243" s="391" t="s">
        <v>772</v>
      </c>
      <c r="F243" s="65">
        <v>43934</v>
      </c>
      <c r="G243" s="65"/>
      <c r="H243" s="55" t="s">
        <v>102</v>
      </c>
      <c r="I243" s="368" t="s">
        <v>5810</v>
      </c>
      <c r="J243" s="623" t="s">
        <v>5811</v>
      </c>
      <c r="K243" s="368" t="s">
        <v>5812</v>
      </c>
      <c r="L243" s="55" t="s">
        <v>106</v>
      </c>
      <c r="M243" s="368" t="s">
        <v>5813</v>
      </c>
      <c r="N243" s="391"/>
      <c r="O243" s="68">
        <v>1</v>
      </c>
      <c r="P243" s="56" t="s">
        <v>5814</v>
      </c>
      <c r="Q243" s="629" t="s">
        <v>533</v>
      </c>
      <c r="R243" s="642" t="s">
        <v>534</v>
      </c>
      <c r="S243" s="624">
        <v>43969</v>
      </c>
      <c r="T243" s="624">
        <v>44074</v>
      </c>
      <c r="U243" s="634"/>
      <c r="V243" s="635"/>
      <c r="W243" s="65">
        <f t="shared" si="31"/>
        <v>44074</v>
      </c>
      <c r="X243" s="636"/>
      <c r="Y243" s="631"/>
      <c r="Z243" s="635"/>
      <c r="AA243" s="637"/>
      <c r="AB243" s="631"/>
      <c r="AC243" s="631"/>
      <c r="AD243" s="631"/>
      <c r="AE243" s="635"/>
      <c r="AF243" s="636"/>
      <c r="AG243" s="638"/>
      <c r="AH243" s="631"/>
      <c r="AI243" s="636"/>
      <c r="AJ243" s="638"/>
      <c r="AK243" s="631"/>
      <c r="AL243" s="631"/>
      <c r="AM243" s="635"/>
      <c r="AN243" s="57">
        <v>44043</v>
      </c>
      <c r="AO243" s="368" t="s">
        <v>5815</v>
      </c>
      <c r="AP243" s="66">
        <v>1</v>
      </c>
      <c r="AQ243" s="57">
        <v>44067</v>
      </c>
      <c r="AR243" s="368" t="s">
        <v>5816</v>
      </c>
      <c r="AS243" s="54" t="s">
        <v>183</v>
      </c>
      <c r="AT243" s="68">
        <v>0.8</v>
      </c>
      <c r="AU243" s="54" t="s">
        <v>115</v>
      </c>
      <c r="AV243" s="57">
        <v>44168</v>
      </c>
      <c r="AW243" s="648" t="s">
        <v>5817</v>
      </c>
      <c r="AX243" s="640">
        <v>1</v>
      </c>
      <c r="AY243" s="57">
        <v>44181</v>
      </c>
      <c r="AZ243" s="627" t="s">
        <v>5818</v>
      </c>
      <c r="BA243" s="62" t="s">
        <v>186</v>
      </c>
      <c r="BB243" s="68">
        <v>1</v>
      </c>
      <c r="BC243" s="635" t="s">
        <v>257</v>
      </c>
      <c r="BD243" s="57"/>
      <c r="BE243" s="648"/>
      <c r="BF243" s="640"/>
      <c r="BG243" s="57"/>
      <c r="BH243" s="627"/>
      <c r="BI243" s="62"/>
      <c r="BJ243" s="68"/>
      <c r="BK243" s="635"/>
      <c r="BL243" s="60" t="s">
        <v>310</v>
      </c>
      <c r="BM243" s="60" t="s">
        <v>260</v>
      </c>
      <c r="BN243" s="635" t="s">
        <v>4218</v>
      </c>
      <c r="BO243" s="627" t="s">
        <v>5819</v>
      </c>
      <c r="BP243" s="56" t="s">
        <v>5760</v>
      </c>
      <c r="BQ243" s="57">
        <v>44181</v>
      </c>
      <c r="BR243" s="54" t="s">
        <v>260</v>
      </c>
      <c r="BS243" s="627" t="s">
        <v>5820</v>
      </c>
      <c r="BT243" s="625"/>
      <c r="BU243" s="626"/>
      <c r="BV243" s="626"/>
      <c r="BW243" s="626"/>
      <c r="BX243" s="626"/>
      <c r="BY243" s="626"/>
      <c r="BZ243" s="626"/>
      <c r="CA243" s="626"/>
      <c r="CB243" s="626"/>
      <c r="CC243" s="626"/>
      <c r="CD243" s="626"/>
      <c r="CE243" s="626"/>
      <c r="CF243" s="626"/>
      <c r="CG243" s="626"/>
      <c r="CH243" s="626"/>
      <c r="CI243" s="626"/>
      <c r="CJ243" s="626"/>
      <c r="CK243" s="626"/>
      <c r="CL243" s="626"/>
      <c r="CM243" s="626"/>
      <c r="CN243" s="626"/>
      <c r="CO243" s="626"/>
      <c r="CP243" s="626"/>
      <c r="CQ243" s="626"/>
      <c r="CR243" s="626"/>
      <c r="CS243" s="626"/>
      <c r="CT243" s="626"/>
      <c r="CU243" s="626"/>
      <c r="CV243" s="626"/>
      <c r="CW243" s="626"/>
      <c r="CX243" s="626"/>
      <c r="CY243" s="626"/>
      <c r="CZ243" s="626"/>
      <c r="DA243" s="626"/>
      <c r="DB243" s="626"/>
      <c r="DC243" s="626"/>
      <c r="DD243" s="626"/>
      <c r="DE243" s="626"/>
      <c r="DF243" s="626"/>
      <c r="DG243" s="626"/>
      <c r="DH243" s="626"/>
      <c r="DI243" s="626"/>
      <c r="DJ243" s="626"/>
      <c r="DK243" s="626"/>
      <c r="DL243" s="626"/>
      <c r="DM243" s="626"/>
      <c r="DN243" s="626"/>
      <c r="DO243" s="626"/>
      <c r="DP243" s="626"/>
    </row>
    <row r="244" spans="1:120" ht="47.25" customHeight="1">
      <c r="A244" s="54">
        <v>83</v>
      </c>
      <c r="B244" s="62">
        <f t="shared" si="32"/>
        <v>56</v>
      </c>
      <c r="C244" s="55" t="s">
        <v>99</v>
      </c>
      <c r="D244" s="56">
        <v>2019</v>
      </c>
      <c r="E244" s="391" t="s">
        <v>772</v>
      </c>
      <c r="F244" s="65">
        <v>43934</v>
      </c>
      <c r="G244" s="65"/>
      <c r="H244" s="55" t="s">
        <v>370</v>
      </c>
      <c r="I244" s="368" t="s">
        <v>5821</v>
      </c>
      <c r="J244" s="368" t="s">
        <v>5822</v>
      </c>
      <c r="K244" s="368" t="s">
        <v>4960</v>
      </c>
      <c r="L244" s="622" t="s">
        <v>172</v>
      </c>
      <c r="M244" s="368" t="s">
        <v>5823</v>
      </c>
      <c r="N244" s="627"/>
      <c r="O244" s="68">
        <v>1</v>
      </c>
      <c r="P244" s="56" t="s">
        <v>5824</v>
      </c>
      <c r="Q244" s="629" t="s">
        <v>533</v>
      </c>
      <c r="R244" s="642" t="s">
        <v>534</v>
      </c>
      <c r="S244" s="624">
        <v>43917</v>
      </c>
      <c r="T244" s="624">
        <v>44053</v>
      </c>
      <c r="U244" s="634"/>
      <c r="V244" s="635"/>
      <c r="W244" s="65">
        <f t="shared" si="31"/>
        <v>44053</v>
      </c>
      <c r="X244" s="636"/>
      <c r="Y244" s="631"/>
      <c r="Z244" s="635"/>
      <c r="AA244" s="637"/>
      <c r="AB244" s="631"/>
      <c r="AC244" s="631"/>
      <c r="AD244" s="631"/>
      <c r="AE244" s="635"/>
      <c r="AF244" s="636"/>
      <c r="AG244" s="638"/>
      <c r="AH244" s="631"/>
      <c r="AI244" s="636"/>
      <c r="AJ244" s="638"/>
      <c r="AK244" s="631"/>
      <c r="AL244" s="631"/>
      <c r="AM244" s="635"/>
      <c r="AN244" s="57">
        <v>44043</v>
      </c>
      <c r="AO244" s="654" t="s">
        <v>5825</v>
      </c>
      <c r="AP244" s="68">
        <v>1</v>
      </c>
      <c r="AQ244" s="57">
        <v>44067</v>
      </c>
      <c r="AR244" s="368" t="s">
        <v>5826</v>
      </c>
      <c r="AS244" s="54" t="s">
        <v>183</v>
      </c>
      <c r="AT244" s="68">
        <v>0.5</v>
      </c>
      <c r="AU244" s="54" t="s">
        <v>115</v>
      </c>
      <c r="AV244" s="57">
        <v>44168</v>
      </c>
      <c r="AW244" s="648" t="s">
        <v>5827</v>
      </c>
      <c r="AX244" s="68">
        <v>1</v>
      </c>
      <c r="AY244" s="57">
        <v>44181</v>
      </c>
      <c r="AZ244" s="627" t="s">
        <v>5828</v>
      </c>
      <c r="BA244" s="62" t="s">
        <v>186</v>
      </c>
      <c r="BB244" s="68">
        <v>1</v>
      </c>
      <c r="BC244" s="635" t="s">
        <v>257</v>
      </c>
      <c r="BD244" s="57"/>
      <c r="BE244" s="648"/>
      <c r="BF244" s="68"/>
      <c r="BG244" s="57"/>
      <c r="BH244" s="627"/>
      <c r="BI244" s="62"/>
      <c r="BJ244" s="68"/>
      <c r="BK244" s="635"/>
      <c r="BL244" s="60" t="s">
        <v>260</v>
      </c>
      <c r="BM244" s="60" t="s">
        <v>260</v>
      </c>
      <c r="BN244" s="635" t="s">
        <v>4218</v>
      </c>
      <c r="BO244" s="627" t="s">
        <v>5829</v>
      </c>
      <c r="BP244" s="56" t="s">
        <v>5760</v>
      </c>
      <c r="BQ244" s="57">
        <v>44181</v>
      </c>
      <c r="BR244" s="54" t="s">
        <v>310</v>
      </c>
      <c r="BS244" s="631" t="s">
        <v>5830</v>
      </c>
      <c r="BT244" s="625"/>
      <c r="BU244" s="626"/>
      <c r="BV244" s="626"/>
      <c r="BW244" s="626"/>
      <c r="BX244" s="626"/>
      <c r="BY244" s="626"/>
      <c r="BZ244" s="626"/>
      <c r="CA244" s="626"/>
      <c r="CB244" s="626"/>
      <c r="CC244" s="626"/>
      <c r="CD244" s="626"/>
      <c r="CE244" s="626"/>
      <c r="CF244" s="626"/>
      <c r="CG244" s="626"/>
      <c r="CH244" s="626"/>
      <c r="CI244" s="626"/>
      <c r="CJ244" s="626"/>
      <c r="CK244" s="626"/>
      <c r="CL244" s="626"/>
      <c r="CM244" s="626"/>
      <c r="CN244" s="626"/>
      <c r="CO244" s="626"/>
      <c r="CP244" s="626"/>
      <c r="CQ244" s="626"/>
      <c r="CR244" s="626"/>
      <c r="CS244" s="626"/>
      <c r="CT244" s="626"/>
      <c r="CU244" s="626"/>
      <c r="CV244" s="626"/>
      <c r="CW244" s="626"/>
      <c r="CX244" s="626"/>
      <c r="CY244" s="626"/>
      <c r="CZ244" s="626"/>
      <c r="DA244" s="626"/>
      <c r="DB244" s="626"/>
      <c r="DC244" s="626"/>
      <c r="DD244" s="626"/>
      <c r="DE244" s="626"/>
      <c r="DF244" s="626"/>
      <c r="DG244" s="626"/>
      <c r="DH244" s="626"/>
      <c r="DI244" s="626"/>
      <c r="DJ244" s="626"/>
      <c r="DK244" s="626"/>
      <c r="DL244" s="626"/>
      <c r="DM244" s="626"/>
      <c r="DN244" s="626"/>
      <c r="DO244" s="626"/>
      <c r="DP244" s="626"/>
    </row>
    <row r="245" spans="1:120" ht="47.25" customHeight="1">
      <c r="A245" s="54">
        <v>0</v>
      </c>
      <c r="B245" s="62">
        <f t="shared" si="32"/>
        <v>57</v>
      </c>
      <c r="C245" s="629" t="s">
        <v>99</v>
      </c>
      <c r="D245" s="391">
        <v>2019</v>
      </c>
      <c r="E245" s="391" t="s">
        <v>772</v>
      </c>
      <c r="F245" s="630">
        <v>43934</v>
      </c>
      <c r="G245" s="630"/>
      <c r="H245" s="55" t="s">
        <v>102</v>
      </c>
      <c r="I245" s="368" t="s">
        <v>5831</v>
      </c>
      <c r="J245" s="368" t="s">
        <v>5832</v>
      </c>
      <c r="K245" s="368" t="s">
        <v>796</v>
      </c>
      <c r="L245" s="622" t="s">
        <v>146</v>
      </c>
      <c r="M245" s="368" t="s">
        <v>5833</v>
      </c>
      <c r="N245" s="627"/>
      <c r="O245" s="649">
        <v>12</v>
      </c>
      <c r="P245" s="56" t="s">
        <v>5834</v>
      </c>
      <c r="Q245" s="629" t="s">
        <v>533</v>
      </c>
      <c r="R245" s="642" t="s">
        <v>534</v>
      </c>
      <c r="S245" s="643">
        <v>43969</v>
      </c>
      <c r="T245" s="644">
        <v>44074</v>
      </c>
      <c r="U245" s="634"/>
      <c r="V245" s="635"/>
      <c r="W245" s="630">
        <f t="shared" si="31"/>
        <v>44074</v>
      </c>
      <c r="X245" s="636"/>
      <c r="Y245" s="631"/>
      <c r="Z245" s="635"/>
      <c r="AA245" s="637"/>
      <c r="AB245" s="631"/>
      <c r="AC245" s="631"/>
      <c r="AD245" s="631"/>
      <c r="AE245" s="635"/>
      <c r="AF245" s="636"/>
      <c r="AG245" s="638"/>
      <c r="AH245" s="631"/>
      <c r="AI245" s="636"/>
      <c r="AJ245" s="638"/>
      <c r="AK245" s="631"/>
      <c r="AL245" s="631"/>
      <c r="AM245" s="635"/>
      <c r="AN245" s="57">
        <v>44043</v>
      </c>
      <c r="AO245" s="655" t="s">
        <v>5835</v>
      </c>
      <c r="AP245" s="68">
        <v>0.5</v>
      </c>
      <c r="AQ245" s="57">
        <v>44067</v>
      </c>
      <c r="AR245" s="368" t="s">
        <v>5836</v>
      </c>
      <c r="AS245" s="54" t="s">
        <v>183</v>
      </c>
      <c r="AT245" s="68">
        <v>0.5</v>
      </c>
      <c r="AU245" s="635" t="s">
        <v>133</v>
      </c>
      <c r="AV245" s="57">
        <v>44168</v>
      </c>
      <c r="AW245" s="648" t="s">
        <v>5837</v>
      </c>
      <c r="AX245" s="68">
        <v>1</v>
      </c>
      <c r="AY245" s="57">
        <v>44181</v>
      </c>
      <c r="AZ245" s="627" t="s">
        <v>5838</v>
      </c>
      <c r="BA245" s="62" t="s">
        <v>186</v>
      </c>
      <c r="BB245" s="68">
        <v>1</v>
      </c>
      <c r="BC245" s="635" t="s">
        <v>257</v>
      </c>
      <c r="BD245" s="57"/>
      <c r="BE245" s="648"/>
      <c r="BF245" s="68"/>
      <c r="BG245" s="57"/>
      <c r="BH245" s="627"/>
      <c r="BI245" s="62"/>
      <c r="BJ245" s="68"/>
      <c r="BK245" s="635"/>
      <c r="BL245" s="60" t="s">
        <v>260</v>
      </c>
      <c r="BM245" s="60" t="s">
        <v>260</v>
      </c>
      <c r="BN245" s="635" t="s">
        <v>4218</v>
      </c>
      <c r="BO245" s="631" t="s">
        <v>5839</v>
      </c>
      <c r="BP245" s="56" t="s">
        <v>5760</v>
      </c>
      <c r="BQ245" s="57">
        <v>44181</v>
      </c>
      <c r="BR245" s="635" t="s">
        <v>310</v>
      </c>
      <c r="BS245" s="631"/>
      <c r="BT245" s="625"/>
      <c r="BU245" s="626"/>
      <c r="BV245" s="626"/>
      <c r="BW245" s="626"/>
      <c r="BX245" s="626"/>
      <c r="BY245" s="626"/>
      <c r="BZ245" s="626"/>
      <c r="CA245" s="626"/>
      <c r="CB245" s="626"/>
      <c r="CC245" s="626"/>
      <c r="CD245" s="626"/>
      <c r="CE245" s="626"/>
      <c r="CF245" s="626"/>
      <c r="CG245" s="626"/>
      <c r="CH245" s="626"/>
      <c r="CI245" s="626"/>
      <c r="CJ245" s="626"/>
      <c r="CK245" s="626"/>
      <c r="CL245" s="626"/>
      <c r="CM245" s="626"/>
      <c r="CN245" s="626"/>
      <c r="CO245" s="626"/>
      <c r="CP245" s="626"/>
      <c r="CQ245" s="626"/>
      <c r="CR245" s="626"/>
      <c r="CS245" s="626"/>
      <c r="CT245" s="626"/>
      <c r="CU245" s="626"/>
      <c r="CV245" s="626"/>
      <c r="CW245" s="626"/>
      <c r="CX245" s="626"/>
      <c r="CY245" s="626"/>
      <c r="CZ245" s="626"/>
      <c r="DA245" s="626"/>
      <c r="DB245" s="626"/>
      <c r="DC245" s="626"/>
      <c r="DD245" s="626"/>
      <c r="DE245" s="626"/>
      <c r="DF245" s="626"/>
      <c r="DG245" s="626"/>
      <c r="DH245" s="626"/>
      <c r="DI245" s="626"/>
      <c r="DJ245" s="626"/>
      <c r="DK245" s="626"/>
      <c r="DL245" s="626"/>
      <c r="DM245" s="626"/>
      <c r="DN245" s="626"/>
      <c r="DO245" s="626"/>
      <c r="DP245" s="626"/>
    </row>
    <row r="246" spans="1:120" ht="47.25" customHeight="1">
      <c r="A246" s="54">
        <v>85</v>
      </c>
      <c r="B246" s="62">
        <f t="shared" si="32"/>
        <v>58</v>
      </c>
      <c r="C246" s="629" t="s">
        <v>99</v>
      </c>
      <c r="D246" s="391">
        <v>2019</v>
      </c>
      <c r="E246" s="391" t="s">
        <v>772</v>
      </c>
      <c r="F246" s="630">
        <v>43934</v>
      </c>
      <c r="G246" s="630"/>
      <c r="H246" s="55" t="s">
        <v>102</v>
      </c>
      <c r="I246" s="627" t="s">
        <v>5840</v>
      </c>
      <c r="J246" s="627" t="s">
        <v>5841</v>
      </c>
      <c r="K246" s="368" t="s">
        <v>4960</v>
      </c>
      <c r="L246" s="622" t="s">
        <v>146</v>
      </c>
      <c r="M246" s="627" t="s">
        <v>5842</v>
      </c>
      <c r="N246" s="627"/>
      <c r="O246" s="68">
        <v>1</v>
      </c>
      <c r="P246" s="56" t="s">
        <v>5843</v>
      </c>
      <c r="Q246" s="629" t="s">
        <v>533</v>
      </c>
      <c r="R246" s="391" t="s">
        <v>534</v>
      </c>
      <c r="S246" s="643">
        <v>43962</v>
      </c>
      <c r="T246" s="644">
        <v>44053</v>
      </c>
      <c r="U246" s="634"/>
      <c r="V246" s="635"/>
      <c r="W246" s="630">
        <f t="shared" si="31"/>
        <v>44053</v>
      </c>
      <c r="X246" s="636"/>
      <c r="Y246" s="631"/>
      <c r="Z246" s="635"/>
      <c r="AA246" s="637"/>
      <c r="AB246" s="631"/>
      <c r="AC246" s="631"/>
      <c r="AD246" s="631"/>
      <c r="AE246" s="635"/>
      <c r="AF246" s="636"/>
      <c r="AG246" s="638"/>
      <c r="AH246" s="631"/>
      <c r="AI246" s="636"/>
      <c r="AJ246" s="638"/>
      <c r="AK246" s="631"/>
      <c r="AL246" s="631"/>
      <c r="AM246" s="635"/>
      <c r="AN246" s="57">
        <v>44043</v>
      </c>
      <c r="AO246" s="654" t="s">
        <v>5844</v>
      </c>
      <c r="AP246" s="68">
        <v>0.8</v>
      </c>
      <c r="AQ246" s="57">
        <v>44067</v>
      </c>
      <c r="AR246" s="368" t="s">
        <v>5845</v>
      </c>
      <c r="AS246" s="54" t="s">
        <v>183</v>
      </c>
      <c r="AT246" s="68">
        <v>0.5</v>
      </c>
      <c r="AU246" s="635" t="s">
        <v>133</v>
      </c>
      <c r="AV246" s="57">
        <v>44168</v>
      </c>
      <c r="AW246" s="648" t="s">
        <v>5846</v>
      </c>
      <c r="AX246" s="68">
        <v>1</v>
      </c>
      <c r="AY246" s="57">
        <v>44181</v>
      </c>
      <c r="AZ246" s="627" t="s">
        <v>5847</v>
      </c>
      <c r="BA246" s="62" t="s">
        <v>186</v>
      </c>
      <c r="BB246" s="68">
        <v>1</v>
      </c>
      <c r="BC246" s="635" t="s">
        <v>257</v>
      </c>
      <c r="BD246" s="57"/>
      <c r="BE246" s="648"/>
      <c r="BF246" s="68"/>
      <c r="BG246" s="57"/>
      <c r="BH246" s="627"/>
      <c r="BI246" s="62"/>
      <c r="BJ246" s="68"/>
      <c r="BK246" s="635"/>
      <c r="BL246" s="60" t="s">
        <v>260</v>
      </c>
      <c r="BM246" s="60" t="s">
        <v>260</v>
      </c>
      <c r="BN246" s="635" t="s">
        <v>4218</v>
      </c>
      <c r="BO246" s="631" t="s">
        <v>5848</v>
      </c>
      <c r="BP246" s="56" t="s">
        <v>5760</v>
      </c>
      <c r="BQ246" s="57">
        <v>44181</v>
      </c>
      <c r="BR246" s="635"/>
      <c r="BS246" s="631"/>
      <c r="BT246" s="625"/>
      <c r="BU246" s="626"/>
      <c r="BV246" s="626"/>
      <c r="BW246" s="626"/>
      <c r="BX246" s="626"/>
      <c r="BY246" s="626"/>
      <c r="BZ246" s="626"/>
      <c r="CA246" s="626"/>
      <c r="CB246" s="626"/>
      <c r="CC246" s="626"/>
      <c r="CD246" s="626"/>
      <c r="CE246" s="626"/>
      <c r="CF246" s="626"/>
      <c r="CG246" s="626"/>
      <c r="CH246" s="626"/>
      <c r="CI246" s="626"/>
      <c r="CJ246" s="626"/>
      <c r="CK246" s="626"/>
      <c r="CL246" s="626"/>
      <c r="CM246" s="626"/>
      <c r="CN246" s="626"/>
      <c r="CO246" s="626"/>
      <c r="CP246" s="626"/>
      <c r="CQ246" s="626"/>
      <c r="CR246" s="626"/>
      <c r="CS246" s="626"/>
      <c r="CT246" s="626"/>
      <c r="CU246" s="626"/>
      <c r="CV246" s="626"/>
      <c r="CW246" s="626"/>
      <c r="CX246" s="626"/>
      <c r="CY246" s="626"/>
      <c r="CZ246" s="626"/>
      <c r="DA246" s="626"/>
      <c r="DB246" s="626"/>
      <c r="DC246" s="626"/>
      <c r="DD246" s="626"/>
      <c r="DE246" s="626"/>
      <c r="DF246" s="626"/>
      <c r="DG246" s="626"/>
      <c r="DH246" s="626"/>
      <c r="DI246" s="626"/>
      <c r="DJ246" s="626"/>
      <c r="DK246" s="626"/>
      <c r="DL246" s="626"/>
      <c r="DM246" s="626"/>
      <c r="DN246" s="626"/>
      <c r="DO246" s="626"/>
      <c r="DP246" s="626"/>
    </row>
    <row r="247" spans="1:120" ht="47.25" customHeight="1">
      <c r="A247" s="54">
        <v>0</v>
      </c>
      <c r="B247" s="62">
        <f t="shared" si="32"/>
        <v>59</v>
      </c>
      <c r="C247" s="629" t="s">
        <v>99</v>
      </c>
      <c r="D247" s="391">
        <v>2019</v>
      </c>
      <c r="E247" s="391" t="s">
        <v>772</v>
      </c>
      <c r="F247" s="630">
        <v>43934</v>
      </c>
      <c r="G247" s="630"/>
      <c r="H247" s="55" t="s">
        <v>102</v>
      </c>
      <c r="I247" s="627" t="s">
        <v>5840</v>
      </c>
      <c r="J247" s="627" t="s">
        <v>5841</v>
      </c>
      <c r="K247" s="368" t="s">
        <v>4960</v>
      </c>
      <c r="L247" s="622" t="s">
        <v>146</v>
      </c>
      <c r="M247" s="627" t="s">
        <v>5849</v>
      </c>
      <c r="N247" s="627"/>
      <c r="O247" s="68">
        <v>1</v>
      </c>
      <c r="P247" s="56" t="s">
        <v>5850</v>
      </c>
      <c r="Q247" s="629" t="s">
        <v>533</v>
      </c>
      <c r="R247" s="391" t="s">
        <v>534</v>
      </c>
      <c r="S247" s="632">
        <v>43980</v>
      </c>
      <c r="T247" s="633">
        <v>44074</v>
      </c>
      <c r="U247" s="634"/>
      <c r="V247" s="635"/>
      <c r="W247" s="630">
        <f t="shared" si="31"/>
        <v>44074</v>
      </c>
      <c r="X247" s="636"/>
      <c r="Y247" s="631"/>
      <c r="Z247" s="635"/>
      <c r="AA247" s="637"/>
      <c r="AB247" s="631"/>
      <c r="AC247" s="631"/>
      <c r="AD247" s="631"/>
      <c r="AE247" s="635"/>
      <c r="AF247" s="636"/>
      <c r="AG247" s="638"/>
      <c r="AH247" s="631"/>
      <c r="AI247" s="636"/>
      <c r="AJ247" s="638"/>
      <c r="AK247" s="631"/>
      <c r="AL247" s="631"/>
      <c r="AM247" s="635"/>
      <c r="AN247" s="57">
        <v>44043</v>
      </c>
      <c r="AO247" s="654" t="s">
        <v>5851</v>
      </c>
      <c r="AP247" s="68">
        <v>0.3</v>
      </c>
      <c r="AQ247" s="57">
        <v>44067</v>
      </c>
      <c r="AR247" s="368" t="s">
        <v>5852</v>
      </c>
      <c r="AS247" s="54" t="s">
        <v>183</v>
      </c>
      <c r="AT247" s="68">
        <v>0.3</v>
      </c>
      <c r="AU247" s="635" t="s">
        <v>133</v>
      </c>
      <c r="AV247" s="57">
        <v>44168</v>
      </c>
      <c r="AW247" s="648" t="s">
        <v>5853</v>
      </c>
      <c r="AX247" s="68">
        <v>1</v>
      </c>
      <c r="AY247" s="57">
        <v>44181</v>
      </c>
      <c r="AZ247" s="627" t="s">
        <v>5854</v>
      </c>
      <c r="BA247" s="62" t="s">
        <v>186</v>
      </c>
      <c r="BB247" s="68">
        <v>1</v>
      </c>
      <c r="BC247" s="635" t="s">
        <v>257</v>
      </c>
      <c r="BD247" s="57"/>
      <c r="BE247" s="648"/>
      <c r="BF247" s="68"/>
      <c r="BG247" s="57"/>
      <c r="BH247" s="627"/>
      <c r="BI247" s="62"/>
      <c r="BJ247" s="68"/>
      <c r="BK247" s="635"/>
      <c r="BL247" s="60" t="s">
        <v>260</v>
      </c>
      <c r="BM247" s="60" t="s">
        <v>260</v>
      </c>
      <c r="BN247" s="635" t="s">
        <v>4218</v>
      </c>
      <c r="BO247" s="631" t="s">
        <v>5855</v>
      </c>
      <c r="BP247" s="56" t="s">
        <v>5760</v>
      </c>
      <c r="BQ247" s="57">
        <v>44181</v>
      </c>
      <c r="BR247" s="635" t="s">
        <v>310</v>
      </c>
      <c r="BS247" s="631"/>
      <c r="BT247" s="625"/>
      <c r="BU247" s="626"/>
      <c r="BV247" s="626"/>
      <c r="BW247" s="626"/>
      <c r="BX247" s="626"/>
      <c r="BY247" s="626"/>
      <c r="BZ247" s="626"/>
      <c r="CA247" s="626"/>
      <c r="CB247" s="626"/>
      <c r="CC247" s="626"/>
      <c r="CD247" s="626"/>
      <c r="CE247" s="626"/>
      <c r="CF247" s="626"/>
      <c r="CG247" s="626"/>
      <c r="CH247" s="626"/>
      <c r="CI247" s="626"/>
      <c r="CJ247" s="626"/>
      <c r="CK247" s="626"/>
      <c r="CL247" s="626"/>
      <c r="CM247" s="626"/>
      <c r="CN247" s="626"/>
      <c r="CO247" s="626"/>
      <c r="CP247" s="626"/>
      <c r="CQ247" s="626"/>
      <c r="CR247" s="626"/>
      <c r="CS247" s="626"/>
      <c r="CT247" s="626"/>
      <c r="CU247" s="626"/>
      <c r="CV247" s="626"/>
      <c r="CW247" s="626"/>
      <c r="CX247" s="626"/>
      <c r="CY247" s="626"/>
      <c r="CZ247" s="626"/>
      <c r="DA247" s="626"/>
      <c r="DB247" s="626"/>
      <c r="DC247" s="626"/>
      <c r="DD247" s="626"/>
      <c r="DE247" s="626"/>
      <c r="DF247" s="626"/>
      <c r="DG247" s="626"/>
      <c r="DH247" s="626"/>
      <c r="DI247" s="626"/>
      <c r="DJ247" s="626"/>
      <c r="DK247" s="626"/>
      <c r="DL247" s="626"/>
      <c r="DM247" s="626"/>
      <c r="DN247" s="626"/>
      <c r="DO247" s="626"/>
      <c r="DP247" s="626"/>
    </row>
    <row r="248" spans="1:120" ht="47.25" customHeight="1">
      <c r="A248" s="54">
        <v>87</v>
      </c>
      <c r="B248" s="62">
        <f t="shared" si="32"/>
        <v>60</v>
      </c>
      <c r="C248" s="629" t="s">
        <v>99</v>
      </c>
      <c r="D248" s="391">
        <v>2020</v>
      </c>
      <c r="E248" s="391" t="s">
        <v>689</v>
      </c>
      <c r="F248" s="630">
        <v>43965</v>
      </c>
      <c r="G248" s="630"/>
      <c r="H248" s="55" t="s">
        <v>102</v>
      </c>
      <c r="I248" s="368" t="s">
        <v>5856</v>
      </c>
      <c r="J248" s="368" t="s">
        <v>5352</v>
      </c>
      <c r="K248" s="368" t="s">
        <v>5338</v>
      </c>
      <c r="L248" s="634" t="s">
        <v>146</v>
      </c>
      <c r="M248" s="368" t="s">
        <v>5857</v>
      </c>
      <c r="N248" s="631"/>
      <c r="O248" s="87">
        <v>2</v>
      </c>
      <c r="P248" s="81" t="s">
        <v>5858</v>
      </c>
      <c r="Q248" s="629" t="s">
        <v>533</v>
      </c>
      <c r="R248" s="642" t="s">
        <v>3757</v>
      </c>
      <c r="S248" s="643">
        <v>44013</v>
      </c>
      <c r="T248" s="624">
        <v>44196</v>
      </c>
      <c r="U248" s="634"/>
      <c r="V248" s="635"/>
      <c r="W248" s="630">
        <f t="shared" si="31"/>
        <v>44196</v>
      </c>
      <c r="X248" s="636"/>
      <c r="Y248" s="631"/>
      <c r="Z248" s="635"/>
      <c r="AA248" s="637"/>
      <c r="AB248" s="631"/>
      <c r="AC248" s="631"/>
      <c r="AD248" s="631"/>
      <c r="AE248" s="635"/>
      <c r="AF248" s="636"/>
      <c r="AG248" s="638"/>
      <c r="AH248" s="631"/>
      <c r="AI248" s="636"/>
      <c r="AJ248" s="638"/>
      <c r="AK248" s="631"/>
      <c r="AL248" s="631"/>
      <c r="AM248" s="635"/>
      <c r="AN248" s="57">
        <v>44043</v>
      </c>
      <c r="AO248" s="67" t="s">
        <v>5859</v>
      </c>
      <c r="AP248" s="68">
        <v>0.5</v>
      </c>
      <c r="AQ248" s="57">
        <v>44067</v>
      </c>
      <c r="AR248" s="368" t="s">
        <v>5860</v>
      </c>
      <c r="AS248" s="54" t="s">
        <v>183</v>
      </c>
      <c r="AT248" s="68">
        <v>0.5</v>
      </c>
      <c r="AU248" s="635" t="s">
        <v>133</v>
      </c>
      <c r="AV248" s="57">
        <v>44168</v>
      </c>
      <c r="AW248" s="648" t="s">
        <v>5861</v>
      </c>
      <c r="AX248" s="640">
        <v>1</v>
      </c>
      <c r="AY248" s="57">
        <v>44181</v>
      </c>
      <c r="AZ248" s="627" t="s">
        <v>5862</v>
      </c>
      <c r="BA248" s="62" t="s">
        <v>186</v>
      </c>
      <c r="BB248" s="68">
        <v>1</v>
      </c>
      <c r="BC248" s="635" t="s">
        <v>257</v>
      </c>
      <c r="BD248" s="57"/>
      <c r="BE248" s="648"/>
      <c r="BF248" s="640"/>
      <c r="BG248" s="57"/>
      <c r="BH248" s="627"/>
      <c r="BI248" s="62"/>
      <c r="BJ248" s="68"/>
      <c r="BK248" s="635"/>
      <c r="BL248" s="60" t="s">
        <v>260</v>
      </c>
      <c r="BM248" s="60" t="s">
        <v>260</v>
      </c>
      <c r="BN248" s="635" t="s">
        <v>4218</v>
      </c>
      <c r="BO248" s="631" t="s">
        <v>5863</v>
      </c>
      <c r="BP248" s="56" t="s">
        <v>5760</v>
      </c>
      <c r="BQ248" s="57">
        <v>44181</v>
      </c>
      <c r="BR248" s="635" t="s">
        <v>310</v>
      </c>
      <c r="BS248" s="631"/>
      <c r="BT248" s="625"/>
      <c r="BU248" s="626"/>
      <c r="BV248" s="626"/>
      <c r="BW248" s="626"/>
      <c r="BX248" s="626"/>
      <c r="BY248" s="626"/>
      <c r="BZ248" s="626"/>
      <c r="CA248" s="626"/>
      <c r="CB248" s="626"/>
      <c r="CC248" s="626"/>
      <c r="CD248" s="626"/>
      <c r="CE248" s="626"/>
      <c r="CF248" s="626"/>
      <c r="CG248" s="626"/>
      <c r="CH248" s="626"/>
      <c r="CI248" s="626"/>
      <c r="CJ248" s="626"/>
      <c r="CK248" s="626"/>
      <c r="CL248" s="626"/>
      <c r="CM248" s="626"/>
      <c r="CN248" s="626"/>
      <c r="CO248" s="626"/>
      <c r="CP248" s="626"/>
      <c r="CQ248" s="626"/>
      <c r="CR248" s="626"/>
      <c r="CS248" s="626"/>
      <c r="CT248" s="626"/>
      <c r="CU248" s="626"/>
      <c r="CV248" s="626"/>
      <c r="CW248" s="626"/>
      <c r="CX248" s="626"/>
      <c r="CY248" s="626"/>
      <c r="CZ248" s="626"/>
      <c r="DA248" s="626"/>
      <c r="DB248" s="626"/>
      <c r="DC248" s="626"/>
      <c r="DD248" s="626"/>
      <c r="DE248" s="626"/>
      <c r="DF248" s="626"/>
      <c r="DG248" s="626"/>
      <c r="DH248" s="626"/>
      <c r="DI248" s="626"/>
      <c r="DJ248" s="626"/>
      <c r="DK248" s="626"/>
      <c r="DL248" s="626"/>
      <c r="DM248" s="626"/>
      <c r="DN248" s="626"/>
      <c r="DO248" s="626"/>
      <c r="DP248" s="626"/>
    </row>
    <row r="249" spans="1:120" ht="102" customHeight="1">
      <c r="A249" s="90">
        <v>91</v>
      </c>
      <c r="B249" s="62">
        <f t="shared" si="32"/>
        <v>61</v>
      </c>
      <c r="C249" s="55" t="s">
        <v>99</v>
      </c>
      <c r="D249" s="56">
        <v>2016</v>
      </c>
      <c r="E249" s="56" t="s">
        <v>1019</v>
      </c>
      <c r="F249" s="57"/>
      <c r="G249" s="57"/>
      <c r="H249" s="55" t="s">
        <v>102</v>
      </c>
      <c r="I249" s="58" t="s">
        <v>5864</v>
      </c>
      <c r="J249" s="58" t="s">
        <v>5865</v>
      </c>
      <c r="K249" s="58" t="s">
        <v>5866</v>
      </c>
      <c r="L249" s="622" t="s">
        <v>146</v>
      </c>
      <c r="M249" s="623" t="s">
        <v>5867</v>
      </c>
      <c r="N249" s="62"/>
      <c r="O249" s="56">
        <v>1</v>
      </c>
      <c r="P249" s="56" t="s">
        <v>5868</v>
      </c>
      <c r="Q249" s="55" t="s">
        <v>3378</v>
      </c>
      <c r="R249" s="56" t="s">
        <v>5358</v>
      </c>
      <c r="S249" s="624">
        <v>42940</v>
      </c>
      <c r="T249" s="624">
        <v>42946</v>
      </c>
      <c r="U249" s="622"/>
      <c r="V249" s="54"/>
      <c r="W249" s="65">
        <f t="shared" si="31"/>
        <v>42946</v>
      </c>
      <c r="X249" s="65">
        <v>43646</v>
      </c>
      <c r="Y249" s="58" t="s">
        <v>5869</v>
      </c>
      <c r="Z249" s="54">
        <v>1</v>
      </c>
      <c r="AA249" s="65">
        <v>43664</v>
      </c>
      <c r="AB249" s="58" t="s">
        <v>4442</v>
      </c>
      <c r="AC249" s="56" t="s">
        <v>322</v>
      </c>
      <c r="AD249" s="66">
        <f t="shared" ref="AD249:AD250" si="36">+Z249/O249</f>
        <v>1</v>
      </c>
      <c r="AE249" s="54" t="s">
        <v>257</v>
      </c>
      <c r="AF249" s="65">
        <v>43799</v>
      </c>
      <c r="AG249" s="368" t="s">
        <v>460</v>
      </c>
      <c r="AH249" s="54">
        <v>1</v>
      </c>
      <c r="AI249" s="57">
        <v>43810</v>
      </c>
      <c r="AJ249" s="623" t="s">
        <v>5870</v>
      </c>
      <c r="AK249" s="54" t="s">
        <v>322</v>
      </c>
      <c r="AL249" s="66">
        <f t="shared" ref="AL249:AL250" si="37">+AH249/O249</f>
        <v>1</v>
      </c>
      <c r="AM249" s="56" t="s">
        <v>257</v>
      </c>
      <c r="AN249" s="636"/>
      <c r="AO249" s="62"/>
      <c r="AP249" s="54"/>
      <c r="AQ249" s="57">
        <v>44065</v>
      </c>
      <c r="AR249" s="58" t="s">
        <v>5871</v>
      </c>
      <c r="AS249" s="54" t="s">
        <v>322</v>
      </c>
      <c r="AT249" s="68">
        <v>1</v>
      </c>
      <c r="AU249" s="54" t="s">
        <v>257</v>
      </c>
      <c r="AV249" s="57">
        <v>44169</v>
      </c>
      <c r="AW249" s="648" t="s">
        <v>5872</v>
      </c>
      <c r="AX249" s="68">
        <v>1</v>
      </c>
      <c r="AY249" s="57" t="s">
        <v>5761</v>
      </c>
      <c r="AZ249" s="67" t="s">
        <v>5873</v>
      </c>
      <c r="BA249" s="656" t="s">
        <v>186</v>
      </c>
      <c r="BB249" s="68">
        <v>1</v>
      </c>
      <c r="BC249" s="54" t="s">
        <v>257</v>
      </c>
      <c r="BD249" s="57"/>
      <c r="BE249" s="648"/>
      <c r="BF249" s="68"/>
      <c r="BG249" s="57"/>
      <c r="BH249" s="67"/>
      <c r="BI249" s="656"/>
      <c r="BJ249" s="68"/>
      <c r="BK249" s="54"/>
      <c r="BL249" s="60" t="s">
        <v>260</v>
      </c>
      <c r="BM249" s="60" t="s">
        <v>260</v>
      </c>
      <c r="BN249" s="56" t="s">
        <v>4218</v>
      </c>
      <c r="BO249" s="627" t="s">
        <v>5874</v>
      </c>
      <c r="BP249" s="56" t="s">
        <v>5760</v>
      </c>
      <c r="BQ249" s="57">
        <v>44183</v>
      </c>
      <c r="BR249" s="54" t="s">
        <v>260</v>
      </c>
      <c r="BS249" s="62"/>
      <c r="BT249" s="625"/>
      <c r="BU249" s="626"/>
      <c r="BV249" s="626"/>
      <c r="BW249" s="626"/>
      <c r="BX249" s="626"/>
      <c r="BY249" s="626"/>
      <c r="BZ249" s="626"/>
      <c r="CA249" s="626"/>
      <c r="CB249" s="626"/>
      <c r="CC249" s="626"/>
      <c r="CD249" s="626"/>
      <c r="CE249" s="626"/>
      <c r="CF249" s="626"/>
      <c r="CG249" s="626"/>
      <c r="CH249" s="626"/>
      <c r="CI249" s="626"/>
      <c r="CJ249" s="626"/>
      <c r="CK249" s="626"/>
      <c r="CL249" s="626"/>
      <c r="CM249" s="626"/>
      <c r="CN249" s="626"/>
      <c r="CO249" s="626"/>
      <c r="CP249" s="626"/>
      <c r="CQ249" s="626"/>
      <c r="CR249" s="626"/>
      <c r="CS249" s="626"/>
      <c r="CT249" s="626"/>
      <c r="CU249" s="626"/>
      <c r="CV249" s="626"/>
      <c r="CW249" s="626"/>
      <c r="CX249" s="626"/>
      <c r="CY249" s="626"/>
      <c r="CZ249" s="626"/>
      <c r="DA249" s="626"/>
      <c r="DB249" s="626"/>
      <c r="DC249" s="626"/>
      <c r="DD249" s="626"/>
      <c r="DE249" s="626"/>
      <c r="DF249" s="626"/>
      <c r="DG249" s="626"/>
      <c r="DH249" s="626"/>
      <c r="DI249" s="626"/>
      <c r="DJ249" s="626"/>
      <c r="DK249" s="626"/>
      <c r="DL249" s="626"/>
      <c r="DM249" s="626"/>
      <c r="DN249" s="626"/>
      <c r="DO249" s="626"/>
      <c r="DP249" s="626"/>
    </row>
    <row r="250" spans="1:120" ht="105" customHeight="1">
      <c r="A250" s="90">
        <v>0</v>
      </c>
      <c r="B250" s="62">
        <f t="shared" si="32"/>
        <v>62</v>
      </c>
      <c r="C250" s="55" t="s">
        <v>99</v>
      </c>
      <c r="D250" s="56">
        <v>2016</v>
      </c>
      <c r="E250" s="56" t="s">
        <v>1019</v>
      </c>
      <c r="F250" s="57"/>
      <c r="G250" s="57"/>
      <c r="H250" s="55" t="s">
        <v>102</v>
      </c>
      <c r="I250" s="54" t="s">
        <v>171</v>
      </c>
      <c r="J250" s="81" t="s">
        <v>171</v>
      </c>
      <c r="K250" s="58" t="s">
        <v>5866</v>
      </c>
      <c r="L250" s="622" t="s">
        <v>106</v>
      </c>
      <c r="M250" s="623" t="s">
        <v>5875</v>
      </c>
      <c r="N250" s="62"/>
      <c r="O250" s="66">
        <v>1</v>
      </c>
      <c r="P250" s="56" t="s">
        <v>5876</v>
      </c>
      <c r="Q250" s="55" t="s">
        <v>3378</v>
      </c>
      <c r="R250" s="56" t="s">
        <v>5358</v>
      </c>
      <c r="S250" s="624">
        <v>42461</v>
      </c>
      <c r="T250" s="624">
        <v>43311</v>
      </c>
      <c r="U250" s="622"/>
      <c r="V250" s="54"/>
      <c r="W250" s="65">
        <f t="shared" si="31"/>
        <v>43311</v>
      </c>
      <c r="X250" s="65">
        <v>43646</v>
      </c>
      <c r="Y250" s="58"/>
      <c r="Z250" s="54">
        <v>0</v>
      </c>
      <c r="AA250" s="65">
        <v>43664</v>
      </c>
      <c r="AB250" s="58" t="s">
        <v>5877</v>
      </c>
      <c r="AC250" s="56" t="s">
        <v>322</v>
      </c>
      <c r="AD250" s="66">
        <f t="shared" si="36"/>
        <v>0</v>
      </c>
      <c r="AE250" s="54" t="s">
        <v>115</v>
      </c>
      <c r="AF250" s="65">
        <v>43799</v>
      </c>
      <c r="AG250" s="368" t="s">
        <v>5878</v>
      </c>
      <c r="AH250" s="68">
        <v>1</v>
      </c>
      <c r="AI250" s="57">
        <v>43810</v>
      </c>
      <c r="AJ250" s="368" t="s">
        <v>5879</v>
      </c>
      <c r="AK250" s="54" t="s">
        <v>322</v>
      </c>
      <c r="AL250" s="66">
        <f t="shared" si="37"/>
        <v>1</v>
      </c>
      <c r="AM250" s="56" t="s">
        <v>115</v>
      </c>
      <c r="AN250" s="57">
        <v>44043</v>
      </c>
      <c r="AO250" s="67" t="s">
        <v>5880</v>
      </c>
      <c r="AP250" s="68">
        <v>1</v>
      </c>
      <c r="AQ250" s="57">
        <v>44065</v>
      </c>
      <c r="AR250" s="58" t="s">
        <v>5881</v>
      </c>
      <c r="AS250" s="54" t="s">
        <v>322</v>
      </c>
      <c r="AT250" s="68">
        <v>0.93</v>
      </c>
      <c r="AU250" s="54" t="s">
        <v>115</v>
      </c>
      <c r="AV250" s="57">
        <v>44169</v>
      </c>
      <c r="AW250" s="648" t="s">
        <v>5882</v>
      </c>
      <c r="AX250" s="68">
        <v>1</v>
      </c>
      <c r="AY250" s="57" t="s">
        <v>5761</v>
      </c>
      <c r="AZ250" s="67" t="s">
        <v>5883</v>
      </c>
      <c r="BA250" s="56" t="s">
        <v>186</v>
      </c>
      <c r="BB250" s="68">
        <v>1</v>
      </c>
      <c r="BC250" s="54" t="s">
        <v>257</v>
      </c>
      <c r="BD250" s="57"/>
      <c r="BE250" s="648"/>
      <c r="BF250" s="68"/>
      <c r="BG250" s="57"/>
      <c r="BH250" s="67"/>
      <c r="BI250" s="56"/>
      <c r="BJ250" s="68"/>
      <c r="BK250" s="54"/>
      <c r="BL250" s="60" t="s">
        <v>260</v>
      </c>
      <c r="BM250" s="60" t="s">
        <v>260</v>
      </c>
      <c r="BN250" s="56" t="s">
        <v>4218</v>
      </c>
      <c r="BO250" s="627" t="s">
        <v>5884</v>
      </c>
      <c r="BP250" s="56" t="s">
        <v>5760</v>
      </c>
      <c r="BQ250" s="57">
        <v>44183</v>
      </c>
      <c r="BR250" s="54" t="s">
        <v>260</v>
      </c>
      <c r="BS250" s="62"/>
      <c r="BT250" s="625"/>
      <c r="BU250" s="626"/>
      <c r="BV250" s="626"/>
      <c r="BW250" s="626"/>
      <c r="BX250" s="626"/>
      <c r="BY250" s="626"/>
      <c r="BZ250" s="626"/>
      <c r="CA250" s="626"/>
      <c r="CB250" s="626"/>
      <c r="CC250" s="626"/>
      <c r="CD250" s="626"/>
      <c r="CE250" s="626"/>
      <c r="CF250" s="626"/>
      <c r="CG250" s="626"/>
      <c r="CH250" s="626"/>
      <c r="CI250" s="626"/>
      <c r="CJ250" s="626"/>
      <c r="CK250" s="626"/>
      <c r="CL250" s="626"/>
      <c r="CM250" s="626"/>
      <c r="CN250" s="626"/>
      <c r="CO250" s="626"/>
      <c r="CP250" s="626"/>
      <c r="CQ250" s="626"/>
      <c r="CR250" s="626"/>
      <c r="CS250" s="626"/>
      <c r="CT250" s="626"/>
      <c r="CU250" s="626"/>
      <c r="CV250" s="626"/>
      <c r="CW250" s="626"/>
      <c r="CX250" s="626"/>
      <c r="CY250" s="626"/>
      <c r="CZ250" s="626"/>
      <c r="DA250" s="626"/>
      <c r="DB250" s="626"/>
      <c r="DC250" s="626"/>
      <c r="DD250" s="626"/>
      <c r="DE250" s="626"/>
      <c r="DF250" s="626"/>
      <c r="DG250" s="626"/>
      <c r="DH250" s="626"/>
      <c r="DI250" s="626"/>
      <c r="DJ250" s="626"/>
      <c r="DK250" s="626"/>
      <c r="DL250" s="626"/>
      <c r="DM250" s="626"/>
      <c r="DN250" s="626"/>
      <c r="DO250" s="626"/>
      <c r="DP250" s="626"/>
    </row>
    <row r="251" spans="1:120" ht="70.5" customHeight="1">
      <c r="A251" s="54">
        <v>93</v>
      </c>
      <c r="B251" s="62">
        <f t="shared" si="32"/>
        <v>63</v>
      </c>
      <c r="C251" s="629" t="s">
        <v>99</v>
      </c>
      <c r="D251" s="391">
        <v>2020</v>
      </c>
      <c r="E251" s="391" t="s">
        <v>5885</v>
      </c>
      <c r="F251" s="630">
        <v>43994</v>
      </c>
      <c r="G251" s="630"/>
      <c r="H251" s="55" t="s">
        <v>102</v>
      </c>
      <c r="I251" s="657" t="s">
        <v>5886</v>
      </c>
      <c r="J251" s="623" t="s">
        <v>5887</v>
      </c>
      <c r="K251" s="368" t="s">
        <v>5888</v>
      </c>
      <c r="L251" s="55" t="s">
        <v>146</v>
      </c>
      <c r="M251" s="639" t="s">
        <v>5889</v>
      </c>
      <c r="N251" s="391"/>
      <c r="O251" s="68">
        <v>0.01</v>
      </c>
      <c r="P251" s="56" t="s">
        <v>5890</v>
      </c>
      <c r="Q251" s="55" t="s">
        <v>3378</v>
      </c>
      <c r="R251" s="642" t="s">
        <v>5891</v>
      </c>
      <c r="S251" s="650">
        <v>44013</v>
      </c>
      <c r="T251" s="624">
        <v>44073</v>
      </c>
      <c r="U251" s="634"/>
      <c r="V251" s="635"/>
      <c r="W251" s="630">
        <f t="shared" si="31"/>
        <v>44073</v>
      </c>
      <c r="X251" s="636"/>
      <c r="Y251" s="631"/>
      <c r="Z251" s="635"/>
      <c r="AA251" s="637"/>
      <c r="AB251" s="631"/>
      <c r="AC251" s="631"/>
      <c r="AD251" s="631"/>
      <c r="AE251" s="635"/>
      <c r="AF251" s="636"/>
      <c r="AG251" s="638"/>
      <c r="AH251" s="631"/>
      <c r="AI251" s="636"/>
      <c r="AJ251" s="638"/>
      <c r="AK251" s="631"/>
      <c r="AL251" s="631"/>
      <c r="AM251" s="635"/>
      <c r="AN251" s="57">
        <v>44043</v>
      </c>
      <c r="AO251" s="58" t="s">
        <v>5892</v>
      </c>
      <c r="AP251" s="66">
        <f>3/3</f>
        <v>1</v>
      </c>
      <c r="AQ251" s="57">
        <v>44065</v>
      </c>
      <c r="AR251" s="638" t="s">
        <v>5893</v>
      </c>
      <c r="AS251" s="54" t="s">
        <v>322</v>
      </c>
      <c r="AT251" s="68">
        <v>1</v>
      </c>
      <c r="AU251" s="54" t="s">
        <v>257</v>
      </c>
      <c r="AV251" s="57">
        <v>44169</v>
      </c>
      <c r="AW251" s="648" t="s">
        <v>5641</v>
      </c>
      <c r="AX251" s="68">
        <v>1</v>
      </c>
      <c r="AY251" s="57" t="s">
        <v>5761</v>
      </c>
      <c r="AZ251" s="627" t="s">
        <v>5894</v>
      </c>
      <c r="BA251" s="62" t="s">
        <v>186</v>
      </c>
      <c r="BB251" s="68">
        <v>1</v>
      </c>
      <c r="BC251" s="635" t="s">
        <v>257</v>
      </c>
      <c r="BD251" s="57"/>
      <c r="BE251" s="648"/>
      <c r="BF251" s="68"/>
      <c r="BG251" s="57"/>
      <c r="BH251" s="627"/>
      <c r="BI251" s="62"/>
      <c r="BJ251" s="68"/>
      <c r="BK251" s="635"/>
      <c r="BL251" s="60" t="s">
        <v>260</v>
      </c>
      <c r="BM251" s="60" t="s">
        <v>260</v>
      </c>
      <c r="BN251" s="54" t="s">
        <v>4218</v>
      </c>
      <c r="BO251" s="627" t="s">
        <v>5895</v>
      </c>
      <c r="BP251" s="56" t="s">
        <v>5760</v>
      </c>
      <c r="BQ251" s="57">
        <v>44183</v>
      </c>
      <c r="BR251" s="635" t="s">
        <v>310</v>
      </c>
      <c r="BS251" s="631"/>
      <c r="BT251" s="625"/>
      <c r="BU251" s="626"/>
      <c r="BV251" s="626"/>
      <c r="BW251" s="626"/>
      <c r="BX251" s="626"/>
      <c r="BY251" s="626"/>
      <c r="BZ251" s="626"/>
      <c r="CA251" s="626"/>
      <c r="CB251" s="626"/>
      <c r="CC251" s="626"/>
      <c r="CD251" s="626"/>
      <c r="CE251" s="626"/>
      <c r="CF251" s="626"/>
      <c r="CG251" s="626"/>
      <c r="CH251" s="626"/>
      <c r="CI251" s="626"/>
      <c r="CJ251" s="626"/>
      <c r="CK251" s="626"/>
      <c r="CL251" s="626"/>
      <c r="CM251" s="626"/>
      <c r="CN251" s="626"/>
      <c r="CO251" s="626"/>
      <c r="CP251" s="626"/>
      <c r="CQ251" s="626"/>
      <c r="CR251" s="626"/>
      <c r="CS251" s="626"/>
      <c r="CT251" s="626"/>
      <c r="CU251" s="626"/>
      <c r="CV251" s="626"/>
      <c r="CW251" s="626"/>
      <c r="CX251" s="626"/>
      <c r="CY251" s="626"/>
      <c r="CZ251" s="626"/>
      <c r="DA251" s="626"/>
      <c r="DB251" s="626"/>
      <c r="DC251" s="626"/>
      <c r="DD251" s="626"/>
      <c r="DE251" s="626"/>
      <c r="DF251" s="626"/>
      <c r="DG251" s="626"/>
      <c r="DH251" s="626"/>
      <c r="DI251" s="626"/>
      <c r="DJ251" s="626"/>
      <c r="DK251" s="626"/>
      <c r="DL251" s="626"/>
      <c r="DM251" s="626"/>
      <c r="DN251" s="626"/>
      <c r="DO251" s="626"/>
      <c r="DP251" s="626"/>
    </row>
    <row r="252" spans="1:120" ht="47.25" customHeight="1">
      <c r="A252" s="54">
        <v>0</v>
      </c>
      <c r="B252" s="62">
        <f t="shared" si="32"/>
        <v>64</v>
      </c>
      <c r="C252" s="629" t="s">
        <v>99</v>
      </c>
      <c r="D252" s="391">
        <v>2020</v>
      </c>
      <c r="E252" s="391" t="s">
        <v>5885</v>
      </c>
      <c r="F252" s="630">
        <v>43994</v>
      </c>
      <c r="G252" s="630"/>
      <c r="H252" s="55" t="s">
        <v>102</v>
      </c>
      <c r="I252" s="657" t="s">
        <v>5896</v>
      </c>
      <c r="J252" s="623" t="s">
        <v>5887</v>
      </c>
      <c r="K252" s="368" t="s">
        <v>5888</v>
      </c>
      <c r="L252" s="55" t="s">
        <v>146</v>
      </c>
      <c r="M252" s="639" t="s">
        <v>5897</v>
      </c>
      <c r="N252" s="391"/>
      <c r="O252" s="87">
        <v>1</v>
      </c>
      <c r="P252" s="56" t="s">
        <v>5898</v>
      </c>
      <c r="Q252" s="55" t="s">
        <v>3378</v>
      </c>
      <c r="R252" s="642" t="s">
        <v>5891</v>
      </c>
      <c r="S252" s="650">
        <v>44013</v>
      </c>
      <c r="T252" s="624">
        <v>44074</v>
      </c>
      <c r="U252" s="634"/>
      <c r="V252" s="635"/>
      <c r="W252" s="630">
        <f t="shared" si="31"/>
        <v>44074</v>
      </c>
      <c r="X252" s="636"/>
      <c r="Y252" s="631"/>
      <c r="Z252" s="635"/>
      <c r="AA252" s="637"/>
      <c r="AB252" s="631"/>
      <c r="AC252" s="631"/>
      <c r="AD252" s="631"/>
      <c r="AE252" s="635"/>
      <c r="AF252" s="636"/>
      <c r="AG252" s="638"/>
      <c r="AH252" s="631"/>
      <c r="AI252" s="636"/>
      <c r="AJ252" s="638"/>
      <c r="AK252" s="631"/>
      <c r="AL252" s="631"/>
      <c r="AM252" s="635"/>
      <c r="AN252" s="57">
        <v>44043</v>
      </c>
      <c r="AO252" s="58" t="s">
        <v>5899</v>
      </c>
      <c r="AP252" s="68">
        <v>0.5</v>
      </c>
      <c r="AQ252" s="57">
        <v>44065</v>
      </c>
      <c r="AR252" s="638" t="s">
        <v>5900</v>
      </c>
      <c r="AS252" s="54" t="s">
        <v>322</v>
      </c>
      <c r="AT252" s="68">
        <v>0.5</v>
      </c>
      <c r="AU252" s="54" t="s">
        <v>133</v>
      </c>
      <c r="AV252" s="57">
        <v>44169</v>
      </c>
      <c r="AW252" s="648" t="s">
        <v>5901</v>
      </c>
      <c r="AX252" s="68">
        <v>1</v>
      </c>
      <c r="AY252" s="57" t="s">
        <v>5761</v>
      </c>
      <c r="AZ252" s="627" t="s">
        <v>5902</v>
      </c>
      <c r="BA252" s="62" t="s">
        <v>186</v>
      </c>
      <c r="BB252" s="68">
        <v>1</v>
      </c>
      <c r="BC252" s="635" t="s">
        <v>257</v>
      </c>
      <c r="BD252" s="57"/>
      <c r="BE252" s="648"/>
      <c r="BF252" s="68"/>
      <c r="BG252" s="57"/>
      <c r="BH252" s="627"/>
      <c r="BI252" s="62"/>
      <c r="BJ252" s="68"/>
      <c r="BK252" s="635"/>
      <c r="BL252" s="60" t="s">
        <v>260</v>
      </c>
      <c r="BM252" s="60" t="s">
        <v>260</v>
      </c>
      <c r="BN252" s="54" t="s">
        <v>4218</v>
      </c>
      <c r="BO252" s="627" t="s">
        <v>5903</v>
      </c>
      <c r="BP252" s="56" t="s">
        <v>5760</v>
      </c>
      <c r="BQ252" s="57">
        <v>44183</v>
      </c>
      <c r="BR252" s="635" t="s">
        <v>310</v>
      </c>
      <c r="BS252" s="631"/>
      <c r="BT252" s="625"/>
      <c r="BU252" s="626"/>
      <c r="BV252" s="626"/>
      <c r="BW252" s="626"/>
      <c r="BX252" s="626"/>
      <c r="BY252" s="626"/>
      <c r="BZ252" s="626"/>
      <c r="CA252" s="626"/>
      <c r="CB252" s="626"/>
      <c r="CC252" s="626"/>
      <c r="CD252" s="626"/>
      <c r="CE252" s="626"/>
      <c r="CF252" s="626"/>
      <c r="CG252" s="626"/>
      <c r="CH252" s="626"/>
      <c r="CI252" s="626"/>
      <c r="CJ252" s="626"/>
      <c r="CK252" s="626"/>
      <c r="CL252" s="626"/>
      <c r="CM252" s="626"/>
      <c r="CN252" s="626"/>
      <c r="CO252" s="626"/>
      <c r="CP252" s="626"/>
      <c r="CQ252" s="626"/>
      <c r="CR252" s="626"/>
      <c r="CS252" s="626"/>
      <c r="CT252" s="626"/>
      <c r="CU252" s="626"/>
      <c r="CV252" s="626"/>
      <c r="CW252" s="626"/>
      <c r="CX252" s="626"/>
      <c r="CY252" s="626"/>
      <c r="CZ252" s="626"/>
      <c r="DA252" s="626"/>
      <c r="DB252" s="626"/>
      <c r="DC252" s="626"/>
      <c r="DD252" s="626"/>
      <c r="DE252" s="626"/>
      <c r="DF252" s="626"/>
      <c r="DG252" s="626"/>
      <c r="DH252" s="626"/>
      <c r="DI252" s="626"/>
      <c r="DJ252" s="626"/>
      <c r="DK252" s="626"/>
      <c r="DL252" s="626"/>
      <c r="DM252" s="626"/>
      <c r="DN252" s="626"/>
      <c r="DO252" s="626"/>
      <c r="DP252" s="626"/>
    </row>
    <row r="253" spans="1:120" ht="47.25" customHeight="1">
      <c r="A253" s="54">
        <v>94</v>
      </c>
      <c r="B253" s="62">
        <f t="shared" si="32"/>
        <v>65</v>
      </c>
      <c r="C253" s="629" t="s">
        <v>99</v>
      </c>
      <c r="D253" s="391">
        <v>2020</v>
      </c>
      <c r="E253" s="391" t="s">
        <v>5885</v>
      </c>
      <c r="F253" s="630">
        <v>43994</v>
      </c>
      <c r="G253" s="630"/>
      <c r="H253" s="55" t="s">
        <v>102</v>
      </c>
      <c r="I253" s="639" t="s">
        <v>5904</v>
      </c>
      <c r="J253" s="368" t="s">
        <v>5905</v>
      </c>
      <c r="K253" s="368" t="s">
        <v>5906</v>
      </c>
      <c r="L253" s="55" t="s">
        <v>146</v>
      </c>
      <c r="M253" s="368" t="s">
        <v>5907</v>
      </c>
      <c r="N253" s="391"/>
      <c r="O253" s="56">
        <v>1</v>
      </c>
      <c r="P253" s="56" t="s">
        <v>5908</v>
      </c>
      <c r="Q253" s="55" t="s">
        <v>3378</v>
      </c>
      <c r="R253" s="642" t="s">
        <v>5909</v>
      </c>
      <c r="S253" s="643">
        <v>44013</v>
      </c>
      <c r="T253" s="644">
        <v>44074</v>
      </c>
      <c r="U253" s="634"/>
      <c r="V253" s="635"/>
      <c r="W253" s="630">
        <f t="shared" si="31"/>
        <v>44074</v>
      </c>
      <c r="X253" s="636"/>
      <c r="Y253" s="631"/>
      <c r="Z253" s="635"/>
      <c r="AA253" s="637"/>
      <c r="AB253" s="631"/>
      <c r="AC253" s="631"/>
      <c r="AD253" s="631"/>
      <c r="AE253" s="635"/>
      <c r="AF253" s="636"/>
      <c r="AG253" s="638"/>
      <c r="AH253" s="631"/>
      <c r="AI253" s="636"/>
      <c r="AJ253" s="638"/>
      <c r="AK253" s="631"/>
      <c r="AL253" s="631"/>
      <c r="AM253" s="635"/>
      <c r="AN253" s="57">
        <v>44043</v>
      </c>
      <c r="AO253" s="58" t="s">
        <v>5910</v>
      </c>
      <c r="AP253" s="68">
        <v>0.7</v>
      </c>
      <c r="AQ253" s="57">
        <v>44065</v>
      </c>
      <c r="AR253" s="368" t="s">
        <v>5911</v>
      </c>
      <c r="AS253" s="54" t="s">
        <v>322</v>
      </c>
      <c r="AT253" s="68">
        <v>0.5</v>
      </c>
      <c r="AU253" s="54" t="s">
        <v>133</v>
      </c>
      <c r="AV253" s="57">
        <v>44169</v>
      </c>
      <c r="AW253" s="648" t="s">
        <v>5912</v>
      </c>
      <c r="AX253" s="68">
        <v>1</v>
      </c>
      <c r="AY253" s="57" t="s">
        <v>5761</v>
      </c>
      <c r="AZ253" s="627" t="s">
        <v>5913</v>
      </c>
      <c r="BA253" s="62" t="s">
        <v>186</v>
      </c>
      <c r="BB253" s="68">
        <v>1</v>
      </c>
      <c r="BC253" s="635" t="s">
        <v>257</v>
      </c>
      <c r="BD253" s="57"/>
      <c r="BE253" s="648"/>
      <c r="BF253" s="68"/>
      <c r="BG253" s="57"/>
      <c r="BH253" s="627"/>
      <c r="BI253" s="62"/>
      <c r="BJ253" s="68"/>
      <c r="BK253" s="635"/>
      <c r="BL253" s="60" t="s">
        <v>260</v>
      </c>
      <c r="BM253" s="60" t="s">
        <v>260</v>
      </c>
      <c r="BN253" s="54" t="s">
        <v>4218</v>
      </c>
      <c r="BO253" s="627" t="s">
        <v>5914</v>
      </c>
      <c r="BP253" s="56" t="s">
        <v>5760</v>
      </c>
      <c r="BQ253" s="57">
        <v>44183</v>
      </c>
      <c r="BR253" s="635" t="s">
        <v>310</v>
      </c>
      <c r="BS253" s="631"/>
      <c r="BT253" s="625"/>
      <c r="BU253" s="626"/>
      <c r="BV253" s="626"/>
      <c r="BW253" s="626"/>
      <c r="BX253" s="626"/>
      <c r="BY253" s="626"/>
      <c r="BZ253" s="626"/>
      <c r="CA253" s="626"/>
      <c r="CB253" s="626"/>
      <c r="CC253" s="626"/>
      <c r="CD253" s="626"/>
      <c r="CE253" s="626"/>
      <c r="CF253" s="626"/>
      <c r="CG253" s="626"/>
      <c r="CH253" s="626"/>
      <c r="CI253" s="626"/>
      <c r="CJ253" s="626"/>
      <c r="CK253" s="626"/>
      <c r="CL253" s="626"/>
      <c r="CM253" s="626"/>
      <c r="CN253" s="626"/>
      <c r="CO253" s="626"/>
      <c r="CP253" s="626"/>
      <c r="CQ253" s="626"/>
      <c r="CR253" s="626"/>
      <c r="CS253" s="626"/>
      <c r="CT253" s="626"/>
      <c r="CU253" s="626"/>
      <c r="CV253" s="626"/>
      <c r="CW253" s="626"/>
      <c r="CX253" s="626"/>
      <c r="CY253" s="626"/>
      <c r="CZ253" s="626"/>
      <c r="DA253" s="626"/>
      <c r="DB253" s="626"/>
      <c r="DC253" s="626"/>
      <c r="DD253" s="626"/>
      <c r="DE253" s="626"/>
      <c r="DF253" s="626"/>
      <c r="DG253" s="626"/>
      <c r="DH253" s="626"/>
      <c r="DI253" s="626"/>
      <c r="DJ253" s="626"/>
      <c r="DK253" s="626"/>
      <c r="DL253" s="626"/>
      <c r="DM253" s="626"/>
      <c r="DN253" s="626"/>
      <c r="DO253" s="626"/>
      <c r="DP253" s="626"/>
    </row>
    <row r="254" spans="1:120" ht="60" customHeight="1">
      <c r="A254" s="54">
        <v>0</v>
      </c>
      <c r="B254" s="62">
        <f t="shared" si="32"/>
        <v>66</v>
      </c>
      <c r="C254" s="629" t="s">
        <v>99</v>
      </c>
      <c r="D254" s="391">
        <v>2020</v>
      </c>
      <c r="E254" s="391" t="s">
        <v>5885</v>
      </c>
      <c r="F254" s="630">
        <v>43994</v>
      </c>
      <c r="G254" s="630"/>
      <c r="H254" s="55" t="s">
        <v>102</v>
      </c>
      <c r="I254" s="639" t="s">
        <v>5915</v>
      </c>
      <c r="J254" s="368" t="s">
        <v>5916</v>
      </c>
      <c r="K254" s="368" t="s">
        <v>5906</v>
      </c>
      <c r="L254" s="55" t="s">
        <v>146</v>
      </c>
      <c r="M254" s="623" t="s">
        <v>5917</v>
      </c>
      <c r="N254" s="391"/>
      <c r="O254" s="56">
        <v>1</v>
      </c>
      <c r="P254" s="56" t="s">
        <v>5890</v>
      </c>
      <c r="Q254" s="55" t="s">
        <v>3378</v>
      </c>
      <c r="R254" s="642" t="s">
        <v>5891</v>
      </c>
      <c r="S254" s="650">
        <v>44013</v>
      </c>
      <c r="T254" s="624">
        <v>44073</v>
      </c>
      <c r="U254" s="634"/>
      <c r="V254" s="635"/>
      <c r="W254" s="630">
        <f t="shared" si="31"/>
        <v>44073</v>
      </c>
      <c r="X254" s="636"/>
      <c r="Y254" s="631"/>
      <c r="Z254" s="635"/>
      <c r="AA254" s="637"/>
      <c r="AB254" s="631"/>
      <c r="AC254" s="631"/>
      <c r="AD254" s="631"/>
      <c r="AE254" s="635"/>
      <c r="AF254" s="636"/>
      <c r="AG254" s="638"/>
      <c r="AH254" s="631"/>
      <c r="AI254" s="636"/>
      <c r="AJ254" s="638"/>
      <c r="AK254" s="631"/>
      <c r="AL254" s="631"/>
      <c r="AM254" s="635"/>
      <c r="AN254" s="57">
        <v>44043</v>
      </c>
      <c r="AO254" s="58" t="s">
        <v>5918</v>
      </c>
      <c r="AP254" s="66">
        <v>1</v>
      </c>
      <c r="AQ254" s="57">
        <v>44065</v>
      </c>
      <c r="AR254" s="368" t="s">
        <v>5919</v>
      </c>
      <c r="AS254" s="54" t="s">
        <v>322</v>
      </c>
      <c r="AT254" s="68">
        <v>7</v>
      </c>
      <c r="AU254" s="54" t="s">
        <v>133</v>
      </c>
      <c r="AV254" s="57">
        <v>44169</v>
      </c>
      <c r="AW254" s="648" t="s">
        <v>5912</v>
      </c>
      <c r="AX254" s="68">
        <v>1</v>
      </c>
      <c r="AY254" s="57" t="s">
        <v>5761</v>
      </c>
      <c r="AZ254" s="627" t="s">
        <v>5920</v>
      </c>
      <c r="BA254" s="56" t="s">
        <v>186</v>
      </c>
      <c r="BB254" s="68">
        <v>1</v>
      </c>
      <c r="BC254" s="635" t="s">
        <v>257</v>
      </c>
      <c r="BD254" s="57"/>
      <c r="BE254" s="648"/>
      <c r="BF254" s="68"/>
      <c r="BG254" s="57"/>
      <c r="BH254" s="627"/>
      <c r="BI254" s="56"/>
      <c r="BJ254" s="68"/>
      <c r="BK254" s="635"/>
      <c r="BL254" s="60" t="s">
        <v>260</v>
      </c>
      <c r="BM254" s="60" t="s">
        <v>260</v>
      </c>
      <c r="BN254" s="54" t="s">
        <v>4218</v>
      </c>
      <c r="BO254" s="627" t="s">
        <v>5914</v>
      </c>
      <c r="BP254" s="56" t="s">
        <v>5760</v>
      </c>
      <c r="BQ254" s="57">
        <v>44183</v>
      </c>
      <c r="BR254" s="635"/>
      <c r="BS254" s="631"/>
      <c r="BT254" s="625"/>
      <c r="BU254" s="626"/>
      <c r="BV254" s="626"/>
      <c r="BW254" s="626"/>
      <c r="BX254" s="626"/>
      <c r="BY254" s="626"/>
      <c r="BZ254" s="626"/>
      <c r="CA254" s="626"/>
      <c r="CB254" s="626"/>
      <c r="CC254" s="626"/>
      <c r="CD254" s="626"/>
      <c r="CE254" s="626"/>
      <c r="CF254" s="626"/>
      <c r="CG254" s="626"/>
      <c r="CH254" s="626"/>
      <c r="CI254" s="626"/>
      <c r="CJ254" s="626"/>
      <c r="CK254" s="626"/>
      <c r="CL254" s="626"/>
      <c r="CM254" s="626"/>
      <c r="CN254" s="626"/>
      <c r="CO254" s="626"/>
      <c r="CP254" s="626"/>
      <c r="CQ254" s="626"/>
      <c r="CR254" s="626"/>
      <c r="CS254" s="626"/>
      <c r="CT254" s="626"/>
      <c r="CU254" s="626"/>
      <c r="CV254" s="626"/>
      <c r="CW254" s="626"/>
      <c r="CX254" s="626"/>
      <c r="CY254" s="626"/>
      <c r="CZ254" s="626"/>
      <c r="DA254" s="626"/>
      <c r="DB254" s="626"/>
      <c r="DC254" s="626"/>
      <c r="DD254" s="626"/>
      <c r="DE254" s="626"/>
      <c r="DF254" s="626"/>
      <c r="DG254" s="626"/>
      <c r="DH254" s="626"/>
      <c r="DI254" s="626"/>
      <c r="DJ254" s="626"/>
      <c r="DK254" s="626"/>
      <c r="DL254" s="626"/>
      <c r="DM254" s="626"/>
      <c r="DN254" s="626"/>
      <c r="DO254" s="626"/>
      <c r="DP254" s="626"/>
    </row>
    <row r="255" spans="1:120" ht="47.25" customHeight="1">
      <c r="A255" s="54">
        <v>95</v>
      </c>
      <c r="B255" s="62">
        <f t="shared" si="32"/>
        <v>67</v>
      </c>
      <c r="C255" s="629" t="s">
        <v>99</v>
      </c>
      <c r="D255" s="391">
        <v>2020</v>
      </c>
      <c r="E255" s="391" t="s">
        <v>5885</v>
      </c>
      <c r="F255" s="630">
        <v>43994</v>
      </c>
      <c r="G255" s="630"/>
      <c r="H255" s="55" t="s">
        <v>102</v>
      </c>
      <c r="I255" s="368" t="s">
        <v>5921</v>
      </c>
      <c r="J255" s="657" t="s">
        <v>5922</v>
      </c>
      <c r="K255" s="368" t="s">
        <v>5923</v>
      </c>
      <c r="L255" s="55" t="s">
        <v>146</v>
      </c>
      <c r="M255" s="627" t="s">
        <v>5924</v>
      </c>
      <c r="N255" s="627"/>
      <c r="O255" s="56" t="s">
        <v>5925</v>
      </c>
      <c r="P255" s="56" t="s">
        <v>5926</v>
      </c>
      <c r="Q255" s="55" t="s">
        <v>3378</v>
      </c>
      <c r="R255" s="642" t="s">
        <v>5909</v>
      </c>
      <c r="S255" s="643">
        <v>44013</v>
      </c>
      <c r="T255" s="644">
        <v>44180</v>
      </c>
      <c r="U255" s="634"/>
      <c r="V255" s="635"/>
      <c r="W255" s="630">
        <f t="shared" si="31"/>
        <v>44180</v>
      </c>
      <c r="X255" s="636"/>
      <c r="Y255" s="631"/>
      <c r="Z255" s="635"/>
      <c r="AA255" s="637"/>
      <c r="AB255" s="631"/>
      <c r="AC255" s="631"/>
      <c r="AD255" s="631"/>
      <c r="AE255" s="635"/>
      <c r="AF255" s="636"/>
      <c r="AG255" s="638"/>
      <c r="AH255" s="631"/>
      <c r="AI255" s="636"/>
      <c r="AJ255" s="638"/>
      <c r="AK255" s="631"/>
      <c r="AL255" s="631"/>
      <c r="AM255" s="635"/>
      <c r="AN255" s="57">
        <v>44043</v>
      </c>
      <c r="AO255" s="67" t="s">
        <v>5927</v>
      </c>
      <c r="AP255" s="68">
        <v>0.3</v>
      </c>
      <c r="AQ255" s="57">
        <v>44065</v>
      </c>
      <c r="AR255" s="638" t="s">
        <v>5928</v>
      </c>
      <c r="AS255" s="54" t="s">
        <v>322</v>
      </c>
      <c r="AT255" s="68">
        <v>0.34</v>
      </c>
      <c r="AU255" s="54" t="s">
        <v>133</v>
      </c>
      <c r="AV255" s="57">
        <v>44169</v>
      </c>
      <c r="AW255" s="648" t="s">
        <v>5929</v>
      </c>
      <c r="AX255" s="68">
        <v>1</v>
      </c>
      <c r="AY255" s="57" t="s">
        <v>5761</v>
      </c>
      <c r="AZ255" s="627" t="s">
        <v>5930</v>
      </c>
      <c r="BA255" s="56" t="s">
        <v>186</v>
      </c>
      <c r="BB255" s="68">
        <v>1</v>
      </c>
      <c r="BC255" s="635" t="s">
        <v>257</v>
      </c>
      <c r="BD255" s="57"/>
      <c r="BE255" s="648"/>
      <c r="BF255" s="68"/>
      <c r="BG255" s="57"/>
      <c r="BH255" s="627"/>
      <c r="BI255" s="56"/>
      <c r="BJ255" s="68"/>
      <c r="BK255" s="635"/>
      <c r="BL255" s="60" t="s">
        <v>260</v>
      </c>
      <c r="BM255" s="60" t="s">
        <v>260</v>
      </c>
      <c r="BN255" s="54" t="s">
        <v>4218</v>
      </c>
      <c r="BO255" s="631"/>
      <c r="BP255" s="56" t="s">
        <v>5760</v>
      </c>
      <c r="BQ255" s="57">
        <v>44183</v>
      </c>
      <c r="BR255" s="635"/>
      <c r="BS255" s="631"/>
      <c r="BT255" s="625"/>
      <c r="BU255" s="626"/>
      <c r="BV255" s="626"/>
      <c r="BW255" s="626"/>
      <c r="BX255" s="626"/>
      <c r="BY255" s="626"/>
      <c r="BZ255" s="626"/>
      <c r="CA255" s="626"/>
      <c r="CB255" s="626"/>
      <c r="CC255" s="626"/>
      <c r="CD255" s="626"/>
      <c r="CE255" s="626"/>
      <c r="CF255" s="626"/>
      <c r="CG255" s="626"/>
      <c r="CH255" s="626"/>
      <c r="CI255" s="626"/>
      <c r="CJ255" s="626"/>
      <c r="CK255" s="626"/>
      <c r="CL255" s="626"/>
      <c r="CM255" s="626"/>
      <c r="CN255" s="626"/>
      <c r="CO255" s="626"/>
      <c r="CP255" s="626"/>
      <c r="CQ255" s="626"/>
      <c r="CR255" s="626"/>
      <c r="CS255" s="626"/>
      <c r="CT255" s="626"/>
      <c r="CU255" s="626"/>
      <c r="CV255" s="626"/>
      <c r="CW255" s="626"/>
      <c r="CX255" s="626"/>
      <c r="CY255" s="626"/>
      <c r="CZ255" s="626"/>
      <c r="DA255" s="626"/>
      <c r="DB255" s="626"/>
      <c r="DC255" s="626"/>
      <c r="DD255" s="626"/>
      <c r="DE255" s="626"/>
      <c r="DF255" s="626"/>
      <c r="DG255" s="626"/>
      <c r="DH255" s="626"/>
      <c r="DI255" s="626"/>
      <c r="DJ255" s="626"/>
      <c r="DK255" s="626"/>
      <c r="DL255" s="626"/>
      <c r="DM255" s="626"/>
      <c r="DN255" s="626"/>
      <c r="DO255" s="626"/>
      <c r="DP255" s="626"/>
    </row>
    <row r="256" spans="1:120" ht="47.25" customHeight="1">
      <c r="A256" s="54">
        <v>0</v>
      </c>
      <c r="B256" s="62">
        <f t="shared" si="32"/>
        <v>68</v>
      </c>
      <c r="C256" s="629" t="s">
        <v>99</v>
      </c>
      <c r="D256" s="391">
        <v>2020</v>
      </c>
      <c r="E256" s="391" t="s">
        <v>5885</v>
      </c>
      <c r="F256" s="630">
        <v>43994</v>
      </c>
      <c r="G256" s="630"/>
      <c r="H256" s="55" t="s">
        <v>102</v>
      </c>
      <c r="I256" s="368" t="s">
        <v>5931</v>
      </c>
      <c r="J256" s="657" t="s">
        <v>5922</v>
      </c>
      <c r="K256" s="368" t="s">
        <v>5923</v>
      </c>
      <c r="L256" s="55" t="s">
        <v>146</v>
      </c>
      <c r="M256" s="627" t="s">
        <v>5932</v>
      </c>
      <c r="N256" s="627"/>
      <c r="O256" s="68">
        <v>1</v>
      </c>
      <c r="P256" s="56" t="s">
        <v>5933</v>
      </c>
      <c r="Q256" s="55" t="s">
        <v>3378</v>
      </c>
      <c r="R256" s="642" t="s">
        <v>5891</v>
      </c>
      <c r="S256" s="643">
        <v>44033</v>
      </c>
      <c r="T256" s="644">
        <v>44064</v>
      </c>
      <c r="U256" s="634"/>
      <c r="V256" s="635"/>
      <c r="W256" s="630">
        <f t="shared" si="31"/>
        <v>44064</v>
      </c>
      <c r="X256" s="636"/>
      <c r="Y256" s="631"/>
      <c r="Z256" s="635"/>
      <c r="AA256" s="637"/>
      <c r="AB256" s="631"/>
      <c r="AC256" s="631"/>
      <c r="AD256" s="631"/>
      <c r="AE256" s="635"/>
      <c r="AF256" s="636"/>
      <c r="AG256" s="638"/>
      <c r="AH256" s="631"/>
      <c r="AI256" s="636"/>
      <c r="AJ256" s="638"/>
      <c r="AK256" s="631"/>
      <c r="AL256" s="631"/>
      <c r="AM256" s="635"/>
      <c r="AN256" s="57">
        <v>44043</v>
      </c>
      <c r="AO256" s="67" t="s">
        <v>5934</v>
      </c>
      <c r="AP256" s="68">
        <v>2E-3</v>
      </c>
      <c r="AQ256" s="57">
        <v>44065</v>
      </c>
      <c r="AR256" s="638" t="s">
        <v>5935</v>
      </c>
      <c r="AS256" s="54" t="s">
        <v>322</v>
      </c>
      <c r="AT256" s="68">
        <v>0.1</v>
      </c>
      <c r="AU256" s="54" t="s">
        <v>133</v>
      </c>
      <c r="AV256" s="57">
        <v>44169</v>
      </c>
      <c r="AW256" s="648" t="s">
        <v>5936</v>
      </c>
      <c r="AX256" s="68">
        <v>1</v>
      </c>
      <c r="AY256" s="57" t="s">
        <v>5761</v>
      </c>
      <c r="AZ256" s="627" t="s">
        <v>5937</v>
      </c>
      <c r="BA256" s="62" t="s">
        <v>186</v>
      </c>
      <c r="BB256" s="68">
        <v>1</v>
      </c>
      <c r="BC256" s="635" t="s">
        <v>257</v>
      </c>
      <c r="BD256" s="57"/>
      <c r="BE256" s="648"/>
      <c r="BF256" s="68"/>
      <c r="BG256" s="57"/>
      <c r="BH256" s="627"/>
      <c r="BI256" s="62"/>
      <c r="BJ256" s="68"/>
      <c r="BK256" s="635"/>
      <c r="BL256" s="60" t="s">
        <v>260</v>
      </c>
      <c r="BM256" s="60" t="s">
        <v>260</v>
      </c>
      <c r="BN256" s="54" t="s">
        <v>4218</v>
      </c>
      <c r="BO256" s="627" t="s">
        <v>5938</v>
      </c>
      <c r="BP256" s="54" t="s">
        <v>186</v>
      </c>
      <c r="BQ256" s="57">
        <v>44183</v>
      </c>
      <c r="BR256" s="658" t="s">
        <v>310</v>
      </c>
      <c r="BS256" s="631"/>
      <c r="BT256" s="625"/>
      <c r="BU256" s="626"/>
      <c r="BV256" s="626"/>
      <c r="BW256" s="626"/>
      <c r="BX256" s="626"/>
      <c r="BY256" s="626"/>
      <c r="BZ256" s="626"/>
      <c r="CA256" s="626"/>
      <c r="CB256" s="626"/>
      <c r="CC256" s="626"/>
      <c r="CD256" s="626"/>
      <c r="CE256" s="626"/>
      <c r="CF256" s="626"/>
      <c r="CG256" s="626"/>
      <c r="CH256" s="626"/>
      <c r="CI256" s="626"/>
      <c r="CJ256" s="626"/>
      <c r="CK256" s="626"/>
      <c r="CL256" s="626"/>
      <c r="CM256" s="626"/>
      <c r="CN256" s="626"/>
      <c r="CO256" s="626"/>
      <c r="CP256" s="626"/>
      <c r="CQ256" s="626"/>
      <c r="CR256" s="626"/>
      <c r="CS256" s="626"/>
      <c r="CT256" s="626"/>
      <c r="CU256" s="626"/>
      <c r="CV256" s="626"/>
      <c r="CW256" s="626"/>
      <c r="CX256" s="626"/>
      <c r="CY256" s="626"/>
      <c r="CZ256" s="626"/>
      <c r="DA256" s="626"/>
      <c r="DB256" s="626"/>
      <c r="DC256" s="626"/>
      <c r="DD256" s="626"/>
      <c r="DE256" s="626"/>
      <c r="DF256" s="626"/>
      <c r="DG256" s="626"/>
      <c r="DH256" s="626"/>
      <c r="DI256" s="626"/>
      <c r="DJ256" s="626"/>
      <c r="DK256" s="626"/>
      <c r="DL256" s="626"/>
      <c r="DM256" s="626"/>
      <c r="DN256" s="626"/>
      <c r="DO256" s="626"/>
      <c r="DP256" s="626"/>
    </row>
    <row r="257" spans="1:120" ht="47.25" customHeight="1">
      <c r="A257" s="54">
        <v>0</v>
      </c>
      <c r="B257" s="62">
        <f t="shared" si="32"/>
        <v>69</v>
      </c>
      <c r="C257" s="629" t="s">
        <v>99</v>
      </c>
      <c r="D257" s="391">
        <v>2020</v>
      </c>
      <c r="E257" s="391" t="s">
        <v>5885</v>
      </c>
      <c r="F257" s="630">
        <v>43994</v>
      </c>
      <c r="G257" s="630"/>
      <c r="H257" s="55" t="s">
        <v>102</v>
      </c>
      <c r="I257" s="368" t="s">
        <v>5939</v>
      </c>
      <c r="J257" s="368" t="s">
        <v>5940</v>
      </c>
      <c r="K257" s="368" t="s">
        <v>5923</v>
      </c>
      <c r="L257" s="55" t="s">
        <v>146</v>
      </c>
      <c r="M257" s="627" t="s">
        <v>5941</v>
      </c>
      <c r="N257" s="627"/>
      <c r="O257" s="66">
        <v>1</v>
      </c>
      <c r="P257" s="56" t="s">
        <v>5942</v>
      </c>
      <c r="Q257" s="55" t="s">
        <v>3378</v>
      </c>
      <c r="R257" s="56" t="s">
        <v>5909</v>
      </c>
      <c r="S257" s="643">
        <v>44013</v>
      </c>
      <c r="T257" s="644">
        <v>44044</v>
      </c>
      <c r="U257" s="634"/>
      <c r="V257" s="635"/>
      <c r="W257" s="630">
        <f t="shared" si="31"/>
        <v>44044</v>
      </c>
      <c r="X257" s="636"/>
      <c r="Y257" s="631"/>
      <c r="Z257" s="635"/>
      <c r="AA257" s="637"/>
      <c r="AB257" s="631"/>
      <c r="AC257" s="631"/>
      <c r="AD257" s="631"/>
      <c r="AE257" s="635"/>
      <c r="AF257" s="636"/>
      <c r="AG257" s="638"/>
      <c r="AH257" s="631"/>
      <c r="AI257" s="636"/>
      <c r="AJ257" s="638"/>
      <c r="AK257" s="631"/>
      <c r="AL257" s="631"/>
      <c r="AM257" s="635"/>
      <c r="AN257" s="57">
        <v>44043</v>
      </c>
      <c r="AO257" s="67" t="s">
        <v>5943</v>
      </c>
      <c r="AP257" s="68">
        <v>1</v>
      </c>
      <c r="AQ257" s="57">
        <v>44065</v>
      </c>
      <c r="AR257" s="638" t="s">
        <v>5944</v>
      </c>
      <c r="AS257" s="54" t="s">
        <v>322</v>
      </c>
      <c r="AT257" s="68">
        <v>1</v>
      </c>
      <c r="AU257" s="54" t="s">
        <v>257</v>
      </c>
      <c r="AV257" s="57">
        <v>44169</v>
      </c>
      <c r="AW257" s="648" t="s">
        <v>5945</v>
      </c>
      <c r="AX257" s="68">
        <v>1</v>
      </c>
      <c r="AY257" s="57" t="s">
        <v>5761</v>
      </c>
      <c r="AZ257" s="627" t="s">
        <v>5946</v>
      </c>
      <c r="BA257" s="62" t="s">
        <v>186</v>
      </c>
      <c r="BB257" s="68">
        <v>1</v>
      </c>
      <c r="BC257" s="635" t="s">
        <v>257</v>
      </c>
      <c r="BD257" s="57"/>
      <c r="BE257" s="648"/>
      <c r="BF257" s="68"/>
      <c r="BG257" s="57"/>
      <c r="BH257" s="627"/>
      <c r="BI257" s="62"/>
      <c r="BJ257" s="68"/>
      <c r="BK257" s="635"/>
      <c r="BL257" s="60" t="s">
        <v>260</v>
      </c>
      <c r="BM257" s="60" t="s">
        <v>260</v>
      </c>
      <c r="BN257" s="54" t="s">
        <v>4218</v>
      </c>
      <c r="BO257" s="627" t="s">
        <v>5947</v>
      </c>
      <c r="BP257" s="56" t="s">
        <v>186</v>
      </c>
      <c r="BQ257" s="57">
        <v>44183</v>
      </c>
      <c r="BR257" s="658" t="s">
        <v>310</v>
      </c>
      <c r="BS257" s="631"/>
      <c r="BT257" s="625"/>
      <c r="BU257" s="626"/>
      <c r="BV257" s="626"/>
      <c r="BW257" s="626"/>
      <c r="BX257" s="626"/>
      <c r="BY257" s="626"/>
      <c r="BZ257" s="626"/>
      <c r="CA257" s="626"/>
      <c r="CB257" s="626"/>
      <c r="CC257" s="626"/>
      <c r="CD257" s="626"/>
      <c r="CE257" s="626"/>
      <c r="CF257" s="626"/>
      <c r="CG257" s="626"/>
      <c r="CH257" s="626"/>
      <c r="CI257" s="626"/>
      <c r="CJ257" s="626"/>
      <c r="CK257" s="626"/>
      <c r="CL257" s="626"/>
      <c r="CM257" s="626"/>
      <c r="CN257" s="626"/>
      <c r="CO257" s="626"/>
      <c r="CP257" s="626"/>
      <c r="CQ257" s="626"/>
      <c r="CR257" s="626"/>
      <c r="CS257" s="626"/>
      <c r="CT257" s="626"/>
      <c r="CU257" s="626"/>
      <c r="CV257" s="626"/>
      <c r="CW257" s="626"/>
      <c r="CX257" s="626"/>
      <c r="CY257" s="626"/>
      <c r="CZ257" s="626"/>
      <c r="DA257" s="626"/>
      <c r="DB257" s="626"/>
      <c r="DC257" s="626"/>
      <c r="DD257" s="626"/>
      <c r="DE257" s="626"/>
      <c r="DF257" s="626"/>
      <c r="DG257" s="626"/>
      <c r="DH257" s="626"/>
      <c r="DI257" s="626"/>
      <c r="DJ257" s="626"/>
      <c r="DK257" s="626"/>
      <c r="DL257" s="626"/>
      <c r="DM257" s="626"/>
      <c r="DN257" s="626"/>
      <c r="DO257" s="626"/>
      <c r="DP257" s="626"/>
    </row>
    <row r="258" spans="1:120" ht="47.25" customHeight="1">
      <c r="A258" s="54">
        <v>96</v>
      </c>
      <c r="B258" s="62">
        <f t="shared" si="32"/>
        <v>70</v>
      </c>
      <c r="C258" s="629" t="s">
        <v>99</v>
      </c>
      <c r="D258" s="391">
        <v>2020</v>
      </c>
      <c r="E258" s="391" t="s">
        <v>5885</v>
      </c>
      <c r="F258" s="630">
        <v>43994</v>
      </c>
      <c r="G258" s="630"/>
      <c r="H258" s="55" t="s">
        <v>102</v>
      </c>
      <c r="I258" s="368" t="s">
        <v>5948</v>
      </c>
      <c r="J258" s="368" t="s">
        <v>5949</v>
      </c>
      <c r="K258" s="368" t="s">
        <v>5950</v>
      </c>
      <c r="L258" s="55" t="s">
        <v>146</v>
      </c>
      <c r="M258" s="627" t="s">
        <v>5951</v>
      </c>
      <c r="N258" s="631"/>
      <c r="O258" s="56" t="s">
        <v>5952</v>
      </c>
      <c r="P258" s="56" t="s">
        <v>5953</v>
      </c>
      <c r="Q258" s="55" t="s">
        <v>3378</v>
      </c>
      <c r="R258" s="642" t="s">
        <v>5891</v>
      </c>
      <c r="S258" s="643">
        <v>44011</v>
      </c>
      <c r="T258" s="644">
        <v>44044</v>
      </c>
      <c r="U258" s="634"/>
      <c r="V258" s="635"/>
      <c r="W258" s="630">
        <f t="shared" si="31"/>
        <v>44044</v>
      </c>
      <c r="X258" s="636"/>
      <c r="Y258" s="631"/>
      <c r="Z258" s="635"/>
      <c r="AA258" s="637"/>
      <c r="AB258" s="631"/>
      <c r="AC258" s="631"/>
      <c r="AD258" s="631"/>
      <c r="AE258" s="635"/>
      <c r="AF258" s="636"/>
      <c r="AG258" s="638"/>
      <c r="AH258" s="631"/>
      <c r="AI258" s="636"/>
      <c r="AJ258" s="638"/>
      <c r="AK258" s="631"/>
      <c r="AL258" s="631"/>
      <c r="AM258" s="635"/>
      <c r="AN258" s="57">
        <v>44043</v>
      </c>
      <c r="AO258" s="67" t="s">
        <v>5954</v>
      </c>
      <c r="AP258" s="68">
        <v>0.5</v>
      </c>
      <c r="AQ258" s="57">
        <v>44065</v>
      </c>
      <c r="AR258" s="638" t="s">
        <v>5955</v>
      </c>
      <c r="AS258" s="54" t="s">
        <v>322</v>
      </c>
      <c r="AT258" s="68">
        <v>0.5</v>
      </c>
      <c r="AU258" s="54" t="s">
        <v>133</v>
      </c>
      <c r="AV258" s="57">
        <v>44169</v>
      </c>
      <c r="AW258" s="648" t="s">
        <v>5956</v>
      </c>
      <c r="AX258" s="68">
        <v>1</v>
      </c>
      <c r="AY258" s="57" t="s">
        <v>5761</v>
      </c>
      <c r="AZ258" s="627" t="s">
        <v>5957</v>
      </c>
      <c r="BA258" s="62" t="s">
        <v>186</v>
      </c>
      <c r="BB258" s="68">
        <v>1</v>
      </c>
      <c r="BC258" s="635" t="s">
        <v>257</v>
      </c>
      <c r="BD258" s="57"/>
      <c r="BE258" s="648"/>
      <c r="BF258" s="68"/>
      <c r="BG258" s="57"/>
      <c r="BH258" s="627"/>
      <c r="BI258" s="62"/>
      <c r="BJ258" s="68"/>
      <c r="BK258" s="635"/>
      <c r="BL258" s="60" t="s">
        <v>260</v>
      </c>
      <c r="BM258" s="60" t="s">
        <v>260</v>
      </c>
      <c r="BN258" s="54" t="s">
        <v>4218</v>
      </c>
      <c r="BO258" s="627" t="s">
        <v>5958</v>
      </c>
      <c r="BP258" s="56" t="s">
        <v>186</v>
      </c>
      <c r="BQ258" s="57">
        <v>44183</v>
      </c>
      <c r="BR258" s="635" t="s">
        <v>310</v>
      </c>
      <c r="BS258" s="631"/>
      <c r="BT258" s="625"/>
      <c r="BU258" s="626"/>
      <c r="BV258" s="626"/>
      <c r="BW258" s="626"/>
      <c r="BX258" s="626"/>
      <c r="BY258" s="626"/>
      <c r="BZ258" s="626"/>
      <c r="CA258" s="626"/>
      <c r="CB258" s="626"/>
      <c r="CC258" s="626"/>
      <c r="CD258" s="626"/>
      <c r="CE258" s="626"/>
      <c r="CF258" s="626"/>
      <c r="CG258" s="626"/>
      <c r="CH258" s="626"/>
      <c r="CI258" s="626"/>
      <c r="CJ258" s="626"/>
      <c r="CK258" s="626"/>
      <c r="CL258" s="626"/>
      <c r="CM258" s="626"/>
      <c r="CN258" s="626"/>
      <c r="CO258" s="626"/>
      <c r="CP258" s="626"/>
      <c r="CQ258" s="626"/>
      <c r="CR258" s="626"/>
      <c r="CS258" s="626"/>
      <c r="CT258" s="626"/>
      <c r="CU258" s="626"/>
      <c r="CV258" s="626"/>
      <c r="CW258" s="626"/>
      <c r="CX258" s="626"/>
      <c r="CY258" s="626"/>
      <c r="CZ258" s="626"/>
      <c r="DA258" s="626"/>
      <c r="DB258" s="626"/>
      <c r="DC258" s="626"/>
      <c r="DD258" s="626"/>
      <c r="DE258" s="626"/>
      <c r="DF258" s="626"/>
      <c r="DG258" s="626"/>
      <c r="DH258" s="626"/>
      <c r="DI258" s="626"/>
      <c r="DJ258" s="626"/>
      <c r="DK258" s="626"/>
      <c r="DL258" s="626"/>
      <c r="DM258" s="626"/>
      <c r="DN258" s="626"/>
      <c r="DO258" s="626"/>
      <c r="DP258" s="626"/>
    </row>
    <row r="259" spans="1:120" ht="47.25" customHeight="1">
      <c r="A259" s="54">
        <v>97</v>
      </c>
      <c r="B259" s="62">
        <f t="shared" si="32"/>
        <v>71</v>
      </c>
      <c r="C259" s="629" t="s">
        <v>99</v>
      </c>
      <c r="D259" s="391">
        <v>2020</v>
      </c>
      <c r="E259" s="391" t="s">
        <v>5885</v>
      </c>
      <c r="F259" s="630">
        <v>43994</v>
      </c>
      <c r="G259" s="630"/>
      <c r="H259" s="55" t="s">
        <v>102</v>
      </c>
      <c r="I259" s="368" t="s">
        <v>5959</v>
      </c>
      <c r="J259" s="368" t="s">
        <v>5960</v>
      </c>
      <c r="K259" s="368" t="s">
        <v>5961</v>
      </c>
      <c r="L259" s="55" t="s">
        <v>146</v>
      </c>
      <c r="M259" s="627" t="s">
        <v>5962</v>
      </c>
      <c r="N259" s="631"/>
      <c r="O259" s="56" t="s">
        <v>5963</v>
      </c>
      <c r="P259" s="391" t="s">
        <v>5964</v>
      </c>
      <c r="Q259" s="55" t="s">
        <v>3378</v>
      </c>
      <c r="R259" s="642" t="s">
        <v>5909</v>
      </c>
      <c r="S259" s="643">
        <v>44013</v>
      </c>
      <c r="T259" s="644">
        <v>44044</v>
      </c>
      <c r="U259" s="634"/>
      <c r="V259" s="635"/>
      <c r="W259" s="630">
        <f t="shared" si="31"/>
        <v>44044</v>
      </c>
      <c r="X259" s="636"/>
      <c r="Y259" s="631"/>
      <c r="Z259" s="635"/>
      <c r="AA259" s="637"/>
      <c r="AB259" s="631"/>
      <c r="AC259" s="631"/>
      <c r="AD259" s="631"/>
      <c r="AE259" s="635"/>
      <c r="AF259" s="636"/>
      <c r="AG259" s="638"/>
      <c r="AH259" s="631"/>
      <c r="AI259" s="636"/>
      <c r="AJ259" s="638"/>
      <c r="AK259" s="631"/>
      <c r="AL259" s="631"/>
      <c r="AM259" s="635"/>
      <c r="AN259" s="57">
        <v>44043</v>
      </c>
      <c r="AO259" s="67" t="s">
        <v>5965</v>
      </c>
      <c r="AP259" s="68">
        <v>0.3</v>
      </c>
      <c r="AQ259" s="57">
        <v>44065</v>
      </c>
      <c r="AR259" s="638" t="s">
        <v>5928</v>
      </c>
      <c r="AS259" s="54" t="s">
        <v>322</v>
      </c>
      <c r="AT259" s="68">
        <v>0.34</v>
      </c>
      <c r="AU259" s="54" t="s">
        <v>133</v>
      </c>
      <c r="AV259" s="57">
        <v>44169</v>
      </c>
      <c r="AW259" s="648" t="s">
        <v>5929</v>
      </c>
      <c r="AX259" s="68">
        <v>1</v>
      </c>
      <c r="AY259" s="57" t="s">
        <v>5761</v>
      </c>
      <c r="AZ259" s="627" t="s">
        <v>5966</v>
      </c>
      <c r="BA259" s="56" t="s">
        <v>186</v>
      </c>
      <c r="BB259" s="68">
        <v>1</v>
      </c>
      <c r="BC259" s="635" t="s">
        <v>257</v>
      </c>
      <c r="BD259" s="57"/>
      <c r="BE259" s="648"/>
      <c r="BF259" s="68"/>
      <c r="BG259" s="57"/>
      <c r="BH259" s="627"/>
      <c r="BI259" s="56"/>
      <c r="BJ259" s="68"/>
      <c r="BK259" s="635"/>
      <c r="BL259" s="60" t="s">
        <v>260</v>
      </c>
      <c r="BM259" s="60" t="s">
        <v>260</v>
      </c>
      <c r="BN259" s="54" t="s">
        <v>4218</v>
      </c>
      <c r="BO259" s="627" t="s">
        <v>5967</v>
      </c>
      <c r="BP259" s="56" t="s">
        <v>5760</v>
      </c>
      <c r="BQ259" s="57">
        <v>44183</v>
      </c>
      <c r="BR259" s="635"/>
      <c r="BS259" s="631"/>
      <c r="BT259" s="625"/>
      <c r="BU259" s="626"/>
      <c r="BV259" s="626"/>
      <c r="BW259" s="626"/>
      <c r="BX259" s="626"/>
      <c r="BY259" s="626"/>
      <c r="BZ259" s="626"/>
      <c r="CA259" s="626"/>
      <c r="CB259" s="626"/>
      <c r="CC259" s="626"/>
      <c r="CD259" s="626"/>
      <c r="CE259" s="626"/>
      <c r="CF259" s="626"/>
      <c r="CG259" s="626"/>
      <c r="CH259" s="626"/>
      <c r="CI259" s="626"/>
      <c r="CJ259" s="626"/>
      <c r="CK259" s="626"/>
      <c r="CL259" s="626"/>
      <c r="CM259" s="626"/>
      <c r="CN259" s="626"/>
      <c r="CO259" s="626"/>
      <c r="CP259" s="626"/>
      <c r="CQ259" s="626"/>
      <c r="CR259" s="626"/>
      <c r="CS259" s="626"/>
      <c r="CT259" s="626"/>
      <c r="CU259" s="626"/>
      <c r="CV259" s="626"/>
      <c r="CW259" s="626"/>
      <c r="CX259" s="626"/>
      <c r="CY259" s="626"/>
      <c r="CZ259" s="626"/>
      <c r="DA259" s="626"/>
      <c r="DB259" s="626"/>
      <c r="DC259" s="626"/>
      <c r="DD259" s="626"/>
      <c r="DE259" s="626"/>
      <c r="DF259" s="626"/>
      <c r="DG259" s="626"/>
      <c r="DH259" s="626"/>
      <c r="DI259" s="626"/>
      <c r="DJ259" s="626"/>
      <c r="DK259" s="626"/>
      <c r="DL259" s="626"/>
      <c r="DM259" s="626"/>
      <c r="DN259" s="626"/>
      <c r="DO259" s="626"/>
      <c r="DP259" s="626"/>
    </row>
    <row r="260" spans="1:120" ht="47.25" customHeight="1">
      <c r="A260" s="54">
        <v>0</v>
      </c>
      <c r="B260" s="62">
        <f t="shared" si="32"/>
        <v>72</v>
      </c>
      <c r="C260" s="629" t="s">
        <v>99</v>
      </c>
      <c r="D260" s="391">
        <v>2020</v>
      </c>
      <c r="E260" s="391" t="s">
        <v>5885</v>
      </c>
      <c r="F260" s="630">
        <v>43994</v>
      </c>
      <c r="G260" s="630"/>
      <c r="H260" s="55" t="s">
        <v>102</v>
      </c>
      <c r="I260" s="368" t="s">
        <v>5968</v>
      </c>
      <c r="J260" s="368" t="s">
        <v>5969</v>
      </c>
      <c r="K260" s="368" t="s">
        <v>5961</v>
      </c>
      <c r="L260" s="55" t="s">
        <v>146</v>
      </c>
      <c r="M260" s="627" t="s">
        <v>5970</v>
      </c>
      <c r="N260" s="631"/>
      <c r="O260" s="56" t="s">
        <v>5971</v>
      </c>
      <c r="P260" s="56" t="s">
        <v>5972</v>
      </c>
      <c r="Q260" s="55" t="s">
        <v>3378</v>
      </c>
      <c r="R260" s="642" t="s">
        <v>5973</v>
      </c>
      <c r="S260" s="643">
        <v>44004</v>
      </c>
      <c r="T260" s="644">
        <v>44044</v>
      </c>
      <c r="U260" s="634"/>
      <c r="V260" s="635"/>
      <c r="W260" s="630">
        <f t="shared" si="31"/>
        <v>44044</v>
      </c>
      <c r="X260" s="636"/>
      <c r="Y260" s="631"/>
      <c r="Z260" s="635"/>
      <c r="AA260" s="637"/>
      <c r="AB260" s="631"/>
      <c r="AC260" s="631"/>
      <c r="AD260" s="631"/>
      <c r="AE260" s="635"/>
      <c r="AF260" s="636"/>
      <c r="AG260" s="638"/>
      <c r="AH260" s="631"/>
      <c r="AI260" s="636"/>
      <c r="AJ260" s="638"/>
      <c r="AK260" s="631"/>
      <c r="AL260" s="631"/>
      <c r="AM260" s="635"/>
      <c r="AN260" s="57">
        <v>44043</v>
      </c>
      <c r="AO260" s="67" t="s">
        <v>5974</v>
      </c>
      <c r="AP260" s="66">
        <v>0</v>
      </c>
      <c r="AQ260" s="57">
        <v>44065</v>
      </c>
      <c r="AR260" s="638" t="s">
        <v>5975</v>
      </c>
      <c r="AS260" s="54" t="s">
        <v>322</v>
      </c>
      <c r="AT260" s="68">
        <v>0.5</v>
      </c>
      <c r="AU260" s="54" t="s">
        <v>133</v>
      </c>
      <c r="AV260" s="57">
        <v>44169</v>
      </c>
      <c r="AW260" s="648" t="s">
        <v>5976</v>
      </c>
      <c r="AX260" s="68">
        <v>1</v>
      </c>
      <c r="AY260" s="57" t="s">
        <v>5761</v>
      </c>
      <c r="AZ260" s="627" t="s">
        <v>5977</v>
      </c>
      <c r="BA260" s="56" t="s">
        <v>186</v>
      </c>
      <c r="BB260" s="68">
        <v>1</v>
      </c>
      <c r="BC260" s="635" t="s">
        <v>257</v>
      </c>
      <c r="BD260" s="57"/>
      <c r="BE260" s="648"/>
      <c r="BF260" s="68"/>
      <c r="BG260" s="57"/>
      <c r="BH260" s="627"/>
      <c r="BI260" s="56"/>
      <c r="BJ260" s="68"/>
      <c r="BK260" s="635"/>
      <c r="BL260" s="60" t="s">
        <v>260</v>
      </c>
      <c r="BM260" s="60" t="s">
        <v>260</v>
      </c>
      <c r="BN260" s="54" t="s">
        <v>4218</v>
      </c>
      <c r="BO260" s="627" t="s">
        <v>5978</v>
      </c>
      <c r="BP260" s="56" t="s">
        <v>186</v>
      </c>
      <c r="BQ260" s="57">
        <v>44183</v>
      </c>
      <c r="BR260" s="635" t="s">
        <v>310</v>
      </c>
      <c r="BS260" s="631"/>
      <c r="BT260" s="625"/>
      <c r="BU260" s="626"/>
      <c r="BV260" s="626"/>
      <c r="BW260" s="626"/>
      <c r="BX260" s="626"/>
      <c r="BY260" s="626"/>
      <c r="BZ260" s="626"/>
      <c r="CA260" s="626"/>
      <c r="CB260" s="626"/>
      <c r="CC260" s="626"/>
      <c r="CD260" s="626"/>
      <c r="CE260" s="626"/>
      <c r="CF260" s="626"/>
      <c r="CG260" s="626"/>
      <c r="CH260" s="626"/>
      <c r="CI260" s="626"/>
      <c r="CJ260" s="626"/>
      <c r="CK260" s="626"/>
      <c r="CL260" s="626"/>
      <c r="CM260" s="626"/>
      <c r="CN260" s="626"/>
      <c r="CO260" s="626"/>
      <c r="CP260" s="626"/>
      <c r="CQ260" s="626"/>
      <c r="CR260" s="626"/>
      <c r="CS260" s="626"/>
      <c r="CT260" s="626"/>
      <c r="CU260" s="626"/>
      <c r="CV260" s="626"/>
      <c r="CW260" s="626"/>
      <c r="CX260" s="626"/>
      <c r="CY260" s="626"/>
      <c r="CZ260" s="626"/>
      <c r="DA260" s="626"/>
      <c r="DB260" s="626"/>
      <c r="DC260" s="626"/>
      <c r="DD260" s="626"/>
      <c r="DE260" s="626"/>
      <c r="DF260" s="626"/>
      <c r="DG260" s="626"/>
      <c r="DH260" s="626"/>
      <c r="DI260" s="626"/>
      <c r="DJ260" s="626"/>
      <c r="DK260" s="626"/>
      <c r="DL260" s="626"/>
      <c r="DM260" s="626"/>
      <c r="DN260" s="626"/>
      <c r="DO260" s="626"/>
      <c r="DP260" s="626"/>
    </row>
    <row r="261" spans="1:120" ht="47.25" customHeight="1">
      <c r="A261" s="54">
        <v>98</v>
      </c>
      <c r="B261" s="62">
        <f t="shared" si="32"/>
        <v>73</v>
      </c>
      <c r="C261" s="629" t="s">
        <v>99</v>
      </c>
      <c r="D261" s="391">
        <v>2020</v>
      </c>
      <c r="E261" s="391" t="s">
        <v>5885</v>
      </c>
      <c r="F261" s="630">
        <v>43994</v>
      </c>
      <c r="G261" s="630"/>
      <c r="H261" s="55" t="s">
        <v>370</v>
      </c>
      <c r="I261" s="627" t="s">
        <v>5979</v>
      </c>
      <c r="J261" s="368" t="s">
        <v>5980</v>
      </c>
      <c r="K261" s="368" t="s">
        <v>5981</v>
      </c>
      <c r="L261" s="622" t="s">
        <v>2356</v>
      </c>
      <c r="M261" s="368" t="s">
        <v>5982</v>
      </c>
      <c r="N261" s="627"/>
      <c r="O261" s="54">
        <v>2</v>
      </c>
      <c r="P261" s="255" t="s">
        <v>5983</v>
      </c>
      <c r="Q261" s="55" t="s">
        <v>3378</v>
      </c>
      <c r="R261" s="642" t="s">
        <v>5984</v>
      </c>
      <c r="S261" s="643">
        <v>44004</v>
      </c>
      <c r="T261" s="644">
        <v>44073</v>
      </c>
      <c r="U261" s="634"/>
      <c r="V261" s="635"/>
      <c r="W261" s="630">
        <f t="shared" si="31"/>
        <v>44073</v>
      </c>
      <c r="X261" s="636"/>
      <c r="Y261" s="631"/>
      <c r="Z261" s="635"/>
      <c r="AA261" s="637"/>
      <c r="AB261" s="631"/>
      <c r="AC261" s="631"/>
      <c r="AD261" s="631"/>
      <c r="AE261" s="635"/>
      <c r="AF261" s="636"/>
      <c r="AG261" s="638"/>
      <c r="AH261" s="631"/>
      <c r="AI261" s="636"/>
      <c r="AJ261" s="638"/>
      <c r="AK261" s="631"/>
      <c r="AL261" s="631"/>
      <c r="AM261" s="635"/>
      <c r="AN261" s="57">
        <v>44043</v>
      </c>
      <c r="AO261" s="58" t="s">
        <v>5985</v>
      </c>
      <c r="AP261" s="66">
        <v>0</v>
      </c>
      <c r="AQ261" s="57">
        <v>44065</v>
      </c>
      <c r="AR261" s="638" t="s">
        <v>5986</v>
      </c>
      <c r="AS261" s="54" t="s">
        <v>322</v>
      </c>
      <c r="AT261" s="68">
        <v>0</v>
      </c>
      <c r="AU261" s="54" t="s">
        <v>133</v>
      </c>
      <c r="AV261" s="57">
        <v>44169</v>
      </c>
      <c r="AW261" s="648" t="s">
        <v>5987</v>
      </c>
      <c r="AX261" s="635"/>
      <c r="AY261" s="57" t="s">
        <v>5761</v>
      </c>
      <c r="AZ261" s="627" t="s">
        <v>5988</v>
      </c>
      <c r="BA261" s="56" t="s">
        <v>186</v>
      </c>
      <c r="BB261" s="68">
        <v>1</v>
      </c>
      <c r="BC261" s="635" t="s">
        <v>257</v>
      </c>
      <c r="BD261" s="57"/>
      <c r="BE261" s="648"/>
      <c r="BF261" s="635"/>
      <c r="BG261" s="57"/>
      <c r="BH261" s="627"/>
      <c r="BI261" s="56"/>
      <c r="BJ261" s="68"/>
      <c r="BK261" s="635"/>
      <c r="BL261" s="60" t="s">
        <v>260</v>
      </c>
      <c r="BM261" s="60" t="s">
        <v>260</v>
      </c>
      <c r="BN261" s="54" t="s">
        <v>4218</v>
      </c>
      <c r="BO261" s="627" t="s">
        <v>5989</v>
      </c>
      <c r="BP261" s="56" t="s">
        <v>186</v>
      </c>
      <c r="BQ261" s="57">
        <v>44183</v>
      </c>
      <c r="BR261" s="635" t="s">
        <v>310</v>
      </c>
      <c r="BS261" s="631"/>
      <c r="BT261" s="625"/>
      <c r="BU261" s="626"/>
      <c r="BV261" s="626"/>
      <c r="BW261" s="626"/>
      <c r="BX261" s="626"/>
      <c r="BY261" s="626"/>
      <c r="BZ261" s="626"/>
      <c r="CA261" s="626"/>
      <c r="CB261" s="626"/>
      <c r="CC261" s="626"/>
      <c r="CD261" s="626"/>
      <c r="CE261" s="626"/>
      <c r="CF261" s="626"/>
      <c r="CG261" s="626"/>
      <c r="CH261" s="626"/>
      <c r="CI261" s="626"/>
      <c r="CJ261" s="626"/>
      <c r="CK261" s="626"/>
      <c r="CL261" s="626"/>
      <c r="CM261" s="626"/>
      <c r="CN261" s="626"/>
      <c r="CO261" s="626"/>
      <c r="CP261" s="626"/>
      <c r="CQ261" s="626"/>
      <c r="CR261" s="626"/>
      <c r="CS261" s="626"/>
      <c r="CT261" s="626"/>
      <c r="CU261" s="626"/>
      <c r="CV261" s="626"/>
      <c r="CW261" s="626"/>
      <c r="CX261" s="626"/>
      <c r="CY261" s="626"/>
      <c r="CZ261" s="626"/>
      <c r="DA261" s="626"/>
      <c r="DB261" s="626"/>
      <c r="DC261" s="626"/>
      <c r="DD261" s="626"/>
      <c r="DE261" s="626"/>
      <c r="DF261" s="626"/>
      <c r="DG261" s="626"/>
      <c r="DH261" s="626"/>
      <c r="DI261" s="626"/>
      <c r="DJ261" s="626"/>
      <c r="DK261" s="626"/>
      <c r="DL261" s="626"/>
      <c r="DM261" s="626"/>
      <c r="DN261" s="626"/>
      <c r="DO261" s="626"/>
      <c r="DP261" s="626"/>
    </row>
    <row r="262" spans="1:120" ht="84" customHeight="1">
      <c r="A262" s="90">
        <v>99</v>
      </c>
      <c r="B262" s="62">
        <f t="shared" si="32"/>
        <v>74</v>
      </c>
      <c r="C262" s="55" t="s">
        <v>99</v>
      </c>
      <c r="D262" s="56">
        <v>2016</v>
      </c>
      <c r="E262" s="56" t="s">
        <v>1019</v>
      </c>
      <c r="F262" s="57"/>
      <c r="G262" s="57"/>
      <c r="H262" s="55" t="s">
        <v>102</v>
      </c>
      <c r="I262" s="58"/>
      <c r="J262" s="58"/>
      <c r="K262" s="56"/>
      <c r="L262" s="622" t="s">
        <v>146</v>
      </c>
      <c r="M262" s="623" t="s">
        <v>5990</v>
      </c>
      <c r="N262" s="62"/>
      <c r="O262" s="56">
        <v>1</v>
      </c>
      <c r="P262" s="56" t="s">
        <v>5991</v>
      </c>
      <c r="Q262" s="55" t="s">
        <v>4225</v>
      </c>
      <c r="R262" s="54" t="s">
        <v>4510</v>
      </c>
      <c r="S262" s="624">
        <v>42565</v>
      </c>
      <c r="T262" s="624">
        <v>43311</v>
      </c>
      <c r="U262" s="622"/>
      <c r="V262" s="54"/>
      <c r="W262" s="65">
        <f t="shared" si="31"/>
        <v>43311</v>
      </c>
      <c r="X262" s="65">
        <v>43646</v>
      </c>
      <c r="Y262" s="58" t="s">
        <v>5992</v>
      </c>
      <c r="Z262" s="54">
        <v>0</v>
      </c>
      <c r="AA262" s="65">
        <v>43664</v>
      </c>
      <c r="AB262" s="58" t="s">
        <v>5993</v>
      </c>
      <c r="AC262" s="56" t="s">
        <v>322</v>
      </c>
      <c r="AD262" s="66">
        <f t="shared" ref="AD262:AD263" si="38">+Z262/O262</f>
        <v>0</v>
      </c>
      <c r="AE262" s="54" t="s">
        <v>115</v>
      </c>
      <c r="AF262" s="65">
        <v>43799</v>
      </c>
      <c r="AG262" s="368" t="s">
        <v>5994</v>
      </c>
      <c r="AH262" s="54">
        <v>1</v>
      </c>
      <c r="AI262" s="57">
        <v>43810</v>
      </c>
      <c r="AJ262" s="368" t="s">
        <v>5995</v>
      </c>
      <c r="AK262" s="62" t="s">
        <v>1031</v>
      </c>
      <c r="AL262" s="68">
        <v>0.2</v>
      </c>
      <c r="AM262" s="56" t="s">
        <v>115</v>
      </c>
      <c r="AN262" s="57">
        <v>44043</v>
      </c>
      <c r="AO262" s="58" t="s">
        <v>5996</v>
      </c>
      <c r="AP262" s="68">
        <v>1</v>
      </c>
      <c r="AQ262" s="57">
        <v>44066</v>
      </c>
      <c r="AR262" s="58" t="s">
        <v>5997</v>
      </c>
      <c r="AS262" s="54" t="s">
        <v>322</v>
      </c>
      <c r="AT262" s="68">
        <v>1</v>
      </c>
      <c r="AU262" s="54" t="s">
        <v>257</v>
      </c>
      <c r="AV262" s="57">
        <v>44169</v>
      </c>
      <c r="AW262" s="648" t="s">
        <v>5998</v>
      </c>
      <c r="AX262" s="68">
        <v>1</v>
      </c>
      <c r="AY262" s="57">
        <v>44182</v>
      </c>
      <c r="AZ262" s="368" t="s">
        <v>5999</v>
      </c>
      <c r="BA262" s="56" t="s">
        <v>123</v>
      </c>
      <c r="BB262" s="68">
        <v>1</v>
      </c>
      <c r="BC262" s="54" t="s">
        <v>257</v>
      </c>
      <c r="BD262" s="57"/>
      <c r="BE262" s="648"/>
      <c r="BF262" s="68"/>
      <c r="BG262" s="57"/>
      <c r="BH262" s="368"/>
      <c r="BI262" s="56"/>
      <c r="BJ262" s="68"/>
      <c r="BK262" s="54"/>
      <c r="BL262" s="60" t="s">
        <v>260</v>
      </c>
      <c r="BM262" s="60" t="s">
        <v>260</v>
      </c>
      <c r="BN262" s="56" t="s">
        <v>4218</v>
      </c>
      <c r="BO262" s="67" t="s">
        <v>6000</v>
      </c>
      <c r="BP262" s="56" t="s">
        <v>123</v>
      </c>
      <c r="BQ262" s="57"/>
      <c r="BR262" s="54" t="s">
        <v>310</v>
      </c>
      <c r="BS262" s="67"/>
      <c r="BT262" s="625"/>
      <c r="BU262" s="626"/>
      <c r="BV262" s="626"/>
      <c r="BW262" s="626"/>
      <c r="BX262" s="626"/>
      <c r="BY262" s="626"/>
      <c r="BZ262" s="626"/>
      <c r="CA262" s="626"/>
      <c r="CB262" s="626"/>
      <c r="CC262" s="626"/>
      <c r="CD262" s="626"/>
      <c r="CE262" s="626"/>
      <c r="CF262" s="626"/>
      <c r="CG262" s="626"/>
      <c r="CH262" s="626"/>
      <c r="CI262" s="626"/>
      <c r="CJ262" s="626"/>
      <c r="CK262" s="626"/>
      <c r="CL262" s="626"/>
      <c r="CM262" s="626"/>
      <c r="CN262" s="626"/>
      <c r="CO262" s="626"/>
      <c r="CP262" s="626"/>
      <c r="CQ262" s="626"/>
      <c r="CR262" s="626"/>
      <c r="CS262" s="626"/>
      <c r="CT262" s="626"/>
      <c r="CU262" s="626"/>
      <c r="CV262" s="626"/>
      <c r="CW262" s="626"/>
      <c r="CX262" s="626"/>
      <c r="CY262" s="626"/>
      <c r="CZ262" s="626"/>
      <c r="DA262" s="626"/>
      <c r="DB262" s="626"/>
      <c r="DC262" s="626"/>
      <c r="DD262" s="626"/>
      <c r="DE262" s="626"/>
      <c r="DF262" s="626"/>
      <c r="DG262" s="626"/>
      <c r="DH262" s="626"/>
      <c r="DI262" s="626"/>
      <c r="DJ262" s="626"/>
      <c r="DK262" s="626"/>
      <c r="DL262" s="626"/>
      <c r="DM262" s="626"/>
      <c r="DN262" s="626"/>
      <c r="DO262" s="626"/>
      <c r="DP262" s="626"/>
    </row>
    <row r="263" spans="1:120" ht="93.75" customHeight="1">
      <c r="A263" s="90">
        <v>101</v>
      </c>
      <c r="B263" s="62">
        <f t="shared" si="32"/>
        <v>75</v>
      </c>
      <c r="C263" s="55" t="s">
        <v>99</v>
      </c>
      <c r="D263" s="54">
        <v>2018</v>
      </c>
      <c r="E263" s="56" t="s">
        <v>431</v>
      </c>
      <c r="F263" s="57"/>
      <c r="G263" s="57"/>
      <c r="H263" s="55" t="s">
        <v>102</v>
      </c>
      <c r="I263" s="58" t="s">
        <v>454</v>
      </c>
      <c r="J263" s="58" t="s">
        <v>454</v>
      </c>
      <c r="K263" s="58" t="s">
        <v>5411</v>
      </c>
      <c r="L263" s="622" t="s">
        <v>146</v>
      </c>
      <c r="M263" s="368" t="s">
        <v>6001</v>
      </c>
      <c r="N263" s="62"/>
      <c r="O263" s="73">
        <v>1</v>
      </c>
      <c r="P263" s="81" t="s">
        <v>6002</v>
      </c>
      <c r="Q263" s="55" t="s">
        <v>4225</v>
      </c>
      <c r="R263" s="56" t="s">
        <v>6003</v>
      </c>
      <c r="S263" s="644"/>
      <c r="T263" s="644"/>
      <c r="U263" s="622"/>
      <c r="V263" s="54"/>
      <c r="W263" s="65" t="str">
        <f t="shared" si="31"/>
        <v/>
      </c>
      <c r="X263" s="65">
        <v>43646</v>
      </c>
      <c r="Y263" s="58" t="s">
        <v>6004</v>
      </c>
      <c r="Z263" s="68">
        <v>0</v>
      </c>
      <c r="AA263" s="65">
        <v>43665</v>
      </c>
      <c r="AB263" s="58"/>
      <c r="AC263" s="56" t="s">
        <v>114</v>
      </c>
      <c r="AD263" s="66">
        <f t="shared" si="38"/>
        <v>0</v>
      </c>
      <c r="AE263" s="54" t="s">
        <v>133</v>
      </c>
      <c r="AF263" s="65">
        <v>43799</v>
      </c>
      <c r="AG263" s="638" t="s">
        <v>6005</v>
      </c>
      <c r="AH263" s="68">
        <v>0</v>
      </c>
      <c r="AI263" s="57">
        <v>43810</v>
      </c>
      <c r="AJ263" s="368" t="s">
        <v>6006</v>
      </c>
      <c r="AK263" s="62" t="s">
        <v>1031</v>
      </c>
      <c r="AL263" s="68">
        <v>0.02</v>
      </c>
      <c r="AM263" s="54" t="s">
        <v>133</v>
      </c>
      <c r="AN263" s="57">
        <v>44043</v>
      </c>
      <c r="AO263" s="58" t="s">
        <v>6007</v>
      </c>
      <c r="AP263" s="68">
        <v>0.4</v>
      </c>
      <c r="AQ263" s="57">
        <v>44066</v>
      </c>
      <c r="AR263" s="368" t="s">
        <v>6008</v>
      </c>
      <c r="AS263" s="54" t="s">
        <v>322</v>
      </c>
      <c r="AT263" s="68">
        <v>0</v>
      </c>
      <c r="AU263" s="54" t="s">
        <v>115</v>
      </c>
      <c r="AV263" s="57">
        <v>44169</v>
      </c>
      <c r="AW263" s="648" t="s">
        <v>6009</v>
      </c>
      <c r="AX263" s="68">
        <v>1</v>
      </c>
      <c r="AY263" s="57">
        <v>44182</v>
      </c>
      <c r="AZ263" s="368" t="s">
        <v>6010</v>
      </c>
      <c r="BA263" s="56" t="s">
        <v>123</v>
      </c>
      <c r="BB263" s="68">
        <v>1</v>
      </c>
      <c r="BC263" s="54" t="s">
        <v>257</v>
      </c>
      <c r="BD263" s="57"/>
      <c r="BE263" s="648"/>
      <c r="BF263" s="68"/>
      <c r="BG263" s="57"/>
      <c r="BH263" s="368"/>
      <c r="BI263" s="56"/>
      <c r="BJ263" s="68"/>
      <c r="BK263" s="54"/>
      <c r="BL263" s="60" t="s">
        <v>260</v>
      </c>
      <c r="BM263" s="60" t="s">
        <v>260</v>
      </c>
      <c r="BN263" s="56" t="s">
        <v>4218</v>
      </c>
      <c r="BO263" s="67" t="s">
        <v>6011</v>
      </c>
      <c r="BP263" s="56" t="s">
        <v>123</v>
      </c>
      <c r="BQ263" s="57">
        <v>44182</v>
      </c>
      <c r="BR263" s="54" t="s">
        <v>310</v>
      </c>
      <c r="BS263" s="67"/>
      <c r="BT263" s="625"/>
      <c r="BU263" s="626"/>
      <c r="BV263" s="626"/>
      <c r="BW263" s="626"/>
      <c r="BX263" s="626"/>
      <c r="BY263" s="626"/>
      <c r="BZ263" s="626"/>
      <c r="CA263" s="626"/>
      <c r="CB263" s="626"/>
      <c r="CC263" s="626"/>
      <c r="CD263" s="626"/>
      <c r="CE263" s="626"/>
      <c r="CF263" s="626"/>
      <c r="CG263" s="626"/>
      <c r="CH263" s="626"/>
      <c r="CI263" s="626"/>
      <c r="CJ263" s="626"/>
      <c r="CK263" s="626"/>
      <c r="CL263" s="626"/>
      <c r="CM263" s="626"/>
      <c r="CN263" s="626"/>
      <c r="CO263" s="626"/>
      <c r="CP263" s="626"/>
      <c r="CQ263" s="626"/>
      <c r="CR263" s="626"/>
      <c r="CS263" s="626"/>
      <c r="CT263" s="626"/>
      <c r="CU263" s="626"/>
      <c r="CV263" s="626"/>
      <c r="CW263" s="626"/>
      <c r="CX263" s="626"/>
      <c r="CY263" s="626"/>
      <c r="CZ263" s="626"/>
      <c r="DA263" s="626"/>
      <c r="DB263" s="626"/>
      <c r="DC263" s="626"/>
      <c r="DD263" s="626"/>
      <c r="DE263" s="626"/>
      <c r="DF263" s="626"/>
      <c r="DG263" s="626"/>
      <c r="DH263" s="626"/>
      <c r="DI263" s="626"/>
      <c r="DJ263" s="626"/>
      <c r="DK263" s="626"/>
      <c r="DL263" s="626"/>
      <c r="DM263" s="626"/>
      <c r="DN263" s="626"/>
      <c r="DO263" s="626"/>
      <c r="DP263" s="626"/>
    </row>
    <row r="264" spans="1:120" ht="47.25" customHeight="1">
      <c r="A264" s="90">
        <v>103</v>
      </c>
      <c r="B264" s="62">
        <f t="shared" si="32"/>
        <v>76</v>
      </c>
      <c r="C264" s="55" t="s">
        <v>99</v>
      </c>
      <c r="D264" s="54">
        <v>2019</v>
      </c>
      <c r="E264" s="56" t="s">
        <v>1050</v>
      </c>
      <c r="F264" s="57">
        <v>43707</v>
      </c>
      <c r="G264" s="57"/>
      <c r="H264" s="55" t="s">
        <v>102</v>
      </c>
      <c r="I264" s="58" t="s">
        <v>5794</v>
      </c>
      <c r="J264" s="58" t="s">
        <v>5795</v>
      </c>
      <c r="K264" s="58" t="s">
        <v>5796</v>
      </c>
      <c r="L264" s="622" t="s">
        <v>146</v>
      </c>
      <c r="M264" s="623" t="s">
        <v>6012</v>
      </c>
      <c r="N264" s="62"/>
      <c r="O264" s="56">
        <v>7</v>
      </c>
      <c r="P264" s="56" t="s">
        <v>5120</v>
      </c>
      <c r="Q264" s="55" t="s">
        <v>4225</v>
      </c>
      <c r="R264" s="54" t="s">
        <v>4510</v>
      </c>
      <c r="S264" s="624">
        <v>43724</v>
      </c>
      <c r="T264" s="624">
        <v>43830</v>
      </c>
      <c r="U264" s="622"/>
      <c r="V264" s="54"/>
      <c r="W264" s="65">
        <f t="shared" si="31"/>
        <v>43830</v>
      </c>
      <c r="X264" s="82"/>
      <c r="Y264" s="207"/>
      <c r="Z264" s="84"/>
      <c r="AA264" s="85"/>
      <c r="AB264" s="83"/>
      <c r="AC264" s="83"/>
      <c r="AD264" s="83"/>
      <c r="AE264" s="84"/>
      <c r="AF264" s="65">
        <v>43799</v>
      </c>
      <c r="AG264" s="368" t="s">
        <v>6013</v>
      </c>
      <c r="AH264" s="54">
        <v>4</v>
      </c>
      <c r="AI264" s="57">
        <v>43810</v>
      </c>
      <c r="AJ264" s="368" t="s">
        <v>6014</v>
      </c>
      <c r="AK264" s="62" t="s">
        <v>1031</v>
      </c>
      <c r="AL264" s="68">
        <v>0.64</v>
      </c>
      <c r="AM264" s="54" t="s">
        <v>133</v>
      </c>
      <c r="AN264" s="57">
        <v>44043</v>
      </c>
      <c r="AO264" s="67" t="s">
        <v>6015</v>
      </c>
      <c r="AP264" s="68">
        <v>0.7</v>
      </c>
      <c r="AQ264" s="57">
        <v>44066</v>
      </c>
      <c r="AR264" s="70" t="s">
        <v>6016</v>
      </c>
      <c r="AS264" s="54" t="s">
        <v>322</v>
      </c>
      <c r="AT264" s="68">
        <v>0.64</v>
      </c>
      <c r="AU264" s="54" t="s">
        <v>115</v>
      </c>
      <c r="AV264" s="57">
        <v>44169</v>
      </c>
      <c r="AW264" s="648" t="s">
        <v>6017</v>
      </c>
      <c r="AX264" s="68">
        <v>1</v>
      </c>
      <c r="AY264" s="57">
        <v>44182</v>
      </c>
      <c r="AZ264" s="648" t="s">
        <v>6017</v>
      </c>
      <c r="BA264" s="56" t="s">
        <v>123</v>
      </c>
      <c r="BB264" s="54">
        <v>100</v>
      </c>
      <c r="BC264" s="54" t="s">
        <v>257</v>
      </c>
      <c r="BD264" s="57"/>
      <c r="BE264" s="648"/>
      <c r="BF264" s="68"/>
      <c r="BG264" s="57"/>
      <c r="BH264" s="648"/>
      <c r="BI264" s="56"/>
      <c r="BJ264" s="54"/>
      <c r="BK264" s="54"/>
      <c r="BL264" s="60" t="s">
        <v>260</v>
      </c>
      <c r="BM264" s="60" t="s">
        <v>260</v>
      </c>
      <c r="BN264" s="56" t="s">
        <v>4218</v>
      </c>
      <c r="BO264" s="67" t="s">
        <v>6018</v>
      </c>
      <c r="BP264" s="56" t="s">
        <v>123</v>
      </c>
      <c r="BQ264" s="57">
        <v>44182</v>
      </c>
      <c r="BR264" s="54" t="s">
        <v>310</v>
      </c>
      <c r="BS264" s="67"/>
      <c r="BT264" s="625"/>
      <c r="BU264" s="626"/>
      <c r="BV264" s="626"/>
      <c r="BW264" s="626"/>
      <c r="BX264" s="626"/>
      <c r="BY264" s="626"/>
      <c r="BZ264" s="626"/>
      <c r="CA264" s="626"/>
      <c r="CB264" s="626"/>
      <c r="CC264" s="626"/>
      <c r="CD264" s="626"/>
      <c r="CE264" s="626"/>
      <c r="CF264" s="626"/>
      <c r="CG264" s="626"/>
      <c r="CH264" s="626"/>
      <c r="CI264" s="626"/>
      <c r="CJ264" s="626"/>
      <c r="CK264" s="626"/>
      <c r="CL264" s="626"/>
      <c r="CM264" s="626"/>
      <c r="CN264" s="626"/>
      <c r="CO264" s="626"/>
      <c r="CP264" s="626"/>
      <c r="CQ264" s="626"/>
      <c r="CR264" s="626"/>
      <c r="CS264" s="626"/>
      <c r="CT264" s="626"/>
      <c r="CU264" s="626"/>
      <c r="CV264" s="626"/>
      <c r="CW264" s="626"/>
      <c r="CX264" s="626"/>
      <c r="CY264" s="626"/>
      <c r="CZ264" s="626"/>
      <c r="DA264" s="626"/>
      <c r="DB264" s="626"/>
      <c r="DC264" s="626"/>
      <c r="DD264" s="626"/>
      <c r="DE264" s="626"/>
      <c r="DF264" s="626"/>
      <c r="DG264" s="626"/>
      <c r="DH264" s="626"/>
      <c r="DI264" s="626"/>
      <c r="DJ264" s="626"/>
      <c r="DK264" s="626"/>
      <c r="DL264" s="626"/>
      <c r="DM264" s="626"/>
      <c r="DN264" s="626"/>
      <c r="DO264" s="626"/>
      <c r="DP264" s="626"/>
    </row>
    <row r="265" spans="1:120" ht="47.25" customHeight="1">
      <c r="A265" s="90">
        <v>104</v>
      </c>
      <c r="B265" s="62">
        <f t="shared" si="32"/>
        <v>77</v>
      </c>
      <c r="C265" s="55" t="s">
        <v>99</v>
      </c>
      <c r="D265" s="54">
        <v>2019</v>
      </c>
      <c r="E265" s="56" t="s">
        <v>1050</v>
      </c>
      <c r="F265" s="57">
        <v>43707</v>
      </c>
      <c r="G265" s="57"/>
      <c r="H265" s="55" t="s">
        <v>102</v>
      </c>
      <c r="I265" s="58" t="s">
        <v>6019</v>
      </c>
      <c r="J265" s="58" t="s">
        <v>6020</v>
      </c>
      <c r="K265" s="58" t="s">
        <v>6021</v>
      </c>
      <c r="L265" s="622" t="s">
        <v>146</v>
      </c>
      <c r="M265" s="623" t="s">
        <v>6022</v>
      </c>
      <c r="N265" s="62"/>
      <c r="O265" s="56">
        <v>4</v>
      </c>
      <c r="P265" s="56" t="s">
        <v>5120</v>
      </c>
      <c r="Q265" s="55" t="s">
        <v>4225</v>
      </c>
      <c r="R265" s="54" t="s">
        <v>4510</v>
      </c>
      <c r="S265" s="624">
        <v>43724</v>
      </c>
      <c r="T265" s="624">
        <v>43830</v>
      </c>
      <c r="U265" s="622"/>
      <c r="V265" s="54"/>
      <c r="W265" s="65">
        <f t="shared" si="31"/>
        <v>43830</v>
      </c>
      <c r="X265" s="82"/>
      <c r="Y265" s="207"/>
      <c r="Z265" s="84"/>
      <c r="AA265" s="85"/>
      <c r="AB265" s="83"/>
      <c r="AC265" s="83"/>
      <c r="AD265" s="83"/>
      <c r="AE265" s="84"/>
      <c r="AF265" s="65">
        <v>43799</v>
      </c>
      <c r="AG265" s="368" t="s">
        <v>6023</v>
      </c>
      <c r="AH265" s="54">
        <v>3</v>
      </c>
      <c r="AI265" s="57">
        <v>43810</v>
      </c>
      <c r="AJ265" s="368" t="s">
        <v>6024</v>
      </c>
      <c r="AK265" s="62" t="s">
        <v>1031</v>
      </c>
      <c r="AL265" s="68">
        <f t="shared" ref="AL265:AL266" si="39">+AH265/O265</f>
        <v>0.75</v>
      </c>
      <c r="AM265" s="54" t="s">
        <v>133</v>
      </c>
      <c r="AN265" s="57">
        <v>44043</v>
      </c>
      <c r="AO265" s="67" t="s">
        <v>6015</v>
      </c>
      <c r="AP265" s="68">
        <v>0.8</v>
      </c>
      <c r="AQ265" s="57">
        <v>44066</v>
      </c>
      <c r="AR265" s="58" t="s">
        <v>6025</v>
      </c>
      <c r="AS265" s="54" t="s">
        <v>322</v>
      </c>
      <c r="AT265" s="68">
        <v>0.75</v>
      </c>
      <c r="AU265" s="54" t="s">
        <v>115</v>
      </c>
      <c r="AV265" s="57">
        <v>44169</v>
      </c>
      <c r="AW265" s="648" t="s">
        <v>6026</v>
      </c>
      <c r="AX265" s="68">
        <v>1</v>
      </c>
      <c r="AY265" s="57">
        <v>44182</v>
      </c>
      <c r="AZ265" s="648" t="s">
        <v>6026</v>
      </c>
      <c r="BA265" s="56" t="s">
        <v>123</v>
      </c>
      <c r="BB265" s="54">
        <v>100</v>
      </c>
      <c r="BC265" s="54" t="s">
        <v>257</v>
      </c>
      <c r="BD265" s="57"/>
      <c r="BE265" s="648"/>
      <c r="BF265" s="68"/>
      <c r="BG265" s="57"/>
      <c r="BH265" s="648"/>
      <c r="BI265" s="56"/>
      <c r="BJ265" s="54"/>
      <c r="BK265" s="54"/>
      <c r="BL265" s="60" t="s">
        <v>260</v>
      </c>
      <c r="BM265" s="60" t="s">
        <v>260</v>
      </c>
      <c r="BN265" s="56" t="s">
        <v>4218</v>
      </c>
      <c r="BO265" s="648" t="s">
        <v>6026</v>
      </c>
      <c r="BP265" s="56" t="s">
        <v>123</v>
      </c>
      <c r="BQ265" s="57">
        <v>44182</v>
      </c>
      <c r="BR265" s="54" t="s">
        <v>310</v>
      </c>
      <c r="BS265" s="67"/>
      <c r="BT265" s="625"/>
      <c r="BU265" s="626"/>
      <c r="BV265" s="626"/>
      <c r="BW265" s="626"/>
      <c r="BX265" s="626"/>
      <c r="BY265" s="626"/>
      <c r="BZ265" s="626"/>
      <c r="CA265" s="626"/>
      <c r="CB265" s="626"/>
      <c r="CC265" s="626"/>
      <c r="CD265" s="626"/>
      <c r="CE265" s="626"/>
      <c r="CF265" s="626"/>
      <c r="CG265" s="626"/>
      <c r="CH265" s="626"/>
      <c r="CI265" s="626"/>
      <c r="CJ265" s="626"/>
      <c r="CK265" s="626"/>
      <c r="CL265" s="626"/>
      <c r="CM265" s="626"/>
      <c r="CN265" s="626"/>
      <c r="CO265" s="626"/>
      <c r="CP265" s="626"/>
      <c r="CQ265" s="626"/>
      <c r="CR265" s="626"/>
      <c r="CS265" s="626"/>
      <c r="CT265" s="626"/>
      <c r="CU265" s="626"/>
      <c r="CV265" s="626"/>
      <c r="CW265" s="626"/>
      <c r="CX265" s="626"/>
      <c r="CY265" s="626"/>
      <c r="CZ265" s="626"/>
      <c r="DA265" s="626"/>
      <c r="DB265" s="626"/>
      <c r="DC265" s="626"/>
      <c r="DD265" s="626"/>
      <c r="DE265" s="626"/>
      <c r="DF265" s="626"/>
      <c r="DG265" s="626"/>
      <c r="DH265" s="626"/>
      <c r="DI265" s="626"/>
      <c r="DJ265" s="626"/>
      <c r="DK265" s="626"/>
      <c r="DL265" s="626"/>
      <c r="DM265" s="626"/>
      <c r="DN265" s="626"/>
      <c r="DO265" s="626"/>
      <c r="DP265" s="626"/>
    </row>
    <row r="266" spans="1:120" ht="47.25" customHeight="1">
      <c r="A266" s="90">
        <v>105</v>
      </c>
      <c r="B266" s="62">
        <f t="shared" si="32"/>
        <v>78</v>
      </c>
      <c r="C266" s="55" t="s">
        <v>99</v>
      </c>
      <c r="D266" s="54">
        <v>2019</v>
      </c>
      <c r="E266" s="56" t="s">
        <v>1050</v>
      </c>
      <c r="F266" s="57">
        <v>43707</v>
      </c>
      <c r="G266" s="57"/>
      <c r="H266" s="55" t="s">
        <v>102</v>
      </c>
      <c r="I266" s="58" t="s">
        <v>5486</v>
      </c>
      <c r="J266" s="58" t="s">
        <v>5487</v>
      </c>
      <c r="K266" s="58" t="s">
        <v>5488</v>
      </c>
      <c r="L266" s="622" t="s">
        <v>146</v>
      </c>
      <c r="M266" s="623" t="s">
        <v>6027</v>
      </c>
      <c r="N266" s="62"/>
      <c r="O266" s="56">
        <v>5</v>
      </c>
      <c r="P266" s="56" t="s">
        <v>5120</v>
      </c>
      <c r="Q266" s="55" t="s">
        <v>4225</v>
      </c>
      <c r="R266" s="54" t="s">
        <v>4510</v>
      </c>
      <c r="S266" s="624">
        <v>43724</v>
      </c>
      <c r="T266" s="624">
        <v>43830</v>
      </c>
      <c r="U266" s="622"/>
      <c r="V266" s="54"/>
      <c r="W266" s="65">
        <f t="shared" si="31"/>
        <v>43830</v>
      </c>
      <c r="X266" s="82"/>
      <c r="Y266" s="207"/>
      <c r="Z266" s="84"/>
      <c r="AA266" s="85"/>
      <c r="AB266" s="83"/>
      <c r="AC266" s="83"/>
      <c r="AD266" s="83"/>
      <c r="AE266" s="84"/>
      <c r="AF266" s="65">
        <v>43799</v>
      </c>
      <c r="AG266" s="368" t="s">
        <v>6028</v>
      </c>
      <c r="AH266" s="54">
        <v>3</v>
      </c>
      <c r="AI266" s="57">
        <v>43810</v>
      </c>
      <c r="AJ266" s="368" t="s">
        <v>6024</v>
      </c>
      <c r="AK266" s="62" t="s">
        <v>1031</v>
      </c>
      <c r="AL266" s="68">
        <f t="shared" si="39"/>
        <v>0.6</v>
      </c>
      <c r="AM266" s="54" t="s">
        <v>133</v>
      </c>
      <c r="AN266" s="57">
        <v>44043</v>
      </c>
      <c r="AO266" s="58" t="s">
        <v>6029</v>
      </c>
      <c r="AP266" s="68">
        <v>0.8</v>
      </c>
      <c r="AQ266" s="57">
        <v>44066</v>
      </c>
      <c r="AR266" s="70" t="s">
        <v>6030</v>
      </c>
      <c r="AS266" s="54" t="s">
        <v>322</v>
      </c>
      <c r="AT266" s="68">
        <v>0.6</v>
      </c>
      <c r="AU266" s="54" t="s">
        <v>115</v>
      </c>
      <c r="AV266" s="57">
        <v>44169</v>
      </c>
      <c r="AW266" s="648" t="s">
        <v>6031</v>
      </c>
      <c r="AX266" s="68">
        <v>1</v>
      </c>
      <c r="AY266" s="57">
        <v>44182</v>
      </c>
      <c r="AZ266" s="648" t="s">
        <v>6032</v>
      </c>
      <c r="BA266" s="56" t="s">
        <v>123</v>
      </c>
      <c r="BB266" s="54">
        <v>100</v>
      </c>
      <c r="BC266" s="54" t="s">
        <v>257</v>
      </c>
      <c r="BD266" s="57"/>
      <c r="BE266" s="648"/>
      <c r="BF266" s="68"/>
      <c r="BG266" s="57"/>
      <c r="BH266" s="648"/>
      <c r="BI266" s="56"/>
      <c r="BJ266" s="54"/>
      <c r="BK266" s="54"/>
      <c r="BL266" s="60" t="s">
        <v>260</v>
      </c>
      <c r="BM266" s="60" t="s">
        <v>260</v>
      </c>
      <c r="BN266" s="56" t="s">
        <v>4218</v>
      </c>
      <c r="BO266" s="648" t="s">
        <v>6031</v>
      </c>
      <c r="BP266" s="56" t="s">
        <v>123</v>
      </c>
      <c r="BQ266" s="57">
        <v>44182</v>
      </c>
      <c r="BR266" s="54" t="s">
        <v>310</v>
      </c>
      <c r="BS266" s="67"/>
      <c r="BT266" s="625"/>
      <c r="BU266" s="626"/>
      <c r="BV266" s="626"/>
      <c r="BW266" s="626"/>
      <c r="BX266" s="626"/>
      <c r="BY266" s="626"/>
      <c r="BZ266" s="626"/>
      <c r="CA266" s="626"/>
      <c r="CB266" s="626"/>
      <c r="CC266" s="626"/>
      <c r="CD266" s="626"/>
      <c r="CE266" s="626"/>
      <c r="CF266" s="626"/>
      <c r="CG266" s="626"/>
      <c r="CH266" s="626"/>
      <c r="CI266" s="626"/>
      <c r="CJ266" s="626"/>
      <c r="CK266" s="626"/>
      <c r="CL266" s="626"/>
      <c r="CM266" s="626"/>
      <c r="CN266" s="626"/>
      <c r="CO266" s="626"/>
      <c r="CP266" s="626"/>
      <c r="CQ266" s="626"/>
      <c r="CR266" s="626"/>
      <c r="CS266" s="626"/>
      <c r="CT266" s="626"/>
      <c r="CU266" s="626"/>
      <c r="CV266" s="626"/>
      <c r="CW266" s="626"/>
      <c r="CX266" s="626"/>
      <c r="CY266" s="626"/>
      <c r="CZ266" s="626"/>
      <c r="DA266" s="626"/>
      <c r="DB266" s="626"/>
      <c r="DC266" s="626"/>
      <c r="DD266" s="626"/>
      <c r="DE266" s="626"/>
      <c r="DF266" s="626"/>
      <c r="DG266" s="626"/>
      <c r="DH266" s="626"/>
      <c r="DI266" s="626"/>
      <c r="DJ266" s="626"/>
      <c r="DK266" s="626"/>
      <c r="DL266" s="626"/>
      <c r="DM266" s="626"/>
      <c r="DN266" s="626"/>
      <c r="DO266" s="626"/>
      <c r="DP266" s="626"/>
    </row>
    <row r="267" spans="1:120" ht="47.25" customHeight="1">
      <c r="A267" s="90">
        <v>106</v>
      </c>
      <c r="B267" s="62">
        <f t="shared" si="32"/>
        <v>79</v>
      </c>
      <c r="C267" s="55" t="s">
        <v>99</v>
      </c>
      <c r="D267" s="54">
        <v>2019</v>
      </c>
      <c r="E267" s="56" t="s">
        <v>1050</v>
      </c>
      <c r="F267" s="57">
        <v>43707</v>
      </c>
      <c r="G267" s="57"/>
      <c r="H267" s="55" t="s">
        <v>370</v>
      </c>
      <c r="I267" s="56" t="s">
        <v>171</v>
      </c>
      <c r="J267" s="56" t="s">
        <v>171</v>
      </c>
      <c r="K267" s="56" t="s">
        <v>171</v>
      </c>
      <c r="L267" s="622" t="s">
        <v>172</v>
      </c>
      <c r="M267" s="623" t="s">
        <v>6033</v>
      </c>
      <c r="N267" s="62"/>
      <c r="O267" s="56">
        <v>7</v>
      </c>
      <c r="P267" s="56" t="s">
        <v>5120</v>
      </c>
      <c r="Q267" s="55" t="s">
        <v>4225</v>
      </c>
      <c r="R267" s="54" t="s">
        <v>4510</v>
      </c>
      <c r="S267" s="624">
        <v>43779</v>
      </c>
      <c r="T267" s="624">
        <v>44196</v>
      </c>
      <c r="U267" s="622"/>
      <c r="V267" s="54"/>
      <c r="W267" s="65">
        <f t="shared" si="31"/>
        <v>44196</v>
      </c>
      <c r="X267" s="82"/>
      <c r="Y267" s="207"/>
      <c r="Z267" s="84"/>
      <c r="AA267" s="85"/>
      <c r="AB267" s="83"/>
      <c r="AC267" s="83"/>
      <c r="AD267" s="83"/>
      <c r="AE267" s="84"/>
      <c r="AF267" s="65">
        <v>43799</v>
      </c>
      <c r="AG267" s="368" t="s">
        <v>6034</v>
      </c>
      <c r="AH267" s="54">
        <v>1</v>
      </c>
      <c r="AI267" s="57">
        <v>43810</v>
      </c>
      <c r="AJ267" s="368" t="s">
        <v>6024</v>
      </c>
      <c r="AK267" s="62" t="s">
        <v>1031</v>
      </c>
      <c r="AL267" s="68">
        <v>0.64</v>
      </c>
      <c r="AM267" s="54" t="s">
        <v>133</v>
      </c>
      <c r="AN267" s="57">
        <v>44043</v>
      </c>
      <c r="AO267" s="58" t="s">
        <v>6035</v>
      </c>
      <c r="AP267" s="68">
        <v>0.7</v>
      </c>
      <c r="AQ267" s="57">
        <v>44066</v>
      </c>
      <c r="AR267" s="70" t="s">
        <v>6016</v>
      </c>
      <c r="AS267" s="54" t="s">
        <v>322</v>
      </c>
      <c r="AT267" s="68">
        <v>0.64</v>
      </c>
      <c r="AU267" s="54" t="s">
        <v>115</v>
      </c>
      <c r="AV267" s="57">
        <v>44169</v>
      </c>
      <c r="AW267" s="648" t="s">
        <v>6036</v>
      </c>
      <c r="AX267" s="68">
        <v>1</v>
      </c>
      <c r="AY267" s="57">
        <v>44182</v>
      </c>
      <c r="AZ267" s="648" t="s">
        <v>6036</v>
      </c>
      <c r="BA267" s="56" t="s">
        <v>123</v>
      </c>
      <c r="BB267" s="54">
        <v>100</v>
      </c>
      <c r="BC267" s="54" t="s">
        <v>257</v>
      </c>
      <c r="BD267" s="57"/>
      <c r="BE267" s="648"/>
      <c r="BF267" s="68"/>
      <c r="BG267" s="57"/>
      <c r="BH267" s="648"/>
      <c r="BI267" s="56"/>
      <c r="BJ267" s="54"/>
      <c r="BK267" s="54"/>
      <c r="BL267" s="60" t="s">
        <v>260</v>
      </c>
      <c r="BM267" s="60" t="s">
        <v>260</v>
      </c>
      <c r="BN267" s="56" t="s">
        <v>4218</v>
      </c>
      <c r="BO267" s="648" t="s">
        <v>6036</v>
      </c>
      <c r="BP267" s="56" t="s">
        <v>123</v>
      </c>
      <c r="BQ267" s="57">
        <v>44182</v>
      </c>
      <c r="BR267" s="54" t="s">
        <v>310</v>
      </c>
      <c r="BS267" s="67"/>
      <c r="BT267" s="625"/>
      <c r="BU267" s="626"/>
      <c r="BV267" s="626"/>
      <c r="BW267" s="626"/>
      <c r="BX267" s="626"/>
      <c r="BY267" s="626"/>
      <c r="BZ267" s="626"/>
      <c r="CA267" s="626"/>
      <c r="CB267" s="626"/>
      <c r="CC267" s="626"/>
      <c r="CD267" s="626"/>
      <c r="CE267" s="626"/>
      <c r="CF267" s="626"/>
      <c r="CG267" s="626"/>
      <c r="CH267" s="626"/>
      <c r="CI267" s="626"/>
      <c r="CJ267" s="626"/>
      <c r="CK267" s="626"/>
      <c r="CL267" s="626"/>
      <c r="CM267" s="626"/>
      <c r="CN267" s="626"/>
      <c r="CO267" s="626"/>
      <c r="CP267" s="626"/>
      <c r="CQ267" s="626"/>
      <c r="CR267" s="626"/>
      <c r="CS267" s="626"/>
      <c r="CT267" s="626"/>
      <c r="CU267" s="626"/>
      <c r="CV267" s="626"/>
      <c r="CW267" s="626"/>
      <c r="CX267" s="626"/>
      <c r="CY267" s="626"/>
      <c r="CZ267" s="626"/>
      <c r="DA267" s="626"/>
      <c r="DB267" s="626"/>
      <c r="DC267" s="626"/>
      <c r="DD267" s="626"/>
      <c r="DE267" s="626"/>
      <c r="DF267" s="626"/>
      <c r="DG267" s="626"/>
      <c r="DH267" s="626"/>
      <c r="DI267" s="626"/>
      <c r="DJ267" s="626"/>
      <c r="DK267" s="626"/>
      <c r="DL267" s="626"/>
      <c r="DM267" s="626"/>
      <c r="DN267" s="626"/>
      <c r="DO267" s="626"/>
      <c r="DP267" s="626"/>
    </row>
    <row r="268" spans="1:120" ht="47.25" customHeight="1">
      <c r="A268" s="90">
        <v>107</v>
      </c>
      <c r="B268" s="62">
        <f t="shared" si="32"/>
        <v>80</v>
      </c>
      <c r="C268" s="55" t="s">
        <v>99</v>
      </c>
      <c r="D268" s="54">
        <v>2019</v>
      </c>
      <c r="E268" s="56" t="s">
        <v>5474</v>
      </c>
      <c r="F268" s="57">
        <v>43762</v>
      </c>
      <c r="G268" s="57"/>
      <c r="H268" s="55" t="s">
        <v>102</v>
      </c>
      <c r="I268" s="58" t="s">
        <v>5486</v>
      </c>
      <c r="J268" s="58" t="s">
        <v>5487</v>
      </c>
      <c r="K268" s="58" t="s">
        <v>5488</v>
      </c>
      <c r="L268" s="622" t="s">
        <v>146</v>
      </c>
      <c r="M268" s="623" t="s">
        <v>6037</v>
      </c>
      <c r="N268" s="62"/>
      <c r="O268" s="66">
        <v>1</v>
      </c>
      <c r="P268" s="56" t="s">
        <v>5120</v>
      </c>
      <c r="Q268" s="55" t="s">
        <v>4225</v>
      </c>
      <c r="R268" s="56" t="s">
        <v>6038</v>
      </c>
      <c r="S268" s="624">
        <v>43770</v>
      </c>
      <c r="T268" s="624">
        <v>43830</v>
      </c>
      <c r="U268" s="622"/>
      <c r="V268" s="54"/>
      <c r="W268" s="65">
        <f t="shared" si="31"/>
        <v>43830</v>
      </c>
      <c r="X268" s="82"/>
      <c r="Y268" s="207"/>
      <c r="Z268" s="84"/>
      <c r="AA268" s="85"/>
      <c r="AB268" s="83"/>
      <c r="AC268" s="83"/>
      <c r="AD268" s="83"/>
      <c r="AE268" s="84"/>
      <c r="AF268" s="65">
        <v>43799</v>
      </c>
      <c r="AG268" s="368" t="s">
        <v>6039</v>
      </c>
      <c r="AH268" s="68">
        <v>0.75</v>
      </c>
      <c r="AI268" s="57">
        <v>43810</v>
      </c>
      <c r="AJ268" s="368" t="s">
        <v>6024</v>
      </c>
      <c r="AK268" s="62" t="s">
        <v>1031</v>
      </c>
      <c r="AL268" s="68">
        <f>+AH268/O268</f>
        <v>0.75</v>
      </c>
      <c r="AM268" s="54" t="s">
        <v>133</v>
      </c>
      <c r="AN268" s="57">
        <v>44043</v>
      </c>
      <c r="AO268" s="67" t="s">
        <v>6040</v>
      </c>
      <c r="AP268" s="68">
        <v>0.8</v>
      </c>
      <c r="AQ268" s="57">
        <v>44066</v>
      </c>
      <c r="AR268" s="70" t="s">
        <v>6030</v>
      </c>
      <c r="AS268" s="54" t="s">
        <v>322</v>
      </c>
      <c r="AT268" s="68">
        <v>0.75</v>
      </c>
      <c r="AU268" s="54" t="s">
        <v>115</v>
      </c>
      <c r="AV268" s="57">
        <v>44169</v>
      </c>
      <c r="AW268" s="648" t="s">
        <v>6041</v>
      </c>
      <c r="AX268" s="68">
        <v>1</v>
      </c>
      <c r="AY268" s="57">
        <v>44182</v>
      </c>
      <c r="AZ268" s="648" t="s">
        <v>6042</v>
      </c>
      <c r="BA268" s="56" t="s">
        <v>123</v>
      </c>
      <c r="BB268" s="54">
        <v>100</v>
      </c>
      <c r="BC268" s="54" t="s">
        <v>257</v>
      </c>
      <c r="BD268" s="57"/>
      <c r="BE268" s="648"/>
      <c r="BF268" s="68"/>
      <c r="BG268" s="57"/>
      <c r="BH268" s="648"/>
      <c r="BI268" s="56"/>
      <c r="BJ268" s="54"/>
      <c r="BK268" s="54"/>
      <c r="BL268" s="60" t="s">
        <v>260</v>
      </c>
      <c r="BM268" s="60" t="s">
        <v>260</v>
      </c>
      <c r="BN268" s="56" t="s">
        <v>4218</v>
      </c>
      <c r="BO268" s="648" t="s">
        <v>6041</v>
      </c>
      <c r="BP268" s="56" t="s">
        <v>123</v>
      </c>
      <c r="BQ268" s="57">
        <v>44182</v>
      </c>
      <c r="BR268" s="54" t="s">
        <v>310</v>
      </c>
      <c r="BS268" s="67"/>
      <c r="BT268" s="625"/>
      <c r="BU268" s="626"/>
      <c r="BV268" s="626"/>
      <c r="BW268" s="626"/>
      <c r="BX268" s="626"/>
      <c r="BY268" s="626"/>
      <c r="BZ268" s="626"/>
      <c r="CA268" s="626"/>
      <c r="CB268" s="626"/>
      <c r="CC268" s="626"/>
      <c r="CD268" s="626"/>
      <c r="CE268" s="626"/>
      <c r="CF268" s="626"/>
      <c r="CG268" s="626"/>
      <c r="CH268" s="626"/>
      <c r="CI268" s="626"/>
      <c r="CJ268" s="626"/>
      <c r="CK268" s="626"/>
      <c r="CL268" s="626"/>
      <c r="CM268" s="626"/>
      <c r="CN268" s="626"/>
      <c r="CO268" s="626"/>
      <c r="CP268" s="626"/>
      <c r="CQ268" s="626"/>
      <c r="CR268" s="626"/>
      <c r="CS268" s="626"/>
      <c r="CT268" s="626"/>
      <c r="CU268" s="626"/>
      <c r="CV268" s="626"/>
      <c r="CW268" s="626"/>
      <c r="CX268" s="626"/>
      <c r="CY268" s="626"/>
      <c r="CZ268" s="626"/>
      <c r="DA268" s="626"/>
      <c r="DB268" s="626"/>
      <c r="DC268" s="626"/>
      <c r="DD268" s="626"/>
      <c r="DE268" s="626"/>
      <c r="DF268" s="626"/>
      <c r="DG268" s="626"/>
      <c r="DH268" s="626"/>
      <c r="DI268" s="626"/>
      <c r="DJ268" s="626"/>
      <c r="DK268" s="626"/>
      <c r="DL268" s="626"/>
      <c r="DM268" s="626"/>
      <c r="DN268" s="626"/>
      <c r="DO268" s="626"/>
      <c r="DP268" s="626"/>
    </row>
    <row r="269" spans="1:120" ht="47.25" customHeight="1">
      <c r="A269" s="54">
        <v>110</v>
      </c>
      <c r="B269" s="62">
        <f t="shared" si="32"/>
        <v>81</v>
      </c>
      <c r="C269" s="629" t="s">
        <v>99</v>
      </c>
      <c r="D269" s="391">
        <v>2019</v>
      </c>
      <c r="E269" s="391" t="s">
        <v>772</v>
      </c>
      <c r="F269" s="630">
        <v>43934</v>
      </c>
      <c r="G269" s="630"/>
      <c r="H269" s="55" t="s">
        <v>370</v>
      </c>
      <c r="I269" s="368" t="s">
        <v>6043</v>
      </c>
      <c r="J269" s="368" t="s">
        <v>6044</v>
      </c>
      <c r="K269" s="368" t="s">
        <v>6045</v>
      </c>
      <c r="L269" s="622" t="s">
        <v>172</v>
      </c>
      <c r="M269" s="368" t="s">
        <v>6046</v>
      </c>
      <c r="N269" s="368" t="s">
        <v>6047</v>
      </c>
      <c r="O269" s="66">
        <v>1</v>
      </c>
      <c r="P269" s="56" t="s">
        <v>6048</v>
      </c>
      <c r="Q269" s="629" t="s">
        <v>4225</v>
      </c>
      <c r="R269" s="642" t="s">
        <v>319</v>
      </c>
      <c r="S269" s="632">
        <v>43951</v>
      </c>
      <c r="T269" s="633">
        <v>44042</v>
      </c>
      <c r="U269" s="634"/>
      <c r="V269" s="635"/>
      <c r="W269" s="630">
        <f t="shared" si="31"/>
        <v>44042</v>
      </c>
      <c r="X269" s="636"/>
      <c r="Y269" s="631"/>
      <c r="Z269" s="635"/>
      <c r="AA269" s="637"/>
      <c r="AB269" s="631"/>
      <c r="AC269" s="631"/>
      <c r="AD269" s="631"/>
      <c r="AE269" s="635"/>
      <c r="AF269" s="636"/>
      <c r="AG269" s="638"/>
      <c r="AH269" s="631"/>
      <c r="AI269" s="636"/>
      <c r="AJ269" s="638"/>
      <c r="AK269" s="631"/>
      <c r="AL269" s="631"/>
      <c r="AM269" s="635"/>
      <c r="AN269" s="57">
        <v>44043</v>
      </c>
      <c r="AO269" s="368" t="s">
        <v>6049</v>
      </c>
      <c r="AP269" s="68">
        <v>0.2</v>
      </c>
      <c r="AQ269" s="57">
        <v>44066</v>
      </c>
      <c r="AR269" s="638" t="s">
        <v>6050</v>
      </c>
      <c r="AS269" s="54" t="s">
        <v>322</v>
      </c>
      <c r="AT269" s="68">
        <v>0.2</v>
      </c>
      <c r="AU269" s="54" t="s">
        <v>115</v>
      </c>
      <c r="AV269" s="57">
        <v>44169</v>
      </c>
      <c r="AW269" s="648" t="s">
        <v>6051</v>
      </c>
      <c r="AX269" s="68">
        <v>1</v>
      </c>
      <c r="AY269" s="57">
        <v>44182</v>
      </c>
      <c r="AZ269" s="648" t="s">
        <v>6051</v>
      </c>
      <c r="BA269" s="56" t="s">
        <v>123</v>
      </c>
      <c r="BB269" s="54">
        <v>100</v>
      </c>
      <c r="BC269" s="635" t="s">
        <v>257</v>
      </c>
      <c r="BD269" s="57"/>
      <c r="BE269" s="648"/>
      <c r="BF269" s="68"/>
      <c r="BG269" s="57"/>
      <c r="BH269" s="648"/>
      <c r="BI269" s="56"/>
      <c r="BJ269" s="54"/>
      <c r="BK269" s="635"/>
      <c r="BL269" s="60" t="s">
        <v>260</v>
      </c>
      <c r="BM269" s="60" t="s">
        <v>260</v>
      </c>
      <c r="BN269" s="635" t="s">
        <v>4218</v>
      </c>
      <c r="BO269" s="648" t="s">
        <v>6051</v>
      </c>
      <c r="BP269" s="56" t="s">
        <v>123</v>
      </c>
      <c r="BQ269" s="57">
        <v>44182</v>
      </c>
      <c r="BR269" s="54" t="s">
        <v>310</v>
      </c>
      <c r="BS269" s="631"/>
      <c r="BT269" s="625"/>
      <c r="BU269" s="626"/>
      <c r="BV269" s="626"/>
      <c r="BW269" s="626"/>
      <c r="BX269" s="626"/>
      <c r="BY269" s="626"/>
      <c r="BZ269" s="626"/>
      <c r="CA269" s="626"/>
      <c r="CB269" s="626"/>
      <c r="CC269" s="626"/>
      <c r="CD269" s="626"/>
      <c r="CE269" s="626"/>
      <c r="CF269" s="626"/>
      <c r="CG269" s="626"/>
      <c r="CH269" s="626"/>
      <c r="CI269" s="626"/>
      <c r="CJ269" s="626"/>
      <c r="CK269" s="626"/>
      <c r="CL269" s="626"/>
      <c r="CM269" s="626"/>
      <c r="CN269" s="626"/>
      <c r="CO269" s="626"/>
      <c r="CP269" s="626"/>
      <c r="CQ269" s="626"/>
      <c r="CR269" s="626"/>
      <c r="CS269" s="626"/>
      <c r="CT269" s="626"/>
      <c r="CU269" s="626"/>
      <c r="CV269" s="626"/>
      <c r="CW269" s="626"/>
      <c r="CX269" s="626"/>
      <c r="CY269" s="626"/>
      <c r="CZ269" s="626"/>
      <c r="DA269" s="626"/>
      <c r="DB269" s="626"/>
      <c r="DC269" s="626"/>
      <c r="DD269" s="626"/>
      <c r="DE269" s="626"/>
      <c r="DF269" s="626"/>
      <c r="DG269" s="626"/>
      <c r="DH269" s="626"/>
      <c r="DI269" s="626"/>
      <c r="DJ269" s="626"/>
      <c r="DK269" s="626"/>
      <c r="DL269" s="626"/>
      <c r="DM269" s="626"/>
      <c r="DN269" s="626"/>
      <c r="DO269" s="626"/>
      <c r="DP269" s="626"/>
    </row>
    <row r="270" spans="1:120" ht="47.25" customHeight="1">
      <c r="A270" s="54">
        <v>111</v>
      </c>
      <c r="B270" s="62">
        <f t="shared" si="32"/>
        <v>82</v>
      </c>
      <c r="C270" s="629" t="s">
        <v>99</v>
      </c>
      <c r="D270" s="391">
        <v>2019</v>
      </c>
      <c r="E270" s="391" t="s">
        <v>772</v>
      </c>
      <c r="F270" s="630">
        <v>43934</v>
      </c>
      <c r="G270" s="630"/>
      <c r="H270" s="55" t="s">
        <v>102</v>
      </c>
      <c r="I270" s="368" t="s">
        <v>6052</v>
      </c>
      <c r="J270" s="368" t="s">
        <v>775</v>
      </c>
      <c r="K270" s="368" t="s">
        <v>776</v>
      </c>
      <c r="L270" s="622" t="s">
        <v>146</v>
      </c>
      <c r="M270" s="368" t="s">
        <v>6053</v>
      </c>
      <c r="N270" s="627" t="s">
        <v>6054</v>
      </c>
      <c r="O270" s="68">
        <v>1</v>
      </c>
      <c r="P270" s="659" t="s">
        <v>2836</v>
      </c>
      <c r="Q270" s="629" t="s">
        <v>4225</v>
      </c>
      <c r="R270" s="642" t="s">
        <v>319</v>
      </c>
      <c r="S270" s="632">
        <v>43951</v>
      </c>
      <c r="T270" s="633">
        <v>44042</v>
      </c>
      <c r="U270" s="634"/>
      <c r="V270" s="635"/>
      <c r="W270" s="630">
        <f t="shared" si="31"/>
        <v>44042</v>
      </c>
      <c r="X270" s="636"/>
      <c r="Y270" s="631"/>
      <c r="Z270" s="635"/>
      <c r="AA270" s="637"/>
      <c r="AB270" s="631"/>
      <c r="AC270" s="631"/>
      <c r="AD270" s="631"/>
      <c r="AE270" s="635"/>
      <c r="AF270" s="636"/>
      <c r="AG270" s="638"/>
      <c r="AH270" s="631"/>
      <c r="AI270" s="636"/>
      <c r="AJ270" s="638"/>
      <c r="AK270" s="631"/>
      <c r="AL270" s="631"/>
      <c r="AM270" s="635"/>
      <c r="AN270" s="57">
        <v>44043</v>
      </c>
      <c r="AO270" s="627" t="s">
        <v>6055</v>
      </c>
      <c r="AP270" s="68">
        <v>0.2</v>
      </c>
      <c r="AQ270" s="57">
        <v>44066</v>
      </c>
      <c r="AR270" s="70" t="s">
        <v>6030</v>
      </c>
      <c r="AS270" s="54" t="s">
        <v>322</v>
      </c>
      <c r="AT270" s="68">
        <v>0.6</v>
      </c>
      <c r="AU270" s="54" t="s">
        <v>115</v>
      </c>
      <c r="AV270" s="57">
        <v>44169</v>
      </c>
      <c r="AW270" s="648" t="s">
        <v>6041</v>
      </c>
      <c r="AX270" s="68">
        <v>1</v>
      </c>
      <c r="AY270" s="57">
        <v>44182</v>
      </c>
      <c r="AZ270" s="648" t="s">
        <v>6042</v>
      </c>
      <c r="BA270" s="56" t="s">
        <v>123</v>
      </c>
      <c r="BB270" s="54">
        <v>100</v>
      </c>
      <c r="BC270" s="635" t="s">
        <v>257</v>
      </c>
      <c r="BD270" s="57"/>
      <c r="BE270" s="648"/>
      <c r="BF270" s="68"/>
      <c r="BG270" s="57"/>
      <c r="BH270" s="648"/>
      <c r="BI270" s="56"/>
      <c r="BJ270" s="54"/>
      <c r="BK270" s="635"/>
      <c r="BL270" s="60" t="s">
        <v>260</v>
      </c>
      <c r="BM270" s="60" t="s">
        <v>260</v>
      </c>
      <c r="BN270" s="635" t="s">
        <v>4218</v>
      </c>
      <c r="BO270" s="648" t="s">
        <v>6041</v>
      </c>
      <c r="BP270" s="56" t="s">
        <v>123</v>
      </c>
      <c r="BQ270" s="57">
        <v>44182</v>
      </c>
      <c r="BR270" s="54" t="s">
        <v>310</v>
      </c>
      <c r="BS270" s="631"/>
      <c r="BT270" s="625"/>
      <c r="BU270" s="626"/>
      <c r="BV270" s="626"/>
      <c r="BW270" s="626"/>
      <c r="BX270" s="626"/>
      <c r="BY270" s="626"/>
      <c r="BZ270" s="626"/>
      <c r="CA270" s="626"/>
      <c r="CB270" s="626"/>
      <c r="CC270" s="626"/>
      <c r="CD270" s="626"/>
      <c r="CE270" s="626"/>
      <c r="CF270" s="626"/>
      <c r="CG270" s="626"/>
      <c r="CH270" s="626"/>
      <c r="CI270" s="626"/>
      <c r="CJ270" s="626"/>
      <c r="CK270" s="626"/>
      <c r="CL270" s="626"/>
      <c r="CM270" s="626"/>
      <c r="CN270" s="626"/>
      <c r="CO270" s="626"/>
      <c r="CP270" s="626"/>
      <c r="CQ270" s="626"/>
      <c r="CR270" s="626"/>
      <c r="CS270" s="626"/>
      <c r="CT270" s="626"/>
      <c r="CU270" s="626"/>
      <c r="CV270" s="626"/>
      <c r="CW270" s="626"/>
      <c r="CX270" s="626"/>
      <c r="CY270" s="626"/>
      <c r="CZ270" s="626"/>
      <c r="DA270" s="626"/>
      <c r="DB270" s="626"/>
      <c r="DC270" s="626"/>
      <c r="DD270" s="626"/>
      <c r="DE270" s="626"/>
      <c r="DF270" s="626"/>
      <c r="DG270" s="626"/>
      <c r="DH270" s="626"/>
      <c r="DI270" s="626"/>
      <c r="DJ270" s="626"/>
      <c r="DK270" s="626"/>
      <c r="DL270" s="626"/>
      <c r="DM270" s="626"/>
      <c r="DN270" s="626"/>
      <c r="DO270" s="626"/>
      <c r="DP270" s="626"/>
    </row>
    <row r="271" spans="1:120" ht="47.25" customHeight="1">
      <c r="A271" s="54">
        <v>112</v>
      </c>
      <c r="B271" s="62">
        <f t="shared" si="32"/>
        <v>83</v>
      </c>
      <c r="C271" s="629" t="s">
        <v>99</v>
      </c>
      <c r="D271" s="391">
        <v>2019</v>
      </c>
      <c r="E271" s="391" t="s">
        <v>772</v>
      </c>
      <c r="F271" s="630">
        <v>43934</v>
      </c>
      <c r="G271" s="630"/>
      <c r="H271" s="55" t="s">
        <v>102</v>
      </c>
      <c r="I271" s="368" t="s">
        <v>6056</v>
      </c>
      <c r="J271" s="368" t="s">
        <v>6057</v>
      </c>
      <c r="K271" s="368" t="s">
        <v>6058</v>
      </c>
      <c r="L271" s="622" t="s">
        <v>146</v>
      </c>
      <c r="M271" s="368" t="s">
        <v>6059</v>
      </c>
      <c r="N271" s="627" t="s">
        <v>6054</v>
      </c>
      <c r="O271" s="68">
        <v>1</v>
      </c>
      <c r="P271" s="56" t="s">
        <v>2836</v>
      </c>
      <c r="Q271" s="629" t="s">
        <v>4225</v>
      </c>
      <c r="R271" s="642" t="s">
        <v>319</v>
      </c>
      <c r="S271" s="632">
        <v>43951</v>
      </c>
      <c r="T271" s="633">
        <v>44042</v>
      </c>
      <c r="U271" s="634"/>
      <c r="V271" s="635"/>
      <c r="W271" s="630">
        <f t="shared" si="31"/>
        <v>44042</v>
      </c>
      <c r="X271" s="636"/>
      <c r="Y271" s="631"/>
      <c r="Z271" s="635"/>
      <c r="AA271" s="637"/>
      <c r="AB271" s="631"/>
      <c r="AC271" s="631"/>
      <c r="AD271" s="631"/>
      <c r="AE271" s="635"/>
      <c r="AF271" s="636"/>
      <c r="AG271" s="638"/>
      <c r="AH271" s="631"/>
      <c r="AI271" s="636"/>
      <c r="AJ271" s="638"/>
      <c r="AK271" s="631"/>
      <c r="AL271" s="631"/>
      <c r="AM271" s="635"/>
      <c r="AN271" s="57">
        <v>44043</v>
      </c>
      <c r="AO271" s="627" t="s">
        <v>6054</v>
      </c>
      <c r="AP271" s="68">
        <v>0.2</v>
      </c>
      <c r="AQ271" s="57">
        <v>44066</v>
      </c>
      <c r="AR271" s="70" t="s">
        <v>6016</v>
      </c>
      <c r="AS271" s="54" t="s">
        <v>322</v>
      </c>
      <c r="AT271" s="68">
        <v>0.64</v>
      </c>
      <c r="AU271" s="54" t="s">
        <v>115</v>
      </c>
      <c r="AV271" s="57">
        <v>44169</v>
      </c>
      <c r="AW271" s="648" t="s">
        <v>6060</v>
      </c>
      <c r="AX271" s="68">
        <v>1</v>
      </c>
      <c r="AY271" s="57">
        <v>44182</v>
      </c>
      <c r="AZ271" s="648" t="s">
        <v>6060</v>
      </c>
      <c r="BA271" s="56" t="s">
        <v>123</v>
      </c>
      <c r="BB271" s="54">
        <v>100</v>
      </c>
      <c r="BC271" s="635" t="s">
        <v>257</v>
      </c>
      <c r="BD271" s="57"/>
      <c r="BE271" s="648"/>
      <c r="BF271" s="68"/>
      <c r="BG271" s="57"/>
      <c r="BH271" s="648"/>
      <c r="BI271" s="56"/>
      <c r="BJ271" s="54"/>
      <c r="BK271" s="635"/>
      <c r="BL271" s="60" t="s">
        <v>260</v>
      </c>
      <c r="BM271" s="60" t="s">
        <v>260</v>
      </c>
      <c r="BN271" s="635" t="s">
        <v>4218</v>
      </c>
      <c r="BO271" s="648" t="s">
        <v>6060</v>
      </c>
      <c r="BP271" s="56" t="s">
        <v>123</v>
      </c>
      <c r="BQ271" s="57">
        <v>44182</v>
      </c>
      <c r="BR271" s="54" t="s">
        <v>310</v>
      </c>
      <c r="BS271" s="631"/>
      <c r="BT271" s="625"/>
      <c r="BU271" s="626"/>
      <c r="BV271" s="626"/>
      <c r="BW271" s="626"/>
      <c r="BX271" s="626"/>
      <c r="BY271" s="626"/>
      <c r="BZ271" s="626"/>
      <c r="CA271" s="626"/>
      <c r="CB271" s="626"/>
      <c r="CC271" s="626"/>
      <c r="CD271" s="626"/>
      <c r="CE271" s="626"/>
      <c r="CF271" s="626"/>
      <c r="CG271" s="626"/>
      <c r="CH271" s="626"/>
      <c r="CI271" s="626"/>
      <c r="CJ271" s="626"/>
      <c r="CK271" s="626"/>
      <c r="CL271" s="626"/>
      <c r="CM271" s="626"/>
      <c r="CN271" s="626"/>
      <c r="CO271" s="626"/>
      <c r="CP271" s="626"/>
      <c r="CQ271" s="626"/>
      <c r="CR271" s="626"/>
      <c r="CS271" s="626"/>
      <c r="CT271" s="626"/>
      <c r="CU271" s="626"/>
      <c r="CV271" s="626"/>
      <c r="CW271" s="626"/>
      <c r="CX271" s="626"/>
      <c r="CY271" s="626"/>
      <c r="CZ271" s="626"/>
      <c r="DA271" s="626"/>
      <c r="DB271" s="626"/>
      <c r="DC271" s="626"/>
      <c r="DD271" s="626"/>
      <c r="DE271" s="626"/>
      <c r="DF271" s="626"/>
      <c r="DG271" s="626"/>
      <c r="DH271" s="626"/>
      <c r="DI271" s="626"/>
      <c r="DJ271" s="626"/>
      <c r="DK271" s="626"/>
      <c r="DL271" s="626"/>
      <c r="DM271" s="626"/>
      <c r="DN271" s="626"/>
      <c r="DO271" s="626"/>
      <c r="DP271" s="626"/>
    </row>
    <row r="272" spans="1:120" ht="57" customHeight="1">
      <c r="A272" s="54">
        <v>122</v>
      </c>
      <c r="B272" s="62">
        <f t="shared" si="32"/>
        <v>84</v>
      </c>
      <c r="C272" s="55" t="s">
        <v>99</v>
      </c>
      <c r="D272" s="56">
        <v>2019</v>
      </c>
      <c r="E272" s="56" t="s">
        <v>5278</v>
      </c>
      <c r="F272" s="65">
        <v>43819</v>
      </c>
      <c r="G272" s="65"/>
      <c r="H272" s="55" t="s">
        <v>102</v>
      </c>
      <c r="I272" s="627" t="s">
        <v>6061</v>
      </c>
      <c r="J272" s="368" t="s">
        <v>6062</v>
      </c>
      <c r="K272" s="368" t="s">
        <v>6063</v>
      </c>
      <c r="L272" s="622" t="s">
        <v>146</v>
      </c>
      <c r="M272" s="368" t="s">
        <v>6064</v>
      </c>
      <c r="N272" s="638" t="s">
        <v>6065</v>
      </c>
      <c r="O272" s="66">
        <v>1</v>
      </c>
      <c r="P272" s="56" t="s">
        <v>6066</v>
      </c>
      <c r="Q272" s="55" t="s">
        <v>3378</v>
      </c>
      <c r="R272" s="56" t="s">
        <v>6067</v>
      </c>
      <c r="S272" s="624">
        <v>43998</v>
      </c>
      <c r="T272" s="624">
        <v>44088</v>
      </c>
      <c r="U272" s="622"/>
      <c r="V272" s="54"/>
      <c r="W272" s="65">
        <f t="shared" si="31"/>
        <v>44088</v>
      </c>
      <c r="X272" s="57"/>
      <c r="Y272" s="62"/>
      <c r="Z272" s="54"/>
      <c r="AA272" s="116"/>
      <c r="AB272" s="62"/>
      <c r="AC272" s="62"/>
      <c r="AD272" s="62"/>
      <c r="AE272" s="54"/>
      <c r="AF272" s="57"/>
      <c r="AG272" s="638"/>
      <c r="AH272" s="62"/>
      <c r="AI272" s="57"/>
      <c r="AJ272" s="638"/>
      <c r="AK272" s="62"/>
      <c r="AL272" s="62"/>
      <c r="AM272" s="54"/>
      <c r="AN272" s="57">
        <v>44043</v>
      </c>
      <c r="AO272" s="58" t="s">
        <v>6068</v>
      </c>
      <c r="AP272" s="68">
        <v>1</v>
      </c>
      <c r="AQ272" s="57">
        <v>44066</v>
      </c>
      <c r="AR272" s="58" t="s">
        <v>5881</v>
      </c>
      <c r="AS272" s="54" t="s">
        <v>322</v>
      </c>
      <c r="AT272" s="68">
        <v>0.93</v>
      </c>
      <c r="AU272" s="54" t="s">
        <v>133</v>
      </c>
      <c r="AV272" s="57">
        <v>44169</v>
      </c>
      <c r="AW272" s="648" t="s">
        <v>5882</v>
      </c>
      <c r="AX272" s="68">
        <v>1</v>
      </c>
      <c r="AY272" s="57" t="s">
        <v>5761</v>
      </c>
      <c r="AZ272" s="67" t="s">
        <v>6069</v>
      </c>
      <c r="BA272" s="56" t="s">
        <v>186</v>
      </c>
      <c r="BB272" s="68">
        <v>1</v>
      </c>
      <c r="BC272" s="54" t="s">
        <v>257</v>
      </c>
      <c r="BD272" s="57"/>
      <c r="BE272" s="648"/>
      <c r="BF272" s="68"/>
      <c r="BG272" s="57"/>
      <c r="BH272" s="67"/>
      <c r="BI272" s="56"/>
      <c r="BJ272" s="68"/>
      <c r="BK272" s="54"/>
      <c r="BL272" s="60" t="s">
        <v>260</v>
      </c>
      <c r="BM272" s="60" t="s">
        <v>260</v>
      </c>
      <c r="BN272" s="54" t="s">
        <v>4218</v>
      </c>
      <c r="BO272" s="67" t="s">
        <v>6000</v>
      </c>
      <c r="BP272" s="56" t="s">
        <v>186</v>
      </c>
      <c r="BQ272" s="57">
        <v>44183</v>
      </c>
      <c r="BR272" s="54"/>
      <c r="BS272" s="62"/>
      <c r="BT272" s="625"/>
      <c r="BU272" s="626"/>
      <c r="BV272" s="626"/>
      <c r="BW272" s="626"/>
      <c r="BX272" s="626"/>
      <c r="BY272" s="626"/>
      <c r="BZ272" s="626"/>
      <c r="CA272" s="626"/>
      <c r="CB272" s="626"/>
      <c r="CC272" s="626"/>
      <c r="CD272" s="626"/>
      <c r="CE272" s="626"/>
      <c r="CF272" s="626"/>
      <c r="CG272" s="626"/>
      <c r="CH272" s="626"/>
      <c r="CI272" s="626"/>
      <c r="CJ272" s="626"/>
      <c r="CK272" s="626"/>
      <c r="CL272" s="626"/>
      <c r="CM272" s="626"/>
      <c r="CN272" s="626"/>
      <c r="CO272" s="626"/>
      <c r="CP272" s="626"/>
      <c r="CQ272" s="626"/>
      <c r="CR272" s="626"/>
      <c r="CS272" s="626"/>
      <c r="CT272" s="626"/>
      <c r="CU272" s="626"/>
      <c r="CV272" s="626"/>
      <c r="CW272" s="626"/>
      <c r="CX272" s="626"/>
      <c r="CY272" s="626"/>
      <c r="CZ272" s="626"/>
      <c r="DA272" s="626"/>
      <c r="DB272" s="626"/>
      <c r="DC272" s="626"/>
      <c r="DD272" s="626"/>
      <c r="DE272" s="626"/>
      <c r="DF272" s="626"/>
      <c r="DG272" s="626"/>
      <c r="DH272" s="626"/>
      <c r="DI272" s="626"/>
      <c r="DJ272" s="626"/>
      <c r="DK272" s="626"/>
      <c r="DL272" s="626"/>
      <c r="DM272" s="626"/>
      <c r="DN272" s="626"/>
      <c r="DO272" s="626"/>
      <c r="DP272" s="626"/>
    </row>
    <row r="273" spans="1:120" ht="53.25" customHeight="1">
      <c r="A273" s="90">
        <v>125</v>
      </c>
      <c r="B273" s="62">
        <f t="shared" si="32"/>
        <v>85</v>
      </c>
      <c r="C273" s="55" t="s">
        <v>99</v>
      </c>
      <c r="D273" s="56">
        <v>2016</v>
      </c>
      <c r="E273" s="56" t="s">
        <v>385</v>
      </c>
      <c r="F273" s="57"/>
      <c r="G273" s="57"/>
      <c r="H273" s="55" t="s">
        <v>102</v>
      </c>
      <c r="I273" s="58" t="s">
        <v>6070</v>
      </c>
      <c r="J273" s="58" t="s">
        <v>6071</v>
      </c>
      <c r="K273" s="58" t="s">
        <v>6072</v>
      </c>
      <c r="L273" s="622" t="s">
        <v>146</v>
      </c>
      <c r="M273" s="368" t="s">
        <v>6073</v>
      </c>
      <c r="N273" s="62"/>
      <c r="O273" s="56">
        <v>1</v>
      </c>
      <c r="P273" s="56" t="s">
        <v>6074</v>
      </c>
      <c r="Q273" s="55" t="s">
        <v>391</v>
      </c>
      <c r="R273" s="56" t="s">
        <v>110</v>
      </c>
      <c r="S273" s="624">
        <v>42737</v>
      </c>
      <c r="T273" s="624">
        <v>43342</v>
      </c>
      <c r="U273" s="622" t="s">
        <v>111</v>
      </c>
      <c r="V273" s="54">
        <v>1035</v>
      </c>
      <c r="W273" s="65">
        <f t="shared" si="31"/>
        <v>44377</v>
      </c>
      <c r="X273" s="65">
        <v>43646</v>
      </c>
      <c r="Y273" s="58" t="s">
        <v>6075</v>
      </c>
      <c r="Z273" s="54">
        <v>1</v>
      </c>
      <c r="AA273" s="65">
        <v>43665</v>
      </c>
      <c r="AB273" s="58" t="s">
        <v>6076</v>
      </c>
      <c r="AC273" s="56" t="s">
        <v>322</v>
      </c>
      <c r="AD273" s="66">
        <f t="shared" ref="AD273:AD281" si="40">+Z273/O273</f>
        <v>1</v>
      </c>
      <c r="AE273" s="54" t="s">
        <v>115</v>
      </c>
      <c r="AF273" s="65">
        <v>43799</v>
      </c>
      <c r="AG273" s="368" t="s">
        <v>6077</v>
      </c>
      <c r="AH273" s="54">
        <v>0.5</v>
      </c>
      <c r="AI273" s="57">
        <v>43805</v>
      </c>
      <c r="AJ273" s="368" t="s">
        <v>6078</v>
      </c>
      <c r="AK273" s="54" t="s">
        <v>322</v>
      </c>
      <c r="AL273" s="66">
        <f>+AH273/O273</f>
        <v>0.5</v>
      </c>
      <c r="AM273" s="54" t="s">
        <v>115</v>
      </c>
      <c r="AN273" s="57">
        <v>44043</v>
      </c>
      <c r="AO273" s="368" t="s">
        <v>6079</v>
      </c>
      <c r="AP273" s="68">
        <v>0.7</v>
      </c>
      <c r="AQ273" s="57">
        <v>44063</v>
      </c>
      <c r="AR273" s="67" t="s">
        <v>6080</v>
      </c>
      <c r="AS273" s="54" t="s">
        <v>322</v>
      </c>
      <c r="AT273" s="68">
        <v>0.7</v>
      </c>
      <c r="AU273" s="54" t="s">
        <v>115</v>
      </c>
      <c r="AV273" s="57"/>
      <c r="AW273" s="657" t="s">
        <v>6081</v>
      </c>
      <c r="AX273" s="54"/>
      <c r="AY273" s="57">
        <v>44183</v>
      </c>
      <c r="AZ273" s="368" t="s">
        <v>6082</v>
      </c>
      <c r="BA273" s="56" t="s">
        <v>123</v>
      </c>
      <c r="BB273" s="54">
        <v>100</v>
      </c>
      <c r="BC273" s="54" t="s">
        <v>257</v>
      </c>
      <c r="BD273" s="57"/>
      <c r="BE273" s="657"/>
      <c r="BF273" s="54"/>
      <c r="BG273" s="57"/>
      <c r="BH273" s="368"/>
      <c r="BI273" s="56"/>
      <c r="BJ273" s="54"/>
      <c r="BK273" s="54"/>
      <c r="BL273" s="60" t="s">
        <v>260</v>
      </c>
      <c r="BM273" s="60" t="s">
        <v>260</v>
      </c>
      <c r="BN273" s="56" t="s">
        <v>4218</v>
      </c>
      <c r="BO273" s="368" t="s">
        <v>6082</v>
      </c>
      <c r="BP273" s="54" t="s">
        <v>322</v>
      </c>
      <c r="BQ273" s="57">
        <v>44183</v>
      </c>
      <c r="BR273" s="54" t="s">
        <v>126</v>
      </c>
      <c r="BS273" s="62"/>
      <c r="BT273" s="625"/>
      <c r="BU273" s="626"/>
      <c r="BV273" s="626"/>
      <c r="BW273" s="626"/>
      <c r="BX273" s="626"/>
      <c r="BY273" s="626"/>
      <c r="BZ273" s="626"/>
      <c r="CA273" s="626"/>
      <c r="CB273" s="626"/>
      <c r="CC273" s="626"/>
      <c r="CD273" s="626"/>
      <c r="CE273" s="626"/>
      <c r="CF273" s="626"/>
      <c r="CG273" s="626"/>
      <c r="CH273" s="626"/>
      <c r="CI273" s="626"/>
      <c r="CJ273" s="626"/>
      <c r="CK273" s="626"/>
      <c r="CL273" s="626"/>
      <c r="CM273" s="626"/>
      <c r="CN273" s="626"/>
      <c r="CO273" s="626"/>
      <c r="CP273" s="626"/>
      <c r="CQ273" s="626"/>
      <c r="CR273" s="626"/>
      <c r="CS273" s="626"/>
      <c r="CT273" s="626"/>
      <c r="CU273" s="626"/>
      <c r="CV273" s="626"/>
      <c r="CW273" s="626"/>
      <c r="CX273" s="626"/>
      <c r="CY273" s="626"/>
      <c r="CZ273" s="626"/>
      <c r="DA273" s="626"/>
      <c r="DB273" s="626"/>
      <c r="DC273" s="626"/>
      <c r="DD273" s="626"/>
      <c r="DE273" s="626"/>
      <c r="DF273" s="626"/>
      <c r="DG273" s="626"/>
      <c r="DH273" s="626"/>
      <c r="DI273" s="626"/>
      <c r="DJ273" s="626"/>
      <c r="DK273" s="626"/>
      <c r="DL273" s="626"/>
      <c r="DM273" s="626"/>
      <c r="DN273" s="626"/>
      <c r="DO273" s="626"/>
      <c r="DP273" s="626"/>
    </row>
    <row r="274" spans="1:120" ht="47.25" customHeight="1">
      <c r="A274" s="90">
        <v>130</v>
      </c>
      <c r="B274" s="62">
        <f t="shared" si="32"/>
        <v>86</v>
      </c>
      <c r="C274" s="55" t="s">
        <v>99</v>
      </c>
      <c r="D274" s="54">
        <v>2016</v>
      </c>
      <c r="E274" s="56" t="s">
        <v>431</v>
      </c>
      <c r="F274" s="57"/>
      <c r="G274" s="57"/>
      <c r="H274" s="55" t="s">
        <v>102</v>
      </c>
      <c r="I274" s="58" t="s">
        <v>6083</v>
      </c>
      <c r="J274" s="58" t="s">
        <v>6084</v>
      </c>
      <c r="K274" s="58" t="s">
        <v>6085</v>
      </c>
      <c r="L274" s="622" t="s">
        <v>146</v>
      </c>
      <c r="M274" s="623" t="s">
        <v>6086</v>
      </c>
      <c r="N274" s="62"/>
      <c r="O274" s="66">
        <v>1</v>
      </c>
      <c r="P274" s="56" t="s">
        <v>6087</v>
      </c>
      <c r="Q274" s="55" t="s">
        <v>391</v>
      </c>
      <c r="R274" s="56" t="s">
        <v>4596</v>
      </c>
      <c r="S274" s="644">
        <v>42737</v>
      </c>
      <c r="T274" s="644">
        <v>43311</v>
      </c>
      <c r="U274" s="622"/>
      <c r="V274" s="54"/>
      <c r="W274" s="65">
        <f t="shared" si="31"/>
        <v>43311</v>
      </c>
      <c r="X274" s="65">
        <v>43646</v>
      </c>
      <c r="Y274" s="58" t="s">
        <v>4606</v>
      </c>
      <c r="Z274" s="68">
        <v>0.4</v>
      </c>
      <c r="AA274" s="65">
        <v>43665</v>
      </c>
      <c r="AB274" s="58"/>
      <c r="AC274" s="56" t="s">
        <v>114</v>
      </c>
      <c r="AD274" s="66">
        <f t="shared" si="40"/>
        <v>0.4</v>
      </c>
      <c r="AE274" s="54" t="s">
        <v>115</v>
      </c>
      <c r="AF274" s="65">
        <v>43799</v>
      </c>
      <c r="AG274" s="368" t="s">
        <v>6088</v>
      </c>
      <c r="AH274" s="68">
        <f>20/29</f>
        <v>0.68965517241379315</v>
      </c>
      <c r="AI274" s="57">
        <v>43809</v>
      </c>
      <c r="AJ274" s="368" t="s">
        <v>6089</v>
      </c>
      <c r="AK274" s="62" t="s">
        <v>180</v>
      </c>
      <c r="AL274" s="66">
        <v>0.76</v>
      </c>
      <c r="AM274" s="54" t="s">
        <v>115</v>
      </c>
      <c r="AN274" s="57">
        <v>44043</v>
      </c>
      <c r="AO274" s="58" t="s">
        <v>6090</v>
      </c>
      <c r="AP274" s="68">
        <v>1</v>
      </c>
      <c r="AQ274" s="57">
        <v>44063</v>
      </c>
      <c r="AR274" s="67" t="s">
        <v>6091</v>
      </c>
      <c r="AS274" s="54" t="s">
        <v>322</v>
      </c>
      <c r="AT274" s="68">
        <v>1</v>
      </c>
      <c r="AU274" s="54" t="s">
        <v>257</v>
      </c>
      <c r="AV274" s="57"/>
      <c r="AW274" s="648" t="s">
        <v>6092</v>
      </c>
      <c r="AX274" s="651">
        <v>1</v>
      </c>
      <c r="AY274" s="57">
        <v>44182</v>
      </c>
      <c r="AZ274" s="368" t="s">
        <v>464</v>
      </c>
      <c r="BA274" s="56" t="s">
        <v>119</v>
      </c>
      <c r="BB274" s="68">
        <v>1</v>
      </c>
      <c r="BC274" s="54" t="s">
        <v>257</v>
      </c>
      <c r="BD274" s="57"/>
      <c r="BE274" s="648"/>
      <c r="BF274" s="651"/>
      <c r="BG274" s="57"/>
      <c r="BH274" s="368"/>
      <c r="BI274" s="56"/>
      <c r="BJ274" s="68"/>
      <c r="BK274" s="54"/>
      <c r="BL274" s="60" t="s">
        <v>310</v>
      </c>
      <c r="BM274" s="60" t="s">
        <v>260</v>
      </c>
      <c r="BN274" s="56" t="s">
        <v>4218</v>
      </c>
      <c r="BO274" s="67" t="s">
        <v>6091</v>
      </c>
      <c r="BP274" s="56" t="s">
        <v>6093</v>
      </c>
      <c r="BQ274" s="57">
        <v>44182</v>
      </c>
      <c r="BR274" s="54" t="s">
        <v>310</v>
      </c>
      <c r="BS274" s="62"/>
      <c r="BT274" s="625"/>
      <c r="BU274" s="626"/>
      <c r="BV274" s="626"/>
      <c r="BW274" s="626"/>
      <c r="BX274" s="626"/>
      <c r="BY274" s="626"/>
      <c r="BZ274" s="626"/>
      <c r="CA274" s="626"/>
      <c r="CB274" s="626"/>
      <c r="CC274" s="626"/>
      <c r="CD274" s="626"/>
      <c r="CE274" s="626"/>
      <c r="CF274" s="626"/>
      <c r="CG274" s="626"/>
      <c r="CH274" s="626"/>
      <c r="CI274" s="626"/>
      <c r="CJ274" s="626"/>
      <c r="CK274" s="626"/>
      <c r="CL274" s="626"/>
      <c r="CM274" s="626"/>
      <c r="CN274" s="626"/>
      <c r="CO274" s="626"/>
      <c r="CP274" s="626"/>
      <c r="CQ274" s="626"/>
      <c r="CR274" s="626"/>
      <c r="CS274" s="626"/>
      <c r="CT274" s="626"/>
      <c r="CU274" s="626"/>
      <c r="CV274" s="626"/>
      <c r="CW274" s="626"/>
      <c r="CX274" s="626"/>
      <c r="CY274" s="626"/>
      <c r="CZ274" s="626"/>
      <c r="DA274" s="626"/>
      <c r="DB274" s="626"/>
      <c r="DC274" s="626"/>
      <c r="DD274" s="626"/>
      <c r="DE274" s="626"/>
      <c r="DF274" s="626"/>
      <c r="DG274" s="626"/>
      <c r="DH274" s="626"/>
      <c r="DI274" s="626"/>
      <c r="DJ274" s="626"/>
      <c r="DK274" s="626"/>
      <c r="DL274" s="626"/>
      <c r="DM274" s="626"/>
      <c r="DN274" s="626"/>
      <c r="DO274" s="626"/>
      <c r="DP274" s="626"/>
    </row>
    <row r="275" spans="1:120" ht="47.25" customHeight="1">
      <c r="A275" s="90">
        <v>0</v>
      </c>
      <c r="B275" s="62">
        <f t="shared" si="32"/>
        <v>87</v>
      </c>
      <c r="C275" s="55" t="s">
        <v>99</v>
      </c>
      <c r="D275" s="54">
        <v>2016</v>
      </c>
      <c r="E275" s="56" t="s">
        <v>431</v>
      </c>
      <c r="F275" s="57"/>
      <c r="G275" s="57"/>
      <c r="H275" s="55" t="s">
        <v>102</v>
      </c>
      <c r="I275" s="54" t="s">
        <v>171</v>
      </c>
      <c r="J275" s="81" t="s">
        <v>171</v>
      </c>
      <c r="K275" s="58"/>
      <c r="L275" s="622" t="s">
        <v>146</v>
      </c>
      <c r="M275" s="623" t="s">
        <v>6094</v>
      </c>
      <c r="N275" s="62"/>
      <c r="O275" s="199">
        <v>1</v>
      </c>
      <c r="P275" s="199" t="s">
        <v>6095</v>
      </c>
      <c r="Q275" s="55" t="s">
        <v>391</v>
      </c>
      <c r="R275" s="56" t="s">
        <v>6096</v>
      </c>
      <c r="S275" s="644">
        <v>42737</v>
      </c>
      <c r="T275" s="644">
        <v>43311</v>
      </c>
      <c r="U275" s="622"/>
      <c r="V275" s="54"/>
      <c r="W275" s="65">
        <f t="shared" si="31"/>
        <v>43311</v>
      </c>
      <c r="X275" s="65">
        <v>43646</v>
      </c>
      <c r="Y275" s="58" t="s">
        <v>4606</v>
      </c>
      <c r="Z275" s="54">
        <v>0.4</v>
      </c>
      <c r="AA275" s="65">
        <v>43665</v>
      </c>
      <c r="AB275" s="58"/>
      <c r="AC275" s="56" t="s">
        <v>114</v>
      </c>
      <c r="AD275" s="66">
        <f t="shared" si="40"/>
        <v>0.4</v>
      </c>
      <c r="AE275" s="54" t="s">
        <v>115</v>
      </c>
      <c r="AF275" s="65">
        <v>43799</v>
      </c>
      <c r="AG275" s="368" t="s">
        <v>6088</v>
      </c>
      <c r="AH275" s="54">
        <v>1</v>
      </c>
      <c r="AI275" s="57">
        <v>43809</v>
      </c>
      <c r="AJ275" s="368" t="s">
        <v>6089</v>
      </c>
      <c r="AK275" s="62" t="s">
        <v>180</v>
      </c>
      <c r="AL275" s="66">
        <v>0.76</v>
      </c>
      <c r="AM275" s="54" t="s">
        <v>115</v>
      </c>
      <c r="AN275" s="57">
        <v>44043</v>
      </c>
      <c r="AO275" s="58" t="s">
        <v>6090</v>
      </c>
      <c r="AP275" s="68">
        <v>1</v>
      </c>
      <c r="AQ275" s="57">
        <v>44063</v>
      </c>
      <c r="AR275" s="67" t="s">
        <v>6091</v>
      </c>
      <c r="AS275" s="54" t="s">
        <v>322</v>
      </c>
      <c r="AT275" s="68">
        <v>1</v>
      </c>
      <c r="AU275" s="54" t="s">
        <v>257</v>
      </c>
      <c r="AV275" s="57"/>
      <c r="AW275" s="648" t="s">
        <v>6092</v>
      </c>
      <c r="AX275" s="651">
        <v>1</v>
      </c>
      <c r="AY275" s="57">
        <v>44182</v>
      </c>
      <c r="AZ275" s="368" t="s">
        <v>464</v>
      </c>
      <c r="BA275" s="56" t="s">
        <v>119</v>
      </c>
      <c r="BB275" s="68">
        <v>1</v>
      </c>
      <c r="BC275" s="54" t="s">
        <v>257</v>
      </c>
      <c r="BD275" s="57"/>
      <c r="BE275" s="648"/>
      <c r="BF275" s="651"/>
      <c r="BG275" s="57"/>
      <c r="BH275" s="368"/>
      <c r="BI275" s="56"/>
      <c r="BJ275" s="68"/>
      <c r="BK275" s="54"/>
      <c r="BL275" s="60" t="s">
        <v>310</v>
      </c>
      <c r="BM275" s="60" t="s">
        <v>260</v>
      </c>
      <c r="BN275" s="56" t="s">
        <v>4218</v>
      </c>
      <c r="BO275" s="67" t="s">
        <v>6091</v>
      </c>
      <c r="BP275" s="56" t="s">
        <v>6093</v>
      </c>
      <c r="BQ275" s="57">
        <v>44182</v>
      </c>
      <c r="BR275" s="54" t="s">
        <v>310</v>
      </c>
      <c r="BS275" s="62"/>
      <c r="BT275" s="625"/>
      <c r="BU275" s="626"/>
      <c r="BV275" s="626"/>
      <c r="BW275" s="626"/>
      <c r="BX275" s="626"/>
      <c r="BY275" s="626"/>
      <c r="BZ275" s="626"/>
      <c r="CA275" s="626"/>
      <c r="CB275" s="626"/>
      <c r="CC275" s="626"/>
      <c r="CD275" s="626"/>
      <c r="CE275" s="626"/>
      <c r="CF275" s="626"/>
      <c r="CG275" s="626"/>
      <c r="CH275" s="626"/>
      <c r="CI275" s="626"/>
      <c r="CJ275" s="626"/>
      <c r="CK275" s="626"/>
      <c r="CL275" s="626"/>
      <c r="CM275" s="626"/>
      <c r="CN275" s="626"/>
      <c r="CO275" s="626"/>
      <c r="CP275" s="626"/>
      <c r="CQ275" s="626"/>
      <c r="CR275" s="626"/>
      <c r="CS275" s="626"/>
      <c r="CT275" s="626"/>
      <c r="CU275" s="626"/>
      <c r="CV275" s="626"/>
      <c r="CW275" s="626"/>
      <c r="CX275" s="626"/>
      <c r="CY275" s="626"/>
      <c r="CZ275" s="626"/>
      <c r="DA275" s="626"/>
      <c r="DB275" s="626"/>
      <c r="DC275" s="626"/>
      <c r="DD275" s="626"/>
      <c r="DE275" s="626"/>
      <c r="DF275" s="626"/>
      <c r="DG275" s="626"/>
      <c r="DH275" s="626"/>
      <c r="DI275" s="626"/>
      <c r="DJ275" s="626"/>
      <c r="DK275" s="626"/>
      <c r="DL275" s="626"/>
      <c r="DM275" s="626"/>
      <c r="DN275" s="626"/>
      <c r="DO275" s="626"/>
      <c r="DP275" s="626"/>
    </row>
    <row r="276" spans="1:120" ht="47.25" customHeight="1">
      <c r="A276" s="90">
        <v>132</v>
      </c>
      <c r="B276" s="62">
        <f t="shared" si="32"/>
        <v>88</v>
      </c>
      <c r="C276" s="55" t="s">
        <v>99</v>
      </c>
      <c r="D276" s="54">
        <v>2018</v>
      </c>
      <c r="E276" s="56" t="s">
        <v>431</v>
      </c>
      <c r="F276" s="57"/>
      <c r="G276" s="57"/>
      <c r="H276" s="55" t="s">
        <v>102</v>
      </c>
      <c r="I276" s="58" t="s">
        <v>6097</v>
      </c>
      <c r="J276" s="58" t="s">
        <v>6097</v>
      </c>
      <c r="K276" s="58" t="s">
        <v>6098</v>
      </c>
      <c r="L276" s="622" t="s">
        <v>106</v>
      </c>
      <c r="M276" s="368" t="s">
        <v>6099</v>
      </c>
      <c r="N276" s="62"/>
      <c r="O276" s="56">
        <v>1</v>
      </c>
      <c r="P276" s="81" t="s">
        <v>4627</v>
      </c>
      <c r="Q276" s="55" t="s">
        <v>391</v>
      </c>
      <c r="R276" s="81" t="s">
        <v>573</v>
      </c>
      <c r="S276" s="624">
        <v>43467</v>
      </c>
      <c r="T276" s="624">
        <v>43616</v>
      </c>
      <c r="U276" s="622"/>
      <c r="V276" s="54"/>
      <c r="W276" s="65">
        <f t="shared" si="31"/>
        <v>43616</v>
      </c>
      <c r="X276" s="65">
        <v>43646</v>
      </c>
      <c r="Y276" s="58" t="s">
        <v>6100</v>
      </c>
      <c r="Z276" s="54">
        <v>0</v>
      </c>
      <c r="AA276" s="65">
        <v>43665</v>
      </c>
      <c r="AB276" s="58"/>
      <c r="AC276" s="56" t="s">
        <v>114</v>
      </c>
      <c r="AD276" s="66">
        <f t="shared" si="40"/>
        <v>0</v>
      </c>
      <c r="AE276" s="54" t="s">
        <v>115</v>
      </c>
      <c r="AF276" s="65">
        <v>43799</v>
      </c>
      <c r="AG276" s="368" t="s">
        <v>6101</v>
      </c>
      <c r="AH276" s="54">
        <v>0.5</v>
      </c>
      <c r="AI276" s="57">
        <v>43809</v>
      </c>
      <c r="AJ276" s="368" t="s">
        <v>6102</v>
      </c>
      <c r="AK276" s="62" t="s">
        <v>180</v>
      </c>
      <c r="AL276" s="66">
        <v>0.7</v>
      </c>
      <c r="AM276" s="54" t="s">
        <v>115</v>
      </c>
      <c r="AN276" s="57">
        <v>44043</v>
      </c>
      <c r="AO276" s="58" t="s">
        <v>6103</v>
      </c>
      <c r="AP276" s="68">
        <v>1</v>
      </c>
      <c r="AQ276" s="57">
        <v>44063</v>
      </c>
      <c r="AR276" s="638" t="s">
        <v>5402</v>
      </c>
      <c r="AS276" s="54" t="s">
        <v>322</v>
      </c>
      <c r="AT276" s="68">
        <v>1</v>
      </c>
      <c r="AU276" s="54" t="s">
        <v>257</v>
      </c>
      <c r="AV276" s="57"/>
      <c r="AW276" s="648" t="s">
        <v>6104</v>
      </c>
      <c r="AX276" s="651">
        <v>1</v>
      </c>
      <c r="AY276" s="57">
        <v>44182</v>
      </c>
      <c r="AZ276" s="368" t="s">
        <v>464</v>
      </c>
      <c r="BA276" s="56" t="s">
        <v>119</v>
      </c>
      <c r="BB276" s="68">
        <v>1</v>
      </c>
      <c r="BC276" s="54" t="s">
        <v>257</v>
      </c>
      <c r="BD276" s="57"/>
      <c r="BE276" s="648"/>
      <c r="BF276" s="651"/>
      <c r="BG276" s="57"/>
      <c r="BH276" s="368"/>
      <c r="BI276" s="56"/>
      <c r="BJ276" s="68"/>
      <c r="BK276" s="54"/>
      <c r="BL276" s="60" t="s">
        <v>310</v>
      </c>
      <c r="BM276" s="60" t="s">
        <v>260</v>
      </c>
      <c r="BN276" s="56" t="s">
        <v>4218</v>
      </c>
      <c r="BO276" s="368" t="s">
        <v>5402</v>
      </c>
      <c r="BP276" s="56" t="s">
        <v>6093</v>
      </c>
      <c r="BQ276" s="57">
        <v>44182</v>
      </c>
      <c r="BR276" s="54" t="s">
        <v>310</v>
      </c>
      <c r="BS276" s="62"/>
      <c r="BT276" s="625"/>
      <c r="BU276" s="626"/>
      <c r="BV276" s="626"/>
      <c r="BW276" s="626"/>
      <c r="BX276" s="626"/>
      <c r="BY276" s="626"/>
      <c r="BZ276" s="626"/>
      <c r="CA276" s="626"/>
      <c r="CB276" s="626"/>
      <c r="CC276" s="626"/>
      <c r="CD276" s="626"/>
      <c r="CE276" s="626"/>
      <c r="CF276" s="626"/>
      <c r="CG276" s="626"/>
      <c r="CH276" s="626"/>
      <c r="CI276" s="626"/>
      <c r="CJ276" s="626"/>
      <c r="CK276" s="626"/>
      <c r="CL276" s="626"/>
      <c r="CM276" s="626"/>
      <c r="CN276" s="626"/>
      <c r="CO276" s="626"/>
      <c r="CP276" s="626"/>
      <c r="CQ276" s="626"/>
      <c r="CR276" s="626"/>
      <c r="CS276" s="626"/>
      <c r="CT276" s="626"/>
      <c r="CU276" s="626"/>
      <c r="CV276" s="626"/>
      <c r="CW276" s="626"/>
      <c r="CX276" s="626"/>
      <c r="CY276" s="626"/>
      <c r="CZ276" s="626"/>
      <c r="DA276" s="626"/>
      <c r="DB276" s="626"/>
      <c r="DC276" s="626"/>
      <c r="DD276" s="626"/>
      <c r="DE276" s="626"/>
      <c r="DF276" s="626"/>
      <c r="DG276" s="626"/>
      <c r="DH276" s="626"/>
      <c r="DI276" s="626"/>
      <c r="DJ276" s="626"/>
      <c r="DK276" s="626"/>
      <c r="DL276" s="626"/>
      <c r="DM276" s="626"/>
      <c r="DN276" s="626"/>
      <c r="DO276" s="626"/>
      <c r="DP276" s="626"/>
    </row>
    <row r="277" spans="1:120" ht="47.25" customHeight="1">
      <c r="A277" s="90">
        <v>0</v>
      </c>
      <c r="B277" s="62">
        <f t="shared" si="32"/>
        <v>89</v>
      </c>
      <c r="C277" s="55" t="s">
        <v>99</v>
      </c>
      <c r="D277" s="54">
        <v>2018</v>
      </c>
      <c r="E277" s="56" t="s">
        <v>431</v>
      </c>
      <c r="F277" s="57"/>
      <c r="G277" s="57"/>
      <c r="H277" s="55" t="s">
        <v>102</v>
      </c>
      <c r="I277" s="58" t="s">
        <v>6097</v>
      </c>
      <c r="J277" s="58" t="s">
        <v>6097</v>
      </c>
      <c r="K277" s="58" t="s">
        <v>6098</v>
      </c>
      <c r="L277" s="622" t="s">
        <v>146</v>
      </c>
      <c r="M277" s="368" t="s">
        <v>6105</v>
      </c>
      <c r="N277" s="62"/>
      <c r="O277" s="66">
        <v>1</v>
      </c>
      <c r="P277" s="81" t="s">
        <v>6106</v>
      </c>
      <c r="Q277" s="55" t="s">
        <v>391</v>
      </c>
      <c r="R277" s="81" t="s">
        <v>573</v>
      </c>
      <c r="S277" s="624">
        <v>43467</v>
      </c>
      <c r="T277" s="624">
        <v>43830</v>
      </c>
      <c r="U277" s="622"/>
      <c r="V277" s="54"/>
      <c r="W277" s="65">
        <f t="shared" si="31"/>
        <v>43830</v>
      </c>
      <c r="X277" s="65">
        <v>43646</v>
      </c>
      <c r="Y277" s="58" t="s">
        <v>6100</v>
      </c>
      <c r="Z277" s="54">
        <v>0</v>
      </c>
      <c r="AA277" s="65">
        <v>43665</v>
      </c>
      <c r="AB277" s="58"/>
      <c r="AC277" s="56" t="s">
        <v>114</v>
      </c>
      <c r="AD277" s="66">
        <f t="shared" si="40"/>
        <v>0</v>
      </c>
      <c r="AE277" s="54" t="s">
        <v>151</v>
      </c>
      <c r="AF277" s="65">
        <v>43799</v>
      </c>
      <c r="AG277" s="368" t="s">
        <v>6107</v>
      </c>
      <c r="AH277" s="68">
        <v>0.5</v>
      </c>
      <c r="AI277" s="57">
        <v>43809</v>
      </c>
      <c r="AJ277" s="368" t="s">
        <v>6108</v>
      </c>
      <c r="AK277" s="62" t="s">
        <v>180</v>
      </c>
      <c r="AL277" s="66">
        <v>0.7</v>
      </c>
      <c r="AM277" s="54" t="s">
        <v>115</v>
      </c>
      <c r="AN277" s="57">
        <v>44043</v>
      </c>
      <c r="AO277" s="58" t="s">
        <v>6103</v>
      </c>
      <c r="AP277" s="68">
        <v>1</v>
      </c>
      <c r="AQ277" s="57">
        <v>44063</v>
      </c>
      <c r="AR277" s="368" t="s">
        <v>6109</v>
      </c>
      <c r="AS277" s="54" t="s">
        <v>322</v>
      </c>
      <c r="AT277" s="68">
        <v>0.8</v>
      </c>
      <c r="AU277" s="54" t="s">
        <v>115</v>
      </c>
      <c r="AV277" s="57"/>
      <c r="AW277" s="648" t="s">
        <v>6110</v>
      </c>
      <c r="AX277" s="651">
        <v>1</v>
      </c>
      <c r="AY277" s="57">
        <v>44182</v>
      </c>
      <c r="AZ277" s="368" t="s">
        <v>6111</v>
      </c>
      <c r="BA277" s="56" t="s">
        <v>119</v>
      </c>
      <c r="BB277" s="68">
        <v>1</v>
      </c>
      <c r="BC277" s="54" t="s">
        <v>257</v>
      </c>
      <c r="BD277" s="57"/>
      <c r="BE277" s="648"/>
      <c r="BF277" s="651"/>
      <c r="BG277" s="57"/>
      <c r="BH277" s="368"/>
      <c r="BI277" s="56"/>
      <c r="BJ277" s="68"/>
      <c r="BK277" s="54"/>
      <c r="BL277" s="60" t="s">
        <v>310</v>
      </c>
      <c r="BM277" s="60" t="s">
        <v>260</v>
      </c>
      <c r="BN277" s="56" t="s">
        <v>4218</v>
      </c>
      <c r="BO277" s="67" t="s">
        <v>6112</v>
      </c>
      <c r="BP277" s="56" t="s">
        <v>6093</v>
      </c>
      <c r="BQ277" s="57">
        <v>44182</v>
      </c>
      <c r="BR277" s="54" t="s">
        <v>310</v>
      </c>
      <c r="BS277" s="62"/>
      <c r="BT277" s="625"/>
      <c r="BU277" s="626"/>
      <c r="BV277" s="626"/>
      <c r="BW277" s="626"/>
      <c r="BX277" s="626"/>
      <c r="BY277" s="626"/>
      <c r="BZ277" s="626"/>
      <c r="CA277" s="626"/>
      <c r="CB277" s="626"/>
      <c r="CC277" s="626"/>
      <c r="CD277" s="626"/>
      <c r="CE277" s="626"/>
      <c r="CF277" s="626"/>
      <c r="CG277" s="626"/>
      <c r="CH277" s="626"/>
      <c r="CI277" s="626"/>
      <c r="CJ277" s="626"/>
      <c r="CK277" s="626"/>
      <c r="CL277" s="626"/>
      <c r="CM277" s="626"/>
      <c r="CN277" s="626"/>
      <c r="CO277" s="626"/>
      <c r="CP277" s="626"/>
      <c r="CQ277" s="626"/>
      <c r="CR277" s="626"/>
      <c r="CS277" s="626"/>
      <c r="CT277" s="626"/>
      <c r="CU277" s="626"/>
      <c r="CV277" s="626"/>
      <c r="CW277" s="626"/>
      <c r="CX277" s="626"/>
      <c r="CY277" s="626"/>
      <c r="CZ277" s="626"/>
      <c r="DA277" s="626"/>
      <c r="DB277" s="626"/>
      <c r="DC277" s="626"/>
      <c r="DD277" s="626"/>
      <c r="DE277" s="626"/>
      <c r="DF277" s="626"/>
      <c r="DG277" s="626"/>
      <c r="DH277" s="626"/>
      <c r="DI277" s="626"/>
      <c r="DJ277" s="626"/>
      <c r="DK277" s="626"/>
      <c r="DL277" s="626"/>
      <c r="DM277" s="626"/>
      <c r="DN277" s="626"/>
      <c r="DO277" s="626"/>
      <c r="DP277" s="626"/>
    </row>
    <row r="278" spans="1:120" ht="78.75" customHeight="1">
      <c r="A278" s="90">
        <v>135</v>
      </c>
      <c r="B278" s="62">
        <f t="shared" si="32"/>
        <v>90</v>
      </c>
      <c r="C278" s="55" t="s">
        <v>99</v>
      </c>
      <c r="D278" s="54">
        <v>2018</v>
      </c>
      <c r="E278" s="56" t="s">
        <v>431</v>
      </c>
      <c r="F278" s="57"/>
      <c r="G278" s="57"/>
      <c r="H278" s="55" t="s">
        <v>102</v>
      </c>
      <c r="I278" s="58" t="s">
        <v>6113</v>
      </c>
      <c r="J278" s="58" t="s">
        <v>6113</v>
      </c>
      <c r="K278" s="58" t="s">
        <v>6114</v>
      </c>
      <c r="L278" s="622" t="s">
        <v>106</v>
      </c>
      <c r="M278" s="623" t="s">
        <v>6115</v>
      </c>
      <c r="N278" s="62"/>
      <c r="O278" s="73">
        <v>1</v>
      </c>
      <c r="P278" s="81" t="s">
        <v>6116</v>
      </c>
      <c r="Q278" s="55" t="s">
        <v>391</v>
      </c>
      <c r="R278" s="81" t="s">
        <v>573</v>
      </c>
      <c r="S278" s="644">
        <v>43467</v>
      </c>
      <c r="T278" s="644">
        <v>43555</v>
      </c>
      <c r="U278" s="622"/>
      <c r="V278" s="54"/>
      <c r="W278" s="65">
        <f t="shared" si="31"/>
        <v>43555</v>
      </c>
      <c r="X278" s="65">
        <v>43646</v>
      </c>
      <c r="Y278" s="58" t="s">
        <v>6117</v>
      </c>
      <c r="Z278" s="68">
        <v>1</v>
      </c>
      <c r="AA278" s="65">
        <v>43665</v>
      </c>
      <c r="AB278" s="58"/>
      <c r="AC278" s="56" t="s">
        <v>114</v>
      </c>
      <c r="AD278" s="66">
        <f t="shared" si="40"/>
        <v>1</v>
      </c>
      <c r="AE278" s="54" t="s">
        <v>257</v>
      </c>
      <c r="AF278" s="65">
        <v>43799</v>
      </c>
      <c r="AG278" s="368" t="s">
        <v>460</v>
      </c>
      <c r="AH278" s="68">
        <v>1</v>
      </c>
      <c r="AI278" s="57">
        <v>43809</v>
      </c>
      <c r="AJ278" s="368" t="s">
        <v>6118</v>
      </c>
      <c r="AK278" s="62" t="s">
        <v>180</v>
      </c>
      <c r="AL278" s="66">
        <f>+AH278/O278</f>
        <v>1</v>
      </c>
      <c r="AM278" s="54" t="s">
        <v>257</v>
      </c>
      <c r="AN278" s="57"/>
      <c r="AO278" s="58"/>
      <c r="AP278" s="68"/>
      <c r="AQ278" s="57">
        <v>44063</v>
      </c>
      <c r="AR278" s="638" t="s">
        <v>462</v>
      </c>
      <c r="AS278" s="54" t="s">
        <v>322</v>
      </c>
      <c r="AT278" s="68">
        <v>1</v>
      </c>
      <c r="AU278" s="54" t="s">
        <v>257</v>
      </c>
      <c r="AV278" s="57"/>
      <c r="AW278" s="648" t="s">
        <v>6119</v>
      </c>
      <c r="AX278" s="651">
        <v>1</v>
      </c>
      <c r="AY278" s="57">
        <v>44182</v>
      </c>
      <c r="AZ278" s="368" t="s">
        <v>464</v>
      </c>
      <c r="BA278" s="56" t="s">
        <v>119</v>
      </c>
      <c r="BB278" s="68">
        <v>1</v>
      </c>
      <c r="BC278" s="54" t="s">
        <v>257</v>
      </c>
      <c r="BD278" s="57"/>
      <c r="BE278" s="648"/>
      <c r="BF278" s="651"/>
      <c r="BG278" s="57"/>
      <c r="BH278" s="368"/>
      <c r="BI278" s="56"/>
      <c r="BJ278" s="68"/>
      <c r="BK278" s="54"/>
      <c r="BL278" s="60" t="s">
        <v>260</v>
      </c>
      <c r="BM278" s="60" t="s">
        <v>260</v>
      </c>
      <c r="BN278" s="56" t="s">
        <v>4218</v>
      </c>
      <c r="BO278" s="67" t="s">
        <v>6120</v>
      </c>
      <c r="BP278" s="56" t="s">
        <v>6093</v>
      </c>
      <c r="BQ278" s="57">
        <v>44182</v>
      </c>
      <c r="BR278" s="54" t="s">
        <v>310</v>
      </c>
      <c r="BS278" s="62"/>
      <c r="BT278" s="625"/>
      <c r="BU278" s="626"/>
      <c r="BV278" s="626"/>
      <c r="BW278" s="626"/>
      <c r="BX278" s="626"/>
      <c r="BY278" s="626"/>
      <c r="BZ278" s="626"/>
      <c r="CA278" s="626"/>
      <c r="CB278" s="626"/>
      <c r="CC278" s="626"/>
      <c r="CD278" s="626"/>
      <c r="CE278" s="626"/>
      <c r="CF278" s="626"/>
      <c r="CG278" s="626"/>
      <c r="CH278" s="626"/>
      <c r="CI278" s="626"/>
      <c r="CJ278" s="626"/>
      <c r="CK278" s="626"/>
      <c r="CL278" s="626"/>
      <c r="CM278" s="626"/>
      <c r="CN278" s="626"/>
      <c r="CO278" s="626"/>
      <c r="CP278" s="626"/>
      <c r="CQ278" s="626"/>
      <c r="CR278" s="626"/>
      <c r="CS278" s="626"/>
      <c r="CT278" s="626"/>
      <c r="CU278" s="626"/>
      <c r="CV278" s="626"/>
      <c r="CW278" s="626"/>
      <c r="CX278" s="626"/>
      <c r="CY278" s="626"/>
      <c r="CZ278" s="626"/>
      <c r="DA278" s="626"/>
      <c r="DB278" s="626"/>
      <c r="DC278" s="626"/>
      <c r="DD278" s="626"/>
      <c r="DE278" s="626"/>
      <c r="DF278" s="626"/>
      <c r="DG278" s="626"/>
      <c r="DH278" s="626"/>
      <c r="DI278" s="626"/>
      <c r="DJ278" s="626"/>
      <c r="DK278" s="626"/>
      <c r="DL278" s="626"/>
      <c r="DM278" s="626"/>
      <c r="DN278" s="626"/>
      <c r="DO278" s="626"/>
      <c r="DP278" s="626"/>
    </row>
    <row r="279" spans="1:120" ht="47.25" customHeight="1">
      <c r="A279" s="90">
        <v>0</v>
      </c>
      <c r="B279" s="62">
        <f t="shared" si="32"/>
        <v>91</v>
      </c>
      <c r="C279" s="55" t="s">
        <v>99</v>
      </c>
      <c r="D279" s="54">
        <v>2018</v>
      </c>
      <c r="E279" s="56" t="s">
        <v>431</v>
      </c>
      <c r="F279" s="57"/>
      <c r="G279" s="57"/>
      <c r="H279" s="55" t="s">
        <v>102</v>
      </c>
      <c r="I279" s="58" t="s">
        <v>6113</v>
      </c>
      <c r="J279" s="58" t="s">
        <v>6113</v>
      </c>
      <c r="K279" s="58" t="s">
        <v>6114</v>
      </c>
      <c r="L279" s="622" t="s">
        <v>146</v>
      </c>
      <c r="M279" s="368" t="s">
        <v>6121</v>
      </c>
      <c r="N279" s="62"/>
      <c r="O279" s="81">
        <v>1</v>
      </c>
      <c r="P279" s="81" t="s">
        <v>6122</v>
      </c>
      <c r="Q279" s="55" t="s">
        <v>391</v>
      </c>
      <c r="R279" s="81" t="s">
        <v>573</v>
      </c>
      <c r="S279" s="644">
        <v>43467</v>
      </c>
      <c r="T279" s="644">
        <v>43555</v>
      </c>
      <c r="U279" s="622"/>
      <c r="V279" s="54"/>
      <c r="W279" s="65">
        <f t="shared" si="31"/>
        <v>43555</v>
      </c>
      <c r="X279" s="65">
        <v>43646</v>
      </c>
      <c r="Y279" s="58" t="s">
        <v>6123</v>
      </c>
      <c r="Z279" s="54">
        <v>0.5</v>
      </c>
      <c r="AA279" s="65">
        <v>43665</v>
      </c>
      <c r="AB279" s="58"/>
      <c r="AC279" s="56" t="s">
        <v>114</v>
      </c>
      <c r="AD279" s="66">
        <f t="shared" si="40"/>
        <v>0.5</v>
      </c>
      <c r="AE279" s="54" t="s">
        <v>151</v>
      </c>
      <c r="AF279" s="65">
        <v>43799</v>
      </c>
      <c r="AG279" s="368" t="s">
        <v>6124</v>
      </c>
      <c r="AH279" s="54">
        <v>1</v>
      </c>
      <c r="AI279" s="57">
        <v>43809</v>
      </c>
      <c r="AJ279" s="368" t="s">
        <v>6125</v>
      </c>
      <c r="AK279" s="62" t="s">
        <v>180</v>
      </c>
      <c r="AL279" s="66">
        <v>0.5</v>
      </c>
      <c r="AM279" s="54" t="s">
        <v>115</v>
      </c>
      <c r="AN279" s="57">
        <v>44043</v>
      </c>
      <c r="AO279" s="58" t="s">
        <v>6124</v>
      </c>
      <c r="AP279" s="68">
        <v>1</v>
      </c>
      <c r="AQ279" s="57">
        <v>44063</v>
      </c>
      <c r="AR279" s="638" t="s">
        <v>6126</v>
      </c>
      <c r="AS279" s="54" t="s">
        <v>322</v>
      </c>
      <c r="AT279" s="54">
        <v>0.8</v>
      </c>
      <c r="AU279" s="54" t="s">
        <v>115</v>
      </c>
      <c r="AV279" s="57"/>
      <c r="AW279" s="648" t="s">
        <v>6119</v>
      </c>
      <c r="AX279" s="651">
        <v>1</v>
      </c>
      <c r="AY279" s="57">
        <v>44182</v>
      </c>
      <c r="AZ279" s="368" t="s">
        <v>6127</v>
      </c>
      <c r="BA279" s="56" t="s">
        <v>119</v>
      </c>
      <c r="BB279" s="68">
        <v>1</v>
      </c>
      <c r="BC279" s="54" t="s">
        <v>257</v>
      </c>
      <c r="BD279" s="57"/>
      <c r="BE279" s="648"/>
      <c r="BF279" s="651"/>
      <c r="BG279" s="57"/>
      <c r="BH279" s="368"/>
      <c r="BI279" s="56"/>
      <c r="BJ279" s="68"/>
      <c r="BK279" s="54"/>
      <c r="BL279" s="60" t="s">
        <v>310</v>
      </c>
      <c r="BM279" s="60" t="s">
        <v>260</v>
      </c>
      <c r="BN279" s="56" t="s">
        <v>4218</v>
      </c>
      <c r="BO279" s="67" t="s">
        <v>6128</v>
      </c>
      <c r="BP279" s="56" t="s">
        <v>6093</v>
      </c>
      <c r="BQ279" s="57">
        <v>44182</v>
      </c>
      <c r="BR279" s="54" t="s">
        <v>310</v>
      </c>
      <c r="BS279" s="62"/>
      <c r="BT279" s="625"/>
      <c r="BU279" s="626"/>
      <c r="BV279" s="626"/>
      <c r="BW279" s="626"/>
      <c r="BX279" s="626"/>
      <c r="BY279" s="626"/>
      <c r="BZ279" s="626"/>
      <c r="CA279" s="626"/>
      <c r="CB279" s="626"/>
      <c r="CC279" s="626"/>
      <c r="CD279" s="626"/>
      <c r="CE279" s="626"/>
      <c r="CF279" s="626"/>
      <c r="CG279" s="626"/>
      <c r="CH279" s="626"/>
      <c r="CI279" s="626"/>
      <c r="CJ279" s="626"/>
      <c r="CK279" s="626"/>
      <c r="CL279" s="626"/>
      <c r="CM279" s="626"/>
      <c r="CN279" s="626"/>
      <c r="CO279" s="626"/>
      <c r="CP279" s="626"/>
      <c r="CQ279" s="626"/>
      <c r="CR279" s="626"/>
      <c r="CS279" s="626"/>
      <c r="CT279" s="626"/>
      <c r="CU279" s="626"/>
      <c r="CV279" s="626"/>
      <c r="CW279" s="626"/>
      <c r="CX279" s="626"/>
      <c r="CY279" s="626"/>
      <c r="CZ279" s="626"/>
      <c r="DA279" s="626"/>
      <c r="DB279" s="626"/>
      <c r="DC279" s="626"/>
      <c r="DD279" s="626"/>
      <c r="DE279" s="626"/>
      <c r="DF279" s="626"/>
      <c r="DG279" s="626"/>
      <c r="DH279" s="626"/>
      <c r="DI279" s="626"/>
      <c r="DJ279" s="626"/>
      <c r="DK279" s="626"/>
      <c r="DL279" s="626"/>
      <c r="DM279" s="626"/>
      <c r="DN279" s="626"/>
      <c r="DO279" s="626"/>
      <c r="DP279" s="626"/>
    </row>
    <row r="280" spans="1:120" ht="112.5" customHeight="1">
      <c r="A280" s="90">
        <v>141</v>
      </c>
      <c r="B280" s="62">
        <f t="shared" si="32"/>
        <v>92</v>
      </c>
      <c r="C280" s="55" t="s">
        <v>99</v>
      </c>
      <c r="D280" s="54">
        <v>2018</v>
      </c>
      <c r="E280" s="56" t="s">
        <v>431</v>
      </c>
      <c r="F280" s="57"/>
      <c r="G280" s="57"/>
      <c r="H280" s="55" t="s">
        <v>102</v>
      </c>
      <c r="I280" s="58" t="s">
        <v>4578</v>
      </c>
      <c r="J280" s="58" t="s">
        <v>4578</v>
      </c>
      <c r="K280" s="58" t="s">
        <v>6129</v>
      </c>
      <c r="L280" s="622" t="s">
        <v>106</v>
      </c>
      <c r="M280" s="368" t="s">
        <v>6130</v>
      </c>
      <c r="N280" s="62"/>
      <c r="O280" s="73">
        <v>1</v>
      </c>
      <c r="P280" s="81" t="s">
        <v>6131</v>
      </c>
      <c r="Q280" s="55" t="s">
        <v>391</v>
      </c>
      <c r="R280" s="81" t="s">
        <v>4669</v>
      </c>
      <c r="S280" s="644">
        <v>43405</v>
      </c>
      <c r="T280" s="644">
        <v>43830</v>
      </c>
      <c r="U280" s="622"/>
      <c r="V280" s="54"/>
      <c r="W280" s="65">
        <f t="shared" si="31"/>
        <v>43830</v>
      </c>
      <c r="X280" s="65">
        <v>43646</v>
      </c>
      <c r="Y280" s="58" t="s">
        <v>4427</v>
      </c>
      <c r="Z280" s="54">
        <v>0</v>
      </c>
      <c r="AA280" s="65">
        <v>43665</v>
      </c>
      <c r="AB280" s="58"/>
      <c r="AC280" s="56" t="s">
        <v>114</v>
      </c>
      <c r="AD280" s="66">
        <f t="shared" si="40"/>
        <v>0</v>
      </c>
      <c r="AE280" s="54" t="s">
        <v>151</v>
      </c>
      <c r="AF280" s="65">
        <v>43799</v>
      </c>
      <c r="AG280" s="368" t="s">
        <v>6132</v>
      </c>
      <c r="AH280" s="68">
        <v>1</v>
      </c>
      <c r="AI280" s="57">
        <v>43809</v>
      </c>
      <c r="AJ280" s="368" t="s">
        <v>6133</v>
      </c>
      <c r="AK280" s="62" t="s">
        <v>180</v>
      </c>
      <c r="AL280" s="66">
        <f t="shared" ref="AL280:AL285" si="41">+AH280/O280</f>
        <v>1</v>
      </c>
      <c r="AM280" s="54" t="s">
        <v>115</v>
      </c>
      <c r="AN280" s="57">
        <v>44043</v>
      </c>
      <c r="AO280" s="58" t="s">
        <v>6134</v>
      </c>
      <c r="AP280" s="68">
        <v>1</v>
      </c>
      <c r="AQ280" s="57">
        <v>44063</v>
      </c>
      <c r="AR280" s="67" t="s">
        <v>6135</v>
      </c>
      <c r="AS280" s="54" t="s">
        <v>322</v>
      </c>
      <c r="AT280" s="68">
        <v>0.3</v>
      </c>
      <c r="AU280" s="54" t="s">
        <v>115</v>
      </c>
      <c r="AV280" s="57"/>
      <c r="AW280" s="648" t="s">
        <v>6136</v>
      </c>
      <c r="AX280" s="651">
        <v>1</v>
      </c>
      <c r="AY280" s="57">
        <v>44182</v>
      </c>
      <c r="AZ280" s="648" t="s">
        <v>6137</v>
      </c>
      <c r="BA280" s="56" t="s">
        <v>119</v>
      </c>
      <c r="BB280" s="68">
        <v>1</v>
      </c>
      <c r="BC280" s="54" t="s">
        <v>257</v>
      </c>
      <c r="BD280" s="57"/>
      <c r="BE280" s="648"/>
      <c r="BF280" s="651"/>
      <c r="BG280" s="57"/>
      <c r="BH280" s="648"/>
      <c r="BI280" s="56"/>
      <c r="BJ280" s="68"/>
      <c r="BK280" s="54"/>
      <c r="BL280" s="60" t="s">
        <v>310</v>
      </c>
      <c r="BM280" s="60" t="s">
        <v>260</v>
      </c>
      <c r="BN280" s="56" t="s">
        <v>4218</v>
      </c>
      <c r="BO280" s="648" t="s">
        <v>6138</v>
      </c>
      <c r="BP280" s="56" t="s">
        <v>6093</v>
      </c>
      <c r="BQ280" s="57">
        <v>44182</v>
      </c>
      <c r="BR280" s="54" t="s">
        <v>310</v>
      </c>
      <c r="BS280" s="62"/>
      <c r="BT280" s="625"/>
      <c r="BU280" s="626"/>
      <c r="BV280" s="626"/>
      <c r="BW280" s="626"/>
      <c r="BX280" s="626"/>
      <c r="BY280" s="626"/>
      <c r="BZ280" s="626"/>
      <c r="CA280" s="626"/>
      <c r="CB280" s="626"/>
      <c r="CC280" s="626"/>
      <c r="CD280" s="626"/>
      <c r="CE280" s="626"/>
      <c r="CF280" s="626"/>
      <c r="CG280" s="626"/>
      <c r="CH280" s="626"/>
      <c r="CI280" s="626"/>
      <c r="CJ280" s="626"/>
      <c r="CK280" s="626"/>
      <c r="CL280" s="626"/>
      <c r="CM280" s="626"/>
      <c r="CN280" s="626"/>
      <c r="CO280" s="626"/>
      <c r="CP280" s="626"/>
      <c r="CQ280" s="626"/>
      <c r="CR280" s="626"/>
      <c r="CS280" s="626"/>
      <c r="CT280" s="626"/>
      <c r="CU280" s="626"/>
      <c r="CV280" s="626"/>
      <c r="CW280" s="626"/>
      <c r="CX280" s="626"/>
      <c r="CY280" s="626"/>
      <c r="CZ280" s="626"/>
      <c r="DA280" s="626"/>
      <c r="DB280" s="626"/>
      <c r="DC280" s="626"/>
      <c r="DD280" s="626"/>
      <c r="DE280" s="626"/>
      <c r="DF280" s="626"/>
      <c r="DG280" s="626"/>
      <c r="DH280" s="626"/>
      <c r="DI280" s="626"/>
      <c r="DJ280" s="626"/>
      <c r="DK280" s="626"/>
      <c r="DL280" s="626"/>
      <c r="DM280" s="626"/>
      <c r="DN280" s="626"/>
      <c r="DO280" s="626"/>
      <c r="DP280" s="626"/>
    </row>
    <row r="281" spans="1:120" ht="47.25" customHeight="1">
      <c r="A281" s="90">
        <v>0</v>
      </c>
      <c r="B281" s="62">
        <f t="shared" si="32"/>
        <v>93</v>
      </c>
      <c r="C281" s="55" t="s">
        <v>99</v>
      </c>
      <c r="D281" s="54">
        <v>2018</v>
      </c>
      <c r="E281" s="56" t="s">
        <v>431</v>
      </c>
      <c r="F281" s="57"/>
      <c r="G281" s="57"/>
      <c r="H281" s="55" t="s">
        <v>102</v>
      </c>
      <c r="I281" s="58" t="s">
        <v>4578</v>
      </c>
      <c r="J281" s="58" t="s">
        <v>4578</v>
      </c>
      <c r="K281" s="58" t="s">
        <v>6129</v>
      </c>
      <c r="L281" s="622" t="s">
        <v>146</v>
      </c>
      <c r="M281" s="368" t="s">
        <v>4580</v>
      </c>
      <c r="N281" s="62"/>
      <c r="O281" s="81">
        <v>1</v>
      </c>
      <c r="P281" s="81" t="s">
        <v>4581</v>
      </c>
      <c r="Q281" s="55" t="s">
        <v>391</v>
      </c>
      <c r="R281" s="81" t="s">
        <v>573</v>
      </c>
      <c r="S281" s="644">
        <v>43497</v>
      </c>
      <c r="T281" s="644">
        <v>43524</v>
      </c>
      <c r="U281" s="622"/>
      <c r="V281" s="54"/>
      <c r="W281" s="65">
        <f t="shared" si="31"/>
        <v>43524</v>
      </c>
      <c r="X281" s="65">
        <v>43646</v>
      </c>
      <c r="Y281" s="58" t="s">
        <v>4427</v>
      </c>
      <c r="Z281" s="54">
        <v>0</v>
      </c>
      <c r="AA281" s="65">
        <v>43665</v>
      </c>
      <c r="AB281" s="58"/>
      <c r="AC281" s="56" t="s">
        <v>114</v>
      </c>
      <c r="AD281" s="66">
        <f t="shared" si="40"/>
        <v>0</v>
      </c>
      <c r="AE281" s="54" t="s">
        <v>115</v>
      </c>
      <c r="AF281" s="65">
        <v>43799</v>
      </c>
      <c r="AG281" s="368" t="s">
        <v>6139</v>
      </c>
      <c r="AH281" s="54">
        <v>1</v>
      </c>
      <c r="AI281" s="57">
        <v>43809</v>
      </c>
      <c r="AJ281" s="368" t="s">
        <v>6140</v>
      </c>
      <c r="AK281" s="62" t="s">
        <v>180</v>
      </c>
      <c r="AL281" s="66">
        <f t="shared" si="41"/>
        <v>1</v>
      </c>
      <c r="AM281" s="54" t="s">
        <v>257</v>
      </c>
      <c r="AN281" s="57"/>
      <c r="AO281" s="70"/>
      <c r="AP281" s="54"/>
      <c r="AQ281" s="57">
        <v>44063</v>
      </c>
      <c r="AR281" s="638" t="s">
        <v>462</v>
      </c>
      <c r="AS281" s="54" t="s">
        <v>322</v>
      </c>
      <c r="AT281" s="68">
        <v>1</v>
      </c>
      <c r="AU281" s="54" t="s">
        <v>257</v>
      </c>
      <c r="AV281" s="57"/>
      <c r="AW281" s="648" t="s">
        <v>462</v>
      </c>
      <c r="AX281" s="651">
        <v>1</v>
      </c>
      <c r="AY281" s="57">
        <v>44182</v>
      </c>
      <c r="AZ281" s="368" t="s">
        <v>464</v>
      </c>
      <c r="BA281" s="56" t="s">
        <v>119</v>
      </c>
      <c r="BB281" s="68">
        <v>1</v>
      </c>
      <c r="BC281" s="54" t="s">
        <v>257</v>
      </c>
      <c r="BD281" s="57"/>
      <c r="BE281" s="648"/>
      <c r="BF281" s="651"/>
      <c r="BG281" s="57"/>
      <c r="BH281" s="368"/>
      <c r="BI281" s="56"/>
      <c r="BJ281" s="68"/>
      <c r="BK281" s="54"/>
      <c r="BL281" s="60" t="s">
        <v>260</v>
      </c>
      <c r="BM281" s="60" t="s">
        <v>260</v>
      </c>
      <c r="BN281" s="56" t="s">
        <v>4218</v>
      </c>
      <c r="BO281" s="627" t="s">
        <v>6141</v>
      </c>
      <c r="BP281" s="56" t="s">
        <v>6093</v>
      </c>
      <c r="BQ281" s="57">
        <v>44182</v>
      </c>
      <c r="BR281" s="54" t="s">
        <v>310</v>
      </c>
      <c r="BS281" s="62"/>
      <c r="BT281" s="625"/>
      <c r="BU281" s="626"/>
      <c r="BV281" s="626"/>
      <c r="BW281" s="626"/>
      <c r="BX281" s="626"/>
      <c r="BY281" s="626"/>
      <c r="BZ281" s="626"/>
      <c r="CA281" s="626"/>
      <c r="CB281" s="626"/>
      <c r="CC281" s="626"/>
      <c r="CD281" s="626"/>
      <c r="CE281" s="626"/>
      <c r="CF281" s="626"/>
      <c r="CG281" s="626"/>
      <c r="CH281" s="626"/>
      <c r="CI281" s="626"/>
      <c r="CJ281" s="626"/>
      <c r="CK281" s="626"/>
      <c r="CL281" s="626"/>
      <c r="CM281" s="626"/>
      <c r="CN281" s="626"/>
      <c r="CO281" s="626"/>
      <c r="CP281" s="626"/>
      <c r="CQ281" s="626"/>
      <c r="CR281" s="626"/>
      <c r="CS281" s="626"/>
      <c r="CT281" s="626"/>
      <c r="CU281" s="626"/>
      <c r="CV281" s="626"/>
      <c r="CW281" s="626"/>
      <c r="CX281" s="626"/>
      <c r="CY281" s="626"/>
      <c r="CZ281" s="626"/>
      <c r="DA281" s="626"/>
      <c r="DB281" s="626"/>
      <c r="DC281" s="626"/>
      <c r="DD281" s="626"/>
      <c r="DE281" s="626"/>
      <c r="DF281" s="626"/>
      <c r="DG281" s="626"/>
      <c r="DH281" s="626"/>
      <c r="DI281" s="626"/>
      <c r="DJ281" s="626"/>
      <c r="DK281" s="626"/>
      <c r="DL281" s="626"/>
      <c r="DM281" s="626"/>
      <c r="DN281" s="626"/>
      <c r="DO281" s="626"/>
      <c r="DP281" s="626"/>
    </row>
    <row r="282" spans="1:120" ht="47.25" customHeight="1">
      <c r="A282" s="54">
        <v>151</v>
      </c>
      <c r="B282" s="62">
        <f t="shared" si="32"/>
        <v>94</v>
      </c>
      <c r="C282" s="55" t="s">
        <v>99</v>
      </c>
      <c r="D282" s="56">
        <v>2019</v>
      </c>
      <c r="E282" s="56" t="s">
        <v>142</v>
      </c>
      <c r="F282" s="65">
        <v>43777</v>
      </c>
      <c r="G282" s="65"/>
      <c r="H282" s="55" t="s">
        <v>102</v>
      </c>
      <c r="I282" s="58" t="s">
        <v>6142</v>
      </c>
      <c r="J282" s="58" t="s">
        <v>6143</v>
      </c>
      <c r="K282" s="58" t="s">
        <v>5147</v>
      </c>
      <c r="L282" s="55" t="s">
        <v>106</v>
      </c>
      <c r="M282" s="368" t="s">
        <v>6144</v>
      </c>
      <c r="N282" s="62"/>
      <c r="O282" s="199">
        <v>4</v>
      </c>
      <c r="P282" s="56" t="s">
        <v>6145</v>
      </c>
      <c r="Q282" s="55" t="s">
        <v>391</v>
      </c>
      <c r="R282" s="81" t="s">
        <v>5470</v>
      </c>
      <c r="S282" s="624">
        <v>43800</v>
      </c>
      <c r="T282" s="624">
        <v>43921</v>
      </c>
      <c r="U282" s="622"/>
      <c r="V282" s="54"/>
      <c r="W282" s="65">
        <f t="shared" si="31"/>
        <v>43921</v>
      </c>
      <c r="X282" s="82"/>
      <c r="Y282" s="83"/>
      <c r="Z282" s="84"/>
      <c r="AA282" s="85"/>
      <c r="AB282" s="83"/>
      <c r="AC282" s="83"/>
      <c r="AD282" s="83"/>
      <c r="AE282" s="84"/>
      <c r="AF282" s="65">
        <v>43799</v>
      </c>
      <c r="AG282" s="638" t="s">
        <v>171</v>
      </c>
      <c r="AH282" s="54"/>
      <c r="AI282" s="57">
        <v>43809</v>
      </c>
      <c r="AJ282" s="368" t="s">
        <v>760</v>
      </c>
      <c r="AK282" s="54" t="s">
        <v>322</v>
      </c>
      <c r="AL282" s="66">
        <f t="shared" si="41"/>
        <v>0</v>
      </c>
      <c r="AM282" s="54" t="s">
        <v>151</v>
      </c>
      <c r="AN282" s="57">
        <v>44043</v>
      </c>
      <c r="AO282" s="58" t="s">
        <v>6146</v>
      </c>
      <c r="AP282" s="68">
        <v>0.7</v>
      </c>
      <c r="AQ282" s="57">
        <v>44063</v>
      </c>
      <c r="AR282" s="67" t="s">
        <v>6147</v>
      </c>
      <c r="AS282" s="54" t="s">
        <v>322</v>
      </c>
      <c r="AT282" s="68">
        <v>0</v>
      </c>
      <c r="AU282" s="54" t="s">
        <v>115</v>
      </c>
      <c r="AV282" s="57"/>
      <c r="AW282" s="368" t="s">
        <v>6148</v>
      </c>
      <c r="AX282" s="651">
        <v>1</v>
      </c>
      <c r="AY282" s="57">
        <v>44183</v>
      </c>
      <c r="AZ282" s="638" t="s">
        <v>6149</v>
      </c>
      <c r="BA282" s="56" t="s">
        <v>123</v>
      </c>
      <c r="BB282" s="54">
        <v>100</v>
      </c>
      <c r="BC282" s="54" t="s">
        <v>257</v>
      </c>
      <c r="BD282" s="57"/>
      <c r="BE282" s="368"/>
      <c r="BF282" s="651"/>
      <c r="BG282" s="57"/>
      <c r="BH282" s="638"/>
      <c r="BI282" s="56"/>
      <c r="BJ282" s="54"/>
      <c r="BK282" s="54"/>
      <c r="BL282" s="60" t="s">
        <v>260</v>
      </c>
      <c r="BM282" s="60" t="s">
        <v>260</v>
      </c>
      <c r="BN282" s="56" t="s">
        <v>4218</v>
      </c>
      <c r="BO282" s="638" t="s">
        <v>6150</v>
      </c>
      <c r="BP282" s="54" t="s">
        <v>322</v>
      </c>
      <c r="BQ282" s="57">
        <v>44183</v>
      </c>
      <c r="BR282" s="54" t="s">
        <v>126</v>
      </c>
      <c r="BS282" s="62"/>
      <c r="BT282" s="625"/>
      <c r="BU282" s="626"/>
      <c r="BV282" s="626"/>
      <c r="BW282" s="626"/>
      <c r="BX282" s="626"/>
      <c r="BY282" s="626"/>
      <c r="BZ282" s="626"/>
      <c r="CA282" s="626"/>
      <c r="CB282" s="626"/>
      <c r="CC282" s="626"/>
      <c r="CD282" s="626"/>
      <c r="CE282" s="626"/>
      <c r="CF282" s="626"/>
      <c r="CG282" s="626"/>
      <c r="CH282" s="626"/>
      <c r="CI282" s="626"/>
      <c r="CJ282" s="626"/>
      <c r="CK282" s="626"/>
      <c r="CL282" s="626"/>
      <c r="CM282" s="626"/>
      <c r="CN282" s="626"/>
      <c r="CO282" s="626"/>
      <c r="CP282" s="626"/>
      <c r="CQ282" s="626"/>
      <c r="CR282" s="626"/>
      <c r="CS282" s="626"/>
      <c r="CT282" s="626"/>
      <c r="CU282" s="626"/>
      <c r="CV282" s="626"/>
      <c r="CW282" s="626"/>
      <c r="CX282" s="626"/>
      <c r="CY282" s="626"/>
      <c r="CZ282" s="626"/>
      <c r="DA282" s="626"/>
      <c r="DB282" s="626"/>
      <c r="DC282" s="626"/>
      <c r="DD282" s="626"/>
      <c r="DE282" s="626"/>
      <c r="DF282" s="626"/>
      <c r="DG282" s="626"/>
      <c r="DH282" s="626"/>
      <c r="DI282" s="626"/>
      <c r="DJ282" s="626"/>
      <c r="DK282" s="626"/>
      <c r="DL282" s="626"/>
      <c r="DM282" s="626"/>
      <c r="DN282" s="626"/>
      <c r="DO282" s="626"/>
      <c r="DP282" s="626"/>
    </row>
    <row r="283" spans="1:120" ht="70.5" customHeight="1">
      <c r="A283" s="54">
        <v>0</v>
      </c>
      <c r="B283" s="62">
        <f t="shared" si="32"/>
        <v>95</v>
      </c>
      <c r="C283" s="55" t="s">
        <v>99</v>
      </c>
      <c r="D283" s="56">
        <v>2019</v>
      </c>
      <c r="E283" s="56" t="s">
        <v>142</v>
      </c>
      <c r="F283" s="65">
        <v>43777</v>
      </c>
      <c r="G283" s="65"/>
      <c r="H283" s="55" t="s">
        <v>102</v>
      </c>
      <c r="I283" s="58" t="s">
        <v>6142</v>
      </c>
      <c r="J283" s="58" t="s">
        <v>6143</v>
      </c>
      <c r="K283" s="58" t="s">
        <v>5147</v>
      </c>
      <c r="L283" s="55" t="s">
        <v>2356</v>
      </c>
      <c r="M283" s="368" t="s">
        <v>6151</v>
      </c>
      <c r="N283" s="62"/>
      <c r="O283" s="66">
        <v>1</v>
      </c>
      <c r="P283" s="56" t="s">
        <v>6152</v>
      </c>
      <c r="Q283" s="55" t="s">
        <v>391</v>
      </c>
      <c r="R283" s="56" t="s">
        <v>6153</v>
      </c>
      <c r="S283" s="624">
        <v>43800</v>
      </c>
      <c r="T283" s="624">
        <v>43861</v>
      </c>
      <c r="U283" s="622"/>
      <c r="V283" s="54"/>
      <c r="W283" s="65">
        <f t="shared" si="31"/>
        <v>43861</v>
      </c>
      <c r="X283" s="82"/>
      <c r="Y283" s="83"/>
      <c r="Z283" s="84"/>
      <c r="AA283" s="85"/>
      <c r="AB283" s="83"/>
      <c r="AC283" s="83"/>
      <c r="AD283" s="83"/>
      <c r="AE283" s="84"/>
      <c r="AF283" s="65">
        <v>43799</v>
      </c>
      <c r="AG283" s="638" t="s">
        <v>171</v>
      </c>
      <c r="AH283" s="54"/>
      <c r="AI283" s="57">
        <v>43809</v>
      </c>
      <c r="AJ283" s="368" t="s">
        <v>760</v>
      </c>
      <c r="AK283" s="54" t="s">
        <v>322</v>
      </c>
      <c r="AL283" s="66">
        <f t="shared" si="41"/>
        <v>0</v>
      </c>
      <c r="AM283" s="54" t="s">
        <v>151</v>
      </c>
      <c r="AN283" s="57">
        <v>44043</v>
      </c>
      <c r="AO283" s="58" t="s">
        <v>6154</v>
      </c>
      <c r="AP283" s="68">
        <v>0.7</v>
      </c>
      <c r="AQ283" s="57">
        <v>44063</v>
      </c>
      <c r="AR283" s="67" t="s">
        <v>6147</v>
      </c>
      <c r="AS283" s="54" t="s">
        <v>322</v>
      </c>
      <c r="AT283" s="68">
        <v>0</v>
      </c>
      <c r="AU283" s="54" t="s">
        <v>115</v>
      </c>
      <c r="AV283" s="57"/>
      <c r="AW283" s="657" t="s">
        <v>6148</v>
      </c>
      <c r="AX283" s="651">
        <v>1</v>
      </c>
      <c r="AY283" s="57">
        <v>44183</v>
      </c>
      <c r="AZ283" s="638" t="s">
        <v>6149</v>
      </c>
      <c r="BA283" s="56" t="s">
        <v>123</v>
      </c>
      <c r="BB283" s="54">
        <v>100</v>
      </c>
      <c r="BC283" s="54" t="s">
        <v>257</v>
      </c>
      <c r="BD283" s="57"/>
      <c r="BE283" s="657"/>
      <c r="BF283" s="651"/>
      <c r="BG283" s="57"/>
      <c r="BH283" s="638"/>
      <c r="BI283" s="56"/>
      <c r="BJ283" s="54"/>
      <c r="BK283" s="54"/>
      <c r="BL283" s="60" t="s">
        <v>260</v>
      </c>
      <c r="BM283" s="60" t="s">
        <v>260</v>
      </c>
      <c r="BN283" s="56" t="s">
        <v>4218</v>
      </c>
      <c r="BO283" s="638" t="s">
        <v>6150</v>
      </c>
      <c r="BP283" s="54" t="s">
        <v>322</v>
      </c>
      <c r="BQ283" s="57">
        <v>44183</v>
      </c>
      <c r="BR283" s="54" t="s">
        <v>126</v>
      </c>
      <c r="BS283" s="62"/>
      <c r="BT283" s="625"/>
      <c r="BU283" s="626"/>
      <c r="BV283" s="626"/>
      <c r="BW283" s="626"/>
      <c r="BX283" s="626"/>
      <c r="BY283" s="626"/>
      <c r="BZ283" s="626"/>
      <c r="CA283" s="626"/>
      <c r="CB283" s="626"/>
      <c r="CC283" s="626"/>
      <c r="CD283" s="626"/>
      <c r="CE283" s="626"/>
      <c r="CF283" s="626"/>
      <c r="CG283" s="626"/>
      <c r="CH283" s="626"/>
      <c r="CI283" s="626"/>
      <c r="CJ283" s="626"/>
      <c r="CK283" s="626"/>
      <c r="CL283" s="626"/>
      <c r="CM283" s="626"/>
      <c r="CN283" s="626"/>
      <c r="CO283" s="626"/>
      <c r="CP283" s="626"/>
      <c r="CQ283" s="626"/>
      <c r="CR283" s="626"/>
      <c r="CS283" s="626"/>
      <c r="CT283" s="626"/>
      <c r="CU283" s="626"/>
      <c r="CV283" s="626"/>
      <c r="CW283" s="626"/>
      <c r="CX283" s="626"/>
      <c r="CY283" s="626"/>
      <c r="CZ283" s="626"/>
      <c r="DA283" s="626"/>
      <c r="DB283" s="626"/>
      <c r="DC283" s="626"/>
      <c r="DD283" s="626"/>
      <c r="DE283" s="626"/>
      <c r="DF283" s="626"/>
      <c r="DG283" s="626"/>
      <c r="DH283" s="626"/>
      <c r="DI283" s="626"/>
      <c r="DJ283" s="626"/>
      <c r="DK283" s="626"/>
      <c r="DL283" s="626"/>
      <c r="DM283" s="626"/>
      <c r="DN283" s="626"/>
      <c r="DO283" s="626"/>
      <c r="DP283" s="626"/>
    </row>
    <row r="284" spans="1:120" ht="47.25" customHeight="1">
      <c r="A284" s="54">
        <v>0</v>
      </c>
      <c r="B284" s="62">
        <f t="shared" si="32"/>
        <v>96</v>
      </c>
      <c r="C284" s="55" t="s">
        <v>99</v>
      </c>
      <c r="D284" s="56">
        <v>2019</v>
      </c>
      <c r="E284" s="56" t="s">
        <v>142</v>
      </c>
      <c r="F284" s="65">
        <v>43777</v>
      </c>
      <c r="G284" s="65"/>
      <c r="H284" s="55" t="s">
        <v>102</v>
      </c>
      <c r="I284" s="58" t="s">
        <v>6142</v>
      </c>
      <c r="J284" s="58" t="s">
        <v>6143</v>
      </c>
      <c r="K284" s="58" t="s">
        <v>5147</v>
      </c>
      <c r="L284" s="55" t="s">
        <v>2356</v>
      </c>
      <c r="M284" s="368" t="s">
        <v>6155</v>
      </c>
      <c r="N284" s="62"/>
      <c r="O284" s="66">
        <v>1</v>
      </c>
      <c r="P284" s="56" t="s">
        <v>6156</v>
      </c>
      <c r="Q284" s="55" t="s">
        <v>391</v>
      </c>
      <c r="R284" s="81" t="s">
        <v>6153</v>
      </c>
      <c r="S284" s="624">
        <v>43831</v>
      </c>
      <c r="T284" s="624">
        <v>43921</v>
      </c>
      <c r="U284" s="622"/>
      <c r="V284" s="54"/>
      <c r="W284" s="65">
        <f t="shared" si="31"/>
        <v>43921</v>
      </c>
      <c r="X284" s="82"/>
      <c r="Y284" s="83"/>
      <c r="Z284" s="84"/>
      <c r="AA284" s="85"/>
      <c r="AB284" s="83"/>
      <c r="AC284" s="83"/>
      <c r="AD284" s="83"/>
      <c r="AE284" s="84"/>
      <c r="AF284" s="65">
        <v>43799</v>
      </c>
      <c r="AG284" s="638" t="s">
        <v>171</v>
      </c>
      <c r="AH284" s="54"/>
      <c r="AI284" s="57">
        <v>43809</v>
      </c>
      <c r="AJ284" s="368" t="s">
        <v>760</v>
      </c>
      <c r="AK284" s="54" t="s">
        <v>322</v>
      </c>
      <c r="AL284" s="66">
        <f t="shared" si="41"/>
        <v>0</v>
      </c>
      <c r="AM284" s="54" t="s">
        <v>151</v>
      </c>
      <c r="AN284" s="57">
        <v>44043</v>
      </c>
      <c r="AO284" s="58" t="s">
        <v>6154</v>
      </c>
      <c r="AP284" s="68">
        <v>0.7</v>
      </c>
      <c r="AQ284" s="57">
        <v>44063</v>
      </c>
      <c r="AR284" s="58" t="s">
        <v>6157</v>
      </c>
      <c r="AS284" s="54" t="s">
        <v>322</v>
      </c>
      <c r="AT284" s="68">
        <v>1</v>
      </c>
      <c r="AU284" s="54" t="s">
        <v>257</v>
      </c>
      <c r="AV284" s="57"/>
      <c r="AW284" s="368" t="s">
        <v>6158</v>
      </c>
      <c r="AX284" s="660"/>
      <c r="AY284" s="57">
        <v>44183</v>
      </c>
      <c r="AZ284" s="638" t="s">
        <v>6149</v>
      </c>
      <c r="BA284" s="56" t="s">
        <v>123</v>
      </c>
      <c r="BB284" s="54">
        <v>100</v>
      </c>
      <c r="BC284" s="54" t="s">
        <v>257</v>
      </c>
      <c r="BD284" s="57"/>
      <c r="BE284" s="368"/>
      <c r="BF284" s="660"/>
      <c r="BG284" s="57"/>
      <c r="BH284" s="638"/>
      <c r="BI284" s="56"/>
      <c r="BJ284" s="54"/>
      <c r="BK284" s="54"/>
      <c r="BL284" s="60" t="s">
        <v>260</v>
      </c>
      <c r="BM284" s="60" t="s">
        <v>260</v>
      </c>
      <c r="BN284" s="56" t="s">
        <v>4218</v>
      </c>
      <c r="BO284" s="638" t="s">
        <v>6150</v>
      </c>
      <c r="BP284" s="54" t="s">
        <v>322</v>
      </c>
      <c r="BQ284" s="57">
        <v>44183</v>
      </c>
      <c r="BR284" s="54" t="s">
        <v>126</v>
      </c>
      <c r="BS284" s="62"/>
      <c r="BT284" s="625"/>
      <c r="BU284" s="626"/>
      <c r="BV284" s="626"/>
      <c r="BW284" s="626"/>
      <c r="BX284" s="626"/>
      <c r="BY284" s="626"/>
      <c r="BZ284" s="626"/>
      <c r="CA284" s="626"/>
      <c r="CB284" s="626"/>
      <c r="CC284" s="626"/>
      <c r="CD284" s="626"/>
      <c r="CE284" s="626"/>
      <c r="CF284" s="626"/>
      <c r="CG284" s="626"/>
      <c r="CH284" s="626"/>
      <c r="CI284" s="626"/>
      <c r="CJ284" s="626"/>
      <c r="CK284" s="626"/>
      <c r="CL284" s="626"/>
      <c r="CM284" s="626"/>
      <c r="CN284" s="626"/>
      <c r="CO284" s="626"/>
      <c r="CP284" s="626"/>
      <c r="CQ284" s="626"/>
      <c r="CR284" s="626"/>
      <c r="CS284" s="626"/>
      <c r="CT284" s="626"/>
      <c r="CU284" s="626"/>
      <c r="CV284" s="626"/>
      <c r="CW284" s="626"/>
      <c r="CX284" s="626"/>
      <c r="CY284" s="626"/>
      <c r="CZ284" s="626"/>
      <c r="DA284" s="626"/>
      <c r="DB284" s="626"/>
      <c r="DC284" s="626"/>
      <c r="DD284" s="626"/>
      <c r="DE284" s="626"/>
      <c r="DF284" s="626"/>
      <c r="DG284" s="626"/>
      <c r="DH284" s="626"/>
      <c r="DI284" s="626"/>
      <c r="DJ284" s="626"/>
      <c r="DK284" s="626"/>
      <c r="DL284" s="626"/>
      <c r="DM284" s="626"/>
      <c r="DN284" s="626"/>
      <c r="DO284" s="626"/>
      <c r="DP284" s="626"/>
    </row>
    <row r="285" spans="1:120" ht="47.25" customHeight="1">
      <c r="A285" s="54">
        <v>160</v>
      </c>
      <c r="B285" s="62">
        <f t="shared" si="32"/>
        <v>97</v>
      </c>
      <c r="C285" s="56" t="s">
        <v>99</v>
      </c>
      <c r="D285" s="54">
        <v>2019</v>
      </c>
      <c r="E285" s="56" t="s">
        <v>5474</v>
      </c>
      <c r="F285" s="57">
        <v>43762</v>
      </c>
      <c r="G285" s="57"/>
      <c r="H285" s="56" t="s">
        <v>102</v>
      </c>
      <c r="I285" s="58" t="s">
        <v>6159</v>
      </c>
      <c r="J285" s="58" t="s">
        <v>6160</v>
      </c>
      <c r="K285" s="58" t="s">
        <v>6161</v>
      </c>
      <c r="L285" s="54" t="s">
        <v>146</v>
      </c>
      <c r="M285" s="368" t="s">
        <v>6162</v>
      </c>
      <c r="N285" s="62"/>
      <c r="O285" s="56">
        <v>4</v>
      </c>
      <c r="P285" s="56" t="s">
        <v>5120</v>
      </c>
      <c r="Q285" s="55" t="s">
        <v>2221</v>
      </c>
      <c r="R285" s="54" t="s">
        <v>4107</v>
      </c>
      <c r="S285" s="624">
        <v>43770</v>
      </c>
      <c r="T285" s="624">
        <v>43921</v>
      </c>
      <c r="U285" s="622"/>
      <c r="V285" s="54"/>
      <c r="W285" s="65">
        <f t="shared" si="31"/>
        <v>43921</v>
      </c>
      <c r="X285" s="82"/>
      <c r="Y285" s="83"/>
      <c r="Z285" s="84"/>
      <c r="AA285" s="85"/>
      <c r="AB285" s="83"/>
      <c r="AC285" s="83"/>
      <c r="AD285" s="83"/>
      <c r="AE285" s="84"/>
      <c r="AF285" s="65">
        <v>43799</v>
      </c>
      <c r="AG285" s="368" t="s">
        <v>6163</v>
      </c>
      <c r="AH285" s="54">
        <v>1</v>
      </c>
      <c r="AI285" s="57">
        <v>43808</v>
      </c>
      <c r="AJ285" s="368" t="s">
        <v>6164</v>
      </c>
      <c r="AK285" s="54" t="s">
        <v>180</v>
      </c>
      <c r="AL285" s="66">
        <f t="shared" si="41"/>
        <v>0.25</v>
      </c>
      <c r="AM285" s="54" t="s">
        <v>133</v>
      </c>
      <c r="AN285" s="57">
        <v>44043</v>
      </c>
      <c r="AO285" s="67" t="s">
        <v>6165</v>
      </c>
      <c r="AP285" s="68">
        <v>0.3</v>
      </c>
      <c r="AQ285" s="57">
        <v>44067</v>
      </c>
      <c r="AR285" s="368" t="s">
        <v>6166</v>
      </c>
      <c r="AS285" s="54" t="s">
        <v>183</v>
      </c>
      <c r="AT285" s="68">
        <v>0.3</v>
      </c>
      <c r="AU285" s="54" t="s">
        <v>115</v>
      </c>
      <c r="AV285" s="57" t="s">
        <v>6167</v>
      </c>
      <c r="AW285" s="648" t="s">
        <v>6168</v>
      </c>
      <c r="AX285" s="68">
        <v>1</v>
      </c>
      <c r="AY285" s="57" t="s">
        <v>5761</v>
      </c>
      <c r="AZ285" s="67" t="s">
        <v>6169</v>
      </c>
      <c r="BA285" s="56" t="s">
        <v>186</v>
      </c>
      <c r="BB285" s="651">
        <v>1</v>
      </c>
      <c r="BC285" s="54" t="s">
        <v>257</v>
      </c>
      <c r="BD285" s="57"/>
      <c r="BE285" s="648"/>
      <c r="BF285" s="68"/>
      <c r="BG285" s="57"/>
      <c r="BH285" s="67"/>
      <c r="BI285" s="56"/>
      <c r="BJ285" s="651"/>
      <c r="BK285" s="54"/>
      <c r="BL285" s="54" t="s">
        <v>310</v>
      </c>
      <c r="BM285" s="54" t="s">
        <v>260</v>
      </c>
      <c r="BN285" s="56" t="s">
        <v>4218</v>
      </c>
      <c r="BO285" s="67" t="s">
        <v>6170</v>
      </c>
      <c r="BP285" s="56" t="s">
        <v>186</v>
      </c>
      <c r="BQ285" s="57" t="s">
        <v>5761</v>
      </c>
      <c r="BR285" s="54" t="s">
        <v>310</v>
      </c>
      <c r="BS285" s="62"/>
      <c r="BT285" s="625"/>
      <c r="BU285" s="626"/>
      <c r="BV285" s="626"/>
      <c r="BW285" s="626"/>
      <c r="BX285" s="626"/>
      <c r="BY285" s="626"/>
      <c r="BZ285" s="626"/>
      <c r="CA285" s="626"/>
      <c r="CB285" s="626"/>
      <c r="CC285" s="626"/>
      <c r="CD285" s="626"/>
      <c r="CE285" s="626"/>
      <c r="CF285" s="626"/>
      <c r="CG285" s="626"/>
      <c r="CH285" s="626"/>
      <c r="CI285" s="626"/>
      <c r="CJ285" s="626"/>
      <c r="CK285" s="626"/>
      <c r="CL285" s="626"/>
      <c r="CM285" s="626"/>
      <c r="CN285" s="626"/>
      <c r="CO285" s="626"/>
      <c r="CP285" s="626"/>
      <c r="CQ285" s="626"/>
      <c r="CR285" s="626"/>
      <c r="CS285" s="626"/>
      <c r="CT285" s="626"/>
      <c r="CU285" s="626"/>
      <c r="CV285" s="626"/>
      <c r="CW285" s="626"/>
      <c r="CX285" s="626"/>
      <c r="CY285" s="626"/>
      <c r="CZ285" s="626"/>
      <c r="DA285" s="626"/>
      <c r="DB285" s="626"/>
      <c r="DC285" s="626"/>
      <c r="DD285" s="626"/>
      <c r="DE285" s="626"/>
      <c r="DF285" s="626"/>
      <c r="DG285" s="626"/>
      <c r="DH285" s="626"/>
      <c r="DI285" s="626"/>
      <c r="DJ285" s="626"/>
      <c r="DK285" s="626"/>
      <c r="DL285" s="626"/>
      <c r="DM285" s="626"/>
      <c r="DN285" s="626"/>
      <c r="DO285" s="626"/>
      <c r="DP285" s="626"/>
    </row>
    <row r="286" spans="1:120" ht="47.25" customHeight="1">
      <c r="A286" s="54">
        <v>161</v>
      </c>
      <c r="B286" s="62">
        <f t="shared" si="32"/>
        <v>98</v>
      </c>
      <c r="C286" s="56" t="s">
        <v>99</v>
      </c>
      <c r="D286" s="54">
        <v>2019</v>
      </c>
      <c r="E286" s="56" t="s">
        <v>5474</v>
      </c>
      <c r="F286" s="57">
        <v>43762</v>
      </c>
      <c r="G286" s="57"/>
      <c r="H286" s="56" t="s">
        <v>102</v>
      </c>
      <c r="I286" s="58" t="s">
        <v>6171</v>
      </c>
      <c r="J286" s="58" t="s">
        <v>6172</v>
      </c>
      <c r="K286" s="58" t="s">
        <v>6173</v>
      </c>
      <c r="L286" s="54" t="s">
        <v>146</v>
      </c>
      <c r="M286" s="368" t="s">
        <v>6174</v>
      </c>
      <c r="N286" s="62"/>
      <c r="O286" s="56">
        <v>6</v>
      </c>
      <c r="P286" s="56" t="s">
        <v>5120</v>
      </c>
      <c r="Q286" s="55" t="s">
        <v>2221</v>
      </c>
      <c r="R286" s="54" t="s">
        <v>6175</v>
      </c>
      <c r="S286" s="624">
        <v>43770</v>
      </c>
      <c r="T286" s="624">
        <v>43921</v>
      </c>
      <c r="U286" s="622"/>
      <c r="V286" s="54"/>
      <c r="W286" s="65">
        <f t="shared" si="31"/>
        <v>43921</v>
      </c>
      <c r="X286" s="82"/>
      <c r="Y286" s="83"/>
      <c r="Z286" s="84"/>
      <c r="AA286" s="85"/>
      <c r="AB286" s="83"/>
      <c r="AC286" s="83"/>
      <c r="AD286" s="83"/>
      <c r="AE286" s="84"/>
      <c r="AF286" s="65">
        <v>43799</v>
      </c>
      <c r="AG286" s="368" t="s">
        <v>6176</v>
      </c>
      <c r="AH286" s="54">
        <v>2</v>
      </c>
      <c r="AI286" s="57">
        <v>43808</v>
      </c>
      <c r="AJ286" s="368" t="s">
        <v>6177</v>
      </c>
      <c r="AK286" s="54" t="s">
        <v>180</v>
      </c>
      <c r="AL286" s="66">
        <v>0.33</v>
      </c>
      <c r="AM286" s="54" t="s">
        <v>133</v>
      </c>
      <c r="AN286" s="57">
        <v>44043</v>
      </c>
      <c r="AO286" s="67" t="s">
        <v>6178</v>
      </c>
      <c r="AP286" s="68">
        <v>0.4</v>
      </c>
      <c r="AQ286" s="57">
        <v>44067</v>
      </c>
      <c r="AR286" s="368" t="s">
        <v>6179</v>
      </c>
      <c r="AS286" s="54" t="s">
        <v>183</v>
      </c>
      <c r="AT286" s="68">
        <v>0.4</v>
      </c>
      <c r="AU286" s="54" t="s">
        <v>115</v>
      </c>
      <c r="AV286" s="57" t="s">
        <v>6167</v>
      </c>
      <c r="AW286" s="648" t="s">
        <v>6180</v>
      </c>
      <c r="AX286" s="68">
        <v>1</v>
      </c>
      <c r="AY286" s="57" t="s">
        <v>5761</v>
      </c>
      <c r="AZ286" s="67" t="s">
        <v>6169</v>
      </c>
      <c r="BA286" s="56" t="s">
        <v>186</v>
      </c>
      <c r="BB286" s="651">
        <v>1</v>
      </c>
      <c r="BC286" s="54" t="s">
        <v>257</v>
      </c>
      <c r="BD286" s="57"/>
      <c r="BE286" s="648"/>
      <c r="BF286" s="68"/>
      <c r="BG286" s="57"/>
      <c r="BH286" s="67"/>
      <c r="BI286" s="56"/>
      <c r="BJ286" s="651"/>
      <c r="BK286" s="54"/>
      <c r="BL286" s="54" t="s">
        <v>310</v>
      </c>
      <c r="BM286" s="54" t="s">
        <v>260</v>
      </c>
      <c r="BN286" s="56" t="s">
        <v>4218</v>
      </c>
      <c r="BO286" s="67" t="s">
        <v>6170</v>
      </c>
      <c r="BP286" s="56" t="s">
        <v>186</v>
      </c>
      <c r="BQ286" s="57" t="s">
        <v>5761</v>
      </c>
      <c r="BR286" s="54" t="s">
        <v>310</v>
      </c>
      <c r="BS286" s="62"/>
      <c r="BT286" s="625"/>
      <c r="BU286" s="626"/>
      <c r="BV286" s="626"/>
      <c r="BW286" s="626"/>
      <c r="BX286" s="626"/>
      <c r="BY286" s="626"/>
      <c r="BZ286" s="626"/>
      <c r="CA286" s="626"/>
      <c r="CB286" s="626"/>
      <c r="CC286" s="626"/>
      <c r="CD286" s="626"/>
      <c r="CE286" s="626"/>
      <c r="CF286" s="626"/>
      <c r="CG286" s="626"/>
      <c r="CH286" s="626"/>
      <c r="CI286" s="626"/>
      <c r="CJ286" s="626"/>
      <c r="CK286" s="626"/>
      <c r="CL286" s="626"/>
      <c r="CM286" s="626"/>
      <c r="CN286" s="626"/>
      <c r="CO286" s="626"/>
      <c r="CP286" s="626"/>
      <c r="CQ286" s="626"/>
      <c r="CR286" s="626"/>
      <c r="CS286" s="626"/>
      <c r="CT286" s="626"/>
      <c r="CU286" s="626"/>
      <c r="CV286" s="626"/>
      <c r="CW286" s="626"/>
      <c r="CX286" s="626"/>
      <c r="CY286" s="626"/>
      <c r="CZ286" s="626"/>
      <c r="DA286" s="626"/>
      <c r="DB286" s="626"/>
      <c r="DC286" s="626"/>
      <c r="DD286" s="626"/>
      <c r="DE286" s="626"/>
      <c r="DF286" s="626"/>
      <c r="DG286" s="626"/>
      <c r="DH286" s="626"/>
      <c r="DI286" s="626"/>
      <c r="DJ286" s="626"/>
      <c r="DK286" s="626"/>
      <c r="DL286" s="626"/>
      <c r="DM286" s="626"/>
      <c r="DN286" s="626"/>
      <c r="DO286" s="626"/>
      <c r="DP286" s="626"/>
    </row>
    <row r="287" spans="1:120" ht="42.75" customHeight="1">
      <c r="A287" s="54">
        <v>163</v>
      </c>
      <c r="B287" s="62">
        <f t="shared" si="32"/>
        <v>99</v>
      </c>
      <c r="C287" s="55" t="s">
        <v>99</v>
      </c>
      <c r="D287" s="56">
        <v>2020</v>
      </c>
      <c r="E287" s="56" t="s">
        <v>6181</v>
      </c>
      <c r="F287" s="65">
        <v>44055</v>
      </c>
      <c r="G287" s="65"/>
      <c r="H287" s="55" t="s">
        <v>102</v>
      </c>
      <c r="I287" s="627" t="s">
        <v>6182</v>
      </c>
      <c r="J287" s="623" t="s">
        <v>6183</v>
      </c>
      <c r="K287" s="368" t="s">
        <v>6184</v>
      </c>
      <c r="L287" s="55" t="s">
        <v>146</v>
      </c>
      <c r="M287" s="627" t="s">
        <v>6185</v>
      </c>
      <c r="N287" s="56"/>
      <c r="O287" s="74">
        <v>1</v>
      </c>
      <c r="P287" s="56" t="s">
        <v>6186</v>
      </c>
      <c r="Q287" s="55" t="s">
        <v>391</v>
      </c>
      <c r="R287" s="81" t="s">
        <v>6187</v>
      </c>
      <c r="S287" s="624">
        <v>44013</v>
      </c>
      <c r="T287" s="624">
        <v>44165</v>
      </c>
      <c r="U287" s="622"/>
      <c r="V287" s="54"/>
      <c r="W287" s="65">
        <f t="shared" si="31"/>
        <v>44165</v>
      </c>
      <c r="X287" s="57"/>
      <c r="Y287" s="62"/>
      <c r="Z287" s="54"/>
      <c r="AA287" s="116"/>
      <c r="AB287" s="62"/>
      <c r="AC287" s="62"/>
      <c r="AD287" s="62"/>
      <c r="AE287" s="54"/>
      <c r="AF287" s="57"/>
      <c r="AG287" s="62"/>
      <c r="AH287" s="62"/>
      <c r="AI287" s="57"/>
      <c r="AJ287" s="62"/>
      <c r="AK287" s="62"/>
      <c r="AL287" s="62"/>
      <c r="AM287" s="54"/>
      <c r="AN287" s="57"/>
      <c r="AO287" s="62"/>
      <c r="AP287" s="54"/>
      <c r="AQ287" s="116"/>
      <c r="AR287" s="62"/>
      <c r="AS287" s="62"/>
      <c r="AT287" s="62"/>
      <c r="AU287" s="54"/>
      <c r="AV287" s="57"/>
      <c r="AW287" s="368" t="s">
        <v>6188</v>
      </c>
      <c r="AX287" s="651">
        <v>1</v>
      </c>
      <c r="AY287" s="57">
        <v>44183</v>
      </c>
      <c r="AZ287" s="638" t="s">
        <v>6189</v>
      </c>
      <c r="BA287" s="56" t="s">
        <v>123</v>
      </c>
      <c r="BB287" s="54">
        <v>100</v>
      </c>
      <c r="BC287" s="54" t="s">
        <v>257</v>
      </c>
      <c r="BD287" s="57"/>
      <c r="BE287" s="368"/>
      <c r="BF287" s="651"/>
      <c r="BG287" s="57"/>
      <c r="BH287" s="638"/>
      <c r="BI287" s="56"/>
      <c r="BJ287" s="54"/>
      <c r="BK287" s="54"/>
      <c r="BL287" s="60" t="s">
        <v>260</v>
      </c>
      <c r="BM287" s="60" t="s">
        <v>260</v>
      </c>
      <c r="BN287" s="54" t="s">
        <v>4218</v>
      </c>
      <c r="BO287" s="638" t="s">
        <v>6190</v>
      </c>
      <c r="BP287" s="54" t="s">
        <v>322</v>
      </c>
      <c r="BQ287" s="57">
        <v>44183</v>
      </c>
      <c r="BR287" s="54" t="s">
        <v>126</v>
      </c>
      <c r="BS287" s="62"/>
      <c r="BT287" s="625"/>
      <c r="BU287" s="626"/>
      <c r="BV287" s="626"/>
      <c r="BW287" s="626"/>
      <c r="BX287" s="626"/>
      <c r="BY287" s="626"/>
      <c r="BZ287" s="626"/>
      <c r="CA287" s="626"/>
      <c r="CB287" s="626"/>
      <c r="CC287" s="626"/>
      <c r="CD287" s="626"/>
      <c r="CE287" s="626"/>
      <c r="CF287" s="626"/>
      <c r="CG287" s="626"/>
      <c r="CH287" s="626"/>
      <c r="CI287" s="626"/>
      <c r="CJ287" s="626"/>
      <c r="CK287" s="626"/>
      <c r="CL287" s="626"/>
      <c r="CM287" s="626"/>
      <c r="CN287" s="626"/>
      <c r="CO287" s="626"/>
      <c r="CP287" s="626"/>
      <c r="CQ287" s="626"/>
      <c r="CR287" s="626"/>
      <c r="CS287" s="626"/>
      <c r="CT287" s="626"/>
      <c r="CU287" s="626"/>
      <c r="CV287" s="626"/>
      <c r="CW287" s="626"/>
      <c r="CX287" s="626"/>
      <c r="CY287" s="626"/>
      <c r="CZ287" s="626"/>
      <c r="DA287" s="626"/>
      <c r="DB287" s="626"/>
      <c r="DC287" s="626"/>
      <c r="DD287" s="626"/>
      <c r="DE287" s="626"/>
      <c r="DF287" s="626"/>
      <c r="DG287" s="626"/>
      <c r="DH287" s="626"/>
      <c r="DI287" s="626"/>
      <c r="DJ287" s="626"/>
      <c r="DK287" s="626"/>
      <c r="DL287" s="626"/>
      <c r="DM287" s="626"/>
      <c r="DN287" s="626"/>
      <c r="DO287" s="626"/>
      <c r="DP287" s="626"/>
    </row>
    <row r="288" spans="1:120" ht="42.75" customHeight="1">
      <c r="A288" s="54">
        <v>0</v>
      </c>
      <c r="B288" s="62">
        <f t="shared" si="32"/>
        <v>100</v>
      </c>
      <c r="C288" s="55" t="s">
        <v>99</v>
      </c>
      <c r="D288" s="56">
        <v>2020</v>
      </c>
      <c r="E288" s="56" t="s">
        <v>6181</v>
      </c>
      <c r="F288" s="65">
        <v>44055</v>
      </c>
      <c r="G288" s="65"/>
      <c r="H288" s="55" t="s">
        <v>102</v>
      </c>
      <c r="I288" s="661" t="s">
        <v>6191</v>
      </c>
      <c r="J288" s="623" t="s">
        <v>6192</v>
      </c>
      <c r="K288" s="368" t="s">
        <v>6184</v>
      </c>
      <c r="L288" s="55" t="s">
        <v>146</v>
      </c>
      <c r="M288" s="627" t="s">
        <v>6193</v>
      </c>
      <c r="N288" s="56"/>
      <c r="O288" s="662">
        <v>1</v>
      </c>
      <c r="P288" s="56" t="s">
        <v>6194</v>
      </c>
      <c r="Q288" s="55" t="s">
        <v>391</v>
      </c>
      <c r="R288" s="81" t="s">
        <v>6187</v>
      </c>
      <c r="S288" s="624">
        <v>44013</v>
      </c>
      <c r="T288" s="624">
        <v>44165</v>
      </c>
      <c r="U288" s="622"/>
      <c r="V288" s="54"/>
      <c r="W288" s="65">
        <f t="shared" si="31"/>
        <v>44165</v>
      </c>
      <c r="X288" s="57"/>
      <c r="Y288" s="62"/>
      <c r="Z288" s="54"/>
      <c r="AA288" s="116"/>
      <c r="AB288" s="62"/>
      <c r="AC288" s="62"/>
      <c r="AD288" s="62"/>
      <c r="AE288" s="54"/>
      <c r="AF288" s="57"/>
      <c r="AG288" s="62"/>
      <c r="AH288" s="62"/>
      <c r="AI288" s="57"/>
      <c r="AJ288" s="62"/>
      <c r="AK288" s="62"/>
      <c r="AL288" s="62"/>
      <c r="AM288" s="54"/>
      <c r="AN288" s="57"/>
      <c r="AO288" s="62"/>
      <c r="AP288" s="54"/>
      <c r="AQ288" s="116"/>
      <c r="AR288" s="62"/>
      <c r="AS288" s="62"/>
      <c r="AT288" s="62"/>
      <c r="AU288" s="54"/>
      <c r="AV288" s="57"/>
      <c r="AW288" s="368" t="s">
        <v>6195</v>
      </c>
      <c r="AX288" s="651">
        <v>1</v>
      </c>
      <c r="AY288" s="57">
        <v>44183</v>
      </c>
      <c r="AZ288" s="638" t="s">
        <v>6196</v>
      </c>
      <c r="BA288" s="56" t="s">
        <v>123</v>
      </c>
      <c r="BB288" s="54">
        <v>100</v>
      </c>
      <c r="BC288" s="54" t="s">
        <v>257</v>
      </c>
      <c r="BD288" s="57"/>
      <c r="BE288" s="368"/>
      <c r="BF288" s="651"/>
      <c r="BG288" s="57"/>
      <c r="BH288" s="638"/>
      <c r="BI288" s="56"/>
      <c r="BJ288" s="54"/>
      <c r="BK288" s="54"/>
      <c r="BL288" s="60" t="s">
        <v>260</v>
      </c>
      <c r="BM288" s="60" t="s">
        <v>260</v>
      </c>
      <c r="BN288" s="54" t="s">
        <v>4218</v>
      </c>
      <c r="BO288" s="638" t="s">
        <v>6197</v>
      </c>
      <c r="BP288" s="54" t="s">
        <v>322</v>
      </c>
      <c r="BQ288" s="57">
        <v>44183</v>
      </c>
      <c r="BR288" s="54" t="s">
        <v>126</v>
      </c>
      <c r="BS288" s="62"/>
      <c r="BT288" s="625"/>
      <c r="BU288" s="626"/>
      <c r="BV288" s="626"/>
      <c r="BW288" s="626"/>
      <c r="BX288" s="626"/>
      <c r="BY288" s="626"/>
      <c r="BZ288" s="626"/>
      <c r="CA288" s="626"/>
      <c r="CB288" s="626"/>
      <c r="CC288" s="626"/>
      <c r="CD288" s="626"/>
      <c r="CE288" s="626"/>
      <c r="CF288" s="626"/>
      <c r="CG288" s="626"/>
      <c r="CH288" s="626"/>
      <c r="CI288" s="626"/>
      <c r="CJ288" s="626"/>
      <c r="CK288" s="626"/>
      <c r="CL288" s="626"/>
      <c r="CM288" s="626"/>
      <c r="CN288" s="626"/>
      <c r="CO288" s="626"/>
      <c r="CP288" s="626"/>
      <c r="CQ288" s="626"/>
      <c r="CR288" s="626"/>
      <c r="CS288" s="626"/>
      <c r="CT288" s="626"/>
      <c r="CU288" s="626"/>
      <c r="CV288" s="626"/>
      <c r="CW288" s="626"/>
      <c r="CX288" s="626"/>
      <c r="CY288" s="626"/>
      <c r="CZ288" s="626"/>
      <c r="DA288" s="626"/>
      <c r="DB288" s="626"/>
      <c r="DC288" s="626"/>
      <c r="DD288" s="626"/>
      <c r="DE288" s="626"/>
      <c r="DF288" s="626"/>
      <c r="DG288" s="626"/>
      <c r="DH288" s="626"/>
      <c r="DI288" s="626"/>
      <c r="DJ288" s="626"/>
      <c r="DK288" s="626"/>
      <c r="DL288" s="626"/>
      <c r="DM288" s="626"/>
      <c r="DN288" s="626"/>
      <c r="DO288" s="626"/>
      <c r="DP288" s="626"/>
    </row>
    <row r="289" spans="1:120" ht="42.75" customHeight="1">
      <c r="A289" s="54">
        <v>164</v>
      </c>
      <c r="B289" s="62">
        <f t="shared" si="32"/>
        <v>101</v>
      </c>
      <c r="C289" s="55" t="s">
        <v>99</v>
      </c>
      <c r="D289" s="56">
        <v>2020</v>
      </c>
      <c r="E289" s="56" t="s">
        <v>6181</v>
      </c>
      <c r="F289" s="65">
        <v>44055</v>
      </c>
      <c r="G289" s="65"/>
      <c r="H289" s="55" t="s">
        <v>102</v>
      </c>
      <c r="I289" s="368" t="s">
        <v>6198</v>
      </c>
      <c r="J289" s="368" t="s">
        <v>6199</v>
      </c>
      <c r="K289" s="368" t="s">
        <v>6200</v>
      </c>
      <c r="L289" s="622" t="s">
        <v>146</v>
      </c>
      <c r="M289" s="368" t="s">
        <v>6201</v>
      </c>
      <c r="N289" s="56"/>
      <c r="O289" s="56">
        <v>1</v>
      </c>
      <c r="P289" s="56" t="s">
        <v>6202</v>
      </c>
      <c r="Q289" s="55" t="s">
        <v>391</v>
      </c>
      <c r="R289" s="81" t="s">
        <v>6187</v>
      </c>
      <c r="S289" s="624">
        <v>44013</v>
      </c>
      <c r="T289" s="624">
        <v>44165</v>
      </c>
      <c r="U289" s="622"/>
      <c r="V289" s="54"/>
      <c r="W289" s="65">
        <f t="shared" si="31"/>
        <v>44165</v>
      </c>
      <c r="X289" s="57"/>
      <c r="Y289" s="62"/>
      <c r="Z289" s="54"/>
      <c r="AA289" s="116"/>
      <c r="AB289" s="62"/>
      <c r="AC289" s="62"/>
      <c r="AD289" s="62"/>
      <c r="AE289" s="54"/>
      <c r="AF289" s="57"/>
      <c r="AG289" s="62"/>
      <c r="AH289" s="62"/>
      <c r="AI289" s="57"/>
      <c r="AJ289" s="62"/>
      <c r="AK289" s="62"/>
      <c r="AL289" s="62"/>
      <c r="AM289" s="54"/>
      <c r="AN289" s="57"/>
      <c r="AO289" s="62"/>
      <c r="AP289" s="54"/>
      <c r="AQ289" s="116"/>
      <c r="AR289" s="62"/>
      <c r="AS289" s="62"/>
      <c r="AT289" s="62"/>
      <c r="AU289" s="54"/>
      <c r="AV289" s="57"/>
      <c r="AW289" s="368" t="s">
        <v>6203</v>
      </c>
      <c r="AX289" s="651">
        <v>1</v>
      </c>
      <c r="AY289" s="57">
        <v>44183</v>
      </c>
      <c r="AZ289" s="638" t="s">
        <v>6204</v>
      </c>
      <c r="BA289" s="56" t="s">
        <v>123</v>
      </c>
      <c r="BB289" s="54">
        <v>100</v>
      </c>
      <c r="BC289" s="54" t="s">
        <v>257</v>
      </c>
      <c r="BD289" s="57"/>
      <c r="BE289" s="368"/>
      <c r="BF289" s="651"/>
      <c r="BG289" s="57"/>
      <c r="BH289" s="638"/>
      <c r="BI289" s="56"/>
      <c r="BJ289" s="54"/>
      <c r="BK289" s="54"/>
      <c r="BL289" s="60" t="s">
        <v>260</v>
      </c>
      <c r="BM289" s="60" t="s">
        <v>260</v>
      </c>
      <c r="BN289" s="54" t="s">
        <v>4218</v>
      </c>
      <c r="BO289" s="638" t="s">
        <v>6204</v>
      </c>
      <c r="BP289" s="54" t="s">
        <v>322</v>
      </c>
      <c r="BQ289" s="57">
        <v>44183</v>
      </c>
      <c r="BR289" s="54" t="s">
        <v>126</v>
      </c>
      <c r="BS289" s="62"/>
      <c r="BT289" s="625"/>
      <c r="BU289" s="626"/>
      <c r="BV289" s="626"/>
      <c r="BW289" s="626"/>
      <c r="BX289" s="626"/>
      <c r="BY289" s="626"/>
      <c r="BZ289" s="626"/>
      <c r="CA289" s="626"/>
      <c r="CB289" s="626"/>
      <c r="CC289" s="626"/>
      <c r="CD289" s="626"/>
      <c r="CE289" s="626"/>
      <c r="CF289" s="626"/>
      <c r="CG289" s="626"/>
      <c r="CH289" s="626"/>
      <c r="CI289" s="626"/>
      <c r="CJ289" s="626"/>
      <c r="CK289" s="626"/>
      <c r="CL289" s="626"/>
      <c r="CM289" s="626"/>
      <c r="CN289" s="626"/>
      <c r="CO289" s="626"/>
      <c r="CP289" s="626"/>
      <c r="CQ289" s="626"/>
      <c r="CR289" s="626"/>
      <c r="CS289" s="626"/>
      <c r="CT289" s="626"/>
      <c r="CU289" s="626"/>
      <c r="CV289" s="626"/>
      <c r="CW289" s="626"/>
      <c r="CX289" s="626"/>
      <c r="CY289" s="626"/>
      <c r="CZ289" s="626"/>
      <c r="DA289" s="626"/>
      <c r="DB289" s="626"/>
      <c r="DC289" s="626"/>
      <c r="DD289" s="626"/>
      <c r="DE289" s="626"/>
      <c r="DF289" s="626"/>
      <c r="DG289" s="626"/>
      <c r="DH289" s="626"/>
      <c r="DI289" s="626"/>
      <c r="DJ289" s="626"/>
      <c r="DK289" s="626"/>
      <c r="DL289" s="626"/>
      <c r="DM289" s="626"/>
      <c r="DN289" s="626"/>
      <c r="DO289" s="626"/>
      <c r="DP289" s="626"/>
    </row>
    <row r="290" spans="1:120" ht="42.75" customHeight="1">
      <c r="A290" s="54">
        <v>0</v>
      </c>
      <c r="B290" s="62">
        <f t="shared" si="32"/>
        <v>102</v>
      </c>
      <c r="C290" s="55" t="s">
        <v>99</v>
      </c>
      <c r="D290" s="56">
        <v>2020</v>
      </c>
      <c r="E290" s="56" t="s">
        <v>6181</v>
      </c>
      <c r="F290" s="65">
        <v>44055</v>
      </c>
      <c r="G290" s="65"/>
      <c r="H290" s="55" t="s">
        <v>102</v>
      </c>
      <c r="I290" s="368" t="s">
        <v>6205</v>
      </c>
      <c r="J290" s="368" t="s">
        <v>6199</v>
      </c>
      <c r="K290" s="368" t="s">
        <v>6200</v>
      </c>
      <c r="L290" s="622" t="s">
        <v>146</v>
      </c>
      <c r="M290" s="368" t="s">
        <v>6206</v>
      </c>
      <c r="N290" s="56"/>
      <c r="O290" s="66">
        <v>1</v>
      </c>
      <c r="P290" s="56" t="s">
        <v>6207</v>
      </c>
      <c r="Q290" s="55" t="s">
        <v>391</v>
      </c>
      <c r="R290" s="81" t="s">
        <v>6187</v>
      </c>
      <c r="S290" s="624">
        <v>44013</v>
      </c>
      <c r="T290" s="624">
        <v>44165</v>
      </c>
      <c r="U290" s="622"/>
      <c r="V290" s="54"/>
      <c r="W290" s="65">
        <f t="shared" si="31"/>
        <v>44165</v>
      </c>
      <c r="X290" s="57"/>
      <c r="Y290" s="62"/>
      <c r="Z290" s="54"/>
      <c r="AA290" s="116"/>
      <c r="AB290" s="62"/>
      <c r="AC290" s="62"/>
      <c r="AD290" s="62"/>
      <c r="AE290" s="54"/>
      <c r="AF290" s="57"/>
      <c r="AG290" s="62"/>
      <c r="AH290" s="62"/>
      <c r="AI290" s="57"/>
      <c r="AJ290" s="62"/>
      <c r="AK290" s="62"/>
      <c r="AL290" s="62"/>
      <c r="AM290" s="54"/>
      <c r="AN290" s="57"/>
      <c r="AO290" s="62"/>
      <c r="AP290" s="54"/>
      <c r="AQ290" s="116"/>
      <c r="AR290" s="62"/>
      <c r="AS290" s="62"/>
      <c r="AT290" s="62"/>
      <c r="AU290" s="54"/>
      <c r="AV290" s="57"/>
      <c r="AW290" s="368" t="s">
        <v>6208</v>
      </c>
      <c r="AX290" s="651">
        <v>1</v>
      </c>
      <c r="AY290" s="57">
        <v>44183</v>
      </c>
      <c r="AZ290" s="638" t="s">
        <v>6204</v>
      </c>
      <c r="BA290" s="56" t="s">
        <v>123</v>
      </c>
      <c r="BB290" s="54">
        <v>100</v>
      </c>
      <c r="BC290" s="54" t="s">
        <v>257</v>
      </c>
      <c r="BD290" s="57"/>
      <c r="BE290" s="368"/>
      <c r="BF290" s="651"/>
      <c r="BG290" s="57"/>
      <c r="BH290" s="638"/>
      <c r="BI290" s="56"/>
      <c r="BJ290" s="54"/>
      <c r="BK290" s="54"/>
      <c r="BL290" s="60" t="s">
        <v>260</v>
      </c>
      <c r="BM290" s="60" t="s">
        <v>260</v>
      </c>
      <c r="BN290" s="54" t="s">
        <v>4218</v>
      </c>
      <c r="BO290" s="638" t="s">
        <v>6204</v>
      </c>
      <c r="BP290" s="54" t="s">
        <v>322</v>
      </c>
      <c r="BQ290" s="57">
        <v>44183</v>
      </c>
      <c r="BR290" s="54" t="s">
        <v>126</v>
      </c>
      <c r="BS290" s="62"/>
      <c r="BT290" s="625"/>
      <c r="BU290" s="626"/>
      <c r="BV290" s="626"/>
      <c r="BW290" s="626"/>
      <c r="BX290" s="626"/>
      <c r="BY290" s="626"/>
      <c r="BZ290" s="626"/>
      <c r="CA290" s="626"/>
      <c r="CB290" s="626"/>
      <c r="CC290" s="626"/>
      <c r="CD290" s="626"/>
      <c r="CE290" s="626"/>
      <c r="CF290" s="626"/>
      <c r="CG290" s="626"/>
      <c r="CH290" s="626"/>
      <c r="CI290" s="626"/>
      <c r="CJ290" s="626"/>
      <c r="CK290" s="626"/>
      <c r="CL290" s="626"/>
      <c r="CM290" s="626"/>
      <c r="CN290" s="626"/>
      <c r="CO290" s="626"/>
      <c r="CP290" s="626"/>
      <c r="CQ290" s="626"/>
      <c r="CR290" s="626"/>
      <c r="CS290" s="626"/>
      <c r="CT290" s="626"/>
      <c r="CU290" s="626"/>
      <c r="CV290" s="626"/>
      <c r="CW290" s="626"/>
      <c r="CX290" s="626"/>
      <c r="CY290" s="626"/>
      <c r="CZ290" s="626"/>
      <c r="DA290" s="626"/>
      <c r="DB290" s="626"/>
      <c r="DC290" s="626"/>
      <c r="DD290" s="626"/>
      <c r="DE290" s="626"/>
      <c r="DF290" s="626"/>
      <c r="DG290" s="626"/>
      <c r="DH290" s="626"/>
      <c r="DI290" s="626"/>
      <c r="DJ290" s="626"/>
      <c r="DK290" s="626"/>
      <c r="DL290" s="626"/>
      <c r="DM290" s="626"/>
      <c r="DN290" s="626"/>
      <c r="DO290" s="626"/>
      <c r="DP290" s="626"/>
    </row>
    <row r="291" spans="1:120" ht="42.75" customHeight="1">
      <c r="A291" s="54">
        <v>165</v>
      </c>
      <c r="B291" s="62">
        <f t="shared" si="32"/>
        <v>103</v>
      </c>
      <c r="C291" s="55" t="s">
        <v>99</v>
      </c>
      <c r="D291" s="56">
        <v>2020</v>
      </c>
      <c r="E291" s="56" t="s">
        <v>6181</v>
      </c>
      <c r="F291" s="65">
        <v>44055</v>
      </c>
      <c r="G291" s="65"/>
      <c r="H291" s="55" t="s">
        <v>102</v>
      </c>
      <c r="I291" s="663" t="s">
        <v>6209</v>
      </c>
      <c r="J291" s="657" t="s">
        <v>6210</v>
      </c>
      <c r="K291" s="368" t="s">
        <v>6211</v>
      </c>
      <c r="L291" s="622" t="s">
        <v>146</v>
      </c>
      <c r="M291" s="627" t="s">
        <v>6212</v>
      </c>
      <c r="N291" s="67"/>
      <c r="O291" s="90">
        <v>100</v>
      </c>
      <c r="P291" s="56" t="s">
        <v>6213</v>
      </c>
      <c r="Q291" s="55" t="s">
        <v>391</v>
      </c>
      <c r="R291" s="81" t="s">
        <v>6187</v>
      </c>
      <c r="S291" s="624">
        <v>44013</v>
      </c>
      <c r="T291" s="624">
        <v>44104</v>
      </c>
      <c r="U291" s="622"/>
      <c r="V291" s="54"/>
      <c r="W291" s="65">
        <f t="shared" si="31"/>
        <v>44104</v>
      </c>
      <c r="X291" s="57"/>
      <c r="Y291" s="62"/>
      <c r="Z291" s="54"/>
      <c r="AA291" s="116"/>
      <c r="AB291" s="62"/>
      <c r="AC291" s="62"/>
      <c r="AD291" s="62"/>
      <c r="AE291" s="54"/>
      <c r="AF291" s="57"/>
      <c r="AG291" s="62"/>
      <c r="AH291" s="62"/>
      <c r="AI291" s="57"/>
      <c r="AJ291" s="62"/>
      <c r="AK291" s="62"/>
      <c r="AL291" s="62"/>
      <c r="AM291" s="54"/>
      <c r="AN291" s="57"/>
      <c r="AO291" s="62"/>
      <c r="AP291" s="54"/>
      <c r="AQ291" s="116"/>
      <c r="AR291" s="62"/>
      <c r="AS291" s="62"/>
      <c r="AT291" s="62"/>
      <c r="AU291" s="54"/>
      <c r="AV291" s="57"/>
      <c r="AW291" s="368" t="s">
        <v>6214</v>
      </c>
      <c r="AX291" s="651">
        <v>1</v>
      </c>
      <c r="AY291" s="57">
        <v>44183</v>
      </c>
      <c r="AZ291" s="638" t="s">
        <v>6215</v>
      </c>
      <c r="BA291" s="56" t="s">
        <v>123</v>
      </c>
      <c r="BB291" s="54">
        <v>100</v>
      </c>
      <c r="BC291" s="54" t="s">
        <v>257</v>
      </c>
      <c r="BD291" s="57"/>
      <c r="BE291" s="368"/>
      <c r="BF291" s="651"/>
      <c r="BG291" s="57"/>
      <c r="BH291" s="638"/>
      <c r="BI291" s="56"/>
      <c r="BJ291" s="54"/>
      <c r="BK291" s="54"/>
      <c r="BL291" s="60" t="s">
        <v>260</v>
      </c>
      <c r="BM291" s="60" t="s">
        <v>260</v>
      </c>
      <c r="BN291" s="54" t="s">
        <v>4218</v>
      </c>
      <c r="BO291" s="638" t="s">
        <v>6216</v>
      </c>
      <c r="BP291" s="54" t="s">
        <v>322</v>
      </c>
      <c r="BQ291" s="57">
        <v>44183</v>
      </c>
      <c r="BR291" s="54" t="s">
        <v>126</v>
      </c>
      <c r="BS291" s="62"/>
      <c r="BT291" s="625"/>
      <c r="BU291" s="626"/>
      <c r="BV291" s="626"/>
      <c r="BW291" s="626"/>
      <c r="BX291" s="626"/>
      <c r="BY291" s="626"/>
      <c r="BZ291" s="626"/>
      <c r="CA291" s="626"/>
      <c r="CB291" s="626"/>
      <c r="CC291" s="626"/>
      <c r="CD291" s="626"/>
      <c r="CE291" s="626"/>
      <c r="CF291" s="626"/>
      <c r="CG291" s="626"/>
      <c r="CH291" s="626"/>
      <c r="CI291" s="626"/>
      <c r="CJ291" s="626"/>
      <c r="CK291" s="626"/>
      <c r="CL291" s="626"/>
      <c r="CM291" s="626"/>
      <c r="CN291" s="626"/>
      <c r="CO291" s="626"/>
      <c r="CP291" s="626"/>
      <c r="CQ291" s="626"/>
      <c r="CR291" s="626"/>
      <c r="CS291" s="626"/>
      <c r="CT291" s="626"/>
      <c r="CU291" s="626"/>
      <c r="CV291" s="626"/>
      <c r="CW291" s="626"/>
      <c r="CX291" s="626"/>
      <c r="CY291" s="626"/>
      <c r="CZ291" s="626"/>
      <c r="DA291" s="626"/>
      <c r="DB291" s="626"/>
      <c r="DC291" s="626"/>
      <c r="DD291" s="626"/>
      <c r="DE291" s="626"/>
      <c r="DF291" s="626"/>
      <c r="DG291" s="626"/>
      <c r="DH291" s="626"/>
      <c r="DI291" s="626"/>
      <c r="DJ291" s="626"/>
      <c r="DK291" s="626"/>
      <c r="DL291" s="626"/>
      <c r="DM291" s="626"/>
      <c r="DN291" s="626"/>
      <c r="DO291" s="626"/>
      <c r="DP291" s="626"/>
    </row>
    <row r="292" spans="1:120" ht="42.75" customHeight="1">
      <c r="A292" s="54">
        <v>166</v>
      </c>
      <c r="B292" s="62">
        <f t="shared" si="32"/>
        <v>104</v>
      </c>
      <c r="C292" s="55" t="s">
        <v>99</v>
      </c>
      <c r="D292" s="56">
        <v>2020</v>
      </c>
      <c r="E292" s="56" t="s">
        <v>6181</v>
      </c>
      <c r="F292" s="65">
        <v>44055</v>
      </c>
      <c r="G292" s="65"/>
      <c r="H292" s="55" t="s">
        <v>102</v>
      </c>
      <c r="I292" s="368" t="s">
        <v>6217</v>
      </c>
      <c r="J292" s="368" t="s">
        <v>6218</v>
      </c>
      <c r="K292" s="368" t="s">
        <v>6219</v>
      </c>
      <c r="L292" s="622" t="s">
        <v>146</v>
      </c>
      <c r="M292" s="627" t="s">
        <v>6220</v>
      </c>
      <c r="N292" s="62"/>
      <c r="O292" s="68">
        <v>1</v>
      </c>
      <c r="P292" s="56" t="s">
        <v>6221</v>
      </c>
      <c r="Q292" s="55" t="s">
        <v>391</v>
      </c>
      <c r="R292" s="81" t="s">
        <v>6187</v>
      </c>
      <c r="S292" s="624">
        <v>44013</v>
      </c>
      <c r="T292" s="624">
        <v>44104</v>
      </c>
      <c r="U292" s="622"/>
      <c r="V292" s="54"/>
      <c r="W292" s="65">
        <f t="shared" si="31"/>
        <v>44104</v>
      </c>
      <c r="X292" s="57"/>
      <c r="Y292" s="62"/>
      <c r="Z292" s="54"/>
      <c r="AA292" s="116"/>
      <c r="AB292" s="62"/>
      <c r="AC292" s="62"/>
      <c r="AD292" s="62"/>
      <c r="AE292" s="54"/>
      <c r="AF292" s="57"/>
      <c r="AG292" s="62"/>
      <c r="AH292" s="62"/>
      <c r="AI292" s="57"/>
      <c r="AJ292" s="62"/>
      <c r="AK292" s="62"/>
      <c r="AL292" s="62"/>
      <c r="AM292" s="54"/>
      <c r="AN292" s="57"/>
      <c r="AO292" s="62"/>
      <c r="AP292" s="54"/>
      <c r="AQ292" s="116"/>
      <c r="AR292" s="62"/>
      <c r="AS292" s="62"/>
      <c r="AT292" s="62"/>
      <c r="AU292" s="54"/>
      <c r="AV292" s="57"/>
      <c r="AW292" s="368" t="s">
        <v>6222</v>
      </c>
      <c r="AX292" s="651">
        <v>1</v>
      </c>
      <c r="AY292" s="57">
        <v>44183</v>
      </c>
      <c r="AZ292" s="638" t="s">
        <v>1011</v>
      </c>
      <c r="BA292" s="56" t="s">
        <v>123</v>
      </c>
      <c r="BB292" s="54">
        <v>100</v>
      </c>
      <c r="BC292" s="54" t="s">
        <v>257</v>
      </c>
      <c r="BD292" s="57"/>
      <c r="BE292" s="368"/>
      <c r="BF292" s="651"/>
      <c r="BG292" s="57"/>
      <c r="BH292" s="638"/>
      <c r="BI292" s="56"/>
      <c r="BJ292" s="54"/>
      <c r="BK292" s="54"/>
      <c r="BL292" s="60" t="s">
        <v>260</v>
      </c>
      <c r="BM292" s="60" t="s">
        <v>260</v>
      </c>
      <c r="BN292" s="54" t="s">
        <v>4218</v>
      </c>
      <c r="BO292" s="368" t="s">
        <v>6223</v>
      </c>
      <c r="BP292" s="54" t="s">
        <v>322</v>
      </c>
      <c r="BQ292" s="57">
        <v>44183</v>
      </c>
      <c r="BR292" s="54" t="s">
        <v>126</v>
      </c>
      <c r="BS292" s="62"/>
      <c r="BT292" s="625"/>
      <c r="BU292" s="626"/>
      <c r="BV292" s="626"/>
      <c r="BW292" s="626"/>
      <c r="BX292" s="626"/>
      <c r="BY292" s="626"/>
      <c r="BZ292" s="626"/>
      <c r="CA292" s="626"/>
      <c r="CB292" s="626"/>
      <c r="CC292" s="626"/>
      <c r="CD292" s="626"/>
      <c r="CE292" s="626"/>
      <c r="CF292" s="626"/>
      <c r="CG292" s="626"/>
      <c r="CH292" s="626"/>
      <c r="CI292" s="626"/>
      <c r="CJ292" s="626"/>
      <c r="CK292" s="626"/>
      <c r="CL292" s="626"/>
      <c r="CM292" s="626"/>
      <c r="CN292" s="626"/>
      <c r="CO292" s="626"/>
      <c r="CP292" s="626"/>
      <c r="CQ292" s="626"/>
      <c r="CR292" s="626"/>
      <c r="CS292" s="626"/>
      <c r="CT292" s="626"/>
      <c r="CU292" s="626"/>
      <c r="CV292" s="626"/>
      <c r="CW292" s="626"/>
      <c r="CX292" s="626"/>
      <c r="CY292" s="626"/>
      <c r="CZ292" s="626"/>
      <c r="DA292" s="626"/>
      <c r="DB292" s="626"/>
      <c r="DC292" s="626"/>
      <c r="DD292" s="626"/>
      <c r="DE292" s="626"/>
      <c r="DF292" s="626"/>
      <c r="DG292" s="626"/>
      <c r="DH292" s="626"/>
      <c r="DI292" s="626"/>
      <c r="DJ292" s="626"/>
      <c r="DK292" s="626"/>
      <c r="DL292" s="626"/>
      <c r="DM292" s="626"/>
      <c r="DN292" s="626"/>
      <c r="DO292" s="626"/>
      <c r="DP292" s="626"/>
    </row>
    <row r="293" spans="1:120" ht="42.75" customHeight="1">
      <c r="A293" s="54">
        <v>166</v>
      </c>
      <c r="B293" s="62">
        <f t="shared" si="32"/>
        <v>105</v>
      </c>
      <c r="C293" s="55" t="s">
        <v>99</v>
      </c>
      <c r="D293" s="56">
        <v>2020</v>
      </c>
      <c r="E293" s="56" t="s">
        <v>6181</v>
      </c>
      <c r="F293" s="65">
        <v>44055</v>
      </c>
      <c r="G293" s="65"/>
      <c r="H293" s="55" t="s">
        <v>102</v>
      </c>
      <c r="I293" s="368" t="s">
        <v>6224</v>
      </c>
      <c r="J293" s="368" t="s">
        <v>6218</v>
      </c>
      <c r="K293" s="368" t="s">
        <v>6219</v>
      </c>
      <c r="L293" s="622" t="s">
        <v>146</v>
      </c>
      <c r="M293" s="627" t="s">
        <v>6225</v>
      </c>
      <c r="N293" s="62"/>
      <c r="O293" s="68">
        <v>1</v>
      </c>
      <c r="P293" s="56" t="s">
        <v>6226</v>
      </c>
      <c r="Q293" s="55" t="s">
        <v>109</v>
      </c>
      <c r="R293" s="81" t="s">
        <v>3633</v>
      </c>
      <c r="S293" s="624">
        <v>44013</v>
      </c>
      <c r="T293" s="624">
        <v>44375</v>
      </c>
      <c r="U293" s="622"/>
      <c r="V293" s="54"/>
      <c r="W293" s="65">
        <f t="shared" si="31"/>
        <v>44375</v>
      </c>
      <c r="X293" s="57"/>
      <c r="Y293" s="62"/>
      <c r="Z293" s="54"/>
      <c r="AA293" s="116"/>
      <c r="AB293" s="62"/>
      <c r="AC293" s="62"/>
      <c r="AD293" s="62"/>
      <c r="AE293" s="54"/>
      <c r="AF293" s="57"/>
      <c r="AG293" s="62"/>
      <c r="AH293" s="62"/>
      <c r="AI293" s="57"/>
      <c r="AJ293" s="62"/>
      <c r="AK293" s="62"/>
      <c r="AL293" s="62"/>
      <c r="AM293" s="54"/>
      <c r="AN293" s="57"/>
      <c r="AO293" s="62"/>
      <c r="AP293" s="54"/>
      <c r="AQ293" s="116"/>
      <c r="AR293" s="62"/>
      <c r="AS293" s="62"/>
      <c r="AT293" s="62"/>
      <c r="AU293" s="54"/>
      <c r="AV293" s="57"/>
      <c r="AW293" s="653"/>
      <c r="AX293" s="54"/>
      <c r="AY293" s="57">
        <v>44182</v>
      </c>
      <c r="AZ293" s="368" t="s">
        <v>6227</v>
      </c>
      <c r="BA293" s="56" t="s">
        <v>119</v>
      </c>
      <c r="BB293" s="68">
        <v>1</v>
      </c>
      <c r="BC293" s="54" t="s">
        <v>257</v>
      </c>
      <c r="BD293" s="57">
        <v>44286</v>
      </c>
      <c r="BE293" s="627" t="s">
        <v>5704</v>
      </c>
      <c r="BF293" s="68">
        <v>0</v>
      </c>
      <c r="BG293" s="57"/>
      <c r="BH293" s="368"/>
      <c r="BI293" s="56"/>
      <c r="BJ293" s="68"/>
      <c r="BK293" s="54"/>
      <c r="BL293" s="60" t="s">
        <v>260</v>
      </c>
      <c r="BM293" s="60" t="s">
        <v>260</v>
      </c>
      <c r="BN293" s="54" t="s">
        <v>4218</v>
      </c>
      <c r="BO293" s="648" t="s">
        <v>6228</v>
      </c>
      <c r="BP293" s="56" t="s">
        <v>114</v>
      </c>
      <c r="BQ293" s="57">
        <v>44182</v>
      </c>
      <c r="BR293" s="54" t="s">
        <v>310</v>
      </c>
      <c r="BS293" s="62"/>
      <c r="BT293" s="625"/>
      <c r="BU293" s="626"/>
      <c r="BV293" s="626"/>
      <c r="BW293" s="626"/>
      <c r="BX293" s="626"/>
      <c r="BY293" s="626"/>
      <c r="BZ293" s="626"/>
      <c r="CA293" s="626"/>
      <c r="CB293" s="626"/>
      <c r="CC293" s="626"/>
      <c r="CD293" s="626"/>
      <c r="CE293" s="626"/>
      <c r="CF293" s="626"/>
      <c r="CG293" s="626"/>
      <c r="CH293" s="626"/>
      <c r="CI293" s="626"/>
      <c r="CJ293" s="626"/>
      <c r="CK293" s="626"/>
      <c r="CL293" s="626"/>
      <c r="CM293" s="626"/>
      <c r="CN293" s="626"/>
      <c r="CO293" s="626"/>
      <c r="CP293" s="626"/>
      <c r="CQ293" s="626"/>
      <c r="CR293" s="626"/>
      <c r="CS293" s="626"/>
      <c r="CT293" s="626"/>
      <c r="CU293" s="626"/>
      <c r="CV293" s="626"/>
      <c r="CW293" s="626"/>
      <c r="CX293" s="626"/>
      <c r="CY293" s="626"/>
      <c r="CZ293" s="626"/>
      <c r="DA293" s="626"/>
      <c r="DB293" s="626"/>
      <c r="DC293" s="626"/>
      <c r="DD293" s="626"/>
      <c r="DE293" s="626"/>
      <c r="DF293" s="626"/>
      <c r="DG293" s="626"/>
      <c r="DH293" s="626"/>
      <c r="DI293" s="626"/>
      <c r="DJ293" s="626"/>
      <c r="DK293" s="626"/>
      <c r="DL293" s="626"/>
      <c r="DM293" s="626"/>
      <c r="DN293" s="626"/>
      <c r="DO293" s="626"/>
      <c r="DP293" s="626"/>
    </row>
    <row r="294" spans="1:120" ht="42.75" customHeight="1">
      <c r="A294" s="54">
        <v>167</v>
      </c>
      <c r="B294" s="62">
        <f t="shared" si="32"/>
        <v>106</v>
      </c>
      <c r="C294" s="55" t="s">
        <v>99</v>
      </c>
      <c r="D294" s="56">
        <v>2020</v>
      </c>
      <c r="E294" s="56" t="s">
        <v>6181</v>
      </c>
      <c r="F294" s="65">
        <v>44055</v>
      </c>
      <c r="G294" s="65"/>
      <c r="H294" s="55" t="s">
        <v>102</v>
      </c>
      <c r="I294" s="368" t="s">
        <v>6229</v>
      </c>
      <c r="J294" s="368" t="s">
        <v>6230</v>
      </c>
      <c r="K294" s="368"/>
      <c r="L294" s="622" t="s">
        <v>172</v>
      </c>
      <c r="M294" s="627" t="s">
        <v>6231</v>
      </c>
      <c r="N294" s="62"/>
      <c r="O294" s="664">
        <v>1</v>
      </c>
      <c r="P294" s="56" t="s">
        <v>6232</v>
      </c>
      <c r="Q294" s="55" t="s">
        <v>391</v>
      </c>
      <c r="R294" s="81" t="s">
        <v>6187</v>
      </c>
      <c r="S294" s="644" t="s">
        <v>6233</v>
      </c>
      <c r="T294" s="644">
        <v>44165</v>
      </c>
      <c r="U294" s="622"/>
      <c r="V294" s="54"/>
      <c r="W294" s="65">
        <f t="shared" si="31"/>
        <v>44165</v>
      </c>
      <c r="X294" s="57"/>
      <c r="Y294" s="62"/>
      <c r="Z294" s="54"/>
      <c r="AA294" s="116"/>
      <c r="AB294" s="62"/>
      <c r="AC294" s="62"/>
      <c r="AD294" s="62"/>
      <c r="AE294" s="54"/>
      <c r="AF294" s="57"/>
      <c r="AG294" s="62"/>
      <c r="AH294" s="62"/>
      <c r="AI294" s="57"/>
      <c r="AJ294" s="62"/>
      <c r="AK294" s="62"/>
      <c r="AL294" s="62"/>
      <c r="AM294" s="54"/>
      <c r="AN294" s="57"/>
      <c r="AO294" s="62"/>
      <c r="AP294" s="54"/>
      <c r="AQ294" s="116"/>
      <c r="AR294" s="62"/>
      <c r="AS294" s="62"/>
      <c r="AT294" s="62"/>
      <c r="AU294" s="54"/>
      <c r="AV294" s="57"/>
      <c r="AW294" s="368" t="s">
        <v>6234</v>
      </c>
      <c r="AX294" s="651">
        <v>1</v>
      </c>
      <c r="AY294" s="57">
        <v>44183</v>
      </c>
      <c r="AZ294" s="638" t="s">
        <v>6235</v>
      </c>
      <c r="BA294" s="56" t="s">
        <v>123</v>
      </c>
      <c r="BB294" s="54">
        <v>100</v>
      </c>
      <c r="BC294" s="54" t="s">
        <v>257</v>
      </c>
      <c r="BD294" s="57"/>
      <c r="BE294" s="368"/>
      <c r="BF294" s="651"/>
      <c r="BG294" s="57"/>
      <c r="BH294" s="638"/>
      <c r="BI294" s="56"/>
      <c r="BJ294" s="54"/>
      <c r="BK294" s="54"/>
      <c r="BL294" s="60" t="s">
        <v>260</v>
      </c>
      <c r="BM294" s="60" t="s">
        <v>260</v>
      </c>
      <c r="BN294" s="54" t="s">
        <v>4218</v>
      </c>
      <c r="BO294" s="638" t="s">
        <v>6235</v>
      </c>
      <c r="BP294" s="54" t="s">
        <v>322</v>
      </c>
      <c r="BQ294" s="57">
        <v>44183</v>
      </c>
      <c r="BR294" s="54" t="s">
        <v>126</v>
      </c>
      <c r="BS294" s="62"/>
      <c r="BT294" s="625"/>
      <c r="BU294" s="626"/>
      <c r="BV294" s="626"/>
      <c r="BW294" s="626"/>
      <c r="BX294" s="626"/>
      <c r="BY294" s="626"/>
      <c r="BZ294" s="626"/>
      <c r="CA294" s="626"/>
      <c r="CB294" s="626"/>
      <c r="CC294" s="626"/>
      <c r="CD294" s="626"/>
      <c r="CE294" s="626"/>
      <c r="CF294" s="626"/>
      <c r="CG294" s="626"/>
      <c r="CH294" s="626"/>
      <c r="CI294" s="626"/>
      <c r="CJ294" s="626"/>
      <c r="CK294" s="626"/>
      <c r="CL294" s="626"/>
      <c r="CM294" s="626"/>
      <c r="CN294" s="626"/>
      <c r="CO294" s="626"/>
      <c r="CP294" s="626"/>
      <c r="CQ294" s="626"/>
      <c r="CR294" s="626"/>
      <c r="CS294" s="626"/>
      <c r="CT294" s="626"/>
      <c r="CU294" s="626"/>
      <c r="CV294" s="626"/>
      <c r="CW294" s="626"/>
      <c r="CX294" s="626"/>
      <c r="CY294" s="626"/>
      <c r="CZ294" s="626"/>
      <c r="DA294" s="626"/>
      <c r="DB294" s="626"/>
      <c r="DC294" s="626"/>
      <c r="DD294" s="626"/>
      <c r="DE294" s="626"/>
      <c r="DF294" s="626"/>
      <c r="DG294" s="626"/>
      <c r="DH294" s="626"/>
      <c r="DI294" s="626"/>
      <c r="DJ294" s="626"/>
      <c r="DK294" s="626"/>
      <c r="DL294" s="626"/>
      <c r="DM294" s="626"/>
      <c r="DN294" s="626"/>
      <c r="DO294" s="626"/>
      <c r="DP294" s="626"/>
    </row>
    <row r="295" spans="1:120" ht="42.75" customHeight="1">
      <c r="A295" s="54">
        <v>168</v>
      </c>
      <c r="B295" s="62">
        <f t="shared" si="32"/>
        <v>107</v>
      </c>
      <c r="C295" s="55" t="s">
        <v>99</v>
      </c>
      <c r="D295" s="56">
        <v>2020</v>
      </c>
      <c r="E295" s="56" t="s">
        <v>6181</v>
      </c>
      <c r="F295" s="65">
        <v>44055</v>
      </c>
      <c r="G295" s="65"/>
      <c r="H295" s="55" t="s">
        <v>370</v>
      </c>
      <c r="I295" s="368" t="s">
        <v>6236</v>
      </c>
      <c r="J295" s="368" t="s">
        <v>6237</v>
      </c>
      <c r="K295" s="368" t="s">
        <v>6238</v>
      </c>
      <c r="L295" s="622" t="s">
        <v>172</v>
      </c>
      <c r="M295" s="368" t="s">
        <v>6239</v>
      </c>
      <c r="N295" s="67"/>
      <c r="O295" s="74">
        <v>1</v>
      </c>
      <c r="P295" s="255" t="s">
        <v>6240</v>
      </c>
      <c r="Q295" s="55" t="s">
        <v>391</v>
      </c>
      <c r="R295" s="81" t="s">
        <v>6187</v>
      </c>
      <c r="S295" s="644">
        <v>44013</v>
      </c>
      <c r="T295" s="644">
        <v>44165</v>
      </c>
      <c r="U295" s="622"/>
      <c r="V295" s="54"/>
      <c r="W295" s="65">
        <f t="shared" si="31"/>
        <v>44165</v>
      </c>
      <c r="X295" s="57"/>
      <c r="Y295" s="62"/>
      <c r="Z295" s="54"/>
      <c r="AA295" s="116"/>
      <c r="AB295" s="62"/>
      <c r="AC295" s="62"/>
      <c r="AD295" s="62"/>
      <c r="AE295" s="54"/>
      <c r="AF295" s="57"/>
      <c r="AG295" s="62"/>
      <c r="AH295" s="62"/>
      <c r="AI295" s="57"/>
      <c r="AJ295" s="62"/>
      <c r="AK295" s="62"/>
      <c r="AL295" s="62"/>
      <c r="AM295" s="54"/>
      <c r="AN295" s="57"/>
      <c r="AO295" s="62"/>
      <c r="AP295" s="54"/>
      <c r="AQ295" s="116"/>
      <c r="AR295" s="62"/>
      <c r="AS295" s="62"/>
      <c r="AT295" s="62"/>
      <c r="AU295" s="54"/>
      <c r="AV295" s="57"/>
      <c r="AW295" s="368" t="s">
        <v>6241</v>
      </c>
      <c r="AX295" s="651">
        <v>1</v>
      </c>
      <c r="AY295" s="57">
        <v>44183</v>
      </c>
      <c r="AZ295" s="638" t="s">
        <v>6242</v>
      </c>
      <c r="BA295" s="56" t="s">
        <v>123</v>
      </c>
      <c r="BB295" s="54">
        <v>100</v>
      </c>
      <c r="BC295" s="54" t="s">
        <v>257</v>
      </c>
      <c r="BD295" s="57"/>
      <c r="BE295" s="368"/>
      <c r="BF295" s="651"/>
      <c r="BG295" s="57"/>
      <c r="BH295" s="638"/>
      <c r="BI295" s="56"/>
      <c r="BJ295" s="54"/>
      <c r="BK295" s="54"/>
      <c r="BL295" s="60" t="s">
        <v>260</v>
      </c>
      <c r="BM295" s="60" t="s">
        <v>260</v>
      </c>
      <c r="BN295" s="54" t="s">
        <v>4218</v>
      </c>
      <c r="BO295" s="638" t="s">
        <v>6242</v>
      </c>
      <c r="BP295" s="54" t="s">
        <v>322</v>
      </c>
      <c r="BQ295" s="57">
        <v>44183</v>
      </c>
      <c r="BR295" s="54" t="s">
        <v>126</v>
      </c>
      <c r="BS295" s="62"/>
      <c r="BT295" s="625"/>
      <c r="BU295" s="626"/>
      <c r="BV295" s="626"/>
      <c r="BW295" s="626"/>
      <c r="BX295" s="626"/>
      <c r="BY295" s="626"/>
      <c r="BZ295" s="626"/>
      <c r="CA295" s="626"/>
      <c r="CB295" s="626"/>
      <c r="CC295" s="626"/>
      <c r="CD295" s="626"/>
      <c r="CE295" s="626"/>
      <c r="CF295" s="626"/>
      <c r="CG295" s="626"/>
      <c r="CH295" s="626"/>
      <c r="CI295" s="626"/>
      <c r="CJ295" s="626"/>
      <c r="CK295" s="626"/>
      <c r="CL295" s="626"/>
      <c r="CM295" s="626"/>
      <c r="CN295" s="626"/>
      <c r="CO295" s="626"/>
      <c r="CP295" s="626"/>
      <c r="CQ295" s="626"/>
      <c r="CR295" s="626"/>
      <c r="CS295" s="626"/>
      <c r="CT295" s="626"/>
      <c r="CU295" s="626"/>
      <c r="CV295" s="626"/>
      <c r="CW295" s="626"/>
      <c r="CX295" s="626"/>
      <c r="CY295" s="626"/>
      <c r="CZ295" s="626"/>
      <c r="DA295" s="626"/>
      <c r="DB295" s="626"/>
      <c r="DC295" s="626"/>
      <c r="DD295" s="626"/>
      <c r="DE295" s="626"/>
      <c r="DF295" s="626"/>
      <c r="DG295" s="626"/>
      <c r="DH295" s="626"/>
      <c r="DI295" s="626"/>
      <c r="DJ295" s="626"/>
      <c r="DK295" s="626"/>
      <c r="DL295" s="626"/>
      <c r="DM295" s="626"/>
      <c r="DN295" s="626"/>
      <c r="DO295" s="626"/>
      <c r="DP295" s="626"/>
    </row>
    <row r="296" spans="1:120" ht="42.75" customHeight="1">
      <c r="A296" s="54">
        <v>171</v>
      </c>
      <c r="B296" s="62">
        <f t="shared" si="32"/>
        <v>108</v>
      </c>
      <c r="C296" s="55" t="s">
        <v>99</v>
      </c>
      <c r="D296" s="56">
        <v>2020</v>
      </c>
      <c r="E296" s="158" t="s">
        <v>526</v>
      </c>
      <c r="F296" s="65">
        <v>44057</v>
      </c>
      <c r="G296" s="65"/>
      <c r="H296" s="164" t="s">
        <v>102</v>
      </c>
      <c r="I296" s="378" t="s">
        <v>6243</v>
      </c>
      <c r="J296" s="378" t="s">
        <v>6244</v>
      </c>
      <c r="K296" s="378" t="s">
        <v>6245</v>
      </c>
      <c r="L296" s="164" t="s">
        <v>146</v>
      </c>
      <c r="M296" s="379" t="s">
        <v>6246</v>
      </c>
      <c r="N296" s="158"/>
      <c r="O296" s="68">
        <v>1</v>
      </c>
      <c r="P296" s="163" t="s">
        <v>6247</v>
      </c>
      <c r="Q296" s="164" t="s">
        <v>391</v>
      </c>
      <c r="R296" s="163" t="s">
        <v>491</v>
      </c>
      <c r="S296" s="624">
        <v>44070</v>
      </c>
      <c r="T296" s="644">
        <v>44196</v>
      </c>
      <c r="U296" s="622"/>
      <c r="V296" s="54"/>
      <c r="W296" s="65">
        <f t="shared" si="31"/>
        <v>44196</v>
      </c>
      <c r="X296" s="57"/>
      <c r="Y296" s="62"/>
      <c r="Z296" s="54"/>
      <c r="AA296" s="116"/>
      <c r="AB296" s="62"/>
      <c r="AC296" s="62"/>
      <c r="AD296" s="62"/>
      <c r="AE296" s="54"/>
      <c r="AF296" s="57"/>
      <c r="AG296" s="62"/>
      <c r="AH296" s="62"/>
      <c r="AI296" s="57"/>
      <c r="AJ296" s="62"/>
      <c r="AK296" s="62"/>
      <c r="AL296" s="62"/>
      <c r="AM296" s="54"/>
      <c r="AN296" s="57"/>
      <c r="AO296" s="62"/>
      <c r="AP296" s="54"/>
      <c r="AQ296" s="116"/>
      <c r="AR296" s="62"/>
      <c r="AS296" s="62"/>
      <c r="AT296" s="62"/>
      <c r="AU296" s="54"/>
      <c r="AV296" s="57"/>
      <c r="AW296" s="648" t="s">
        <v>6248</v>
      </c>
      <c r="AX296" s="651">
        <v>1</v>
      </c>
      <c r="AY296" s="57">
        <v>44182</v>
      </c>
      <c r="AZ296" s="648" t="s">
        <v>6249</v>
      </c>
      <c r="BA296" s="56" t="s">
        <v>119</v>
      </c>
      <c r="BB296" s="68">
        <v>1</v>
      </c>
      <c r="BC296" s="54" t="s">
        <v>257</v>
      </c>
      <c r="BD296" s="57"/>
      <c r="BE296" s="648"/>
      <c r="BF296" s="651"/>
      <c r="BG296" s="57"/>
      <c r="BH296" s="648"/>
      <c r="BI296" s="56"/>
      <c r="BJ296" s="68"/>
      <c r="BK296" s="54"/>
      <c r="BL296" s="60" t="s">
        <v>260</v>
      </c>
      <c r="BM296" s="60" t="s">
        <v>260</v>
      </c>
      <c r="BN296" s="54" t="s">
        <v>4218</v>
      </c>
      <c r="BO296" s="67" t="s">
        <v>6249</v>
      </c>
      <c r="BP296" s="56" t="s">
        <v>6093</v>
      </c>
      <c r="BQ296" s="57">
        <v>44182</v>
      </c>
      <c r="BR296" s="54" t="s">
        <v>310</v>
      </c>
      <c r="BS296" s="62"/>
      <c r="BT296" s="625"/>
      <c r="BU296" s="626"/>
      <c r="BV296" s="626"/>
      <c r="BW296" s="626"/>
      <c r="BX296" s="626"/>
      <c r="BY296" s="626"/>
      <c r="BZ296" s="626"/>
      <c r="CA296" s="626"/>
      <c r="CB296" s="626"/>
      <c r="CC296" s="626"/>
      <c r="CD296" s="626"/>
      <c r="CE296" s="626"/>
      <c r="CF296" s="626"/>
      <c r="CG296" s="626"/>
      <c r="CH296" s="626"/>
      <c r="CI296" s="626"/>
      <c r="CJ296" s="626"/>
      <c r="CK296" s="626"/>
      <c r="CL296" s="626"/>
      <c r="CM296" s="626"/>
      <c r="CN296" s="626"/>
      <c r="CO296" s="626"/>
      <c r="CP296" s="626"/>
      <c r="CQ296" s="626"/>
      <c r="CR296" s="626"/>
      <c r="CS296" s="626"/>
      <c r="CT296" s="626"/>
      <c r="CU296" s="626"/>
      <c r="CV296" s="626"/>
      <c r="CW296" s="626"/>
      <c r="CX296" s="626"/>
      <c r="CY296" s="626"/>
      <c r="CZ296" s="626"/>
      <c r="DA296" s="626"/>
      <c r="DB296" s="626"/>
      <c r="DC296" s="626"/>
      <c r="DD296" s="626"/>
      <c r="DE296" s="626"/>
      <c r="DF296" s="626"/>
      <c r="DG296" s="626"/>
      <c r="DH296" s="626"/>
      <c r="DI296" s="626"/>
      <c r="DJ296" s="626"/>
      <c r="DK296" s="626"/>
      <c r="DL296" s="626"/>
      <c r="DM296" s="626"/>
      <c r="DN296" s="626"/>
      <c r="DO296" s="626"/>
      <c r="DP296" s="626"/>
    </row>
    <row r="297" spans="1:120" ht="42.75" customHeight="1">
      <c r="A297" s="54">
        <v>0</v>
      </c>
      <c r="B297" s="62">
        <f t="shared" si="32"/>
        <v>109</v>
      </c>
      <c r="C297" s="55" t="s">
        <v>99</v>
      </c>
      <c r="D297" s="56">
        <v>2020</v>
      </c>
      <c r="E297" s="158" t="s">
        <v>526</v>
      </c>
      <c r="F297" s="65">
        <v>44057</v>
      </c>
      <c r="G297" s="65"/>
      <c r="H297" s="164" t="s">
        <v>102</v>
      </c>
      <c r="I297" s="378" t="s">
        <v>6250</v>
      </c>
      <c r="J297" s="378" t="s">
        <v>6244</v>
      </c>
      <c r="K297" s="378" t="s">
        <v>6245</v>
      </c>
      <c r="L297" s="164" t="s">
        <v>146</v>
      </c>
      <c r="M297" s="379" t="s">
        <v>6251</v>
      </c>
      <c r="N297" s="158"/>
      <c r="O297" s="68">
        <v>1</v>
      </c>
      <c r="P297" s="163" t="s">
        <v>6252</v>
      </c>
      <c r="Q297" s="164" t="s">
        <v>475</v>
      </c>
      <c r="R297" s="163" t="s">
        <v>3757</v>
      </c>
      <c r="S297" s="624">
        <v>44070</v>
      </c>
      <c r="T297" s="644">
        <v>44196</v>
      </c>
      <c r="U297" s="622"/>
      <c r="V297" s="54"/>
      <c r="W297" s="65">
        <f t="shared" si="31"/>
        <v>44196</v>
      </c>
      <c r="X297" s="57"/>
      <c r="Y297" s="62"/>
      <c r="Z297" s="54"/>
      <c r="AA297" s="116"/>
      <c r="AB297" s="62"/>
      <c r="AC297" s="62"/>
      <c r="AD297" s="62"/>
      <c r="AE297" s="54"/>
      <c r="AF297" s="57"/>
      <c r="AG297" s="62"/>
      <c r="AH297" s="62"/>
      <c r="AI297" s="57"/>
      <c r="AJ297" s="62"/>
      <c r="AK297" s="62"/>
      <c r="AL297" s="62"/>
      <c r="AM297" s="54"/>
      <c r="AN297" s="57"/>
      <c r="AO297" s="62"/>
      <c r="AP297" s="54"/>
      <c r="AQ297" s="116"/>
      <c r="AR297" s="62"/>
      <c r="AS297" s="62"/>
      <c r="AT297" s="62"/>
      <c r="AU297" s="54"/>
      <c r="AV297" s="57">
        <v>44172</v>
      </c>
      <c r="AW297" s="648" t="s">
        <v>6253</v>
      </c>
      <c r="AX297" s="68">
        <v>1</v>
      </c>
      <c r="AY297" s="57" t="s">
        <v>5761</v>
      </c>
      <c r="AZ297" s="67" t="s">
        <v>5768</v>
      </c>
      <c r="BA297" s="56" t="s">
        <v>186</v>
      </c>
      <c r="BB297" s="68">
        <v>1</v>
      </c>
      <c r="BC297" s="54" t="s">
        <v>257</v>
      </c>
      <c r="BD297" s="57">
        <v>44286</v>
      </c>
      <c r="BE297" s="648" t="s">
        <v>5769</v>
      </c>
      <c r="BF297" s="68">
        <v>0</v>
      </c>
      <c r="BG297" s="57"/>
      <c r="BH297" s="67"/>
      <c r="BI297" s="56"/>
      <c r="BJ297" s="68"/>
      <c r="BK297" s="54"/>
      <c r="BL297" s="60" t="s">
        <v>260</v>
      </c>
      <c r="BM297" s="60" t="s">
        <v>260</v>
      </c>
      <c r="BN297" s="54" t="s">
        <v>4218</v>
      </c>
      <c r="BO297" s="67" t="s">
        <v>6254</v>
      </c>
      <c r="BP297" s="56" t="s">
        <v>5771</v>
      </c>
      <c r="BQ297" s="57" t="s">
        <v>5761</v>
      </c>
      <c r="BR297" s="54" t="s">
        <v>310</v>
      </c>
      <c r="BS297" s="62"/>
      <c r="BT297" s="625"/>
      <c r="BU297" s="626"/>
      <c r="BV297" s="626"/>
      <c r="BW297" s="626"/>
      <c r="BX297" s="626"/>
      <c r="BY297" s="626"/>
      <c r="BZ297" s="626"/>
      <c r="CA297" s="626"/>
      <c r="CB297" s="626"/>
      <c r="CC297" s="626"/>
      <c r="CD297" s="626"/>
      <c r="CE297" s="626"/>
      <c r="CF297" s="626"/>
      <c r="CG297" s="626"/>
      <c r="CH297" s="626"/>
      <c r="CI297" s="626"/>
      <c r="CJ297" s="626"/>
      <c r="CK297" s="626"/>
      <c r="CL297" s="626"/>
      <c r="CM297" s="626"/>
      <c r="CN297" s="626"/>
      <c r="CO297" s="626"/>
      <c r="CP297" s="626"/>
      <c r="CQ297" s="626"/>
      <c r="CR297" s="626"/>
      <c r="CS297" s="626"/>
      <c r="CT297" s="626"/>
      <c r="CU297" s="626"/>
      <c r="CV297" s="626"/>
      <c r="CW297" s="626"/>
      <c r="CX297" s="626"/>
      <c r="CY297" s="626"/>
      <c r="CZ297" s="626"/>
      <c r="DA297" s="626"/>
      <c r="DB297" s="626"/>
      <c r="DC297" s="626"/>
      <c r="DD297" s="626"/>
      <c r="DE297" s="626"/>
      <c r="DF297" s="626"/>
      <c r="DG297" s="626"/>
      <c r="DH297" s="626"/>
      <c r="DI297" s="626"/>
      <c r="DJ297" s="626"/>
      <c r="DK297" s="626"/>
      <c r="DL297" s="626"/>
      <c r="DM297" s="626"/>
      <c r="DN297" s="626"/>
      <c r="DO297" s="626"/>
      <c r="DP297" s="626"/>
    </row>
    <row r="298" spans="1:120" ht="42.75" customHeight="1">
      <c r="A298" s="54">
        <v>172</v>
      </c>
      <c r="B298" s="62">
        <f t="shared" si="32"/>
        <v>110</v>
      </c>
      <c r="C298" s="55" t="s">
        <v>99</v>
      </c>
      <c r="D298" s="56">
        <v>2020</v>
      </c>
      <c r="E298" s="158" t="s">
        <v>526</v>
      </c>
      <c r="F298" s="65">
        <v>44057</v>
      </c>
      <c r="G298" s="65"/>
      <c r="H298" s="164" t="s">
        <v>102</v>
      </c>
      <c r="I298" s="665" t="s">
        <v>6255</v>
      </c>
      <c r="J298" s="378" t="s">
        <v>6256</v>
      </c>
      <c r="K298" s="378" t="s">
        <v>6257</v>
      </c>
      <c r="L298" s="164" t="s">
        <v>146</v>
      </c>
      <c r="M298" s="379" t="s">
        <v>6258</v>
      </c>
      <c r="N298" s="158"/>
      <c r="O298" s="649">
        <v>1</v>
      </c>
      <c r="P298" s="163" t="s">
        <v>6259</v>
      </c>
      <c r="Q298" s="164" t="s">
        <v>167</v>
      </c>
      <c r="R298" s="163" t="s">
        <v>6260</v>
      </c>
      <c r="S298" s="624">
        <v>44075</v>
      </c>
      <c r="T298" s="644">
        <v>44134</v>
      </c>
      <c r="U298" s="622"/>
      <c r="V298" s="54"/>
      <c r="W298" s="65">
        <f t="shared" si="31"/>
        <v>44134</v>
      </c>
      <c r="X298" s="57"/>
      <c r="Y298" s="62"/>
      <c r="Z298" s="54"/>
      <c r="AA298" s="116"/>
      <c r="AB298" s="62"/>
      <c r="AC298" s="62"/>
      <c r="AD298" s="62"/>
      <c r="AE298" s="54"/>
      <c r="AF298" s="57"/>
      <c r="AG298" s="62"/>
      <c r="AH298" s="62"/>
      <c r="AI298" s="57"/>
      <c r="AJ298" s="62"/>
      <c r="AK298" s="62"/>
      <c r="AL298" s="62"/>
      <c r="AM298" s="54"/>
      <c r="AN298" s="57"/>
      <c r="AO298" s="62"/>
      <c r="AP298" s="54"/>
      <c r="AQ298" s="116"/>
      <c r="AR298" s="62"/>
      <c r="AS298" s="62"/>
      <c r="AT298" s="62"/>
      <c r="AU298" s="54"/>
      <c r="AV298" s="57">
        <v>44172</v>
      </c>
      <c r="AW298" s="648" t="s">
        <v>6261</v>
      </c>
      <c r="AX298" s="68">
        <v>1</v>
      </c>
      <c r="AY298" s="57">
        <v>44183</v>
      </c>
      <c r="AZ298" s="67" t="s">
        <v>6262</v>
      </c>
      <c r="BA298" s="56" t="s">
        <v>186</v>
      </c>
      <c r="BB298" s="651">
        <v>1</v>
      </c>
      <c r="BC298" s="54" t="s">
        <v>257</v>
      </c>
      <c r="BD298" s="57"/>
      <c r="BE298" s="648"/>
      <c r="BF298" s="68"/>
      <c r="BG298" s="57"/>
      <c r="BH298" s="67"/>
      <c r="BI298" s="56"/>
      <c r="BJ298" s="651"/>
      <c r="BK298" s="54"/>
      <c r="BL298" s="60" t="s">
        <v>260</v>
      </c>
      <c r="BM298" s="60" t="s">
        <v>260</v>
      </c>
      <c r="BN298" s="54" t="s">
        <v>4218</v>
      </c>
      <c r="BO298" s="67" t="s">
        <v>6263</v>
      </c>
      <c r="BP298" s="56" t="s">
        <v>5760</v>
      </c>
      <c r="BQ298" s="57" t="s">
        <v>5761</v>
      </c>
      <c r="BR298" s="54" t="s">
        <v>310</v>
      </c>
      <c r="BS298" s="62"/>
      <c r="BT298" s="625"/>
      <c r="BU298" s="626"/>
      <c r="BV298" s="626"/>
      <c r="BW298" s="626"/>
      <c r="BX298" s="626"/>
      <c r="BY298" s="626"/>
      <c r="BZ298" s="626"/>
      <c r="CA298" s="626"/>
      <c r="CB298" s="626"/>
      <c r="CC298" s="626"/>
      <c r="CD298" s="626"/>
      <c r="CE298" s="626"/>
      <c r="CF298" s="626"/>
      <c r="CG298" s="626"/>
      <c r="CH298" s="626"/>
      <c r="CI298" s="626"/>
      <c r="CJ298" s="626"/>
      <c r="CK298" s="626"/>
      <c r="CL298" s="626"/>
      <c r="CM298" s="626"/>
      <c r="CN298" s="626"/>
      <c r="CO298" s="626"/>
      <c r="CP298" s="626"/>
      <c r="CQ298" s="626"/>
      <c r="CR298" s="626"/>
      <c r="CS298" s="626"/>
      <c r="CT298" s="626"/>
      <c r="CU298" s="626"/>
      <c r="CV298" s="626"/>
      <c r="CW298" s="626"/>
      <c r="CX298" s="626"/>
      <c r="CY298" s="626"/>
      <c r="CZ298" s="626"/>
      <c r="DA298" s="626"/>
      <c r="DB298" s="626"/>
      <c r="DC298" s="626"/>
      <c r="DD298" s="626"/>
      <c r="DE298" s="626"/>
      <c r="DF298" s="626"/>
      <c r="DG298" s="626"/>
      <c r="DH298" s="626"/>
      <c r="DI298" s="626"/>
      <c r="DJ298" s="626"/>
      <c r="DK298" s="626"/>
      <c r="DL298" s="626"/>
      <c r="DM298" s="626"/>
      <c r="DN298" s="626"/>
      <c r="DO298" s="626"/>
      <c r="DP298" s="626"/>
    </row>
    <row r="299" spans="1:120" ht="42.75" customHeight="1">
      <c r="A299" s="54">
        <v>0</v>
      </c>
      <c r="B299" s="62">
        <f t="shared" si="32"/>
        <v>111</v>
      </c>
      <c r="C299" s="55" t="s">
        <v>99</v>
      </c>
      <c r="D299" s="56">
        <v>2020</v>
      </c>
      <c r="E299" s="158" t="s">
        <v>526</v>
      </c>
      <c r="F299" s="65">
        <v>44057</v>
      </c>
      <c r="G299" s="65"/>
      <c r="H299" s="164" t="s">
        <v>102</v>
      </c>
      <c r="I299" s="665" t="s">
        <v>6264</v>
      </c>
      <c r="J299" s="378" t="s">
        <v>6256</v>
      </c>
      <c r="K299" s="378" t="s">
        <v>6257</v>
      </c>
      <c r="L299" s="164" t="s">
        <v>106</v>
      </c>
      <c r="M299" s="379" t="s">
        <v>6265</v>
      </c>
      <c r="N299" s="158"/>
      <c r="O299" s="68">
        <v>1</v>
      </c>
      <c r="P299" s="163" t="s">
        <v>6266</v>
      </c>
      <c r="Q299" s="164" t="s">
        <v>167</v>
      </c>
      <c r="R299" s="163" t="s">
        <v>6267</v>
      </c>
      <c r="S299" s="624">
        <v>44075</v>
      </c>
      <c r="T299" s="644">
        <v>44134</v>
      </c>
      <c r="U299" s="622"/>
      <c r="V299" s="54"/>
      <c r="W299" s="65">
        <f t="shared" si="31"/>
        <v>44134</v>
      </c>
      <c r="X299" s="57"/>
      <c r="Y299" s="62"/>
      <c r="Z299" s="54"/>
      <c r="AA299" s="116"/>
      <c r="AB299" s="62"/>
      <c r="AC299" s="62"/>
      <c r="AD299" s="62"/>
      <c r="AE299" s="54"/>
      <c r="AF299" s="57"/>
      <c r="AG299" s="62"/>
      <c r="AH299" s="62"/>
      <c r="AI299" s="57"/>
      <c r="AJ299" s="62"/>
      <c r="AK299" s="62"/>
      <c r="AL299" s="62"/>
      <c r="AM299" s="54"/>
      <c r="AN299" s="57"/>
      <c r="AO299" s="62"/>
      <c r="AP299" s="54"/>
      <c r="AQ299" s="116"/>
      <c r="AR299" s="62"/>
      <c r="AS299" s="62"/>
      <c r="AT299" s="62"/>
      <c r="AU299" s="54"/>
      <c r="AV299" s="57">
        <v>44172</v>
      </c>
      <c r="AW299" s="648" t="s">
        <v>6268</v>
      </c>
      <c r="AX299" s="68">
        <v>1</v>
      </c>
      <c r="AY299" s="57">
        <v>44183</v>
      </c>
      <c r="AZ299" s="67" t="s">
        <v>6269</v>
      </c>
      <c r="BA299" s="56" t="s">
        <v>186</v>
      </c>
      <c r="BB299" s="651">
        <v>1</v>
      </c>
      <c r="BC299" s="54" t="s">
        <v>257</v>
      </c>
      <c r="BD299" s="57"/>
      <c r="BE299" s="648"/>
      <c r="BF299" s="68"/>
      <c r="BG299" s="57"/>
      <c r="BH299" s="67"/>
      <c r="BI299" s="56"/>
      <c r="BJ299" s="651"/>
      <c r="BK299" s="54"/>
      <c r="BL299" s="60" t="s">
        <v>260</v>
      </c>
      <c r="BM299" s="60" t="s">
        <v>260</v>
      </c>
      <c r="BN299" s="54" t="s">
        <v>4218</v>
      </c>
      <c r="BO299" s="67" t="s">
        <v>6270</v>
      </c>
      <c r="BP299" s="56" t="s">
        <v>5760</v>
      </c>
      <c r="BQ299" s="57" t="s">
        <v>5761</v>
      </c>
      <c r="BR299" s="54" t="s">
        <v>310</v>
      </c>
      <c r="BS299" s="62"/>
      <c r="BT299" s="625"/>
      <c r="BU299" s="626"/>
      <c r="BV299" s="626"/>
      <c r="BW299" s="626"/>
      <c r="BX299" s="626"/>
      <c r="BY299" s="626"/>
      <c r="BZ299" s="626"/>
      <c r="CA299" s="626"/>
      <c r="CB299" s="626"/>
      <c r="CC299" s="626"/>
      <c r="CD299" s="626"/>
      <c r="CE299" s="626"/>
      <c r="CF299" s="626"/>
      <c r="CG299" s="626"/>
      <c r="CH299" s="626"/>
      <c r="CI299" s="626"/>
      <c r="CJ299" s="626"/>
      <c r="CK299" s="626"/>
      <c r="CL299" s="626"/>
      <c r="CM299" s="626"/>
      <c r="CN299" s="626"/>
      <c r="CO299" s="626"/>
      <c r="CP299" s="626"/>
      <c r="CQ299" s="626"/>
      <c r="CR299" s="626"/>
      <c r="CS299" s="626"/>
      <c r="CT299" s="626"/>
      <c r="CU299" s="626"/>
      <c r="CV299" s="626"/>
      <c r="CW299" s="626"/>
      <c r="CX299" s="626"/>
      <c r="CY299" s="626"/>
      <c r="CZ299" s="626"/>
      <c r="DA299" s="626"/>
      <c r="DB299" s="626"/>
      <c r="DC299" s="626"/>
      <c r="DD299" s="626"/>
      <c r="DE299" s="626"/>
      <c r="DF299" s="626"/>
      <c r="DG299" s="626"/>
      <c r="DH299" s="626"/>
      <c r="DI299" s="626"/>
      <c r="DJ299" s="626"/>
      <c r="DK299" s="626"/>
      <c r="DL299" s="626"/>
      <c r="DM299" s="626"/>
      <c r="DN299" s="626"/>
      <c r="DO299" s="626"/>
      <c r="DP299" s="626"/>
    </row>
    <row r="300" spans="1:120" ht="42.75" customHeight="1">
      <c r="A300" s="54">
        <v>173</v>
      </c>
      <c r="B300" s="62">
        <f t="shared" si="32"/>
        <v>112</v>
      </c>
      <c r="C300" s="55" t="s">
        <v>99</v>
      </c>
      <c r="D300" s="56">
        <v>2020</v>
      </c>
      <c r="E300" s="158" t="s">
        <v>526</v>
      </c>
      <c r="F300" s="65">
        <v>44057</v>
      </c>
      <c r="G300" s="65"/>
      <c r="H300" s="164" t="s">
        <v>370</v>
      </c>
      <c r="I300" s="378" t="s">
        <v>6271</v>
      </c>
      <c r="J300" s="378" t="s">
        <v>6272</v>
      </c>
      <c r="K300" s="378" t="s">
        <v>6273</v>
      </c>
      <c r="L300" s="164" t="s">
        <v>146</v>
      </c>
      <c r="M300" s="379" t="s">
        <v>6274</v>
      </c>
      <c r="N300" s="158"/>
      <c r="O300" s="649">
        <v>1</v>
      </c>
      <c r="P300" s="163" t="s">
        <v>6275</v>
      </c>
      <c r="Q300" s="164" t="s">
        <v>391</v>
      </c>
      <c r="R300" s="163" t="s">
        <v>491</v>
      </c>
      <c r="S300" s="624">
        <v>44070</v>
      </c>
      <c r="T300" s="644">
        <v>44104</v>
      </c>
      <c r="U300" s="622"/>
      <c r="V300" s="54"/>
      <c r="W300" s="65">
        <f t="shared" si="31"/>
        <v>44104</v>
      </c>
      <c r="X300" s="57"/>
      <c r="Y300" s="62"/>
      <c r="Z300" s="54"/>
      <c r="AA300" s="116"/>
      <c r="AB300" s="62"/>
      <c r="AC300" s="62"/>
      <c r="AD300" s="62"/>
      <c r="AE300" s="54"/>
      <c r="AF300" s="57"/>
      <c r="AG300" s="62"/>
      <c r="AH300" s="62"/>
      <c r="AI300" s="57"/>
      <c r="AJ300" s="62"/>
      <c r="AK300" s="62"/>
      <c r="AL300" s="62"/>
      <c r="AM300" s="54"/>
      <c r="AN300" s="57"/>
      <c r="AO300" s="62"/>
      <c r="AP300" s="54"/>
      <c r="AQ300" s="116"/>
      <c r="AR300" s="62"/>
      <c r="AS300" s="62"/>
      <c r="AT300" s="62"/>
      <c r="AU300" s="54"/>
      <c r="AV300" s="57"/>
      <c r="AW300" s="648" t="s">
        <v>6248</v>
      </c>
      <c r="AX300" s="651">
        <v>1</v>
      </c>
      <c r="AY300" s="57">
        <v>44182</v>
      </c>
      <c r="AZ300" s="648" t="s">
        <v>6276</v>
      </c>
      <c r="BA300" s="56" t="s">
        <v>119</v>
      </c>
      <c r="BB300" s="68">
        <v>1</v>
      </c>
      <c r="BC300" s="54" t="s">
        <v>257</v>
      </c>
      <c r="BD300" s="57"/>
      <c r="BE300" s="648"/>
      <c r="BF300" s="651"/>
      <c r="BG300" s="57"/>
      <c r="BH300" s="648"/>
      <c r="BI300" s="56"/>
      <c r="BJ300" s="68"/>
      <c r="BK300" s="54"/>
      <c r="BL300" s="60" t="s">
        <v>260</v>
      </c>
      <c r="BM300" s="60" t="s">
        <v>260</v>
      </c>
      <c r="BN300" s="54" t="s">
        <v>4218</v>
      </c>
      <c r="BO300" s="648" t="s">
        <v>6276</v>
      </c>
      <c r="BP300" s="56" t="s">
        <v>6093</v>
      </c>
      <c r="BQ300" s="57">
        <v>44182</v>
      </c>
      <c r="BR300" s="54" t="s">
        <v>310</v>
      </c>
      <c r="BS300" s="62"/>
      <c r="BT300" s="625"/>
      <c r="BU300" s="626"/>
      <c r="BV300" s="626"/>
      <c r="BW300" s="626"/>
      <c r="BX300" s="626"/>
      <c r="BY300" s="626"/>
      <c r="BZ300" s="626"/>
      <c r="CA300" s="626"/>
      <c r="CB300" s="626"/>
      <c r="CC300" s="626"/>
      <c r="CD300" s="626"/>
      <c r="CE300" s="626"/>
      <c r="CF300" s="626"/>
      <c r="CG300" s="626"/>
      <c r="CH300" s="626"/>
      <c r="CI300" s="626"/>
      <c r="CJ300" s="626"/>
      <c r="CK300" s="626"/>
      <c r="CL300" s="626"/>
      <c r="CM300" s="626"/>
      <c r="CN300" s="626"/>
      <c r="CO300" s="626"/>
      <c r="CP300" s="626"/>
      <c r="CQ300" s="626"/>
      <c r="CR300" s="626"/>
      <c r="CS300" s="626"/>
      <c r="CT300" s="626"/>
      <c r="CU300" s="626"/>
      <c r="CV300" s="626"/>
      <c r="CW300" s="626"/>
      <c r="CX300" s="626"/>
      <c r="CY300" s="626"/>
      <c r="CZ300" s="626"/>
      <c r="DA300" s="626"/>
      <c r="DB300" s="626"/>
      <c r="DC300" s="626"/>
      <c r="DD300" s="626"/>
      <c r="DE300" s="626"/>
      <c r="DF300" s="626"/>
      <c r="DG300" s="626"/>
      <c r="DH300" s="626"/>
      <c r="DI300" s="626"/>
      <c r="DJ300" s="626"/>
      <c r="DK300" s="626"/>
      <c r="DL300" s="626"/>
      <c r="DM300" s="626"/>
      <c r="DN300" s="626"/>
      <c r="DO300" s="626"/>
      <c r="DP300" s="626"/>
    </row>
    <row r="301" spans="1:120" ht="42.75" customHeight="1">
      <c r="A301" s="54">
        <v>0</v>
      </c>
      <c r="B301" s="62">
        <f t="shared" si="32"/>
        <v>113</v>
      </c>
      <c r="C301" s="55" t="s">
        <v>99</v>
      </c>
      <c r="D301" s="56">
        <v>2020</v>
      </c>
      <c r="E301" s="158" t="s">
        <v>526</v>
      </c>
      <c r="F301" s="65">
        <v>44057</v>
      </c>
      <c r="G301" s="65"/>
      <c r="H301" s="164" t="s">
        <v>370</v>
      </c>
      <c r="I301" s="378" t="s">
        <v>6277</v>
      </c>
      <c r="J301" s="378" t="s">
        <v>6272</v>
      </c>
      <c r="K301" s="378" t="s">
        <v>6278</v>
      </c>
      <c r="L301" s="164" t="s">
        <v>146</v>
      </c>
      <c r="M301" s="379" t="s">
        <v>6279</v>
      </c>
      <c r="N301" s="158"/>
      <c r="O301" s="68">
        <v>1</v>
      </c>
      <c r="P301" s="163" t="s">
        <v>6247</v>
      </c>
      <c r="Q301" s="164" t="s">
        <v>391</v>
      </c>
      <c r="R301" s="163" t="s">
        <v>491</v>
      </c>
      <c r="S301" s="624">
        <v>44070</v>
      </c>
      <c r="T301" s="644">
        <v>44196</v>
      </c>
      <c r="U301" s="622"/>
      <c r="V301" s="54"/>
      <c r="W301" s="65">
        <f t="shared" si="31"/>
        <v>44196</v>
      </c>
      <c r="X301" s="57"/>
      <c r="Y301" s="62"/>
      <c r="Z301" s="54"/>
      <c r="AA301" s="116"/>
      <c r="AB301" s="62"/>
      <c r="AC301" s="62"/>
      <c r="AD301" s="62"/>
      <c r="AE301" s="54"/>
      <c r="AF301" s="57"/>
      <c r="AG301" s="62"/>
      <c r="AH301" s="62"/>
      <c r="AI301" s="57"/>
      <c r="AJ301" s="62"/>
      <c r="AK301" s="62"/>
      <c r="AL301" s="62"/>
      <c r="AM301" s="54"/>
      <c r="AN301" s="57"/>
      <c r="AO301" s="62"/>
      <c r="AP301" s="54"/>
      <c r="AQ301" s="116"/>
      <c r="AR301" s="62"/>
      <c r="AS301" s="62"/>
      <c r="AT301" s="62"/>
      <c r="AU301" s="54"/>
      <c r="AV301" s="57"/>
      <c r="AW301" s="648" t="s">
        <v>6248</v>
      </c>
      <c r="AX301" s="651">
        <v>1</v>
      </c>
      <c r="AY301" s="57">
        <v>44182</v>
      </c>
      <c r="AZ301" s="648" t="s">
        <v>6249</v>
      </c>
      <c r="BA301" s="56" t="s">
        <v>119</v>
      </c>
      <c r="BB301" s="68">
        <v>1</v>
      </c>
      <c r="BC301" s="54" t="s">
        <v>257</v>
      </c>
      <c r="BD301" s="57"/>
      <c r="BE301" s="648"/>
      <c r="BF301" s="651"/>
      <c r="BG301" s="57"/>
      <c r="BH301" s="648"/>
      <c r="BI301" s="56"/>
      <c r="BJ301" s="68"/>
      <c r="BK301" s="54"/>
      <c r="BL301" s="60" t="s">
        <v>260</v>
      </c>
      <c r="BM301" s="60" t="s">
        <v>260</v>
      </c>
      <c r="BN301" s="54" t="s">
        <v>4218</v>
      </c>
      <c r="BO301" s="67" t="s">
        <v>6249</v>
      </c>
      <c r="BP301" s="56" t="s">
        <v>6093</v>
      </c>
      <c r="BQ301" s="57">
        <v>44182</v>
      </c>
      <c r="BR301" s="54" t="s">
        <v>310</v>
      </c>
      <c r="BS301" s="62"/>
      <c r="BT301" s="625"/>
      <c r="BU301" s="626"/>
      <c r="BV301" s="626"/>
      <c r="BW301" s="626"/>
      <c r="BX301" s="626"/>
      <c r="BY301" s="626"/>
      <c r="BZ301" s="626"/>
      <c r="CA301" s="626"/>
      <c r="CB301" s="626"/>
      <c r="CC301" s="626"/>
      <c r="CD301" s="626"/>
      <c r="CE301" s="626"/>
      <c r="CF301" s="626"/>
      <c r="CG301" s="626"/>
      <c r="CH301" s="626"/>
      <c r="CI301" s="626"/>
      <c r="CJ301" s="626"/>
      <c r="CK301" s="626"/>
      <c r="CL301" s="626"/>
      <c r="CM301" s="626"/>
      <c r="CN301" s="626"/>
      <c r="CO301" s="626"/>
      <c r="CP301" s="626"/>
      <c r="CQ301" s="626"/>
      <c r="CR301" s="626"/>
      <c r="CS301" s="626"/>
      <c r="CT301" s="626"/>
      <c r="CU301" s="626"/>
      <c r="CV301" s="626"/>
      <c r="CW301" s="626"/>
      <c r="CX301" s="626"/>
      <c r="CY301" s="626"/>
      <c r="CZ301" s="626"/>
      <c r="DA301" s="626"/>
      <c r="DB301" s="626"/>
      <c r="DC301" s="626"/>
      <c r="DD301" s="626"/>
      <c r="DE301" s="626"/>
      <c r="DF301" s="626"/>
      <c r="DG301" s="626"/>
      <c r="DH301" s="626"/>
      <c r="DI301" s="626"/>
      <c r="DJ301" s="626"/>
      <c r="DK301" s="626"/>
      <c r="DL301" s="626"/>
      <c r="DM301" s="626"/>
      <c r="DN301" s="626"/>
      <c r="DO301" s="626"/>
      <c r="DP301" s="626"/>
    </row>
    <row r="302" spans="1:120" ht="124.5" customHeight="1">
      <c r="A302" s="54">
        <v>0</v>
      </c>
      <c r="B302" s="62">
        <f t="shared" si="32"/>
        <v>114</v>
      </c>
      <c r="C302" s="55" t="s">
        <v>99</v>
      </c>
      <c r="D302" s="56">
        <v>2020</v>
      </c>
      <c r="E302" s="158" t="s">
        <v>526</v>
      </c>
      <c r="F302" s="65">
        <v>44057</v>
      </c>
      <c r="G302" s="65"/>
      <c r="H302" s="164" t="s">
        <v>370</v>
      </c>
      <c r="I302" s="378" t="s">
        <v>6280</v>
      </c>
      <c r="J302" s="378" t="s">
        <v>6272</v>
      </c>
      <c r="K302" s="378" t="s">
        <v>6278</v>
      </c>
      <c r="L302" s="164" t="s">
        <v>146</v>
      </c>
      <c r="M302" s="379" t="s">
        <v>6281</v>
      </c>
      <c r="N302" s="158"/>
      <c r="O302" s="68">
        <v>1</v>
      </c>
      <c r="P302" s="163" t="s">
        <v>6282</v>
      </c>
      <c r="Q302" s="164" t="s">
        <v>391</v>
      </c>
      <c r="R302" s="163" t="s">
        <v>491</v>
      </c>
      <c r="S302" s="624">
        <v>44070</v>
      </c>
      <c r="T302" s="644">
        <v>44196</v>
      </c>
      <c r="U302" s="622"/>
      <c r="V302" s="54"/>
      <c r="W302" s="65">
        <f t="shared" si="31"/>
        <v>44196</v>
      </c>
      <c r="X302" s="57"/>
      <c r="Y302" s="62"/>
      <c r="Z302" s="54"/>
      <c r="AA302" s="116"/>
      <c r="AB302" s="62"/>
      <c r="AC302" s="62"/>
      <c r="AD302" s="62"/>
      <c r="AE302" s="54"/>
      <c r="AF302" s="57"/>
      <c r="AG302" s="62"/>
      <c r="AH302" s="62"/>
      <c r="AI302" s="57"/>
      <c r="AJ302" s="62"/>
      <c r="AK302" s="62"/>
      <c r="AL302" s="62"/>
      <c r="AM302" s="54"/>
      <c r="AN302" s="57"/>
      <c r="AO302" s="62"/>
      <c r="AP302" s="54"/>
      <c r="AQ302" s="116"/>
      <c r="AR302" s="62"/>
      <c r="AS302" s="62"/>
      <c r="AT302" s="62"/>
      <c r="AU302" s="54"/>
      <c r="AV302" s="57"/>
      <c r="AW302" s="648" t="s">
        <v>6248</v>
      </c>
      <c r="AX302" s="651">
        <v>1</v>
      </c>
      <c r="AY302" s="57">
        <v>44182</v>
      </c>
      <c r="AZ302" s="648" t="s">
        <v>6283</v>
      </c>
      <c r="BA302" s="56" t="s">
        <v>119</v>
      </c>
      <c r="BB302" s="68">
        <v>1</v>
      </c>
      <c r="BC302" s="54" t="s">
        <v>257</v>
      </c>
      <c r="BD302" s="57"/>
      <c r="BE302" s="648"/>
      <c r="BF302" s="651"/>
      <c r="BG302" s="57"/>
      <c r="BH302" s="648"/>
      <c r="BI302" s="56"/>
      <c r="BJ302" s="68"/>
      <c r="BK302" s="54"/>
      <c r="BL302" s="60" t="s">
        <v>260</v>
      </c>
      <c r="BM302" s="60" t="s">
        <v>260</v>
      </c>
      <c r="BN302" s="54" t="s">
        <v>4218</v>
      </c>
      <c r="BO302" s="648" t="s">
        <v>6284</v>
      </c>
      <c r="BP302" s="56" t="s">
        <v>6093</v>
      </c>
      <c r="BQ302" s="57">
        <v>44182</v>
      </c>
      <c r="BR302" s="54" t="s">
        <v>310</v>
      </c>
      <c r="BS302" s="62"/>
      <c r="BT302" s="625"/>
      <c r="BU302" s="626"/>
      <c r="BV302" s="626"/>
      <c r="BW302" s="626"/>
      <c r="BX302" s="626"/>
      <c r="BY302" s="626"/>
      <c r="BZ302" s="626"/>
      <c r="CA302" s="626"/>
      <c r="CB302" s="626"/>
      <c r="CC302" s="626"/>
      <c r="CD302" s="626"/>
      <c r="CE302" s="626"/>
      <c r="CF302" s="626"/>
      <c r="CG302" s="626"/>
      <c r="CH302" s="626"/>
      <c r="CI302" s="626"/>
      <c r="CJ302" s="626"/>
      <c r="CK302" s="626"/>
      <c r="CL302" s="626"/>
      <c r="CM302" s="626"/>
      <c r="CN302" s="626"/>
      <c r="CO302" s="626"/>
      <c r="CP302" s="626"/>
      <c r="CQ302" s="626"/>
      <c r="CR302" s="626"/>
      <c r="CS302" s="626"/>
      <c r="CT302" s="626"/>
      <c r="CU302" s="626"/>
      <c r="CV302" s="626"/>
      <c r="CW302" s="626"/>
      <c r="CX302" s="626"/>
      <c r="CY302" s="626"/>
      <c r="CZ302" s="626"/>
      <c r="DA302" s="626"/>
      <c r="DB302" s="626"/>
      <c r="DC302" s="626"/>
      <c r="DD302" s="626"/>
      <c r="DE302" s="626"/>
      <c r="DF302" s="626"/>
      <c r="DG302" s="626"/>
      <c r="DH302" s="626"/>
      <c r="DI302" s="626"/>
      <c r="DJ302" s="626"/>
      <c r="DK302" s="626"/>
      <c r="DL302" s="626"/>
      <c r="DM302" s="626"/>
      <c r="DN302" s="626"/>
      <c r="DO302" s="626"/>
      <c r="DP302" s="626"/>
    </row>
    <row r="303" spans="1:120" ht="38.25" customHeight="1">
      <c r="A303" s="54">
        <v>0</v>
      </c>
      <c r="B303" s="62">
        <f t="shared" si="32"/>
        <v>115</v>
      </c>
      <c r="C303" s="55" t="s">
        <v>99</v>
      </c>
      <c r="D303" s="56">
        <v>2020</v>
      </c>
      <c r="E303" s="158" t="s">
        <v>526</v>
      </c>
      <c r="F303" s="65">
        <v>44057</v>
      </c>
      <c r="G303" s="65"/>
      <c r="H303" s="164" t="s">
        <v>370</v>
      </c>
      <c r="I303" s="378" t="s">
        <v>6285</v>
      </c>
      <c r="J303" s="378" t="s">
        <v>6272</v>
      </c>
      <c r="K303" s="378" t="s">
        <v>6278</v>
      </c>
      <c r="L303" s="164" t="s">
        <v>146</v>
      </c>
      <c r="M303" s="379" t="s">
        <v>6286</v>
      </c>
      <c r="N303" s="158"/>
      <c r="O303" s="68">
        <v>1</v>
      </c>
      <c r="P303" s="163" t="s">
        <v>6252</v>
      </c>
      <c r="Q303" s="164" t="s">
        <v>475</v>
      </c>
      <c r="R303" s="163" t="s">
        <v>3757</v>
      </c>
      <c r="S303" s="624">
        <v>44070</v>
      </c>
      <c r="T303" s="644">
        <v>44196</v>
      </c>
      <c r="U303" s="622"/>
      <c r="V303" s="54"/>
      <c r="W303" s="65">
        <f t="shared" si="31"/>
        <v>44196</v>
      </c>
      <c r="X303" s="57"/>
      <c r="Y303" s="62"/>
      <c r="Z303" s="54"/>
      <c r="AA303" s="116"/>
      <c r="AB303" s="62"/>
      <c r="AC303" s="62"/>
      <c r="AD303" s="62"/>
      <c r="AE303" s="54"/>
      <c r="AF303" s="57"/>
      <c r="AG303" s="62"/>
      <c r="AH303" s="62"/>
      <c r="AI303" s="57"/>
      <c r="AJ303" s="62"/>
      <c r="AK303" s="62"/>
      <c r="AL303" s="62"/>
      <c r="AM303" s="54"/>
      <c r="AN303" s="57"/>
      <c r="AO303" s="62"/>
      <c r="AP303" s="54"/>
      <c r="AQ303" s="116"/>
      <c r="AR303" s="62"/>
      <c r="AS303" s="62"/>
      <c r="AT303" s="62"/>
      <c r="AU303" s="54"/>
      <c r="AV303" s="57">
        <v>44172</v>
      </c>
      <c r="AW303" s="648" t="s">
        <v>6287</v>
      </c>
      <c r="AX303" s="68">
        <v>1</v>
      </c>
      <c r="AY303" s="57" t="s">
        <v>5761</v>
      </c>
      <c r="AZ303" s="67" t="s">
        <v>6288</v>
      </c>
      <c r="BA303" s="56" t="s">
        <v>186</v>
      </c>
      <c r="BB303" s="68">
        <v>1</v>
      </c>
      <c r="BC303" s="54" t="s">
        <v>257</v>
      </c>
      <c r="BD303" s="57">
        <v>44286</v>
      </c>
      <c r="BE303" s="648" t="s">
        <v>5769</v>
      </c>
      <c r="BF303" s="68">
        <v>0</v>
      </c>
      <c r="BG303" s="57"/>
      <c r="BH303" s="67"/>
      <c r="BI303" s="56"/>
      <c r="BJ303" s="68"/>
      <c r="BK303" s="54"/>
      <c r="BL303" s="60" t="s">
        <v>260</v>
      </c>
      <c r="BM303" s="60" t="s">
        <v>260</v>
      </c>
      <c r="BN303" s="54" t="s">
        <v>4218</v>
      </c>
      <c r="BO303" s="67" t="s">
        <v>6254</v>
      </c>
      <c r="BP303" s="56" t="s">
        <v>5771</v>
      </c>
      <c r="BQ303" s="57" t="s">
        <v>5761</v>
      </c>
      <c r="BR303" s="54" t="s">
        <v>310</v>
      </c>
      <c r="BS303" s="62"/>
      <c r="BT303" s="625"/>
      <c r="BU303" s="626"/>
      <c r="BV303" s="626"/>
      <c r="BW303" s="626"/>
      <c r="BX303" s="626"/>
      <c r="BY303" s="626"/>
      <c r="BZ303" s="626"/>
      <c r="CA303" s="626"/>
      <c r="CB303" s="626"/>
      <c r="CC303" s="626"/>
      <c r="CD303" s="626"/>
      <c r="CE303" s="626"/>
      <c r="CF303" s="626"/>
      <c r="CG303" s="626"/>
      <c r="CH303" s="626"/>
      <c r="CI303" s="626"/>
      <c r="CJ303" s="626"/>
      <c r="CK303" s="626"/>
      <c r="CL303" s="626"/>
      <c r="CM303" s="626"/>
      <c r="CN303" s="626"/>
      <c r="CO303" s="626"/>
      <c r="CP303" s="626"/>
      <c r="CQ303" s="626"/>
      <c r="CR303" s="626"/>
      <c r="CS303" s="626"/>
      <c r="CT303" s="626"/>
      <c r="CU303" s="626"/>
      <c r="CV303" s="626"/>
      <c r="CW303" s="626"/>
      <c r="CX303" s="626"/>
      <c r="CY303" s="626"/>
      <c r="CZ303" s="626"/>
      <c r="DA303" s="626"/>
      <c r="DB303" s="626"/>
      <c r="DC303" s="626"/>
      <c r="DD303" s="626"/>
      <c r="DE303" s="626"/>
      <c r="DF303" s="626"/>
      <c r="DG303" s="626"/>
      <c r="DH303" s="626"/>
      <c r="DI303" s="626"/>
      <c r="DJ303" s="626"/>
      <c r="DK303" s="626"/>
      <c r="DL303" s="626"/>
      <c r="DM303" s="626"/>
      <c r="DN303" s="626"/>
      <c r="DO303" s="626"/>
      <c r="DP303" s="626"/>
    </row>
    <row r="304" spans="1:120" ht="38.25" customHeight="1">
      <c r="A304" s="54">
        <v>174</v>
      </c>
      <c r="B304" s="62">
        <f t="shared" si="32"/>
        <v>116</v>
      </c>
      <c r="C304" s="55" t="s">
        <v>99</v>
      </c>
      <c r="D304" s="56">
        <v>2020</v>
      </c>
      <c r="E304" s="158" t="s">
        <v>526</v>
      </c>
      <c r="F304" s="65">
        <v>44057</v>
      </c>
      <c r="G304" s="65"/>
      <c r="H304" s="164" t="s">
        <v>370</v>
      </c>
      <c r="I304" s="378" t="s">
        <v>6289</v>
      </c>
      <c r="J304" s="378" t="s">
        <v>6290</v>
      </c>
      <c r="K304" s="378" t="s">
        <v>6291</v>
      </c>
      <c r="L304" s="164" t="s">
        <v>146</v>
      </c>
      <c r="M304" s="379" t="s">
        <v>6292</v>
      </c>
      <c r="N304" s="158"/>
      <c r="O304" s="68">
        <v>1</v>
      </c>
      <c r="P304" s="163" t="s">
        <v>6293</v>
      </c>
      <c r="Q304" s="164" t="s">
        <v>391</v>
      </c>
      <c r="R304" s="163" t="s">
        <v>491</v>
      </c>
      <c r="S304" s="624">
        <v>44070</v>
      </c>
      <c r="T304" s="644">
        <v>44104</v>
      </c>
      <c r="U304" s="622"/>
      <c r="V304" s="54"/>
      <c r="W304" s="65">
        <f t="shared" si="31"/>
        <v>44104</v>
      </c>
      <c r="X304" s="57"/>
      <c r="Y304" s="62"/>
      <c r="Z304" s="54"/>
      <c r="AA304" s="116"/>
      <c r="AB304" s="62"/>
      <c r="AC304" s="62"/>
      <c r="AD304" s="62"/>
      <c r="AE304" s="54"/>
      <c r="AF304" s="57"/>
      <c r="AG304" s="62"/>
      <c r="AH304" s="62"/>
      <c r="AI304" s="57"/>
      <c r="AJ304" s="62"/>
      <c r="AK304" s="62"/>
      <c r="AL304" s="62"/>
      <c r="AM304" s="54"/>
      <c r="AN304" s="57"/>
      <c r="AO304" s="62"/>
      <c r="AP304" s="54"/>
      <c r="AQ304" s="116"/>
      <c r="AR304" s="62"/>
      <c r="AS304" s="62"/>
      <c r="AT304" s="62"/>
      <c r="AU304" s="54"/>
      <c r="AV304" s="57"/>
      <c r="AW304" s="648" t="s">
        <v>6248</v>
      </c>
      <c r="AX304" s="651">
        <v>1</v>
      </c>
      <c r="AY304" s="57">
        <v>44182</v>
      </c>
      <c r="AZ304" s="368" t="s">
        <v>6294</v>
      </c>
      <c r="BA304" s="56" t="s">
        <v>119</v>
      </c>
      <c r="BB304" s="68">
        <v>1</v>
      </c>
      <c r="BC304" s="54" t="s">
        <v>257</v>
      </c>
      <c r="BD304" s="57"/>
      <c r="BE304" s="648"/>
      <c r="BF304" s="651"/>
      <c r="BG304" s="57"/>
      <c r="BH304" s="368"/>
      <c r="BI304" s="56"/>
      <c r="BJ304" s="68"/>
      <c r="BK304" s="54"/>
      <c r="BL304" s="60" t="s">
        <v>260</v>
      </c>
      <c r="BM304" s="60" t="s">
        <v>260</v>
      </c>
      <c r="BN304" s="54" t="s">
        <v>4218</v>
      </c>
      <c r="BO304" s="368" t="s">
        <v>6294</v>
      </c>
      <c r="BP304" s="56" t="s">
        <v>6093</v>
      </c>
      <c r="BQ304" s="57">
        <v>44182</v>
      </c>
      <c r="BR304" s="54" t="s">
        <v>310</v>
      </c>
      <c r="BS304" s="62"/>
      <c r="BT304" s="625"/>
      <c r="BU304" s="626"/>
      <c r="BV304" s="626"/>
      <c r="BW304" s="626"/>
      <c r="BX304" s="626"/>
      <c r="BY304" s="626"/>
      <c r="BZ304" s="626"/>
      <c r="CA304" s="626"/>
      <c r="CB304" s="626"/>
      <c r="CC304" s="626"/>
      <c r="CD304" s="626"/>
      <c r="CE304" s="626"/>
      <c r="CF304" s="626"/>
      <c r="CG304" s="626"/>
      <c r="CH304" s="626"/>
      <c r="CI304" s="626"/>
      <c r="CJ304" s="626"/>
      <c r="CK304" s="626"/>
      <c r="CL304" s="626"/>
      <c r="CM304" s="626"/>
      <c r="CN304" s="626"/>
      <c r="CO304" s="626"/>
      <c r="CP304" s="626"/>
      <c r="CQ304" s="626"/>
      <c r="CR304" s="626"/>
      <c r="CS304" s="626"/>
      <c r="CT304" s="626"/>
      <c r="CU304" s="626"/>
      <c r="CV304" s="626"/>
      <c r="CW304" s="626"/>
      <c r="CX304" s="626"/>
      <c r="CY304" s="626"/>
      <c r="CZ304" s="626"/>
      <c r="DA304" s="626"/>
      <c r="DB304" s="626"/>
      <c r="DC304" s="626"/>
      <c r="DD304" s="626"/>
      <c r="DE304" s="626"/>
      <c r="DF304" s="626"/>
      <c r="DG304" s="626"/>
      <c r="DH304" s="626"/>
      <c r="DI304" s="626"/>
      <c r="DJ304" s="626"/>
      <c r="DK304" s="626"/>
      <c r="DL304" s="626"/>
      <c r="DM304" s="626"/>
      <c r="DN304" s="626"/>
      <c r="DO304" s="626"/>
      <c r="DP304" s="626"/>
    </row>
    <row r="305" spans="1:120" ht="38.25" customHeight="1">
      <c r="A305" s="54">
        <v>175</v>
      </c>
      <c r="B305" s="62">
        <f t="shared" si="32"/>
        <v>117</v>
      </c>
      <c r="C305" s="55" t="s">
        <v>99</v>
      </c>
      <c r="D305" s="56">
        <v>2020</v>
      </c>
      <c r="E305" s="158" t="s">
        <v>526</v>
      </c>
      <c r="F305" s="65">
        <v>44057</v>
      </c>
      <c r="G305" s="65"/>
      <c r="H305" s="164" t="s">
        <v>370</v>
      </c>
      <c r="I305" s="378" t="s">
        <v>6289</v>
      </c>
      <c r="J305" s="378" t="s">
        <v>6290</v>
      </c>
      <c r="K305" s="378" t="s">
        <v>6291</v>
      </c>
      <c r="L305" s="164" t="s">
        <v>172</v>
      </c>
      <c r="M305" s="379" t="s">
        <v>6295</v>
      </c>
      <c r="N305" s="158"/>
      <c r="O305" s="87">
        <v>1</v>
      </c>
      <c r="P305" s="158" t="s">
        <v>6296</v>
      </c>
      <c r="Q305" s="164" t="s">
        <v>391</v>
      </c>
      <c r="R305" s="163" t="s">
        <v>491</v>
      </c>
      <c r="S305" s="624">
        <v>44070</v>
      </c>
      <c r="T305" s="644">
        <v>44104</v>
      </c>
      <c r="U305" s="622"/>
      <c r="V305" s="54"/>
      <c r="W305" s="65">
        <f t="shared" si="31"/>
        <v>44104</v>
      </c>
      <c r="X305" s="57"/>
      <c r="Y305" s="62"/>
      <c r="Z305" s="54"/>
      <c r="AA305" s="116"/>
      <c r="AB305" s="62"/>
      <c r="AC305" s="62"/>
      <c r="AD305" s="62"/>
      <c r="AE305" s="54"/>
      <c r="AF305" s="57"/>
      <c r="AG305" s="62"/>
      <c r="AH305" s="62"/>
      <c r="AI305" s="57"/>
      <c r="AJ305" s="62"/>
      <c r="AK305" s="62"/>
      <c r="AL305" s="62"/>
      <c r="AM305" s="54"/>
      <c r="AN305" s="57"/>
      <c r="AO305" s="62"/>
      <c r="AP305" s="54"/>
      <c r="AQ305" s="116"/>
      <c r="AR305" s="62"/>
      <c r="AS305" s="62"/>
      <c r="AT305" s="62"/>
      <c r="AU305" s="54"/>
      <c r="AV305" s="57"/>
      <c r="AW305" s="648" t="s">
        <v>6248</v>
      </c>
      <c r="AX305" s="651">
        <v>1</v>
      </c>
      <c r="AY305" s="57">
        <v>44182</v>
      </c>
      <c r="AZ305" s="648" t="s">
        <v>6297</v>
      </c>
      <c r="BA305" s="56" t="s">
        <v>119</v>
      </c>
      <c r="BB305" s="68">
        <v>1</v>
      </c>
      <c r="BC305" s="54" t="s">
        <v>257</v>
      </c>
      <c r="BD305" s="57"/>
      <c r="BE305" s="648"/>
      <c r="BF305" s="651"/>
      <c r="BG305" s="57"/>
      <c r="BH305" s="648"/>
      <c r="BI305" s="56"/>
      <c r="BJ305" s="68"/>
      <c r="BK305" s="54"/>
      <c r="BL305" s="60" t="s">
        <v>260</v>
      </c>
      <c r="BM305" s="60" t="s">
        <v>260</v>
      </c>
      <c r="BN305" s="54" t="s">
        <v>4218</v>
      </c>
      <c r="BO305" s="648" t="s">
        <v>6297</v>
      </c>
      <c r="BP305" s="56" t="s">
        <v>6093</v>
      </c>
      <c r="BQ305" s="57">
        <v>44182</v>
      </c>
      <c r="BR305" s="54" t="s">
        <v>310</v>
      </c>
      <c r="BS305" s="62"/>
      <c r="BT305" s="625"/>
      <c r="BU305" s="626"/>
      <c r="BV305" s="626"/>
      <c r="BW305" s="626"/>
      <c r="BX305" s="626"/>
      <c r="BY305" s="626"/>
      <c r="BZ305" s="626"/>
      <c r="CA305" s="626"/>
      <c r="CB305" s="626"/>
      <c r="CC305" s="626"/>
      <c r="CD305" s="626"/>
      <c r="CE305" s="626"/>
      <c r="CF305" s="626"/>
      <c r="CG305" s="626"/>
      <c r="CH305" s="626"/>
      <c r="CI305" s="626"/>
      <c r="CJ305" s="626"/>
      <c r="CK305" s="626"/>
      <c r="CL305" s="626"/>
      <c r="CM305" s="626"/>
      <c r="CN305" s="626"/>
      <c r="CO305" s="626"/>
      <c r="CP305" s="626"/>
      <c r="CQ305" s="626"/>
      <c r="CR305" s="626"/>
      <c r="CS305" s="626"/>
      <c r="CT305" s="626"/>
      <c r="CU305" s="626"/>
      <c r="CV305" s="626"/>
      <c r="CW305" s="626"/>
      <c r="CX305" s="626"/>
      <c r="CY305" s="626"/>
      <c r="CZ305" s="626"/>
      <c r="DA305" s="626"/>
      <c r="DB305" s="626"/>
      <c r="DC305" s="626"/>
      <c r="DD305" s="626"/>
      <c r="DE305" s="626"/>
      <c r="DF305" s="626"/>
      <c r="DG305" s="626"/>
      <c r="DH305" s="626"/>
      <c r="DI305" s="626"/>
      <c r="DJ305" s="626"/>
      <c r="DK305" s="626"/>
      <c r="DL305" s="626"/>
      <c r="DM305" s="626"/>
      <c r="DN305" s="626"/>
      <c r="DO305" s="626"/>
      <c r="DP305" s="626"/>
    </row>
    <row r="306" spans="1:120" ht="38.25" customHeight="1">
      <c r="A306" s="54">
        <v>179</v>
      </c>
      <c r="B306" s="62">
        <f t="shared" si="32"/>
        <v>118</v>
      </c>
      <c r="C306" s="55" t="s">
        <v>99</v>
      </c>
      <c r="D306" s="666">
        <v>2020</v>
      </c>
      <c r="E306" s="667" t="s">
        <v>6298</v>
      </c>
      <c r="F306" s="668">
        <v>44053</v>
      </c>
      <c r="G306" s="668"/>
      <c r="H306" s="55" t="s">
        <v>102</v>
      </c>
      <c r="I306" s="58" t="s">
        <v>6299</v>
      </c>
      <c r="J306" s="58" t="s">
        <v>6299</v>
      </c>
      <c r="K306" s="58" t="s">
        <v>6300</v>
      </c>
      <c r="L306" s="622" t="s">
        <v>570</v>
      </c>
      <c r="M306" s="368" t="s">
        <v>6301</v>
      </c>
      <c r="N306" s="62"/>
      <c r="O306" s="90">
        <v>1</v>
      </c>
      <c r="P306" s="81" t="s">
        <v>6302</v>
      </c>
      <c r="Q306" s="55" t="s">
        <v>391</v>
      </c>
      <c r="R306" s="56" t="s">
        <v>573</v>
      </c>
      <c r="S306" s="644">
        <v>44075</v>
      </c>
      <c r="T306" s="644">
        <v>44165</v>
      </c>
      <c r="U306" s="622"/>
      <c r="V306" s="54"/>
      <c r="W306" s="65">
        <f t="shared" si="31"/>
        <v>44165</v>
      </c>
      <c r="X306" s="57"/>
      <c r="Y306" s="62"/>
      <c r="Z306" s="54"/>
      <c r="AA306" s="116"/>
      <c r="AB306" s="62"/>
      <c r="AC306" s="62"/>
      <c r="AD306" s="62"/>
      <c r="AE306" s="54"/>
      <c r="AF306" s="57"/>
      <c r="AG306" s="62"/>
      <c r="AH306" s="62"/>
      <c r="AI306" s="57"/>
      <c r="AJ306" s="62"/>
      <c r="AK306" s="62"/>
      <c r="AL306" s="62"/>
      <c r="AM306" s="54"/>
      <c r="AN306" s="57"/>
      <c r="AO306" s="62"/>
      <c r="AP306" s="54"/>
      <c r="AQ306" s="116"/>
      <c r="AR306" s="62"/>
      <c r="AS306" s="62"/>
      <c r="AT306" s="62"/>
      <c r="AU306" s="54"/>
      <c r="AV306" s="57"/>
      <c r="AW306" s="648" t="s">
        <v>6303</v>
      </c>
      <c r="AX306" s="68">
        <v>1</v>
      </c>
      <c r="AY306" s="57">
        <v>44182</v>
      </c>
      <c r="AZ306" s="61" t="s">
        <v>6304</v>
      </c>
      <c r="BA306" s="56" t="s">
        <v>119</v>
      </c>
      <c r="BB306" s="68">
        <v>1</v>
      </c>
      <c r="BC306" s="54" t="s">
        <v>257</v>
      </c>
      <c r="BD306" s="57"/>
      <c r="BE306" s="648"/>
      <c r="BF306" s="68"/>
      <c r="BG306" s="57"/>
      <c r="BH306" s="61"/>
      <c r="BI306" s="56"/>
      <c r="BJ306" s="68"/>
      <c r="BK306" s="54"/>
      <c r="BL306" s="60" t="s">
        <v>260</v>
      </c>
      <c r="BM306" s="60" t="s">
        <v>260</v>
      </c>
      <c r="BN306" s="54" t="s">
        <v>4218</v>
      </c>
      <c r="BO306" s="61" t="s">
        <v>6305</v>
      </c>
      <c r="BP306" s="56" t="s">
        <v>6093</v>
      </c>
      <c r="BQ306" s="57">
        <v>44182</v>
      </c>
      <c r="BR306" s="54" t="s">
        <v>310</v>
      </c>
      <c r="BS306" s="62"/>
      <c r="BT306" s="625"/>
      <c r="BU306" s="626"/>
      <c r="BV306" s="626"/>
      <c r="BW306" s="626"/>
      <c r="BX306" s="626"/>
      <c r="BY306" s="626"/>
      <c r="BZ306" s="626"/>
      <c r="CA306" s="626"/>
      <c r="CB306" s="626"/>
      <c r="CC306" s="626"/>
      <c r="CD306" s="626"/>
      <c r="CE306" s="626"/>
      <c r="CF306" s="626"/>
      <c r="CG306" s="626"/>
      <c r="CH306" s="626"/>
      <c r="CI306" s="626"/>
      <c r="CJ306" s="626"/>
      <c r="CK306" s="626"/>
      <c r="CL306" s="626"/>
      <c r="CM306" s="626"/>
      <c r="CN306" s="626"/>
      <c r="CO306" s="626"/>
      <c r="CP306" s="626"/>
      <c r="CQ306" s="626"/>
      <c r="CR306" s="626"/>
      <c r="CS306" s="626"/>
      <c r="CT306" s="626"/>
      <c r="CU306" s="626"/>
      <c r="CV306" s="626"/>
      <c r="CW306" s="626"/>
      <c r="CX306" s="626"/>
      <c r="CY306" s="626"/>
      <c r="CZ306" s="626"/>
      <c r="DA306" s="626"/>
      <c r="DB306" s="626"/>
      <c r="DC306" s="626"/>
      <c r="DD306" s="626"/>
      <c r="DE306" s="626"/>
      <c r="DF306" s="626"/>
      <c r="DG306" s="626"/>
      <c r="DH306" s="626"/>
      <c r="DI306" s="626"/>
      <c r="DJ306" s="626"/>
      <c r="DK306" s="626"/>
      <c r="DL306" s="626"/>
      <c r="DM306" s="626"/>
      <c r="DN306" s="626"/>
      <c r="DO306" s="626"/>
      <c r="DP306" s="626"/>
    </row>
    <row r="307" spans="1:120" ht="38.25" customHeight="1">
      <c r="A307" s="54">
        <v>180</v>
      </c>
      <c r="B307" s="62">
        <f t="shared" si="32"/>
        <v>119</v>
      </c>
      <c r="C307" s="55" t="s">
        <v>99</v>
      </c>
      <c r="D307" s="255">
        <v>2020</v>
      </c>
      <c r="E307" s="667" t="s">
        <v>6306</v>
      </c>
      <c r="F307" s="669">
        <v>44053</v>
      </c>
      <c r="G307" s="669"/>
      <c r="H307" s="55" t="s">
        <v>102</v>
      </c>
      <c r="I307" s="58" t="s">
        <v>6307</v>
      </c>
      <c r="J307" s="58" t="s">
        <v>6307</v>
      </c>
      <c r="K307" s="58" t="s">
        <v>6308</v>
      </c>
      <c r="L307" s="622" t="s">
        <v>570</v>
      </c>
      <c r="M307" s="623" t="s">
        <v>6309</v>
      </c>
      <c r="N307" s="62"/>
      <c r="O307" s="90">
        <v>1</v>
      </c>
      <c r="P307" s="81" t="s">
        <v>6310</v>
      </c>
      <c r="Q307" s="55" t="s">
        <v>391</v>
      </c>
      <c r="R307" s="56" t="s">
        <v>573</v>
      </c>
      <c r="S307" s="644">
        <v>44089</v>
      </c>
      <c r="T307" s="644">
        <v>44104</v>
      </c>
      <c r="U307" s="622"/>
      <c r="V307" s="54"/>
      <c r="W307" s="65">
        <f t="shared" si="31"/>
        <v>44104</v>
      </c>
      <c r="X307" s="57"/>
      <c r="Y307" s="62"/>
      <c r="Z307" s="54"/>
      <c r="AA307" s="116"/>
      <c r="AB307" s="62"/>
      <c r="AC307" s="62"/>
      <c r="AD307" s="62"/>
      <c r="AE307" s="54"/>
      <c r="AF307" s="57"/>
      <c r="AG307" s="62"/>
      <c r="AH307" s="62"/>
      <c r="AI307" s="57"/>
      <c r="AJ307" s="62"/>
      <c r="AK307" s="62"/>
      <c r="AL307" s="62"/>
      <c r="AM307" s="54"/>
      <c r="AN307" s="57"/>
      <c r="AO307" s="62"/>
      <c r="AP307" s="54"/>
      <c r="AQ307" s="116"/>
      <c r="AR307" s="62"/>
      <c r="AS307" s="62"/>
      <c r="AT307" s="62"/>
      <c r="AU307" s="54"/>
      <c r="AV307" s="57">
        <v>44169</v>
      </c>
      <c r="AW307" s="648" t="s">
        <v>6311</v>
      </c>
      <c r="AX307" s="66">
        <v>1</v>
      </c>
      <c r="AY307" s="57">
        <v>44182</v>
      </c>
      <c r="AZ307" s="368" t="s">
        <v>6312</v>
      </c>
      <c r="BA307" s="56" t="s">
        <v>119</v>
      </c>
      <c r="BB307" s="68">
        <v>1</v>
      </c>
      <c r="BC307" s="54" t="s">
        <v>257</v>
      </c>
      <c r="BD307" s="57"/>
      <c r="BE307" s="648"/>
      <c r="BF307" s="66"/>
      <c r="BG307" s="57"/>
      <c r="BH307" s="368"/>
      <c r="BI307" s="56"/>
      <c r="BJ307" s="68"/>
      <c r="BK307" s="54"/>
      <c r="BL307" s="60" t="s">
        <v>260</v>
      </c>
      <c r="BM307" s="60" t="s">
        <v>260</v>
      </c>
      <c r="BN307" s="54" t="s">
        <v>4218</v>
      </c>
      <c r="BO307" s="368" t="s">
        <v>6312</v>
      </c>
      <c r="BP307" s="56" t="s">
        <v>6093</v>
      </c>
      <c r="BQ307" s="57">
        <v>44182</v>
      </c>
      <c r="BR307" s="54" t="s">
        <v>310</v>
      </c>
      <c r="BS307" s="62"/>
      <c r="BT307" s="625"/>
      <c r="BU307" s="626"/>
      <c r="BV307" s="626"/>
      <c r="BW307" s="626"/>
      <c r="BX307" s="626"/>
      <c r="BY307" s="626"/>
      <c r="BZ307" s="626"/>
      <c r="CA307" s="626"/>
      <c r="CB307" s="626"/>
      <c r="CC307" s="626"/>
      <c r="CD307" s="626"/>
      <c r="CE307" s="626"/>
      <c r="CF307" s="626"/>
      <c r="CG307" s="626"/>
      <c r="CH307" s="626"/>
      <c r="CI307" s="626"/>
      <c r="CJ307" s="626"/>
      <c r="CK307" s="626"/>
      <c r="CL307" s="626"/>
      <c r="CM307" s="626"/>
      <c r="CN307" s="626"/>
      <c r="CO307" s="626"/>
      <c r="CP307" s="626"/>
      <c r="CQ307" s="626"/>
      <c r="CR307" s="626"/>
      <c r="CS307" s="626"/>
      <c r="CT307" s="626"/>
      <c r="CU307" s="626"/>
      <c r="CV307" s="626"/>
      <c r="CW307" s="626"/>
      <c r="CX307" s="626"/>
      <c r="CY307" s="626"/>
      <c r="CZ307" s="626"/>
      <c r="DA307" s="626"/>
      <c r="DB307" s="626"/>
      <c r="DC307" s="626"/>
      <c r="DD307" s="626"/>
      <c r="DE307" s="626"/>
      <c r="DF307" s="626"/>
      <c r="DG307" s="626"/>
      <c r="DH307" s="626"/>
      <c r="DI307" s="626"/>
      <c r="DJ307" s="626"/>
      <c r="DK307" s="626"/>
      <c r="DL307" s="626"/>
      <c r="DM307" s="626"/>
      <c r="DN307" s="626"/>
      <c r="DO307" s="626"/>
      <c r="DP307" s="626"/>
    </row>
    <row r="308" spans="1:120" ht="38.25" customHeight="1">
      <c r="A308" s="54">
        <v>0</v>
      </c>
      <c r="B308" s="62">
        <f t="shared" si="32"/>
        <v>120</v>
      </c>
      <c r="C308" s="55" t="s">
        <v>99</v>
      </c>
      <c r="D308" s="255">
        <v>2020</v>
      </c>
      <c r="E308" s="667" t="s">
        <v>6306</v>
      </c>
      <c r="F308" s="669">
        <v>44053</v>
      </c>
      <c r="G308" s="669"/>
      <c r="H308" s="55" t="s">
        <v>102</v>
      </c>
      <c r="I308" s="58" t="s">
        <v>6307</v>
      </c>
      <c r="J308" s="58" t="s">
        <v>6307</v>
      </c>
      <c r="K308" s="58" t="s">
        <v>6313</v>
      </c>
      <c r="L308" s="622" t="s">
        <v>570</v>
      </c>
      <c r="M308" s="623" t="s">
        <v>6314</v>
      </c>
      <c r="N308" s="62"/>
      <c r="O308" s="90">
        <v>2</v>
      </c>
      <c r="P308" s="81" t="s">
        <v>6315</v>
      </c>
      <c r="Q308" s="55" t="s">
        <v>391</v>
      </c>
      <c r="R308" s="56" t="s">
        <v>573</v>
      </c>
      <c r="S308" s="644">
        <v>44089</v>
      </c>
      <c r="T308" s="644">
        <v>44196</v>
      </c>
      <c r="U308" s="622"/>
      <c r="V308" s="54"/>
      <c r="W308" s="65">
        <f t="shared" si="31"/>
        <v>44196</v>
      </c>
      <c r="X308" s="57"/>
      <c r="Y308" s="62"/>
      <c r="Z308" s="54"/>
      <c r="AA308" s="116"/>
      <c r="AB308" s="62"/>
      <c r="AC308" s="62"/>
      <c r="AD308" s="62"/>
      <c r="AE308" s="54"/>
      <c r="AF308" s="57"/>
      <c r="AG308" s="62"/>
      <c r="AH308" s="62"/>
      <c r="AI308" s="57"/>
      <c r="AJ308" s="62"/>
      <c r="AK308" s="62"/>
      <c r="AL308" s="62"/>
      <c r="AM308" s="54"/>
      <c r="AN308" s="57"/>
      <c r="AO308" s="62"/>
      <c r="AP308" s="54"/>
      <c r="AQ308" s="116"/>
      <c r="AR308" s="62"/>
      <c r="AS308" s="62"/>
      <c r="AT308" s="62"/>
      <c r="AU308" s="54"/>
      <c r="AV308" s="57">
        <v>44169</v>
      </c>
      <c r="AW308" s="648" t="s">
        <v>6316</v>
      </c>
      <c r="AX308" s="66">
        <v>1</v>
      </c>
      <c r="AY308" s="57">
        <v>44182</v>
      </c>
      <c r="AZ308" s="368" t="s">
        <v>6317</v>
      </c>
      <c r="BA308" s="56" t="s">
        <v>119</v>
      </c>
      <c r="BB308" s="68">
        <v>1</v>
      </c>
      <c r="BC308" s="54" t="s">
        <v>257</v>
      </c>
      <c r="BD308" s="57"/>
      <c r="BE308" s="648"/>
      <c r="BF308" s="66"/>
      <c r="BG308" s="57"/>
      <c r="BH308" s="368"/>
      <c r="BI308" s="56"/>
      <c r="BJ308" s="68"/>
      <c r="BK308" s="54"/>
      <c r="BL308" s="60" t="s">
        <v>260</v>
      </c>
      <c r="BM308" s="60" t="s">
        <v>260</v>
      </c>
      <c r="BN308" s="54" t="s">
        <v>4218</v>
      </c>
      <c r="BO308" s="368" t="s">
        <v>6318</v>
      </c>
      <c r="BP308" s="56" t="s">
        <v>6093</v>
      </c>
      <c r="BQ308" s="57">
        <v>44182</v>
      </c>
      <c r="BR308" s="54" t="s">
        <v>310</v>
      </c>
      <c r="BS308" s="62"/>
      <c r="BT308" s="625"/>
      <c r="BU308" s="626"/>
      <c r="BV308" s="626"/>
      <c r="BW308" s="626"/>
      <c r="BX308" s="626"/>
      <c r="BY308" s="626"/>
      <c r="BZ308" s="626"/>
      <c r="CA308" s="626"/>
      <c r="CB308" s="626"/>
      <c r="CC308" s="626"/>
      <c r="CD308" s="626"/>
      <c r="CE308" s="626"/>
      <c r="CF308" s="626"/>
      <c r="CG308" s="626"/>
      <c r="CH308" s="626"/>
      <c r="CI308" s="626"/>
      <c r="CJ308" s="626"/>
      <c r="CK308" s="626"/>
      <c r="CL308" s="626"/>
      <c r="CM308" s="626"/>
      <c r="CN308" s="626"/>
      <c r="CO308" s="626"/>
      <c r="CP308" s="626"/>
      <c r="CQ308" s="626"/>
      <c r="CR308" s="626"/>
      <c r="CS308" s="626"/>
      <c r="CT308" s="626"/>
      <c r="CU308" s="626"/>
      <c r="CV308" s="626"/>
      <c r="CW308" s="626"/>
      <c r="CX308" s="626"/>
      <c r="CY308" s="626"/>
      <c r="CZ308" s="626"/>
      <c r="DA308" s="626"/>
      <c r="DB308" s="626"/>
      <c r="DC308" s="626"/>
      <c r="DD308" s="626"/>
      <c r="DE308" s="626"/>
      <c r="DF308" s="626"/>
      <c r="DG308" s="626"/>
      <c r="DH308" s="626"/>
      <c r="DI308" s="626"/>
      <c r="DJ308" s="626"/>
      <c r="DK308" s="626"/>
      <c r="DL308" s="626"/>
      <c r="DM308" s="626"/>
      <c r="DN308" s="626"/>
      <c r="DO308" s="626"/>
      <c r="DP308" s="626"/>
    </row>
    <row r="309" spans="1:120" ht="38.25" customHeight="1">
      <c r="A309" s="54">
        <v>183</v>
      </c>
      <c r="B309" s="62">
        <f t="shared" si="32"/>
        <v>121</v>
      </c>
      <c r="C309" s="55" t="s">
        <v>99</v>
      </c>
      <c r="D309" s="255">
        <v>2020</v>
      </c>
      <c r="E309" s="667" t="s">
        <v>1105</v>
      </c>
      <c r="F309" s="669">
        <v>44053</v>
      </c>
      <c r="G309" s="669"/>
      <c r="H309" s="55" t="s">
        <v>102</v>
      </c>
      <c r="I309" s="58" t="s">
        <v>6319</v>
      </c>
      <c r="J309" s="58" t="s">
        <v>6320</v>
      </c>
      <c r="K309" s="58" t="s">
        <v>6321</v>
      </c>
      <c r="L309" s="622" t="s">
        <v>570</v>
      </c>
      <c r="M309" s="623" t="s">
        <v>6322</v>
      </c>
      <c r="N309" s="62"/>
      <c r="O309" s="56">
        <v>1</v>
      </c>
      <c r="P309" s="56" t="s">
        <v>6323</v>
      </c>
      <c r="Q309" s="55" t="s">
        <v>391</v>
      </c>
      <c r="R309" s="56" t="s">
        <v>573</v>
      </c>
      <c r="S309" s="644">
        <v>44075</v>
      </c>
      <c r="T309" s="644">
        <v>44135</v>
      </c>
      <c r="U309" s="622"/>
      <c r="V309" s="54"/>
      <c r="W309" s="65">
        <f t="shared" si="31"/>
        <v>44135</v>
      </c>
      <c r="X309" s="57"/>
      <c r="Y309" s="62"/>
      <c r="Z309" s="54"/>
      <c r="AA309" s="116"/>
      <c r="AB309" s="62"/>
      <c r="AC309" s="62"/>
      <c r="AD309" s="62"/>
      <c r="AE309" s="54"/>
      <c r="AF309" s="57"/>
      <c r="AG309" s="62"/>
      <c r="AH309" s="62"/>
      <c r="AI309" s="57"/>
      <c r="AJ309" s="62"/>
      <c r="AK309" s="62"/>
      <c r="AL309" s="62"/>
      <c r="AM309" s="54"/>
      <c r="AN309" s="57"/>
      <c r="AO309" s="62"/>
      <c r="AP309" s="54"/>
      <c r="AQ309" s="116"/>
      <c r="AR309" s="62"/>
      <c r="AS309" s="62"/>
      <c r="AT309" s="62"/>
      <c r="AU309" s="54"/>
      <c r="AV309" s="57"/>
      <c r="AW309" s="653"/>
      <c r="AX309" s="54"/>
      <c r="AY309" s="57">
        <v>44182</v>
      </c>
      <c r="AZ309" s="368" t="s">
        <v>6324</v>
      </c>
      <c r="BA309" s="56" t="s">
        <v>119</v>
      </c>
      <c r="BB309" s="68">
        <v>1</v>
      </c>
      <c r="BC309" s="54" t="s">
        <v>257</v>
      </c>
      <c r="BD309" s="57"/>
      <c r="BE309" s="653"/>
      <c r="BF309" s="54"/>
      <c r="BG309" s="57"/>
      <c r="BH309" s="368"/>
      <c r="BI309" s="56"/>
      <c r="BJ309" s="68"/>
      <c r="BK309" s="54"/>
      <c r="BL309" s="60" t="s">
        <v>260</v>
      </c>
      <c r="BM309" s="60" t="s">
        <v>260</v>
      </c>
      <c r="BN309" s="54" t="s">
        <v>4218</v>
      </c>
      <c r="BO309" s="368" t="s">
        <v>6324</v>
      </c>
      <c r="BP309" s="56" t="s">
        <v>6093</v>
      </c>
      <c r="BQ309" s="57">
        <v>44182</v>
      </c>
      <c r="BR309" s="54" t="s">
        <v>310</v>
      </c>
      <c r="BS309" s="62"/>
      <c r="BT309" s="625"/>
      <c r="BU309" s="626"/>
      <c r="BV309" s="626"/>
      <c r="BW309" s="626"/>
      <c r="BX309" s="626"/>
      <c r="BY309" s="626"/>
      <c r="BZ309" s="626"/>
      <c r="CA309" s="626"/>
      <c r="CB309" s="626"/>
      <c r="CC309" s="626"/>
      <c r="CD309" s="626"/>
      <c r="CE309" s="626"/>
      <c r="CF309" s="626"/>
      <c r="CG309" s="626"/>
      <c r="CH309" s="626"/>
      <c r="CI309" s="626"/>
      <c r="CJ309" s="626"/>
      <c r="CK309" s="626"/>
      <c r="CL309" s="626"/>
      <c r="CM309" s="626"/>
      <c r="CN309" s="626"/>
      <c r="CO309" s="626"/>
      <c r="CP309" s="626"/>
      <c r="CQ309" s="626"/>
      <c r="CR309" s="626"/>
      <c r="CS309" s="626"/>
      <c r="CT309" s="626"/>
      <c r="CU309" s="626"/>
      <c r="CV309" s="626"/>
      <c r="CW309" s="626"/>
      <c r="CX309" s="626"/>
      <c r="CY309" s="626"/>
      <c r="CZ309" s="626"/>
      <c r="DA309" s="626"/>
      <c r="DB309" s="626"/>
      <c r="DC309" s="626"/>
      <c r="DD309" s="626"/>
      <c r="DE309" s="626"/>
      <c r="DF309" s="626"/>
      <c r="DG309" s="626"/>
      <c r="DH309" s="626"/>
      <c r="DI309" s="626"/>
      <c r="DJ309" s="626"/>
      <c r="DK309" s="626"/>
      <c r="DL309" s="626"/>
      <c r="DM309" s="626"/>
      <c r="DN309" s="626"/>
      <c r="DO309" s="626"/>
      <c r="DP309" s="626"/>
    </row>
    <row r="310" spans="1:120" ht="38.25" customHeight="1">
      <c r="A310" s="54">
        <v>186</v>
      </c>
      <c r="B310" s="62">
        <f t="shared" si="32"/>
        <v>122</v>
      </c>
      <c r="C310" s="55" t="s">
        <v>99</v>
      </c>
      <c r="D310" s="255">
        <v>2020</v>
      </c>
      <c r="E310" s="667" t="s">
        <v>1105</v>
      </c>
      <c r="F310" s="669">
        <v>44053</v>
      </c>
      <c r="G310" s="669"/>
      <c r="H310" s="55" t="s">
        <v>102</v>
      </c>
      <c r="I310" s="58" t="s">
        <v>6325</v>
      </c>
      <c r="J310" s="58" t="s">
        <v>6325</v>
      </c>
      <c r="K310" s="58" t="s">
        <v>6326</v>
      </c>
      <c r="L310" s="622" t="s">
        <v>570</v>
      </c>
      <c r="M310" s="623" t="s">
        <v>6327</v>
      </c>
      <c r="N310" s="62"/>
      <c r="O310" s="56">
        <v>2</v>
      </c>
      <c r="P310" s="56" t="s">
        <v>5830</v>
      </c>
      <c r="Q310" s="55" t="s">
        <v>1210</v>
      </c>
      <c r="R310" s="56" t="s">
        <v>697</v>
      </c>
      <c r="S310" s="633">
        <v>44075</v>
      </c>
      <c r="T310" s="633">
        <v>44196</v>
      </c>
      <c r="U310" s="622"/>
      <c r="V310" s="54"/>
      <c r="W310" s="65">
        <f t="shared" si="31"/>
        <v>44196</v>
      </c>
      <c r="X310" s="57"/>
      <c r="Y310" s="62"/>
      <c r="Z310" s="54"/>
      <c r="AA310" s="116"/>
      <c r="AB310" s="62"/>
      <c r="AC310" s="62"/>
      <c r="AD310" s="62"/>
      <c r="AE310" s="54"/>
      <c r="AF310" s="57"/>
      <c r="AG310" s="62"/>
      <c r="AH310" s="62"/>
      <c r="AI310" s="57"/>
      <c r="AJ310" s="62"/>
      <c r="AK310" s="62"/>
      <c r="AL310" s="62"/>
      <c r="AM310" s="54"/>
      <c r="AN310" s="57"/>
      <c r="AO310" s="62"/>
      <c r="AP310" s="54"/>
      <c r="AQ310" s="116"/>
      <c r="AR310" s="62"/>
      <c r="AS310" s="62"/>
      <c r="AT310" s="62"/>
      <c r="AU310" s="54"/>
      <c r="AV310" s="57">
        <v>44169</v>
      </c>
      <c r="AW310" s="648" t="s">
        <v>6328</v>
      </c>
      <c r="AX310" s="66">
        <f>1/2</f>
        <v>0.5</v>
      </c>
      <c r="AY310" s="57">
        <v>44182</v>
      </c>
      <c r="AZ310" s="648" t="s">
        <v>6329</v>
      </c>
      <c r="BA310" s="56" t="s">
        <v>119</v>
      </c>
      <c r="BB310" s="54">
        <v>2</v>
      </c>
      <c r="BC310" s="54" t="s">
        <v>257</v>
      </c>
      <c r="BD310" s="636">
        <v>44286</v>
      </c>
      <c r="BE310" s="648" t="s">
        <v>1104</v>
      </c>
      <c r="BF310" s="651">
        <v>0</v>
      </c>
      <c r="BG310" s="57"/>
      <c r="BH310" s="648"/>
      <c r="BI310" s="56"/>
      <c r="BJ310" s="54"/>
      <c r="BK310" s="54"/>
      <c r="BL310" s="60" t="s">
        <v>260</v>
      </c>
      <c r="BM310" s="60" t="s">
        <v>260</v>
      </c>
      <c r="BN310" s="54" t="s">
        <v>4218</v>
      </c>
      <c r="BO310" s="648" t="s">
        <v>6330</v>
      </c>
      <c r="BP310" s="56" t="s">
        <v>114</v>
      </c>
      <c r="BQ310" s="57">
        <v>44182</v>
      </c>
      <c r="BR310" s="54" t="s">
        <v>310</v>
      </c>
      <c r="BS310" s="62"/>
      <c r="BT310" s="625"/>
      <c r="BU310" s="626"/>
      <c r="BV310" s="626"/>
      <c r="BW310" s="626"/>
      <c r="BX310" s="626"/>
      <c r="BY310" s="626"/>
      <c r="BZ310" s="626"/>
      <c r="CA310" s="626"/>
      <c r="CB310" s="626"/>
      <c r="CC310" s="626"/>
      <c r="CD310" s="626"/>
      <c r="CE310" s="626"/>
      <c r="CF310" s="626"/>
      <c r="CG310" s="626"/>
      <c r="CH310" s="626"/>
      <c r="CI310" s="626"/>
      <c r="CJ310" s="626"/>
      <c r="CK310" s="626"/>
      <c r="CL310" s="626"/>
      <c r="CM310" s="626"/>
      <c r="CN310" s="626"/>
      <c r="CO310" s="626"/>
      <c r="CP310" s="626"/>
      <c r="CQ310" s="626"/>
      <c r="CR310" s="626"/>
      <c r="CS310" s="626"/>
      <c r="CT310" s="626"/>
      <c r="CU310" s="626"/>
      <c r="CV310" s="626"/>
      <c r="CW310" s="626"/>
      <c r="CX310" s="626"/>
      <c r="CY310" s="626"/>
      <c r="CZ310" s="626"/>
      <c r="DA310" s="626"/>
      <c r="DB310" s="626"/>
      <c r="DC310" s="626"/>
      <c r="DD310" s="626"/>
      <c r="DE310" s="626"/>
      <c r="DF310" s="626"/>
      <c r="DG310" s="626"/>
      <c r="DH310" s="626"/>
      <c r="DI310" s="626"/>
      <c r="DJ310" s="626"/>
      <c r="DK310" s="626"/>
      <c r="DL310" s="626"/>
      <c r="DM310" s="626"/>
      <c r="DN310" s="626"/>
      <c r="DO310" s="626"/>
      <c r="DP310" s="626"/>
    </row>
    <row r="311" spans="1:120" ht="38.25" customHeight="1">
      <c r="A311" s="54">
        <v>187</v>
      </c>
      <c r="B311" s="62">
        <f t="shared" si="32"/>
        <v>123</v>
      </c>
      <c r="C311" s="55" t="s">
        <v>99</v>
      </c>
      <c r="D311" s="255">
        <v>2020</v>
      </c>
      <c r="E311" s="667" t="s">
        <v>1105</v>
      </c>
      <c r="F311" s="669">
        <v>44053</v>
      </c>
      <c r="G311" s="669"/>
      <c r="H311" s="55" t="s">
        <v>102</v>
      </c>
      <c r="I311" s="58" t="s">
        <v>6331</v>
      </c>
      <c r="J311" s="58" t="s">
        <v>6332</v>
      </c>
      <c r="K311" s="58" t="s">
        <v>6333</v>
      </c>
      <c r="L311" s="622" t="s">
        <v>570</v>
      </c>
      <c r="M311" s="623" t="s">
        <v>6334</v>
      </c>
      <c r="N311" s="62"/>
      <c r="O311" s="54">
        <v>2</v>
      </c>
      <c r="P311" s="67" t="s">
        <v>6335</v>
      </c>
      <c r="Q311" s="55" t="s">
        <v>391</v>
      </c>
      <c r="R311" s="56" t="s">
        <v>573</v>
      </c>
      <c r="S311" s="633">
        <v>44075</v>
      </c>
      <c r="T311" s="633">
        <v>44119</v>
      </c>
      <c r="U311" s="622"/>
      <c r="V311" s="54"/>
      <c r="W311" s="65">
        <f t="shared" si="31"/>
        <v>44119</v>
      </c>
      <c r="X311" s="57"/>
      <c r="Y311" s="62"/>
      <c r="Z311" s="54"/>
      <c r="AA311" s="116"/>
      <c r="AB311" s="62"/>
      <c r="AC311" s="62"/>
      <c r="AD311" s="62"/>
      <c r="AE311" s="54"/>
      <c r="AF311" s="57"/>
      <c r="AG311" s="62"/>
      <c r="AH311" s="62"/>
      <c r="AI311" s="57"/>
      <c r="AJ311" s="62"/>
      <c r="AK311" s="62"/>
      <c r="AL311" s="62"/>
      <c r="AM311" s="54"/>
      <c r="AN311" s="57"/>
      <c r="AO311" s="62"/>
      <c r="AP311" s="54"/>
      <c r="AQ311" s="116"/>
      <c r="AR311" s="62"/>
      <c r="AS311" s="62"/>
      <c r="AT311" s="62"/>
      <c r="AU311" s="54"/>
      <c r="AV311" s="57"/>
      <c r="AW311" s="648" t="s">
        <v>6336</v>
      </c>
      <c r="AX311" s="651">
        <v>1</v>
      </c>
      <c r="AY311" s="57">
        <v>44182</v>
      </c>
      <c r="AZ311" s="623" t="s">
        <v>6337</v>
      </c>
      <c r="BA311" s="56" t="s">
        <v>119</v>
      </c>
      <c r="BB311" s="68">
        <v>1</v>
      </c>
      <c r="BC311" s="54" t="s">
        <v>257</v>
      </c>
      <c r="BD311" s="57"/>
      <c r="BE311" s="648"/>
      <c r="BF311" s="651"/>
      <c r="BG311" s="57"/>
      <c r="BH311" s="623"/>
      <c r="BI311" s="56"/>
      <c r="BJ311" s="68"/>
      <c r="BK311" s="54"/>
      <c r="BL311" s="60" t="s">
        <v>260</v>
      </c>
      <c r="BM311" s="60" t="s">
        <v>260</v>
      </c>
      <c r="BN311" s="54" t="s">
        <v>4218</v>
      </c>
      <c r="BO311" s="623" t="s">
        <v>6337</v>
      </c>
      <c r="BP311" s="56" t="s">
        <v>6093</v>
      </c>
      <c r="BQ311" s="57">
        <v>44182</v>
      </c>
      <c r="BR311" s="54" t="s">
        <v>310</v>
      </c>
      <c r="BS311" s="62"/>
      <c r="BT311" s="625"/>
      <c r="BU311" s="626"/>
      <c r="BV311" s="626"/>
      <c r="BW311" s="626"/>
      <c r="BX311" s="626"/>
      <c r="BY311" s="626"/>
      <c r="BZ311" s="626"/>
      <c r="CA311" s="626"/>
      <c r="CB311" s="626"/>
      <c r="CC311" s="626"/>
      <c r="CD311" s="626"/>
      <c r="CE311" s="626"/>
      <c r="CF311" s="626"/>
      <c r="CG311" s="626"/>
      <c r="CH311" s="626"/>
      <c r="CI311" s="626"/>
      <c r="CJ311" s="626"/>
      <c r="CK311" s="626"/>
      <c r="CL311" s="626"/>
      <c r="CM311" s="626"/>
      <c r="CN311" s="626"/>
      <c r="CO311" s="626"/>
      <c r="CP311" s="626"/>
      <c r="CQ311" s="626"/>
      <c r="CR311" s="626"/>
      <c r="CS311" s="626"/>
      <c r="CT311" s="626"/>
      <c r="CU311" s="626"/>
      <c r="CV311" s="626"/>
      <c r="CW311" s="626"/>
      <c r="CX311" s="626"/>
      <c r="CY311" s="626"/>
      <c r="CZ311" s="626"/>
      <c r="DA311" s="626"/>
      <c r="DB311" s="626"/>
      <c r="DC311" s="626"/>
      <c r="DD311" s="626"/>
      <c r="DE311" s="626"/>
      <c r="DF311" s="626"/>
      <c r="DG311" s="626"/>
      <c r="DH311" s="626"/>
      <c r="DI311" s="626"/>
      <c r="DJ311" s="626"/>
      <c r="DK311" s="626"/>
      <c r="DL311" s="626"/>
      <c r="DM311" s="626"/>
      <c r="DN311" s="626"/>
      <c r="DO311" s="626"/>
      <c r="DP311" s="626"/>
    </row>
    <row r="312" spans="1:120" ht="38.25" customHeight="1">
      <c r="A312" s="54">
        <v>0</v>
      </c>
      <c r="B312" s="62">
        <f t="shared" si="32"/>
        <v>124</v>
      </c>
      <c r="C312" s="55" t="s">
        <v>99</v>
      </c>
      <c r="D312" s="255">
        <v>2020</v>
      </c>
      <c r="E312" s="667" t="s">
        <v>1105</v>
      </c>
      <c r="F312" s="669">
        <v>44053</v>
      </c>
      <c r="G312" s="669"/>
      <c r="H312" s="55" t="s">
        <v>102</v>
      </c>
      <c r="I312" s="58" t="s">
        <v>6331</v>
      </c>
      <c r="J312" s="58" t="s">
        <v>6332</v>
      </c>
      <c r="K312" s="58" t="s">
        <v>6338</v>
      </c>
      <c r="L312" s="622" t="s">
        <v>570</v>
      </c>
      <c r="M312" s="623" t="s">
        <v>6339</v>
      </c>
      <c r="N312" s="62"/>
      <c r="O312" s="54">
        <v>2</v>
      </c>
      <c r="P312" s="67" t="s">
        <v>6340</v>
      </c>
      <c r="Q312" s="55" t="s">
        <v>391</v>
      </c>
      <c r="R312" s="56" t="s">
        <v>573</v>
      </c>
      <c r="S312" s="633">
        <v>44075</v>
      </c>
      <c r="T312" s="633">
        <v>44119</v>
      </c>
      <c r="U312" s="622"/>
      <c r="V312" s="54"/>
      <c r="W312" s="65">
        <f t="shared" si="31"/>
        <v>44119</v>
      </c>
      <c r="X312" s="57"/>
      <c r="Y312" s="62"/>
      <c r="Z312" s="54"/>
      <c r="AA312" s="116"/>
      <c r="AB312" s="62"/>
      <c r="AC312" s="62"/>
      <c r="AD312" s="62"/>
      <c r="AE312" s="54"/>
      <c r="AF312" s="57"/>
      <c r="AG312" s="62"/>
      <c r="AH312" s="62"/>
      <c r="AI312" s="57"/>
      <c r="AJ312" s="62"/>
      <c r="AK312" s="62"/>
      <c r="AL312" s="62"/>
      <c r="AM312" s="54"/>
      <c r="AN312" s="57"/>
      <c r="AO312" s="62"/>
      <c r="AP312" s="54"/>
      <c r="AQ312" s="116"/>
      <c r="AR312" s="62"/>
      <c r="AS312" s="62"/>
      <c r="AT312" s="62"/>
      <c r="AU312" s="54"/>
      <c r="AV312" s="57"/>
      <c r="AW312" s="648" t="s">
        <v>6336</v>
      </c>
      <c r="AX312" s="651">
        <v>1</v>
      </c>
      <c r="AY312" s="57">
        <v>44182</v>
      </c>
      <c r="AZ312" s="670" t="s">
        <v>6341</v>
      </c>
      <c r="BA312" s="56" t="s">
        <v>119</v>
      </c>
      <c r="BB312" s="68">
        <v>1</v>
      </c>
      <c r="BC312" s="54" t="s">
        <v>257</v>
      </c>
      <c r="BD312" s="57"/>
      <c r="BE312" s="648"/>
      <c r="BF312" s="651"/>
      <c r="BG312" s="57"/>
      <c r="BH312" s="670"/>
      <c r="BI312" s="56"/>
      <c r="BJ312" s="68"/>
      <c r="BK312" s="54"/>
      <c r="BL312" s="60" t="s">
        <v>260</v>
      </c>
      <c r="BM312" s="60" t="s">
        <v>260</v>
      </c>
      <c r="BN312" s="54" t="s">
        <v>4218</v>
      </c>
      <c r="BO312" s="670" t="s">
        <v>6341</v>
      </c>
      <c r="BP312" s="56" t="s">
        <v>6093</v>
      </c>
      <c r="BQ312" s="57">
        <v>44182</v>
      </c>
      <c r="BR312" s="54" t="s">
        <v>310</v>
      </c>
      <c r="BS312" s="62"/>
      <c r="BT312" s="625"/>
      <c r="BU312" s="626"/>
      <c r="BV312" s="626"/>
      <c r="BW312" s="626"/>
      <c r="BX312" s="626"/>
      <c r="BY312" s="626"/>
      <c r="BZ312" s="626"/>
      <c r="CA312" s="626"/>
      <c r="CB312" s="626"/>
      <c r="CC312" s="626"/>
      <c r="CD312" s="626"/>
      <c r="CE312" s="626"/>
      <c r="CF312" s="626"/>
      <c r="CG312" s="626"/>
      <c r="CH312" s="626"/>
      <c r="CI312" s="626"/>
      <c r="CJ312" s="626"/>
      <c r="CK312" s="626"/>
      <c r="CL312" s="626"/>
      <c r="CM312" s="626"/>
      <c r="CN312" s="626"/>
      <c r="CO312" s="626"/>
      <c r="CP312" s="626"/>
      <c r="CQ312" s="626"/>
      <c r="CR312" s="626"/>
      <c r="CS312" s="626"/>
      <c r="CT312" s="626"/>
      <c r="CU312" s="626"/>
      <c r="CV312" s="626"/>
      <c r="CW312" s="626"/>
      <c r="CX312" s="626"/>
      <c r="CY312" s="626"/>
      <c r="CZ312" s="626"/>
      <c r="DA312" s="626"/>
      <c r="DB312" s="626"/>
      <c r="DC312" s="626"/>
      <c r="DD312" s="626"/>
      <c r="DE312" s="626"/>
      <c r="DF312" s="626"/>
      <c r="DG312" s="626"/>
      <c r="DH312" s="626"/>
      <c r="DI312" s="626"/>
      <c r="DJ312" s="626"/>
      <c r="DK312" s="626"/>
      <c r="DL312" s="626"/>
      <c r="DM312" s="626"/>
      <c r="DN312" s="626"/>
      <c r="DO312" s="626"/>
      <c r="DP312" s="626"/>
    </row>
    <row r="313" spans="1:120" ht="38.25" customHeight="1">
      <c r="A313" s="54">
        <v>188</v>
      </c>
      <c r="B313" s="62">
        <f t="shared" si="32"/>
        <v>125</v>
      </c>
      <c r="C313" s="55" t="s">
        <v>99</v>
      </c>
      <c r="D313" s="255">
        <v>2020</v>
      </c>
      <c r="E313" s="667" t="s">
        <v>1105</v>
      </c>
      <c r="F313" s="669">
        <v>44053</v>
      </c>
      <c r="G313" s="669"/>
      <c r="H313" s="55" t="s">
        <v>102</v>
      </c>
      <c r="I313" s="58" t="s">
        <v>6332</v>
      </c>
      <c r="J313" s="58" t="s">
        <v>6332</v>
      </c>
      <c r="K313" s="58" t="s">
        <v>6338</v>
      </c>
      <c r="L313" s="622" t="s">
        <v>570</v>
      </c>
      <c r="M313" s="623" t="s">
        <v>6342</v>
      </c>
      <c r="N313" s="62"/>
      <c r="O313" s="54">
        <v>1</v>
      </c>
      <c r="P313" s="56" t="s">
        <v>6343</v>
      </c>
      <c r="Q313" s="55" t="s">
        <v>391</v>
      </c>
      <c r="R313" s="56" t="s">
        <v>573</v>
      </c>
      <c r="S313" s="633">
        <v>44075</v>
      </c>
      <c r="T313" s="633">
        <v>44119</v>
      </c>
      <c r="U313" s="622"/>
      <c r="V313" s="54"/>
      <c r="W313" s="65">
        <f t="shared" si="31"/>
        <v>44119</v>
      </c>
      <c r="X313" s="57"/>
      <c r="Y313" s="62"/>
      <c r="Z313" s="54"/>
      <c r="AA313" s="116"/>
      <c r="AB313" s="62"/>
      <c r="AC313" s="62"/>
      <c r="AD313" s="62"/>
      <c r="AE313" s="54"/>
      <c r="AF313" s="57"/>
      <c r="AG313" s="62"/>
      <c r="AH313" s="62"/>
      <c r="AI313" s="57"/>
      <c r="AJ313" s="62"/>
      <c r="AK313" s="62"/>
      <c r="AL313" s="62"/>
      <c r="AM313" s="54"/>
      <c r="AN313" s="57"/>
      <c r="AO313" s="62"/>
      <c r="AP313" s="54"/>
      <c r="AQ313" s="116"/>
      <c r="AR313" s="62"/>
      <c r="AS313" s="62"/>
      <c r="AT313" s="62"/>
      <c r="AU313" s="54"/>
      <c r="AV313" s="57"/>
      <c r="AW313" s="648" t="s">
        <v>6336</v>
      </c>
      <c r="AX313" s="651">
        <v>1</v>
      </c>
      <c r="AY313" s="57">
        <v>44182</v>
      </c>
      <c r="AZ313" s="623" t="s">
        <v>6344</v>
      </c>
      <c r="BA313" s="56" t="s">
        <v>119</v>
      </c>
      <c r="BB313" s="68">
        <v>1</v>
      </c>
      <c r="BC313" s="54" t="s">
        <v>257</v>
      </c>
      <c r="BD313" s="57"/>
      <c r="BE313" s="648"/>
      <c r="BF313" s="651"/>
      <c r="BG313" s="57"/>
      <c r="BH313" s="623"/>
      <c r="BI313" s="56"/>
      <c r="BJ313" s="68"/>
      <c r="BK313" s="54"/>
      <c r="BL313" s="60" t="s">
        <v>260</v>
      </c>
      <c r="BM313" s="60" t="s">
        <v>260</v>
      </c>
      <c r="BN313" s="54" t="s">
        <v>4218</v>
      </c>
      <c r="BO313" s="623" t="s">
        <v>6345</v>
      </c>
      <c r="BP313" s="56" t="s">
        <v>6093</v>
      </c>
      <c r="BQ313" s="57">
        <v>44182</v>
      </c>
      <c r="BR313" s="54" t="s">
        <v>310</v>
      </c>
      <c r="BS313" s="62"/>
      <c r="BT313" s="625"/>
      <c r="BU313" s="626"/>
      <c r="BV313" s="626"/>
      <c r="BW313" s="626"/>
      <c r="BX313" s="626"/>
      <c r="BY313" s="626"/>
      <c r="BZ313" s="626"/>
      <c r="CA313" s="626"/>
      <c r="CB313" s="626"/>
      <c r="CC313" s="626"/>
      <c r="CD313" s="626"/>
      <c r="CE313" s="626"/>
      <c r="CF313" s="626"/>
      <c r="CG313" s="626"/>
      <c r="CH313" s="626"/>
      <c r="CI313" s="626"/>
      <c r="CJ313" s="626"/>
      <c r="CK313" s="626"/>
      <c r="CL313" s="626"/>
      <c r="CM313" s="626"/>
      <c r="CN313" s="626"/>
      <c r="CO313" s="626"/>
      <c r="CP313" s="626"/>
      <c r="CQ313" s="626"/>
      <c r="CR313" s="626"/>
      <c r="CS313" s="626"/>
      <c r="CT313" s="626"/>
      <c r="CU313" s="626"/>
      <c r="CV313" s="626"/>
      <c r="CW313" s="626"/>
      <c r="CX313" s="626"/>
      <c r="CY313" s="626"/>
      <c r="CZ313" s="626"/>
      <c r="DA313" s="626"/>
      <c r="DB313" s="626"/>
      <c r="DC313" s="626"/>
      <c r="DD313" s="626"/>
      <c r="DE313" s="626"/>
      <c r="DF313" s="626"/>
      <c r="DG313" s="626"/>
      <c r="DH313" s="626"/>
      <c r="DI313" s="626"/>
      <c r="DJ313" s="626"/>
      <c r="DK313" s="626"/>
      <c r="DL313" s="626"/>
      <c r="DM313" s="626"/>
      <c r="DN313" s="626"/>
      <c r="DO313" s="626"/>
      <c r="DP313" s="626"/>
    </row>
    <row r="314" spans="1:120" ht="38.25" customHeight="1">
      <c r="A314" s="54">
        <v>189</v>
      </c>
      <c r="B314" s="62">
        <f t="shared" si="32"/>
        <v>126</v>
      </c>
      <c r="C314" s="55" t="s">
        <v>99</v>
      </c>
      <c r="D314" s="255">
        <v>2020</v>
      </c>
      <c r="E314" s="667" t="s">
        <v>1105</v>
      </c>
      <c r="F314" s="669">
        <v>44053</v>
      </c>
      <c r="G314" s="669"/>
      <c r="H314" s="55" t="s">
        <v>102</v>
      </c>
      <c r="I314" s="58" t="s">
        <v>6332</v>
      </c>
      <c r="J314" s="58" t="s">
        <v>6332</v>
      </c>
      <c r="K314" s="58" t="s">
        <v>6338</v>
      </c>
      <c r="L314" s="622" t="s">
        <v>570</v>
      </c>
      <c r="M314" s="623" t="s">
        <v>6346</v>
      </c>
      <c r="N314" s="62"/>
      <c r="O314" s="54">
        <v>1</v>
      </c>
      <c r="P314" s="56" t="s">
        <v>6347</v>
      </c>
      <c r="Q314" s="55" t="s">
        <v>391</v>
      </c>
      <c r="R314" s="56" t="s">
        <v>573</v>
      </c>
      <c r="S314" s="633">
        <v>44075</v>
      </c>
      <c r="T314" s="633">
        <v>44119</v>
      </c>
      <c r="U314" s="622"/>
      <c r="V314" s="54"/>
      <c r="W314" s="65">
        <f t="shared" si="31"/>
        <v>44119</v>
      </c>
      <c r="X314" s="57"/>
      <c r="Y314" s="62"/>
      <c r="Z314" s="54"/>
      <c r="AA314" s="116"/>
      <c r="AB314" s="62"/>
      <c r="AC314" s="62"/>
      <c r="AD314" s="62"/>
      <c r="AE314" s="54"/>
      <c r="AF314" s="57"/>
      <c r="AG314" s="62"/>
      <c r="AH314" s="62"/>
      <c r="AI314" s="57"/>
      <c r="AJ314" s="62"/>
      <c r="AK314" s="62"/>
      <c r="AL314" s="62"/>
      <c r="AM314" s="54"/>
      <c r="AN314" s="57"/>
      <c r="AO314" s="62"/>
      <c r="AP314" s="54"/>
      <c r="AQ314" s="116"/>
      <c r="AR314" s="62"/>
      <c r="AS314" s="62"/>
      <c r="AT314" s="62"/>
      <c r="AU314" s="54"/>
      <c r="AV314" s="57"/>
      <c r="AW314" s="648" t="s">
        <v>6336</v>
      </c>
      <c r="AX314" s="651">
        <v>1</v>
      </c>
      <c r="AY314" s="57">
        <v>44182</v>
      </c>
      <c r="AZ314" s="623" t="s">
        <v>6348</v>
      </c>
      <c r="BA314" s="56" t="s">
        <v>119</v>
      </c>
      <c r="BB314" s="68">
        <v>1</v>
      </c>
      <c r="BC314" s="54" t="s">
        <v>257</v>
      </c>
      <c r="BD314" s="57"/>
      <c r="BE314" s="648"/>
      <c r="BF314" s="651"/>
      <c r="BG314" s="57"/>
      <c r="BH314" s="623"/>
      <c r="BI314" s="56"/>
      <c r="BJ314" s="68"/>
      <c r="BK314" s="54"/>
      <c r="BL314" s="60" t="s">
        <v>260</v>
      </c>
      <c r="BM314" s="60" t="s">
        <v>260</v>
      </c>
      <c r="BN314" s="54" t="s">
        <v>4218</v>
      </c>
      <c r="BO314" s="623" t="s">
        <v>6348</v>
      </c>
      <c r="BP314" s="56" t="s">
        <v>6093</v>
      </c>
      <c r="BQ314" s="57">
        <v>44182</v>
      </c>
      <c r="BR314" s="54" t="s">
        <v>310</v>
      </c>
      <c r="BS314" s="62"/>
      <c r="BT314" s="625"/>
      <c r="BU314" s="626"/>
      <c r="BV314" s="626"/>
      <c r="BW314" s="626"/>
      <c r="BX314" s="626"/>
      <c r="BY314" s="626"/>
      <c r="BZ314" s="626"/>
      <c r="CA314" s="626"/>
      <c r="CB314" s="626"/>
      <c r="CC314" s="626"/>
      <c r="CD314" s="626"/>
      <c r="CE314" s="626"/>
      <c r="CF314" s="626"/>
      <c r="CG314" s="626"/>
      <c r="CH314" s="626"/>
      <c r="CI314" s="626"/>
      <c r="CJ314" s="626"/>
      <c r="CK314" s="626"/>
      <c r="CL314" s="626"/>
      <c r="CM314" s="626"/>
      <c r="CN314" s="626"/>
      <c r="CO314" s="626"/>
      <c r="CP314" s="626"/>
      <c r="CQ314" s="626"/>
      <c r="CR314" s="626"/>
      <c r="CS314" s="626"/>
      <c r="CT314" s="626"/>
      <c r="CU314" s="626"/>
      <c r="CV314" s="626"/>
      <c r="CW314" s="626"/>
      <c r="CX314" s="626"/>
      <c r="CY314" s="626"/>
      <c r="CZ314" s="626"/>
      <c r="DA314" s="626"/>
      <c r="DB314" s="626"/>
      <c r="DC314" s="626"/>
      <c r="DD314" s="626"/>
      <c r="DE314" s="626"/>
      <c r="DF314" s="626"/>
      <c r="DG314" s="626"/>
      <c r="DH314" s="626"/>
      <c r="DI314" s="626"/>
      <c r="DJ314" s="626"/>
      <c r="DK314" s="626"/>
      <c r="DL314" s="626"/>
      <c r="DM314" s="626"/>
      <c r="DN314" s="626"/>
      <c r="DO314" s="626"/>
      <c r="DP314" s="626"/>
    </row>
    <row r="315" spans="1:120" ht="38.25" customHeight="1">
      <c r="A315" s="54">
        <v>190</v>
      </c>
      <c r="B315" s="62">
        <f t="shared" si="32"/>
        <v>127</v>
      </c>
      <c r="C315" s="55" t="s">
        <v>99</v>
      </c>
      <c r="D315" s="255">
        <v>2020</v>
      </c>
      <c r="E315" s="667" t="s">
        <v>1105</v>
      </c>
      <c r="F315" s="669">
        <v>44053</v>
      </c>
      <c r="G315" s="669"/>
      <c r="H315" s="55" t="s">
        <v>102</v>
      </c>
      <c r="I315" s="58" t="s">
        <v>6332</v>
      </c>
      <c r="J315" s="58" t="s">
        <v>6332</v>
      </c>
      <c r="K315" s="58" t="s">
        <v>6338</v>
      </c>
      <c r="L315" s="622" t="s">
        <v>570</v>
      </c>
      <c r="M315" s="623" t="s">
        <v>6349</v>
      </c>
      <c r="N315" s="62"/>
      <c r="O315" s="54">
        <v>1</v>
      </c>
      <c r="P315" s="56" t="s">
        <v>6350</v>
      </c>
      <c r="Q315" s="55" t="s">
        <v>391</v>
      </c>
      <c r="R315" s="56" t="s">
        <v>573</v>
      </c>
      <c r="S315" s="633">
        <v>44075</v>
      </c>
      <c r="T315" s="633">
        <v>44119</v>
      </c>
      <c r="U315" s="622"/>
      <c r="V315" s="54"/>
      <c r="W315" s="65">
        <f t="shared" si="31"/>
        <v>44119</v>
      </c>
      <c r="X315" s="57"/>
      <c r="Y315" s="62"/>
      <c r="Z315" s="54"/>
      <c r="AA315" s="116"/>
      <c r="AB315" s="62"/>
      <c r="AC315" s="62"/>
      <c r="AD315" s="62"/>
      <c r="AE315" s="54"/>
      <c r="AF315" s="57"/>
      <c r="AG315" s="62"/>
      <c r="AH315" s="62"/>
      <c r="AI315" s="57"/>
      <c r="AJ315" s="62"/>
      <c r="AK315" s="62"/>
      <c r="AL315" s="62"/>
      <c r="AM315" s="54"/>
      <c r="AN315" s="57"/>
      <c r="AO315" s="62"/>
      <c r="AP315" s="54"/>
      <c r="AQ315" s="116"/>
      <c r="AR315" s="62"/>
      <c r="AS315" s="62"/>
      <c r="AT315" s="62"/>
      <c r="AU315" s="54"/>
      <c r="AV315" s="57"/>
      <c r="AW315" s="648" t="s">
        <v>6336</v>
      </c>
      <c r="AX315" s="651">
        <v>1</v>
      </c>
      <c r="AY315" s="57">
        <v>44182</v>
      </c>
      <c r="AZ315" s="623" t="s">
        <v>6351</v>
      </c>
      <c r="BA315" s="56" t="s">
        <v>119</v>
      </c>
      <c r="BB315" s="68">
        <v>1</v>
      </c>
      <c r="BC315" s="54" t="s">
        <v>257</v>
      </c>
      <c r="BD315" s="57"/>
      <c r="BE315" s="648"/>
      <c r="BF315" s="651"/>
      <c r="BG315" s="57"/>
      <c r="BH315" s="623"/>
      <c r="BI315" s="56"/>
      <c r="BJ315" s="68"/>
      <c r="BK315" s="54"/>
      <c r="BL315" s="60" t="s">
        <v>260</v>
      </c>
      <c r="BM315" s="60" t="s">
        <v>260</v>
      </c>
      <c r="BN315" s="54" t="s">
        <v>4218</v>
      </c>
      <c r="BO315" s="623" t="s">
        <v>6351</v>
      </c>
      <c r="BP315" s="56" t="s">
        <v>6093</v>
      </c>
      <c r="BQ315" s="57">
        <v>44182</v>
      </c>
      <c r="BR315" s="54" t="s">
        <v>310</v>
      </c>
      <c r="BS315" s="62"/>
      <c r="BT315" s="625"/>
      <c r="BU315" s="626"/>
      <c r="BV315" s="626"/>
      <c r="BW315" s="626"/>
      <c r="BX315" s="626"/>
      <c r="BY315" s="626"/>
      <c r="BZ315" s="626"/>
      <c r="CA315" s="626"/>
      <c r="CB315" s="626"/>
      <c r="CC315" s="626"/>
      <c r="CD315" s="626"/>
      <c r="CE315" s="626"/>
      <c r="CF315" s="626"/>
      <c r="CG315" s="626"/>
      <c r="CH315" s="626"/>
      <c r="CI315" s="626"/>
      <c r="CJ315" s="626"/>
      <c r="CK315" s="626"/>
      <c r="CL315" s="626"/>
      <c r="CM315" s="626"/>
      <c r="CN315" s="626"/>
      <c r="CO315" s="626"/>
      <c r="CP315" s="626"/>
      <c r="CQ315" s="626"/>
      <c r="CR315" s="626"/>
      <c r="CS315" s="626"/>
      <c r="CT315" s="626"/>
      <c r="CU315" s="626"/>
      <c r="CV315" s="626"/>
      <c r="CW315" s="626"/>
      <c r="CX315" s="626"/>
      <c r="CY315" s="626"/>
      <c r="CZ315" s="626"/>
      <c r="DA315" s="626"/>
      <c r="DB315" s="626"/>
      <c r="DC315" s="626"/>
      <c r="DD315" s="626"/>
      <c r="DE315" s="626"/>
      <c r="DF315" s="626"/>
      <c r="DG315" s="626"/>
      <c r="DH315" s="626"/>
      <c r="DI315" s="626"/>
      <c r="DJ315" s="626"/>
      <c r="DK315" s="626"/>
      <c r="DL315" s="626"/>
      <c r="DM315" s="626"/>
      <c r="DN315" s="626"/>
      <c r="DO315" s="626"/>
      <c r="DP315" s="626"/>
    </row>
    <row r="316" spans="1:120" ht="38.25" customHeight="1">
      <c r="A316" s="54">
        <v>191</v>
      </c>
      <c r="B316" s="62">
        <f t="shared" si="32"/>
        <v>128</v>
      </c>
      <c r="C316" s="55" t="s">
        <v>99</v>
      </c>
      <c r="D316" s="255">
        <v>2020</v>
      </c>
      <c r="E316" s="667" t="s">
        <v>1105</v>
      </c>
      <c r="F316" s="669">
        <v>44053</v>
      </c>
      <c r="G316" s="669"/>
      <c r="H316" s="55" t="s">
        <v>102</v>
      </c>
      <c r="I316" s="58" t="s">
        <v>6352</v>
      </c>
      <c r="J316" s="58" t="s">
        <v>6352</v>
      </c>
      <c r="K316" s="58" t="s">
        <v>6353</v>
      </c>
      <c r="L316" s="622" t="s">
        <v>570</v>
      </c>
      <c r="M316" s="623" t="s">
        <v>6354</v>
      </c>
      <c r="N316" s="62"/>
      <c r="O316" s="68">
        <v>1</v>
      </c>
      <c r="P316" s="56" t="s">
        <v>6355</v>
      </c>
      <c r="Q316" s="55" t="s">
        <v>1210</v>
      </c>
      <c r="R316" s="56" t="s">
        <v>6356</v>
      </c>
      <c r="S316" s="633">
        <v>44075</v>
      </c>
      <c r="T316" s="633">
        <v>44196</v>
      </c>
      <c r="U316" s="622"/>
      <c r="V316" s="54"/>
      <c r="W316" s="65">
        <f t="shared" si="31"/>
        <v>44196</v>
      </c>
      <c r="X316" s="57"/>
      <c r="Y316" s="62"/>
      <c r="Z316" s="54"/>
      <c r="AA316" s="116"/>
      <c r="AB316" s="62"/>
      <c r="AC316" s="62"/>
      <c r="AD316" s="62"/>
      <c r="AE316" s="54"/>
      <c r="AF316" s="57"/>
      <c r="AG316" s="62"/>
      <c r="AH316" s="62"/>
      <c r="AI316" s="57"/>
      <c r="AJ316" s="62"/>
      <c r="AK316" s="62"/>
      <c r="AL316" s="62"/>
      <c r="AM316" s="54"/>
      <c r="AN316" s="57"/>
      <c r="AO316" s="62"/>
      <c r="AP316" s="54"/>
      <c r="AQ316" s="116"/>
      <c r="AR316" s="62"/>
      <c r="AS316" s="62"/>
      <c r="AT316" s="62"/>
      <c r="AU316" s="54"/>
      <c r="AV316" s="57">
        <v>44169</v>
      </c>
      <c r="AW316" s="648" t="s">
        <v>6357</v>
      </c>
      <c r="AX316" s="68">
        <v>1</v>
      </c>
      <c r="AY316" s="57">
        <v>44182</v>
      </c>
      <c r="AZ316" s="648" t="s">
        <v>6358</v>
      </c>
      <c r="BA316" s="56" t="s">
        <v>119</v>
      </c>
      <c r="BB316" s="68">
        <v>1</v>
      </c>
      <c r="BC316" s="54" t="s">
        <v>257</v>
      </c>
      <c r="BD316" s="636">
        <v>44286</v>
      </c>
      <c r="BE316" s="648" t="s">
        <v>1104</v>
      </c>
      <c r="BF316" s="651">
        <v>0</v>
      </c>
      <c r="BG316" s="57"/>
      <c r="BH316" s="648"/>
      <c r="BI316" s="56"/>
      <c r="BJ316" s="68"/>
      <c r="BK316" s="54"/>
      <c r="BL316" s="60" t="s">
        <v>260</v>
      </c>
      <c r="BM316" s="60" t="s">
        <v>260</v>
      </c>
      <c r="BN316" s="54" t="s">
        <v>4218</v>
      </c>
      <c r="BO316" s="648" t="s">
        <v>6359</v>
      </c>
      <c r="BP316" s="56" t="s">
        <v>114</v>
      </c>
      <c r="BQ316" s="57">
        <v>44182</v>
      </c>
      <c r="BR316" s="54" t="s">
        <v>310</v>
      </c>
      <c r="BS316" s="62"/>
      <c r="BT316" s="625"/>
      <c r="BU316" s="626"/>
      <c r="BV316" s="626"/>
      <c r="BW316" s="626"/>
      <c r="BX316" s="626"/>
      <c r="BY316" s="626"/>
      <c r="BZ316" s="626"/>
      <c r="CA316" s="626"/>
      <c r="CB316" s="626"/>
      <c r="CC316" s="626"/>
      <c r="CD316" s="626"/>
      <c r="CE316" s="626"/>
      <c r="CF316" s="626"/>
      <c r="CG316" s="626"/>
      <c r="CH316" s="626"/>
      <c r="CI316" s="626"/>
      <c r="CJ316" s="626"/>
      <c r="CK316" s="626"/>
      <c r="CL316" s="626"/>
      <c r="CM316" s="626"/>
      <c r="CN316" s="626"/>
      <c r="CO316" s="626"/>
      <c r="CP316" s="626"/>
      <c r="CQ316" s="626"/>
      <c r="CR316" s="626"/>
      <c r="CS316" s="626"/>
      <c r="CT316" s="626"/>
      <c r="CU316" s="626"/>
      <c r="CV316" s="626"/>
      <c r="CW316" s="626"/>
      <c r="CX316" s="626"/>
      <c r="CY316" s="626"/>
      <c r="CZ316" s="626"/>
      <c r="DA316" s="626"/>
      <c r="DB316" s="626"/>
      <c r="DC316" s="626"/>
      <c r="DD316" s="626"/>
      <c r="DE316" s="626"/>
      <c r="DF316" s="626"/>
      <c r="DG316" s="626"/>
      <c r="DH316" s="626"/>
      <c r="DI316" s="626"/>
      <c r="DJ316" s="626"/>
      <c r="DK316" s="626"/>
      <c r="DL316" s="626"/>
      <c r="DM316" s="626"/>
      <c r="DN316" s="626"/>
      <c r="DO316" s="626"/>
      <c r="DP316" s="626"/>
    </row>
    <row r="317" spans="1:120" ht="38.25" customHeight="1">
      <c r="A317" s="54">
        <v>192</v>
      </c>
      <c r="B317" s="62">
        <f t="shared" si="32"/>
        <v>129</v>
      </c>
      <c r="C317" s="55" t="s">
        <v>99</v>
      </c>
      <c r="D317" s="255">
        <v>2020</v>
      </c>
      <c r="E317" s="667" t="s">
        <v>1105</v>
      </c>
      <c r="F317" s="669">
        <v>44053</v>
      </c>
      <c r="G317" s="669"/>
      <c r="H317" s="55" t="s">
        <v>370</v>
      </c>
      <c r="I317" s="58" t="s">
        <v>6360</v>
      </c>
      <c r="J317" s="58" t="s">
        <v>6361</v>
      </c>
      <c r="K317" s="81" t="s">
        <v>6362</v>
      </c>
      <c r="L317" s="622" t="s">
        <v>570</v>
      </c>
      <c r="M317" s="623" t="s">
        <v>6363</v>
      </c>
      <c r="N317" s="62"/>
      <c r="O317" s="54">
        <v>1</v>
      </c>
      <c r="P317" s="56" t="s">
        <v>6364</v>
      </c>
      <c r="Q317" s="55" t="s">
        <v>696</v>
      </c>
      <c r="R317" s="56" t="s">
        <v>697</v>
      </c>
      <c r="S317" s="633">
        <v>44075</v>
      </c>
      <c r="T317" s="633" t="s">
        <v>6365</v>
      </c>
      <c r="U317" s="622"/>
      <c r="V317" s="54"/>
      <c r="W317" s="633" t="s">
        <v>6365</v>
      </c>
      <c r="X317" s="57"/>
      <c r="Y317" s="62"/>
      <c r="Z317" s="54"/>
      <c r="AA317" s="116"/>
      <c r="AB317" s="62"/>
      <c r="AC317" s="62"/>
      <c r="AD317" s="62"/>
      <c r="AE317" s="54"/>
      <c r="AF317" s="57"/>
      <c r="AG317" s="62"/>
      <c r="AH317" s="62"/>
      <c r="AI317" s="57"/>
      <c r="AJ317" s="62"/>
      <c r="AK317" s="62"/>
      <c r="AL317" s="62"/>
      <c r="AM317" s="54"/>
      <c r="AN317" s="57"/>
      <c r="AO317" s="62"/>
      <c r="AP317" s="54"/>
      <c r="AQ317" s="116"/>
      <c r="AR317" s="62"/>
      <c r="AS317" s="62"/>
      <c r="AT317" s="62"/>
      <c r="AU317" s="54"/>
      <c r="AV317" s="636">
        <v>44169</v>
      </c>
      <c r="AW317" s="648" t="s">
        <v>6366</v>
      </c>
      <c r="AX317" s="651">
        <v>1</v>
      </c>
      <c r="AY317" s="57">
        <v>44183</v>
      </c>
      <c r="AZ317" s="58" t="s">
        <v>6367</v>
      </c>
      <c r="BA317" s="56" t="s">
        <v>123</v>
      </c>
      <c r="BB317" s="54">
        <v>100</v>
      </c>
      <c r="BC317" s="54" t="s">
        <v>257</v>
      </c>
      <c r="BD317" s="636">
        <v>44286</v>
      </c>
      <c r="BE317" s="648" t="s">
        <v>1104</v>
      </c>
      <c r="BF317" s="651">
        <v>0</v>
      </c>
      <c r="BG317" s="57"/>
      <c r="BH317" s="58"/>
      <c r="BI317" s="56"/>
      <c r="BJ317" s="54"/>
      <c r="BK317" s="54"/>
      <c r="BL317" s="60" t="s">
        <v>260</v>
      </c>
      <c r="BM317" s="60" t="s">
        <v>260</v>
      </c>
      <c r="BN317" s="54" t="s">
        <v>4218</v>
      </c>
      <c r="BO317" s="58" t="s">
        <v>6367</v>
      </c>
      <c r="BP317" s="56" t="s">
        <v>322</v>
      </c>
      <c r="BQ317" s="57">
        <v>44183</v>
      </c>
      <c r="BR317" s="54"/>
      <c r="BS317" s="62"/>
      <c r="BT317" s="625"/>
      <c r="BU317" s="626"/>
      <c r="BV317" s="626"/>
      <c r="BW317" s="626"/>
      <c r="BX317" s="626"/>
      <c r="BY317" s="626"/>
      <c r="BZ317" s="626"/>
      <c r="CA317" s="626"/>
      <c r="CB317" s="626"/>
      <c r="CC317" s="626"/>
      <c r="CD317" s="626"/>
      <c r="CE317" s="626"/>
      <c r="CF317" s="626"/>
      <c r="CG317" s="626"/>
      <c r="CH317" s="626"/>
      <c r="CI317" s="626"/>
      <c r="CJ317" s="626"/>
      <c r="CK317" s="626"/>
      <c r="CL317" s="626"/>
      <c r="CM317" s="626"/>
      <c r="CN317" s="626"/>
      <c r="CO317" s="626"/>
      <c r="CP317" s="626"/>
      <c r="CQ317" s="626"/>
      <c r="CR317" s="626"/>
      <c r="CS317" s="626"/>
      <c r="CT317" s="626"/>
      <c r="CU317" s="626"/>
      <c r="CV317" s="626"/>
      <c r="CW317" s="626"/>
      <c r="CX317" s="626"/>
      <c r="CY317" s="626"/>
      <c r="CZ317" s="626"/>
      <c r="DA317" s="626"/>
      <c r="DB317" s="626"/>
      <c r="DC317" s="626"/>
      <c r="DD317" s="626"/>
      <c r="DE317" s="626"/>
      <c r="DF317" s="626"/>
      <c r="DG317" s="626"/>
      <c r="DH317" s="626"/>
      <c r="DI317" s="626"/>
      <c r="DJ317" s="626"/>
      <c r="DK317" s="626"/>
      <c r="DL317" s="626"/>
      <c r="DM317" s="626"/>
      <c r="DN317" s="626"/>
      <c r="DO317" s="626"/>
      <c r="DP317" s="626"/>
    </row>
    <row r="318" spans="1:120" ht="38.25" customHeight="1">
      <c r="A318" s="54">
        <v>0</v>
      </c>
      <c r="B318" s="62">
        <f t="shared" si="32"/>
        <v>130</v>
      </c>
      <c r="C318" s="55" t="s">
        <v>99</v>
      </c>
      <c r="D318" s="255">
        <v>2020</v>
      </c>
      <c r="E318" s="667" t="s">
        <v>1105</v>
      </c>
      <c r="F318" s="669">
        <v>44053</v>
      </c>
      <c r="G318" s="669"/>
      <c r="H318" s="55" t="s">
        <v>102</v>
      </c>
      <c r="I318" s="58" t="s">
        <v>6368</v>
      </c>
      <c r="J318" s="58" t="s">
        <v>6368</v>
      </c>
      <c r="K318" s="81" t="s">
        <v>6369</v>
      </c>
      <c r="L318" s="622" t="s">
        <v>570</v>
      </c>
      <c r="M318" s="623" t="s">
        <v>6370</v>
      </c>
      <c r="N318" s="62"/>
      <c r="O318" s="68">
        <v>1</v>
      </c>
      <c r="P318" s="56" t="s">
        <v>6371</v>
      </c>
      <c r="Q318" s="55" t="s">
        <v>696</v>
      </c>
      <c r="R318" s="56" t="s">
        <v>697</v>
      </c>
      <c r="S318" s="633">
        <v>44075</v>
      </c>
      <c r="T318" s="633">
        <v>44196</v>
      </c>
      <c r="U318" s="622"/>
      <c r="V318" s="54"/>
      <c r="W318" s="65">
        <f t="shared" ref="W318:W322" si="42">IF(T318="","",(T318+V318))</f>
        <v>44196</v>
      </c>
      <c r="X318" s="57"/>
      <c r="Y318" s="62"/>
      <c r="Z318" s="54"/>
      <c r="AA318" s="116"/>
      <c r="AB318" s="62"/>
      <c r="AC318" s="62"/>
      <c r="AD318" s="62"/>
      <c r="AE318" s="54"/>
      <c r="AF318" s="57"/>
      <c r="AG318" s="62"/>
      <c r="AH318" s="62"/>
      <c r="AI318" s="57"/>
      <c r="AJ318" s="62"/>
      <c r="AK318" s="62"/>
      <c r="AL318" s="62"/>
      <c r="AM318" s="54"/>
      <c r="AN318" s="57"/>
      <c r="AO318" s="62"/>
      <c r="AP318" s="54"/>
      <c r="AQ318" s="116"/>
      <c r="AR318" s="62"/>
      <c r="AS318" s="62"/>
      <c r="AT318" s="62"/>
      <c r="AU318" s="54"/>
      <c r="AV318" s="636">
        <v>44169</v>
      </c>
      <c r="AW318" s="648" t="s">
        <v>6372</v>
      </c>
      <c r="AX318" s="651">
        <v>1</v>
      </c>
      <c r="AY318" s="57">
        <v>44183</v>
      </c>
      <c r="AZ318" s="58" t="s">
        <v>6367</v>
      </c>
      <c r="BA318" s="56" t="s">
        <v>123</v>
      </c>
      <c r="BB318" s="54">
        <v>100</v>
      </c>
      <c r="BC318" s="54" t="s">
        <v>257</v>
      </c>
      <c r="BD318" s="636">
        <v>44286</v>
      </c>
      <c r="BE318" s="648" t="s">
        <v>1104</v>
      </c>
      <c r="BF318" s="651">
        <v>0</v>
      </c>
      <c r="BG318" s="57"/>
      <c r="BH318" s="58"/>
      <c r="BI318" s="56"/>
      <c r="BJ318" s="54"/>
      <c r="BK318" s="54"/>
      <c r="BL318" s="60" t="s">
        <v>260</v>
      </c>
      <c r="BM318" s="60" t="s">
        <v>260</v>
      </c>
      <c r="BN318" s="54" t="s">
        <v>4218</v>
      </c>
      <c r="BO318" s="58" t="s">
        <v>6367</v>
      </c>
      <c r="BP318" s="56" t="s">
        <v>322</v>
      </c>
      <c r="BQ318" s="57">
        <v>44183</v>
      </c>
      <c r="BR318" s="54"/>
      <c r="BS318" s="62"/>
      <c r="BT318" s="625"/>
      <c r="BU318" s="626"/>
      <c r="BV318" s="626"/>
      <c r="BW318" s="626"/>
      <c r="BX318" s="626"/>
      <c r="BY318" s="626"/>
      <c r="BZ318" s="626"/>
      <c r="CA318" s="626"/>
      <c r="CB318" s="626"/>
      <c r="CC318" s="626"/>
      <c r="CD318" s="626"/>
      <c r="CE318" s="626"/>
      <c r="CF318" s="626"/>
      <c r="CG318" s="626"/>
      <c r="CH318" s="626"/>
      <c r="CI318" s="626"/>
      <c r="CJ318" s="626"/>
      <c r="CK318" s="626"/>
      <c r="CL318" s="626"/>
      <c r="CM318" s="626"/>
      <c r="CN318" s="626"/>
      <c r="CO318" s="626"/>
      <c r="CP318" s="626"/>
      <c r="CQ318" s="626"/>
      <c r="CR318" s="626"/>
      <c r="CS318" s="626"/>
      <c r="CT318" s="626"/>
      <c r="CU318" s="626"/>
      <c r="CV318" s="626"/>
      <c r="CW318" s="626"/>
      <c r="CX318" s="626"/>
      <c r="CY318" s="626"/>
      <c r="CZ318" s="626"/>
      <c r="DA318" s="626"/>
      <c r="DB318" s="626"/>
      <c r="DC318" s="626"/>
      <c r="DD318" s="626"/>
      <c r="DE318" s="626"/>
      <c r="DF318" s="626"/>
      <c r="DG318" s="626"/>
      <c r="DH318" s="626"/>
      <c r="DI318" s="626"/>
      <c r="DJ318" s="626"/>
      <c r="DK318" s="626"/>
      <c r="DL318" s="626"/>
      <c r="DM318" s="626"/>
      <c r="DN318" s="626"/>
      <c r="DO318" s="626"/>
      <c r="DP318" s="626"/>
    </row>
    <row r="319" spans="1:120" ht="38.25" customHeight="1">
      <c r="A319" s="54">
        <v>213</v>
      </c>
      <c r="B319" s="62">
        <f t="shared" si="32"/>
        <v>131</v>
      </c>
      <c r="C319" s="55" t="s">
        <v>99</v>
      </c>
      <c r="D319" s="255">
        <v>2020</v>
      </c>
      <c r="E319" s="667" t="s">
        <v>1105</v>
      </c>
      <c r="F319" s="669">
        <v>44053</v>
      </c>
      <c r="G319" s="669"/>
      <c r="H319" s="55" t="s">
        <v>102</v>
      </c>
      <c r="I319" s="58" t="s">
        <v>6373</v>
      </c>
      <c r="J319" s="58" t="s">
        <v>6374</v>
      </c>
      <c r="K319" s="58" t="s">
        <v>6375</v>
      </c>
      <c r="L319" s="622" t="s">
        <v>570</v>
      </c>
      <c r="M319" s="623" t="s">
        <v>6376</v>
      </c>
      <c r="N319" s="62"/>
      <c r="O319" s="56">
        <v>1</v>
      </c>
      <c r="P319" s="56" t="s">
        <v>6377</v>
      </c>
      <c r="Q319" s="55" t="s">
        <v>3378</v>
      </c>
      <c r="R319" s="56" t="s">
        <v>6378</v>
      </c>
      <c r="S319" s="624">
        <v>44075</v>
      </c>
      <c r="T319" s="624">
        <v>44135</v>
      </c>
      <c r="U319" s="622"/>
      <c r="V319" s="54"/>
      <c r="W319" s="65">
        <f t="shared" si="42"/>
        <v>44135</v>
      </c>
      <c r="X319" s="57"/>
      <c r="Y319" s="62"/>
      <c r="Z319" s="54"/>
      <c r="AA319" s="116"/>
      <c r="AB319" s="62"/>
      <c r="AC319" s="62"/>
      <c r="AD319" s="62"/>
      <c r="AE319" s="54"/>
      <c r="AF319" s="57"/>
      <c r="AG319" s="62"/>
      <c r="AH319" s="62"/>
      <c r="AI319" s="57"/>
      <c r="AJ319" s="62"/>
      <c r="AK319" s="62"/>
      <c r="AL319" s="62"/>
      <c r="AM319" s="54"/>
      <c r="AN319" s="57"/>
      <c r="AO319" s="62"/>
      <c r="AP319" s="54"/>
      <c r="AQ319" s="116"/>
      <c r="AR319" s="62"/>
      <c r="AS319" s="62"/>
      <c r="AT319" s="62"/>
      <c r="AU319" s="54"/>
      <c r="AV319" s="57">
        <v>44169</v>
      </c>
      <c r="AW319" s="648" t="s">
        <v>6379</v>
      </c>
      <c r="AX319" s="68">
        <v>1</v>
      </c>
      <c r="AY319" s="57" t="s">
        <v>5761</v>
      </c>
      <c r="AZ319" s="67" t="s">
        <v>6380</v>
      </c>
      <c r="BA319" s="56" t="s">
        <v>186</v>
      </c>
      <c r="BB319" s="651">
        <v>1</v>
      </c>
      <c r="BC319" s="54" t="s">
        <v>257</v>
      </c>
      <c r="BD319" s="57"/>
      <c r="BE319" s="648"/>
      <c r="BF319" s="68"/>
      <c r="BG319" s="57"/>
      <c r="BH319" s="67"/>
      <c r="BI319" s="56"/>
      <c r="BJ319" s="651"/>
      <c r="BK319" s="54"/>
      <c r="BL319" s="60" t="s">
        <v>260</v>
      </c>
      <c r="BM319" s="60" t="s">
        <v>260</v>
      </c>
      <c r="BN319" s="54" t="s">
        <v>4218</v>
      </c>
      <c r="BO319" s="67" t="s">
        <v>6381</v>
      </c>
      <c r="BP319" s="56" t="s">
        <v>186</v>
      </c>
      <c r="BQ319" s="57">
        <v>44183</v>
      </c>
      <c r="BR319" s="54" t="s">
        <v>310</v>
      </c>
      <c r="BS319" s="62"/>
      <c r="BT319" s="625"/>
      <c r="BU319" s="626"/>
      <c r="BV319" s="626"/>
      <c r="BW319" s="626"/>
      <c r="BX319" s="626"/>
      <c r="BY319" s="626"/>
      <c r="BZ319" s="626"/>
      <c r="CA319" s="626"/>
      <c r="CB319" s="626"/>
      <c r="CC319" s="626"/>
      <c r="CD319" s="626"/>
      <c r="CE319" s="626"/>
      <c r="CF319" s="626"/>
      <c r="CG319" s="626"/>
      <c r="CH319" s="626"/>
      <c r="CI319" s="626"/>
      <c r="CJ319" s="626"/>
      <c r="CK319" s="626"/>
      <c r="CL319" s="626"/>
      <c r="CM319" s="626"/>
      <c r="CN319" s="626"/>
      <c r="CO319" s="626"/>
      <c r="CP319" s="626"/>
      <c r="CQ319" s="626"/>
      <c r="CR319" s="626"/>
      <c r="CS319" s="626"/>
      <c r="CT319" s="626"/>
      <c r="CU319" s="626"/>
      <c r="CV319" s="626"/>
      <c r="CW319" s="626"/>
      <c r="CX319" s="626"/>
      <c r="CY319" s="626"/>
      <c r="CZ319" s="626"/>
      <c r="DA319" s="626"/>
      <c r="DB319" s="626"/>
      <c r="DC319" s="626"/>
      <c r="DD319" s="626"/>
      <c r="DE319" s="626"/>
      <c r="DF319" s="626"/>
      <c r="DG319" s="626"/>
      <c r="DH319" s="626"/>
      <c r="DI319" s="626"/>
      <c r="DJ319" s="626"/>
      <c r="DK319" s="626"/>
      <c r="DL319" s="626"/>
      <c r="DM319" s="626"/>
      <c r="DN319" s="626"/>
      <c r="DO319" s="626"/>
      <c r="DP319" s="626"/>
    </row>
    <row r="320" spans="1:120" ht="38.25" customHeight="1">
      <c r="A320" s="54">
        <v>214</v>
      </c>
      <c r="B320" s="62">
        <f t="shared" si="32"/>
        <v>132</v>
      </c>
      <c r="C320" s="55" t="s">
        <v>99</v>
      </c>
      <c r="D320" s="255">
        <v>2020</v>
      </c>
      <c r="E320" s="667" t="s">
        <v>1105</v>
      </c>
      <c r="F320" s="669">
        <v>44053</v>
      </c>
      <c r="G320" s="669"/>
      <c r="H320" s="55" t="s">
        <v>102</v>
      </c>
      <c r="I320" s="58" t="s">
        <v>6382</v>
      </c>
      <c r="J320" s="58" t="s">
        <v>6383</v>
      </c>
      <c r="K320" s="58" t="s">
        <v>6384</v>
      </c>
      <c r="L320" s="622" t="s">
        <v>570</v>
      </c>
      <c r="M320" s="623" t="s">
        <v>6385</v>
      </c>
      <c r="N320" s="62"/>
      <c r="O320" s="66">
        <v>1</v>
      </c>
      <c r="P320" s="56" t="s">
        <v>6386</v>
      </c>
      <c r="Q320" s="55" t="s">
        <v>3378</v>
      </c>
      <c r="R320" s="56" t="s">
        <v>4510</v>
      </c>
      <c r="S320" s="624">
        <v>44075</v>
      </c>
      <c r="T320" s="624">
        <v>44196</v>
      </c>
      <c r="U320" s="622"/>
      <c r="V320" s="54"/>
      <c r="W320" s="65">
        <f t="shared" si="42"/>
        <v>44196</v>
      </c>
      <c r="X320" s="57"/>
      <c r="Y320" s="62"/>
      <c r="Z320" s="54"/>
      <c r="AA320" s="116"/>
      <c r="AB320" s="62"/>
      <c r="AC320" s="62"/>
      <c r="AD320" s="62"/>
      <c r="AE320" s="54"/>
      <c r="AF320" s="57"/>
      <c r="AG320" s="62"/>
      <c r="AH320" s="62"/>
      <c r="AI320" s="57"/>
      <c r="AJ320" s="62"/>
      <c r="AK320" s="62"/>
      <c r="AL320" s="62"/>
      <c r="AM320" s="54"/>
      <c r="AN320" s="57"/>
      <c r="AO320" s="62"/>
      <c r="AP320" s="54"/>
      <c r="AQ320" s="116"/>
      <c r="AR320" s="62"/>
      <c r="AS320" s="62"/>
      <c r="AT320" s="62"/>
      <c r="AU320" s="54"/>
      <c r="AV320" s="57">
        <v>44169</v>
      </c>
      <c r="AW320" s="648" t="s">
        <v>6387</v>
      </c>
      <c r="AX320" s="68">
        <v>1</v>
      </c>
      <c r="AY320" s="57" t="s">
        <v>5761</v>
      </c>
      <c r="AZ320" s="67" t="s">
        <v>6388</v>
      </c>
      <c r="BA320" s="56" t="s">
        <v>186</v>
      </c>
      <c r="BB320" s="651">
        <v>1</v>
      </c>
      <c r="BC320" s="54" t="s">
        <v>257</v>
      </c>
      <c r="BD320" s="57"/>
      <c r="BE320" s="648"/>
      <c r="BF320" s="68"/>
      <c r="BG320" s="57"/>
      <c r="BH320" s="67"/>
      <c r="BI320" s="56"/>
      <c r="BJ320" s="651"/>
      <c r="BK320" s="54"/>
      <c r="BL320" s="60" t="s">
        <v>260</v>
      </c>
      <c r="BM320" s="60" t="s">
        <v>260</v>
      </c>
      <c r="BN320" s="54" t="s">
        <v>4218</v>
      </c>
      <c r="BO320" s="67" t="s">
        <v>6011</v>
      </c>
      <c r="BP320" s="56" t="s">
        <v>5760</v>
      </c>
      <c r="BQ320" s="57">
        <v>44183</v>
      </c>
      <c r="BR320" s="54"/>
      <c r="BS320" s="62"/>
      <c r="BT320" s="625"/>
      <c r="BU320" s="626"/>
      <c r="BV320" s="626"/>
      <c r="BW320" s="626"/>
      <c r="BX320" s="626"/>
      <c r="BY320" s="626"/>
      <c r="BZ320" s="626"/>
      <c r="CA320" s="626"/>
      <c r="CB320" s="626"/>
      <c r="CC320" s="626"/>
      <c r="CD320" s="626"/>
      <c r="CE320" s="626"/>
      <c r="CF320" s="626"/>
      <c r="CG320" s="626"/>
      <c r="CH320" s="626"/>
      <c r="CI320" s="626"/>
      <c r="CJ320" s="626"/>
      <c r="CK320" s="626"/>
      <c r="CL320" s="626"/>
      <c r="CM320" s="626"/>
      <c r="CN320" s="626"/>
      <c r="CO320" s="626"/>
      <c r="CP320" s="626"/>
      <c r="CQ320" s="626"/>
      <c r="CR320" s="626"/>
      <c r="CS320" s="626"/>
      <c r="CT320" s="626"/>
      <c r="CU320" s="626"/>
      <c r="CV320" s="626"/>
      <c r="CW320" s="626"/>
      <c r="CX320" s="626"/>
      <c r="CY320" s="626"/>
      <c r="CZ320" s="626"/>
      <c r="DA320" s="626"/>
      <c r="DB320" s="626"/>
      <c r="DC320" s="626"/>
      <c r="DD320" s="626"/>
      <c r="DE320" s="626"/>
      <c r="DF320" s="626"/>
      <c r="DG320" s="626"/>
      <c r="DH320" s="626"/>
      <c r="DI320" s="626"/>
      <c r="DJ320" s="626"/>
      <c r="DK320" s="626"/>
      <c r="DL320" s="626"/>
      <c r="DM320" s="626"/>
      <c r="DN320" s="626"/>
      <c r="DO320" s="626"/>
      <c r="DP320" s="626"/>
    </row>
    <row r="321" spans="1:120" ht="38.25" customHeight="1">
      <c r="A321" s="54">
        <v>216</v>
      </c>
      <c r="B321" s="62">
        <f t="shared" si="32"/>
        <v>133</v>
      </c>
      <c r="C321" s="55" t="s">
        <v>99</v>
      </c>
      <c r="D321" s="255">
        <v>2020</v>
      </c>
      <c r="E321" s="667" t="s">
        <v>1105</v>
      </c>
      <c r="F321" s="669">
        <v>44053</v>
      </c>
      <c r="G321" s="669"/>
      <c r="H321" s="55" t="s">
        <v>102</v>
      </c>
      <c r="I321" s="58" t="s">
        <v>6389</v>
      </c>
      <c r="J321" s="58" t="s">
        <v>6389</v>
      </c>
      <c r="K321" s="58" t="s">
        <v>6390</v>
      </c>
      <c r="L321" s="622" t="s">
        <v>570</v>
      </c>
      <c r="M321" s="623" t="s">
        <v>6376</v>
      </c>
      <c r="N321" s="62"/>
      <c r="O321" s="56">
        <v>1</v>
      </c>
      <c r="P321" s="56" t="s">
        <v>6377</v>
      </c>
      <c r="Q321" s="55" t="s">
        <v>3378</v>
      </c>
      <c r="R321" s="56" t="s">
        <v>6391</v>
      </c>
      <c r="S321" s="624">
        <v>44075</v>
      </c>
      <c r="T321" s="624">
        <v>44135</v>
      </c>
      <c r="U321" s="622"/>
      <c r="V321" s="54"/>
      <c r="W321" s="65">
        <f t="shared" si="42"/>
        <v>44135</v>
      </c>
      <c r="X321" s="57"/>
      <c r="Y321" s="62"/>
      <c r="Z321" s="54"/>
      <c r="AA321" s="116"/>
      <c r="AB321" s="62"/>
      <c r="AC321" s="62"/>
      <c r="AD321" s="62"/>
      <c r="AE321" s="54"/>
      <c r="AF321" s="57"/>
      <c r="AG321" s="62"/>
      <c r="AH321" s="62"/>
      <c r="AI321" s="57"/>
      <c r="AJ321" s="62"/>
      <c r="AK321" s="62"/>
      <c r="AL321" s="62"/>
      <c r="AM321" s="54"/>
      <c r="AN321" s="57"/>
      <c r="AO321" s="62"/>
      <c r="AP321" s="54"/>
      <c r="AQ321" s="116"/>
      <c r="AR321" s="62"/>
      <c r="AS321" s="62"/>
      <c r="AT321" s="62"/>
      <c r="AU321" s="54"/>
      <c r="AV321" s="57">
        <v>44169</v>
      </c>
      <c r="AW321" s="648" t="s">
        <v>6379</v>
      </c>
      <c r="AX321" s="68">
        <v>1</v>
      </c>
      <c r="AY321" s="57" t="s">
        <v>5761</v>
      </c>
      <c r="AZ321" s="67" t="s">
        <v>6392</v>
      </c>
      <c r="BA321" s="56" t="s">
        <v>186</v>
      </c>
      <c r="BB321" s="68">
        <v>1</v>
      </c>
      <c r="BC321" s="54" t="s">
        <v>257</v>
      </c>
      <c r="BD321" s="57"/>
      <c r="BE321" s="648"/>
      <c r="BF321" s="68"/>
      <c r="BG321" s="57"/>
      <c r="BH321" s="67"/>
      <c r="BI321" s="56"/>
      <c r="BJ321" s="68"/>
      <c r="BK321" s="54"/>
      <c r="BL321" s="60" t="s">
        <v>260</v>
      </c>
      <c r="BM321" s="60" t="s">
        <v>260</v>
      </c>
      <c r="BN321" s="54" t="s">
        <v>4218</v>
      </c>
      <c r="BO321" s="67" t="s">
        <v>6018</v>
      </c>
      <c r="BP321" s="56" t="s">
        <v>186</v>
      </c>
      <c r="BQ321" s="57">
        <v>44183</v>
      </c>
      <c r="BR321" s="54"/>
      <c r="BS321" s="62"/>
      <c r="BT321" s="625"/>
      <c r="BU321" s="626"/>
      <c r="BV321" s="626"/>
      <c r="BW321" s="626"/>
      <c r="BX321" s="626"/>
      <c r="BY321" s="626"/>
      <c r="BZ321" s="626"/>
      <c r="CA321" s="626"/>
      <c r="CB321" s="626"/>
      <c r="CC321" s="626"/>
      <c r="CD321" s="626"/>
      <c r="CE321" s="626"/>
      <c r="CF321" s="626"/>
      <c r="CG321" s="626"/>
      <c r="CH321" s="626"/>
      <c r="CI321" s="626"/>
      <c r="CJ321" s="626"/>
      <c r="CK321" s="626"/>
      <c r="CL321" s="626"/>
      <c r="CM321" s="626"/>
      <c r="CN321" s="626"/>
      <c r="CO321" s="626"/>
      <c r="CP321" s="626"/>
      <c r="CQ321" s="626"/>
      <c r="CR321" s="626"/>
      <c r="CS321" s="626"/>
      <c r="CT321" s="626"/>
      <c r="CU321" s="626"/>
      <c r="CV321" s="626"/>
      <c r="CW321" s="626"/>
      <c r="CX321" s="626"/>
      <c r="CY321" s="626"/>
      <c r="CZ321" s="626"/>
      <c r="DA321" s="626"/>
      <c r="DB321" s="626"/>
      <c r="DC321" s="626"/>
      <c r="DD321" s="626"/>
      <c r="DE321" s="626"/>
      <c r="DF321" s="626"/>
      <c r="DG321" s="626"/>
      <c r="DH321" s="626"/>
      <c r="DI321" s="626"/>
      <c r="DJ321" s="626"/>
      <c r="DK321" s="626"/>
      <c r="DL321" s="626"/>
      <c r="DM321" s="626"/>
      <c r="DN321" s="626"/>
      <c r="DO321" s="626"/>
      <c r="DP321" s="626"/>
    </row>
    <row r="322" spans="1:120" ht="38.25" customHeight="1">
      <c r="A322" s="54">
        <v>217</v>
      </c>
      <c r="B322" s="62">
        <f t="shared" si="32"/>
        <v>134</v>
      </c>
      <c r="C322" s="55" t="s">
        <v>99</v>
      </c>
      <c r="D322" s="255">
        <v>2020</v>
      </c>
      <c r="E322" s="667" t="s">
        <v>1105</v>
      </c>
      <c r="F322" s="669">
        <v>44053</v>
      </c>
      <c r="G322" s="669"/>
      <c r="H322" s="55" t="s">
        <v>102</v>
      </c>
      <c r="I322" s="58" t="s">
        <v>6319</v>
      </c>
      <c r="J322" s="58" t="s">
        <v>6320</v>
      </c>
      <c r="K322" s="58" t="s">
        <v>6393</v>
      </c>
      <c r="L322" s="622" t="s">
        <v>570</v>
      </c>
      <c r="M322" s="623" t="s">
        <v>6394</v>
      </c>
      <c r="N322" s="62"/>
      <c r="O322" s="199">
        <v>1</v>
      </c>
      <c r="P322" s="56" t="s">
        <v>6323</v>
      </c>
      <c r="Q322" s="55" t="s">
        <v>391</v>
      </c>
      <c r="R322" s="56" t="s">
        <v>573</v>
      </c>
      <c r="S322" s="644">
        <v>44075</v>
      </c>
      <c r="T322" s="644">
        <v>44135</v>
      </c>
      <c r="U322" s="622"/>
      <c r="V322" s="54"/>
      <c r="W322" s="65">
        <f t="shared" si="42"/>
        <v>44135</v>
      </c>
      <c r="X322" s="57"/>
      <c r="Y322" s="62"/>
      <c r="Z322" s="54"/>
      <c r="AA322" s="116"/>
      <c r="AB322" s="62"/>
      <c r="AC322" s="62"/>
      <c r="AD322" s="62"/>
      <c r="AE322" s="54"/>
      <c r="AF322" s="57"/>
      <c r="AG322" s="62"/>
      <c r="AH322" s="62"/>
      <c r="AI322" s="57"/>
      <c r="AJ322" s="62"/>
      <c r="AK322" s="62"/>
      <c r="AL322" s="62"/>
      <c r="AM322" s="54"/>
      <c r="AN322" s="57"/>
      <c r="AO322" s="62"/>
      <c r="AP322" s="54"/>
      <c r="AQ322" s="116"/>
      <c r="AR322" s="62"/>
      <c r="AS322" s="62"/>
      <c r="AT322" s="62"/>
      <c r="AU322" s="54"/>
      <c r="AV322" s="57">
        <v>44169</v>
      </c>
      <c r="AW322" s="648" t="s">
        <v>6395</v>
      </c>
      <c r="AX322" s="66">
        <v>1</v>
      </c>
      <c r="AY322" s="57">
        <v>44182</v>
      </c>
      <c r="AZ322" s="623" t="s">
        <v>6396</v>
      </c>
      <c r="BA322" s="56" t="s">
        <v>119</v>
      </c>
      <c r="BB322" s="68">
        <v>1</v>
      </c>
      <c r="BC322" s="54" t="s">
        <v>257</v>
      </c>
      <c r="BD322" s="57"/>
      <c r="BE322" s="648"/>
      <c r="BF322" s="66"/>
      <c r="BG322" s="57"/>
      <c r="BH322" s="623"/>
      <c r="BI322" s="56"/>
      <c r="BJ322" s="68"/>
      <c r="BK322" s="54"/>
      <c r="BL322" s="60" t="s">
        <v>260</v>
      </c>
      <c r="BM322" s="60" t="s">
        <v>260</v>
      </c>
      <c r="BN322" s="54" t="s">
        <v>4218</v>
      </c>
      <c r="BO322" s="623" t="s">
        <v>6396</v>
      </c>
      <c r="BP322" s="56" t="s">
        <v>6093</v>
      </c>
      <c r="BQ322" s="57">
        <v>44182</v>
      </c>
      <c r="BR322" s="54" t="s">
        <v>310</v>
      </c>
      <c r="BS322" s="62"/>
      <c r="BT322" s="625"/>
      <c r="BU322" s="626"/>
      <c r="BV322" s="626"/>
      <c r="BW322" s="626"/>
      <c r="BX322" s="626"/>
      <c r="BY322" s="626"/>
      <c r="BZ322" s="626"/>
      <c r="CA322" s="626"/>
      <c r="CB322" s="626"/>
      <c r="CC322" s="626"/>
      <c r="CD322" s="626"/>
      <c r="CE322" s="626"/>
      <c r="CF322" s="626"/>
      <c r="CG322" s="626"/>
      <c r="CH322" s="626"/>
      <c r="CI322" s="626"/>
      <c r="CJ322" s="626"/>
      <c r="CK322" s="626"/>
      <c r="CL322" s="626"/>
      <c r="CM322" s="626"/>
      <c r="CN322" s="626"/>
      <c r="CO322" s="626"/>
      <c r="CP322" s="626"/>
      <c r="CQ322" s="626"/>
      <c r="CR322" s="626"/>
      <c r="CS322" s="626"/>
      <c r="CT322" s="626"/>
      <c r="CU322" s="626"/>
      <c r="CV322" s="626"/>
      <c r="CW322" s="626"/>
      <c r="CX322" s="626"/>
      <c r="CY322" s="626"/>
      <c r="CZ322" s="626"/>
      <c r="DA322" s="626"/>
      <c r="DB322" s="626"/>
      <c r="DC322" s="626"/>
      <c r="DD322" s="626"/>
      <c r="DE322" s="626"/>
      <c r="DF322" s="626"/>
      <c r="DG322" s="626"/>
      <c r="DH322" s="626"/>
      <c r="DI322" s="626"/>
      <c r="DJ322" s="626"/>
      <c r="DK322" s="626"/>
      <c r="DL322" s="626"/>
      <c r="DM322" s="626"/>
      <c r="DN322" s="626"/>
      <c r="DO322" s="626"/>
      <c r="DP322" s="626"/>
    </row>
    <row r="323" spans="1:120" ht="38.25" customHeight="1">
      <c r="A323" s="54">
        <v>227</v>
      </c>
      <c r="B323" s="62">
        <f t="shared" si="32"/>
        <v>135</v>
      </c>
      <c r="C323" s="55" t="s">
        <v>99</v>
      </c>
      <c r="D323" s="56">
        <v>2020</v>
      </c>
      <c r="E323" s="58" t="s">
        <v>6397</v>
      </c>
      <c r="F323" s="65">
        <v>44078</v>
      </c>
      <c r="G323" s="65"/>
      <c r="H323" s="55" t="s">
        <v>370</v>
      </c>
      <c r="I323" s="368" t="s">
        <v>6398</v>
      </c>
      <c r="J323" s="368" t="s">
        <v>6399</v>
      </c>
      <c r="K323" s="368" t="s">
        <v>6400</v>
      </c>
      <c r="L323" s="55" t="s">
        <v>2356</v>
      </c>
      <c r="M323" s="368" t="s">
        <v>6053</v>
      </c>
      <c r="N323" s="56"/>
      <c r="O323" s="90">
        <v>1</v>
      </c>
      <c r="P323" s="81" t="s">
        <v>6401</v>
      </c>
      <c r="Q323" s="55" t="s">
        <v>4225</v>
      </c>
      <c r="R323" s="81" t="s">
        <v>319</v>
      </c>
      <c r="S323" s="644">
        <v>44134</v>
      </c>
      <c r="T323" s="624" t="s">
        <v>6402</v>
      </c>
      <c r="U323" s="622"/>
      <c r="V323" s="54"/>
      <c r="W323" s="65" t="str">
        <f>+T323</f>
        <v>31/11/2020</v>
      </c>
      <c r="X323" s="57"/>
      <c r="Y323" s="62"/>
      <c r="Z323" s="54"/>
      <c r="AA323" s="116"/>
      <c r="AB323" s="62"/>
      <c r="AC323" s="62"/>
      <c r="AD323" s="62"/>
      <c r="AE323" s="54"/>
      <c r="AF323" s="57"/>
      <c r="AG323" s="62"/>
      <c r="AH323" s="62"/>
      <c r="AI323" s="57"/>
      <c r="AJ323" s="62"/>
      <c r="AK323" s="62"/>
      <c r="AL323" s="62"/>
      <c r="AM323" s="54"/>
      <c r="AN323" s="57"/>
      <c r="AO323" s="62"/>
      <c r="AP323" s="54"/>
      <c r="AQ323" s="116"/>
      <c r="AR323" s="62"/>
      <c r="AS323" s="62"/>
      <c r="AT323" s="62"/>
      <c r="AU323" s="54"/>
      <c r="AV323" s="57">
        <v>44169</v>
      </c>
      <c r="AW323" s="648" t="s">
        <v>6041</v>
      </c>
      <c r="AX323" s="68">
        <v>1</v>
      </c>
      <c r="AY323" s="57">
        <v>44182</v>
      </c>
      <c r="AZ323" s="648" t="s">
        <v>6041</v>
      </c>
      <c r="BA323" s="62" t="s">
        <v>123</v>
      </c>
      <c r="BB323" s="54">
        <v>100</v>
      </c>
      <c r="BC323" s="54" t="s">
        <v>257</v>
      </c>
      <c r="BD323" s="57"/>
      <c r="BE323" s="648"/>
      <c r="BF323" s="68"/>
      <c r="BG323" s="57"/>
      <c r="BH323" s="648"/>
      <c r="BI323" s="62"/>
      <c r="BJ323" s="54"/>
      <c r="BK323" s="54"/>
      <c r="BL323" s="60"/>
      <c r="BM323" s="60"/>
      <c r="BN323" s="54" t="s">
        <v>4218</v>
      </c>
      <c r="BO323" s="648" t="s">
        <v>6041</v>
      </c>
      <c r="BP323" s="56" t="s">
        <v>322</v>
      </c>
      <c r="BQ323" s="57">
        <v>44182</v>
      </c>
      <c r="BR323" s="54" t="s">
        <v>310</v>
      </c>
      <c r="BS323" s="62"/>
      <c r="BT323" s="625"/>
      <c r="BU323" s="626"/>
      <c r="BV323" s="626"/>
      <c r="BW323" s="626"/>
      <c r="BX323" s="626"/>
      <c r="BY323" s="626"/>
      <c r="BZ323" s="626"/>
      <c r="CA323" s="626"/>
      <c r="CB323" s="626"/>
      <c r="CC323" s="626"/>
      <c r="CD323" s="626"/>
      <c r="CE323" s="626"/>
      <c r="CF323" s="626"/>
      <c r="CG323" s="626"/>
      <c r="CH323" s="626"/>
      <c r="CI323" s="626"/>
      <c r="CJ323" s="626"/>
      <c r="CK323" s="626"/>
      <c r="CL323" s="626"/>
      <c r="CM323" s="626"/>
      <c r="CN323" s="626"/>
      <c r="CO323" s="626"/>
      <c r="CP323" s="626"/>
      <c r="CQ323" s="626"/>
      <c r="CR323" s="626"/>
      <c r="CS323" s="626"/>
      <c r="CT323" s="626"/>
      <c r="CU323" s="626"/>
      <c r="CV323" s="626"/>
      <c r="CW323" s="626"/>
      <c r="CX323" s="626"/>
      <c r="CY323" s="626"/>
      <c r="CZ323" s="626"/>
      <c r="DA323" s="626"/>
      <c r="DB323" s="626"/>
      <c r="DC323" s="626"/>
      <c r="DD323" s="626"/>
      <c r="DE323" s="626"/>
      <c r="DF323" s="626"/>
      <c r="DG323" s="626"/>
      <c r="DH323" s="626"/>
      <c r="DI323" s="626"/>
      <c r="DJ323" s="626"/>
      <c r="DK323" s="626"/>
      <c r="DL323" s="626"/>
      <c r="DM323" s="626"/>
      <c r="DN323" s="626"/>
      <c r="DO323" s="626"/>
      <c r="DP323" s="626"/>
    </row>
    <row r="324" spans="1:120" ht="38.25" customHeight="1">
      <c r="A324" s="54">
        <v>235</v>
      </c>
      <c r="B324" s="62">
        <f t="shared" si="32"/>
        <v>136</v>
      </c>
      <c r="C324" s="55" t="s">
        <v>99</v>
      </c>
      <c r="D324" s="56">
        <v>2020</v>
      </c>
      <c r="E324" s="56" t="s">
        <v>1260</v>
      </c>
      <c r="F324" s="65">
        <v>44047</v>
      </c>
      <c r="G324" s="65"/>
      <c r="H324" s="55" t="s">
        <v>102</v>
      </c>
      <c r="I324" s="368" t="s">
        <v>6403</v>
      </c>
      <c r="J324" s="368" t="s">
        <v>6404</v>
      </c>
      <c r="K324" s="368" t="s">
        <v>1264</v>
      </c>
      <c r="L324" s="55" t="s">
        <v>570</v>
      </c>
      <c r="M324" s="368" t="s">
        <v>6405</v>
      </c>
      <c r="N324" s="58"/>
      <c r="O324" s="74">
        <v>1</v>
      </c>
      <c r="P324" s="81" t="s">
        <v>6406</v>
      </c>
      <c r="Q324" s="671" t="s">
        <v>167</v>
      </c>
      <c r="R324" s="81" t="s">
        <v>1267</v>
      </c>
      <c r="S324" s="644">
        <v>44064</v>
      </c>
      <c r="T324" s="644">
        <v>44104</v>
      </c>
      <c r="U324" s="622"/>
      <c r="V324" s="54"/>
      <c r="W324" s="65">
        <f t="shared" ref="W324:W332" si="43">IF(T324="","",(T324+V324))</f>
        <v>44104</v>
      </c>
      <c r="X324" s="57"/>
      <c r="Y324" s="62"/>
      <c r="Z324" s="54"/>
      <c r="AA324" s="116"/>
      <c r="AB324" s="62"/>
      <c r="AC324" s="62"/>
      <c r="AD324" s="62"/>
      <c r="AE324" s="54"/>
      <c r="AF324" s="57"/>
      <c r="AG324" s="62"/>
      <c r="AH324" s="62"/>
      <c r="AI324" s="57"/>
      <c r="AJ324" s="62"/>
      <c r="AK324" s="62"/>
      <c r="AL324" s="62"/>
      <c r="AM324" s="54"/>
      <c r="AN324" s="57"/>
      <c r="AO324" s="62"/>
      <c r="AP324" s="54"/>
      <c r="AQ324" s="116"/>
      <c r="AR324" s="62"/>
      <c r="AS324" s="62"/>
      <c r="AT324" s="62"/>
      <c r="AU324" s="54"/>
      <c r="AV324" s="57">
        <v>44172</v>
      </c>
      <c r="AW324" s="648" t="s">
        <v>6407</v>
      </c>
      <c r="AX324" s="68">
        <v>1</v>
      </c>
      <c r="AY324" s="57">
        <v>44183</v>
      </c>
      <c r="AZ324" s="67" t="s">
        <v>6408</v>
      </c>
      <c r="BA324" s="62" t="s">
        <v>186</v>
      </c>
      <c r="BB324" s="651">
        <v>1</v>
      </c>
      <c r="BC324" s="54" t="s">
        <v>257</v>
      </c>
      <c r="BD324" s="57"/>
      <c r="BE324" s="648"/>
      <c r="BF324" s="68"/>
      <c r="BG324" s="57"/>
      <c r="BH324" s="67"/>
      <c r="BI324" s="62"/>
      <c r="BJ324" s="651"/>
      <c r="BK324" s="54"/>
      <c r="BL324" s="60" t="s">
        <v>260</v>
      </c>
      <c r="BM324" s="60" t="s">
        <v>260</v>
      </c>
      <c r="BN324" s="54" t="s">
        <v>4218</v>
      </c>
      <c r="BO324" s="67" t="s">
        <v>6409</v>
      </c>
      <c r="BP324" s="56" t="s">
        <v>186</v>
      </c>
      <c r="BQ324" s="57" t="s">
        <v>5761</v>
      </c>
      <c r="BR324" s="54"/>
      <c r="BS324" s="62"/>
      <c r="BT324" s="625"/>
      <c r="BU324" s="626"/>
      <c r="BV324" s="626"/>
      <c r="BW324" s="626"/>
      <c r="BX324" s="626"/>
      <c r="BY324" s="626"/>
      <c r="BZ324" s="626"/>
      <c r="CA324" s="626"/>
      <c r="CB324" s="626"/>
      <c r="CC324" s="626"/>
      <c r="CD324" s="626"/>
      <c r="CE324" s="626"/>
      <c r="CF324" s="626"/>
      <c r="CG324" s="626"/>
      <c r="CH324" s="626"/>
      <c r="CI324" s="626"/>
      <c r="CJ324" s="626"/>
      <c r="CK324" s="626"/>
      <c r="CL324" s="626"/>
      <c r="CM324" s="626"/>
      <c r="CN324" s="626"/>
      <c r="CO324" s="626"/>
      <c r="CP324" s="626"/>
      <c r="CQ324" s="626"/>
      <c r="CR324" s="626"/>
      <c r="CS324" s="626"/>
      <c r="CT324" s="626"/>
      <c r="CU324" s="626"/>
      <c r="CV324" s="626"/>
      <c r="CW324" s="626"/>
      <c r="CX324" s="626"/>
      <c r="CY324" s="626"/>
      <c r="CZ324" s="626"/>
      <c r="DA324" s="626"/>
      <c r="DB324" s="626"/>
      <c r="DC324" s="626"/>
      <c r="DD324" s="626"/>
      <c r="DE324" s="626"/>
      <c r="DF324" s="626"/>
      <c r="DG324" s="626"/>
      <c r="DH324" s="626"/>
      <c r="DI324" s="626"/>
      <c r="DJ324" s="626"/>
      <c r="DK324" s="626"/>
      <c r="DL324" s="626"/>
      <c r="DM324" s="626"/>
      <c r="DN324" s="626"/>
      <c r="DO324" s="626"/>
      <c r="DP324" s="626"/>
    </row>
    <row r="325" spans="1:120" ht="38.25" customHeight="1">
      <c r="A325" s="54">
        <v>245</v>
      </c>
      <c r="B325" s="62">
        <f t="shared" si="32"/>
        <v>137</v>
      </c>
      <c r="C325" s="55" t="s">
        <v>99</v>
      </c>
      <c r="D325" s="56">
        <v>2020</v>
      </c>
      <c r="E325" s="56" t="s">
        <v>1301</v>
      </c>
      <c r="F325" s="672">
        <v>44075</v>
      </c>
      <c r="G325" s="672"/>
      <c r="H325" s="164" t="s">
        <v>102</v>
      </c>
      <c r="I325" s="378" t="s">
        <v>6410</v>
      </c>
      <c r="J325" s="673" t="s">
        <v>6411</v>
      </c>
      <c r="K325" s="674" t="s">
        <v>6412</v>
      </c>
      <c r="L325" s="164" t="s">
        <v>146</v>
      </c>
      <c r="M325" s="673" t="s">
        <v>6413</v>
      </c>
      <c r="N325" s="158"/>
      <c r="O325" s="56">
        <v>1</v>
      </c>
      <c r="P325" s="163" t="s">
        <v>6414</v>
      </c>
      <c r="Q325" s="55" t="s">
        <v>109</v>
      </c>
      <c r="R325" s="56" t="s">
        <v>110</v>
      </c>
      <c r="S325" s="624">
        <v>44104</v>
      </c>
      <c r="T325" s="624">
        <v>44165</v>
      </c>
      <c r="U325" s="622"/>
      <c r="V325" s="54"/>
      <c r="W325" s="65">
        <f t="shared" si="43"/>
        <v>44165</v>
      </c>
      <c r="X325" s="54"/>
      <c r="Y325" s="62"/>
      <c r="Z325" s="54"/>
      <c r="AA325" s="62"/>
      <c r="AB325" s="62"/>
      <c r="AC325" s="62"/>
      <c r="AD325" s="62"/>
      <c r="AE325" s="54"/>
      <c r="AF325" s="57"/>
      <c r="AG325" s="70"/>
      <c r="AH325" s="626"/>
      <c r="AI325" s="57"/>
      <c r="AJ325" s="62"/>
      <c r="AK325" s="56"/>
      <c r="AL325" s="62"/>
      <c r="AM325" s="54"/>
      <c r="AN325" s="57"/>
      <c r="AO325" s="62"/>
      <c r="AP325" s="54"/>
      <c r="AQ325" s="116"/>
      <c r="AR325" s="62"/>
      <c r="AS325" s="62"/>
      <c r="AT325" s="62"/>
      <c r="AU325" s="54"/>
      <c r="AV325" s="57">
        <v>44169</v>
      </c>
      <c r="AW325" s="648" t="s">
        <v>6415</v>
      </c>
      <c r="AX325" s="68">
        <v>1</v>
      </c>
      <c r="AY325" s="57">
        <v>44182</v>
      </c>
      <c r="AZ325" s="648" t="s">
        <v>591</v>
      </c>
      <c r="BA325" s="62" t="s">
        <v>119</v>
      </c>
      <c r="BB325" s="68">
        <v>1</v>
      </c>
      <c r="BC325" s="54" t="s">
        <v>257</v>
      </c>
      <c r="BD325" s="57">
        <v>44286</v>
      </c>
      <c r="BE325" s="627" t="s">
        <v>592</v>
      </c>
      <c r="BF325" s="68">
        <v>0</v>
      </c>
      <c r="BG325" s="57"/>
      <c r="BH325" s="648"/>
      <c r="BI325" s="62"/>
      <c r="BJ325" s="68"/>
      <c r="BK325" s="54"/>
      <c r="BL325" s="60" t="s">
        <v>260</v>
      </c>
      <c r="BM325" s="60" t="s">
        <v>260</v>
      </c>
      <c r="BN325" s="54" t="s">
        <v>4218</v>
      </c>
      <c r="BO325" s="67" t="s">
        <v>6416</v>
      </c>
      <c r="BP325" s="56" t="s">
        <v>114</v>
      </c>
      <c r="BQ325" s="57">
        <v>44182</v>
      </c>
      <c r="BR325" s="54" t="s">
        <v>310</v>
      </c>
      <c r="BS325" s="54"/>
      <c r="BT325" s="625"/>
      <c r="BU325" s="626"/>
      <c r="BV325" s="626"/>
      <c r="BW325" s="626"/>
      <c r="BX325" s="626"/>
      <c r="BY325" s="626"/>
      <c r="BZ325" s="626"/>
      <c r="CA325" s="626"/>
      <c r="CB325" s="626"/>
      <c r="CC325" s="626"/>
      <c r="CD325" s="626"/>
      <c r="CE325" s="626"/>
      <c r="CF325" s="626"/>
      <c r="CG325" s="626"/>
      <c r="CH325" s="626"/>
      <c r="CI325" s="626"/>
      <c r="CJ325" s="626"/>
      <c r="CK325" s="626"/>
      <c r="CL325" s="626"/>
      <c r="CM325" s="626"/>
      <c r="CN325" s="626"/>
      <c r="CO325" s="626"/>
      <c r="CP325" s="626"/>
      <c r="CQ325" s="626"/>
      <c r="CR325" s="626"/>
      <c r="CS325" s="626"/>
      <c r="CT325" s="626"/>
      <c r="CU325" s="626"/>
      <c r="CV325" s="626"/>
      <c r="CW325" s="626"/>
      <c r="CX325" s="626"/>
      <c r="CY325" s="626"/>
      <c r="CZ325" s="626"/>
      <c r="DA325" s="626"/>
      <c r="DB325" s="626"/>
      <c r="DC325" s="626"/>
      <c r="DD325" s="626"/>
      <c r="DE325" s="626"/>
      <c r="DF325" s="626"/>
      <c r="DG325" s="626"/>
      <c r="DH325" s="626"/>
      <c r="DI325" s="626"/>
      <c r="DJ325" s="626"/>
      <c r="DK325" s="626"/>
      <c r="DL325" s="626"/>
      <c r="DM325" s="626"/>
      <c r="DN325" s="626"/>
      <c r="DO325" s="626"/>
      <c r="DP325" s="626"/>
    </row>
    <row r="326" spans="1:120" ht="38.25" customHeight="1">
      <c r="A326" s="54">
        <v>0</v>
      </c>
      <c r="B326" s="62">
        <f t="shared" si="32"/>
        <v>138</v>
      </c>
      <c r="C326" s="55" t="s">
        <v>99</v>
      </c>
      <c r="D326" s="56">
        <v>2020</v>
      </c>
      <c r="E326" s="56" t="s">
        <v>1301</v>
      </c>
      <c r="F326" s="672">
        <v>44075</v>
      </c>
      <c r="G326" s="672"/>
      <c r="H326" s="164" t="s">
        <v>102</v>
      </c>
      <c r="I326" s="378" t="s">
        <v>6417</v>
      </c>
      <c r="J326" s="673" t="s">
        <v>6418</v>
      </c>
      <c r="K326" s="674" t="s">
        <v>6412</v>
      </c>
      <c r="L326" s="164" t="s">
        <v>146</v>
      </c>
      <c r="M326" s="673" t="s">
        <v>6419</v>
      </c>
      <c r="N326" s="158"/>
      <c r="O326" s="66">
        <v>1</v>
      </c>
      <c r="P326" s="163" t="s">
        <v>6420</v>
      </c>
      <c r="Q326" s="55" t="s">
        <v>109</v>
      </c>
      <c r="R326" s="163" t="s">
        <v>1978</v>
      </c>
      <c r="S326" s="624">
        <v>44104</v>
      </c>
      <c r="T326" s="624">
        <v>44180</v>
      </c>
      <c r="U326" s="622"/>
      <c r="V326" s="54"/>
      <c r="W326" s="65">
        <f t="shared" si="43"/>
        <v>44180</v>
      </c>
      <c r="X326" s="54"/>
      <c r="Y326" s="62"/>
      <c r="Z326" s="54"/>
      <c r="AA326" s="62"/>
      <c r="AB326" s="62"/>
      <c r="AC326" s="62"/>
      <c r="AD326" s="62"/>
      <c r="AE326" s="54"/>
      <c r="AF326" s="57"/>
      <c r="AG326" s="70"/>
      <c r="AH326" s="626"/>
      <c r="AI326" s="57"/>
      <c r="AJ326" s="62"/>
      <c r="AK326" s="56"/>
      <c r="AL326" s="62"/>
      <c r="AM326" s="54"/>
      <c r="AN326" s="57"/>
      <c r="AO326" s="62"/>
      <c r="AP326" s="54"/>
      <c r="AQ326" s="116"/>
      <c r="AR326" s="62"/>
      <c r="AS326" s="62"/>
      <c r="AT326" s="62"/>
      <c r="AU326" s="54"/>
      <c r="AV326" s="57">
        <v>44169</v>
      </c>
      <c r="AW326" s="648" t="s">
        <v>6421</v>
      </c>
      <c r="AX326" s="68">
        <v>1</v>
      </c>
      <c r="AY326" s="57">
        <v>44182</v>
      </c>
      <c r="AZ326" s="675" t="s">
        <v>6422</v>
      </c>
      <c r="BA326" s="62" t="s">
        <v>119</v>
      </c>
      <c r="BB326" s="68">
        <v>1</v>
      </c>
      <c r="BC326" s="54" t="s">
        <v>257</v>
      </c>
      <c r="BD326" s="57">
        <v>44286</v>
      </c>
      <c r="BE326" s="627" t="s">
        <v>5704</v>
      </c>
      <c r="BF326" s="68">
        <v>0</v>
      </c>
      <c r="BG326" s="57"/>
      <c r="BH326" s="675"/>
      <c r="BI326" s="62"/>
      <c r="BJ326" s="68"/>
      <c r="BK326" s="54"/>
      <c r="BL326" s="60" t="s">
        <v>260</v>
      </c>
      <c r="BM326" s="60" t="s">
        <v>260</v>
      </c>
      <c r="BN326" s="54" t="s">
        <v>4218</v>
      </c>
      <c r="BO326" s="675" t="s">
        <v>6422</v>
      </c>
      <c r="BP326" s="56" t="s">
        <v>114</v>
      </c>
      <c r="BQ326" s="57">
        <v>44182</v>
      </c>
      <c r="BR326" s="54" t="s">
        <v>310</v>
      </c>
      <c r="BS326" s="54"/>
      <c r="BT326" s="625"/>
      <c r="BU326" s="626"/>
      <c r="BV326" s="626"/>
      <c r="BW326" s="626"/>
      <c r="BX326" s="626"/>
      <c r="BY326" s="626"/>
      <c r="BZ326" s="626"/>
      <c r="CA326" s="626"/>
      <c r="CB326" s="626"/>
      <c r="CC326" s="626"/>
      <c r="CD326" s="626"/>
      <c r="CE326" s="626"/>
      <c r="CF326" s="626"/>
      <c r="CG326" s="626"/>
      <c r="CH326" s="626"/>
      <c r="CI326" s="626"/>
      <c r="CJ326" s="626"/>
      <c r="CK326" s="626"/>
      <c r="CL326" s="626"/>
      <c r="CM326" s="626"/>
      <c r="CN326" s="626"/>
      <c r="CO326" s="626"/>
      <c r="CP326" s="626"/>
      <c r="CQ326" s="626"/>
      <c r="CR326" s="626"/>
      <c r="CS326" s="626"/>
      <c r="CT326" s="626"/>
      <c r="CU326" s="626"/>
      <c r="CV326" s="626"/>
      <c r="CW326" s="626"/>
      <c r="CX326" s="626"/>
      <c r="CY326" s="626"/>
      <c r="CZ326" s="626"/>
      <c r="DA326" s="626"/>
      <c r="DB326" s="626"/>
      <c r="DC326" s="626"/>
      <c r="DD326" s="626"/>
      <c r="DE326" s="626"/>
      <c r="DF326" s="626"/>
      <c r="DG326" s="626"/>
      <c r="DH326" s="626"/>
      <c r="DI326" s="626"/>
      <c r="DJ326" s="626"/>
      <c r="DK326" s="626"/>
      <c r="DL326" s="626"/>
      <c r="DM326" s="626"/>
      <c r="DN326" s="626"/>
      <c r="DO326" s="626"/>
      <c r="DP326" s="626"/>
    </row>
    <row r="327" spans="1:120" ht="38.25" customHeight="1">
      <c r="A327" s="54">
        <v>246</v>
      </c>
      <c r="B327" s="62">
        <f t="shared" si="32"/>
        <v>139</v>
      </c>
      <c r="C327" s="55" t="s">
        <v>99</v>
      </c>
      <c r="D327" s="56">
        <v>2020</v>
      </c>
      <c r="E327" s="56" t="s">
        <v>1301</v>
      </c>
      <c r="F327" s="672">
        <v>44075</v>
      </c>
      <c r="G327" s="672"/>
      <c r="H327" s="164" t="s">
        <v>102</v>
      </c>
      <c r="I327" s="378" t="s">
        <v>6423</v>
      </c>
      <c r="J327" s="379" t="s">
        <v>6424</v>
      </c>
      <c r="K327" s="378" t="s">
        <v>1947</v>
      </c>
      <c r="L327" s="164" t="s">
        <v>146</v>
      </c>
      <c r="M327" s="673" t="s">
        <v>6425</v>
      </c>
      <c r="N327" s="158"/>
      <c r="O327" s="56">
        <v>1</v>
      </c>
      <c r="P327" s="163" t="s">
        <v>6426</v>
      </c>
      <c r="Q327" s="55" t="s">
        <v>109</v>
      </c>
      <c r="R327" s="163" t="s">
        <v>1978</v>
      </c>
      <c r="S327" s="624">
        <v>44104</v>
      </c>
      <c r="T327" s="624">
        <v>44134</v>
      </c>
      <c r="U327" s="622"/>
      <c r="V327" s="54"/>
      <c r="W327" s="65">
        <f t="shared" si="43"/>
        <v>44134</v>
      </c>
      <c r="X327" s="54"/>
      <c r="Y327" s="62"/>
      <c r="Z327" s="54"/>
      <c r="AA327" s="62"/>
      <c r="AB327" s="62"/>
      <c r="AC327" s="62"/>
      <c r="AD327" s="62"/>
      <c r="AE327" s="54"/>
      <c r="AF327" s="57"/>
      <c r="AG327" s="70"/>
      <c r="AH327" s="626"/>
      <c r="AI327" s="57"/>
      <c r="AJ327" s="62"/>
      <c r="AK327" s="56"/>
      <c r="AL327" s="62"/>
      <c r="AM327" s="54"/>
      <c r="AN327" s="57"/>
      <c r="AO327" s="62"/>
      <c r="AP327" s="54"/>
      <c r="AQ327" s="116"/>
      <c r="AR327" s="62"/>
      <c r="AS327" s="62"/>
      <c r="AT327" s="62"/>
      <c r="AU327" s="54"/>
      <c r="AV327" s="57">
        <v>44169</v>
      </c>
      <c r="AW327" s="648" t="s">
        <v>6427</v>
      </c>
      <c r="AX327" s="68">
        <v>1</v>
      </c>
      <c r="AY327" s="57">
        <v>44182</v>
      </c>
      <c r="AZ327" s="675" t="s">
        <v>6428</v>
      </c>
      <c r="BA327" s="62" t="s">
        <v>119</v>
      </c>
      <c r="BB327" s="68">
        <v>1</v>
      </c>
      <c r="BC327" s="54" t="s">
        <v>257</v>
      </c>
      <c r="BD327" s="57">
        <v>44286</v>
      </c>
      <c r="BE327" s="627" t="s">
        <v>5704</v>
      </c>
      <c r="BF327" s="68">
        <v>0</v>
      </c>
      <c r="BG327" s="57"/>
      <c r="BH327" s="675"/>
      <c r="BI327" s="62"/>
      <c r="BJ327" s="68"/>
      <c r="BK327" s="54"/>
      <c r="BL327" s="60" t="s">
        <v>260</v>
      </c>
      <c r="BM327" s="60" t="s">
        <v>260</v>
      </c>
      <c r="BN327" s="54" t="s">
        <v>4218</v>
      </c>
      <c r="BO327" s="675" t="s">
        <v>6429</v>
      </c>
      <c r="BP327" s="56" t="s">
        <v>114</v>
      </c>
      <c r="BQ327" s="57">
        <v>44182</v>
      </c>
      <c r="BR327" s="54" t="s">
        <v>310</v>
      </c>
      <c r="BS327" s="54"/>
      <c r="BT327" s="625"/>
      <c r="BU327" s="626"/>
      <c r="BV327" s="626"/>
      <c r="BW327" s="626"/>
      <c r="BX327" s="626"/>
      <c r="BY327" s="626"/>
      <c r="BZ327" s="626"/>
      <c r="CA327" s="626"/>
      <c r="CB327" s="626"/>
      <c r="CC327" s="626"/>
      <c r="CD327" s="626"/>
      <c r="CE327" s="626"/>
      <c r="CF327" s="626"/>
      <c r="CG327" s="626"/>
      <c r="CH327" s="626"/>
      <c r="CI327" s="626"/>
      <c r="CJ327" s="626"/>
      <c r="CK327" s="626"/>
      <c r="CL327" s="626"/>
      <c r="CM327" s="626"/>
      <c r="CN327" s="626"/>
      <c r="CO327" s="626"/>
      <c r="CP327" s="626"/>
      <c r="CQ327" s="626"/>
      <c r="CR327" s="626"/>
      <c r="CS327" s="626"/>
      <c r="CT327" s="626"/>
      <c r="CU327" s="626"/>
      <c r="CV327" s="626"/>
      <c r="CW327" s="626"/>
      <c r="CX327" s="626"/>
      <c r="CY327" s="626"/>
      <c r="CZ327" s="626"/>
      <c r="DA327" s="626"/>
      <c r="DB327" s="626"/>
      <c r="DC327" s="626"/>
      <c r="DD327" s="626"/>
      <c r="DE327" s="626"/>
      <c r="DF327" s="626"/>
      <c r="DG327" s="626"/>
      <c r="DH327" s="626"/>
      <c r="DI327" s="626"/>
      <c r="DJ327" s="626"/>
      <c r="DK327" s="626"/>
      <c r="DL327" s="626"/>
      <c r="DM327" s="626"/>
      <c r="DN327" s="626"/>
      <c r="DO327" s="626"/>
      <c r="DP327" s="626"/>
    </row>
    <row r="328" spans="1:120" ht="38.25" customHeight="1">
      <c r="A328" s="54">
        <v>0</v>
      </c>
      <c r="B328" s="62">
        <f t="shared" si="32"/>
        <v>140</v>
      </c>
      <c r="C328" s="55" t="s">
        <v>99</v>
      </c>
      <c r="D328" s="56">
        <v>2020</v>
      </c>
      <c r="E328" s="56" t="s">
        <v>1301</v>
      </c>
      <c r="F328" s="672">
        <v>44075</v>
      </c>
      <c r="G328" s="672"/>
      <c r="H328" s="164" t="s">
        <v>102</v>
      </c>
      <c r="I328" s="378" t="s">
        <v>6430</v>
      </c>
      <c r="J328" s="379" t="s">
        <v>1975</v>
      </c>
      <c r="K328" s="379" t="s">
        <v>1961</v>
      </c>
      <c r="L328" s="164" t="s">
        <v>146</v>
      </c>
      <c r="M328" s="368" t="s">
        <v>6431</v>
      </c>
      <c r="N328" s="158"/>
      <c r="O328" s="73">
        <v>1</v>
      </c>
      <c r="P328" s="163" t="s">
        <v>1963</v>
      </c>
      <c r="Q328" s="55" t="s">
        <v>109</v>
      </c>
      <c r="R328" s="163" t="s">
        <v>1964</v>
      </c>
      <c r="S328" s="624">
        <v>44104</v>
      </c>
      <c r="T328" s="624">
        <v>44195</v>
      </c>
      <c r="U328" s="622"/>
      <c r="V328" s="54"/>
      <c r="W328" s="65">
        <f t="shared" si="43"/>
        <v>44195</v>
      </c>
      <c r="X328" s="54"/>
      <c r="Y328" s="62"/>
      <c r="Z328" s="54"/>
      <c r="AA328" s="62"/>
      <c r="AB328" s="62"/>
      <c r="AC328" s="62"/>
      <c r="AD328" s="62"/>
      <c r="AE328" s="54"/>
      <c r="AF328" s="57"/>
      <c r="AG328" s="70"/>
      <c r="AH328" s="626"/>
      <c r="AI328" s="57"/>
      <c r="AJ328" s="62"/>
      <c r="AK328" s="56"/>
      <c r="AL328" s="62"/>
      <c r="AM328" s="54"/>
      <c r="AN328" s="57"/>
      <c r="AO328" s="62"/>
      <c r="AP328" s="54"/>
      <c r="AQ328" s="116"/>
      <c r="AR328" s="62"/>
      <c r="AS328" s="62"/>
      <c r="AT328" s="62"/>
      <c r="AU328" s="54"/>
      <c r="AV328" s="57">
        <v>44169</v>
      </c>
      <c r="AW328" s="648" t="s">
        <v>6432</v>
      </c>
      <c r="AX328" s="68">
        <v>1</v>
      </c>
      <c r="AY328" s="57">
        <v>44182</v>
      </c>
      <c r="AZ328" s="648" t="s">
        <v>6433</v>
      </c>
      <c r="BA328" s="62" t="s">
        <v>119</v>
      </c>
      <c r="BB328" s="68">
        <v>1</v>
      </c>
      <c r="BC328" s="54" t="s">
        <v>257</v>
      </c>
      <c r="BD328" s="57">
        <v>44286</v>
      </c>
      <c r="BE328" s="627" t="s">
        <v>592</v>
      </c>
      <c r="BF328" s="68">
        <v>0</v>
      </c>
      <c r="BG328" s="57"/>
      <c r="BH328" s="648"/>
      <c r="BI328" s="62"/>
      <c r="BJ328" s="68"/>
      <c r="BK328" s="54"/>
      <c r="BL328" s="60" t="s">
        <v>260</v>
      </c>
      <c r="BM328" s="60" t="s">
        <v>310</v>
      </c>
      <c r="BN328" s="54" t="s">
        <v>4218</v>
      </c>
      <c r="BO328" s="648" t="s">
        <v>6434</v>
      </c>
      <c r="BP328" s="56" t="s">
        <v>114</v>
      </c>
      <c r="BQ328" s="57">
        <v>44182</v>
      </c>
      <c r="BR328" s="54" t="s">
        <v>310</v>
      </c>
      <c r="BS328" s="54"/>
      <c r="BT328" s="625"/>
      <c r="BU328" s="626"/>
      <c r="BV328" s="626"/>
      <c r="BW328" s="626"/>
      <c r="BX328" s="626"/>
      <c r="BY328" s="626"/>
      <c r="BZ328" s="626"/>
      <c r="CA328" s="626"/>
      <c r="CB328" s="626"/>
      <c r="CC328" s="626"/>
      <c r="CD328" s="626"/>
      <c r="CE328" s="626"/>
      <c r="CF328" s="626"/>
      <c r="CG328" s="626"/>
      <c r="CH328" s="626"/>
      <c r="CI328" s="626"/>
      <c r="CJ328" s="626"/>
      <c r="CK328" s="626"/>
      <c r="CL328" s="626"/>
      <c r="CM328" s="626"/>
      <c r="CN328" s="626"/>
      <c r="CO328" s="626"/>
      <c r="CP328" s="626"/>
      <c r="CQ328" s="626"/>
      <c r="CR328" s="626"/>
      <c r="CS328" s="626"/>
      <c r="CT328" s="626"/>
      <c r="CU328" s="626"/>
      <c r="CV328" s="626"/>
      <c r="CW328" s="626"/>
      <c r="CX328" s="626"/>
      <c r="CY328" s="626"/>
      <c r="CZ328" s="626"/>
      <c r="DA328" s="626"/>
      <c r="DB328" s="626"/>
      <c r="DC328" s="626"/>
      <c r="DD328" s="626"/>
      <c r="DE328" s="626"/>
      <c r="DF328" s="626"/>
      <c r="DG328" s="626"/>
      <c r="DH328" s="626"/>
      <c r="DI328" s="626"/>
      <c r="DJ328" s="626"/>
      <c r="DK328" s="626"/>
      <c r="DL328" s="626"/>
      <c r="DM328" s="626"/>
      <c r="DN328" s="626"/>
      <c r="DO328" s="626"/>
      <c r="DP328" s="626"/>
    </row>
    <row r="329" spans="1:120" ht="38.25" customHeight="1">
      <c r="A329" s="54">
        <v>0</v>
      </c>
      <c r="B329" s="62">
        <f t="shared" si="32"/>
        <v>141</v>
      </c>
      <c r="C329" s="55" t="s">
        <v>99</v>
      </c>
      <c r="D329" s="56">
        <v>2020</v>
      </c>
      <c r="E329" s="56" t="s">
        <v>1301</v>
      </c>
      <c r="F329" s="672">
        <v>44075</v>
      </c>
      <c r="G329" s="672"/>
      <c r="H329" s="164" t="s">
        <v>102</v>
      </c>
      <c r="I329" s="378" t="s">
        <v>6435</v>
      </c>
      <c r="J329" s="379" t="s">
        <v>6424</v>
      </c>
      <c r="K329" s="379" t="s">
        <v>1961</v>
      </c>
      <c r="L329" s="164" t="s">
        <v>146</v>
      </c>
      <c r="M329" s="368" t="s">
        <v>6436</v>
      </c>
      <c r="N329" s="158"/>
      <c r="O329" s="73">
        <v>1</v>
      </c>
      <c r="P329" s="163" t="s">
        <v>1977</v>
      </c>
      <c r="Q329" s="55" t="s">
        <v>109</v>
      </c>
      <c r="R329" s="163" t="s">
        <v>1978</v>
      </c>
      <c r="S329" s="624">
        <v>44104</v>
      </c>
      <c r="T329" s="624">
        <v>44195</v>
      </c>
      <c r="U329" s="622"/>
      <c r="V329" s="54"/>
      <c r="W329" s="65">
        <f t="shared" si="43"/>
        <v>44195</v>
      </c>
      <c r="X329" s="54"/>
      <c r="Y329" s="62"/>
      <c r="Z329" s="54"/>
      <c r="AA329" s="62"/>
      <c r="AB329" s="62"/>
      <c r="AC329" s="62"/>
      <c r="AD329" s="62"/>
      <c r="AE329" s="54"/>
      <c r="AF329" s="57"/>
      <c r="AG329" s="70"/>
      <c r="AH329" s="626"/>
      <c r="AI329" s="57"/>
      <c r="AJ329" s="62"/>
      <c r="AK329" s="56"/>
      <c r="AL329" s="62"/>
      <c r="AM329" s="54"/>
      <c r="AN329" s="57"/>
      <c r="AO329" s="62"/>
      <c r="AP329" s="54"/>
      <c r="AQ329" s="116"/>
      <c r="AR329" s="62"/>
      <c r="AS329" s="62"/>
      <c r="AT329" s="62"/>
      <c r="AU329" s="54"/>
      <c r="AV329" s="57">
        <v>44169</v>
      </c>
      <c r="AW329" s="648" t="s">
        <v>6437</v>
      </c>
      <c r="AX329" s="68">
        <v>1</v>
      </c>
      <c r="AY329" s="57">
        <v>44182</v>
      </c>
      <c r="AZ329" s="648" t="s">
        <v>6438</v>
      </c>
      <c r="BA329" s="62" t="s">
        <v>119</v>
      </c>
      <c r="BB329" s="68">
        <v>1</v>
      </c>
      <c r="BC329" s="54" t="s">
        <v>257</v>
      </c>
      <c r="BD329" s="57">
        <v>44286</v>
      </c>
      <c r="BE329" s="627" t="s">
        <v>6439</v>
      </c>
      <c r="BF329" s="68">
        <v>0</v>
      </c>
      <c r="BG329" s="57"/>
      <c r="BH329" s="648"/>
      <c r="BI329" s="62"/>
      <c r="BJ329" s="68"/>
      <c r="BK329" s="54"/>
      <c r="BL329" s="60" t="s">
        <v>260</v>
      </c>
      <c r="BM329" s="60" t="s">
        <v>260</v>
      </c>
      <c r="BN329" s="54" t="s">
        <v>4218</v>
      </c>
      <c r="BO329" s="648" t="s">
        <v>6438</v>
      </c>
      <c r="BP329" s="56" t="s">
        <v>114</v>
      </c>
      <c r="BQ329" s="57">
        <v>44182</v>
      </c>
      <c r="BR329" s="54" t="s">
        <v>310</v>
      </c>
      <c r="BS329" s="54"/>
      <c r="BT329" s="625"/>
      <c r="BU329" s="626"/>
      <c r="BV329" s="626"/>
      <c r="BW329" s="626"/>
      <c r="BX329" s="626"/>
      <c r="BY329" s="626"/>
      <c r="BZ329" s="626"/>
      <c r="CA329" s="626"/>
      <c r="CB329" s="626"/>
      <c r="CC329" s="626"/>
      <c r="CD329" s="626"/>
      <c r="CE329" s="626"/>
      <c r="CF329" s="626"/>
      <c r="CG329" s="626"/>
      <c r="CH329" s="626"/>
      <c r="CI329" s="626"/>
      <c r="CJ329" s="626"/>
      <c r="CK329" s="626"/>
      <c r="CL329" s="626"/>
      <c r="CM329" s="626"/>
      <c r="CN329" s="626"/>
      <c r="CO329" s="626"/>
      <c r="CP329" s="626"/>
      <c r="CQ329" s="626"/>
      <c r="CR329" s="626"/>
      <c r="CS329" s="626"/>
      <c r="CT329" s="626"/>
      <c r="CU329" s="626"/>
      <c r="CV329" s="626"/>
      <c r="CW329" s="626"/>
      <c r="CX329" s="626"/>
      <c r="CY329" s="626"/>
      <c r="CZ329" s="626"/>
      <c r="DA329" s="626"/>
      <c r="DB329" s="626"/>
      <c r="DC329" s="626"/>
      <c r="DD329" s="626"/>
      <c r="DE329" s="626"/>
      <c r="DF329" s="626"/>
      <c r="DG329" s="626"/>
      <c r="DH329" s="626"/>
      <c r="DI329" s="626"/>
      <c r="DJ329" s="626"/>
      <c r="DK329" s="626"/>
      <c r="DL329" s="626"/>
      <c r="DM329" s="626"/>
      <c r="DN329" s="626"/>
      <c r="DO329" s="626"/>
      <c r="DP329" s="626"/>
    </row>
    <row r="330" spans="1:120" ht="38.25" customHeight="1">
      <c r="A330" s="54">
        <v>249</v>
      </c>
      <c r="B330" s="62">
        <f t="shared" si="32"/>
        <v>142</v>
      </c>
      <c r="C330" s="55" t="s">
        <v>99</v>
      </c>
      <c r="D330" s="56">
        <v>2020</v>
      </c>
      <c r="E330" s="56" t="s">
        <v>1301</v>
      </c>
      <c r="F330" s="672">
        <v>44075</v>
      </c>
      <c r="G330" s="672"/>
      <c r="H330" s="164" t="s">
        <v>102</v>
      </c>
      <c r="I330" s="379" t="s">
        <v>6440</v>
      </c>
      <c r="J330" s="379" t="s">
        <v>6441</v>
      </c>
      <c r="K330" s="379" t="s">
        <v>6442</v>
      </c>
      <c r="L330" s="164" t="s">
        <v>106</v>
      </c>
      <c r="M330" s="368" t="s">
        <v>6443</v>
      </c>
      <c r="N330" s="647"/>
      <c r="O330" s="56">
        <v>1</v>
      </c>
      <c r="P330" s="158" t="s">
        <v>6444</v>
      </c>
      <c r="Q330" s="55" t="s">
        <v>109</v>
      </c>
      <c r="R330" s="56" t="s">
        <v>110</v>
      </c>
      <c r="S330" s="624">
        <v>44104</v>
      </c>
      <c r="T330" s="624">
        <v>44165</v>
      </c>
      <c r="U330" s="622"/>
      <c r="V330" s="54"/>
      <c r="W330" s="65">
        <f t="shared" si="43"/>
        <v>44165</v>
      </c>
      <c r="X330" s="54"/>
      <c r="Y330" s="62"/>
      <c r="Z330" s="54"/>
      <c r="AA330" s="62"/>
      <c r="AB330" s="62"/>
      <c r="AC330" s="62"/>
      <c r="AD330" s="62"/>
      <c r="AE330" s="54"/>
      <c r="AF330" s="57"/>
      <c r="AG330" s="70"/>
      <c r="AH330" s="626"/>
      <c r="AI330" s="57"/>
      <c r="AJ330" s="62"/>
      <c r="AK330" s="56"/>
      <c r="AL330" s="62"/>
      <c r="AM330" s="54"/>
      <c r="AN330" s="57"/>
      <c r="AO330" s="62"/>
      <c r="AP330" s="54"/>
      <c r="AQ330" s="116"/>
      <c r="AR330" s="62"/>
      <c r="AS330" s="62"/>
      <c r="AT330" s="62"/>
      <c r="AU330" s="54"/>
      <c r="AV330" s="57"/>
      <c r="AW330" s="653"/>
      <c r="AX330" s="54"/>
      <c r="AY330" s="57">
        <v>44182</v>
      </c>
      <c r="AZ330" s="648" t="s">
        <v>6445</v>
      </c>
      <c r="BA330" s="62" t="s">
        <v>119</v>
      </c>
      <c r="BB330" s="68">
        <v>1</v>
      </c>
      <c r="BC330" s="54" t="s">
        <v>257</v>
      </c>
      <c r="BD330" s="57">
        <v>44286</v>
      </c>
      <c r="BE330" s="627" t="s">
        <v>592</v>
      </c>
      <c r="BF330" s="68">
        <v>0</v>
      </c>
      <c r="BG330" s="57"/>
      <c r="BH330" s="648"/>
      <c r="BI330" s="62"/>
      <c r="BJ330" s="68"/>
      <c r="BK330" s="54"/>
      <c r="BL330" s="60" t="s">
        <v>310</v>
      </c>
      <c r="BM330" s="60" t="s">
        <v>310</v>
      </c>
      <c r="BN330" s="54" t="s">
        <v>4218</v>
      </c>
      <c r="BO330" s="648" t="s">
        <v>6446</v>
      </c>
      <c r="BP330" s="56" t="s">
        <v>114</v>
      </c>
      <c r="BQ330" s="57">
        <v>44182</v>
      </c>
      <c r="BR330" s="54" t="s">
        <v>310</v>
      </c>
      <c r="BS330" s="54"/>
      <c r="BT330" s="625"/>
      <c r="BU330" s="626"/>
      <c r="BV330" s="626"/>
      <c r="BW330" s="626"/>
      <c r="BX330" s="626"/>
      <c r="BY330" s="626"/>
      <c r="BZ330" s="626"/>
      <c r="CA330" s="626"/>
      <c r="CB330" s="626"/>
      <c r="CC330" s="626"/>
      <c r="CD330" s="626"/>
      <c r="CE330" s="626"/>
      <c r="CF330" s="626"/>
      <c r="CG330" s="626"/>
      <c r="CH330" s="626"/>
      <c r="CI330" s="626"/>
      <c r="CJ330" s="626"/>
      <c r="CK330" s="626"/>
      <c r="CL330" s="626"/>
      <c r="CM330" s="626"/>
      <c r="CN330" s="626"/>
      <c r="CO330" s="626"/>
      <c r="CP330" s="626"/>
      <c r="CQ330" s="626"/>
      <c r="CR330" s="626"/>
      <c r="CS330" s="626"/>
      <c r="CT330" s="626"/>
      <c r="CU330" s="626"/>
      <c r="CV330" s="626"/>
      <c r="CW330" s="626"/>
      <c r="CX330" s="626"/>
      <c r="CY330" s="626"/>
      <c r="CZ330" s="626"/>
      <c r="DA330" s="626"/>
      <c r="DB330" s="626"/>
      <c r="DC330" s="626"/>
      <c r="DD330" s="626"/>
      <c r="DE330" s="626"/>
      <c r="DF330" s="626"/>
      <c r="DG330" s="626"/>
      <c r="DH330" s="626"/>
      <c r="DI330" s="626"/>
      <c r="DJ330" s="626"/>
      <c r="DK330" s="626"/>
      <c r="DL330" s="626"/>
      <c r="DM330" s="626"/>
      <c r="DN330" s="626"/>
      <c r="DO330" s="626"/>
      <c r="DP330" s="626"/>
    </row>
    <row r="331" spans="1:120" ht="38.25" customHeight="1">
      <c r="A331" s="63">
        <v>246</v>
      </c>
      <c r="B331" s="62">
        <f t="shared" si="32"/>
        <v>143</v>
      </c>
      <c r="C331" s="59" t="s">
        <v>99</v>
      </c>
      <c r="D331" s="255">
        <v>2020</v>
      </c>
      <c r="E331" s="182" t="s">
        <v>6447</v>
      </c>
      <c r="F331" s="256">
        <v>44117</v>
      </c>
      <c r="G331" s="256"/>
      <c r="H331" s="258" t="s">
        <v>102</v>
      </c>
      <c r="I331" s="368" t="s">
        <v>6448</v>
      </c>
      <c r="J331" s="368" t="s">
        <v>6448</v>
      </c>
      <c r="K331" s="368" t="s">
        <v>6449</v>
      </c>
      <c r="L331" s="59" t="s">
        <v>106</v>
      </c>
      <c r="M331" s="368" t="s">
        <v>6450</v>
      </c>
      <c r="N331" s="56"/>
      <c r="O331" s="74">
        <v>1</v>
      </c>
      <c r="P331" s="56" t="s">
        <v>6451</v>
      </c>
      <c r="Q331" s="59" t="s">
        <v>696</v>
      </c>
      <c r="R331" s="81" t="s">
        <v>6452</v>
      </c>
      <c r="S331" s="624">
        <v>44134</v>
      </c>
      <c r="T331" s="624">
        <v>44165</v>
      </c>
      <c r="U331" s="622"/>
      <c r="V331" s="54"/>
      <c r="W331" s="65">
        <f t="shared" si="43"/>
        <v>44165</v>
      </c>
      <c r="X331" s="54"/>
      <c r="Y331" s="62"/>
      <c r="Z331" s="54"/>
      <c r="AA331" s="62"/>
      <c r="AB331" s="62"/>
      <c r="AC331" s="62"/>
      <c r="AD331" s="62"/>
      <c r="AE331" s="54"/>
      <c r="AF331" s="57"/>
      <c r="AG331" s="70"/>
      <c r="AH331" s="626"/>
      <c r="AI331" s="57"/>
      <c r="AJ331" s="62"/>
      <c r="AK331" s="56"/>
      <c r="AL331" s="62"/>
      <c r="AM331" s="54"/>
      <c r="AN331" s="57"/>
      <c r="AO331" s="62"/>
      <c r="AP331" s="54"/>
      <c r="AQ331" s="116"/>
      <c r="AR331" s="62"/>
      <c r="AS331" s="62"/>
      <c r="AT331" s="62"/>
      <c r="AU331" s="54"/>
      <c r="AV331" s="57"/>
      <c r="AW331" s="67" t="s">
        <v>6453</v>
      </c>
      <c r="AX331" s="68">
        <v>1</v>
      </c>
      <c r="AY331" s="57">
        <v>44183</v>
      </c>
      <c r="AZ331" s="58" t="s">
        <v>6454</v>
      </c>
      <c r="BA331" s="62" t="s">
        <v>123</v>
      </c>
      <c r="BB331" s="54">
        <v>100</v>
      </c>
      <c r="BC331" s="54" t="s">
        <v>257</v>
      </c>
      <c r="BD331" s="636">
        <v>44286</v>
      </c>
      <c r="BE331" s="648" t="s">
        <v>1104</v>
      </c>
      <c r="BF331" s="651">
        <v>0</v>
      </c>
      <c r="BG331" s="57"/>
      <c r="BH331" s="58"/>
      <c r="BI331" s="62"/>
      <c r="BJ331" s="54"/>
      <c r="BK331" s="54"/>
      <c r="BL331" s="60" t="s">
        <v>260</v>
      </c>
      <c r="BM331" s="60" t="s">
        <v>260</v>
      </c>
      <c r="BN331" s="54" t="s">
        <v>4218</v>
      </c>
      <c r="BO331" s="58" t="s">
        <v>6455</v>
      </c>
      <c r="BP331" s="56" t="s">
        <v>322</v>
      </c>
      <c r="BQ331" s="57">
        <v>44183</v>
      </c>
      <c r="BR331" s="54" t="s">
        <v>310</v>
      </c>
      <c r="BS331" s="54"/>
      <c r="BT331" s="625"/>
      <c r="BU331" s="626"/>
      <c r="BV331" s="626"/>
      <c r="BW331" s="626"/>
      <c r="BX331" s="626"/>
      <c r="BY331" s="626"/>
      <c r="BZ331" s="626"/>
      <c r="CA331" s="626"/>
      <c r="CB331" s="626"/>
      <c r="CC331" s="626"/>
      <c r="CD331" s="626"/>
      <c r="CE331" s="626"/>
      <c r="CF331" s="626"/>
      <c r="CG331" s="626"/>
      <c r="CH331" s="626"/>
      <c r="CI331" s="626"/>
      <c r="CJ331" s="626"/>
      <c r="CK331" s="626"/>
      <c r="CL331" s="626"/>
      <c r="CM331" s="626"/>
      <c r="CN331" s="626"/>
      <c r="CO331" s="626"/>
      <c r="CP331" s="626"/>
      <c r="CQ331" s="626"/>
      <c r="CR331" s="626"/>
      <c r="CS331" s="626"/>
      <c r="CT331" s="626"/>
      <c r="CU331" s="626"/>
      <c r="CV331" s="626"/>
      <c r="CW331" s="626"/>
      <c r="CX331" s="626"/>
      <c r="CY331" s="626"/>
      <c r="CZ331" s="626"/>
      <c r="DA331" s="626"/>
      <c r="DB331" s="626"/>
      <c r="DC331" s="626"/>
      <c r="DD331" s="626"/>
      <c r="DE331" s="626"/>
      <c r="DF331" s="626"/>
      <c r="DG331" s="626"/>
      <c r="DH331" s="626"/>
      <c r="DI331" s="626"/>
      <c r="DJ331" s="626"/>
      <c r="DK331" s="626"/>
      <c r="DL331" s="626"/>
      <c r="DM331" s="626"/>
      <c r="DN331" s="626"/>
      <c r="DO331" s="626"/>
      <c r="DP331" s="626"/>
    </row>
    <row r="332" spans="1:120" ht="38.25" customHeight="1">
      <c r="A332" s="63">
        <v>247</v>
      </c>
      <c r="B332" s="62">
        <f t="shared" si="32"/>
        <v>144</v>
      </c>
      <c r="C332" s="59" t="s">
        <v>99</v>
      </c>
      <c r="D332" s="255">
        <v>2020</v>
      </c>
      <c r="E332" s="182" t="s">
        <v>1469</v>
      </c>
      <c r="F332" s="256">
        <v>44117</v>
      </c>
      <c r="G332" s="256"/>
      <c r="H332" s="258" t="s">
        <v>102</v>
      </c>
      <c r="I332" s="58" t="s">
        <v>1471</v>
      </c>
      <c r="J332" s="58" t="s">
        <v>1471</v>
      </c>
      <c r="K332" s="58" t="s">
        <v>1472</v>
      </c>
      <c r="L332" s="59" t="s">
        <v>146</v>
      </c>
      <c r="M332" s="368" t="s">
        <v>6456</v>
      </c>
      <c r="N332" s="62"/>
      <c r="O332" s="676">
        <v>1</v>
      </c>
      <c r="P332" s="255" t="s">
        <v>6457</v>
      </c>
      <c r="Q332" s="59" t="s">
        <v>696</v>
      </c>
      <c r="R332" s="81" t="s">
        <v>1475</v>
      </c>
      <c r="S332" s="624">
        <v>44158</v>
      </c>
      <c r="T332" s="624">
        <v>44316</v>
      </c>
      <c r="U332" s="622"/>
      <c r="V332" s="54"/>
      <c r="W332" s="65">
        <f t="shared" si="43"/>
        <v>44316</v>
      </c>
      <c r="X332" s="54"/>
      <c r="Y332" s="62"/>
      <c r="Z332" s="54"/>
      <c r="AA332" s="62"/>
      <c r="AB332" s="62"/>
      <c r="AC332" s="62"/>
      <c r="AD332" s="62"/>
      <c r="AE332" s="54"/>
      <c r="AF332" s="57"/>
      <c r="AG332" s="70"/>
      <c r="AH332" s="626"/>
      <c r="AI332" s="57"/>
      <c r="AJ332" s="62"/>
      <c r="AK332" s="56"/>
      <c r="AL332" s="62"/>
      <c r="AM332" s="54"/>
      <c r="AN332" s="57"/>
      <c r="AO332" s="62"/>
      <c r="AP332" s="54"/>
      <c r="AQ332" s="116"/>
      <c r="AR332" s="62"/>
      <c r="AS332" s="62"/>
      <c r="AT332" s="62"/>
      <c r="AU332" s="54"/>
      <c r="AV332" s="57"/>
      <c r="AW332" s="67" t="s">
        <v>6458</v>
      </c>
      <c r="AX332" s="68">
        <v>1</v>
      </c>
      <c r="AY332" s="57">
        <v>44183</v>
      </c>
      <c r="AZ332" s="58" t="s">
        <v>6459</v>
      </c>
      <c r="BA332" s="62" t="s">
        <v>123</v>
      </c>
      <c r="BB332" s="54">
        <v>100</v>
      </c>
      <c r="BC332" s="54" t="s">
        <v>257</v>
      </c>
      <c r="BD332" s="636">
        <v>44286</v>
      </c>
      <c r="BE332" s="648" t="s">
        <v>1104</v>
      </c>
      <c r="BF332" s="651">
        <v>0</v>
      </c>
      <c r="BG332" s="57"/>
      <c r="BH332" s="58"/>
      <c r="BI332" s="62"/>
      <c r="BJ332" s="54"/>
      <c r="BK332" s="54"/>
      <c r="BL332" s="60" t="s">
        <v>260</v>
      </c>
      <c r="BM332" s="60" t="s">
        <v>260</v>
      </c>
      <c r="BN332" s="54" t="s">
        <v>4218</v>
      </c>
      <c r="BO332" s="58" t="s">
        <v>6460</v>
      </c>
      <c r="BP332" s="56" t="s">
        <v>322</v>
      </c>
      <c r="BQ332" s="57">
        <v>44183</v>
      </c>
      <c r="BR332" s="54" t="s">
        <v>310</v>
      </c>
      <c r="BS332" s="54"/>
      <c r="BT332" s="625"/>
      <c r="BU332" s="626"/>
      <c r="BV332" s="626"/>
      <c r="BW332" s="626"/>
      <c r="BX332" s="626"/>
      <c r="BY332" s="626"/>
      <c r="BZ332" s="626"/>
      <c r="CA332" s="626"/>
      <c r="CB332" s="626"/>
      <c r="CC332" s="626"/>
      <c r="CD332" s="626"/>
      <c r="CE332" s="626"/>
      <c r="CF332" s="626"/>
      <c r="CG332" s="626"/>
      <c r="CH332" s="626"/>
      <c r="CI332" s="626"/>
      <c r="CJ332" s="626"/>
      <c r="CK332" s="626"/>
      <c r="CL332" s="626"/>
      <c r="CM332" s="626"/>
      <c r="CN332" s="626"/>
      <c r="CO332" s="626"/>
      <c r="CP332" s="626"/>
      <c r="CQ332" s="626"/>
      <c r="CR332" s="626"/>
      <c r="CS332" s="626"/>
      <c r="CT332" s="626"/>
      <c r="CU332" s="626"/>
      <c r="CV332" s="626"/>
      <c r="CW332" s="626"/>
      <c r="CX332" s="626"/>
      <c r="CY332" s="626"/>
      <c r="CZ332" s="626"/>
      <c r="DA332" s="626"/>
      <c r="DB332" s="626"/>
      <c r="DC332" s="626"/>
      <c r="DD332" s="626"/>
      <c r="DE332" s="626"/>
      <c r="DF332" s="626"/>
      <c r="DG332" s="626"/>
      <c r="DH332" s="626"/>
      <c r="DI332" s="626"/>
      <c r="DJ332" s="626"/>
      <c r="DK332" s="626"/>
      <c r="DL332" s="626"/>
      <c r="DM332" s="626"/>
      <c r="DN332" s="626"/>
      <c r="DO332" s="626"/>
      <c r="DP332" s="626"/>
    </row>
    <row r="333" spans="1:120" ht="38.25" customHeight="1">
      <c r="A333" s="136">
        <v>62</v>
      </c>
      <c r="B333" s="62">
        <f t="shared" si="32"/>
        <v>145</v>
      </c>
      <c r="C333" s="55" t="s">
        <v>99</v>
      </c>
      <c r="D333" s="56">
        <v>2019</v>
      </c>
      <c r="E333" s="56" t="s">
        <v>203</v>
      </c>
      <c r="F333" s="57"/>
      <c r="G333" s="57"/>
      <c r="H333" s="55" t="s">
        <v>102</v>
      </c>
      <c r="I333" s="58" t="s">
        <v>6461</v>
      </c>
      <c r="J333" s="58" t="s">
        <v>6461</v>
      </c>
      <c r="K333" s="58" t="s">
        <v>102</v>
      </c>
      <c r="L333" s="58" t="s">
        <v>6461</v>
      </c>
      <c r="M333" s="58" t="s">
        <v>6461</v>
      </c>
      <c r="N333" s="58" t="s">
        <v>5301</v>
      </c>
      <c r="O333" s="622" t="s">
        <v>146</v>
      </c>
      <c r="P333" s="368" t="s">
        <v>6462</v>
      </c>
      <c r="Q333" s="62" t="s">
        <v>282</v>
      </c>
      <c r="R333" s="66">
        <v>1</v>
      </c>
      <c r="S333" s="56" t="s">
        <v>6463</v>
      </c>
      <c r="T333" s="55" t="s">
        <v>167</v>
      </c>
      <c r="U333" s="56" t="s">
        <v>613</v>
      </c>
      <c r="V333" s="624">
        <v>43832</v>
      </c>
      <c r="W333" s="65">
        <v>44012</v>
      </c>
      <c r="X333" s="57">
        <v>44286</v>
      </c>
      <c r="Y333" s="677" t="s">
        <v>6464</v>
      </c>
      <c r="Z333" s="651">
        <v>1</v>
      </c>
      <c r="AA333" s="57"/>
      <c r="AB333" s="625"/>
      <c r="AC333" s="625"/>
      <c r="AD333" s="68">
        <v>1</v>
      </c>
      <c r="AE333" s="54" t="s">
        <v>257</v>
      </c>
      <c r="AF333" s="54"/>
      <c r="AG333" s="54"/>
      <c r="AH333" s="54"/>
      <c r="AI333" s="54"/>
      <c r="AJ333" s="54"/>
      <c r="AK333" s="54"/>
      <c r="AL333" s="54"/>
      <c r="AM333" s="54"/>
      <c r="AN333" s="625"/>
      <c r="AO333" s="625"/>
      <c r="AP333" s="625"/>
      <c r="AQ333" s="627" t="s">
        <v>6465</v>
      </c>
      <c r="AR333" s="54" t="s">
        <v>123</v>
      </c>
      <c r="AS333" s="75">
        <v>44343</v>
      </c>
      <c r="AT333" s="54"/>
      <c r="AU333" s="54"/>
      <c r="AV333" s="62"/>
      <c r="AW333" s="62"/>
      <c r="AX333" s="678"/>
      <c r="AY333" s="679"/>
      <c r="AZ333" s="62"/>
      <c r="BA333" s="678"/>
      <c r="BB333" s="680"/>
      <c r="BC333" s="62"/>
      <c r="BD333" s="62"/>
      <c r="BE333" s="62"/>
      <c r="BF333" s="681"/>
      <c r="BG333" s="60" t="s">
        <v>260</v>
      </c>
      <c r="BH333" s="60" t="s">
        <v>260</v>
      </c>
      <c r="BI333" s="54"/>
      <c r="BJ333" s="627" t="s">
        <v>6465</v>
      </c>
      <c r="BK333" s="56" t="s">
        <v>123</v>
      </c>
      <c r="BL333" s="75">
        <v>44343</v>
      </c>
      <c r="BM333" s="60"/>
      <c r="BN333" s="84" t="s">
        <v>4218</v>
      </c>
      <c r="BO333" s="625"/>
      <c r="BP333" s="625"/>
      <c r="BQ333" s="625"/>
      <c r="BR333" s="625"/>
      <c r="BS333" s="625"/>
      <c r="BT333" s="625"/>
      <c r="BU333" s="625"/>
      <c r="BV333" s="625"/>
      <c r="BW333" s="625"/>
      <c r="BX333" s="625"/>
      <c r="BY333" s="625"/>
      <c r="BZ333" s="625"/>
      <c r="CA333" s="625"/>
      <c r="CB333" s="625"/>
      <c r="CC333" s="625"/>
      <c r="CD333" s="625"/>
      <c r="CE333" s="625"/>
      <c r="CF333" s="625"/>
      <c r="CG333" s="625"/>
      <c r="CH333" s="625"/>
      <c r="CI333" s="625"/>
      <c r="CJ333" s="625"/>
      <c r="CK333" s="625"/>
      <c r="CL333" s="625"/>
      <c r="CM333" s="625"/>
      <c r="CN333" s="625"/>
      <c r="CO333" s="625"/>
      <c r="CP333" s="625"/>
      <c r="CQ333" s="625"/>
      <c r="CR333" s="625"/>
      <c r="CS333" s="625"/>
      <c r="CT333" s="625"/>
      <c r="CU333" s="625"/>
      <c r="CV333" s="625"/>
      <c r="CW333" s="625"/>
      <c r="CX333" s="625"/>
      <c r="CY333" s="625"/>
      <c r="CZ333" s="625"/>
      <c r="DA333" s="625"/>
      <c r="DB333" s="625"/>
      <c r="DC333" s="625"/>
      <c r="DD333" s="625"/>
      <c r="DE333" s="625"/>
      <c r="DF333" s="625"/>
      <c r="DG333" s="625"/>
      <c r="DH333" s="625"/>
      <c r="DI333" s="625"/>
      <c r="DJ333" s="625"/>
      <c r="DK333" s="625"/>
      <c r="DL333" s="625"/>
      <c r="DM333" s="625"/>
      <c r="DN333" s="625"/>
      <c r="DO333" s="625"/>
      <c r="DP333" s="625"/>
    </row>
    <row r="334" spans="1:120" ht="38.25" customHeight="1">
      <c r="A334" s="54">
        <v>64</v>
      </c>
      <c r="B334" s="62">
        <f t="shared" si="32"/>
        <v>146</v>
      </c>
      <c r="C334" s="55" t="s">
        <v>99</v>
      </c>
      <c r="D334" s="56">
        <v>2019</v>
      </c>
      <c r="E334" s="56" t="s">
        <v>203</v>
      </c>
      <c r="F334" s="57"/>
      <c r="G334" s="57"/>
      <c r="H334" s="55" t="s">
        <v>102</v>
      </c>
      <c r="I334" s="625"/>
      <c r="J334" s="58" t="s">
        <v>6466</v>
      </c>
      <c r="K334" s="58" t="s">
        <v>102</v>
      </c>
      <c r="L334" s="58" t="s">
        <v>6466</v>
      </c>
      <c r="M334" s="58" t="s">
        <v>6467</v>
      </c>
      <c r="N334" s="58" t="s">
        <v>3330</v>
      </c>
      <c r="O334" s="622" t="s">
        <v>146</v>
      </c>
      <c r="P334" s="368" t="s">
        <v>6468</v>
      </c>
      <c r="Q334" s="62"/>
      <c r="R334" s="66">
        <v>1</v>
      </c>
      <c r="S334" s="56" t="s">
        <v>6469</v>
      </c>
      <c r="T334" s="55" t="s">
        <v>167</v>
      </c>
      <c r="U334" s="56" t="s">
        <v>6470</v>
      </c>
      <c r="V334" s="624">
        <v>43808</v>
      </c>
      <c r="W334" s="65">
        <v>44012</v>
      </c>
      <c r="X334" s="54" t="s">
        <v>115</v>
      </c>
      <c r="Y334" s="57">
        <v>44286</v>
      </c>
      <c r="Z334" s="627" t="s">
        <v>6471</v>
      </c>
      <c r="AA334" s="651">
        <v>1</v>
      </c>
      <c r="AB334" s="57"/>
      <c r="AC334" s="627" t="s">
        <v>6472</v>
      </c>
      <c r="AD334" s="56" t="s">
        <v>123</v>
      </c>
      <c r="AE334" s="68">
        <v>1</v>
      </c>
      <c r="AF334" s="54" t="s">
        <v>257</v>
      </c>
      <c r="AG334" s="54"/>
      <c r="AH334" s="54"/>
      <c r="AI334" s="54"/>
      <c r="AJ334" s="54"/>
      <c r="AK334" s="54"/>
      <c r="AL334" s="54"/>
      <c r="AM334" s="54"/>
      <c r="AN334" s="54"/>
      <c r="AO334" s="625"/>
      <c r="AP334" s="625"/>
      <c r="AQ334" s="84" t="s">
        <v>4218</v>
      </c>
      <c r="AR334" s="627" t="s">
        <v>6472</v>
      </c>
      <c r="AS334" s="54" t="s">
        <v>123</v>
      </c>
      <c r="AT334" s="75">
        <v>44343</v>
      </c>
      <c r="AU334" s="54"/>
      <c r="AV334" s="54"/>
      <c r="AW334" s="62"/>
      <c r="AX334" s="678"/>
      <c r="AY334" s="679"/>
      <c r="AZ334" s="62"/>
      <c r="BA334" s="678"/>
      <c r="BB334" s="680"/>
      <c r="BC334" s="62"/>
      <c r="BD334" s="62"/>
      <c r="BE334" s="62"/>
      <c r="BF334" s="681"/>
      <c r="BG334" s="60" t="s">
        <v>260</v>
      </c>
      <c r="BH334" s="60" t="s">
        <v>260</v>
      </c>
      <c r="BI334" s="54"/>
      <c r="BJ334" s="627" t="s">
        <v>6472</v>
      </c>
      <c r="BK334" s="54" t="s">
        <v>123</v>
      </c>
      <c r="BL334" s="75">
        <v>44343</v>
      </c>
      <c r="BM334" s="54"/>
      <c r="BN334" s="84" t="s">
        <v>4218</v>
      </c>
      <c r="BO334" s="625"/>
      <c r="BP334" s="625"/>
      <c r="BQ334" s="625"/>
      <c r="BR334" s="625"/>
      <c r="BS334" s="625"/>
      <c r="BT334" s="625"/>
      <c r="BU334" s="625"/>
      <c r="BV334" s="625"/>
      <c r="BW334" s="625"/>
      <c r="BX334" s="625"/>
      <c r="BY334" s="625"/>
      <c r="BZ334" s="625"/>
      <c r="CA334" s="625"/>
      <c r="CB334" s="625"/>
      <c r="CC334" s="625"/>
      <c r="CD334" s="625"/>
      <c r="CE334" s="625"/>
      <c r="CF334" s="625"/>
      <c r="CG334" s="625"/>
      <c r="CH334" s="625"/>
      <c r="CI334" s="625"/>
      <c r="CJ334" s="625"/>
      <c r="CK334" s="625"/>
      <c r="CL334" s="625"/>
      <c r="CM334" s="625"/>
      <c r="CN334" s="625"/>
      <c r="CO334" s="625"/>
      <c r="CP334" s="625"/>
      <c r="CQ334" s="625"/>
      <c r="CR334" s="625"/>
      <c r="CS334" s="625"/>
      <c r="CT334" s="625"/>
      <c r="CU334" s="625"/>
      <c r="CV334" s="625"/>
      <c r="CW334" s="625"/>
      <c r="CX334" s="625"/>
      <c r="CY334" s="625"/>
      <c r="CZ334" s="625"/>
      <c r="DA334" s="625"/>
      <c r="DB334" s="625"/>
      <c r="DC334" s="625"/>
      <c r="DD334" s="625"/>
      <c r="DE334" s="625"/>
      <c r="DF334" s="625"/>
      <c r="DG334" s="625"/>
      <c r="DH334" s="625"/>
      <c r="DI334" s="625"/>
      <c r="DJ334" s="625"/>
      <c r="DK334" s="625"/>
      <c r="DL334" s="625"/>
      <c r="DM334" s="625"/>
      <c r="DN334" s="625"/>
      <c r="DO334" s="625"/>
      <c r="DP334" s="625"/>
    </row>
    <row r="335" spans="1:120" ht="38.25" customHeight="1">
      <c r="A335" s="54">
        <v>71</v>
      </c>
      <c r="B335" s="54">
        <v>104</v>
      </c>
      <c r="C335" s="55" t="s">
        <v>99</v>
      </c>
      <c r="D335" s="62"/>
      <c r="E335" s="56" t="s">
        <v>1050</v>
      </c>
      <c r="F335" s="57"/>
      <c r="G335" s="57"/>
      <c r="H335" s="55" t="s">
        <v>102</v>
      </c>
      <c r="I335" s="58" t="s">
        <v>6473</v>
      </c>
      <c r="J335" s="368" t="s">
        <v>6474</v>
      </c>
      <c r="K335" s="55" t="s">
        <v>102</v>
      </c>
      <c r="L335" s="58" t="s">
        <v>6473</v>
      </c>
      <c r="M335" s="58" t="s">
        <v>5364</v>
      </c>
      <c r="N335" s="58" t="s">
        <v>5365</v>
      </c>
      <c r="O335" s="622" t="s">
        <v>146</v>
      </c>
      <c r="P335" s="368" t="s">
        <v>6475</v>
      </c>
      <c r="Q335" s="62"/>
      <c r="R335" s="66">
        <v>1</v>
      </c>
      <c r="S335" s="56" t="s">
        <v>6476</v>
      </c>
      <c r="T335" s="55" t="s">
        <v>533</v>
      </c>
      <c r="U335" s="56" t="s">
        <v>110</v>
      </c>
      <c r="V335" s="624">
        <v>42767</v>
      </c>
      <c r="W335" s="65">
        <v>43735</v>
      </c>
      <c r="X335" s="54" t="s">
        <v>257</v>
      </c>
      <c r="Y335" s="57"/>
      <c r="Z335" s="653"/>
      <c r="AA335" s="68"/>
      <c r="AB335" s="57"/>
      <c r="AC335" s="625"/>
      <c r="AD335" s="56" t="s">
        <v>123</v>
      </c>
      <c r="AE335" s="68">
        <v>1</v>
      </c>
      <c r="AF335" s="54" t="s">
        <v>257</v>
      </c>
      <c r="AG335" s="54"/>
      <c r="AH335" s="54"/>
      <c r="AI335" s="54"/>
      <c r="AJ335" s="54"/>
      <c r="AK335" s="54"/>
      <c r="AL335" s="54"/>
      <c r="AM335" s="54"/>
      <c r="AN335" s="54"/>
      <c r="AO335" s="625"/>
      <c r="AP335" s="625"/>
      <c r="AQ335" s="56" t="s">
        <v>4218</v>
      </c>
      <c r="AR335" s="368" t="s">
        <v>6477</v>
      </c>
      <c r="AS335" s="56" t="s">
        <v>123</v>
      </c>
      <c r="AT335" s="57">
        <v>44344</v>
      </c>
      <c r="AU335" s="54" t="s">
        <v>310</v>
      </c>
      <c r="AV335" s="58"/>
      <c r="AW335" s="62"/>
      <c r="AX335" s="678"/>
      <c r="AY335" s="679"/>
      <c r="AZ335" s="62"/>
      <c r="BA335" s="678"/>
      <c r="BB335" s="680"/>
      <c r="BC335" s="62"/>
      <c r="BD335" s="62"/>
      <c r="BE335" s="62"/>
      <c r="BF335" s="681"/>
      <c r="BG335" s="60" t="s">
        <v>260</v>
      </c>
      <c r="BH335" s="60" t="s">
        <v>260</v>
      </c>
      <c r="BI335" s="54"/>
      <c r="BJ335" s="368" t="s">
        <v>6477</v>
      </c>
      <c r="BK335" s="56" t="s">
        <v>123</v>
      </c>
      <c r="BL335" s="57">
        <v>44344</v>
      </c>
      <c r="BM335" s="54" t="s">
        <v>310</v>
      </c>
      <c r="BN335" s="56" t="s">
        <v>4218</v>
      </c>
      <c r="BO335" s="625"/>
      <c r="BP335" s="625"/>
      <c r="BQ335" s="625"/>
      <c r="BR335" s="625"/>
      <c r="BS335" s="625"/>
      <c r="BT335" s="625"/>
      <c r="BU335" s="625"/>
      <c r="BV335" s="625"/>
      <c r="BW335" s="625"/>
      <c r="BX335" s="625"/>
      <c r="BY335" s="625"/>
      <c r="BZ335" s="625"/>
      <c r="CA335" s="625"/>
      <c r="CB335" s="625"/>
      <c r="CC335" s="625"/>
      <c r="CD335" s="625"/>
      <c r="CE335" s="625"/>
      <c r="CF335" s="625"/>
      <c r="CG335" s="625"/>
      <c r="CH335" s="625"/>
      <c r="CI335" s="625"/>
      <c r="CJ335" s="625"/>
      <c r="CK335" s="625"/>
      <c r="CL335" s="625"/>
      <c r="CM335" s="625"/>
      <c r="CN335" s="625"/>
      <c r="CO335" s="625"/>
      <c r="CP335" s="625"/>
      <c r="CQ335" s="625"/>
      <c r="CR335" s="625"/>
      <c r="CS335" s="625"/>
      <c r="CT335" s="625"/>
      <c r="CU335" s="625"/>
      <c r="CV335" s="625"/>
      <c r="CW335" s="625"/>
      <c r="CX335" s="625"/>
      <c r="CY335" s="625"/>
      <c r="CZ335" s="625"/>
      <c r="DA335" s="625"/>
      <c r="DB335" s="625"/>
      <c r="DC335" s="625"/>
      <c r="DD335" s="625"/>
      <c r="DE335" s="625"/>
      <c r="DF335" s="625"/>
      <c r="DG335" s="625"/>
      <c r="DH335" s="625"/>
      <c r="DI335" s="625"/>
      <c r="DJ335" s="625"/>
      <c r="DK335" s="625"/>
      <c r="DL335" s="625"/>
      <c r="DM335" s="625"/>
      <c r="DN335" s="625"/>
      <c r="DO335" s="625"/>
      <c r="DP335" s="625"/>
    </row>
    <row r="336" spans="1:120" ht="38.25" customHeight="1">
      <c r="A336" s="54">
        <v>206</v>
      </c>
      <c r="B336" s="54">
        <v>105</v>
      </c>
      <c r="C336" s="55" t="s">
        <v>99</v>
      </c>
      <c r="D336" s="255">
        <v>2020</v>
      </c>
      <c r="E336" s="667" t="s">
        <v>1105</v>
      </c>
      <c r="F336" s="669">
        <v>44053</v>
      </c>
      <c r="G336" s="669"/>
      <c r="H336" s="55" t="s">
        <v>102</v>
      </c>
      <c r="I336" s="58" t="s">
        <v>6478</v>
      </c>
      <c r="J336" s="58" t="s">
        <v>6479</v>
      </c>
      <c r="K336" s="55" t="s">
        <v>102</v>
      </c>
      <c r="L336" s="58" t="s">
        <v>6478</v>
      </c>
      <c r="M336" s="58" t="s">
        <v>6478</v>
      </c>
      <c r="N336" s="81" t="s">
        <v>6369</v>
      </c>
      <c r="O336" s="622" t="s">
        <v>570</v>
      </c>
      <c r="P336" s="623" t="s">
        <v>6370</v>
      </c>
      <c r="Q336" s="62"/>
      <c r="R336" s="68">
        <v>1</v>
      </c>
      <c r="S336" s="56" t="s">
        <v>6371</v>
      </c>
      <c r="T336" s="55" t="s">
        <v>696</v>
      </c>
      <c r="U336" s="56" t="s">
        <v>697</v>
      </c>
      <c r="V336" s="633">
        <v>44075</v>
      </c>
      <c r="W336" s="65">
        <v>44196</v>
      </c>
      <c r="X336" s="54" t="s">
        <v>257</v>
      </c>
      <c r="Y336" s="636">
        <v>44286</v>
      </c>
      <c r="Z336" s="368" t="s">
        <v>6480</v>
      </c>
      <c r="AA336" s="651">
        <v>1</v>
      </c>
      <c r="AB336" s="57"/>
      <c r="AC336" s="58" t="s">
        <v>6481</v>
      </c>
      <c r="AD336" s="56" t="s">
        <v>123</v>
      </c>
      <c r="AE336" s="54">
        <v>100</v>
      </c>
      <c r="AF336" s="54" t="s">
        <v>257</v>
      </c>
      <c r="AG336" s="54"/>
      <c r="AH336" s="54"/>
      <c r="AI336" s="54"/>
      <c r="AJ336" s="54"/>
      <c r="AK336" s="54"/>
      <c r="AL336" s="54"/>
      <c r="AM336" s="54"/>
      <c r="AN336" s="54"/>
      <c r="AO336" s="625"/>
      <c r="AP336" s="625"/>
      <c r="AQ336" s="54" t="s">
        <v>4218</v>
      </c>
      <c r="AR336" s="67" t="s">
        <v>6482</v>
      </c>
      <c r="AS336" s="56" t="s">
        <v>123</v>
      </c>
      <c r="AT336" s="57">
        <v>44344</v>
      </c>
      <c r="AU336" s="54" t="s">
        <v>310</v>
      </c>
      <c r="AV336" s="62"/>
      <c r="AW336" s="62"/>
      <c r="AX336" s="678"/>
      <c r="AY336" s="679"/>
      <c r="AZ336" s="62"/>
      <c r="BA336" s="678"/>
      <c r="BB336" s="680"/>
      <c r="BC336" s="62"/>
      <c r="BD336" s="62"/>
      <c r="BE336" s="62"/>
      <c r="BF336" s="681"/>
      <c r="BG336" s="60" t="s">
        <v>260</v>
      </c>
      <c r="BH336" s="60" t="s">
        <v>260</v>
      </c>
      <c r="BI336" s="54"/>
      <c r="BJ336" s="67" t="s">
        <v>6482</v>
      </c>
      <c r="BK336" s="56" t="s">
        <v>123</v>
      </c>
      <c r="BL336" s="57">
        <v>44344</v>
      </c>
      <c r="BM336" s="54" t="s">
        <v>310</v>
      </c>
      <c r="BN336" s="54" t="s">
        <v>4218</v>
      </c>
      <c r="BO336" s="625"/>
      <c r="BP336" s="625"/>
      <c r="BQ336" s="625"/>
      <c r="BR336" s="625"/>
      <c r="BS336" s="625"/>
      <c r="BT336" s="625"/>
      <c r="BU336" s="625"/>
      <c r="BV336" s="625"/>
      <c r="BW336" s="625"/>
      <c r="BX336" s="625"/>
      <c r="BY336" s="625"/>
      <c r="BZ336" s="625"/>
      <c r="CA336" s="625"/>
      <c r="CB336" s="625"/>
      <c r="CC336" s="625"/>
      <c r="CD336" s="625"/>
      <c r="CE336" s="625"/>
      <c r="CF336" s="625"/>
      <c r="CG336" s="625"/>
      <c r="CH336" s="625"/>
      <c r="CI336" s="625"/>
      <c r="CJ336" s="625"/>
      <c r="CK336" s="625"/>
      <c r="CL336" s="625"/>
      <c r="CM336" s="625"/>
      <c r="CN336" s="625"/>
      <c r="CO336" s="625"/>
      <c r="CP336" s="625"/>
      <c r="CQ336" s="625"/>
      <c r="CR336" s="625"/>
      <c r="CS336" s="625"/>
      <c r="CT336" s="625"/>
      <c r="CU336" s="625"/>
      <c r="CV336" s="625"/>
      <c r="CW336" s="625"/>
      <c r="CX336" s="625"/>
      <c r="CY336" s="625"/>
      <c r="CZ336" s="625"/>
      <c r="DA336" s="625"/>
      <c r="DB336" s="625"/>
      <c r="DC336" s="625"/>
      <c r="DD336" s="625"/>
      <c r="DE336" s="625"/>
      <c r="DF336" s="625"/>
      <c r="DG336" s="625"/>
      <c r="DH336" s="625"/>
      <c r="DI336" s="625"/>
      <c r="DJ336" s="625"/>
      <c r="DK336" s="625"/>
      <c r="DL336" s="625"/>
      <c r="DM336" s="625"/>
      <c r="DN336" s="625"/>
      <c r="DO336" s="625"/>
      <c r="DP336" s="625"/>
    </row>
    <row r="337" spans="1:120" ht="38.25" customHeight="1">
      <c r="A337" s="54">
        <v>224</v>
      </c>
      <c r="B337" s="54">
        <v>106</v>
      </c>
      <c r="C337" s="55" t="s">
        <v>99</v>
      </c>
      <c r="D337" s="56">
        <v>2020</v>
      </c>
      <c r="E337" s="56" t="s">
        <v>1301</v>
      </c>
      <c r="F337" s="672">
        <v>44075</v>
      </c>
      <c r="G337" s="672"/>
      <c r="H337" s="164" t="s">
        <v>102</v>
      </c>
      <c r="I337" s="682" t="s">
        <v>6483</v>
      </c>
      <c r="J337" s="683" t="s">
        <v>1407</v>
      </c>
      <c r="K337" s="164" t="s">
        <v>102</v>
      </c>
      <c r="L337" s="682" t="s">
        <v>6484</v>
      </c>
      <c r="M337" s="379" t="s">
        <v>1409</v>
      </c>
      <c r="N337" s="379" t="s">
        <v>1410</v>
      </c>
      <c r="O337" s="164" t="s">
        <v>146</v>
      </c>
      <c r="P337" s="627" t="s">
        <v>6485</v>
      </c>
      <c r="Q337" s="56"/>
      <c r="R337" s="66">
        <v>1</v>
      </c>
      <c r="S337" s="158" t="s">
        <v>6486</v>
      </c>
      <c r="T337" s="164" t="s">
        <v>391</v>
      </c>
      <c r="U337" s="684" t="s">
        <v>1382</v>
      </c>
      <c r="V337" s="624">
        <v>44119</v>
      </c>
      <c r="W337" s="65">
        <v>44377</v>
      </c>
      <c r="X337" s="54" t="s">
        <v>133</v>
      </c>
      <c r="Y337" s="57">
        <v>44286</v>
      </c>
      <c r="Z337" s="648" t="s">
        <v>6487</v>
      </c>
      <c r="AA337" s="68">
        <v>0</v>
      </c>
      <c r="AB337" s="57"/>
      <c r="AC337" s="368" t="s">
        <v>6488</v>
      </c>
      <c r="AD337" s="56" t="s">
        <v>123</v>
      </c>
      <c r="AE337" s="109">
        <v>1</v>
      </c>
      <c r="AF337" s="54" t="s">
        <v>257</v>
      </c>
      <c r="AG337" s="54"/>
      <c r="AH337" s="54"/>
      <c r="AI337" s="54"/>
      <c r="AJ337" s="54"/>
      <c r="AK337" s="54"/>
      <c r="AL337" s="54"/>
      <c r="AM337" s="54"/>
      <c r="AN337" s="54"/>
      <c r="AO337" s="625"/>
      <c r="AP337" s="625"/>
      <c r="AQ337" s="54" t="s">
        <v>4218</v>
      </c>
      <c r="AR337" s="67" t="s">
        <v>6489</v>
      </c>
      <c r="AS337" s="56" t="s">
        <v>123</v>
      </c>
      <c r="AT337" s="57">
        <v>44344</v>
      </c>
      <c r="AU337" s="54" t="s">
        <v>310</v>
      </c>
      <c r="AV337" s="62"/>
      <c r="AW337" s="62"/>
      <c r="AX337" s="678"/>
      <c r="AY337" s="679"/>
      <c r="AZ337" s="62"/>
      <c r="BA337" s="678"/>
      <c r="BB337" s="680"/>
      <c r="BC337" s="62"/>
      <c r="BD337" s="62"/>
      <c r="BE337" s="62"/>
      <c r="BF337" s="681"/>
      <c r="BG337" s="60" t="s">
        <v>260</v>
      </c>
      <c r="BH337" s="60" t="s">
        <v>260</v>
      </c>
      <c r="BI337" s="54"/>
      <c r="BJ337" s="67" t="s">
        <v>6489</v>
      </c>
      <c r="BK337" s="56" t="s">
        <v>123</v>
      </c>
      <c r="BL337" s="57">
        <v>44344</v>
      </c>
      <c r="BM337" s="54" t="s">
        <v>310</v>
      </c>
      <c r="BN337" s="54" t="s">
        <v>4218</v>
      </c>
      <c r="BO337" s="625"/>
      <c r="BP337" s="625"/>
      <c r="BQ337" s="625"/>
      <c r="BR337" s="625"/>
      <c r="BS337" s="625"/>
      <c r="BT337" s="625"/>
      <c r="BU337" s="625"/>
      <c r="BV337" s="625"/>
      <c r="BW337" s="625"/>
      <c r="BX337" s="625"/>
      <c r="BY337" s="625"/>
      <c r="BZ337" s="625"/>
      <c r="CA337" s="625"/>
      <c r="CB337" s="625"/>
      <c r="CC337" s="625"/>
      <c r="CD337" s="625"/>
      <c r="CE337" s="625"/>
      <c r="CF337" s="625"/>
      <c r="CG337" s="625"/>
      <c r="CH337" s="625"/>
      <c r="CI337" s="625"/>
      <c r="CJ337" s="625"/>
      <c r="CK337" s="625"/>
      <c r="CL337" s="625"/>
      <c r="CM337" s="625"/>
      <c r="CN337" s="625"/>
      <c r="CO337" s="625"/>
      <c r="CP337" s="625"/>
      <c r="CQ337" s="625"/>
      <c r="CR337" s="625"/>
      <c r="CS337" s="625"/>
      <c r="CT337" s="625"/>
      <c r="CU337" s="625"/>
      <c r="CV337" s="625"/>
      <c r="CW337" s="625"/>
      <c r="CX337" s="625"/>
      <c r="CY337" s="625"/>
      <c r="CZ337" s="625"/>
      <c r="DA337" s="625"/>
      <c r="DB337" s="625"/>
      <c r="DC337" s="625"/>
      <c r="DD337" s="625"/>
      <c r="DE337" s="625"/>
      <c r="DF337" s="625"/>
      <c r="DG337" s="625"/>
      <c r="DH337" s="625"/>
      <c r="DI337" s="625"/>
      <c r="DJ337" s="625"/>
      <c r="DK337" s="625"/>
      <c r="DL337" s="625"/>
      <c r="DM337" s="625"/>
      <c r="DN337" s="625"/>
      <c r="DO337" s="625"/>
      <c r="DP337" s="625"/>
    </row>
    <row r="338" spans="1:120" ht="38.25" customHeight="1">
      <c r="A338" s="54">
        <v>0</v>
      </c>
      <c r="B338" s="54">
        <v>107</v>
      </c>
      <c r="C338" s="55" t="s">
        <v>99</v>
      </c>
      <c r="D338" s="56">
        <v>2020</v>
      </c>
      <c r="E338" s="56" t="s">
        <v>1301</v>
      </c>
      <c r="F338" s="672">
        <v>44075</v>
      </c>
      <c r="G338" s="672"/>
      <c r="H338" s="164" t="s">
        <v>102</v>
      </c>
      <c r="I338" s="682" t="s">
        <v>6490</v>
      </c>
      <c r="J338" s="683" t="s">
        <v>1407</v>
      </c>
      <c r="K338" s="164" t="s">
        <v>102</v>
      </c>
      <c r="L338" s="682" t="s">
        <v>6491</v>
      </c>
      <c r="M338" s="379" t="s">
        <v>1409</v>
      </c>
      <c r="N338" s="379" t="s">
        <v>1410</v>
      </c>
      <c r="O338" s="164" t="s">
        <v>146</v>
      </c>
      <c r="P338" s="627" t="s">
        <v>6492</v>
      </c>
      <c r="Q338" s="56"/>
      <c r="R338" s="66">
        <v>1</v>
      </c>
      <c r="S338" s="158" t="s">
        <v>6493</v>
      </c>
      <c r="T338" s="164" t="s">
        <v>391</v>
      </c>
      <c r="U338" s="684" t="s">
        <v>1382</v>
      </c>
      <c r="V338" s="624">
        <v>44119</v>
      </c>
      <c r="W338" s="65">
        <v>44377</v>
      </c>
      <c r="X338" s="54" t="s">
        <v>133</v>
      </c>
      <c r="Y338" s="57">
        <v>44286</v>
      </c>
      <c r="Z338" s="648" t="s">
        <v>6494</v>
      </c>
      <c r="AA338" s="68">
        <v>0</v>
      </c>
      <c r="AB338" s="57"/>
      <c r="AC338" s="368" t="s">
        <v>1400</v>
      </c>
      <c r="AD338" s="56" t="s">
        <v>123</v>
      </c>
      <c r="AE338" s="68">
        <v>0.5</v>
      </c>
      <c r="AF338" s="54" t="s">
        <v>257</v>
      </c>
      <c r="AG338" s="54"/>
      <c r="AH338" s="54"/>
      <c r="AI338" s="54"/>
      <c r="AJ338" s="54"/>
      <c r="AK338" s="54"/>
      <c r="AL338" s="54"/>
      <c r="AM338" s="54"/>
      <c r="AN338" s="54"/>
      <c r="AO338" s="625"/>
      <c r="AP338" s="625"/>
      <c r="AQ338" s="54" t="s">
        <v>4218</v>
      </c>
      <c r="AR338" s="67" t="s">
        <v>6489</v>
      </c>
      <c r="AS338" s="56" t="s">
        <v>123</v>
      </c>
      <c r="AT338" s="57">
        <v>44344</v>
      </c>
      <c r="AU338" s="54" t="s">
        <v>310</v>
      </c>
      <c r="AV338" s="62"/>
      <c r="AW338" s="62"/>
      <c r="AX338" s="678"/>
      <c r="AY338" s="679"/>
      <c r="AZ338" s="62"/>
      <c r="BA338" s="678"/>
      <c r="BB338" s="680"/>
      <c r="BC338" s="62"/>
      <c r="BD338" s="62"/>
      <c r="BE338" s="62"/>
      <c r="BF338" s="681"/>
      <c r="BG338" s="60" t="s">
        <v>260</v>
      </c>
      <c r="BH338" s="60" t="s">
        <v>260</v>
      </c>
      <c r="BI338" s="54"/>
      <c r="BJ338" s="67" t="s">
        <v>6489</v>
      </c>
      <c r="BK338" s="56" t="s">
        <v>123</v>
      </c>
      <c r="BL338" s="57">
        <v>44344</v>
      </c>
      <c r="BM338" s="54" t="s">
        <v>310</v>
      </c>
      <c r="BN338" s="54" t="s">
        <v>4218</v>
      </c>
      <c r="BO338" s="625"/>
      <c r="BP338" s="625"/>
      <c r="BQ338" s="625"/>
      <c r="BR338" s="625"/>
      <c r="BS338" s="625"/>
      <c r="BT338" s="625"/>
      <c r="BU338" s="625"/>
      <c r="BV338" s="625"/>
      <c r="BW338" s="625"/>
      <c r="BX338" s="625"/>
      <c r="BY338" s="625"/>
      <c r="BZ338" s="625"/>
      <c r="CA338" s="625"/>
      <c r="CB338" s="625"/>
      <c r="CC338" s="625"/>
      <c r="CD338" s="625"/>
      <c r="CE338" s="625"/>
      <c r="CF338" s="625"/>
      <c r="CG338" s="625"/>
      <c r="CH338" s="625"/>
      <c r="CI338" s="625"/>
      <c r="CJ338" s="625"/>
      <c r="CK338" s="625"/>
      <c r="CL338" s="625"/>
      <c r="CM338" s="625"/>
      <c r="CN338" s="625"/>
      <c r="CO338" s="625"/>
      <c r="CP338" s="625"/>
      <c r="CQ338" s="625"/>
      <c r="CR338" s="625"/>
      <c r="CS338" s="625"/>
      <c r="CT338" s="625"/>
      <c r="CU338" s="625"/>
      <c r="CV338" s="625"/>
      <c r="CW338" s="625"/>
      <c r="CX338" s="625"/>
      <c r="CY338" s="625"/>
      <c r="CZ338" s="625"/>
      <c r="DA338" s="625"/>
      <c r="DB338" s="625"/>
      <c r="DC338" s="625"/>
      <c r="DD338" s="625"/>
      <c r="DE338" s="625"/>
      <c r="DF338" s="625"/>
      <c r="DG338" s="625"/>
      <c r="DH338" s="625"/>
      <c r="DI338" s="625"/>
      <c r="DJ338" s="625"/>
      <c r="DK338" s="625"/>
      <c r="DL338" s="625"/>
      <c r="DM338" s="625"/>
      <c r="DN338" s="625"/>
      <c r="DO338" s="625"/>
      <c r="DP338" s="625"/>
    </row>
    <row r="339" spans="1:120" ht="38.25" customHeight="1">
      <c r="A339" s="54">
        <v>249</v>
      </c>
      <c r="B339" s="54">
        <v>108</v>
      </c>
      <c r="C339" s="55" t="s">
        <v>99</v>
      </c>
      <c r="D339" s="56">
        <v>2020</v>
      </c>
      <c r="E339" s="56" t="s">
        <v>1301</v>
      </c>
      <c r="F339" s="672">
        <v>44075</v>
      </c>
      <c r="G339" s="672"/>
      <c r="H339" s="164" t="s">
        <v>102</v>
      </c>
      <c r="I339" s="379" t="s">
        <v>6495</v>
      </c>
      <c r="J339" s="379" t="s">
        <v>6496</v>
      </c>
      <c r="K339" s="164" t="s">
        <v>102</v>
      </c>
      <c r="L339" s="379" t="s">
        <v>6497</v>
      </c>
      <c r="M339" s="379" t="s">
        <v>6441</v>
      </c>
      <c r="N339" s="379" t="s">
        <v>6442</v>
      </c>
      <c r="O339" s="164" t="s">
        <v>146</v>
      </c>
      <c r="P339" s="368" t="s">
        <v>6498</v>
      </c>
      <c r="Q339" s="647"/>
      <c r="R339" s="56">
        <v>4</v>
      </c>
      <c r="S339" s="158" t="s">
        <v>6499</v>
      </c>
      <c r="T339" s="55" t="s">
        <v>109</v>
      </c>
      <c r="U339" s="158" t="s">
        <v>6500</v>
      </c>
      <c r="V339" s="624">
        <v>44161</v>
      </c>
      <c r="W339" s="65" t="s">
        <v>6501</v>
      </c>
      <c r="X339" s="54" t="s">
        <v>133</v>
      </c>
      <c r="Y339" s="57">
        <v>44286</v>
      </c>
      <c r="Z339" s="627" t="s">
        <v>6502</v>
      </c>
      <c r="AA339" s="68">
        <v>0</v>
      </c>
      <c r="AB339" s="57"/>
      <c r="AC339" s="368" t="s">
        <v>6503</v>
      </c>
      <c r="AD339" s="56" t="s">
        <v>123</v>
      </c>
      <c r="AE339" s="68">
        <v>1</v>
      </c>
      <c r="AF339" s="54" t="s">
        <v>257</v>
      </c>
      <c r="AG339" s="54"/>
      <c r="AH339" s="54"/>
      <c r="AI339" s="54"/>
      <c r="AJ339" s="54"/>
      <c r="AK339" s="54"/>
      <c r="AL339" s="54"/>
      <c r="AM339" s="54"/>
      <c r="AN339" s="54"/>
      <c r="AO339" s="625"/>
      <c r="AP339" s="625"/>
      <c r="AQ339" s="54" t="s">
        <v>4218</v>
      </c>
      <c r="AR339" s="67" t="s">
        <v>6503</v>
      </c>
      <c r="AS339" s="56" t="s">
        <v>123</v>
      </c>
      <c r="AT339" s="57">
        <v>44344</v>
      </c>
      <c r="AU339" s="54"/>
      <c r="AV339" s="62"/>
      <c r="AW339" s="62"/>
      <c r="AX339" s="678"/>
      <c r="AY339" s="679"/>
      <c r="AZ339" s="62"/>
      <c r="BA339" s="678"/>
      <c r="BB339" s="680"/>
      <c r="BC339" s="62"/>
      <c r="BD339" s="62"/>
      <c r="BE339" s="62"/>
      <c r="BF339" s="681"/>
      <c r="BG339" s="60" t="s">
        <v>260</v>
      </c>
      <c r="BH339" s="60" t="s">
        <v>260</v>
      </c>
      <c r="BI339" s="54"/>
      <c r="BJ339" s="67" t="s">
        <v>6503</v>
      </c>
      <c r="BK339" s="56" t="s">
        <v>123</v>
      </c>
      <c r="BL339" s="57">
        <v>44344</v>
      </c>
      <c r="BM339" s="54"/>
      <c r="BN339" s="54" t="s">
        <v>4218</v>
      </c>
      <c r="BO339" s="625"/>
      <c r="BP339" s="625"/>
      <c r="BQ339" s="625"/>
      <c r="BR339" s="625"/>
      <c r="BS339" s="625"/>
      <c r="BT339" s="625"/>
      <c r="BU339" s="625"/>
      <c r="BV339" s="625"/>
      <c r="BW339" s="625"/>
      <c r="BX339" s="625"/>
      <c r="BY339" s="625"/>
      <c r="BZ339" s="625"/>
      <c r="CA339" s="625"/>
      <c r="CB339" s="625"/>
      <c r="CC339" s="625"/>
      <c r="CD339" s="625"/>
      <c r="CE339" s="625"/>
      <c r="CF339" s="625"/>
      <c r="CG339" s="625"/>
      <c r="CH339" s="625"/>
      <c r="CI339" s="625"/>
      <c r="CJ339" s="625"/>
      <c r="CK339" s="625"/>
      <c r="CL339" s="625"/>
      <c r="CM339" s="625"/>
      <c r="CN339" s="625"/>
      <c r="CO339" s="625"/>
      <c r="CP339" s="625"/>
      <c r="CQ339" s="625"/>
      <c r="CR339" s="625"/>
      <c r="CS339" s="625"/>
      <c r="CT339" s="625"/>
      <c r="CU339" s="625"/>
      <c r="CV339" s="625"/>
      <c r="CW339" s="625"/>
      <c r="CX339" s="625"/>
      <c r="CY339" s="625"/>
      <c r="CZ339" s="625"/>
      <c r="DA339" s="625"/>
      <c r="DB339" s="625"/>
      <c r="DC339" s="625"/>
      <c r="DD339" s="625"/>
      <c r="DE339" s="625"/>
      <c r="DF339" s="625"/>
      <c r="DG339" s="625"/>
      <c r="DH339" s="625"/>
      <c r="DI339" s="625"/>
      <c r="DJ339" s="625"/>
      <c r="DK339" s="625"/>
      <c r="DL339" s="625"/>
      <c r="DM339" s="625"/>
      <c r="DN339" s="625"/>
      <c r="DO339" s="625"/>
      <c r="DP339" s="625"/>
    </row>
    <row r="340" spans="1:120" ht="38.25" customHeight="1">
      <c r="A340" s="54">
        <v>246</v>
      </c>
      <c r="B340" s="54">
        <v>109</v>
      </c>
      <c r="C340" s="59" t="s">
        <v>99</v>
      </c>
      <c r="D340" s="255">
        <v>2020</v>
      </c>
      <c r="E340" s="182" t="s">
        <v>6447</v>
      </c>
      <c r="F340" s="256">
        <v>44117</v>
      </c>
      <c r="G340" s="256"/>
      <c r="H340" s="258" t="s">
        <v>102</v>
      </c>
      <c r="I340" s="368" t="s">
        <v>6504</v>
      </c>
      <c r="J340" s="368" t="s">
        <v>6505</v>
      </c>
      <c r="K340" s="258" t="s">
        <v>102</v>
      </c>
      <c r="L340" s="368" t="s">
        <v>6504</v>
      </c>
      <c r="M340" s="368" t="s">
        <v>6448</v>
      </c>
      <c r="N340" s="368" t="s">
        <v>6449</v>
      </c>
      <c r="O340" s="59" t="s">
        <v>146</v>
      </c>
      <c r="P340" s="368" t="s">
        <v>6506</v>
      </c>
      <c r="Q340" s="56"/>
      <c r="R340" s="74">
        <v>1</v>
      </c>
      <c r="S340" s="56" t="s">
        <v>6507</v>
      </c>
      <c r="T340" s="59" t="s">
        <v>696</v>
      </c>
      <c r="U340" s="81" t="s">
        <v>6452</v>
      </c>
      <c r="V340" s="624">
        <v>44158</v>
      </c>
      <c r="W340" s="65">
        <v>44196</v>
      </c>
      <c r="X340" s="54" t="s">
        <v>133</v>
      </c>
      <c r="Y340" s="57">
        <v>44286</v>
      </c>
      <c r="Z340" s="631"/>
      <c r="AA340" s="54"/>
      <c r="AB340" s="57"/>
      <c r="AC340" s="58" t="s">
        <v>6508</v>
      </c>
      <c r="AD340" s="56" t="s">
        <v>123</v>
      </c>
      <c r="AE340" s="54">
        <v>100</v>
      </c>
      <c r="AF340" s="54" t="s">
        <v>257</v>
      </c>
      <c r="AG340" s="54"/>
      <c r="AH340" s="54"/>
      <c r="AI340" s="54"/>
      <c r="AJ340" s="54"/>
      <c r="AK340" s="54"/>
      <c r="AL340" s="54"/>
      <c r="AM340" s="54"/>
      <c r="AN340" s="54"/>
      <c r="AO340" s="625"/>
      <c r="AP340" s="625"/>
      <c r="AQ340" s="54" t="s">
        <v>4218</v>
      </c>
      <c r="AR340" s="67" t="s">
        <v>6508</v>
      </c>
      <c r="AS340" s="56" t="s">
        <v>123</v>
      </c>
      <c r="AT340" s="57">
        <v>44344</v>
      </c>
      <c r="AU340" s="54" t="s">
        <v>310</v>
      </c>
      <c r="AV340" s="62"/>
      <c r="AW340" s="62"/>
      <c r="AX340" s="678"/>
      <c r="AY340" s="679"/>
      <c r="AZ340" s="62"/>
      <c r="BA340" s="678"/>
      <c r="BB340" s="680"/>
      <c r="BC340" s="62"/>
      <c r="BD340" s="62"/>
      <c r="BE340" s="62"/>
      <c r="BF340" s="681"/>
      <c r="BG340" s="60" t="s">
        <v>260</v>
      </c>
      <c r="BH340" s="60" t="s">
        <v>260</v>
      </c>
      <c r="BI340" s="54"/>
      <c r="BJ340" s="67" t="s">
        <v>6508</v>
      </c>
      <c r="BK340" s="56" t="s">
        <v>123</v>
      </c>
      <c r="BL340" s="57">
        <v>44344</v>
      </c>
      <c r="BM340" s="54" t="s">
        <v>310</v>
      </c>
      <c r="BN340" s="54" t="s">
        <v>4218</v>
      </c>
      <c r="BO340" s="625"/>
      <c r="BP340" s="625"/>
      <c r="BQ340" s="625"/>
      <c r="BR340" s="625"/>
      <c r="BS340" s="625"/>
      <c r="BT340" s="625"/>
      <c r="BU340" s="625"/>
      <c r="BV340" s="625"/>
      <c r="BW340" s="625"/>
      <c r="BX340" s="625"/>
      <c r="BY340" s="625"/>
      <c r="BZ340" s="625"/>
      <c r="CA340" s="625"/>
      <c r="CB340" s="625"/>
      <c r="CC340" s="625"/>
      <c r="CD340" s="625"/>
      <c r="CE340" s="625"/>
      <c r="CF340" s="625"/>
      <c r="CG340" s="625"/>
      <c r="CH340" s="625"/>
      <c r="CI340" s="625"/>
      <c r="CJ340" s="625"/>
      <c r="CK340" s="625"/>
      <c r="CL340" s="625"/>
      <c r="CM340" s="625"/>
      <c r="CN340" s="625"/>
      <c r="CO340" s="625"/>
      <c r="CP340" s="625"/>
      <c r="CQ340" s="625"/>
      <c r="CR340" s="625"/>
      <c r="CS340" s="625"/>
      <c r="CT340" s="625"/>
      <c r="CU340" s="625"/>
      <c r="CV340" s="625"/>
      <c r="CW340" s="625"/>
      <c r="CX340" s="625"/>
      <c r="CY340" s="625"/>
      <c r="CZ340" s="625"/>
      <c r="DA340" s="625"/>
      <c r="DB340" s="625"/>
      <c r="DC340" s="625"/>
      <c r="DD340" s="625"/>
      <c r="DE340" s="625"/>
      <c r="DF340" s="625"/>
      <c r="DG340" s="625"/>
      <c r="DH340" s="625"/>
      <c r="DI340" s="625"/>
      <c r="DJ340" s="625"/>
      <c r="DK340" s="625"/>
      <c r="DL340" s="625"/>
      <c r="DM340" s="625"/>
      <c r="DN340" s="625"/>
      <c r="DO340" s="625"/>
      <c r="DP340" s="625"/>
    </row>
    <row r="341" spans="1:120" ht="38.25" customHeight="1">
      <c r="A341" s="54">
        <v>143</v>
      </c>
      <c r="B341" s="54">
        <v>110</v>
      </c>
      <c r="C341" s="55" t="s">
        <v>99</v>
      </c>
      <c r="D341" s="54">
        <v>2018</v>
      </c>
      <c r="E341" s="56" t="s">
        <v>431</v>
      </c>
      <c r="F341" s="57"/>
      <c r="G341" s="57"/>
      <c r="H341" s="55" t="s">
        <v>102</v>
      </c>
      <c r="I341" s="58" t="s">
        <v>6509</v>
      </c>
      <c r="J341" s="368" t="s">
        <v>6510</v>
      </c>
      <c r="K341" s="55" t="s">
        <v>102</v>
      </c>
      <c r="L341" s="58" t="s">
        <v>6509</v>
      </c>
      <c r="M341" s="58" t="s">
        <v>6509</v>
      </c>
      <c r="N341" s="58" t="s">
        <v>6511</v>
      </c>
      <c r="O341" s="622" t="s">
        <v>146</v>
      </c>
      <c r="P341" s="368" t="s">
        <v>6512</v>
      </c>
      <c r="Q341" s="62"/>
      <c r="R341" s="56">
        <v>1</v>
      </c>
      <c r="S341" s="56" t="s">
        <v>6513</v>
      </c>
      <c r="T341" s="55" t="s">
        <v>391</v>
      </c>
      <c r="U341" s="81" t="s">
        <v>4636</v>
      </c>
      <c r="V341" s="624">
        <v>43525</v>
      </c>
      <c r="W341" s="65">
        <v>43677</v>
      </c>
      <c r="X341" s="54" t="s">
        <v>257</v>
      </c>
      <c r="Y341" s="57"/>
      <c r="Z341" s="648"/>
      <c r="AA341" s="660"/>
      <c r="AB341" s="57"/>
      <c r="AC341" s="368" t="s">
        <v>6514</v>
      </c>
      <c r="AD341" s="56" t="s">
        <v>123</v>
      </c>
      <c r="AE341" s="68">
        <v>1</v>
      </c>
      <c r="AF341" s="54" t="s">
        <v>257</v>
      </c>
      <c r="AG341" s="54"/>
      <c r="AH341" s="54"/>
      <c r="AI341" s="54"/>
      <c r="AJ341" s="54"/>
      <c r="AK341" s="54"/>
      <c r="AL341" s="54"/>
      <c r="AM341" s="54"/>
      <c r="AN341" s="54"/>
      <c r="AO341" s="60"/>
      <c r="AP341" s="60"/>
      <c r="AQ341" s="60" t="s">
        <v>260</v>
      </c>
      <c r="AR341" s="60" t="s">
        <v>260</v>
      </c>
      <c r="AS341" s="60" t="s">
        <v>260</v>
      </c>
      <c r="AT341" s="60" t="s">
        <v>260</v>
      </c>
      <c r="AU341" s="60" t="s">
        <v>260</v>
      </c>
      <c r="AV341" s="60" t="s">
        <v>260</v>
      </c>
      <c r="AW341" s="60" t="s">
        <v>260</v>
      </c>
      <c r="AX341" s="60" t="s">
        <v>260</v>
      </c>
      <c r="AY341" s="60" t="s">
        <v>260</v>
      </c>
      <c r="AZ341" s="60" t="s">
        <v>260</v>
      </c>
      <c r="BA341" s="60" t="s">
        <v>260</v>
      </c>
      <c r="BB341" s="60" t="s">
        <v>260</v>
      </c>
      <c r="BC341" s="60" t="s">
        <v>260</v>
      </c>
      <c r="BD341" s="60" t="s">
        <v>260</v>
      </c>
      <c r="BE341" s="60" t="s">
        <v>260</v>
      </c>
      <c r="BF341" s="60" t="s">
        <v>260</v>
      </c>
      <c r="BG341" s="60" t="s">
        <v>260</v>
      </c>
      <c r="BH341" s="60" t="s">
        <v>260</v>
      </c>
      <c r="BI341" s="54"/>
      <c r="BJ341" s="368" t="s">
        <v>6514</v>
      </c>
      <c r="BK341" s="56" t="s">
        <v>6093</v>
      </c>
      <c r="BL341" s="57">
        <v>44182</v>
      </c>
      <c r="BM341" s="54" t="s">
        <v>310</v>
      </c>
      <c r="BN341" s="54" t="s">
        <v>4218</v>
      </c>
      <c r="BO341" s="625"/>
      <c r="BP341" s="625"/>
      <c r="BQ341" s="625"/>
      <c r="BR341" s="625"/>
      <c r="BS341" s="625"/>
      <c r="BT341" s="625"/>
      <c r="BU341" s="625"/>
      <c r="BV341" s="625"/>
      <c r="BW341" s="625"/>
      <c r="BX341" s="625"/>
      <c r="BY341" s="625"/>
      <c r="BZ341" s="625"/>
      <c r="CA341" s="625"/>
      <c r="CB341" s="625"/>
      <c r="CC341" s="625"/>
      <c r="CD341" s="625"/>
      <c r="CE341" s="625"/>
      <c r="CF341" s="625"/>
      <c r="CG341" s="625"/>
      <c r="CH341" s="625"/>
      <c r="CI341" s="625"/>
      <c r="CJ341" s="625"/>
      <c r="CK341" s="625"/>
      <c r="CL341" s="625"/>
      <c r="CM341" s="625"/>
      <c r="CN341" s="625"/>
      <c r="CO341" s="625"/>
      <c r="CP341" s="625"/>
      <c r="CQ341" s="625"/>
      <c r="CR341" s="625"/>
      <c r="CS341" s="625"/>
      <c r="CT341" s="625"/>
      <c r="CU341" s="625"/>
      <c r="CV341" s="625"/>
      <c r="CW341" s="625"/>
      <c r="CX341" s="625"/>
      <c r="CY341" s="625"/>
      <c r="CZ341" s="625"/>
      <c r="DA341" s="625"/>
      <c r="DB341" s="625"/>
      <c r="DC341" s="625"/>
      <c r="DD341" s="625"/>
      <c r="DE341" s="625"/>
      <c r="DF341" s="625"/>
      <c r="DG341" s="625"/>
      <c r="DH341" s="625"/>
      <c r="DI341" s="625"/>
      <c r="DJ341" s="625"/>
      <c r="DK341" s="625"/>
      <c r="DL341" s="625"/>
      <c r="DM341" s="625"/>
      <c r="DN341" s="625"/>
      <c r="DO341" s="625"/>
      <c r="DP341" s="625"/>
    </row>
    <row r="342" spans="1:120" ht="38.25" customHeight="1">
      <c r="A342" s="54">
        <v>156</v>
      </c>
      <c r="B342" s="54">
        <v>111</v>
      </c>
      <c r="C342" s="55" t="s">
        <v>99</v>
      </c>
      <c r="D342" s="56">
        <v>2016</v>
      </c>
      <c r="E342" s="56" t="s">
        <v>1019</v>
      </c>
      <c r="F342" s="57"/>
      <c r="G342" s="57"/>
      <c r="H342" s="55" t="s">
        <v>102</v>
      </c>
      <c r="I342" s="58" t="s">
        <v>6515</v>
      </c>
      <c r="J342" s="368" t="s">
        <v>1020</v>
      </c>
      <c r="K342" s="55" t="s">
        <v>102</v>
      </c>
      <c r="L342" s="58" t="s">
        <v>6516</v>
      </c>
      <c r="M342" s="58" t="s">
        <v>6517</v>
      </c>
      <c r="N342" s="58" t="s">
        <v>1021</v>
      </c>
      <c r="O342" s="622" t="s">
        <v>146</v>
      </c>
      <c r="P342" s="623" t="s">
        <v>6518</v>
      </c>
      <c r="Q342" s="62"/>
      <c r="R342" s="56">
        <v>1</v>
      </c>
      <c r="S342" s="56" t="s">
        <v>5357</v>
      </c>
      <c r="T342" s="55" t="s">
        <v>1025</v>
      </c>
      <c r="U342" s="56" t="s">
        <v>110</v>
      </c>
      <c r="V342" s="624">
        <v>42933</v>
      </c>
      <c r="W342" s="65">
        <v>43311</v>
      </c>
      <c r="X342" s="54" t="s">
        <v>257</v>
      </c>
      <c r="Y342" s="57"/>
      <c r="Z342" s="638"/>
      <c r="AA342" s="68"/>
      <c r="AB342" s="57"/>
      <c r="AC342" s="67" t="s">
        <v>6519</v>
      </c>
      <c r="AD342" s="56" t="s">
        <v>123</v>
      </c>
      <c r="AE342" s="54">
        <v>100</v>
      </c>
      <c r="AF342" s="54" t="s">
        <v>257</v>
      </c>
      <c r="AG342" s="54"/>
      <c r="AH342" s="54"/>
      <c r="AI342" s="54"/>
      <c r="AJ342" s="54"/>
      <c r="AK342" s="54"/>
      <c r="AL342" s="54"/>
      <c r="AM342" s="54"/>
      <c r="AN342" s="54"/>
      <c r="AO342" s="625"/>
      <c r="AP342" s="625"/>
      <c r="AQ342" s="56" t="s">
        <v>4218</v>
      </c>
      <c r="AR342" s="67" t="s">
        <v>6520</v>
      </c>
      <c r="AS342" s="56" t="s">
        <v>123</v>
      </c>
      <c r="AT342" s="57">
        <v>44343</v>
      </c>
      <c r="AU342" s="54" t="s">
        <v>126</v>
      </c>
      <c r="AV342" s="62"/>
      <c r="AW342" s="62"/>
      <c r="AX342" s="678"/>
      <c r="AY342" s="679"/>
      <c r="AZ342" s="62"/>
      <c r="BA342" s="678"/>
      <c r="BB342" s="680"/>
      <c r="BC342" s="62"/>
      <c r="BD342" s="62"/>
      <c r="BE342" s="62"/>
      <c r="BF342" s="681"/>
      <c r="BG342" s="60" t="s">
        <v>260</v>
      </c>
      <c r="BH342" s="60" t="s">
        <v>260</v>
      </c>
      <c r="BI342" s="54"/>
      <c r="BJ342" s="67" t="s">
        <v>6520</v>
      </c>
      <c r="BK342" s="56" t="s">
        <v>123</v>
      </c>
      <c r="BL342" s="57">
        <v>44343</v>
      </c>
      <c r="BM342" s="54" t="s">
        <v>126</v>
      </c>
      <c r="BN342" s="54" t="s">
        <v>4218</v>
      </c>
      <c r="BO342" s="625"/>
      <c r="BP342" s="625"/>
      <c r="BQ342" s="625"/>
      <c r="BR342" s="625"/>
      <c r="BS342" s="625"/>
      <c r="BT342" s="625"/>
      <c r="BU342" s="625"/>
      <c r="BV342" s="625"/>
      <c r="BW342" s="625"/>
      <c r="BX342" s="625"/>
      <c r="BY342" s="625"/>
      <c r="BZ342" s="625"/>
      <c r="CA342" s="625"/>
      <c r="CB342" s="625"/>
      <c r="CC342" s="625"/>
      <c r="CD342" s="625"/>
      <c r="CE342" s="625"/>
      <c r="CF342" s="625"/>
      <c r="CG342" s="625"/>
      <c r="CH342" s="625"/>
      <c r="CI342" s="625"/>
      <c r="CJ342" s="625"/>
      <c r="CK342" s="625"/>
      <c r="CL342" s="625"/>
      <c r="CM342" s="625"/>
      <c r="CN342" s="625"/>
      <c r="CO342" s="625"/>
      <c r="CP342" s="625"/>
      <c r="CQ342" s="625"/>
      <c r="CR342" s="625"/>
      <c r="CS342" s="625"/>
      <c r="CT342" s="625"/>
      <c r="CU342" s="625"/>
      <c r="CV342" s="625"/>
      <c r="CW342" s="625"/>
      <c r="CX342" s="625"/>
      <c r="CY342" s="625"/>
      <c r="CZ342" s="625"/>
      <c r="DA342" s="625"/>
      <c r="DB342" s="625"/>
      <c r="DC342" s="625"/>
      <c r="DD342" s="625"/>
      <c r="DE342" s="625"/>
      <c r="DF342" s="625"/>
      <c r="DG342" s="625"/>
      <c r="DH342" s="625"/>
      <c r="DI342" s="625"/>
      <c r="DJ342" s="625"/>
      <c r="DK342" s="625"/>
      <c r="DL342" s="625"/>
      <c r="DM342" s="625"/>
      <c r="DN342" s="625"/>
      <c r="DO342" s="625"/>
      <c r="DP342" s="625"/>
    </row>
    <row r="343" spans="1:120" ht="38.25" customHeight="1">
      <c r="A343" s="54">
        <v>159</v>
      </c>
      <c r="B343" s="54">
        <v>112</v>
      </c>
      <c r="C343" s="56" t="s">
        <v>99</v>
      </c>
      <c r="D343" s="54">
        <v>2019</v>
      </c>
      <c r="E343" s="56" t="s">
        <v>5474</v>
      </c>
      <c r="F343" s="57">
        <v>43762</v>
      </c>
      <c r="G343" s="57"/>
      <c r="H343" s="56" t="s">
        <v>102</v>
      </c>
      <c r="I343" s="58" t="s">
        <v>6521</v>
      </c>
      <c r="J343" s="368" t="s">
        <v>6522</v>
      </c>
      <c r="K343" s="56" t="s">
        <v>102</v>
      </c>
      <c r="L343" s="58" t="s">
        <v>6521</v>
      </c>
      <c r="M343" s="58" t="s">
        <v>6523</v>
      </c>
      <c r="N343" s="58" t="s">
        <v>6524</v>
      </c>
      <c r="O343" s="54" t="s">
        <v>146</v>
      </c>
      <c r="P343" s="368" t="s">
        <v>6525</v>
      </c>
      <c r="Q343" s="62"/>
      <c r="R343" s="56">
        <v>3</v>
      </c>
      <c r="S343" s="56" t="s">
        <v>5120</v>
      </c>
      <c r="T343" s="55" t="s">
        <v>2221</v>
      </c>
      <c r="U343" s="54" t="s">
        <v>6526</v>
      </c>
      <c r="V343" s="624">
        <v>43770</v>
      </c>
      <c r="W343" s="65">
        <v>44377</v>
      </c>
      <c r="X343" s="54" t="s">
        <v>133</v>
      </c>
      <c r="Y343" s="57">
        <v>44286</v>
      </c>
      <c r="Z343" s="648" t="s">
        <v>6527</v>
      </c>
      <c r="AA343" s="68">
        <v>1</v>
      </c>
      <c r="AB343" s="57"/>
      <c r="AC343" s="67" t="s">
        <v>6528</v>
      </c>
      <c r="AD343" s="56" t="s">
        <v>123</v>
      </c>
      <c r="AE343" s="651">
        <v>1</v>
      </c>
      <c r="AF343" s="54" t="s">
        <v>257</v>
      </c>
      <c r="AG343" s="54"/>
      <c r="AH343" s="54"/>
      <c r="AI343" s="54"/>
      <c r="AJ343" s="54"/>
      <c r="AK343" s="54"/>
      <c r="AL343" s="54"/>
      <c r="AM343" s="54"/>
      <c r="AN343" s="54"/>
      <c r="AO343" s="625"/>
      <c r="AP343" s="625"/>
      <c r="AQ343" s="56" t="s">
        <v>4218</v>
      </c>
      <c r="AR343" s="67" t="s">
        <v>6528</v>
      </c>
      <c r="AS343" s="56" t="s">
        <v>123</v>
      </c>
      <c r="AT343" s="57">
        <v>44344</v>
      </c>
      <c r="AU343" s="54" t="s">
        <v>310</v>
      </c>
      <c r="AV343" s="62"/>
      <c r="AW343" s="62"/>
      <c r="AX343" s="678"/>
      <c r="AY343" s="679"/>
      <c r="AZ343" s="62"/>
      <c r="BA343" s="678"/>
      <c r="BB343" s="680"/>
      <c r="BC343" s="62"/>
      <c r="BD343" s="62"/>
      <c r="BE343" s="62"/>
      <c r="BF343" s="681"/>
      <c r="BG343" s="60" t="s">
        <v>260</v>
      </c>
      <c r="BH343" s="60" t="s">
        <v>260</v>
      </c>
      <c r="BI343" s="54"/>
      <c r="BJ343" s="67" t="s">
        <v>6528</v>
      </c>
      <c r="BK343" s="56" t="s">
        <v>123</v>
      </c>
      <c r="BL343" s="57">
        <v>44344</v>
      </c>
      <c r="BM343" s="54" t="s">
        <v>310</v>
      </c>
      <c r="BN343" s="54" t="s">
        <v>4218</v>
      </c>
      <c r="BO343" s="625"/>
      <c r="BP343" s="625"/>
      <c r="BQ343" s="625"/>
      <c r="BR343" s="625"/>
      <c r="BS343" s="625"/>
      <c r="BT343" s="625"/>
      <c r="BU343" s="625"/>
      <c r="BV343" s="625"/>
      <c r="BW343" s="625"/>
      <c r="BX343" s="625"/>
      <c r="BY343" s="625"/>
      <c r="BZ343" s="625"/>
      <c r="CA343" s="625"/>
      <c r="CB343" s="625"/>
      <c r="CC343" s="625"/>
      <c r="CD343" s="625"/>
      <c r="CE343" s="625"/>
      <c r="CF343" s="625"/>
      <c r="CG343" s="625"/>
      <c r="CH343" s="625"/>
      <c r="CI343" s="625"/>
      <c r="CJ343" s="625"/>
      <c r="CK343" s="625"/>
      <c r="CL343" s="625"/>
      <c r="CM343" s="625"/>
      <c r="CN343" s="625"/>
      <c r="CO343" s="625"/>
      <c r="CP343" s="625"/>
      <c r="CQ343" s="625"/>
      <c r="CR343" s="625"/>
      <c r="CS343" s="625"/>
      <c r="CT343" s="625"/>
      <c r="CU343" s="625"/>
      <c r="CV343" s="625"/>
      <c r="CW343" s="625"/>
      <c r="CX343" s="625"/>
      <c r="CY343" s="625"/>
      <c r="CZ343" s="625"/>
      <c r="DA343" s="625"/>
      <c r="DB343" s="625"/>
      <c r="DC343" s="625"/>
      <c r="DD343" s="625"/>
      <c r="DE343" s="625"/>
      <c r="DF343" s="625"/>
      <c r="DG343" s="625"/>
      <c r="DH343" s="625"/>
      <c r="DI343" s="625"/>
      <c r="DJ343" s="625"/>
      <c r="DK343" s="625"/>
      <c r="DL343" s="625"/>
      <c r="DM343" s="625"/>
      <c r="DN343" s="625"/>
      <c r="DO343" s="625"/>
      <c r="DP343" s="625"/>
    </row>
    <row r="344" spans="1:120" ht="38.25" customHeight="1">
      <c r="A344" s="54">
        <v>176</v>
      </c>
      <c r="B344" s="54">
        <v>113</v>
      </c>
      <c r="C344" s="55" t="s">
        <v>99</v>
      </c>
      <c r="D344" s="56">
        <v>2020</v>
      </c>
      <c r="E344" s="158" t="s">
        <v>526</v>
      </c>
      <c r="F344" s="65">
        <v>44057</v>
      </c>
      <c r="G344" s="65"/>
      <c r="H344" s="164" t="s">
        <v>370</v>
      </c>
      <c r="I344" s="378" t="s">
        <v>6529</v>
      </c>
      <c r="J344" s="379" t="s">
        <v>1072</v>
      </c>
      <c r="K344" s="164" t="s">
        <v>370</v>
      </c>
      <c r="L344" s="378" t="s">
        <v>6530</v>
      </c>
      <c r="M344" s="378" t="s">
        <v>1074</v>
      </c>
      <c r="N344" s="378" t="s">
        <v>1075</v>
      </c>
      <c r="O344" s="164" t="s">
        <v>146</v>
      </c>
      <c r="P344" s="379" t="s">
        <v>6531</v>
      </c>
      <c r="Q344" s="158"/>
      <c r="R344" s="68">
        <v>1</v>
      </c>
      <c r="S344" s="163" t="s">
        <v>6532</v>
      </c>
      <c r="T344" s="55" t="s">
        <v>1322</v>
      </c>
      <c r="U344" s="163" t="s">
        <v>6533</v>
      </c>
      <c r="V344" s="624">
        <v>44070</v>
      </c>
      <c r="W344" s="65">
        <v>44196</v>
      </c>
      <c r="X344" s="54" t="s">
        <v>257</v>
      </c>
      <c r="Y344" s="57"/>
      <c r="Z344" s="648"/>
      <c r="AA344" s="68"/>
      <c r="AB344" s="57"/>
      <c r="AC344" s="368" t="s">
        <v>6534</v>
      </c>
      <c r="AD344" s="56" t="s">
        <v>123</v>
      </c>
      <c r="AE344" s="68">
        <v>1</v>
      </c>
      <c r="AF344" s="54" t="s">
        <v>257</v>
      </c>
      <c r="AG344" s="54"/>
      <c r="AH344" s="54"/>
      <c r="AI344" s="54"/>
      <c r="AJ344" s="54"/>
      <c r="AK344" s="54"/>
      <c r="AL344" s="54"/>
      <c r="AM344" s="54"/>
      <c r="AN344" s="54"/>
      <c r="AO344" s="625"/>
      <c r="AP344" s="625"/>
      <c r="AQ344" s="54" t="s">
        <v>4218</v>
      </c>
      <c r="AR344" s="70" t="s">
        <v>6535</v>
      </c>
      <c r="AS344" s="56" t="s">
        <v>119</v>
      </c>
      <c r="AT344" s="57">
        <v>44179</v>
      </c>
      <c r="AU344" s="54" t="s">
        <v>310</v>
      </c>
      <c r="AV344" s="62"/>
      <c r="AW344" s="62"/>
      <c r="AX344" s="678"/>
      <c r="AY344" s="679"/>
      <c r="AZ344" s="62"/>
      <c r="BA344" s="678"/>
      <c r="BB344" s="680"/>
      <c r="BC344" s="62"/>
      <c r="BD344" s="62"/>
      <c r="BE344" s="62"/>
      <c r="BF344" s="681"/>
      <c r="BG344" s="60" t="s">
        <v>260</v>
      </c>
      <c r="BH344" s="60" t="s">
        <v>260</v>
      </c>
      <c r="BI344" s="54"/>
      <c r="BJ344" s="70" t="s">
        <v>6535</v>
      </c>
      <c r="BK344" s="56" t="s">
        <v>119</v>
      </c>
      <c r="BL344" s="57">
        <v>44179</v>
      </c>
      <c r="BM344" s="54" t="s">
        <v>310</v>
      </c>
      <c r="BN344" s="54" t="s">
        <v>4218</v>
      </c>
      <c r="BO344" s="625"/>
      <c r="BP344" s="625"/>
      <c r="BQ344" s="625"/>
      <c r="BR344" s="625"/>
      <c r="BS344" s="625"/>
      <c r="BT344" s="625"/>
      <c r="BU344" s="625"/>
      <c r="BV344" s="625"/>
      <c r="BW344" s="625"/>
      <c r="BX344" s="625"/>
      <c r="BY344" s="625"/>
      <c r="BZ344" s="625"/>
      <c r="CA344" s="625"/>
      <c r="CB344" s="625"/>
      <c r="CC344" s="625"/>
      <c r="CD344" s="625"/>
      <c r="CE344" s="625"/>
      <c r="CF344" s="625"/>
      <c r="CG344" s="625"/>
      <c r="CH344" s="625"/>
      <c r="CI344" s="625"/>
      <c r="CJ344" s="625"/>
      <c r="CK344" s="625"/>
      <c r="CL344" s="625"/>
      <c r="CM344" s="625"/>
      <c r="CN344" s="625"/>
      <c r="CO344" s="625"/>
      <c r="CP344" s="625"/>
      <c r="CQ344" s="625"/>
      <c r="CR344" s="625"/>
      <c r="CS344" s="625"/>
      <c r="CT344" s="625"/>
      <c r="CU344" s="625"/>
      <c r="CV344" s="625"/>
      <c r="CW344" s="625"/>
      <c r="CX344" s="625"/>
      <c r="CY344" s="625"/>
      <c r="CZ344" s="625"/>
      <c r="DA344" s="625"/>
      <c r="DB344" s="625"/>
      <c r="DC344" s="625"/>
      <c r="DD344" s="625"/>
      <c r="DE344" s="625"/>
      <c r="DF344" s="625"/>
      <c r="DG344" s="625"/>
      <c r="DH344" s="625"/>
      <c r="DI344" s="625"/>
      <c r="DJ344" s="625"/>
      <c r="DK344" s="625"/>
      <c r="DL344" s="625"/>
      <c r="DM344" s="625"/>
      <c r="DN344" s="625"/>
      <c r="DO344" s="625"/>
      <c r="DP344" s="625"/>
    </row>
    <row r="345" spans="1:120" ht="38.25" customHeight="1">
      <c r="A345" s="54">
        <v>0</v>
      </c>
      <c r="B345" s="54">
        <v>114</v>
      </c>
      <c r="C345" s="55" t="s">
        <v>99</v>
      </c>
      <c r="D345" s="56">
        <v>2020</v>
      </c>
      <c r="E345" s="158" t="s">
        <v>526</v>
      </c>
      <c r="F345" s="65">
        <v>44057</v>
      </c>
      <c r="G345" s="65"/>
      <c r="H345" s="164" t="s">
        <v>370</v>
      </c>
      <c r="I345" s="378" t="s">
        <v>6536</v>
      </c>
      <c r="J345" s="379" t="s">
        <v>1072</v>
      </c>
      <c r="K345" s="164" t="s">
        <v>370</v>
      </c>
      <c r="L345" s="378" t="s">
        <v>6537</v>
      </c>
      <c r="M345" s="378" t="s">
        <v>1074</v>
      </c>
      <c r="N345" s="378" t="s">
        <v>1075</v>
      </c>
      <c r="O345" s="164" t="s">
        <v>146</v>
      </c>
      <c r="P345" s="379" t="s">
        <v>6538</v>
      </c>
      <c r="Q345" s="158"/>
      <c r="R345" s="87">
        <v>12</v>
      </c>
      <c r="S345" s="158" t="s">
        <v>6539</v>
      </c>
      <c r="T345" s="55" t="s">
        <v>1322</v>
      </c>
      <c r="U345" s="163" t="s">
        <v>6533</v>
      </c>
      <c r="V345" s="624">
        <v>44070</v>
      </c>
      <c r="W345" s="65">
        <v>44196</v>
      </c>
      <c r="X345" s="54" t="s">
        <v>257</v>
      </c>
      <c r="Y345" s="57"/>
      <c r="Z345" s="648"/>
      <c r="AA345" s="68"/>
      <c r="AB345" s="57"/>
      <c r="AC345" s="368" t="s">
        <v>6534</v>
      </c>
      <c r="AD345" s="56" t="s">
        <v>123</v>
      </c>
      <c r="AE345" s="68">
        <v>1</v>
      </c>
      <c r="AF345" s="54" t="s">
        <v>257</v>
      </c>
      <c r="AG345" s="54"/>
      <c r="AH345" s="54"/>
      <c r="AI345" s="54"/>
      <c r="AJ345" s="54"/>
      <c r="AK345" s="54"/>
      <c r="AL345" s="54"/>
      <c r="AM345" s="54"/>
      <c r="AN345" s="54"/>
      <c r="AO345" s="625"/>
      <c r="AP345" s="625"/>
      <c r="AQ345" s="54" t="s">
        <v>4218</v>
      </c>
      <c r="AR345" s="70" t="s">
        <v>6540</v>
      </c>
      <c r="AS345" s="56" t="s">
        <v>119</v>
      </c>
      <c r="AT345" s="57">
        <v>44179</v>
      </c>
      <c r="AU345" s="54" t="s">
        <v>310</v>
      </c>
      <c r="AV345" s="62"/>
      <c r="AW345" s="62"/>
      <c r="AX345" s="678"/>
      <c r="AY345" s="679"/>
      <c r="AZ345" s="62"/>
      <c r="BA345" s="678"/>
      <c r="BB345" s="680"/>
      <c r="BC345" s="62"/>
      <c r="BD345" s="62"/>
      <c r="BE345" s="62"/>
      <c r="BF345" s="681"/>
      <c r="BG345" s="60" t="s">
        <v>260</v>
      </c>
      <c r="BH345" s="60" t="s">
        <v>260</v>
      </c>
      <c r="BI345" s="54"/>
      <c r="BJ345" s="70" t="s">
        <v>6540</v>
      </c>
      <c r="BK345" s="56" t="s">
        <v>119</v>
      </c>
      <c r="BL345" s="57">
        <v>44179</v>
      </c>
      <c r="BM345" s="54" t="s">
        <v>310</v>
      </c>
      <c r="BN345" s="54" t="s">
        <v>4218</v>
      </c>
      <c r="BO345" s="625"/>
      <c r="BP345" s="625"/>
      <c r="BQ345" s="625"/>
      <c r="BR345" s="625"/>
      <c r="BS345" s="625"/>
      <c r="BT345" s="625"/>
      <c r="BU345" s="625"/>
      <c r="BV345" s="625"/>
      <c r="BW345" s="625"/>
      <c r="BX345" s="625"/>
      <c r="BY345" s="625"/>
      <c r="BZ345" s="625"/>
      <c r="CA345" s="625"/>
      <c r="CB345" s="625"/>
      <c r="CC345" s="625"/>
      <c r="CD345" s="625"/>
      <c r="CE345" s="625"/>
      <c r="CF345" s="625"/>
      <c r="CG345" s="625"/>
      <c r="CH345" s="625"/>
      <c r="CI345" s="625"/>
      <c r="CJ345" s="625"/>
      <c r="CK345" s="625"/>
      <c r="CL345" s="625"/>
      <c r="CM345" s="625"/>
      <c r="CN345" s="625"/>
      <c r="CO345" s="625"/>
      <c r="CP345" s="625"/>
      <c r="CQ345" s="625"/>
      <c r="CR345" s="625"/>
      <c r="CS345" s="625"/>
      <c r="CT345" s="625"/>
      <c r="CU345" s="625"/>
      <c r="CV345" s="625"/>
      <c r="CW345" s="625"/>
      <c r="CX345" s="625"/>
      <c r="CY345" s="625"/>
      <c r="CZ345" s="625"/>
      <c r="DA345" s="625"/>
      <c r="DB345" s="625"/>
      <c r="DC345" s="625"/>
      <c r="DD345" s="625"/>
      <c r="DE345" s="625"/>
      <c r="DF345" s="625"/>
      <c r="DG345" s="625"/>
      <c r="DH345" s="625"/>
      <c r="DI345" s="625"/>
      <c r="DJ345" s="625"/>
      <c r="DK345" s="625"/>
      <c r="DL345" s="625"/>
      <c r="DM345" s="625"/>
      <c r="DN345" s="625"/>
      <c r="DO345" s="625"/>
      <c r="DP345" s="625"/>
    </row>
    <row r="346" spans="1:120" ht="38.25" customHeight="1">
      <c r="A346" s="54">
        <v>177</v>
      </c>
      <c r="B346" s="54">
        <v>115</v>
      </c>
      <c r="C346" s="55" t="s">
        <v>99</v>
      </c>
      <c r="D346" s="255">
        <v>2020</v>
      </c>
      <c r="E346" s="667" t="s">
        <v>6541</v>
      </c>
      <c r="F346" s="668">
        <v>44053</v>
      </c>
      <c r="G346" s="668"/>
      <c r="H346" s="55" t="s">
        <v>102</v>
      </c>
      <c r="I346" s="67" t="s">
        <v>6542</v>
      </c>
      <c r="J346" s="627" t="s">
        <v>6543</v>
      </c>
      <c r="K346" s="55" t="s">
        <v>102</v>
      </c>
      <c r="L346" s="67" t="s">
        <v>6542</v>
      </c>
      <c r="M346" s="67" t="s">
        <v>6544</v>
      </c>
      <c r="N346" s="67" t="s">
        <v>6545</v>
      </c>
      <c r="O346" s="622" t="s">
        <v>570</v>
      </c>
      <c r="P346" s="627" t="s">
        <v>6546</v>
      </c>
      <c r="Q346" s="56"/>
      <c r="R346" s="56">
        <v>1</v>
      </c>
      <c r="S346" s="67" t="s">
        <v>6547</v>
      </c>
      <c r="T346" s="55" t="s">
        <v>696</v>
      </c>
      <c r="U346" s="56" t="s">
        <v>697</v>
      </c>
      <c r="V346" s="624">
        <v>44075</v>
      </c>
      <c r="W346" s="65">
        <v>44135</v>
      </c>
      <c r="X346" s="54" t="s">
        <v>257</v>
      </c>
      <c r="Y346" s="636">
        <v>44286</v>
      </c>
      <c r="Z346" s="368" t="s">
        <v>1104</v>
      </c>
      <c r="AA346" s="651">
        <v>0</v>
      </c>
      <c r="AB346" s="57"/>
      <c r="AC346" s="58" t="s">
        <v>6548</v>
      </c>
      <c r="AD346" s="56" t="s">
        <v>123</v>
      </c>
      <c r="AE346" s="54">
        <v>100</v>
      </c>
      <c r="AF346" s="54" t="s">
        <v>257</v>
      </c>
      <c r="AG346" s="54"/>
      <c r="AH346" s="54"/>
      <c r="AI346" s="54"/>
      <c r="AJ346" s="54"/>
      <c r="AK346" s="54"/>
      <c r="AL346" s="54"/>
      <c r="AM346" s="54"/>
      <c r="AN346" s="54"/>
      <c r="AO346" s="625"/>
      <c r="AP346" s="625"/>
      <c r="AQ346" s="54" t="s">
        <v>4218</v>
      </c>
      <c r="AR346" s="62"/>
      <c r="AS346" s="56"/>
      <c r="AT346" s="57"/>
      <c r="AU346" s="54"/>
      <c r="AV346" s="62"/>
      <c r="AW346" s="62"/>
      <c r="AX346" s="678"/>
      <c r="AY346" s="679"/>
      <c r="AZ346" s="62"/>
      <c r="BA346" s="678"/>
      <c r="BB346" s="680"/>
      <c r="BC346" s="62"/>
      <c r="BD346" s="62"/>
      <c r="BE346" s="62"/>
      <c r="BF346" s="681"/>
      <c r="BG346" s="60" t="s">
        <v>260</v>
      </c>
      <c r="BH346" s="60" t="s">
        <v>260</v>
      </c>
      <c r="BI346" s="54"/>
      <c r="BJ346" s="62"/>
      <c r="BK346" s="685"/>
      <c r="BL346" s="686"/>
      <c r="BM346" s="54"/>
      <c r="BN346" s="54" t="s">
        <v>4218</v>
      </c>
      <c r="BO346" s="625"/>
      <c r="BP346" s="625"/>
      <c r="BQ346" s="625"/>
      <c r="BR346" s="625"/>
      <c r="BS346" s="625"/>
      <c r="BT346" s="625"/>
      <c r="BU346" s="625"/>
      <c r="BV346" s="625"/>
      <c r="BW346" s="625"/>
      <c r="BX346" s="625"/>
      <c r="BY346" s="625"/>
      <c r="BZ346" s="625"/>
      <c r="CA346" s="625"/>
      <c r="CB346" s="625"/>
      <c r="CC346" s="625"/>
      <c r="CD346" s="625"/>
      <c r="CE346" s="625"/>
      <c r="CF346" s="625"/>
      <c r="CG346" s="625"/>
      <c r="CH346" s="625"/>
      <c r="CI346" s="625"/>
      <c r="CJ346" s="625"/>
      <c r="CK346" s="625"/>
      <c r="CL346" s="625"/>
      <c r="CM346" s="625"/>
      <c r="CN346" s="625"/>
      <c r="CO346" s="625"/>
      <c r="CP346" s="625"/>
      <c r="CQ346" s="625"/>
      <c r="CR346" s="625"/>
      <c r="CS346" s="625"/>
      <c r="CT346" s="625"/>
      <c r="CU346" s="625"/>
      <c r="CV346" s="625"/>
      <c r="CW346" s="625"/>
      <c r="CX346" s="625"/>
      <c r="CY346" s="625"/>
      <c r="CZ346" s="625"/>
      <c r="DA346" s="625"/>
      <c r="DB346" s="625"/>
      <c r="DC346" s="625"/>
      <c r="DD346" s="625"/>
      <c r="DE346" s="625"/>
      <c r="DF346" s="625"/>
      <c r="DG346" s="625"/>
      <c r="DH346" s="625"/>
      <c r="DI346" s="625"/>
      <c r="DJ346" s="625"/>
      <c r="DK346" s="625"/>
      <c r="DL346" s="625"/>
      <c r="DM346" s="625"/>
      <c r="DN346" s="625"/>
      <c r="DO346" s="625"/>
      <c r="DP346" s="625"/>
    </row>
    <row r="347" spans="1:120" ht="38.25" customHeight="1">
      <c r="A347" s="54">
        <v>333</v>
      </c>
      <c r="B347" s="54">
        <v>116</v>
      </c>
      <c r="C347" s="59" t="s">
        <v>99</v>
      </c>
      <c r="D347" s="56">
        <v>2021</v>
      </c>
      <c r="E347" s="56" t="s">
        <v>6549</v>
      </c>
      <c r="F347" s="65">
        <v>44253</v>
      </c>
      <c r="G347" s="65"/>
      <c r="H347" s="59" t="s">
        <v>102</v>
      </c>
      <c r="I347" s="58" t="s">
        <v>6550</v>
      </c>
      <c r="J347" s="58" t="s">
        <v>6551</v>
      </c>
      <c r="K347" s="59" t="s">
        <v>102</v>
      </c>
      <c r="L347" s="58" t="s">
        <v>6550</v>
      </c>
      <c r="M347" s="58" t="s">
        <v>6550</v>
      </c>
      <c r="N347" s="61" t="s">
        <v>6552</v>
      </c>
      <c r="O347" s="60" t="s">
        <v>146</v>
      </c>
      <c r="P347" s="58" t="s">
        <v>6553</v>
      </c>
      <c r="Q347" s="62"/>
      <c r="R347" s="90">
        <v>1</v>
      </c>
      <c r="S347" s="81" t="s">
        <v>6554</v>
      </c>
      <c r="T347" s="59" t="s">
        <v>2221</v>
      </c>
      <c r="U347" s="81" t="s">
        <v>6555</v>
      </c>
      <c r="V347" s="72">
        <v>44275</v>
      </c>
      <c r="W347" s="75">
        <v>44285</v>
      </c>
      <c r="X347" s="54"/>
      <c r="Y347" s="57">
        <v>44286</v>
      </c>
      <c r="Z347" s="67" t="s">
        <v>6556</v>
      </c>
      <c r="AA347" s="68">
        <v>1</v>
      </c>
      <c r="AB347" s="54"/>
      <c r="AC347" s="67" t="s">
        <v>6557</v>
      </c>
      <c r="AD347" s="56" t="s">
        <v>123</v>
      </c>
      <c r="AE347" s="54">
        <v>100</v>
      </c>
      <c r="AF347" s="54" t="s">
        <v>257</v>
      </c>
      <c r="AG347" s="54"/>
      <c r="AH347" s="54"/>
      <c r="AI347" s="54"/>
      <c r="AJ347" s="54"/>
      <c r="AK347" s="54"/>
      <c r="AL347" s="54"/>
      <c r="AM347" s="54"/>
      <c r="AN347" s="54"/>
      <c r="AO347" s="625"/>
      <c r="AP347" s="625"/>
      <c r="AQ347" s="54" t="s">
        <v>4218</v>
      </c>
      <c r="AR347" s="67" t="s">
        <v>6557</v>
      </c>
      <c r="AS347" s="56" t="s">
        <v>123</v>
      </c>
      <c r="AT347" s="57">
        <v>44344</v>
      </c>
      <c r="AU347" s="54" t="s">
        <v>310</v>
      </c>
      <c r="AV347" s="54"/>
      <c r="AW347" s="62"/>
      <c r="AX347" s="678"/>
      <c r="AY347" s="679"/>
      <c r="AZ347" s="62"/>
      <c r="BA347" s="678"/>
      <c r="BB347" s="680"/>
      <c r="BC347" s="62"/>
      <c r="BD347" s="62"/>
      <c r="BE347" s="62"/>
      <c r="BF347" s="681"/>
      <c r="BG347" s="60" t="s">
        <v>260</v>
      </c>
      <c r="BH347" s="60" t="s">
        <v>260</v>
      </c>
      <c r="BI347" s="54"/>
      <c r="BJ347" s="67" t="s">
        <v>6557</v>
      </c>
      <c r="BK347" s="56" t="s">
        <v>123</v>
      </c>
      <c r="BL347" s="57">
        <v>44344</v>
      </c>
      <c r="BM347" s="54" t="s">
        <v>310</v>
      </c>
      <c r="BN347" s="54" t="s">
        <v>4218</v>
      </c>
      <c r="BO347" s="625"/>
      <c r="BP347" s="625"/>
      <c r="BQ347" s="625"/>
      <c r="BR347" s="625"/>
      <c r="BS347" s="625"/>
      <c r="BT347" s="625"/>
      <c r="BU347" s="625"/>
      <c r="BV347" s="625"/>
      <c r="BW347" s="625"/>
      <c r="BX347" s="625"/>
      <c r="BY347" s="625"/>
      <c r="BZ347" s="625"/>
      <c r="CA347" s="625"/>
      <c r="CB347" s="625"/>
      <c r="CC347" s="625"/>
      <c r="CD347" s="625"/>
      <c r="CE347" s="625"/>
      <c r="CF347" s="625"/>
      <c r="CG347" s="625"/>
      <c r="CH347" s="625"/>
      <c r="CI347" s="625"/>
      <c r="CJ347" s="625"/>
      <c r="CK347" s="625"/>
      <c r="CL347" s="625"/>
      <c r="CM347" s="625"/>
      <c r="CN347" s="625"/>
      <c r="CO347" s="625"/>
      <c r="CP347" s="625"/>
      <c r="CQ347" s="625"/>
      <c r="CR347" s="625"/>
      <c r="CS347" s="625"/>
      <c r="CT347" s="625"/>
      <c r="CU347" s="625"/>
      <c r="CV347" s="625"/>
      <c r="CW347" s="625"/>
      <c r="CX347" s="625"/>
      <c r="CY347" s="625"/>
      <c r="CZ347" s="625"/>
      <c r="DA347" s="625"/>
      <c r="DB347" s="625"/>
      <c r="DC347" s="625"/>
      <c r="DD347" s="625"/>
      <c r="DE347" s="625"/>
      <c r="DF347" s="625"/>
      <c r="DG347" s="625"/>
      <c r="DH347" s="625"/>
      <c r="DI347" s="625"/>
      <c r="DJ347" s="625"/>
      <c r="DK347" s="625"/>
      <c r="DL347" s="625"/>
      <c r="DM347" s="625"/>
      <c r="DN347" s="625"/>
      <c r="DO347" s="625"/>
      <c r="DP347" s="625"/>
    </row>
    <row r="348" spans="1:120" ht="38.25" customHeight="1">
      <c r="A348" s="687">
        <v>28</v>
      </c>
      <c r="B348" s="688">
        <v>14</v>
      </c>
      <c r="C348" s="59" t="s">
        <v>99</v>
      </c>
      <c r="D348" s="56">
        <v>2018</v>
      </c>
      <c r="E348" s="58" t="s">
        <v>100</v>
      </c>
      <c r="F348" s="57"/>
      <c r="G348" s="57"/>
      <c r="H348" s="59" t="s">
        <v>102</v>
      </c>
      <c r="I348" s="58" t="s">
        <v>103</v>
      </c>
      <c r="J348" s="58" t="s">
        <v>104</v>
      </c>
      <c r="K348" s="58" t="s">
        <v>105</v>
      </c>
      <c r="L348" s="60" t="s">
        <v>146</v>
      </c>
      <c r="M348" s="623" t="s">
        <v>6558</v>
      </c>
      <c r="N348" s="62"/>
      <c r="O348" s="54">
        <v>6</v>
      </c>
      <c r="P348" s="56" t="s">
        <v>6559</v>
      </c>
      <c r="Q348" s="55" t="s">
        <v>109</v>
      </c>
      <c r="R348" s="56" t="s">
        <v>602</v>
      </c>
      <c r="S348" s="633">
        <v>43298</v>
      </c>
      <c r="T348" s="633">
        <v>43465</v>
      </c>
      <c r="U348" s="622"/>
      <c r="V348" s="54"/>
      <c r="W348" s="65">
        <f t="shared" ref="W348:W385" si="44">IF(T348="","",(T348+V348))</f>
        <v>43465</v>
      </c>
      <c r="X348" s="65">
        <v>43646</v>
      </c>
      <c r="Y348" s="58" t="s">
        <v>6560</v>
      </c>
      <c r="Z348" s="54">
        <v>6</v>
      </c>
      <c r="AA348" s="65">
        <v>43662</v>
      </c>
      <c r="AB348" s="58" t="s">
        <v>6561</v>
      </c>
      <c r="AC348" s="56" t="s">
        <v>114</v>
      </c>
      <c r="AD348" s="66">
        <f>+Z348/O348</f>
        <v>1</v>
      </c>
      <c r="AE348" s="54" t="s">
        <v>257</v>
      </c>
      <c r="AF348" s="65">
        <v>43799</v>
      </c>
      <c r="AG348" s="58" t="s">
        <v>460</v>
      </c>
      <c r="AH348" s="54">
        <v>6</v>
      </c>
      <c r="AI348" s="57">
        <v>43809</v>
      </c>
      <c r="AJ348" s="368" t="s">
        <v>6562</v>
      </c>
      <c r="AK348" s="62" t="s">
        <v>114</v>
      </c>
      <c r="AL348" s="66">
        <f>+AH348/O348</f>
        <v>1</v>
      </c>
      <c r="AM348" s="56" t="s">
        <v>257</v>
      </c>
      <c r="AN348" s="57"/>
      <c r="AO348" s="62"/>
      <c r="AP348" s="54"/>
      <c r="AQ348" s="57">
        <v>44067</v>
      </c>
      <c r="AR348" s="62" t="s">
        <v>5174</v>
      </c>
      <c r="AS348" s="62" t="s">
        <v>119</v>
      </c>
      <c r="AT348" s="69">
        <v>1</v>
      </c>
      <c r="AU348" s="54" t="s">
        <v>257</v>
      </c>
      <c r="AV348" s="57">
        <v>44169</v>
      </c>
      <c r="AW348" s="368" t="s">
        <v>5641</v>
      </c>
      <c r="AX348" s="68">
        <v>1</v>
      </c>
      <c r="AY348" s="57">
        <v>44182</v>
      </c>
      <c r="AZ348" s="368" t="s">
        <v>6563</v>
      </c>
      <c r="BA348" s="62" t="s">
        <v>119</v>
      </c>
      <c r="BB348" s="68">
        <v>1</v>
      </c>
      <c r="BC348" s="54" t="s">
        <v>257</v>
      </c>
      <c r="BD348" s="57">
        <v>44286</v>
      </c>
      <c r="BE348" s="627" t="s">
        <v>592</v>
      </c>
      <c r="BF348" s="68">
        <v>0</v>
      </c>
      <c r="BG348" s="57">
        <v>44335</v>
      </c>
      <c r="BH348" s="368" t="s">
        <v>6564</v>
      </c>
      <c r="BI348" s="56" t="s">
        <v>123</v>
      </c>
      <c r="BJ348" s="68">
        <v>1</v>
      </c>
      <c r="BK348" s="54" t="s">
        <v>257</v>
      </c>
      <c r="BL348" s="71">
        <v>44500</v>
      </c>
      <c r="BM348" s="368" t="s">
        <v>6565</v>
      </c>
      <c r="BN348" s="54">
        <v>0</v>
      </c>
      <c r="BO348" s="71">
        <v>44508</v>
      </c>
      <c r="BP348" s="368" t="s">
        <v>6566</v>
      </c>
      <c r="BQ348" s="56" t="s">
        <v>126</v>
      </c>
      <c r="BR348" s="71">
        <v>44519</v>
      </c>
      <c r="BS348" s="368" t="s">
        <v>6567</v>
      </c>
      <c r="BT348" s="54" t="s">
        <v>128</v>
      </c>
      <c r="BU348" s="68">
        <v>1</v>
      </c>
      <c r="BV348" s="54" t="s">
        <v>257</v>
      </c>
      <c r="BW348" s="60"/>
      <c r="BX348" s="60"/>
      <c r="BY348" s="56" t="s">
        <v>4218</v>
      </c>
      <c r="BZ348" s="67" t="s">
        <v>6568</v>
      </c>
      <c r="CA348" s="56" t="s">
        <v>128</v>
      </c>
      <c r="CB348" s="633">
        <v>44519</v>
      </c>
      <c r="CC348" s="54" t="s">
        <v>310</v>
      </c>
      <c r="CD348" s="368" t="s">
        <v>6569</v>
      </c>
      <c r="CE348" s="625"/>
      <c r="CF348" s="625"/>
      <c r="CG348" s="625"/>
      <c r="CH348" s="625"/>
      <c r="CI348" s="625"/>
      <c r="CJ348" s="625"/>
      <c r="CK348" s="625"/>
      <c r="CL348" s="625"/>
      <c r="CM348" s="625"/>
      <c r="CN348" s="625"/>
      <c r="CO348" s="625"/>
      <c r="CP348" s="625"/>
      <c r="CQ348" s="625"/>
      <c r="CR348" s="625"/>
      <c r="CS348" s="625"/>
      <c r="CT348" s="625"/>
      <c r="CU348" s="625"/>
      <c r="CV348" s="625"/>
      <c r="CW348" s="625"/>
      <c r="CX348" s="625"/>
      <c r="CY348" s="625"/>
      <c r="CZ348" s="625"/>
      <c r="DA348" s="625"/>
      <c r="DB348" s="625"/>
      <c r="DC348" s="625"/>
      <c r="DD348" s="625"/>
      <c r="DE348" s="625"/>
      <c r="DF348" s="625"/>
      <c r="DG348" s="625"/>
      <c r="DH348" s="625"/>
      <c r="DI348" s="625"/>
      <c r="DJ348" s="625"/>
      <c r="DK348" s="625"/>
      <c r="DL348" s="625"/>
      <c r="DM348" s="625"/>
      <c r="DN348" s="625"/>
      <c r="DO348" s="625"/>
      <c r="DP348" s="625"/>
    </row>
    <row r="349" spans="1:120" ht="38.25" customHeight="1">
      <c r="A349" s="54">
        <v>66</v>
      </c>
      <c r="B349" s="54">
        <f t="shared" ref="B349:B364" si="45">1+B348</f>
        <v>15</v>
      </c>
      <c r="C349" s="55" t="s">
        <v>99</v>
      </c>
      <c r="D349" s="56">
        <v>2019</v>
      </c>
      <c r="E349" s="58" t="s">
        <v>203</v>
      </c>
      <c r="F349" s="57"/>
      <c r="G349" s="57"/>
      <c r="H349" s="59" t="s">
        <v>102</v>
      </c>
      <c r="I349" s="58" t="s">
        <v>6570</v>
      </c>
      <c r="J349" s="58" t="s">
        <v>6571</v>
      </c>
      <c r="K349" s="58" t="s">
        <v>6572</v>
      </c>
      <c r="L349" s="60" t="s">
        <v>146</v>
      </c>
      <c r="M349" s="368" t="s">
        <v>6573</v>
      </c>
      <c r="N349" s="62"/>
      <c r="O349" s="56">
        <v>1</v>
      </c>
      <c r="P349" s="56" t="s">
        <v>6574</v>
      </c>
      <c r="Q349" s="55" t="s">
        <v>167</v>
      </c>
      <c r="R349" s="56" t="s">
        <v>210</v>
      </c>
      <c r="S349" s="624">
        <v>43832</v>
      </c>
      <c r="T349" s="624">
        <v>44012</v>
      </c>
      <c r="U349" s="622" t="s">
        <v>111</v>
      </c>
      <c r="V349" s="87">
        <v>273</v>
      </c>
      <c r="W349" s="65">
        <f t="shared" si="44"/>
        <v>44285</v>
      </c>
      <c r="X349" s="82"/>
      <c r="Y349" s="83"/>
      <c r="Z349" s="84"/>
      <c r="AA349" s="85"/>
      <c r="AB349" s="83"/>
      <c r="AC349" s="83"/>
      <c r="AD349" s="83"/>
      <c r="AE349" s="84"/>
      <c r="AF349" s="57"/>
      <c r="AG349" s="62"/>
      <c r="AH349" s="62"/>
      <c r="AI349" s="57"/>
      <c r="AJ349" s="638"/>
      <c r="AK349" s="62"/>
      <c r="AL349" s="62"/>
      <c r="AM349" s="54"/>
      <c r="AN349" s="57">
        <v>44043</v>
      </c>
      <c r="AO349" s="689" t="s">
        <v>6575</v>
      </c>
      <c r="AP349" s="68">
        <v>1</v>
      </c>
      <c r="AQ349" s="57">
        <v>44067</v>
      </c>
      <c r="AR349" s="368" t="s">
        <v>5756</v>
      </c>
      <c r="AS349" s="54" t="s">
        <v>183</v>
      </c>
      <c r="AT349" s="68">
        <v>0.8</v>
      </c>
      <c r="AU349" s="84" t="s">
        <v>115</v>
      </c>
      <c r="AV349" s="57">
        <v>44172</v>
      </c>
      <c r="AW349" s="652" t="s">
        <v>5757</v>
      </c>
      <c r="AX349" s="651">
        <v>1</v>
      </c>
      <c r="AY349" s="57">
        <v>44183</v>
      </c>
      <c r="AZ349" s="67" t="s">
        <v>6576</v>
      </c>
      <c r="BA349" s="62" t="s">
        <v>186</v>
      </c>
      <c r="BB349" s="651">
        <v>0.8</v>
      </c>
      <c r="BC349" s="54" t="s">
        <v>133</v>
      </c>
      <c r="BD349" s="57">
        <v>44286</v>
      </c>
      <c r="BE349" s="677" t="s">
        <v>6577</v>
      </c>
      <c r="BF349" s="651">
        <v>0.9</v>
      </c>
      <c r="BG349" s="57">
        <v>44337</v>
      </c>
      <c r="BH349" s="627" t="s">
        <v>6578</v>
      </c>
      <c r="BI349" s="56" t="s">
        <v>123</v>
      </c>
      <c r="BJ349" s="68">
        <v>0.2</v>
      </c>
      <c r="BK349" s="54" t="s">
        <v>115</v>
      </c>
      <c r="BL349" s="89">
        <v>44500</v>
      </c>
      <c r="BM349" s="90" t="s">
        <v>6579</v>
      </c>
      <c r="BN349" s="74">
        <v>1</v>
      </c>
      <c r="BO349" s="71">
        <v>44508</v>
      </c>
      <c r="BP349" s="54" t="s">
        <v>6580</v>
      </c>
      <c r="BQ349" s="54" t="s">
        <v>139</v>
      </c>
      <c r="BR349" s="54" t="s">
        <v>218</v>
      </c>
      <c r="BS349" s="56" t="s">
        <v>6581</v>
      </c>
      <c r="BT349" s="54" t="s">
        <v>220</v>
      </c>
      <c r="BU349" s="68">
        <v>1</v>
      </c>
      <c r="BV349" s="54" t="s">
        <v>257</v>
      </c>
      <c r="BW349" s="60" t="s">
        <v>260</v>
      </c>
      <c r="BX349" s="60" t="s">
        <v>260</v>
      </c>
      <c r="BY349" s="84" t="s">
        <v>4218</v>
      </c>
      <c r="BZ349" s="62"/>
      <c r="CA349" s="56"/>
      <c r="CB349" s="57"/>
      <c r="CC349" s="54"/>
      <c r="CD349" s="54"/>
      <c r="CE349" s="625"/>
      <c r="CF349" s="625"/>
      <c r="CG349" s="625"/>
      <c r="CH349" s="625"/>
      <c r="CI349" s="625"/>
      <c r="CJ349" s="625"/>
      <c r="CK349" s="625"/>
      <c r="CL349" s="625"/>
      <c r="CM349" s="625"/>
      <c r="CN349" s="625"/>
      <c r="CO349" s="625"/>
      <c r="CP349" s="625"/>
      <c r="CQ349" s="625"/>
      <c r="CR349" s="625"/>
      <c r="CS349" s="625"/>
      <c r="CT349" s="625"/>
      <c r="CU349" s="625"/>
      <c r="CV349" s="625"/>
      <c r="CW349" s="625"/>
      <c r="CX349" s="625"/>
      <c r="CY349" s="625"/>
      <c r="CZ349" s="625"/>
      <c r="DA349" s="625"/>
      <c r="DB349" s="625"/>
      <c r="DC349" s="625"/>
      <c r="DD349" s="625"/>
      <c r="DE349" s="625"/>
      <c r="DF349" s="625"/>
      <c r="DG349" s="625"/>
      <c r="DH349" s="625"/>
      <c r="DI349" s="625"/>
      <c r="DJ349" s="625"/>
      <c r="DK349" s="625"/>
      <c r="DL349" s="625"/>
      <c r="DM349" s="625"/>
      <c r="DN349" s="625"/>
      <c r="DO349" s="625"/>
      <c r="DP349" s="625"/>
    </row>
    <row r="350" spans="1:120" ht="38.25" customHeight="1">
      <c r="A350" s="54">
        <v>81</v>
      </c>
      <c r="B350" s="54">
        <f t="shared" si="45"/>
        <v>16</v>
      </c>
      <c r="C350" s="55" t="s">
        <v>99</v>
      </c>
      <c r="D350" s="56">
        <v>2019</v>
      </c>
      <c r="E350" s="368" t="s">
        <v>772</v>
      </c>
      <c r="F350" s="65">
        <v>43934</v>
      </c>
      <c r="G350" s="65"/>
      <c r="H350" s="59" t="s">
        <v>102</v>
      </c>
      <c r="I350" s="368" t="s">
        <v>6582</v>
      </c>
      <c r="J350" s="368" t="s">
        <v>775</v>
      </c>
      <c r="K350" s="368" t="s">
        <v>776</v>
      </c>
      <c r="L350" s="60" t="s">
        <v>146</v>
      </c>
      <c r="M350" s="368" t="s">
        <v>6583</v>
      </c>
      <c r="N350" s="627"/>
      <c r="O350" s="68">
        <v>1</v>
      </c>
      <c r="P350" s="56" t="s">
        <v>1977</v>
      </c>
      <c r="Q350" s="629" t="s">
        <v>533</v>
      </c>
      <c r="R350" s="642" t="s">
        <v>534</v>
      </c>
      <c r="S350" s="624">
        <v>43917</v>
      </c>
      <c r="T350" s="624">
        <v>44053</v>
      </c>
      <c r="U350" s="634"/>
      <c r="V350" s="635"/>
      <c r="W350" s="65">
        <f t="shared" si="44"/>
        <v>44053</v>
      </c>
      <c r="X350" s="636"/>
      <c r="Y350" s="631"/>
      <c r="Z350" s="635"/>
      <c r="AA350" s="637"/>
      <c r="AB350" s="631"/>
      <c r="AC350" s="631"/>
      <c r="AD350" s="631"/>
      <c r="AE350" s="635"/>
      <c r="AF350" s="636"/>
      <c r="AG350" s="638"/>
      <c r="AH350" s="631"/>
      <c r="AI350" s="636"/>
      <c r="AJ350" s="638"/>
      <c r="AK350" s="631"/>
      <c r="AL350" s="631"/>
      <c r="AM350" s="635"/>
      <c r="AN350" s="57">
        <v>44043</v>
      </c>
      <c r="AO350" s="368" t="s">
        <v>6584</v>
      </c>
      <c r="AP350" s="68">
        <v>1</v>
      </c>
      <c r="AQ350" s="57">
        <v>44067</v>
      </c>
      <c r="AR350" s="368" t="s">
        <v>6585</v>
      </c>
      <c r="AS350" s="54" t="s">
        <v>183</v>
      </c>
      <c r="AT350" s="68">
        <v>0.1</v>
      </c>
      <c r="AU350" s="54" t="s">
        <v>115</v>
      </c>
      <c r="AV350" s="57">
        <v>44168</v>
      </c>
      <c r="AW350" s="648" t="s">
        <v>801</v>
      </c>
      <c r="AX350" s="68">
        <v>1</v>
      </c>
      <c r="AY350" s="57">
        <v>44181</v>
      </c>
      <c r="AZ350" s="627" t="s">
        <v>6586</v>
      </c>
      <c r="BA350" s="62" t="s">
        <v>186</v>
      </c>
      <c r="BB350" s="68">
        <v>1</v>
      </c>
      <c r="BC350" s="635" t="s">
        <v>257</v>
      </c>
      <c r="BD350" s="57"/>
      <c r="BE350" s="648"/>
      <c r="BF350" s="68"/>
      <c r="BG350" s="57">
        <v>44340</v>
      </c>
      <c r="BH350" s="627" t="s">
        <v>6586</v>
      </c>
      <c r="BI350" s="56" t="s">
        <v>123</v>
      </c>
      <c r="BJ350" s="68">
        <v>1</v>
      </c>
      <c r="BK350" s="54" t="s">
        <v>257</v>
      </c>
      <c r="BL350" s="71">
        <v>44500</v>
      </c>
      <c r="BM350" s="54" t="s">
        <v>343</v>
      </c>
      <c r="BN350" s="54">
        <v>0</v>
      </c>
      <c r="BO350" s="71">
        <v>44508</v>
      </c>
      <c r="BP350" s="67" t="s">
        <v>6587</v>
      </c>
      <c r="BQ350" s="54" t="s">
        <v>139</v>
      </c>
      <c r="BR350" s="71">
        <v>44517</v>
      </c>
      <c r="BS350" s="56" t="s">
        <v>6588</v>
      </c>
      <c r="BT350" s="54" t="s">
        <v>220</v>
      </c>
      <c r="BU350" s="68">
        <v>1</v>
      </c>
      <c r="BV350" s="54" t="s">
        <v>257</v>
      </c>
      <c r="BW350" s="60" t="s">
        <v>310</v>
      </c>
      <c r="BX350" s="60" t="s">
        <v>260</v>
      </c>
      <c r="BY350" s="54" t="s">
        <v>4218</v>
      </c>
      <c r="BZ350" s="627" t="s">
        <v>6589</v>
      </c>
      <c r="CA350" s="54" t="s">
        <v>220</v>
      </c>
      <c r="CB350" s="71">
        <v>44517</v>
      </c>
      <c r="CC350" s="54" t="s">
        <v>126</v>
      </c>
      <c r="CD350" s="631"/>
      <c r="CE350" s="625"/>
      <c r="CF350" s="625"/>
      <c r="CG350" s="625"/>
      <c r="CH350" s="625"/>
      <c r="CI350" s="625"/>
      <c r="CJ350" s="625"/>
      <c r="CK350" s="625"/>
      <c r="CL350" s="625"/>
      <c r="CM350" s="625"/>
      <c r="CN350" s="625"/>
      <c r="CO350" s="625"/>
      <c r="CP350" s="625"/>
      <c r="CQ350" s="625"/>
      <c r="CR350" s="625"/>
      <c r="CS350" s="625"/>
      <c r="CT350" s="625"/>
      <c r="CU350" s="625"/>
      <c r="CV350" s="625"/>
      <c r="CW350" s="625"/>
      <c r="CX350" s="625"/>
      <c r="CY350" s="625"/>
      <c r="CZ350" s="625"/>
      <c r="DA350" s="625"/>
      <c r="DB350" s="625"/>
      <c r="DC350" s="625"/>
      <c r="DD350" s="625"/>
      <c r="DE350" s="625"/>
      <c r="DF350" s="625"/>
      <c r="DG350" s="625"/>
      <c r="DH350" s="625"/>
      <c r="DI350" s="625"/>
      <c r="DJ350" s="625"/>
      <c r="DK350" s="625"/>
      <c r="DL350" s="625"/>
      <c r="DM350" s="625"/>
      <c r="DN350" s="625"/>
      <c r="DO350" s="625"/>
      <c r="DP350" s="625"/>
    </row>
    <row r="351" spans="1:120" ht="38.25" customHeight="1">
      <c r="A351" s="687">
        <v>82</v>
      </c>
      <c r="B351" s="688">
        <f t="shared" si="45"/>
        <v>17</v>
      </c>
      <c r="C351" s="55" t="s">
        <v>99</v>
      </c>
      <c r="D351" s="391">
        <v>2019</v>
      </c>
      <c r="E351" s="368" t="s">
        <v>772</v>
      </c>
      <c r="F351" s="630">
        <v>43934</v>
      </c>
      <c r="G351" s="630"/>
      <c r="H351" s="59" t="s">
        <v>102</v>
      </c>
      <c r="I351" s="368" t="s">
        <v>6590</v>
      </c>
      <c r="J351" s="368" t="s">
        <v>5832</v>
      </c>
      <c r="K351" s="368" t="s">
        <v>796</v>
      </c>
      <c r="L351" s="60" t="s">
        <v>146</v>
      </c>
      <c r="M351" s="368" t="s">
        <v>6591</v>
      </c>
      <c r="N351" s="627"/>
      <c r="O351" s="68">
        <v>1</v>
      </c>
      <c r="P351" s="56" t="s">
        <v>6592</v>
      </c>
      <c r="Q351" s="629" t="s">
        <v>533</v>
      </c>
      <c r="R351" s="642" t="s">
        <v>534</v>
      </c>
      <c r="S351" s="643">
        <v>43969</v>
      </c>
      <c r="T351" s="644">
        <v>44074</v>
      </c>
      <c r="U351" s="634"/>
      <c r="V351" s="635"/>
      <c r="W351" s="630">
        <f t="shared" si="44"/>
        <v>44074</v>
      </c>
      <c r="X351" s="636"/>
      <c r="Y351" s="631"/>
      <c r="Z351" s="635"/>
      <c r="AA351" s="637"/>
      <c r="AB351" s="631"/>
      <c r="AC351" s="631"/>
      <c r="AD351" s="631"/>
      <c r="AE351" s="635"/>
      <c r="AF351" s="636"/>
      <c r="AG351" s="638"/>
      <c r="AH351" s="631"/>
      <c r="AI351" s="636"/>
      <c r="AJ351" s="638"/>
      <c r="AK351" s="631"/>
      <c r="AL351" s="631"/>
      <c r="AM351" s="635"/>
      <c r="AN351" s="57">
        <v>44043</v>
      </c>
      <c r="AO351" s="654" t="s">
        <v>6593</v>
      </c>
      <c r="AP351" s="68">
        <v>0</v>
      </c>
      <c r="AQ351" s="57">
        <v>44067</v>
      </c>
      <c r="AR351" s="368" t="s">
        <v>6594</v>
      </c>
      <c r="AS351" s="54" t="s">
        <v>183</v>
      </c>
      <c r="AT351" s="68">
        <v>0</v>
      </c>
      <c r="AU351" s="635" t="s">
        <v>133</v>
      </c>
      <c r="AV351" s="57">
        <v>44168</v>
      </c>
      <c r="AW351" s="648" t="s">
        <v>6595</v>
      </c>
      <c r="AX351" s="635">
        <v>0</v>
      </c>
      <c r="AY351" s="57">
        <v>44181</v>
      </c>
      <c r="AZ351" s="627" t="s">
        <v>6596</v>
      </c>
      <c r="BA351" s="56" t="s">
        <v>186</v>
      </c>
      <c r="BB351" s="68">
        <v>0</v>
      </c>
      <c r="BC351" s="635" t="s">
        <v>115</v>
      </c>
      <c r="BD351" s="57">
        <v>44286</v>
      </c>
      <c r="BE351" s="648" t="s">
        <v>6597</v>
      </c>
      <c r="BF351" s="68">
        <v>0</v>
      </c>
      <c r="BG351" s="57">
        <v>44340</v>
      </c>
      <c r="BH351" s="627" t="s">
        <v>6598</v>
      </c>
      <c r="BI351" s="56" t="s">
        <v>123</v>
      </c>
      <c r="BJ351" s="68">
        <v>0</v>
      </c>
      <c r="BK351" s="54" t="s">
        <v>115</v>
      </c>
      <c r="BL351" s="71">
        <v>44500</v>
      </c>
      <c r="BM351" s="56" t="s">
        <v>6599</v>
      </c>
      <c r="BN351" s="68">
        <v>1</v>
      </c>
      <c r="BO351" s="71">
        <v>44508</v>
      </c>
      <c r="BP351" s="67" t="s">
        <v>6600</v>
      </c>
      <c r="BQ351" s="54" t="s">
        <v>139</v>
      </c>
      <c r="BR351" s="71">
        <v>44517</v>
      </c>
      <c r="BS351" s="56" t="s">
        <v>6601</v>
      </c>
      <c r="BT351" s="54" t="s">
        <v>220</v>
      </c>
      <c r="BU351" s="68">
        <v>1</v>
      </c>
      <c r="BV351" s="54" t="s">
        <v>257</v>
      </c>
      <c r="BW351" s="60" t="s">
        <v>310</v>
      </c>
      <c r="BX351" s="60" t="s">
        <v>260</v>
      </c>
      <c r="BY351" s="54" t="s">
        <v>4218</v>
      </c>
      <c r="BZ351" s="627" t="s">
        <v>6589</v>
      </c>
      <c r="CA351" s="54" t="s">
        <v>220</v>
      </c>
      <c r="CB351" s="71">
        <v>44517</v>
      </c>
      <c r="CC351" s="54" t="s">
        <v>126</v>
      </c>
      <c r="CD351" s="631"/>
      <c r="CE351" s="625"/>
      <c r="CF351" s="625"/>
      <c r="CG351" s="625"/>
      <c r="CH351" s="625"/>
      <c r="CI351" s="625"/>
      <c r="CJ351" s="625"/>
      <c r="CK351" s="625"/>
      <c r="CL351" s="625"/>
      <c r="CM351" s="625"/>
      <c r="CN351" s="625"/>
      <c r="CO351" s="625"/>
      <c r="CP351" s="625"/>
      <c r="CQ351" s="625"/>
      <c r="CR351" s="625"/>
      <c r="CS351" s="625"/>
      <c r="CT351" s="625"/>
      <c r="CU351" s="625"/>
      <c r="CV351" s="625"/>
      <c r="CW351" s="625"/>
      <c r="CX351" s="625"/>
      <c r="CY351" s="625"/>
      <c r="CZ351" s="625"/>
      <c r="DA351" s="625"/>
      <c r="DB351" s="625"/>
      <c r="DC351" s="625"/>
      <c r="DD351" s="625"/>
      <c r="DE351" s="625"/>
      <c r="DF351" s="625"/>
      <c r="DG351" s="625"/>
      <c r="DH351" s="625"/>
      <c r="DI351" s="625"/>
      <c r="DJ351" s="625"/>
      <c r="DK351" s="625"/>
      <c r="DL351" s="625"/>
      <c r="DM351" s="625"/>
      <c r="DN351" s="625"/>
      <c r="DO351" s="625"/>
      <c r="DP351" s="625"/>
    </row>
    <row r="352" spans="1:120" ht="38.25" customHeight="1">
      <c r="A352" s="687">
        <v>83</v>
      </c>
      <c r="B352" s="688">
        <f t="shared" si="45"/>
        <v>18</v>
      </c>
      <c r="C352" s="55" t="s">
        <v>99</v>
      </c>
      <c r="D352" s="56">
        <v>2019</v>
      </c>
      <c r="E352" s="58" t="s">
        <v>311</v>
      </c>
      <c r="F352" s="65">
        <v>43819</v>
      </c>
      <c r="G352" s="65"/>
      <c r="H352" s="59" t="s">
        <v>102</v>
      </c>
      <c r="I352" s="627" t="s">
        <v>6602</v>
      </c>
      <c r="J352" s="368" t="s">
        <v>314</v>
      </c>
      <c r="K352" s="368" t="s">
        <v>315</v>
      </c>
      <c r="L352" s="60" t="s">
        <v>146</v>
      </c>
      <c r="M352" s="368" t="s">
        <v>6603</v>
      </c>
      <c r="N352" s="653"/>
      <c r="O352" s="54">
        <v>1</v>
      </c>
      <c r="P352" s="56" t="s">
        <v>6604</v>
      </c>
      <c r="Q352" s="55" t="s">
        <v>4225</v>
      </c>
      <c r="R352" s="56" t="s">
        <v>319</v>
      </c>
      <c r="S352" s="624">
        <v>43998</v>
      </c>
      <c r="T352" s="624">
        <v>44119</v>
      </c>
      <c r="U352" s="622"/>
      <c r="V352" s="54"/>
      <c r="W352" s="65">
        <f t="shared" si="44"/>
        <v>44119</v>
      </c>
      <c r="X352" s="57"/>
      <c r="Y352" s="62"/>
      <c r="Z352" s="54"/>
      <c r="AA352" s="116"/>
      <c r="AB352" s="62"/>
      <c r="AC352" s="62"/>
      <c r="AD352" s="62"/>
      <c r="AE352" s="54"/>
      <c r="AF352" s="57"/>
      <c r="AG352" s="638"/>
      <c r="AH352" s="62"/>
      <c r="AI352" s="57"/>
      <c r="AJ352" s="638"/>
      <c r="AK352" s="62"/>
      <c r="AL352" s="62"/>
      <c r="AM352" s="54"/>
      <c r="AN352" s="57">
        <v>44043</v>
      </c>
      <c r="AO352" s="639" t="s">
        <v>6605</v>
      </c>
      <c r="AP352" s="68">
        <v>1</v>
      </c>
      <c r="AQ352" s="57">
        <v>44066</v>
      </c>
      <c r="AR352" s="70" t="s">
        <v>6606</v>
      </c>
      <c r="AS352" s="54" t="s">
        <v>322</v>
      </c>
      <c r="AT352" s="68">
        <v>1</v>
      </c>
      <c r="AU352" s="54" t="s">
        <v>257</v>
      </c>
      <c r="AV352" s="57">
        <v>44169</v>
      </c>
      <c r="AW352" s="648" t="s">
        <v>6607</v>
      </c>
      <c r="AX352" s="68">
        <v>1</v>
      </c>
      <c r="AY352" s="57">
        <v>44182</v>
      </c>
      <c r="AZ352" s="368" t="s">
        <v>925</v>
      </c>
      <c r="BA352" s="56" t="s">
        <v>123</v>
      </c>
      <c r="BB352" s="54">
        <v>50</v>
      </c>
      <c r="BC352" s="54" t="s">
        <v>115</v>
      </c>
      <c r="BD352" s="57">
        <v>44286</v>
      </c>
      <c r="BE352" s="648" t="s">
        <v>359</v>
      </c>
      <c r="BF352" s="68">
        <v>0.5</v>
      </c>
      <c r="BG352" s="57">
        <v>44342</v>
      </c>
      <c r="BH352" s="368" t="s">
        <v>6608</v>
      </c>
      <c r="BI352" s="56" t="s">
        <v>123</v>
      </c>
      <c r="BJ352" s="54">
        <v>50</v>
      </c>
      <c r="BK352" s="54" t="s">
        <v>115</v>
      </c>
      <c r="BL352" s="71">
        <v>44500</v>
      </c>
      <c r="BM352" s="368" t="s">
        <v>6609</v>
      </c>
      <c r="BN352" s="68">
        <v>1</v>
      </c>
      <c r="BO352" s="71">
        <v>44508</v>
      </c>
      <c r="BP352" s="368" t="s">
        <v>6610</v>
      </c>
      <c r="BQ352" s="54" t="s">
        <v>139</v>
      </c>
      <c r="BR352" s="71">
        <v>44517</v>
      </c>
      <c r="BS352" s="368" t="s">
        <v>6611</v>
      </c>
      <c r="BT352" s="54" t="s">
        <v>128</v>
      </c>
      <c r="BU352" s="690">
        <v>1</v>
      </c>
      <c r="BV352" s="54" t="s">
        <v>257</v>
      </c>
      <c r="BW352" s="60" t="s">
        <v>260</v>
      </c>
      <c r="BX352" s="60" t="s">
        <v>260</v>
      </c>
      <c r="BY352" s="54" t="s">
        <v>4218</v>
      </c>
      <c r="BZ352" s="67" t="s">
        <v>3767</v>
      </c>
      <c r="CA352" s="56" t="s">
        <v>128</v>
      </c>
      <c r="CB352" s="71">
        <v>44518</v>
      </c>
      <c r="CC352" s="54" t="s">
        <v>310</v>
      </c>
      <c r="CD352" s="368" t="s">
        <v>6612</v>
      </c>
      <c r="CE352" s="625"/>
      <c r="CF352" s="625"/>
      <c r="CG352" s="625"/>
      <c r="CH352" s="625"/>
      <c r="CI352" s="625"/>
      <c r="CJ352" s="625"/>
      <c r="CK352" s="625"/>
      <c r="CL352" s="625"/>
      <c r="CM352" s="625"/>
      <c r="CN352" s="625"/>
      <c r="CO352" s="625"/>
      <c r="CP352" s="625"/>
      <c r="CQ352" s="625"/>
      <c r="CR352" s="625"/>
      <c r="CS352" s="625"/>
      <c r="CT352" s="625"/>
      <c r="CU352" s="625"/>
      <c r="CV352" s="625"/>
      <c r="CW352" s="625"/>
      <c r="CX352" s="625"/>
      <c r="CY352" s="625"/>
      <c r="CZ352" s="625"/>
      <c r="DA352" s="625"/>
      <c r="DB352" s="625"/>
      <c r="DC352" s="625"/>
      <c r="DD352" s="625"/>
      <c r="DE352" s="625"/>
      <c r="DF352" s="625"/>
      <c r="DG352" s="625"/>
      <c r="DH352" s="625"/>
      <c r="DI352" s="625"/>
      <c r="DJ352" s="625"/>
      <c r="DK352" s="625"/>
      <c r="DL352" s="625"/>
      <c r="DM352" s="625"/>
      <c r="DN352" s="625"/>
      <c r="DO352" s="625"/>
      <c r="DP352" s="625"/>
    </row>
    <row r="353" spans="1:120" ht="38.25" customHeight="1">
      <c r="A353" s="687">
        <v>195</v>
      </c>
      <c r="B353" s="688">
        <f t="shared" si="45"/>
        <v>19</v>
      </c>
      <c r="C353" s="55" t="s">
        <v>99</v>
      </c>
      <c r="D353" s="255">
        <v>2020</v>
      </c>
      <c r="E353" s="691" t="s">
        <v>1105</v>
      </c>
      <c r="F353" s="669">
        <v>44053</v>
      </c>
      <c r="G353" s="669"/>
      <c r="H353" s="59" t="s">
        <v>102</v>
      </c>
      <c r="I353" s="58" t="s">
        <v>6613</v>
      </c>
      <c r="J353" s="58" t="s">
        <v>6613</v>
      </c>
      <c r="K353" s="81" t="s">
        <v>6614</v>
      </c>
      <c r="L353" s="60" t="s">
        <v>570</v>
      </c>
      <c r="M353" s="623" t="s">
        <v>6615</v>
      </c>
      <c r="N353" s="62"/>
      <c r="O353" s="54">
        <v>1</v>
      </c>
      <c r="P353" s="56" t="s">
        <v>6616</v>
      </c>
      <c r="Q353" s="55" t="s">
        <v>4221</v>
      </c>
      <c r="R353" s="54" t="s">
        <v>5492</v>
      </c>
      <c r="S353" s="633">
        <v>44075</v>
      </c>
      <c r="T353" s="633">
        <v>44104</v>
      </c>
      <c r="U353" s="622"/>
      <c r="V353" s="54"/>
      <c r="W353" s="65">
        <f t="shared" si="44"/>
        <v>44104</v>
      </c>
      <c r="X353" s="57"/>
      <c r="Y353" s="62"/>
      <c r="Z353" s="54"/>
      <c r="AA353" s="116"/>
      <c r="AB353" s="62"/>
      <c r="AC353" s="62"/>
      <c r="AD353" s="62"/>
      <c r="AE353" s="54"/>
      <c r="AF353" s="57"/>
      <c r="AG353" s="62"/>
      <c r="AH353" s="62"/>
      <c r="AI353" s="57"/>
      <c r="AJ353" s="62"/>
      <c r="AK353" s="62"/>
      <c r="AL353" s="62"/>
      <c r="AM353" s="54"/>
      <c r="AN353" s="57"/>
      <c r="AO353" s="62"/>
      <c r="AP353" s="54"/>
      <c r="AQ353" s="116"/>
      <c r="AR353" s="67"/>
      <c r="AS353" s="62"/>
      <c r="AT353" s="68"/>
      <c r="AU353" s="54"/>
      <c r="AV353" s="57"/>
      <c r="AW353" s="648" t="s">
        <v>492</v>
      </c>
      <c r="AX353" s="660">
        <v>100</v>
      </c>
      <c r="AY353" s="57">
        <v>44180</v>
      </c>
      <c r="AZ353" s="368" t="s">
        <v>5603</v>
      </c>
      <c r="BA353" s="56" t="s">
        <v>119</v>
      </c>
      <c r="BB353" s="68">
        <v>1</v>
      </c>
      <c r="BC353" s="54" t="s">
        <v>257</v>
      </c>
      <c r="BD353" s="57"/>
      <c r="BE353" s="648"/>
      <c r="BF353" s="660"/>
      <c r="BG353" s="57">
        <v>44335</v>
      </c>
      <c r="BH353" s="368" t="s">
        <v>6617</v>
      </c>
      <c r="BI353" s="56" t="s">
        <v>123</v>
      </c>
      <c r="BJ353" s="68">
        <v>0</v>
      </c>
      <c r="BK353" s="54" t="s">
        <v>115</v>
      </c>
      <c r="BL353" s="71">
        <v>44500</v>
      </c>
      <c r="BM353" s="368" t="s">
        <v>6618</v>
      </c>
      <c r="BN353" s="54">
        <v>1</v>
      </c>
      <c r="BO353" s="71">
        <v>44508</v>
      </c>
      <c r="BP353" s="692" t="s">
        <v>6619</v>
      </c>
      <c r="BQ353" s="54" t="s">
        <v>139</v>
      </c>
      <c r="BR353" s="71">
        <v>44512</v>
      </c>
      <c r="BS353" s="56" t="s">
        <v>6620</v>
      </c>
      <c r="BT353" s="54" t="s">
        <v>186</v>
      </c>
      <c r="BU353" s="54">
        <v>100</v>
      </c>
      <c r="BV353" s="54" t="s">
        <v>257</v>
      </c>
      <c r="BW353" s="60" t="s">
        <v>260</v>
      </c>
      <c r="BX353" s="60" t="s">
        <v>260</v>
      </c>
      <c r="BY353" s="54" t="s">
        <v>4218</v>
      </c>
      <c r="BZ353" s="368" t="s">
        <v>6621</v>
      </c>
      <c r="CA353" s="56" t="s">
        <v>186</v>
      </c>
      <c r="CB353" s="57" t="s">
        <v>6622</v>
      </c>
      <c r="CC353" s="54"/>
      <c r="CD353" s="62"/>
      <c r="CE353" s="625"/>
      <c r="CF353" s="625"/>
      <c r="CG353" s="625"/>
      <c r="CH353" s="625"/>
      <c r="CI353" s="625"/>
      <c r="CJ353" s="625"/>
      <c r="CK353" s="625"/>
      <c r="CL353" s="625"/>
      <c r="CM353" s="625"/>
      <c r="CN353" s="625"/>
      <c r="CO353" s="625"/>
      <c r="CP353" s="625"/>
      <c r="CQ353" s="625"/>
      <c r="CR353" s="625"/>
      <c r="CS353" s="625"/>
      <c r="CT353" s="625"/>
      <c r="CU353" s="625"/>
      <c r="CV353" s="625"/>
      <c r="CW353" s="625"/>
      <c r="CX353" s="625"/>
      <c r="CY353" s="625"/>
      <c r="CZ353" s="625"/>
      <c r="DA353" s="625"/>
      <c r="DB353" s="625"/>
      <c r="DC353" s="625"/>
      <c r="DD353" s="625"/>
      <c r="DE353" s="625"/>
      <c r="DF353" s="625"/>
      <c r="DG353" s="625"/>
      <c r="DH353" s="625"/>
      <c r="DI353" s="625"/>
      <c r="DJ353" s="625"/>
      <c r="DK353" s="625"/>
      <c r="DL353" s="625"/>
      <c r="DM353" s="625"/>
      <c r="DN353" s="625"/>
      <c r="DO353" s="625"/>
      <c r="DP353" s="625"/>
    </row>
    <row r="354" spans="1:120" ht="38.25" customHeight="1">
      <c r="A354" s="687">
        <v>11</v>
      </c>
      <c r="B354" s="688">
        <f t="shared" si="45"/>
        <v>20</v>
      </c>
      <c r="C354" s="55" t="s">
        <v>99</v>
      </c>
      <c r="D354" s="56">
        <v>2019</v>
      </c>
      <c r="E354" s="58" t="s">
        <v>203</v>
      </c>
      <c r="F354" s="57"/>
      <c r="G354" s="57"/>
      <c r="H354" s="59" t="s">
        <v>102</v>
      </c>
      <c r="I354" s="58" t="s">
        <v>278</v>
      </c>
      <c r="J354" s="58" t="s">
        <v>279</v>
      </c>
      <c r="K354" s="58" t="s">
        <v>280</v>
      </c>
      <c r="L354" s="60" t="s">
        <v>146</v>
      </c>
      <c r="M354" s="368" t="s">
        <v>6623</v>
      </c>
      <c r="N354" s="62"/>
      <c r="O354" s="66">
        <v>1</v>
      </c>
      <c r="P354" s="56" t="s">
        <v>6624</v>
      </c>
      <c r="Q354" s="55" t="s">
        <v>4222</v>
      </c>
      <c r="R354" s="56" t="s">
        <v>6625</v>
      </c>
      <c r="S354" s="624">
        <v>43801</v>
      </c>
      <c r="T354" s="624">
        <v>44012</v>
      </c>
      <c r="U354" s="622"/>
      <c r="V354" s="54"/>
      <c r="W354" s="65">
        <f t="shared" si="44"/>
        <v>44012</v>
      </c>
      <c r="X354" s="82"/>
      <c r="Y354" s="83"/>
      <c r="Z354" s="84"/>
      <c r="AA354" s="85"/>
      <c r="AB354" s="83"/>
      <c r="AC354" s="83"/>
      <c r="AD354" s="83"/>
      <c r="AE354" s="84"/>
      <c r="AF354" s="57"/>
      <c r="AG354" s="62"/>
      <c r="AH354" s="62"/>
      <c r="AI354" s="57"/>
      <c r="AJ354" s="638"/>
      <c r="AK354" s="62"/>
      <c r="AL354" s="62"/>
      <c r="AM354" s="54"/>
      <c r="AN354" s="57">
        <v>44043</v>
      </c>
      <c r="AO354" s="67" t="s">
        <v>6626</v>
      </c>
      <c r="AP354" s="68">
        <v>1</v>
      </c>
      <c r="AQ354" s="57">
        <v>44062</v>
      </c>
      <c r="AR354" s="67" t="s">
        <v>6627</v>
      </c>
      <c r="AS354" s="54" t="s">
        <v>322</v>
      </c>
      <c r="AT354" s="68">
        <v>0</v>
      </c>
      <c r="AU354" s="54" t="s">
        <v>115</v>
      </c>
      <c r="AV354" s="57">
        <v>44169</v>
      </c>
      <c r="AW354" s="627" t="s">
        <v>6628</v>
      </c>
      <c r="AX354" s="68">
        <v>1</v>
      </c>
      <c r="AY354" s="57">
        <v>44183</v>
      </c>
      <c r="AZ354" s="67" t="s">
        <v>6629</v>
      </c>
      <c r="BA354" s="62" t="s">
        <v>123</v>
      </c>
      <c r="BB354" s="54">
        <v>20</v>
      </c>
      <c r="BC354" s="54" t="s">
        <v>115</v>
      </c>
      <c r="BD354" s="57">
        <v>44286</v>
      </c>
      <c r="BE354" s="627" t="s">
        <v>6630</v>
      </c>
      <c r="BF354" s="68">
        <v>0</v>
      </c>
      <c r="BG354" s="57">
        <v>44335</v>
      </c>
      <c r="BH354" s="627" t="s">
        <v>6631</v>
      </c>
      <c r="BI354" s="56" t="s">
        <v>123</v>
      </c>
      <c r="BJ354" s="54">
        <v>0</v>
      </c>
      <c r="BK354" s="54" t="s">
        <v>115</v>
      </c>
      <c r="BL354" s="71">
        <v>44500</v>
      </c>
      <c r="BM354" s="393" t="s">
        <v>6632</v>
      </c>
      <c r="BN354" s="68">
        <v>1</v>
      </c>
      <c r="BO354" s="71">
        <v>44508</v>
      </c>
      <c r="BP354" s="391" t="s">
        <v>6633</v>
      </c>
      <c r="BQ354" s="54" t="s">
        <v>139</v>
      </c>
      <c r="BR354" s="693">
        <v>44516</v>
      </c>
      <c r="BS354" s="694" t="s">
        <v>6634</v>
      </c>
      <c r="BT354" s="695" t="s">
        <v>123</v>
      </c>
      <c r="BU354" s="695">
        <v>100</v>
      </c>
      <c r="BV354" s="695" t="s">
        <v>257</v>
      </c>
      <c r="BW354" s="645"/>
      <c r="BX354" s="645"/>
      <c r="BY354" s="84" t="s">
        <v>4218</v>
      </c>
      <c r="BZ354" s="694" t="s">
        <v>6634</v>
      </c>
      <c r="CA354" s="56" t="s">
        <v>123</v>
      </c>
      <c r="CB354" s="693">
        <v>44516</v>
      </c>
      <c r="CC354" s="54" t="s">
        <v>126</v>
      </c>
      <c r="CD354" s="62"/>
      <c r="CE354" s="625"/>
      <c r="CF354" s="625"/>
      <c r="CG354" s="625"/>
      <c r="CH354" s="625"/>
      <c r="CI354" s="625"/>
      <c r="CJ354" s="625"/>
      <c r="CK354" s="625"/>
      <c r="CL354" s="625"/>
      <c r="CM354" s="625"/>
      <c r="CN354" s="625"/>
      <c r="CO354" s="625"/>
      <c r="CP354" s="625"/>
      <c r="CQ354" s="625"/>
      <c r="CR354" s="625"/>
      <c r="CS354" s="625"/>
      <c r="CT354" s="625"/>
      <c r="CU354" s="625"/>
      <c r="CV354" s="625"/>
      <c r="CW354" s="625"/>
      <c r="CX354" s="625"/>
      <c r="CY354" s="625"/>
      <c r="CZ354" s="625"/>
      <c r="DA354" s="625"/>
      <c r="DB354" s="625"/>
      <c r="DC354" s="625"/>
      <c r="DD354" s="625"/>
      <c r="DE354" s="625"/>
      <c r="DF354" s="625"/>
      <c r="DG354" s="625"/>
      <c r="DH354" s="625"/>
      <c r="DI354" s="625"/>
      <c r="DJ354" s="625"/>
      <c r="DK354" s="625"/>
      <c r="DL354" s="625"/>
      <c r="DM354" s="625"/>
      <c r="DN354" s="625"/>
      <c r="DO354" s="625"/>
      <c r="DP354" s="625"/>
    </row>
    <row r="355" spans="1:120" ht="38.25" customHeight="1">
      <c r="A355" s="54">
        <v>47</v>
      </c>
      <c r="B355" s="54">
        <f t="shared" si="45"/>
        <v>21</v>
      </c>
      <c r="C355" s="629" t="s">
        <v>99</v>
      </c>
      <c r="D355" s="391">
        <v>2020</v>
      </c>
      <c r="E355" s="368" t="s">
        <v>689</v>
      </c>
      <c r="F355" s="630">
        <v>43965</v>
      </c>
      <c r="G355" s="630"/>
      <c r="H355" s="59" t="s">
        <v>102</v>
      </c>
      <c r="I355" s="368" t="s">
        <v>6635</v>
      </c>
      <c r="J355" s="368" t="s">
        <v>6636</v>
      </c>
      <c r="K355" s="368" t="s">
        <v>693</v>
      </c>
      <c r="L355" s="60" t="s">
        <v>146</v>
      </c>
      <c r="M355" s="368" t="s">
        <v>6637</v>
      </c>
      <c r="N355" s="391"/>
      <c r="O355" s="87">
        <v>1</v>
      </c>
      <c r="P355" s="81" t="s">
        <v>695</v>
      </c>
      <c r="Q355" s="629" t="s">
        <v>696</v>
      </c>
      <c r="R355" s="391" t="s">
        <v>697</v>
      </c>
      <c r="S355" s="643">
        <v>43997</v>
      </c>
      <c r="T355" s="644">
        <v>44042</v>
      </c>
      <c r="U355" s="634"/>
      <c r="V355" s="635"/>
      <c r="W355" s="630">
        <f t="shared" si="44"/>
        <v>44042</v>
      </c>
      <c r="X355" s="636"/>
      <c r="Y355" s="631"/>
      <c r="Z355" s="635"/>
      <c r="AA355" s="637"/>
      <c r="AB355" s="631"/>
      <c r="AC355" s="631"/>
      <c r="AD355" s="631"/>
      <c r="AE355" s="635"/>
      <c r="AF355" s="636"/>
      <c r="AG355" s="631"/>
      <c r="AH355" s="631"/>
      <c r="AI355" s="636"/>
      <c r="AJ355" s="638"/>
      <c r="AK355" s="631"/>
      <c r="AL355" s="631"/>
      <c r="AM355" s="635"/>
      <c r="AN355" s="57">
        <v>44043</v>
      </c>
      <c r="AO355" s="368" t="s">
        <v>6638</v>
      </c>
      <c r="AP355" s="68">
        <v>1</v>
      </c>
      <c r="AQ355" s="57">
        <v>44062</v>
      </c>
      <c r="AR355" s="627" t="s">
        <v>699</v>
      </c>
      <c r="AS355" s="54" t="s">
        <v>322</v>
      </c>
      <c r="AT355" s="54">
        <v>100</v>
      </c>
      <c r="AU355" s="54" t="s">
        <v>257</v>
      </c>
      <c r="AV355" s="636">
        <v>44169</v>
      </c>
      <c r="AW355" s="648" t="s">
        <v>6639</v>
      </c>
      <c r="AX355" s="651">
        <v>1</v>
      </c>
      <c r="AY355" s="57">
        <v>44183</v>
      </c>
      <c r="AZ355" s="368" t="s">
        <v>6640</v>
      </c>
      <c r="BA355" s="62" t="s">
        <v>123</v>
      </c>
      <c r="BB355" s="54">
        <v>50</v>
      </c>
      <c r="BC355" s="54" t="s">
        <v>115</v>
      </c>
      <c r="BD355" s="636">
        <v>44286</v>
      </c>
      <c r="BE355" s="368" t="s">
        <v>6641</v>
      </c>
      <c r="BF355" s="651">
        <v>0</v>
      </c>
      <c r="BG355" s="57">
        <v>44337</v>
      </c>
      <c r="BH355" s="368" t="s">
        <v>703</v>
      </c>
      <c r="BI355" s="56" t="s">
        <v>123</v>
      </c>
      <c r="BJ355" s="54">
        <v>30</v>
      </c>
      <c r="BK355" s="54" t="s">
        <v>115</v>
      </c>
      <c r="BL355" s="696">
        <v>44500</v>
      </c>
      <c r="BM355" s="627" t="s">
        <v>6642</v>
      </c>
      <c r="BN355" s="697">
        <v>1</v>
      </c>
      <c r="BO355" s="71">
        <v>44508</v>
      </c>
      <c r="BP355" s="368" t="s">
        <v>6643</v>
      </c>
      <c r="BQ355" s="56" t="s">
        <v>1123</v>
      </c>
      <c r="BR355" s="71">
        <v>44519</v>
      </c>
      <c r="BS355" s="70" t="s">
        <v>6644</v>
      </c>
      <c r="BT355" s="54" t="s">
        <v>123</v>
      </c>
      <c r="BU355" s="54">
        <v>100</v>
      </c>
      <c r="BV355" s="54" t="s">
        <v>257</v>
      </c>
      <c r="BW355" s="60"/>
      <c r="BX355" s="60"/>
      <c r="BY355" s="54" t="s">
        <v>4218</v>
      </c>
      <c r="BZ355" s="625"/>
      <c r="CA355" s="625"/>
      <c r="CB355" s="625"/>
      <c r="CC355" s="625"/>
      <c r="CD355" s="625"/>
      <c r="CE355" s="625"/>
      <c r="CF355" s="625"/>
      <c r="CG355" s="625"/>
      <c r="CH355" s="625"/>
      <c r="CI355" s="625"/>
      <c r="CJ355" s="625"/>
      <c r="CK355" s="625"/>
      <c r="CL355" s="625"/>
      <c r="CM355" s="625"/>
      <c r="CN355" s="625"/>
      <c r="CO355" s="625"/>
      <c r="CP355" s="625"/>
      <c r="CQ355" s="625"/>
      <c r="CR355" s="625"/>
      <c r="CS355" s="625"/>
      <c r="CT355" s="625"/>
      <c r="CU355" s="625"/>
      <c r="CV355" s="625"/>
      <c r="CW355" s="625"/>
      <c r="CX355" s="625"/>
      <c r="CY355" s="625"/>
      <c r="CZ355" s="625"/>
      <c r="DA355" s="625"/>
      <c r="DB355" s="625"/>
      <c r="DC355" s="625"/>
      <c r="DD355" s="625"/>
      <c r="DE355" s="625"/>
      <c r="DF355" s="625"/>
      <c r="DG355" s="625"/>
      <c r="DH355" s="625"/>
      <c r="DI355" s="625"/>
      <c r="DJ355" s="625"/>
      <c r="DK355" s="625"/>
      <c r="DL355" s="625"/>
      <c r="DM355" s="625"/>
      <c r="DN355" s="625"/>
      <c r="DO355" s="625"/>
      <c r="DP355" s="625"/>
    </row>
    <row r="356" spans="1:120" ht="38.25" customHeight="1">
      <c r="A356" s="54">
        <v>0</v>
      </c>
      <c r="B356" s="54">
        <f t="shared" si="45"/>
        <v>22</v>
      </c>
      <c r="C356" s="629" t="s">
        <v>99</v>
      </c>
      <c r="D356" s="391">
        <v>2020</v>
      </c>
      <c r="E356" s="368" t="s">
        <v>689</v>
      </c>
      <c r="F356" s="630">
        <v>43965</v>
      </c>
      <c r="G356" s="630"/>
      <c r="H356" s="59" t="s">
        <v>102</v>
      </c>
      <c r="I356" s="368" t="s">
        <v>6645</v>
      </c>
      <c r="J356" s="368" t="s">
        <v>6646</v>
      </c>
      <c r="K356" s="368" t="s">
        <v>693</v>
      </c>
      <c r="L356" s="60" t="s">
        <v>146</v>
      </c>
      <c r="M356" s="368" t="s">
        <v>6647</v>
      </c>
      <c r="N356" s="391"/>
      <c r="O356" s="87">
        <v>1</v>
      </c>
      <c r="P356" s="81" t="s">
        <v>695</v>
      </c>
      <c r="Q356" s="629" t="s">
        <v>696</v>
      </c>
      <c r="R356" s="391" t="s">
        <v>697</v>
      </c>
      <c r="S356" s="643">
        <v>43997</v>
      </c>
      <c r="T356" s="644">
        <v>44042</v>
      </c>
      <c r="U356" s="634"/>
      <c r="V356" s="635"/>
      <c r="W356" s="630">
        <f t="shared" si="44"/>
        <v>44042</v>
      </c>
      <c r="X356" s="636"/>
      <c r="Y356" s="631"/>
      <c r="Z356" s="635"/>
      <c r="AA356" s="637"/>
      <c r="AB356" s="631"/>
      <c r="AC356" s="631"/>
      <c r="AD356" s="631"/>
      <c r="AE356" s="635"/>
      <c r="AF356" s="636"/>
      <c r="AG356" s="631"/>
      <c r="AH356" s="631"/>
      <c r="AI356" s="636"/>
      <c r="AJ356" s="638"/>
      <c r="AK356" s="631"/>
      <c r="AL356" s="631"/>
      <c r="AM356" s="635"/>
      <c r="AN356" s="57">
        <v>44043</v>
      </c>
      <c r="AO356" s="627" t="s">
        <v>6648</v>
      </c>
      <c r="AP356" s="68">
        <v>1</v>
      </c>
      <c r="AQ356" s="57">
        <v>44062</v>
      </c>
      <c r="AR356" s="627" t="s">
        <v>6649</v>
      </c>
      <c r="AS356" s="54" t="s">
        <v>322</v>
      </c>
      <c r="AT356" s="54">
        <v>100</v>
      </c>
      <c r="AU356" s="54" t="s">
        <v>257</v>
      </c>
      <c r="AV356" s="636">
        <v>44169</v>
      </c>
      <c r="AW356" s="648" t="s">
        <v>6650</v>
      </c>
      <c r="AX356" s="651">
        <v>1</v>
      </c>
      <c r="AY356" s="57">
        <v>44183</v>
      </c>
      <c r="AZ356" s="368" t="s">
        <v>6651</v>
      </c>
      <c r="BA356" s="62" t="s">
        <v>123</v>
      </c>
      <c r="BB356" s="54">
        <v>100</v>
      </c>
      <c r="BC356" s="54" t="s">
        <v>257</v>
      </c>
      <c r="BD356" s="636">
        <v>44286</v>
      </c>
      <c r="BE356" s="368" t="s">
        <v>1104</v>
      </c>
      <c r="BF356" s="651">
        <v>0</v>
      </c>
      <c r="BG356" s="57">
        <v>44337</v>
      </c>
      <c r="BH356" s="368" t="s">
        <v>703</v>
      </c>
      <c r="BI356" s="56" t="s">
        <v>123</v>
      </c>
      <c r="BJ356" s="54">
        <v>30</v>
      </c>
      <c r="BK356" s="54" t="s">
        <v>115</v>
      </c>
      <c r="BL356" s="696">
        <v>44500</v>
      </c>
      <c r="BM356" s="627" t="s">
        <v>6642</v>
      </c>
      <c r="BN356" s="697">
        <v>1</v>
      </c>
      <c r="BO356" s="71">
        <v>44508</v>
      </c>
      <c r="BP356" s="368" t="s">
        <v>6652</v>
      </c>
      <c r="BQ356" s="56" t="s">
        <v>1123</v>
      </c>
      <c r="BR356" s="71">
        <v>44519</v>
      </c>
      <c r="BS356" s="70" t="s">
        <v>6644</v>
      </c>
      <c r="BT356" s="54" t="s">
        <v>123</v>
      </c>
      <c r="BU356" s="54">
        <v>100</v>
      </c>
      <c r="BV356" s="54" t="s">
        <v>257</v>
      </c>
      <c r="BW356" s="60" t="s">
        <v>260</v>
      </c>
      <c r="BX356" s="60" t="s">
        <v>260</v>
      </c>
      <c r="BY356" s="54" t="s">
        <v>4218</v>
      </c>
      <c r="BZ356" s="368"/>
      <c r="CA356" s="56"/>
      <c r="CB356" s="57"/>
      <c r="CC356" s="54" t="s">
        <v>126</v>
      </c>
      <c r="CD356" s="625"/>
      <c r="CE356" s="625"/>
      <c r="CF356" s="625"/>
      <c r="CG356" s="625"/>
      <c r="CH356" s="625"/>
      <c r="CI356" s="625"/>
      <c r="CJ356" s="625"/>
      <c r="CK356" s="625"/>
      <c r="CL356" s="625"/>
      <c r="CM356" s="625"/>
      <c r="CN356" s="625"/>
      <c r="CO356" s="625"/>
      <c r="CP356" s="625"/>
      <c r="CQ356" s="625"/>
      <c r="CR356" s="625"/>
      <c r="CS356" s="625"/>
      <c r="CT356" s="625"/>
      <c r="CU356" s="625"/>
      <c r="CV356" s="625"/>
      <c r="CW356" s="625"/>
      <c r="CX356" s="625"/>
      <c r="CY356" s="625"/>
      <c r="CZ356" s="625"/>
      <c r="DA356" s="625"/>
      <c r="DB356" s="625"/>
      <c r="DC356" s="625"/>
      <c r="DD356" s="625"/>
      <c r="DE356" s="625"/>
      <c r="DF356" s="625"/>
      <c r="DG356" s="625"/>
      <c r="DH356" s="625"/>
      <c r="DI356" s="625"/>
      <c r="DJ356" s="625"/>
      <c r="DK356" s="625"/>
      <c r="DL356" s="625"/>
      <c r="DM356" s="625"/>
      <c r="DN356" s="625"/>
      <c r="DO356" s="625"/>
      <c r="DP356" s="625"/>
    </row>
    <row r="357" spans="1:120" ht="38.25" customHeight="1">
      <c r="A357" s="54">
        <v>0</v>
      </c>
      <c r="B357" s="54">
        <f t="shared" si="45"/>
        <v>23</v>
      </c>
      <c r="C357" s="629" t="s">
        <v>99</v>
      </c>
      <c r="D357" s="391">
        <v>2020</v>
      </c>
      <c r="E357" s="368" t="s">
        <v>689</v>
      </c>
      <c r="F357" s="630">
        <v>43965</v>
      </c>
      <c r="G357" s="630"/>
      <c r="H357" s="59" t="s">
        <v>102</v>
      </c>
      <c r="I357" s="368" t="s">
        <v>6653</v>
      </c>
      <c r="J357" s="368" t="s">
        <v>692</v>
      </c>
      <c r="K357" s="368" t="s">
        <v>693</v>
      </c>
      <c r="L357" s="60" t="s">
        <v>146</v>
      </c>
      <c r="M357" s="368" t="s">
        <v>6654</v>
      </c>
      <c r="N357" s="391"/>
      <c r="O357" s="87">
        <v>1</v>
      </c>
      <c r="P357" s="81" t="s">
        <v>695</v>
      </c>
      <c r="Q357" s="629" t="s">
        <v>696</v>
      </c>
      <c r="R357" s="391" t="s">
        <v>697</v>
      </c>
      <c r="S357" s="650">
        <v>43997</v>
      </c>
      <c r="T357" s="624">
        <v>44058</v>
      </c>
      <c r="U357" s="634"/>
      <c r="V357" s="635"/>
      <c r="W357" s="630">
        <f t="shared" si="44"/>
        <v>44058</v>
      </c>
      <c r="X357" s="636"/>
      <c r="Y357" s="631"/>
      <c r="Z357" s="635"/>
      <c r="AA357" s="637"/>
      <c r="AB357" s="631"/>
      <c r="AC357" s="631"/>
      <c r="AD357" s="631"/>
      <c r="AE357" s="635"/>
      <c r="AF357" s="636"/>
      <c r="AG357" s="631"/>
      <c r="AH357" s="631"/>
      <c r="AI357" s="636"/>
      <c r="AJ357" s="638"/>
      <c r="AK357" s="631"/>
      <c r="AL357" s="631"/>
      <c r="AM357" s="635"/>
      <c r="AN357" s="57">
        <v>44043</v>
      </c>
      <c r="AO357" s="368" t="s">
        <v>6655</v>
      </c>
      <c r="AP357" s="68">
        <v>0.8</v>
      </c>
      <c r="AQ357" s="57">
        <v>44062</v>
      </c>
      <c r="AR357" s="627" t="s">
        <v>6649</v>
      </c>
      <c r="AS357" s="54" t="s">
        <v>322</v>
      </c>
      <c r="AT357" s="54">
        <v>80</v>
      </c>
      <c r="AU357" s="54" t="s">
        <v>133</v>
      </c>
      <c r="AV357" s="636">
        <v>44169</v>
      </c>
      <c r="AW357" s="648" t="s">
        <v>700</v>
      </c>
      <c r="AX357" s="651">
        <v>1</v>
      </c>
      <c r="AY357" s="57">
        <v>44183</v>
      </c>
      <c r="AZ357" s="368" t="s">
        <v>701</v>
      </c>
      <c r="BA357" s="62" t="s">
        <v>123</v>
      </c>
      <c r="BB357" s="54">
        <v>50</v>
      </c>
      <c r="BC357" s="54" t="s">
        <v>115</v>
      </c>
      <c r="BD357" s="636">
        <v>44286</v>
      </c>
      <c r="BE357" s="368" t="s">
        <v>702</v>
      </c>
      <c r="BF357" s="651">
        <v>0</v>
      </c>
      <c r="BG357" s="57">
        <v>44337</v>
      </c>
      <c r="BH357" s="368" t="s">
        <v>703</v>
      </c>
      <c r="BI357" s="56" t="s">
        <v>123</v>
      </c>
      <c r="BJ357" s="54">
        <v>30</v>
      </c>
      <c r="BK357" s="54" t="s">
        <v>115</v>
      </c>
      <c r="BL357" s="696">
        <v>44500</v>
      </c>
      <c r="BM357" s="627" t="s">
        <v>6656</v>
      </c>
      <c r="BN357" s="697">
        <v>1</v>
      </c>
      <c r="BO357" s="71">
        <v>44508</v>
      </c>
      <c r="BP357" s="368" t="s">
        <v>6657</v>
      </c>
      <c r="BQ357" s="56" t="s">
        <v>1123</v>
      </c>
      <c r="BR357" s="71">
        <v>44519</v>
      </c>
      <c r="BS357" s="70" t="s">
        <v>6644</v>
      </c>
      <c r="BT357" s="54" t="s">
        <v>123</v>
      </c>
      <c r="BU357" s="54">
        <v>100</v>
      </c>
      <c r="BV357" s="54" t="s">
        <v>257</v>
      </c>
      <c r="BW357" s="60" t="s">
        <v>260</v>
      </c>
      <c r="BX357" s="60" t="s">
        <v>260</v>
      </c>
      <c r="BY357" s="54" t="s">
        <v>4218</v>
      </c>
      <c r="BZ357" s="368" t="s">
        <v>6654</v>
      </c>
      <c r="CA357" s="56" t="s">
        <v>123</v>
      </c>
      <c r="CB357" s="57">
        <v>44519</v>
      </c>
      <c r="CC357" s="54" t="s">
        <v>126</v>
      </c>
      <c r="CD357" s="625"/>
      <c r="CE357" s="625"/>
      <c r="CF357" s="625"/>
      <c r="CG357" s="625"/>
      <c r="CH357" s="625"/>
      <c r="CI357" s="625"/>
      <c r="CJ357" s="625"/>
      <c r="CK357" s="625"/>
      <c r="CL357" s="625"/>
      <c r="CM357" s="625"/>
      <c r="CN357" s="625"/>
      <c r="CO357" s="625"/>
      <c r="CP357" s="625"/>
      <c r="CQ357" s="625"/>
      <c r="CR357" s="625"/>
      <c r="CS357" s="625"/>
      <c r="CT357" s="625"/>
      <c r="CU357" s="625"/>
      <c r="CV357" s="625"/>
      <c r="CW357" s="625"/>
      <c r="CX357" s="625"/>
      <c r="CY357" s="625"/>
      <c r="CZ357" s="625"/>
      <c r="DA357" s="625"/>
      <c r="DB357" s="625"/>
      <c r="DC357" s="625"/>
      <c r="DD357" s="625"/>
      <c r="DE357" s="625"/>
      <c r="DF357" s="625"/>
      <c r="DG357" s="625"/>
      <c r="DH357" s="625"/>
      <c r="DI357" s="625"/>
      <c r="DJ357" s="625"/>
      <c r="DK357" s="625"/>
      <c r="DL357" s="625"/>
      <c r="DM357" s="625"/>
      <c r="DN357" s="625"/>
      <c r="DO357" s="625"/>
      <c r="DP357" s="625"/>
    </row>
    <row r="358" spans="1:120" ht="38.25" customHeight="1">
      <c r="A358" s="54">
        <v>0</v>
      </c>
      <c r="B358" s="54">
        <f t="shared" si="45"/>
        <v>24</v>
      </c>
      <c r="C358" s="629" t="s">
        <v>99</v>
      </c>
      <c r="D358" s="391">
        <v>2020</v>
      </c>
      <c r="E358" s="368" t="s">
        <v>689</v>
      </c>
      <c r="F358" s="630">
        <v>43965</v>
      </c>
      <c r="G358" s="630"/>
      <c r="H358" s="59" t="s">
        <v>102</v>
      </c>
      <c r="I358" s="368" t="s">
        <v>6658</v>
      </c>
      <c r="J358" s="368" t="s">
        <v>692</v>
      </c>
      <c r="K358" s="368" t="s">
        <v>693</v>
      </c>
      <c r="L358" s="60" t="s">
        <v>146</v>
      </c>
      <c r="M358" s="368" t="s">
        <v>6659</v>
      </c>
      <c r="N358" s="391"/>
      <c r="O358" s="87">
        <v>1</v>
      </c>
      <c r="P358" s="81" t="s">
        <v>6660</v>
      </c>
      <c r="Q358" s="629" t="s">
        <v>696</v>
      </c>
      <c r="R358" s="391" t="s">
        <v>697</v>
      </c>
      <c r="S358" s="650">
        <v>43997</v>
      </c>
      <c r="T358" s="624">
        <v>44058</v>
      </c>
      <c r="U358" s="634"/>
      <c r="V358" s="635"/>
      <c r="W358" s="630">
        <f t="shared" si="44"/>
        <v>44058</v>
      </c>
      <c r="X358" s="636"/>
      <c r="Y358" s="631"/>
      <c r="Z358" s="635"/>
      <c r="AA358" s="637"/>
      <c r="AB358" s="631"/>
      <c r="AC358" s="631"/>
      <c r="AD358" s="631"/>
      <c r="AE358" s="635"/>
      <c r="AF358" s="636"/>
      <c r="AG358" s="631"/>
      <c r="AH358" s="631"/>
      <c r="AI358" s="636"/>
      <c r="AJ358" s="638"/>
      <c r="AK358" s="631"/>
      <c r="AL358" s="631"/>
      <c r="AM358" s="635"/>
      <c r="AN358" s="57">
        <v>44043</v>
      </c>
      <c r="AO358" s="627" t="s">
        <v>6661</v>
      </c>
      <c r="AP358" s="68">
        <v>0</v>
      </c>
      <c r="AQ358" s="57">
        <v>44062</v>
      </c>
      <c r="AR358" s="627" t="s">
        <v>6662</v>
      </c>
      <c r="AS358" s="54" t="s">
        <v>322</v>
      </c>
      <c r="AT358" s="54">
        <v>0</v>
      </c>
      <c r="AU358" s="54" t="s">
        <v>133</v>
      </c>
      <c r="AV358" s="636">
        <v>44169</v>
      </c>
      <c r="AW358" s="648" t="s">
        <v>6663</v>
      </c>
      <c r="AX358" s="651">
        <v>1</v>
      </c>
      <c r="AY358" s="57">
        <v>44183</v>
      </c>
      <c r="AZ358" s="368" t="s">
        <v>6664</v>
      </c>
      <c r="BA358" s="62" t="s">
        <v>123</v>
      </c>
      <c r="BB358" s="54">
        <v>100</v>
      </c>
      <c r="BC358" s="54" t="s">
        <v>257</v>
      </c>
      <c r="BD358" s="636">
        <v>44286</v>
      </c>
      <c r="BE358" s="368" t="s">
        <v>1104</v>
      </c>
      <c r="BF358" s="651">
        <v>0</v>
      </c>
      <c r="BG358" s="57">
        <v>44337</v>
      </c>
      <c r="BH358" s="368" t="s">
        <v>6665</v>
      </c>
      <c r="BI358" s="56" t="s">
        <v>123</v>
      </c>
      <c r="BJ358" s="54">
        <v>100</v>
      </c>
      <c r="BK358" s="54" t="s">
        <v>257</v>
      </c>
      <c r="BL358" s="696">
        <v>44500</v>
      </c>
      <c r="BM358" s="627" t="s">
        <v>6666</v>
      </c>
      <c r="BN358" s="697">
        <v>1</v>
      </c>
      <c r="BO358" s="71">
        <v>44508</v>
      </c>
      <c r="BP358" s="368" t="s">
        <v>6667</v>
      </c>
      <c r="BQ358" s="56" t="s">
        <v>139</v>
      </c>
      <c r="BR358" s="71">
        <v>44519</v>
      </c>
      <c r="BS358" s="70" t="s">
        <v>6668</v>
      </c>
      <c r="BT358" s="54" t="s">
        <v>123</v>
      </c>
      <c r="BU358" s="54">
        <v>100</v>
      </c>
      <c r="BV358" s="54" t="s">
        <v>257</v>
      </c>
      <c r="BW358" s="60" t="s">
        <v>260</v>
      </c>
      <c r="BX358" s="60" t="s">
        <v>260</v>
      </c>
      <c r="BY358" s="54" t="s">
        <v>4218</v>
      </c>
      <c r="BZ358" s="368" t="s">
        <v>6659</v>
      </c>
      <c r="CA358" s="56" t="s">
        <v>123</v>
      </c>
      <c r="CB358" s="57">
        <v>44519</v>
      </c>
      <c r="CC358" s="54" t="s">
        <v>126</v>
      </c>
      <c r="CD358" s="625"/>
      <c r="CE358" s="625"/>
      <c r="CF358" s="625"/>
      <c r="CG358" s="625"/>
      <c r="CH358" s="625"/>
      <c r="CI358" s="625"/>
      <c r="CJ358" s="625"/>
      <c r="CK358" s="625"/>
      <c r="CL358" s="625"/>
      <c r="CM358" s="625"/>
      <c r="CN358" s="625"/>
      <c r="CO358" s="625"/>
      <c r="CP358" s="625"/>
      <c r="CQ358" s="625"/>
      <c r="CR358" s="625"/>
      <c r="CS358" s="625"/>
      <c r="CT358" s="625"/>
      <c r="CU358" s="625"/>
      <c r="CV358" s="625"/>
      <c r="CW358" s="625"/>
      <c r="CX358" s="625"/>
      <c r="CY358" s="625"/>
      <c r="CZ358" s="625"/>
      <c r="DA358" s="625"/>
      <c r="DB358" s="625"/>
      <c r="DC358" s="625"/>
      <c r="DD358" s="625"/>
      <c r="DE358" s="625"/>
      <c r="DF358" s="625"/>
      <c r="DG358" s="625"/>
      <c r="DH358" s="625"/>
      <c r="DI358" s="625"/>
      <c r="DJ358" s="625"/>
      <c r="DK358" s="625"/>
      <c r="DL358" s="625"/>
      <c r="DM358" s="625"/>
      <c r="DN358" s="625"/>
      <c r="DO358" s="625"/>
      <c r="DP358" s="625"/>
    </row>
    <row r="359" spans="1:120" ht="38.25" customHeight="1">
      <c r="A359" s="54">
        <v>60</v>
      </c>
      <c r="B359" s="54">
        <f t="shared" si="45"/>
        <v>25</v>
      </c>
      <c r="C359" s="55" t="s">
        <v>99</v>
      </c>
      <c r="D359" s="56">
        <v>2019</v>
      </c>
      <c r="E359" s="58" t="s">
        <v>203</v>
      </c>
      <c r="F359" s="57"/>
      <c r="G359" s="57"/>
      <c r="H359" s="59" t="s">
        <v>102</v>
      </c>
      <c r="I359" s="58" t="s">
        <v>278</v>
      </c>
      <c r="J359" s="58" t="s">
        <v>279</v>
      </c>
      <c r="K359" s="58" t="s">
        <v>280</v>
      </c>
      <c r="L359" s="60" t="s">
        <v>146</v>
      </c>
      <c r="M359" s="368" t="s">
        <v>6669</v>
      </c>
      <c r="N359" s="62"/>
      <c r="O359" s="66">
        <v>1</v>
      </c>
      <c r="P359" s="56" t="s">
        <v>6670</v>
      </c>
      <c r="Q359" s="55" t="s">
        <v>167</v>
      </c>
      <c r="R359" s="56" t="s">
        <v>210</v>
      </c>
      <c r="S359" s="624">
        <v>43808</v>
      </c>
      <c r="T359" s="624">
        <v>44012</v>
      </c>
      <c r="U359" s="622"/>
      <c r="V359" s="54"/>
      <c r="W359" s="65">
        <f t="shared" si="44"/>
        <v>44012</v>
      </c>
      <c r="X359" s="82"/>
      <c r="Y359" s="83"/>
      <c r="Z359" s="84"/>
      <c r="AA359" s="85"/>
      <c r="AB359" s="83"/>
      <c r="AC359" s="83"/>
      <c r="AD359" s="83"/>
      <c r="AE359" s="84"/>
      <c r="AF359" s="57"/>
      <c r="AG359" s="62"/>
      <c r="AH359" s="62"/>
      <c r="AI359" s="57"/>
      <c r="AJ359" s="638"/>
      <c r="AK359" s="62"/>
      <c r="AL359" s="62"/>
      <c r="AM359" s="54"/>
      <c r="AN359" s="57">
        <v>44043</v>
      </c>
      <c r="AO359" s="67" t="s">
        <v>6671</v>
      </c>
      <c r="AP359" s="68">
        <v>1</v>
      </c>
      <c r="AQ359" s="57">
        <v>44067</v>
      </c>
      <c r="AR359" s="368" t="s">
        <v>6672</v>
      </c>
      <c r="AS359" s="54" t="s">
        <v>183</v>
      </c>
      <c r="AT359" s="68">
        <v>0.8</v>
      </c>
      <c r="AU359" s="84" t="s">
        <v>115</v>
      </c>
      <c r="AV359" s="57">
        <v>44172</v>
      </c>
      <c r="AW359" s="677" t="s">
        <v>6673</v>
      </c>
      <c r="AX359" s="651">
        <v>1</v>
      </c>
      <c r="AY359" s="57">
        <v>44183</v>
      </c>
      <c r="AZ359" s="67" t="s">
        <v>6674</v>
      </c>
      <c r="BA359" s="62" t="s">
        <v>186</v>
      </c>
      <c r="BB359" s="68">
        <v>1</v>
      </c>
      <c r="BC359" s="54" t="s">
        <v>257</v>
      </c>
      <c r="BD359" s="57"/>
      <c r="BE359" s="677"/>
      <c r="BF359" s="651"/>
      <c r="BG359" s="57">
        <v>44337</v>
      </c>
      <c r="BH359" s="627" t="s">
        <v>1270</v>
      </c>
      <c r="BI359" s="56" t="s">
        <v>123</v>
      </c>
      <c r="BJ359" s="68">
        <v>1</v>
      </c>
      <c r="BK359" s="54" t="s">
        <v>257</v>
      </c>
      <c r="BL359" s="71">
        <v>44500</v>
      </c>
      <c r="BM359" s="54" t="s">
        <v>466</v>
      </c>
      <c r="BN359" s="54">
        <v>0</v>
      </c>
      <c r="BO359" s="71">
        <v>44508</v>
      </c>
      <c r="BP359" s="54" t="s">
        <v>466</v>
      </c>
      <c r="BQ359" s="54" t="s">
        <v>139</v>
      </c>
      <c r="BR359" s="54" t="s">
        <v>218</v>
      </c>
      <c r="BS359" s="56" t="s">
        <v>6675</v>
      </c>
      <c r="BT359" s="54" t="s">
        <v>220</v>
      </c>
      <c r="BU359" s="68">
        <v>1</v>
      </c>
      <c r="BV359" s="54" t="s">
        <v>257</v>
      </c>
      <c r="BW359" s="60" t="s">
        <v>260</v>
      </c>
      <c r="BX359" s="60" t="s">
        <v>260</v>
      </c>
      <c r="BY359" s="84" t="s">
        <v>4218</v>
      </c>
      <c r="BZ359" s="67" t="s">
        <v>6676</v>
      </c>
      <c r="CA359" s="56"/>
      <c r="CB359" s="57"/>
      <c r="CC359" s="54"/>
      <c r="CD359" s="625"/>
      <c r="CE359" s="625"/>
      <c r="CF359" s="625"/>
      <c r="CG359" s="625"/>
      <c r="CH359" s="625"/>
      <c r="CI359" s="625"/>
      <c r="CJ359" s="625"/>
      <c r="CK359" s="625"/>
      <c r="CL359" s="625"/>
      <c r="CM359" s="625"/>
      <c r="CN359" s="625"/>
      <c r="CO359" s="625"/>
      <c r="CP359" s="625"/>
      <c r="CQ359" s="625"/>
      <c r="CR359" s="625"/>
      <c r="CS359" s="625"/>
      <c r="CT359" s="625"/>
      <c r="CU359" s="625"/>
      <c r="CV359" s="625"/>
      <c r="CW359" s="625"/>
      <c r="CX359" s="625"/>
      <c r="CY359" s="625"/>
      <c r="CZ359" s="625"/>
      <c r="DA359" s="625"/>
      <c r="DB359" s="625"/>
      <c r="DC359" s="625"/>
      <c r="DD359" s="625"/>
      <c r="DE359" s="625"/>
      <c r="DF359" s="625"/>
      <c r="DG359" s="625"/>
      <c r="DH359" s="625"/>
      <c r="DI359" s="625"/>
      <c r="DJ359" s="625"/>
      <c r="DK359" s="625"/>
      <c r="DL359" s="625"/>
      <c r="DM359" s="625"/>
      <c r="DN359" s="625"/>
      <c r="DO359" s="625"/>
      <c r="DP359" s="625"/>
    </row>
    <row r="360" spans="1:120" ht="38.25" customHeight="1">
      <c r="A360" s="54">
        <v>78</v>
      </c>
      <c r="B360" s="54">
        <f t="shared" si="45"/>
        <v>26</v>
      </c>
      <c r="C360" s="55" t="s">
        <v>99</v>
      </c>
      <c r="D360" s="54">
        <v>2019</v>
      </c>
      <c r="E360" s="58" t="s">
        <v>1050</v>
      </c>
      <c r="F360" s="57">
        <v>43707</v>
      </c>
      <c r="G360" s="57"/>
      <c r="H360" s="59" t="s">
        <v>102</v>
      </c>
      <c r="I360" s="58" t="s">
        <v>5518</v>
      </c>
      <c r="J360" s="58" t="s">
        <v>6677</v>
      </c>
      <c r="K360" s="58" t="s">
        <v>5520</v>
      </c>
      <c r="L360" s="60" t="s">
        <v>146</v>
      </c>
      <c r="M360" s="623" t="s">
        <v>6678</v>
      </c>
      <c r="N360" s="62"/>
      <c r="O360" s="66">
        <v>1</v>
      </c>
      <c r="P360" s="56" t="s">
        <v>6679</v>
      </c>
      <c r="Q360" s="55" t="s">
        <v>533</v>
      </c>
      <c r="R360" s="54" t="s">
        <v>5115</v>
      </c>
      <c r="S360" s="624">
        <v>43724</v>
      </c>
      <c r="T360" s="624">
        <v>43769</v>
      </c>
      <c r="U360" s="622"/>
      <c r="V360" s="54"/>
      <c r="W360" s="65">
        <f t="shared" si="44"/>
        <v>43769</v>
      </c>
      <c r="X360" s="82"/>
      <c r="Y360" s="207"/>
      <c r="Z360" s="84"/>
      <c r="AA360" s="85"/>
      <c r="AB360" s="83"/>
      <c r="AC360" s="83"/>
      <c r="AD360" s="83"/>
      <c r="AE360" s="84"/>
      <c r="AF360" s="65">
        <v>43799</v>
      </c>
      <c r="AG360" s="368" t="s">
        <v>4911</v>
      </c>
      <c r="AH360" s="68">
        <v>1</v>
      </c>
      <c r="AI360" s="57">
        <v>43811</v>
      </c>
      <c r="AJ360" s="368" t="s">
        <v>5055</v>
      </c>
      <c r="AK360" s="56" t="s">
        <v>1031</v>
      </c>
      <c r="AL360" s="66">
        <f>+AH360/O360</f>
        <v>1</v>
      </c>
      <c r="AM360" s="54" t="s">
        <v>257</v>
      </c>
      <c r="AN360" s="57"/>
      <c r="AO360" s="62"/>
      <c r="AP360" s="54"/>
      <c r="AQ360" s="57">
        <v>44067</v>
      </c>
      <c r="AR360" s="368" t="s">
        <v>5312</v>
      </c>
      <c r="AS360" s="54" t="s">
        <v>183</v>
      </c>
      <c r="AT360" s="68">
        <v>1</v>
      </c>
      <c r="AU360" s="54" t="s">
        <v>257</v>
      </c>
      <c r="AV360" s="57">
        <v>44168</v>
      </c>
      <c r="AW360" s="653" t="s">
        <v>5641</v>
      </c>
      <c r="AX360" s="68">
        <v>1</v>
      </c>
      <c r="AY360" s="57">
        <v>44181</v>
      </c>
      <c r="AZ360" s="67" t="s">
        <v>6680</v>
      </c>
      <c r="BA360" s="62" t="s">
        <v>186</v>
      </c>
      <c r="BB360" s="68">
        <v>1</v>
      </c>
      <c r="BC360" s="54" t="s">
        <v>257</v>
      </c>
      <c r="BD360" s="57"/>
      <c r="BE360" s="653"/>
      <c r="BF360" s="68"/>
      <c r="BG360" s="57">
        <v>44340</v>
      </c>
      <c r="BH360" s="627" t="s">
        <v>6681</v>
      </c>
      <c r="BI360" s="56" t="s">
        <v>123</v>
      </c>
      <c r="BJ360" s="68">
        <v>1</v>
      </c>
      <c r="BK360" s="54" t="s">
        <v>257</v>
      </c>
      <c r="BL360" s="71">
        <v>44500</v>
      </c>
      <c r="BM360" s="368" t="s">
        <v>6682</v>
      </c>
      <c r="BN360" s="68">
        <v>1</v>
      </c>
      <c r="BO360" s="71">
        <v>44508</v>
      </c>
      <c r="BP360" s="67" t="s">
        <v>6683</v>
      </c>
      <c r="BQ360" s="54" t="s">
        <v>139</v>
      </c>
      <c r="BR360" s="71">
        <v>44517</v>
      </c>
      <c r="BS360" s="56" t="s">
        <v>6684</v>
      </c>
      <c r="BT360" s="54" t="s">
        <v>220</v>
      </c>
      <c r="BU360" s="68">
        <v>1</v>
      </c>
      <c r="BV360" s="54" t="s">
        <v>257</v>
      </c>
      <c r="BW360" s="60" t="s">
        <v>260</v>
      </c>
      <c r="BX360" s="60" t="s">
        <v>310</v>
      </c>
      <c r="BY360" s="56" t="s">
        <v>4218</v>
      </c>
      <c r="BZ360" s="67"/>
      <c r="CA360" s="56"/>
      <c r="CB360" s="57"/>
      <c r="CC360" s="54"/>
      <c r="CD360" s="58"/>
      <c r="CE360" s="625"/>
      <c r="CF360" s="625"/>
      <c r="CG360" s="625"/>
      <c r="CH360" s="625"/>
      <c r="CI360" s="625"/>
      <c r="CJ360" s="625"/>
      <c r="CK360" s="625"/>
      <c r="CL360" s="625"/>
      <c r="CM360" s="625"/>
      <c r="CN360" s="625"/>
      <c r="CO360" s="625"/>
      <c r="CP360" s="625"/>
      <c r="CQ360" s="625"/>
      <c r="CR360" s="625"/>
      <c r="CS360" s="625"/>
      <c r="CT360" s="625"/>
      <c r="CU360" s="625"/>
      <c r="CV360" s="625"/>
      <c r="CW360" s="625"/>
      <c r="CX360" s="625"/>
      <c r="CY360" s="625"/>
      <c r="CZ360" s="625"/>
      <c r="DA360" s="625"/>
      <c r="DB360" s="625"/>
      <c r="DC360" s="625"/>
      <c r="DD360" s="625"/>
      <c r="DE360" s="625"/>
      <c r="DF360" s="625"/>
      <c r="DG360" s="625"/>
      <c r="DH360" s="625"/>
      <c r="DI360" s="625"/>
      <c r="DJ360" s="625"/>
      <c r="DK360" s="625"/>
      <c r="DL360" s="625"/>
      <c r="DM360" s="625"/>
      <c r="DN360" s="625"/>
      <c r="DO360" s="625"/>
      <c r="DP360" s="625"/>
    </row>
    <row r="361" spans="1:120" ht="38.25" customHeight="1">
      <c r="A361" s="54">
        <v>82</v>
      </c>
      <c r="B361" s="54">
        <f t="shared" si="45"/>
        <v>27</v>
      </c>
      <c r="C361" s="55" t="s">
        <v>99</v>
      </c>
      <c r="D361" s="56">
        <v>2019</v>
      </c>
      <c r="E361" s="368" t="s">
        <v>772</v>
      </c>
      <c r="F361" s="65">
        <v>43934</v>
      </c>
      <c r="G361" s="65"/>
      <c r="H361" s="59" t="s">
        <v>102</v>
      </c>
      <c r="I361" s="368" t="s">
        <v>6685</v>
      </c>
      <c r="J361" s="368" t="s">
        <v>6057</v>
      </c>
      <c r="K361" s="368" t="s">
        <v>6058</v>
      </c>
      <c r="L361" s="60" t="s">
        <v>146</v>
      </c>
      <c r="M361" s="368" t="s">
        <v>5333</v>
      </c>
      <c r="N361" s="368"/>
      <c r="O361" s="68">
        <v>1</v>
      </c>
      <c r="P361" s="56" t="s">
        <v>5334</v>
      </c>
      <c r="Q361" s="629" t="s">
        <v>533</v>
      </c>
      <c r="R361" s="642" t="s">
        <v>534</v>
      </c>
      <c r="S361" s="624">
        <v>43917</v>
      </c>
      <c r="T361" s="624">
        <v>44053</v>
      </c>
      <c r="U361" s="634"/>
      <c r="V361" s="635"/>
      <c r="W361" s="65">
        <f t="shared" si="44"/>
        <v>44053</v>
      </c>
      <c r="X361" s="636"/>
      <c r="Y361" s="631"/>
      <c r="Z361" s="635"/>
      <c r="AA361" s="637"/>
      <c r="AB361" s="631"/>
      <c r="AC361" s="631"/>
      <c r="AD361" s="631"/>
      <c r="AE361" s="635"/>
      <c r="AF361" s="636"/>
      <c r="AG361" s="638"/>
      <c r="AH361" s="631"/>
      <c r="AI361" s="636"/>
      <c r="AJ361" s="638"/>
      <c r="AK361" s="631"/>
      <c r="AL361" s="631"/>
      <c r="AM361" s="635"/>
      <c r="AN361" s="57">
        <v>44043</v>
      </c>
      <c r="AO361" s="654" t="s">
        <v>6686</v>
      </c>
      <c r="AP361" s="68">
        <v>1</v>
      </c>
      <c r="AQ361" s="57">
        <v>44067</v>
      </c>
      <c r="AR361" s="368" t="s">
        <v>5826</v>
      </c>
      <c r="AS361" s="54" t="s">
        <v>183</v>
      </c>
      <c r="AT361" s="68">
        <v>0.5</v>
      </c>
      <c r="AU361" s="54" t="s">
        <v>115</v>
      </c>
      <c r="AV361" s="57">
        <v>44168</v>
      </c>
      <c r="AW361" s="648" t="s">
        <v>5827</v>
      </c>
      <c r="AX361" s="68">
        <v>1</v>
      </c>
      <c r="AY361" s="57">
        <v>44181</v>
      </c>
      <c r="AZ361" s="627" t="s">
        <v>6687</v>
      </c>
      <c r="BA361" s="56" t="s">
        <v>186</v>
      </c>
      <c r="BB361" s="68">
        <v>0.5</v>
      </c>
      <c r="BC361" s="635" t="s">
        <v>115</v>
      </c>
      <c r="BD361" s="57">
        <v>44286</v>
      </c>
      <c r="BE361" s="648" t="s">
        <v>6688</v>
      </c>
      <c r="BF361" s="68">
        <v>1</v>
      </c>
      <c r="BG361" s="57">
        <v>44340</v>
      </c>
      <c r="BH361" s="627" t="s">
        <v>6689</v>
      </c>
      <c r="BI361" s="56" t="s">
        <v>123</v>
      </c>
      <c r="BJ361" s="68">
        <v>1</v>
      </c>
      <c r="BK361" s="54" t="s">
        <v>257</v>
      </c>
      <c r="BL361" s="71">
        <v>44500</v>
      </c>
      <c r="BM361" s="54" t="s">
        <v>343</v>
      </c>
      <c r="BN361" s="54">
        <v>0</v>
      </c>
      <c r="BO361" s="71">
        <v>44508</v>
      </c>
      <c r="BP361" s="67" t="s">
        <v>6690</v>
      </c>
      <c r="BQ361" s="54" t="s">
        <v>139</v>
      </c>
      <c r="BR361" s="626"/>
      <c r="BS361" s="56" t="s">
        <v>6691</v>
      </c>
      <c r="BT361" s="54" t="s">
        <v>220</v>
      </c>
      <c r="BU361" s="68">
        <v>1</v>
      </c>
      <c r="BV361" s="54" t="s">
        <v>257</v>
      </c>
      <c r="BW361" s="60"/>
      <c r="BX361" s="60"/>
      <c r="BY361" s="54" t="s">
        <v>4218</v>
      </c>
      <c r="BZ361" s="631"/>
      <c r="CA361" s="56"/>
      <c r="CB361" s="57"/>
      <c r="CC361" s="635"/>
      <c r="CD361" s="631"/>
      <c r="CE361" s="625"/>
      <c r="CF361" s="625"/>
      <c r="CG361" s="625"/>
      <c r="CH361" s="625"/>
      <c r="CI361" s="625"/>
      <c r="CJ361" s="625"/>
      <c r="CK361" s="625"/>
      <c r="CL361" s="625"/>
      <c r="CM361" s="625"/>
      <c r="CN361" s="625"/>
      <c r="CO361" s="625"/>
      <c r="CP361" s="625"/>
      <c r="CQ361" s="625"/>
      <c r="CR361" s="625"/>
      <c r="CS361" s="625"/>
      <c r="CT361" s="625"/>
      <c r="CU361" s="625"/>
      <c r="CV361" s="625"/>
      <c r="CW361" s="625"/>
      <c r="CX361" s="625"/>
      <c r="CY361" s="625"/>
      <c r="CZ361" s="625"/>
      <c r="DA361" s="625"/>
      <c r="DB361" s="625"/>
      <c r="DC361" s="625"/>
      <c r="DD361" s="625"/>
      <c r="DE361" s="625"/>
      <c r="DF361" s="625"/>
      <c r="DG361" s="625"/>
      <c r="DH361" s="625"/>
      <c r="DI361" s="625"/>
      <c r="DJ361" s="625"/>
      <c r="DK361" s="625"/>
      <c r="DL361" s="625"/>
      <c r="DM361" s="625"/>
      <c r="DN361" s="625"/>
      <c r="DO361" s="625"/>
      <c r="DP361" s="625"/>
    </row>
    <row r="362" spans="1:120" ht="38.25" customHeight="1">
      <c r="A362" s="54">
        <v>88</v>
      </c>
      <c r="B362" s="54">
        <f t="shared" si="45"/>
        <v>28</v>
      </c>
      <c r="C362" s="55" t="s">
        <v>99</v>
      </c>
      <c r="D362" s="56">
        <v>2019</v>
      </c>
      <c r="E362" s="58" t="s">
        <v>5278</v>
      </c>
      <c r="F362" s="65">
        <v>43819</v>
      </c>
      <c r="G362" s="65"/>
      <c r="H362" s="59" t="s">
        <v>370</v>
      </c>
      <c r="I362" s="627" t="s">
        <v>371</v>
      </c>
      <c r="J362" s="627" t="s">
        <v>372</v>
      </c>
      <c r="K362" s="368" t="s">
        <v>373</v>
      </c>
      <c r="L362" s="60" t="s">
        <v>146</v>
      </c>
      <c r="M362" s="368" t="s">
        <v>6692</v>
      </c>
      <c r="N362" s="653"/>
      <c r="O362" s="698" t="s">
        <v>3598</v>
      </c>
      <c r="P362" s="56" t="s">
        <v>6693</v>
      </c>
      <c r="Q362" s="629" t="s">
        <v>533</v>
      </c>
      <c r="R362" s="56" t="s">
        <v>6694</v>
      </c>
      <c r="S362" s="624">
        <v>43998</v>
      </c>
      <c r="T362" s="624">
        <v>44162</v>
      </c>
      <c r="U362" s="622"/>
      <c r="V362" s="54"/>
      <c r="W362" s="65">
        <f t="shared" si="44"/>
        <v>44162</v>
      </c>
      <c r="X362" s="57"/>
      <c r="Y362" s="62"/>
      <c r="Z362" s="54"/>
      <c r="AA362" s="116"/>
      <c r="AB362" s="62"/>
      <c r="AC362" s="62"/>
      <c r="AD362" s="62"/>
      <c r="AE362" s="54"/>
      <c r="AF362" s="57"/>
      <c r="AG362" s="638"/>
      <c r="AH362" s="62"/>
      <c r="AI362" s="57"/>
      <c r="AJ362" s="638"/>
      <c r="AK362" s="62"/>
      <c r="AL362" s="62"/>
      <c r="AM362" s="54"/>
      <c r="AN362" s="57">
        <v>44043</v>
      </c>
      <c r="AO362" s="193" t="s">
        <v>6695</v>
      </c>
      <c r="AP362" s="68">
        <v>0</v>
      </c>
      <c r="AQ362" s="57">
        <v>44067</v>
      </c>
      <c r="AR362" s="368" t="s">
        <v>6147</v>
      </c>
      <c r="AS362" s="54" t="s">
        <v>183</v>
      </c>
      <c r="AT362" s="68">
        <v>0</v>
      </c>
      <c r="AU362" s="54" t="s">
        <v>151</v>
      </c>
      <c r="AV362" s="57">
        <v>44168</v>
      </c>
      <c r="AW362" s="648" t="s">
        <v>6696</v>
      </c>
      <c r="AX362" s="640">
        <v>1</v>
      </c>
      <c r="AY362" s="57">
        <v>44181</v>
      </c>
      <c r="AZ362" s="67" t="s">
        <v>6697</v>
      </c>
      <c r="BA362" s="56" t="s">
        <v>186</v>
      </c>
      <c r="BB362" s="68">
        <v>0</v>
      </c>
      <c r="BC362" s="54" t="s">
        <v>115</v>
      </c>
      <c r="BD362" s="57">
        <v>44286</v>
      </c>
      <c r="BE362" s="648" t="s">
        <v>6698</v>
      </c>
      <c r="BF362" s="640">
        <v>0</v>
      </c>
      <c r="BG362" s="57">
        <v>44340</v>
      </c>
      <c r="BH362" s="368" t="s">
        <v>6699</v>
      </c>
      <c r="BI362" s="56" t="s">
        <v>123</v>
      </c>
      <c r="BJ362" s="68">
        <v>0</v>
      </c>
      <c r="BK362" s="54" t="s">
        <v>115</v>
      </c>
      <c r="BL362" s="71">
        <v>44500</v>
      </c>
      <c r="BM362" s="56" t="s">
        <v>6700</v>
      </c>
      <c r="BN362" s="68">
        <v>1</v>
      </c>
      <c r="BO362" s="71">
        <v>44508</v>
      </c>
      <c r="BP362" s="67" t="s">
        <v>6701</v>
      </c>
      <c r="BQ362" s="54" t="s">
        <v>139</v>
      </c>
      <c r="BR362" s="71">
        <v>44518</v>
      </c>
      <c r="BS362" s="56" t="s">
        <v>6702</v>
      </c>
      <c r="BT362" s="54" t="s">
        <v>220</v>
      </c>
      <c r="BU362" s="68">
        <v>1</v>
      </c>
      <c r="BV362" s="54" t="s">
        <v>257</v>
      </c>
      <c r="BW362" s="60"/>
      <c r="BX362" s="60"/>
      <c r="BY362" s="54" t="s">
        <v>4218</v>
      </c>
      <c r="BZ362" s="62"/>
      <c r="CA362" s="56"/>
      <c r="CB362" s="57"/>
      <c r="CC362" s="54"/>
      <c r="CD362" s="62"/>
      <c r="CE362" s="625"/>
      <c r="CF362" s="625"/>
      <c r="CG362" s="625"/>
      <c r="CH362" s="625"/>
      <c r="CI362" s="625"/>
      <c r="CJ362" s="625"/>
      <c r="CK362" s="625"/>
      <c r="CL362" s="625"/>
      <c r="CM362" s="625"/>
      <c r="CN362" s="625"/>
      <c r="CO362" s="625"/>
      <c r="CP362" s="625"/>
      <c r="CQ362" s="625"/>
      <c r="CR362" s="625"/>
      <c r="CS362" s="625"/>
      <c r="CT362" s="625"/>
      <c r="CU362" s="625"/>
      <c r="CV362" s="625"/>
      <c r="CW362" s="625"/>
      <c r="CX362" s="625"/>
      <c r="CY362" s="625"/>
      <c r="CZ362" s="625"/>
      <c r="DA362" s="625"/>
      <c r="DB362" s="625"/>
      <c r="DC362" s="625"/>
      <c r="DD362" s="625"/>
      <c r="DE362" s="625"/>
      <c r="DF362" s="625"/>
      <c r="DG362" s="625"/>
      <c r="DH362" s="625"/>
      <c r="DI362" s="625"/>
      <c r="DJ362" s="625"/>
      <c r="DK362" s="625"/>
      <c r="DL362" s="625"/>
      <c r="DM362" s="625"/>
      <c r="DN362" s="625"/>
      <c r="DO362" s="625"/>
      <c r="DP362" s="625"/>
    </row>
    <row r="363" spans="1:120" ht="38.25" customHeight="1">
      <c r="A363" s="54">
        <v>100</v>
      </c>
      <c r="B363" s="54">
        <f t="shared" si="45"/>
        <v>29</v>
      </c>
      <c r="C363" s="55" t="s">
        <v>99</v>
      </c>
      <c r="D363" s="54">
        <v>2016</v>
      </c>
      <c r="E363" s="58" t="s">
        <v>431</v>
      </c>
      <c r="F363" s="57"/>
      <c r="G363" s="57"/>
      <c r="H363" s="59" t="s">
        <v>102</v>
      </c>
      <c r="I363" s="58" t="s">
        <v>6703</v>
      </c>
      <c r="J363" s="58" t="s">
        <v>6704</v>
      </c>
      <c r="K363" s="58" t="s">
        <v>6705</v>
      </c>
      <c r="L363" s="60" t="s">
        <v>146</v>
      </c>
      <c r="M363" s="368" t="s">
        <v>6706</v>
      </c>
      <c r="N363" s="67" t="s">
        <v>6707</v>
      </c>
      <c r="O363" s="56">
        <v>1</v>
      </c>
      <c r="P363" s="56" t="s">
        <v>6708</v>
      </c>
      <c r="Q363" s="55" t="s">
        <v>4225</v>
      </c>
      <c r="R363" s="56" t="s">
        <v>437</v>
      </c>
      <c r="S363" s="644">
        <v>42737</v>
      </c>
      <c r="T363" s="644">
        <v>43311</v>
      </c>
      <c r="U363" s="622" t="s">
        <v>393</v>
      </c>
      <c r="V363" s="54">
        <v>1066</v>
      </c>
      <c r="W363" s="65">
        <f t="shared" si="44"/>
        <v>44377</v>
      </c>
      <c r="X363" s="65">
        <v>43646</v>
      </c>
      <c r="Y363" s="58" t="s">
        <v>6709</v>
      </c>
      <c r="Z363" s="54">
        <v>0.01</v>
      </c>
      <c r="AA363" s="65">
        <v>43665</v>
      </c>
      <c r="AB363" s="58"/>
      <c r="AC363" s="56" t="s">
        <v>114</v>
      </c>
      <c r="AD363" s="66">
        <f>+Z363/O363</f>
        <v>0.01</v>
      </c>
      <c r="AE363" s="54" t="s">
        <v>115</v>
      </c>
      <c r="AF363" s="65">
        <v>43799</v>
      </c>
      <c r="AG363" s="368" t="s">
        <v>6710</v>
      </c>
      <c r="AH363" s="54">
        <v>0</v>
      </c>
      <c r="AI363" s="57">
        <v>43810</v>
      </c>
      <c r="AJ363" s="368" t="s">
        <v>6711</v>
      </c>
      <c r="AK363" s="62" t="s">
        <v>1031</v>
      </c>
      <c r="AL363" s="68">
        <v>0.01</v>
      </c>
      <c r="AM363" s="54" t="s">
        <v>115</v>
      </c>
      <c r="AN363" s="57">
        <v>44043</v>
      </c>
      <c r="AO363" s="58" t="s">
        <v>6035</v>
      </c>
      <c r="AP363" s="68">
        <v>0.4</v>
      </c>
      <c r="AQ363" s="57">
        <v>44066</v>
      </c>
      <c r="AR363" s="70" t="s">
        <v>6712</v>
      </c>
      <c r="AS363" s="54" t="s">
        <v>322</v>
      </c>
      <c r="AT363" s="68">
        <v>0</v>
      </c>
      <c r="AU363" s="54" t="s">
        <v>115</v>
      </c>
      <c r="AV363" s="57">
        <v>44169</v>
      </c>
      <c r="AW363" s="648" t="s">
        <v>6713</v>
      </c>
      <c r="AX363" s="68">
        <v>1</v>
      </c>
      <c r="AY363" s="57">
        <v>44182</v>
      </c>
      <c r="AZ363" s="368" t="s">
        <v>6714</v>
      </c>
      <c r="BA363" s="56" t="s">
        <v>123</v>
      </c>
      <c r="BB363" s="68">
        <v>1</v>
      </c>
      <c r="BC363" s="54" t="s">
        <v>257</v>
      </c>
      <c r="BD363" s="57"/>
      <c r="BE363" s="648"/>
      <c r="BF363" s="68"/>
      <c r="BG363" s="57">
        <v>44342</v>
      </c>
      <c r="BH363" s="368" t="s">
        <v>6715</v>
      </c>
      <c r="BI363" s="56" t="s">
        <v>123</v>
      </c>
      <c r="BJ363" s="68">
        <v>1</v>
      </c>
      <c r="BK363" s="54" t="s">
        <v>257</v>
      </c>
      <c r="BL363" s="71">
        <v>44500</v>
      </c>
      <c r="BM363" s="368" t="s">
        <v>343</v>
      </c>
      <c r="BN363" s="54">
        <v>0</v>
      </c>
      <c r="BO363" s="71">
        <v>44508</v>
      </c>
      <c r="BP363" s="54" t="s">
        <v>344</v>
      </c>
      <c r="BQ363" s="54" t="s">
        <v>139</v>
      </c>
      <c r="BR363" s="71">
        <v>44518</v>
      </c>
      <c r="BS363" s="368" t="s">
        <v>927</v>
      </c>
      <c r="BT363" s="54" t="s">
        <v>128</v>
      </c>
      <c r="BU363" s="68">
        <v>1</v>
      </c>
      <c r="BV363" s="54" t="s">
        <v>257</v>
      </c>
      <c r="BW363" s="60" t="s">
        <v>260</v>
      </c>
      <c r="BX363" s="60" t="s">
        <v>260</v>
      </c>
      <c r="BY363" s="56" t="s">
        <v>4218</v>
      </c>
      <c r="BZ363" s="67" t="s">
        <v>3767</v>
      </c>
      <c r="CA363" s="56" t="s">
        <v>128</v>
      </c>
      <c r="CB363" s="71">
        <v>44518</v>
      </c>
      <c r="CC363" s="54" t="s">
        <v>310</v>
      </c>
      <c r="CD363" s="368" t="s">
        <v>6716</v>
      </c>
      <c r="CE363" s="625"/>
      <c r="CF363" s="625"/>
      <c r="CG363" s="625"/>
      <c r="CH363" s="625"/>
      <c r="CI363" s="625"/>
      <c r="CJ363" s="625"/>
      <c r="CK363" s="625"/>
      <c r="CL363" s="625"/>
      <c r="CM363" s="625"/>
      <c r="CN363" s="625"/>
      <c r="CO363" s="625"/>
      <c r="CP363" s="625"/>
      <c r="CQ363" s="625"/>
      <c r="CR363" s="625"/>
      <c r="CS363" s="625"/>
      <c r="CT363" s="625"/>
      <c r="CU363" s="625"/>
      <c r="CV363" s="625"/>
      <c r="CW363" s="625"/>
      <c r="CX363" s="625"/>
      <c r="CY363" s="625"/>
      <c r="CZ363" s="625"/>
      <c r="DA363" s="625"/>
      <c r="DB363" s="625"/>
      <c r="DC363" s="625"/>
      <c r="DD363" s="625"/>
      <c r="DE363" s="625"/>
      <c r="DF363" s="625"/>
      <c r="DG363" s="625"/>
      <c r="DH363" s="625"/>
      <c r="DI363" s="625"/>
      <c r="DJ363" s="625"/>
      <c r="DK363" s="625"/>
      <c r="DL363" s="625"/>
      <c r="DM363" s="625"/>
      <c r="DN363" s="625"/>
      <c r="DO363" s="625"/>
      <c r="DP363" s="625"/>
    </row>
    <row r="364" spans="1:120" ht="38.25" customHeight="1">
      <c r="A364" s="54">
        <v>108</v>
      </c>
      <c r="B364" s="54">
        <f t="shared" si="45"/>
        <v>30</v>
      </c>
      <c r="C364" s="55" t="s">
        <v>99</v>
      </c>
      <c r="D364" s="56">
        <v>2019</v>
      </c>
      <c r="E364" s="58" t="s">
        <v>203</v>
      </c>
      <c r="F364" s="57"/>
      <c r="G364" s="57"/>
      <c r="H364" s="59" t="s">
        <v>102</v>
      </c>
      <c r="I364" s="58" t="s">
        <v>6717</v>
      </c>
      <c r="J364" s="58" t="s">
        <v>279</v>
      </c>
      <c r="K364" s="58" t="s">
        <v>280</v>
      </c>
      <c r="L364" s="60" t="s">
        <v>146</v>
      </c>
      <c r="M364" s="368" t="s">
        <v>6718</v>
      </c>
      <c r="N364" s="62" t="s">
        <v>6719</v>
      </c>
      <c r="O364" s="56">
        <v>7</v>
      </c>
      <c r="P364" s="56" t="s">
        <v>231</v>
      </c>
      <c r="Q364" s="55" t="s">
        <v>4225</v>
      </c>
      <c r="R364" s="56" t="s">
        <v>6038</v>
      </c>
      <c r="S364" s="624">
        <v>43832</v>
      </c>
      <c r="T364" s="624">
        <v>44196</v>
      </c>
      <c r="U364" s="622"/>
      <c r="V364" s="54"/>
      <c r="W364" s="65">
        <f t="shared" si="44"/>
        <v>44196</v>
      </c>
      <c r="X364" s="82"/>
      <c r="Y364" s="83"/>
      <c r="Z364" s="84"/>
      <c r="AA364" s="85"/>
      <c r="AB364" s="83"/>
      <c r="AC364" s="83"/>
      <c r="AD364" s="83"/>
      <c r="AE364" s="84"/>
      <c r="AF364" s="82"/>
      <c r="AG364" s="646"/>
      <c r="AH364" s="83"/>
      <c r="AI364" s="82"/>
      <c r="AJ364" s="646"/>
      <c r="AK364" s="83"/>
      <c r="AL364" s="83"/>
      <c r="AM364" s="54"/>
      <c r="AN364" s="57">
        <v>44043</v>
      </c>
      <c r="AO364" s="58" t="s">
        <v>6035</v>
      </c>
      <c r="AP364" s="68">
        <f>4/7</f>
        <v>0.5714285714285714</v>
      </c>
      <c r="AQ364" s="57">
        <v>44066</v>
      </c>
      <c r="AR364" s="70" t="s">
        <v>6720</v>
      </c>
      <c r="AS364" s="54" t="s">
        <v>322</v>
      </c>
      <c r="AT364" s="68">
        <v>0.56999999999999995</v>
      </c>
      <c r="AU364" s="54" t="s">
        <v>133</v>
      </c>
      <c r="AV364" s="57">
        <v>44169</v>
      </c>
      <c r="AW364" s="648" t="s">
        <v>6721</v>
      </c>
      <c r="AX364" s="68">
        <v>1</v>
      </c>
      <c r="AY364" s="57">
        <v>44182</v>
      </c>
      <c r="AZ364" s="648" t="s">
        <v>6721</v>
      </c>
      <c r="BA364" s="56" t="s">
        <v>123</v>
      </c>
      <c r="BB364" s="54">
        <v>100</v>
      </c>
      <c r="BC364" s="54" t="s">
        <v>257</v>
      </c>
      <c r="BD364" s="57"/>
      <c r="BE364" s="648"/>
      <c r="BF364" s="68"/>
      <c r="BG364" s="57">
        <v>44342</v>
      </c>
      <c r="BH364" s="368" t="s">
        <v>6722</v>
      </c>
      <c r="BI364" s="56" t="s">
        <v>123</v>
      </c>
      <c r="BJ364" s="54">
        <v>100</v>
      </c>
      <c r="BK364" s="54" t="s">
        <v>257</v>
      </c>
      <c r="BL364" s="71">
        <v>44500</v>
      </c>
      <c r="BM364" s="368" t="s">
        <v>343</v>
      </c>
      <c r="BN364" s="54">
        <v>0</v>
      </c>
      <c r="BO364" s="71">
        <v>44508</v>
      </c>
      <c r="BP364" s="54" t="s">
        <v>344</v>
      </c>
      <c r="BQ364" s="54" t="s">
        <v>139</v>
      </c>
      <c r="BR364" s="71">
        <v>44518</v>
      </c>
      <c r="BS364" s="368" t="s">
        <v>927</v>
      </c>
      <c r="BT364" s="54" t="s">
        <v>128</v>
      </c>
      <c r="BU364" s="68">
        <v>1</v>
      </c>
      <c r="BV364" s="54" t="s">
        <v>257</v>
      </c>
      <c r="BW364" s="60" t="s">
        <v>260</v>
      </c>
      <c r="BX364" s="60" t="s">
        <v>260</v>
      </c>
      <c r="BY364" s="84" t="s">
        <v>4218</v>
      </c>
      <c r="BZ364" s="67" t="s">
        <v>3767</v>
      </c>
      <c r="CA364" s="56" t="s">
        <v>128</v>
      </c>
      <c r="CB364" s="71">
        <v>44518</v>
      </c>
      <c r="CC364" s="54" t="s">
        <v>310</v>
      </c>
      <c r="CD364" s="368" t="s">
        <v>6723</v>
      </c>
      <c r="CE364" s="625"/>
      <c r="CF364" s="625"/>
      <c r="CG364" s="625"/>
      <c r="CH364" s="625"/>
      <c r="CI364" s="625"/>
      <c r="CJ364" s="625"/>
      <c r="CK364" s="625"/>
      <c r="CL364" s="625"/>
      <c r="CM364" s="625"/>
      <c r="CN364" s="625"/>
      <c r="CO364" s="625"/>
      <c r="CP364" s="625"/>
      <c r="CQ364" s="625"/>
      <c r="CR364" s="625"/>
      <c r="CS364" s="625"/>
      <c r="CT364" s="625"/>
      <c r="CU364" s="625"/>
      <c r="CV364" s="625"/>
      <c r="CW364" s="625"/>
      <c r="CX364" s="625"/>
      <c r="CY364" s="625"/>
      <c r="CZ364" s="625"/>
      <c r="DA364" s="625"/>
      <c r="DB364" s="625"/>
      <c r="DC364" s="625"/>
      <c r="DD364" s="625"/>
      <c r="DE364" s="625"/>
      <c r="DF364" s="625"/>
      <c r="DG364" s="625"/>
      <c r="DH364" s="625"/>
      <c r="DI364" s="625"/>
      <c r="DJ364" s="625"/>
      <c r="DK364" s="625"/>
      <c r="DL364" s="625"/>
      <c r="DM364" s="625"/>
      <c r="DN364" s="625"/>
      <c r="DO364" s="625"/>
      <c r="DP364" s="625"/>
    </row>
    <row r="365" spans="1:120" ht="38.25" customHeight="1">
      <c r="A365" s="54">
        <v>109</v>
      </c>
      <c r="B365" s="54" t="e">
        <f>1+#REF!</f>
        <v>#REF!</v>
      </c>
      <c r="C365" s="55" t="s">
        <v>99</v>
      </c>
      <c r="D365" s="56">
        <v>2019</v>
      </c>
      <c r="E365" s="58" t="s">
        <v>203</v>
      </c>
      <c r="F365" s="57"/>
      <c r="G365" s="57"/>
      <c r="H365" s="59" t="s">
        <v>102</v>
      </c>
      <c r="I365" s="58" t="s">
        <v>629</v>
      </c>
      <c r="J365" s="58" t="s">
        <v>630</v>
      </c>
      <c r="K365" s="58" t="s">
        <v>631</v>
      </c>
      <c r="L365" s="60" t="s">
        <v>146</v>
      </c>
      <c r="M365" s="368" t="s">
        <v>6724</v>
      </c>
      <c r="N365" s="62" t="s">
        <v>6719</v>
      </c>
      <c r="O365" s="56">
        <v>7</v>
      </c>
      <c r="P365" s="56" t="s">
        <v>231</v>
      </c>
      <c r="Q365" s="55" t="s">
        <v>4225</v>
      </c>
      <c r="R365" s="56" t="s">
        <v>6038</v>
      </c>
      <c r="S365" s="624">
        <v>43832</v>
      </c>
      <c r="T365" s="624">
        <v>44196</v>
      </c>
      <c r="U365" s="622"/>
      <c r="V365" s="54"/>
      <c r="W365" s="65">
        <f t="shared" si="44"/>
        <v>44196</v>
      </c>
      <c r="X365" s="82"/>
      <c r="Y365" s="83"/>
      <c r="Z365" s="84"/>
      <c r="AA365" s="85"/>
      <c r="AB365" s="83"/>
      <c r="AC365" s="83"/>
      <c r="AD365" s="83"/>
      <c r="AE365" s="84"/>
      <c r="AF365" s="82"/>
      <c r="AG365" s="646"/>
      <c r="AH365" s="83"/>
      <c r="AI365" s="82"/>
      <c r="AJ365" s="646"/>
      <c r="AK365" s="83"/>
      <c r="AL365" s="83"/>
      <c r="AM365" s="54"/>
      <c r="AN365" s="57">
        <v>44043</v>
      </c>
      <c r="AO365" s="58" t="s">
        <v>6035</v>
      </c>
      <c r="AP365" s="68">
        <v>0.56999999999999995</v>
      </c>
      <c r="AQ365" s="57">
        <v>44066</v>
      </c>
      <c r="AR365" s="70" t="s">
        <v>6720</v>
      </c>
      <c r="AS365" s="54" t="s">
        <v>322</v>
      </c>
      <c r="AT365" s="68">
        <v>0.56999999999999995</v>
      </c>
      <c r="AU365" s="54" t="s">
        <v>133</v>
      </c>
      <c r="AV365" s="57">
        <v>44169</v>
      </c>
      <c r="AW365" s="648" t="s">
        <v>6721</v>
      </c>
      <c r="AX365" s="68">
        <v>1</v>
      </c>
      <c r="AY365" s="57">
        <v>44182</v>
      </c>
      <c r="AZ365" s="648" t="s">
        <v>6721</v>
      </c>
      <c r="BA365" s="56" t="s">
        <v>123</v>
      </c>
      <c r="BB365" s="54">
        <v>100</v>
      </c>
      <c r="BC365" s="54" t="s">
        <v>257</v>
      </c>
      <c r="BD365" s="57"/>
      <c r="BE365" s="648"/>
      <c r="BF365" s="68"/>
      <c r="BG365" s="57">
        <v>44342</v>
      </c>
      <c r="BH365" s="368" t="s">
        <v>6722</v>
      </c>
      <c r="BI365" s="56" t="s">
        <v>123</v>
      </c>
      <c r="BJ365" s="54">
        <v>100</v>
      </c>
      <c r="BK365" s="54" t="s">
        <v>257</v>
      </c>
      <c r="BL365" s="71">
        <v>44500</v>
      </c>
      <c r="BM365" s="368" t="s">
        <v>343</v>
      </c>
      <c r="BN365" s="54">
        <v>0</v>
      </c>
      <c r="BO365" s="71">
        <v>44508</v>
      </c>
      <c r="BP365" s="54" t="s">
        <v>344</v>
      </c>
      <c r="BQ365" s="54" t="s">
        <v>139</v>
      </c>
      <c r="BR365" s="71">
        <v>44518</v>
      </c>
      <c r="BS365" s="368" t="s">
        <v>927</v>
      </c>
      <c r="BT365" s="54" t="s">
        <v>128</v>
      </c>
      <c r="BU365" s="68">
        <v>1</v>
      </c>
      <c r="BV365" s="54" t="s">
        <v>257</v>
      </c>
      <c r="BW365" s="60" t="s">
        <v>260</v>
      </c>
      <c r="BX365" s="60" t="s">
        <v>260</v>
      </c>
      <c r="BY365" s="84" t="s">
        <v>4218</v>
      </c>
      <c r="BZ365" s="67" t="s">
        <v>3767</v>
      </c>
      <c r="CA365" s="56" t="s">
        <v>128</v>
      </c>
      <c r="CB365" s="71">
        <v>44518</v>
      </c>
      <c r="CC365" s="54" t="s">
        <v>310</v>
      </c>
      <c r="CD365" s="368" t="s">
        <v>6725</v>
      </c>
      <c r="CE365" s="625"/>
      <c r="CF365" s="625"/>
      <c r="CG365" s="625"/>
      <c r="CH365" s="625"/>
      <c r="CI365" s="625"/>
      <c r="CJ365" s="625"/>
      <c r="CK365" s="625"/>
      <c r="CL365" s="625"/>
      <c r="CM365" s="625"/>
      <c r="CN365" s="625"/>
      <c r="CO365" s="625"/>
      <c r="CP365" s="625"/>
      <c r="CQ365" s="625"/>
      <c r="CR365" s="625"/>
      <c r="CS365" s="625"/>
      <c r="CT365" s="625"/>
      <c r="CU365" s="625"/>
      <c r="CV365" s="625"/>
      <c r="CW365" s="625"/>
      <c r="CX365" s="625"/>
      <c r="CY365" s="625"/>
      <c r="CZ365" s="625"/>
      <c r="DA365" s="625"/>
      <c r="DB365" s="625"/>
      <c r="DC365" s="625"/>
      <c r="DD365" s="625"/>
      <c r="DE365" s="625"/>
      <c r="DF365" s="625"/>
      <c r="DG365" s="625"/>
      <c r="DH365" s="625"/>
      <c r="DI365" s="625"/>
      <c r="DJ365" s="625"/>
      <c r="DK365" s="625"/>
      <c r="DL365" s="625"/>
      <c r="DM365" s="625"/>
      <c r="DN365" s="625"/>
      <c r="DO365" s="625"/>
      <c r="DP365" s="625"/>
    </row>
    <row r="366" spans="1:120" ht="38.25" customHeight="1">
      <c r="A366" s="196">
        <v>120</v>
      </c>
      <c r="B366" s="54" t="e">
        <f t="shared" ref="B366:B370" si="46">1+B365</f>
        <v>#REF!</v>
      </c>
      <c r="C366" s="55" t="s">
        <v>99</v>
      </c>
      <c r="D366" s="56">
        <v>2019</v>
      </c>
      <c r="E366" s="58" t="s">
        <v>311</v>
      </c>
      <c r="F366" s="65">
        <v>43819</v>
      </c>
      <c r="G366" s="65"/>
      <c r="H366" s="59" t="s">
        <v>370</v>
      </c>
      <c r="I366" s="627" t="s">
        <v>371</v>
      </c>
      <c r="J366" s="627" t="s">
        <v>372</v>
      </c>
      <c r="K366" s="368" t="s">
        <v>373</v>
      </c>
      <c r="L366" s="60" t="s">
        <v>146</v>
      </c>
      <c r="M366" s="368" t="s">
        <v>6726</v>
      </c>
      <c r="N366" s="653"/>
      <c r="O366" s="68">
        <v>1</v>
      </c>
      <c r="P366" s="56" t="s">
        <v>6727</v>
      </c>
      <c r="Q366" s="55" t="s">
        <v>4225</v>
      </c>
      <c r="R366" s="56" t="s">
        <v>319</v>
      </c>
      <c r="S366" s="624">
        <v>43998</v>
      </c>
      <c r="T366" s="624">
        <v>44101</v>
      </c>
      <c r="U366" s="622"/>
      <c r="V366" s="54"/>
      <c r="W366" s="65">
        <f t="shared" si="44"/>
        <v>44101</v>
      </c>
      <c r="X366" s="57"/>
      <c r="Y366" s="62"/>
      <c r="Z366" s="54"/>
      <c r="AA366" s="116"/>
      <c r="AB366" s="62"/>
      <c r="AC366" s="62"/>
      <c r="AD366" s="62"/>
      <c r="AE366" s="54"/>
      <c r="AF366" s="57"/>
      <c r="AG366" s="638"/>
      <c r="AH366" s="62"/>
      <c r="AI366" s="57"/>
      <c r="AJ366" s="638"/>
      <c r="AK366" s="62"/>
      <c r="AL366" s="62"/>
      <c r="AM366" s="54"/>
      <c r="AN366" s="57">
        <v>44043</v>
      </c>
      <c r="AO366" s="58" t="s">
        <v>6728</v>
      </c>
      <c r="AP366" s="68">
        <v>1</v>
      </c>
      <c r="AQ366" s="57">
        <v>44066</v>
      </c>
      <c r="AR366" s="58" t="s">
        <v>6729</v>
      </c>
      <c r="AS366" s="54" t="s">
        <v>322</v>
      </c>
      <c r="AT366" s="68">
        <v>1</v>
      </c>
      <c r="AU366" s="54" t="s">
        <v>257</v>
      </c>
      <c r="AV366" s="57">
        <v>44169</v>
      </c>
      <c r="AW366" s="648" t="s">
        <v>6730</v>
      </c>
      <c r="AX366" s="68">
        <v>1</v>
      </c>
      <c r="AY366" s="57">
        <v>44182</v>
      </c>
      <c r="AZ366" s="648" t="s">
        <v>6730</v>
      </c>
      <c r="BA366" s="56" t="s">
        <v>123</v>
      </c>
      <c r="BB366" s="54">
        <v>100</v>
      </c>
      <c r="BC366" s="54" t="s">
        <v>257</v>
      </c>
      <c r="BD366" s="57"/>
      <c r="BE366" s="648"/>
      <c r="BF366" s="68"/>
      <c r="BG366" s="57">
        <v>44342</v>
      </c>
      <c r="BH366" s="368" t="s">
        <v>6731</v>
      </c>
      <c r="BI366" s="56" t="s">
        <v>123</v>
      </c>
      <c r="BJ366" s="54">
        <v>100</v>
      </c>
      <c r="BK366" s="54" t="s">
        <v>257</v>
      </c>
      <c r="BL366" s="71">
        <v>44500</v>
      </c>
      <c r="BM366" s="368" t="s">
        <v>343</v>
      </c>
      <c r="BN366" s="54">
        <v>0</v>
      </c>
      <c r="BO366" s="71">
        <v>44508</v>
      </c>
      <c r="BP366" s="699" t="s">
        <v>2227</v>
      </c>
      <c r="BQ366" s="54" t="s">
        <v>139</v>
      </c>
      <c r="BR366" s="71">
        <v>44518</v>
      </c>
      <c r="BS366" s="368" t="s">
        <v>927</v>
      </c>
      <c r="BT366" s="196" t="s">
        <v>128</v>
      </c>
      <c r="BU366" s="68">
        <v>1</v>
      </c>
      <c r="BV366" s="54" t="s">
        <v>257</v>
      </c>
      <c r="BW366" s="60"/>
      <c r="BX366" s="60"/>
      <c r="BY366" s="54" t="s">
        <v>4218</v>
      </c>
      <c r="BZ366" s="67" t="s">
        <v>3767</v>
      </c>
      <c r="CA366" s="56" t="s">
        <v>128</v>
      </c>
      <c r="CB366" s="71">
        <v>44518</v>
      </c>
      <c r="CC366" s="54" t="s">
        <v>310</v>
      </c>
      <c r="CD366" s="368" t="s">
        <v>6732</v>
      </c>
      <c r="CE366" s="625"/>
      <c r="CF366" s="625"/>
      <c r="CG366" s="625"/>
      <c r="CH366" s="625"/>
      <c r="CI366" s="625"/>
      <c r="CJ366" s="625"/>
      <c r="CK366" s="625"/>
      <c r="CL366" s="625"/>
      <c r="CM366" s="625"/>
      <c r="CN366" s="625"/>
      <c r="CO366" s="625"/>
      <c r="CP366" s="625"/>
      <c r="CQ366" s="625"/>
      <c r="CR366" s="625"/>
      <c r="CS366" s="625"/>
      <c r="CT366" s="625"/>
      <c r="CU366" s="625"/>
      <c r="CV366" s="625"/>
      <c r="CW366" s="625"/>
      <c r="CX366" s="625"/>
      <c r="CY366" s="625"/>
      <c r="CZ366" s="625"/>
      <c r="DA366" s="625"/>
      <c r="DB366" s="625"/>
      <c r="DC366" s="625"/>
      <c r="DD366" s="625"/>
      <c r="DE366" s="625"/>
      <c r="DF366" s="625"/>
      <c r="DG366" s="625"/>
      <c r="DH366" s="625"/>
      <c r="DI366" s="625"/>
      <c r="DJ366" s="625"/>
      <c r="DK366" s="625"/>
      <c r="DL366" s="625"/>
      <c r="DM366" s="625"/>
      <c r="DN366" s="625"/>
      <c r="DO366" s="625"/>
      <c r="DP366" s="625"/>
    </row>
    <row r="367" spans="1:120" ht="38.25" customHeight="1">
      <c r="A367" s="54">
        <v>157</v>
      </c>
      <c r="B367" s="54" t="e">
        <f t="shared" si="46"/>
        <v>#REF!</v>
      </c>
      <c r="C367" s="55" t="s">
        <v>99</v>
      </c>
      <c r="D367" s="54">
        <v>2019</v>
      </c>
      <c r="E367" s="58" t="s">
        <v>1050</v>
      </c>
      <c r="F367" s="57">
        <v>43707</v>
      </c>
      <c r="G367" s="57"/>
      <c r="H367" s="59" t="s">
        <v>102</v>
      </c>
      <c r="I367" s="58" t="s">
        <v>6733</v>
      </c>
      <c r="J367" s="58" t="s">
        <v>6020</v>
      </c>
      <c r="K367" s="58" t="s">
        <v>6021</v>
      </c>
      <c r="L367" s="60" t="s">
        <v>146</v>
      </c>
      <c r="M367" s="623" t="s">
        <v>6734</v>
      </c>
      <c r="N367" s="62"/>
      <c r="O367" s="56">
        <v>6</v>
      </c>
      <c r="P367" s="56" t="s">
        <v>5120</v>
      </c>
      <c r="Q367" s="55" t="s">
        <v>1025</v>
      </c>
      <c r="R367" s="56" t="s">
        <v>1026</v>
      </c>
      <c r="S367" s="624">
        <v>43724</v>
      </c>
      <c r="T367" s="624">
        <v>44012</v>
      </c>
      <c r="U367" s="622" t="s">
        <v>111</v>
      </c>
      <c r="V367" s="54">
        <v>274</v>
      </c>
      <c r="W367" s="65">
        <f t="shared" si="44"/>
        <v>44286</v>
      </c>
      <c r="X367" s="82"/>
      <c r="Y367" s="207"/>
      <c r="Z367" s="84"/>
      <c r="AA367" s="85"/>
      <c r="AB367" s="83"/>
      <c r="AC367" s="83"/>
      <c r="AD367" s="83"/>
      <c r="AE367" s="84"/>
      <c r="AF367" s="65">
        <v>43799</v>
      </c>
      <c r="AG367" s="368" t="s">
        <v>6735</v>
      </c>
      <c r="AH367" s="54">
        <v>2</v>
      </c>
      <c r="AI367" s="57">
        <v>43810</v>
      </c>
      <c r="AJ367" s="368" t="s">
        <v>6736</v>
      </c>
      <c r="AK367" s="62" t="s">
        <v>1031</v>
      </c>
      <c r="AL367" s="68">
        <f>+AH367/O367</f>
        <v>0.33333333333333331</v>
      </c>
      <c r="AM367" s="54" t="s">
        <v>133</v>
      </c>
      <c r="AN367" s="57">
        <v>44043</v>
      </c>
      <c r="AO367" s="67" t="s">
        <v>6737</v>
      </c>
      <c r="AP367" s="68">
        <v>0.4</v>
      </c>
      <c r="AQ367" s="57">
        <v>44066</v>
      </c>
      <c r="AR367" s="70" t="s">
        <v>6738</v>
      </c>
      <c r="AS367" s="54" t="s">
        <v>322</v>
      </c>
      <c r="AT367" s="68">
        <v>0.4</v>
      </c>
      <c r="AU367" s="54" t="s">
        <v>115</v>
      </c>
      <c r="AV367" s="57">
        <v>44169</v>
      </c>
      <c r="AW367" s="368" t="s">
        <v>6739</v>
      </c>
      <c r="AX367" s="68">
        <v>0.9</v>
      </c>
      <c r="AY367" s="57">
        <v>44183</v>
      </c>
      <c r="AZ367" s="62" t="s">
        <v>6740</v>
      </c>
      <c r="BA367" s="56" t="s">
        <v>123</v>
      </c>
      <c r="BB367" s="54">
        <v>79</v>
      </c>
      <c r="BC367" s="54" t="s">
        <v>133</v>
      </c>
      <c r="BD367" s="57">
        <v>44286</v>
      </c>
      <c r="BE367" s="368" t="s">
        <v>6741</v>
      </c>
      <c r="BF367" s="68">
        <v>0.6</v>
      </c>
      <c r="BG367" s="57">
        <v>44340</v>
      </c>
      <c r="BH367" s="627" t="s">
        <v>6742</v>
      </c>
      <c r="BI367" s="56" t="s">
        <v>123</v>
      </c>
      <c r="BJ367" s="54">
        <v>60</v>
      </c>
      <c r="BK367" s="54" t="s">
        <v>115</v>
      </c>
      <c r="BL367" s="75">
        <v>44500</v>
      </c>
      <c r="BM367" s="58" t="s">
        <v>6743</v>
      </c>
      <c r="BN367" s="66">
        <v>1</v>
      </c>
      <c r="BO367" s="71">
        <v>44508</v>
      </c>
      <c r="BP367" s="648" t="s">
        <v>6744</v>
      </c>
      <c r="BQ367" s="54" t="s">
        <v>139</v>
      </c>
      <c r="BR367" s="145">
        <v>44516</v>
      </c>
      <c r="BS367" s="146" t="s">
        <v>6745</v>
      </c>
      <c r="BT367" s="147" t="s">
        <v>220</v>
      </c>
      <c r="BU367" s="148">
        <v>1</v>
      </c>
      <c r="BV367" s="54" t="s">
        <v>257</v>
      </c>
      <c r="BW367" s="60" t="s">
        <v>310</v>
      </c>
      <c r="BX367" s="60" t="s">
        <v>260</v>
      </c>
      <c r="BY367" s="56" t="s">
        <v>4218</v>
      </c>
      <c r="BZ367" s="62" t="s">
        <v>6746</v>
      </c>
      <c r="CA367" s="56" t="s">
        <v>220</v>
      </c>
      <c r="CB367" s="57">
        <v>44516</v>
      </c>
      <c r="CC367" s="54" t="s">
        <v>126</v>
      </c>
      <c r="CD367" s="62"/>
      <c r="CE367" s="625"/>
      <c r="CF367" s="625"/>
      <c r="CG367" s="625"/>
      <c r="CH367" s="625"/>
      <c r="CI367" s="625"/>
      <c r="CJ367" s="625"/>
      <c r="CK367" s="625"/>
      <c r="CL367" s="625"/>
      <c r="CM367" s="625"/>
      <c r="CN367" s="625"/>
      <c r="CO367" s="625"/>
      <c r="CP367" s="625"/>
      <c r="CQ367" s="625"/>
      <c r="CR367" s="625"/>
      <c r="CS367" s="625"/>
      <c r="CT367" s="625"/>
      <c r="CU367" s="625"/>
      <c r="CV367" s="625"/>
      <c r="CW367" s="625"/>
      <c r="CX367" s="625"/>
      <c r="CY367" s="625"/>
      <c r="CZ367" s="625"/>
      <c r="DA367" s="625"/>
      <c r="DB367" s="625"/>
      <c r="DC367" s="625"/>
      <c r="DD367" s="625"/>
      <c r="DE367" s="625"/>
      <c r="DF367" s="625"/>
      <c r="DG367" s="625"/>
      <c r="DH367" s="625"/>
      <c r="DI367" s="625"/>
      <c r="DJ367" s="625"/>
      <c r="DK367" s="625"/>
      <c r="DL367" s="625"/>
      <c r="DM367" s="625"/>
      <c r="DN367" s="625"/>
      <c r="DO367" s="625"/>
      <c r="DP367" s="625"/>
    </row>
    <row r="368" spans="1:120" ht="38.25" customHeight="1">
      <c r="A368" s="54">
        <v>170</v>
      </c>
      <c r="B368" s="54" t="e">
        <f t="shared" si="46"/>
        <v>#REF!</v>
      </c>
      <c r="C368" s="55" t="s">
        <v>99</v>
      </c>
      <c r="D368" s="56">
        <v>2020</v>
      </c>
      <c r="E368" s="159" t="s">
        <v>526</v>
      </c>
      <c r="F368" s="65">
        <v>44057</v>
      </c>
      <c r="G368" s="65"/>
      <c r="H368" s="160" t="s">
        <v>102</v>
      </c>
      <c r="I368" s="378" t="s">
        <v>6747</v>
      </c>
      <c r="J368" s="378" t="s">
        <v>6748</v>
      </c>
      <c r="K368" s="378" t="s">
        <v>6749</v>
      </c>
      <c r="L368" s="160" t="s">
        <v>146</v>
      </c>
      <c r="M368" s="379" t="s">
        <v>6750</v>
      </c>
      <c r="N368" s="158"/>
      <c r="O368" s="649">
        <v>1</v>
      </c>
      <c r="P368" s="158" t="s">
        <v>6751</v>
      </c>
      <c r="Q368" s="164" t="s">
        <v>533</v>
      </c>
      <c r="R368" s="163" t="s">
        <v>534</v>
      </c>
      <c r="S368" s="644">
        <v>44075</v>
      </c>
      <c r="T368" s="644">
        <v>44089</v>
      </c>
      <c r="U368" s="622" t="s">
        <v>111</v>
      </c>
      <c r="V368" s="54">
        <v>227</v>
      </c>
      <c r="W368" s="65">
        <f t="shared" si="44"/>
        <v>44316</v>
      </c>
      <c r="X368" s="57"/>
      <c r="Y368" s="62"/>
      <c r="Z368" s="54"/>
      <c r="AA368" s="116"/>
      <c r="AB368" s="62"/>
      <c r="AC368" s="62"/>
      <c r="AD368" s="62"/>
      <c r="AE368" s="54"/>
      <c r="AF368" s="57"/>
      <c r="AG368" s="62"/>
      <c r="AH368" s="62"/>
      <c r="AI368" s="57"/>
      <c r="AJ368" s="62"/>
      <c r="AK368" s="62"/>
      <c r="AL368" s="62"/>
      <c r="AM368" s="54"/>
      <c r="AN368" s="57"/>
      <c r="AO368" s="62"/>
      <c r="AP368" s="54"/>
      <c r="AQ368" s="116"/>
      <c r="AR368" s="62"/>
      <c r="AS368" s="62"/>
      <c r="AT368" s="62"/>
      <c r="AU368" s="54"/>
      <c r="AV368" s="57">
        <v>44168</v>
      </c>
      <c r="AW368" s="648" t="s">
        <v>535</v>
      </c>
      <c r="AX368" s="68">
        <v>0.8</v>
      </c>
      <c r="AY368" s="57">
        <v>44181</v>
      </c>
      <c r="AZ368" s="67" t="s">
        <v>6752</v>
      </c>
      <c r="BA368" s="56" t="s">
        <v>186</v>
      </c>
      <c r="BB368" s="651">
        <v>0.8</v>
      </c>
      <c r="BC368" s="54" t="s">
        <v>133</v>
      </c>
      <c r="BD368" s="57">
        <v>44286</v>
      </c>
      <c r="BE368" s="648" t="s">
        <v>6753</v>
      </c>
      <c r="BF368" s="68">
        <v>0</v>
      </c>
      <c r="BG368" s="57">
        <v>44340</v>
      </c>
      <c r="BH368" s="627" t="s">
        <v>6754</v>
      </c>
      <c r="BI368" s="56" t="s">
        <v>123</v>
      </c>
      <c r="BJ368" s="68">
        <v>0</v>
      </c>
      <c r="BK368" s="54" t="s">
        <v>133</v>
      </c>
      <c r="BL368" s="71">
        <v>44500</v>
      </c>
      <c r="BM368" s="56" t="s">
        <v>6755</v>
      </c>
      <c r="BN368" s="68">
        <v>1</v>
      </c>
      <c r="BO368" s="71">
        <v>44508</v>
      </c>
      <c r="BP368" s="700" t="s">
        <v>6756</v>
      </c>
      <c r="BQ368" s="54" t="s">
        <v>139</v>
      </c>
      <c r="BR368" s="71">
        <v>44518</v>
      </c>
      <c r="BS368" s="56" t="s">
        <v>6757</v>
      </c>
      <c r="BT368" s="54" t="s">
        <v>220</v>
      </c>
      <c r="BU368" s="68">
        <v>1</v>
      </c>
      <c r="BV368" s="54" t="s">
        <v>257</v>
      </c>
      <c r="BW368" s="60"/>
      <c r="BX368" s="60"/>
      <c r="BY368" s="54" t="s">
        <v>4218</v>
      </c>
      <c r="BZ368" s="62"/>
      <c r="CA368" s="56"/>
      <c r="CB368" s="57"/>
      <c r="CC368" s="54"/>
      <c r="CD368" s="62"/>
      <c r="CE368" s="625"/>
      <c r="CF368" s="625"/>
      <c r="CG368" s="625"/>
      <c r="CH368" s="625"/>
      <c r="CI368" s="625"/>
      <c r="CJ368" s="625"/>
      <c r="CK368" s="625"/>
      <c r="CL368" s="625"/>
      <c r="CM368" s="625"/>
      <c r="CN368" s="625"/>
      <c r="CO368" s="625"/>
      <c r="CP368" s="625"/>
      <c r="CQ368" s="625"/>
      <c r="CR368" s="625"/>
      <c r="CS368" s="625"/>
      <c r="CT368" s="625"/>
      <c r="CU368" s="625"/>
      <c r="CV368" s="625"/>
      <c r="CW368" s="625"/>
      <c r="CX368" s="625"/>
      <c r="CY368" s="625"/>
      <c r="CZ368" s="625"/>
      <c r="DA368" s="625"/>
      <c r="DB368" s="625"/>
      <c r="DC368" s="625"/>
      <c r="DD368" s="625"/>
      <c r="DE368" s="625"/>
      <c r="DF368" s="625"/>
      <c r="DG368" s="625"/>
      <c r="DH368" s="625"/>
      <c r="DI368" s="625"/>
      <c r="DJ368" s="625"/>
      <c r="DK368" s="625"/>
      <c r="DL368" s="625"/>
      <c r="DM368" s="625"/>
      <c r="DN368" s="625"/>
      <c r="DO368" s="625"/>
      <c r="DP368" s="625"/>
    </row>
    <row r="369" spans="1:120" ht="38.25" customHeight="1">
      <c r="A369" s="54">
        <v>184</v>
      </c>
      <c r="B369" s="54" t="e">
        <f t="shared" si="46"/>
        <v>#REF!</v>
      </c>
      <c r="C369" s="55" t="s">
        <v>99</v>
      </c>
      <c r="D369" s="255">
        <v>2020</v>
      </c>
      <c r="E369" s="691" t="s">
        <v>1105</v>
      </c>
      <c r="F369" s="669">
        <v>44053</v>
      </c>
      <c r="G369" s="669"/>
      <c r="H369" s="59" t="s">
        <v>102</v>
      </c>
      <c r="I369" s="58" t="s">
        <v>6758</v>
      </c>
      <c r="J369" s="58" t="s">
        <v>6758</v>
      </c>
      <c r="K369" s="58" t="s">
        <v>6759</v>
      </c>
      <c r="L369" s="60" t="s">
        <v>570</v>
      </c>
      <c r="M369" s="623" t="s">
        <v>6760</v>
      </c>
      <c r="N369" s="62"/>
      <c r="O369" s="56">
        <v>1</v>
      </c>
      <c r="P369" s="56" t="s">
        <v>6761</v>
      </c>
      <c r="Q369" s="55" t="s">
        <v>696</v>
      </c>
      <c r="R369" s="56" t="s">
        <v>697</v>
      </c>
      <c r="S369" s="644">
        <v>44075</v>
      </c>
      <c r="T369" s="644">
        <v>44135</v>
      </c>
      <c r="U369" s="622"/>
      <c r="V369" s="54"/>
      <c r="W369" s="65">
        <f t="shared" si="44"/>
        <v>44135</v>
      </c>
      <c r="X369" s="57"/>
      <c r="Y369" s="62"/>
      <c r="Z369" s="54"/>
      <c r="AA369" s="116"/>
      <c r="AB369" s="62"/>
      <c r="AC369" s="62"/>
      <c r="AD369" s="62"/>
      <c r="AE369" s="54"/>
      <c r="AF369" s="57"/>
      <c r="AG369" s="62"/>
      <c r="AH369" s="62"/>
      <c r="AI369" s="57"/>
      <c r="AJ369" s="62"/>
      <c r="AK369" s="62"/>
      <c r="AL369" s="62"/>
      <c r="AM369" s="54"/>
      <c r="AN369" s="57"/>
      <c r="AO369" s="62"/>
      <c r="AP369" s="54"/>
      <c r="AQ369" s="116"/>
      <c r="AR369" s="62"/>
      <c r="AS369" s="62"/>
      <c r="AT369" s="62"/>
      <c r="AU369" s="54"/>
      <c r="AV369" s="636">
        <v>44169</v>
      </c>
      <c r="AW369" s="648" t="s">
        <v>6762</v>
      </c>
      <c r="AX369" s="651">
        <v>1</v>
      </c>
      <c r="AY369" s="57">
        <v>44183</v>
      </c>
      <c r="AZ369" s="58" t="s">
        <v>6763</v>
      </c>
      <c r="BA369" s="56" t="s">
        <v>123</v>
      </c>
      <c r="BB369" s="54">
        <v>100</v>
      </c>
      <c r="BC369" s="54" t="s">
        <v>257</v>
      </c>
      <c r="BD369" s="636">
        <v>44286</v>
      </c>
      <c r="BE369" s="368" t="s">
        <v>1104</v>
      </c>
      <c r="BF369" s="651">
        <v>0</v>
      </c>
      <c r="BG369" s="57">
        <v>44337</v>
      </c>
      <c r="BH369" s="368" t="s">
        <v>6764</v>
      </c>
      <c r="BI369" s="56" t="s">
        <v>123</v>
      </c>
      <c r="BJ369" s="54">
        <v>100</v>
      </c>
      <c r="BK369" s="54" t="s">
        <v>257</v>
      </c>
      <c r="BL369" s="696">
        <v>44500</v>
      </c>
      <c r="BM369" s="627" t="s">
        <v>6765</v>
      </c>
      <c r="BN369" s="697">
        <v>1</v>
      </c>
      <c r="BO369" s="71">
        <v>44508</v>
      </c>
      <c r="BP369" s="368" t="s">
        <v>6766</v>
      </c>
      <c r="BQ369" s="56" t="s">
        <v>139</v>
      </c>
      <c r="BR369" s="71">
        <v>44519</v>
      </c>
      <c r="BS369" s="70" t="s">
        <v>6767</v>
      </c>
      <c r="BT369" s="54" t="s">
        <v>123</v>
      </c>
      <c r="BU369" s="54">
        <v>100</v>
      </c>
      <c r="BV369" s="54" t="s">
        <v>257</v>
      </c>
      <c r="BW369" s="60" t="s">
        <v>260</v>
      </c>
      <c r="BX369" s="60" t="s">
        <v>260</v>
      </c>
      <c r="BY369" s="54" t="s">
        <v>4218</v>
      </c>
      <c r="BZ369" s="70" t="s">
        <v>6767</v>
      </c>
      <c r="CA369" s="56" t="s">
        <v>123</v>
      </c>
      <c r="CB369" s="57">
        <v>44519</v>
      </c>
      <c r="CC369" s="54" t="s">
        <v>126</v>
      </c>
      <c r="CD369" s="62"/>
      <c r="CE369" s="625"/>
      <c r="CF369" s="625"/>
      <c r="CG369" s="625"/>
      <c r="CH369" s="625"/>
      <c r="CI369" s="625"/>
      <c r="CJ369" s="625"/>
      <c r="CK369" s="625"/>
      <c r="CL369" s="625"/>
      <c r="CM369" s="625"/>
      <c r="CN369" s="625"/>
      <c r="CO369" s="625"/>
      <c r="CP369" s="625"/>
      <c r="CQ369" s="625"/>
      <c r="CR369" s="625"/>
      <c r="CS369" s="625"/>
      <c r="CT369" s="625"/>
      <c r="CU369" s="625"/>
      <c r="CV369" s="625"/>
      <c r="CW369" s="625"/>
      <c r="CX369" s="625"/>
      <c r="CY369" s="625"/>
      <c r="CZ369" s="625"/>
      <c r="DA369" s="625"/>
      <c r="DB369" s="625"/>
      <c r="DC369" s="625"/>
      <c r="DD369" s="625"/>
      <c r="DE369" s="625"/>
      <c r="DF369" s="625"/>
      <c r="DG369" s="625"/>
      <c r="DH369" s="625"/>
      <c r="DI369" s="625"/>
      <c r="DJ369" s="625"/>
      <c r="DK369" s="625"/>
      <c r="DL369" s="625"/>
      <c r="DM369" s="625"/>
      <c r="DN369" s="625"/>
      <c r="DO369" s="625"/>
      <c r="DP369" s="625"/>
    </row>
    <row r="370" spans="1:120" ht="38.25" customHeight="1">
      <c r="A370" s="54">
        <v>195</v>
      </c>
      <c r="B370" s="54" t="e">
        <f t="shared" si="46"/>
        <v>#REF!</v>
      </c>
      <c r="C370" s="56" t="s">
        <v>99</v>
      </c>
      <c r="D370" s="255">
        <v>2020</v>
      </c>
      <c r="E370" s="691" t="s">
        <v>1105</v>
      </c>
      <c r="F370" s="669">
        <v>44053</v>
      </c>
      <c r="G370" s="669"/>
      <c r="H370" s="59" t="s">
        <v>102</v>
      </c>
      <c r="I370" s="58" t="s">
        <v>6613</v>
      </c>
      <c r="J370" s="58" t="s">
        <v>6613</v>
      </c>
      <c r="K370" s="56" t="s">
        <v>6614</v>
      </c>
      <c r="L370" s="60" t="s">
        <v>570</v>
      </c>
      <c r="M370" s="368" t="s">
        <v>6615</v>
      </c>
      <c r="N370" s="62"/>
      <c r="O370" s="54">
        <v>1</v>
      </c>
      <c r="P370" s="56" t="s">
        <v>6616</v>
      </c>
      <c r="Q370" s="55" t="s">
        <v>4223</v>
      </c>
      <c r="R370" s="54" t="s">
        <v>6768</v>
      </c>
      <c r="S370" s="633">
        <v>44075</v>
      </c>
      <c r="T370" s="633">
        <v>44104</v>
      </c>
      <c r="U370" s="622"/>
      <c r="V370" s="54"/>
      <c r="W370" s="65">
        <f t="shared" si="44"/>
        <v>44104</v>
      </c>
      <c r="X370" s="57"/>
      <c r="Y370" s="62"/>
      <c r="Z370" s="54"/>
      <c r="AA370" s="116"/>
      <c r="AB370" s="62"/>
      <c r="AC370" s="62"/>
      <c r="AD370" s="62"/>
      <c r="AE370" s="54"/>
      <c r="AF370" s="57"/>
      <c r="AG370" s="62"/>
      <c r="AH370" s="62"/>
      <c r="AI370" s="57"/>
      <c r="AJ370" s="62"/>
      <c r="AK370" s="62"/>
      <c r="AL370" s="62"/>
      <c r="AM370" s="54"/>
      <c r="AN370" s="57"/>
      <c r="AO370" s="62"/>
      <c r="AP370" s="54"/>
      <c r="AQ370" s="116"/>
      <c r="AR370" s="62"/>
      <c r="AS370" s="62"/>
      <c r="AT370" s="62"/>
      <c r="AU370" s="54"/>
      <c r="AV370" s="57"/>
      <c r="AW370" s="648" t="s">
        <v>6769</v>
      </c>
      <c r="AX370" s="660">
        <v>100</v>
      </c>
      <c r="AY370" s="57">
        <v>44183</v>
      </c>
      <c r="AZ370" s="62" t="s">
        <v>6770</v>
      </c>
      <c r="BA370" s="56" t="s">
        <v>123</v>
      </c>
      <c r="BB370" s="62">
        <v>0</v>
      </c>
      <c r="BC370" s="54" t="s">
        <v>115</v>
      </c>
      <c r="BD370" s="57">
        <v>44286</v>
      </c>
      <c r="BE370" s="648" t="s">
        <v>6771</v>
      </c>
      <c r="BF370" s="651">
        <v>0.9</v>
      </c>
      <c r="BG370" s="57">
        <v>44341</v>
      </c>
      <c r="BH370" s="368" t="s">
        <v>6617</v>
      </c>
      <c r="BI370" s="56" t="s">
        <v>123</v>
      </c>
      <c r="BJ370" s="68">
        <v>0</v>
      </c>
      <c r="BK370" s="54" t="s">
        <v>115</v>
      </c>
      <c r="BL370" s="71">
        <v>44500</v>
      </c>
      <c r="BM370" s="701" t="s">
        <v>6772</v>
      </c>
      <c r="BN370" s="68">
        <v>1</v>
      </c>
      <c r="BO370" s="71">
        <v>44508</v>
      </c>
      <c r="BP370" s="368" t="s">
        <v>6773</v>
      </c>
      <c r="BQ370" s="54" t="s">
        <v>1123</v>
      </c>
      <c r="BR370" s="71">
        <v>44511</v>
      </c>
      <c r="BS370" s="368" t="s">
        <v>6774</v>
      </c>
      <c r="BT370" s="54" t="s">
        <v>128</v>
      </c>
      <c r="BU370" s="68">
        <v>1</v>
      </c>
      <c r="BV370" s="702" t="s">
        <v>257</v>
      </c>
      <c r="BW370" s="54" t="s">
        <v>260</v>
      </c>
      <c r="BX370" s="54" t="s">
        <v>260</v>
      </c>
      <c r="BY370" s="54" t="s">
        <v>4218</v>
      </c>
      <c r="BZ370" s="67" t="s">
        <v>3767</v>
      </c>
      <c r="CA370" s="56" t="s">
        <v>128</v>
      </c>
      <c r="CB370" s="57">
        <v>44511</v>
      </c>
      <c r="CC370" s="54" t="s">
        <v>310</v>
      </c>
      <c r="CD370" s="368" t="s">
        <v>6775</v>
      </c>
      <c r="CE370" s="625"/>
      <c r="CF370" s="625"/>
      <c r="CG370" s="625"/>
      <c r="CH370" s="625"/>
      <c r="CI370" s="625"/>
      <c r="CJ370" s="625"/>
      <c r="CK370" s="625"/>
      <c r="CL370" s="625"/>
      <c r="CM370" s="625"/>
      <c r="CN370" s="625"/>
      <c r="CO370" s="625"/>
      <c r="CP370" s="625"/>
      <c r="CQ370" s="625"/>
      <c r="CR370" s="625"/>
      <c r="CS370" s="625"/>
      <c r="CT370" s="625"/>
      <c r="CU370" s="625"/>
      <c r="CV370" s="625"/>
      <c r="CW370" s="625"/>
      <c r="CX370" s="625"/>
      <c r="CY370" s="625"/>
      <c r="CZ370" s="625"/>
      <c r="DA370" s="625"/>
      <c r="DB370" s="625"/>
      <c r="DC370" s="625"/>
      <c r="DD370" s="625"/>
      <c r="DE370" s="625"/>
      <c r="DF370" s="625"/>
      <c r="DG370" s="625"/>
      <c r="DH370" s="625"/>
      <c r="DI370" s="625"/>
      <c r="DJ370" s="625"/>
      <c r="DK370" s="625"/>
      <c r="DL370" s="625"/>
      <c r="DM370" s="625"/>
      <c r="DN370" s="625"/>
      <c r="DO370" s="625"/>
      <c r="DP370" s="625"/>
    </row>
    <row r="371" spans="1:120" ht="38.25" customHeight="1">
      <c r="A371" s="54">
        <v>196</v>
      </c>
      <c r="B371" s="54" t="e">
        <f t="shared" ref="B371:B373" si="47">1+#REF!</f>
        <v>#REF!</v>
      </c>
      <c r="C371" s="55" t="s">
        <v>99</v>
      </c>
      <c r="D371" s="255">
        <v>2020</v>
      </c>
      <c r="E371" s="691" t="s">
        <v>1105</v>
      </c>
      <c r="F371" s="669">
        <v>44053</v>
      </c>
      <c r="G371" s="669"/>
      <c r="H371" s="59" t="s">
        <v>102</v>
      </c>
      <c r="I371" s="58" t="s">
        <v>6776</v>
      </c>
      <c r="J371" s="58" t="s">
        <v>6776</v>
      </c>
      <c r="K371" s="58" t="s">
        <v>6777</v>
      </c>
      <c r="L371" s="60" t="s">
        <v>570</v>
      </c>
      <c r="M371" s="368" t="s">
        <v>6778</v>
      </c>
      <c r="N371" s="62"/>
      <c r="O371" s="54">
        <v>1</v>
      </c>
      <c r="P371" s="56" t="s">
        <v>6779</v>
      </c>
      <c r="Q371" s="55" t="s">
        <v>696</v>
      </c>
      <c r="R371" s="54" t="s">
        <v>697</v>
      </c>
      <c r="S371" s="633">
        <v>44075</v>
      </c>
      <c r="T371" s="624">
        <v>44135</v>
      </c>
      <c r="U371" s="622"/>
      <c r="V371" s="54"/>
      <c r="W371" s="65">
        <f t="shared" si="44"/>
        <v>44135</v>
      </c>
      <c r="X371" s="57"/>
      <c r="Y371" s="62"/>
      <c r="Z371" s="54"/>
      <c r="AA371" s="116"/>
      <c r="AB371" s="62"/>
      <c r="AC371" s="62"/>
      <c r="AD371" s="62"/>
      <c r="AE371" s="54"/>
      <c r="AF371" s="57"/>
      <c r="AG371" s="62"/>
      <c r="AH371" s="62"/>
      <c r="AI371" s="57"/>
      <c r="AJ371" s="62"/>
      <c r="AK371" s="62"/>
      <c r="AL371" s="62"/>
      <c r="AM371" s="54"/>
      <c r="AN371" s="57"/>
      <c r="AO371" s="62"/>
      <c r="AP371" s="54"/>
      <c r="AQ371" s="116"/>
      <c r="AR371" s="62"/>
      <c r="AS371" s="62"/>
      <c r="AT371" s="62"/>
      <c r="AU371" s="54"/>
      <c r="AV371" s="636">
        <v>44169</v>
      </c>
      <c r="AW371" s="648" t="s">
        <v>6780</v>
      </c>
      <c r="AX371" s="651">
        <v>1</v>
      </c>
      <c r="AY371" s="57">
        <v>44183</v>
      </c>
      <c r="AZ371" s="80" t="s">
        <v>6781</v>
      </c>
      <c r="BA371" s="56" t="s">
        <v>123</v>
      </c>
      <c r="BB371" s="54">
        <v>90</v>
      </c>
      <c r="BC371" s="54" t="s">
        <v>115</v>
      </c>
      <c r="BD371" s="636">
        <v>44286</v>
      </c>
      <c r="BE371" s="368" t="s">
        <v>6782</v>
      </c>
      <c r="BF371" s="651">
        <v>0.2</v>
      </c>
      <c r="BG371" s="57">
        <v>44337</v>
      </c>
      <c r="BH371" s="368" t="s">
        <v>703</v>
      </c>
      <c r="BI371" s="56" t="s">
        <v>123</v>
      </c>
      <c r="BJ371" s="54">
        <v>30</v>
      </c>
      <c r="BK371" s="54" t="s">
        <v>115</v>
      </c>
      <c r="BL371" s="696">
        <v>44500</v>
      </c>
      <c r="BM371" s="627" t="s">
        <v>6783</v>
      </c>
      <c r="BN371" s="697">
        <v>1</v>
      </c>
      <c r="BO371" s="71">
        <v>44508</v>
      </c>
      <c r="BP371" s="368" t="s">
        <v>6784</v>
      </c>
      <c r="BQ371" s="56" t="s">
        <v>139</v>
      </c>
      <c r="BR371" s="71">
        <v>44519</v>
      </c>
      <c r="BS371" s="70" t="s">
        <v>6785</v>
      </c>
      <c r="BT371" s="54" t="s">
        <v>123</v>
      </c>
      <c r="BU371" s="54">
        <v>100</v>
      </c>
      <c r="BV371" s="54" t="s">
        <v>257</v>
      </c>
      <c r="BW371" s="60" t="s">
        <v>260</v>
      </c>
      <c r="BX371" s="60" t="s">
        <v>260</v>
      </c>
      <c r="BY371" s="54" t="s">
        <v>4218</v>
      </c>
      <c r="BZ371" s="70" t="s">
        <v>6785</v>
      </c>
      <c r="CA371" s="56" t="s">
        <v>123</v>
      </c>
      <c r="CB371" s="57">
        <v>44522</v>
      </c>
      <c r="CC371" s="54" t="s">
        <v>126</v>
      </c>
      <c r="CD371" s="62"/>
      <c r="CE371" s="625"/>
      <c r="CF371" s="625"/>
      <c r="CG371" s="625"/>
      <c r="CH371" s="625"/>
      <c r="CI371" s="625"/>
      <c r="CJ371" s="625"/>
      <c r="CK371" s="625"/>
      <c r="CL371" s="625"/>
      <c r="CM371" s="625"/>
      <c r="CN371" s="625"/>
      <c r="CO371" s="625"/>
      <c r="CP371" s="625"/>
      <c r="CQ371" s="625"/>
      <c r="CR371" s="625"/>
      <c r="CS371" s="625"/>
      <c r="CT371" s="625"/>
      <c r="CU371" s="625"/>
      <c r="CV371" s="625"/>
      <c r="CW371" s="625"/>
      <c r="CX371" s="625"/>
      <c r="CY371" s="625"/>
      <c r="CZ371" s="625"/>
      <c r="DA371" s="625"/>
      <c r="DB371" s="625"/>
      <c r="DC371" s="625"/>
      <c r="DD371" s="625"/>
      <c r="DE371" s="625"/>
      <c r="DF371" s="625"/>
      <c r="DG371" s="625"/>
      <c r="DH371" s="625"/>
      <c r="DI371" s="625"/>
      <c r="DJ371" s="625"/>
      <c r="DK371" s="625"/>
      <c r="DL371" s="625"/>
      <c r="DM371" s="625"/>
      <c r="DN371" s="625"/>
      <c r="DO371" s="625"/>
      <c r="DP371" s="625"/>
    </row>
    <row r="372" spans="1:120" ht="38.25" customHeight="1">
      <c r="A372" s="54">
        <v>197</v>
      </c>
      <c r="B372" s="54" t="e">
        <f t="shared" si="47"/>
        <v>#REF!</v>
      </c>
      <c r="C372" s="55" t="s">
        <v>99</v>
      </c>
      <c r="D372" s="255">
        <v>2020</v>
      </c>
      <c r="E372" s="691" t="s">
        <v>1105</v>
      </c>
      <c r="F372" s="669">
        <v>44053</v>
      </c>
      <c r="G372" s="669"/>
      <c r="H372" s="59" t="s">
        <v>102</v>
      </c>
      <c r="I372" s="58" t="s">
        <v>6786</v>
      </c>
      <c r="J372" s="58" t="s">
        <v>6786</v>
      </c>
      <c r="K372" s="58" t="s">
        <v>6787</v>
      </c>
      <c r="L372" s="60" t="s">
        <v>570</v>
      </c>
      <c r="M372" s="368" t="s">
        <v>6788</v>
      </c>
      <c r="N372" s="62"/>
      <c r="O372" s="54">
        <v>19</v>
      </c>
      <c r="P372" s="56" t="s">
        <v>6789</v>
      </c>
      <c r="Q372" s="55" t="s">
        <v>696</v>
      </c>
      <c r="R372" s="54" t="s">
        <v>697</v>
      </c>
      <c r="S372" s="633">
        <v>44075</v>
      </c>
      <c r="T372" s="624">
        <v>44135</v>
      </c>
      <c r="U372" s="622"/>
      <c r="V372" s="54"/>
      <c r="W372" s="65">
        <f t="shared" si="44"/>
        <v>44135</v>
      </c>
      <c r="X372" s="57"/>
      <c r="Y372" s="62"/>
      <c r="Z372" s="54"/>
      <c r="AA372" s="116"/>
      <c r="AB372" s="62"/>
      <c r="AC372" s="62"/>
      <c r="AD372" s="62"/>
      <c r="AE372" s="54"/>
      <c r="AF372" s="57"/>
      <c r="AG372" s="62"/>
      <c r="AH372" s="62"/>
      <c r="AI372" s="57"/>
      <c r="AJ372" s="62"/>
      <c r="AK372" s="62"/>
      <c r="AL372" s="62"/>
      <c r="AM372" s="54"/>
      <c r="AN372" s="57"/>
      <c r="AO372" s="62"/>
      <c r="AP372" s="54"/>
      <c r="AQ372" s="116"/>
      <c r="AR372" s="62"/>
      <c r="AS372" s="62"/>
      <c r="AT372" s="62"/>
      <c r="AU372" s="54"/>
      <c r="AV372" s="636">
        <v>44169</v>
      </c>
      <c r="AW372" s="648" t="s">
        <v>6769</v>
      </c>
      <c r="AX372" s="651">
        <v>1</v>
      </c>
      <c r="AY372" s="57">
        <v>44183</v>
      </c>
      <c r="AZ372" s="368" t="s">
        <v>701</v>
      </c>
      <c r="BA372" s="56" t="s">
        <v>123</v>
      </c>
      <c r="BB372" s="54">
        <v>50</v>
      </c>
      <c r="BC372" s="54" t="s">
        <v>115</v>
      </c>
      <c r="BD372" s="636">
        <v>44286</v>
      </c>
      <c r="BE372" s="368" t="s">
        <v>702</v>
      </c>
      <c r="BF372" s="651">
        <v>0</v>
      </c>
      <c r="BG372" s="57">
        <v>44337</v>
      </c>
      <c r="BH372" s="368" t="s">
        <v>703</v>
      </c>
      <c r="BI372" s="56" t="s">
        <v>123</v>
      </c>
      <c r="BJ372" s="54">
        <v>30</v>
      </c>
      <c r="BK372" s="54" t="s">
        <v>115</v>
      </c>
      <c r="BL372" s="696">
        <v>44500</v>
      </c>
      <c r="BM372" s="627" t="s">
        <v>6790</v>
      </c>
      <c r="BN372" s="697">
        <v>1</v>
      </c>
      <c r="BO372" s="71">
        <v>44508</v>
      </c>
      <c r="BP372" s="368" t="s">
        <v>6791</v>
      </c>
      <c r="BQ372" s="56" t="s">
        <v>139</v>
      </c>
      <c r="BR372" s="71">
        <v>44519</v>
      </c>
      <c r="BS372" s="70" t="s">
        <v>6792</v>
      </c>
      <c r="BT372" s="54" t="s">
        <v>123</v>
      </c>
      <c r="BU372" s="54">
        <v>100</v>
      </c>
      <c r="BV372" s="54" t="s">
        <v>257</v>
      </c>
      <c r="BW372" s="60" t="s">
        <v>260</v>
      </c>
      <c r="BX372" s="60" t="s">
        <v>260</v>
      </c>
      <c r="BY372" s="54" t="s">
        <v>4218</v>
      </c>
      <c r="BZ372" s="70" t="s">
        <v>6792</v>
      </c>
      <c r="CA372" s="56" t="s">
        <v>123</v>
      </c>
      <c r="CB372" s="57">
        <v>44522</v>
      </c>
      <c r="CC372" s="54" t="s">
        <v>126</v>
      </c>
      <c r="CD372" s="62"/>
      <c r="CE372" s="625"/>
      <c r="CF372" s="625"/>
      <c r="CG372" s="625"/>
      <c r="CH372" s="625"/>
      <c r="CI372" s="625"/>
      <c r="CJ372" s="625"/>
      <c r="CK372" s="625"/>
      <c r="CL372" s="625"/>
      <c r="CM372" s="625"/>
      <c r="CN372" s="625"/>
      <c r="CO372" s="625"/>
      <c r="CP372" s="625"/>
      <c r="CQ372" s="625"/>
      <c r="CR372" s="625"/>
      <c r="CS372" s="625"/>
      <c r="CT372" s="625"/>
      <c r="CU372" s="625"/>
      <c r="CV372" s="625"/>
      <c r="CW372" s="625"/>
      <c r="CX372" s="625"/>
      <c r="CY372" s="625"/>
      <c r="CZ372" s="625"/>
      <c r="DA372" s="625"/>
      <c r="DB372" s="625"/>
      <c r="DC372" s="625"/>
      <c r="DD372" s="625"/>
      <c r="DE372" s="625"/>
      <c r="DF372" s="625"/>
      <c r="DG372" s="625"/>
      <c r="DH372" s="625"/>
      <c r="DI372" s="625"/>
      <c r="DJ372" s="625"/>
      <c r="DK372" s="625"/>
      <c r="DL372" s="625"/>
      <c r="DM372" s="625"/>
      <c r="DN372" s="625"/>
      <c r="DO372" s="625"/>
      <c r="DP372" s="625"/>
    </row>
    <row r="373" spans="1:120" ht="38.25" customHeight="1">
      <c r="A373" s="54">
        <v>198</v>
      </c>
      <c r="B373" s="54" t="e">
        <f t="shared" si="47"/>
        <v>#REF!</v>
      </c>
      <c r="C373" s="55" t="s">
        <v>99</v>
      </c>
      <c r="D373" s="255">
        <v>2020</v>
      </c>
      <c r="E373" s="691" t="s">
        <v>1105</v>
      </c>
      <c r="F373" s="669">
        <v>44053</v>
      </c>
      <c r="G373" s="669"/>
      <c r="H373" s="59" t="s">
        <v>102</v>
      </c>
      <c r="I373" s="58" t="s">
        <v>6793</v>
      </c>
      <c r="J373" s="58" t="s">
        <v>6794</v>
      </c>
      <c r="K373" s="58" t="s">
        <v>6795</v>
      </c>
      <c r="L373" s="60" t="s">
        <v>570</v>
      </c>
      <c r="M373" s="623" t="s">
        <v>6796</v>
      </c>
      <c r="N373" s="62"/>
      <c r="O373" s="54">
        <v>2</v>
      </c>
      <c r="P373" s="56" t="s">
        <v>6797</v>
      </c>
      <c r="Q373" s="55" t="s">
        <v>696</v>
      </c>
      <c r="R373" s="54" t="s">
        <v>697</v>
      </c>
      <c r="S373" s="624">
        <v>44075</v>
      </c>
      <c r="T373" s="624">
        <v>44196</v>
      </c>
      <c r="U373" s="622"/>
      <c r="V373" s="54"/>
      <c r="W373" s="65">
        <f t="shared" si="44"/>
        <v>44196</v>
      </c>
      <c r="X373" s="57"/>
      <c r="Y373" s="62"/>
      <c r="Z373" s="54"/>
      <c r="AA373" s="116"/>
      <c r="AB373" s="62"/>
      <c r="AC373" s="62"/>
      <c r="AD373" s="62"/>
      <c r="AE373" s="54"/>
      <c r="AF373" s="57"/>
      <c r="AG373" s="62"/>
      <c r="AH373" s="62"/>
      <c r="AI373" s="57"/>
      <c r="AJ373" s="62"/>
      <c r="AK373" s="62"/>
      <c r="AL373" s="62"/>
      <c r="AM373" s="54"/>
      <c r="AN373" s="57"/>
      <c r="AO373" s="62"/>
      <c r="AP373" s="54"/>
      <c r="AQ373" s="116"/>
      <c r="AR373" s="62"/>
      <c r="AS373" s="62"/>
      <c r="AT373" s="62"/>
      <c r="AU373" s="54"/>
      <c r="AV373" s="636">
        <v>44169</v>
      </c>
      <c r="AW373" s="648" t="s">
        <v>6798</v>
      </c>
      <c r="AX373" s="651">
        <v>1</v>
      </c>
      <c r="AY373" s="57">
        <v>44183</v>
      </c>
      <c r="AZ373" s="80" t="s">
        <v>6799</v>
      </c>
      <c r="BA373" s="56" t="s">
        <v>123</v>
      </c>
      <c r="BB373" s="54">
        <v>100</v>
      </c>
      <c r="BC373" s="54" t="s">
        <v>257</v>
      </c>
      <c r="BD373" s="636">
        <v>44286</v>
      </c>
      <c r="BE373" s="368" t="s">
        <v>1104</v>
      </c>
      <c r="BF373" s="651">
        <v>0</v>
      </c>
      <c r="BG373" s="57">
        <v>44337</v>
      </c>
      <c r="BH373" s="368" t="s">
        <v>6800</v>
      </c>
      <c r="BI373" s="56" t="s">
        <v>123</v>
      </c>
      <c r="BJ373" s="54">
        <v>100</v>
      </c>
      <c r="BK373" s="54" t="s">
        <v>257</v>
      </c>
      <c r="BL373" s="696">
        <v>44500</v>
      </c>
      <c r="BM373" s="627" t="s">
        <v>6801</v>
      </c>
      <c r="BN373" s="697">
        <v>1</v>
      </c>
      <c r="BO373" s="71">
        <v>44508</v>
      </c>
      <c r="BP373" s="368" t="s">
        <v>6802</v>
      </c>
      <c r="BQ373" s="56" t="s">
        <v>1123</v>
      </c>
      <c r="BR373" s="71">
        <v>44519</v>
      </c>
      <c r="BS373" s="70" t="s">
        <v>6803</v>
      </c>
      <c r="BT373" s="54" t="s">
        <v>123</v>
      </c>
      <c r="BU373" s="54">
        <v>100</v>
      </c>
      <c r="BV373" s="54" t="s">
        <v>257</v>
      </c>
      <c r="BW373" s="60" t="s">
        <v>260</v>
      </c>
      <c r="BX373" s="60" t="s">
        <v>260</v>
      </c>
      <c r="BY373" s="54" t="s">
        <v>4218</v>
      </c>
      <c r="BZ373" s="70" t="s">
        <v>6803</v>
      </c>
      <c r="CA373" s="56" t="s">
        <v>123</v>
      </c>
      <c r="CB373" s="57">
        <v>44522</v>
      </c>
      <c r="CC373" s="54" t="s">
        <v>126</v>
      </c>
      <c r="CD373" s="62"/>
      <c r="CE373" s="625"/>
      <c r="CF373" s="625"/>
      <c r="CG373" s="625"/>
      <c r="CH373" s="625"/>
      <c r="CI373" s="625"/>
      <c r="CJ373" s="625"/>
      <c r="CK373" s="625"/>
      <c r="CL373" s="625"/>
      <c r="CM373" s="625"/>
      <c r="CN373" s="625"/>
      <c r="CO373" s="625"/>
      <c r="CP373" s="625"/>
      <c r="CQ373" s="625"/>
      <c r="CR373" s="625"/>
      <c r="CS373" s="625"/>
      <c r="CT373" s="625"/>
      <c r="CU373" s="625"/>
      <c r="CV373" s="625"/>
      <c r="CW373" s="625"/>
      <c r="CX373" s="625"/>
      <c r="CY373" s="625"/>
      <c r="CZ373" s="625"/>
      <c r="DA373" s="625"/>
      <c r="DB373" s="625"/>
      <c r="DC373" s="625"/>
      <c r="DD373" s="625"/>
      <c r="DE373" s="625"/>
      <c r="DF373" s="625"/>
      <c r="DG373" s="625"/>
      <c r="DH373" s="625"/>
      <c r="DI373" s="625"/>
      <c r="DJ373" s="625"/>
      <c r="DK373" s="625"/>
      <c r="DL373" s="625"/>
      <c r="DM373" s="625"/>
      <c r="DN373" s="625"/>
      <c r="DO373" s="625"/>
      <c r="DP373" s="625"/>
    </row>
    <row r="374" spans="1:120" ht="38.25" customHeight="1">
      <c r="A374" s="54">
        <v>0</v>
      </c>
      <c r="B374" s="54" t="e">
        <f t="shared" ref="B374:B383" si="48">1+B373</f>
        <v>#REF!</v>
      </c>
      <c r="C374" s="55" t="s">
        <v>99</v>
      </c>
      <c r="D374" s="255">
        <v>2020</v>
      </c>
      <c r="E374" s="691" t="s">
        <v>1105</v>
      </c>
      <c r="F374" s="669">
        <v>44053</v>
      </c>
      <c r="G374" s="669"/>
      <c r="H374" s="59" t="s">
        <v>102</v>
      </c>
      <c r="I374" s="58" t="s">
        <v>6804</v>
      </c>
      <c r="J374" s="58" t="s">
        <v>6804</v>
      </c>
      <c r="K374" s="58" t="s">
        <v>6795</v>
      </c>
      <c r="L374" s="60" t="s">
        <v>570</v>
      </c>
      <c r="M374" s="623" t="s">
        <v>6805</v>
      </c>
      <c r="N374" s="62"/>
      <c r="O374" s="54">
        <v>1</v>
      </c>
      <c r="P374" s="56" t="s">
        <v>6806</v>
      </c>
      <c r="Q374" s="55" t="s">
        <v>696</v>
      </c>
      <c r="R374" s="54" t="s">
        <v>697</v>
      </c>
      <c r="S374" s="624">
        <v>44075</v>
      </c>
      <c r="T374" s="624">
        <v>44196</v>
      </c>
      <c r="U374" s="622"/>
      <c r="V374" s="54"/>
      <c r="W374" s="65">
        <f t="shared" si="44"/>
        <v>44196</v>
      </c>
      <c r="X374" s="57"/>
      <c r="Y374" s="62"/>
      <c r="Z374" s="54"/>
      <c r="AA374" s="116"/>
      <c r="AB374" s="62"/>
      <c r="AC374" s="62"/>
      <c r="AD374" s="62"/>
      <c r="AE374" s="54"/>
      <c r="AF374" s="57"/>
      <c r="AG374" s="62"/>
      <c r="AH374" s="62"/>
      <c r="AI374" s="57"/>
      <c r="AJ374" s="62"/>
      <c r="AK374" s="62"/>
      <c r="AL374" s="62"/>
      <c r="AM374" s="54"/>
      <c r="AN374" s="57"/>
      <c r="AO374" s="62"/>
      <c r="AP374" s="54"/>
      <c r="AQ374" s="116"/>
      <c r="AR374" s="62"/>
      <c r="AS374" s="62"/>
      <c r="AT374" s="62"/>
      <c r="AU374" s="54"/>
      <c r="AV374" s="636">
        <v>44169</v>
      </c>
      <c r="AW374" s="648" t="s">
        <v>6807</v>
      </c>
      <c r="AX374" s="651">
        <v>1</v>
      </c>
      <c r="AY374" s="57">
        <v>44183</v>
      </c>
      <c r="AZ374" s="80" t="s">
        <v>6799</v>
      </c>
      <c r="BA374" s="56" t="s">
        <v>123</v>
      </c>
      <c r="BB374" s="54">
        <v>100</v>
      </c>
      <c r="BC374" s="54" t="s">
        <v>257</v>
      </c>
      <c r="BD374" s="636">
        <v>44286</v>
      </c>
      <c r="BE374" s="368" t="s">
        <v>1104</v>
      </c>
      <c r="BF374" s="651">
        <v>0</v>
      </c>
      <c r="BG374" s="57">
        <v>44337</v>
      </c>
      <c r="BH374" s="368" t="s">
        <v>6808</v>
      </c>
      <c r="BI374" s="56" t="s">
        <v>123</v>
      </c>
      <c r="BJ374" s="54">
        <v>100</v>
      </c>
      <c r="BK374" s="54" t="s">
        <v>257</v>
      </c>
      <c r="BL374" s="696">
        <v>44500</v>
      </c>
      <c r="BM374" s="627" t="s">
        <v>343</v>
      </c>
      <c r="BN374" s="703">
        <v>0</v>
      </c>
      <c r="BO374" s="71">
        <v>44508</v>
      </c>
      <c r="BP374" s="368" t="s">
        <v>344</v>
      </c>
      <c r="BQ374" s="56" t="s">
        <v>139</v>
      </c>
      <c r="BR374" s="71">
        <v>44519</v>
      </c>
      <c r="BS374" s="70" t="s">
        <v>6809</v>
      </c>
      <c r="BT374" s="54" t="s">
        <v>123</v>
      </c>
      <c r="BU374" s="54">
        <v>100</v>
      </c>
      <c r="BV374" s="54" t="s">
        <v>257</v>
      </c>
      <c r="BW374" s="60" t="s">
        <v>260</v>
      </c>
      <c r="BX374" s="60" t="s">
        <v>260</v>
      </c>
      <c r="BY374" s="54" t="s">
        <v>4218</v>
      </c>
      <c r="BZ374" s="70" t="s">
        <v>6809</v>
      </c>
      <c r="CA374" s="56" t="s">
        <v>123</v>
      </c>
      <c r="CB374" s="57">
        <v>44522</v>
      </c>
      <c r="CC374" s="54" t="s">
        <v>126</v>
      </c>
      <c r="CD374" s="62"/>
      <c r="CE374" s="625"/>
      <c r="CF374" s="625"/>
      <c r="CG374" s="625"/>
      <c r="CH374" s="625"/>
      <c r="CI374" s="625"/>
      <c r="CJ374" s="625"/>
      <c r="CK374" s="625"/>
      <c r="CL374" s="625"/>
      <c r="CM374" s="625"/>
      <c r="CN374" s="625"/>
      <c r="CO374" s="625"/>
      <c r="CP374" s="625"/>
      <c r="CQ374" s="625"/>
      <c r="CR374" s="625"/>
      <c r="CS374" s="625"/>
      <c r="CT374" s="625"/>
      <c r="CU374" s="625"/>
      <c r="CV374" s="625"/>
      <c r="CW374" s="625"/>
      <c r="CX374" s="625"/>
      <c r="CY374" s="625"/>
      <c r="CZ374" s="625"/>
      <c r="DA374" s="625"/>
      <c r="DB374" s="625"/>
      <c r="DC374" s="625"/>
      <c r="DD374" s="625"/>
      <c r="DE374" s="625"/>
      <c r="DF374" s="625"/>
      <c r="DG374" s="625"/>
      <c r="DH374" s="625"/>
      <c r="DI374" s="625"/>
      <c r="DJ374" s="625"/>
      <c r="DK374" s="625"/>
      <c r="DL374" s="625"/>
      <c r="DM374" s="625"/>
      <c r="DN374" s="625"/>
      <c r="DO374" s="625"/>
      <c r="DP374" s="625"/>
    </row>
    <row r="375" spans="1:120" ht="38.25" customHeight="1">
      <c r="A375" s="54">
        <v>203</v>
      </c>
      <c r="B375" s="54" t="e">
        <f t="shared" si="48"/>
        <v>#REF!</v>
      </c>
      <c r="C375" s="55" t="s">
        <v>99</v>
      </c>
      <c r="D375" s="56">
        <v>2020</v>
      </c>
      <c r="E375" s="648" t="s">
        <v>1105</v>
      </c>
      <c r="F375" s="57">
        <v>44053</v>
      </c>
      <c r="G375" s="57"/>
      <c r="H375" s="59" t="s">
        <v>102</v>
      </c>
      <c r="I375" s="58" t="s">
        <v>6810</v>
      </c>
      <c r="J375" s="58" t="s">
        <v>6811</v>
      </c>
      <c r="K375" s="58" t="s">
        <v>2669</v>
      </c>
      <c r="L375" s="60" t="s">
        <v>570</v>
      </c>
      <c r="M375" s="623" t="s">
        <v>6812</v>
      </c>
      <c r="N375" s="62"/>
      <c r="O375" s="66">
        <v>1</v>
      </c>
      <c r="P375" s="56" t="s">
        <v>6813</v>
      </c>
      <c r="Q375" s="55" t="s">
        <v>1210</v>
      </c>
      <c r="R375" s="56" t="s">
        <v>697</v>
      </c>
      <c r="S375" s="624">
        <v>44075</v>
      </c>
      <c r="T375" s="624">
        <v>44135</v>
      </c>
      <c r="U375" s="622"/>
      <c r="V375" s="54"/>
      <c r="W375" s="65">
        <f t="shared" si="44"/>
        <v>44135</v>
      </c>
      <c r="X375" s="57"/>
      <c r="Y375" s="62"/>
      <c r="Z375" s="54"/>
      <c r="AA375" s="116"/>
      <c r="AB375" s="62"/>
      <c r="AC375" s="62"/>
      <c r="AD375" s="62"/>
      <c r="AE375" s="54"/>
      <c r="AF375" s="57"/>
      <c r="AG375" s="62"/>
      <c r="AH375" s="62"/>
      <c r="AI375" s="57"/>
      <c r="AJ375" s="62"/>
      <c r="AK375" s="62"/>
      <c r="AL375" s="62"/>
      <c r="AM375" s="54"/>
      <c r="AN375" s="57"/>
      <c r="AO375" s="62"/>
      <c r="AP375" s="54"/>
      <c r="AQ375" s="116"/>
      <c r="AR375" s="62"/>
      <c r="AS375" s="62"/>
      <c r="AT375" s="62"/>
      <c r="AU375" s="54"/>
      <c r="AV375" s="57">
        <v>44169</v>
      </c>
      <c r="AW375" s="653" t="s">
        <v>1211</v>
      </c>
      <c r="AX375" s="54">
        <v>0</v>
      </c>
      <c r="AY375" s="57">
        <v>44183</v>
      </c>
      <c r="AZ375" s="62" t="s">
        <v>377</v>
      </c>
      <c r="BA375" s="56" t="s">
        <v>123</v>
      </c>
      <c r="BB375" s="54">
        <v>0</v>
      </c>
      <c r="BC375" s="54" t="s">
        <v>115</v>
      </c>
      <c r="BD375" s="57">
        <v>44286</v>
      </c>
      <c r="BE375" s="648" t="s">
        <v>6814</v>
      </c>
      <c r="BF375" s="68">
        <v>0</v>
      </c>
      <c r="BG375" s="57">
        <v>44336</v>
      </c>
      <c r="BH375" s="368" t="s">
        <v>1214</v>
      </c>
      <c r="BI375" s="56" t="s">
        <v>123</v>
      </c>
      <c r="BJ375" s="54">
        <v>0</v>
      </c>
      <c r="BK375" s="54" t="s">
        <v>115</v>
      </c>
      <c r="BL375" s="71">
        <v>44500</v>
      </c>
      <c r="BM375" s="704" t="s">
        <v>6815</v>
      </c>
      <c r="BN375" s="68">
        <f>1/1</f>
        <v>1</v>
      </c>
      <c r="BO375" s="71">
        <v>44508</v>
      </c>
      <c r="BP375" s="368" t="s">
        <v>6816</v>
      </c>
      <c r="BQ375" s="54" t="s">
        <v>139</v>
      </c>
      <c r="BR375" s="71">
        <v>44522</v>
      </c>
      <c r="BS375" s="56" t="s">
        <v>6817</v>
      </c>
      <c r="BT375" s="54" t="s">
        <v>220</v>
      </c>
      <c r="BU375" s="68">
        <v>1</v>
      </c>
      <c r="BV375" s="695" t="s">
        <v>257</v>
      </c>
      <c r="BW375" s="60" t="s">
        <v>310</v>
      </c>
      <c r="BX375" s="60" t="s">
        <v>260</v>
      </c>
      <c r="BY375" s="54" t="s">
        <v>4218</v>
      </c>
      <c r="BZ375" s="56" t="s">
        <v>6818</v>
      </c>
      <c r="CA375" s="56"/>
      <c r="CB375" s="57"/>
      <c r="CC375" s="54"/>
      <c r="CD375" s="62"/>
      <c r="CE375" s="625"/>
      <c r="CF375" s="625"/>
      <c r="CG375" s="625"/>
      <c r="CH375" s="625"/>
      <c r="CI375" s="625"/>
      <c r="CJ375" s="625"/>
      <c r="CK375" s="625"/>
      <c r="CL375" s="625"/>
      <c r="CM375" s="625"/>
      <c r="CN375" s="625"/>
      <c r="CO375" s="625"/>
      <c r="CP375" s="625"/>
      <c r="CQ375" s="625"/>
      <c r="CR375" s="625"/>
      <c r="CS375" s="625"/>
      <c r="CT375" s="625"/>
      <c r="CU375" s="625"/>
      <c r="CV375" s="625"/>
      <c r="CW375" s="625"/>
      <c r="CX375" s="625"/>
      <c r="CY375" s="625"/>
      <c r="CZ375" s="625"/>
      <c r="DA375" s="625"/>
      <c r="DB375" s="625"/>
      <c r="DC375" s="625"/>
      <c r="DD375" s="625"/>
      <c r="DE375" s="625"/>
      <c r="DF375" s="625"/>
      <c r="DG375" s="625"/>
      <c r="DH375" s="625"/>
      <c r="DI375" s="625"/>
      <c r="DJ375" s="625"/>
      <c r="DK375" s="625"/>
      <c r="DL375" s="625"/>
      <c r="DM375" s="625"/>
      <c r="DN375" s="625"/>
      <c r="DO375" s="625"/>
      <c r="DP375" s="625"/>
    </row>
    <row r="376" spans="1:120" ht="38.25" customHeight="1">
      <c r="A376" s="54">
        <v>206</v>
      </c>
      <c r="B376" s="54" t="e">
        <f t="shared" si="48"/>
        <v>#REF!</v>
      </c>
      <c r="C376" s="55" t="s">
        <v>99</v>
      </c>
      <c r="D376" s="255">
        <v>2020</v>
      </c>
      <c r="E376" s="657" t="s">
        <v>1105</v>
      </c>
      <c r="F376" s="669">
        <v>44053</v>
      </c>
      <c r="G376" s="669"/>
      <c r="H376" s="59" t="s">
        <v>102</v>
      </c>
      <c r="I376" s="58" t="s">
        <v>6819</v>
      </c>
      <c r="J376" s="58" t="s">
        <v>6819</v>
      </c>
      <c r="K376" s="81" t="s">
        <v>6820</v>
      </c>
      <c r="L376" s="60" t="s">
        <v>570</v>
      </c>
      <c r="M376" s="623" t="s">
        <v>6821</v>
      </c>
      <c r="N376" s="62"/>
      <c r="O376" s="56">
        <v>1</v>
      </c>
      <c r="P376" s="56" t="s">
        <v>6822</v>
      </c>
      <c r="Q376" s="55" t="s">
        <v>6823</v>
      </c>
      <c r="R376" s="56" t="s">
        <v>6824</v>
      </c>
      <c r="S376" s="633">
        <v>44075</v>
      </c>
      <c r="T376" s="633">
        <v>44135</v>
      </c>
      <c r="U376" s="622" t="s">
        <v>111</v>
      </c>
      <c r="V376" s="54">
        <v>181</v>
      </c>
      <c r="W376" s="65">
        <f t="shared" si="44"/>
        <v>44316</v>
      </c>
      <c r="X376" s="57"/>
      <c r="Y376" s="62"/>
      <c r="Z376" s="54"/>
      <c r="AA376" s="116"/>
      <c r="AB376" s="62"/>
      <c r="AC376" s="62"/>
      <c r="AD376" s="62"/>
      <c r="AE376" s="54"/>
      <c r="AF376" s="57"/>
      <c r="AG376" s="62"/>
      <c r="AH376" s="62"/>
      <c r="AI376" s="57"/>
      <c r="AJ376" s="62"/>
      <c r="AK376" s="62"/>
      <c r="AL376" s="62"/>
      <c r="AM376" s="54"/>
      <c r="AN376" s="57"/>
      <c r="AO376" s="62"/>
      <c r="AP376" s="54"/>
      <c r="AQ376" s="116"/>
      <c r="AR376" s="62"/>
      <c r="AS376" s="62"/>
      <c r="AT376" s="62"/>
      <c r="AU376" s="54"/>
      <c r="AV376" s="57">
        <v>44168</v>
      </c>
      <c r="AW376" s="648" t="s">
        <v>535</v>
      </c>
      <c r="AX376" s="68">
        <v>0.8</v>
      </c>
      <c r="AY376" s="57">
        <v>44181</v>
      </c>
      <c r="AZ376" s="67" t="s">
        <v>6825</v>
      </c>
      <c r="BA376" s="56" t="s">
        <v>186</v>
      </c>
      <c r="BB376" s="68">
        <v>0.8</v>
      </c>
      <c r="BC376" s="54" t="s">
        <v>133</v>
      </c>
      <c r="BD376" s="57">
        <v>44286</v>
      </c>
      <c r="BE376" s="648" t="s">
        <v>6826</v>
      </c>
      <c r="BF376" s="68">
        <v>0</v>
      </c>
      <c r="BG376" s="57">
        <v>44340</v>
      </c>
      <c r="BH376" s="627" t="s">
        <v>6827</v>
      </c>
      <c r="BI376" s="56" t="s">
        <v>123</v>
      </c>
      <c r="BJ376" s="68">
        <v>0</v>
      </c>
      <c r="BK376" s="54" t="s">
        <v>133</v>
      </c>
      <c r="BL376" s="71">
        <v>44500</v>
      </c>
      <c r="BM376" s="56" t="s">
        <v>6828</v>
      </c>
      <c r="BN376" s="68">
        <v>1</v>
      </c>
      <c r="BO376" s="71">
        <v>44508</v>
      </c>
      <c r="BP376" s="67" t="s">
        <v>6829</v>
      </c>
      <c r="BQ376" s="54" t="s">
        <v>139</v>
      </c>
      <c r="BR376" s="71">
        <v>44518</v>
      </c>
      <c r="BS376" s="56" t="s">
        <v>6830</v>
      </c>
      <c r="BT376" s="54" t="s">
        <v>220</v>
      </c>
      <c r="BU376" s="68">
        <v>1</v>
      </c>
      <c r="BV376" s="699" t="s">
        <v>257</v>
      </c>
      <c r="BW376" s="60"/>
      <c r="BX376" s="60"/>
      <c r="BY376" s="54" t="s">
        <v>4218</v>
      </c>
      <c r="BZ376" s="62"/>
      <c r="CA376" s="56"/>
      <c r="CB376" s="57"/>
      <c r="CC376" s="54"/>
      <c r="CD376" s="62"/>
      <c r="CE376" s="625"/>
      <c r="CF376" s="625"/>
      <c r="CG376" s="625"/>
      <c r="CH376" s="625"/>
      <c r="CI376" s="625"/>
      <c r="CJ376" s="625"/>
      <c r="CK376" s="625"/>
      <c r="CL376" s="625"/>
      <c r="CM376" s="625"/>
      <c r="CN376" s="625"/>
      <c r="CO376" s="625"/>
      <c r="CP376" s="625"/>
      <c r="CQ376" s="625"/>
      <c r="CR376" s="625"/>
      <c r="CS376" s="625"/>
      <c r="CT376" s="625"/>
      <c r="CU376" s="625"/>
      <c r="CV376" s="625"/>
      <c r="CW376" s="625"/>
      <c r="CX376" s="625"/>
      <c r="CY376" s="625"/>
      <c r="CZ376" s="625"/>
      <c r="DA376" s="625"/>
      <c r="DB376" s="625"/>
      <c r="DC376" s="625"/>
      <c r="DD376" s="625"/>
      <c r="DE376" s="625"/>
      <c r="DF376" s="625"/>
      <c r="DG376" s="625"/>
      <c r="DH376" s="625"/>
      <c r="DI376" s="625"/>
      <c r="DJ376" s="625"/>
      <c r="DK376" s="625"/>
      <c r="DL376" s="625"/>
      <c r="DM376" s="625"/>
      <c r="DN376" s="625"/>
      <c r="DO376" s="625"/>
      <c r="DP376" s="625"/>
    </row>
    <row r="377" spans="1:120" ht="38.25" customHeight="1">
      <c r="A377" s="54">
        <v>209</v>
      </c>
      <c r="B377" s="54" t="e">
        <f t="shared" si="48"/>
        <v>#REF!</v>
      </c>
      <c r="C377" s="55" t="s">
        <v>99</v>
      </c>
      <c r="D377" s="255">
        <v>2020</v>
      </c>
      <c r="E377" s="691" t="s">
        <v>1105</v>
      </c>
      <c r="F377" s="669">
        <v>44053</v>
      </c>
      <c r="G377" s="669"/>
      <c r="H377" s="59" t="s">
        <v>102</v>
      </c>
      <c r="I377" s="58" t="s">
        <v>6831</v>
      </c>
      <c r="J377" s="58" t="s">
        <v>6831</v>
      </c>
      <c r="K377" s="58" t="s">
        <v>6832</v>
      </c>
      <c r="L377" s="60" t="s">
        <v>570</v>
      </c>
      <c r="M377" s="623" t="s">
        <v>6833</v>
      </c>
      <c r="N377" s="62"/>
      <c r="O377" s="199">
        <v>1</v>
      </c>
      <c r="P377" s="56" t="s">
        <v>6834</v>
      </c>
      <c r="Q377" s="55" t="s">
        <v>1210</v>
      </c>
      <c r="R377" s="54" t="s">
        <v>697</v>
      </c>
      <c r="S377" s="624">
        <v>44075</v>
      </c>
      <c r="T377" s="624">
        <v>44150</v>
      </c>
      <c r="U377" s="622"/>
      <c r="V377" s="54"/>
      <c r="W377" s="65">
        <f t="shared" si="44"/>
        <v>44150</v>
      </c>
      <c r="X377" s="57"/>
      <c r="Y377" s="62"/>
      <c r="Z377" s="54"/>
      <c r="AA377" s="116"/>
      <c r="AB377" s="62"/>
      <c r="AC377" s="62"/>
      <c r="AD377" s="62"/>
      <c r="AE377" s="54"/>
      <c r="AF377" s="57"/>
      <c r="AG377" s="62"/>
      <c r="AH377" s="62"/>
      <c r="AI377" s="57"/>
      <c r="AJ377" s="62"/>
      <c r="AK377" s="62"/>
      <c r="AL377" s="62"/>
      <c r="AM377" s="54"/>
      <c r="AN377" s="57"/>
      <c r="AO377" s="62"/>
      <c r="AP377" s="54"/>
      <c r="AQ377" s="116"/>
      <c r="AR377" s="62"/>
      <c r="AS377" s="62"/>
      <c r="AT377" s="62"/>
      <c r="AU377" s="54"/>
      <c r="AV377" s="57">
        <v>44169</v>
      </c>
      <c r="AW377" s="653" t="s">
        <v>1211</v>
      </c>
      <c r="AX377" s="54">
        <v>0</v>
      </c>
      <c r="AY377" s="57">
        <v>44182</v>
      </c>
      <c r="AZ377" s="368" t="s">
        <v>1212</v>
      </c>
      <c r="BA377" s="56" t="s">
        <v>119</v>
      </c>
      <c r="BB377" s="68">
        <v>0</v>
      </c>
      <c r="BC377" s="54" t="s">
        <v>115</v>
      </c>
      <c r="BD377" s="57">
        <v>44286</v>
      </c>
      <c r="BE377" s="648" t="s">
        <v>6835</v>
      </c>
      <c r="BF377" s="68">
        <v>1</v>
      </c>
      <c r="BG377" s="57">
        <v>44336</v>
      </c>
      <c r="BH377" s="368" t="s">
        <v>6836</v>
      </c>
      <c r="BI377" s="56" t="s">
        <v>123</v>
      </c>
      <c r="BJ377" s="68">
        <v>1</v>
      </c>
      <c r="BK377" s="54" t="s">
        <v>257</v>
      </c>
      <c r="BL377" s="71">
        <v>44500</v>
      </c>
      <c r="BM377" s="704" t="s">
        <v>343</v>
      </c>
      <c r="BN377" s="54">
        <v>0</v>
      </c>
      <c r="BO377" s="71">
        <v>44508</v>
      </c>
      <c r="BP377" s="368" t="s">
        <v>6837</v>
      </c>
      <c r="BQ377" s="54" t="s">
        <v>139</v>
      </c>
      <c r="BR377" s="71">
        <v>44522</v>
      </c>
      <c r="BS377" s="56" t="s">
        <v>6837</v>
      </c>
      <c r="BT377" s="54" t="s">
        <v>220</v>
      </c>
      <c r="BU377" s="68">
        <v>1</v>
      </c>
      <c r="BV377" s="695" t="s">
        <v>257</v>
      </c>
      <c r="BW377" s="60" t="s">
        <v>310</v>
      </c>
      <c r="BX377" s="60" t="s">
        <v>260</v>
      </c>
      <c r="BY377" s="54" t="s">
        <v>4218</v>
      </c>
      <c r="BZ377" s="56" t="s">
        <v>6818</v>
      </c>
      <c r="CA377" s="56"/>
      <c r="CB377" s="57"/>
      <c r="CC377" s="54"/>
      <c r="CD377" s="62"/>
      <c r="CE377" s="625"/>
      <c r="CF377" s="625"/>
      <c r="CG377" s="625"/>
      <c r="CH377" s="625"/>
      <c r="CI377" s="625"/>
      <c r="CJ377" s="625"/>
      <c r="CK377" s="625"/>
      <c r="CL377" s="625"/>
      <c r="CM377" s="625"/>
      <c r="CN377" s="625"/>
      <c r="CO377" s="625"/>
      <c r="CP377" s="625"/>
      <c r="CQ377" s="625"/>
      <c r="CR377" s="625"/>
      <c r="CS377" s="625"/>
      <c r="CT377" s="625"/>
      <c r="CU377" s="625"/>
      <c r="CV377" s="625"/>
      <c r="CW377" s="625"/>
      <c r="CX377" s="625"/>
      <c r="CY377" s="625"/>
      <c r="CZ377" s="625"/>
      <c r="DA377" s="625"/>
      <c r="DB377" s="625"/>
      <c r="DC377" s="625"/>
      <c r="DD377" s="625"/>
      <c r="DE377" s="625"/>
      <c r="DF377" s="625"/>
      <c r="DG377" s="625"/>
      <c r="DH377" s="625"/>
      <c r="DI377" s="625"/>
      <c r="DJ377" s="625"/>
      <c r="DK377" s="625"/>
      <c r="DL377" s="625"/>
      <c r="DM377" s="625"/>
      <c r="DN377" s="625"/>
      <c r="DO377" s="625"/>
      <c r="DP377" s="625"/>
    </row>
    <row r="378" spans="1:120" ht="38.25" customHeight="1">
      <c r="A378" s="54">
        <v>218</v>
      </c>
      <c r="B378" s="54" t="e">
        <f t="shared" si="48"/>
        <v>#REF!</v>
      </c>
      <c r="C378" s="55" t="s">
        <v>99</v>
      </c>
      <c r="D378" s="255">
        <v>2020</v>
      </c>
      <c r="E378" s="691" t="s">
        <v>1105</v>
      </c>
      <c r="F378" s="669">
        <v>44053</v>
      </c>
      <c r="G378" s="669"/>
      <c r="H378" s="59" t="s">
        <v>102</v>
      </c>
      <c r="I378" s="58" t="s">
        <v>6838</v>
      </c>
      <c r="J378" s="58" t="s">
        <v>6838</v>
      </c>
      <c r="K378" s="58" t="s">
        <v>6839</v>
      </c>
      <c r="L378" s="60" t="s">
        <v>570</v>
      </c>
      <c r="M378" s="623" t="s">
        <v>6840</v>
      </c>
      <c r="N378" s="62"/>
      <c r="O378" s="56">
        <v>1</v>
      </c>
      <c r="P378" s="56" t="s">
        <v>6841</v>
      </c>
      <c r="Q378" s="55" t="s">
        <v>3378</v>
      </c>
      <c r="R378" s="56" t="s">
        <v>6378</v>
      </c>
      <c r="S378" s="624">
        <v>44075</v>
      </c>
      <c r="T378" s="624">
        <v>44150</v>
      </c>
      <c r="U378" s="622"/>
      <c r="V378" s="54"/>
      <c r="W378" s="65">
        <f t="shared" si="44"/>
        <v>44150</v>
      </c>
      <c r="X378" s="57"/>
      <c r="Y378" s="62"/>
      <c r="Z378" s="54"/>
      <c r="AA378" s="116"/>
      <c r="AB378" s="62"/>
      <c r="AC378" s="62"/>
      <c r="AD378" s="62"/>
      <c r="AE378" s="54"/>
      <c r="AF378" s="57"/>
      <c r="AG378" s="62"/>
      <c r="AH378" s="62"/>
      <c r="AI378" s="57"/>
      <c r="AJ378" s="62"/>
      <c r="AK378" s="62"/>
      <c r="AL378" s="62"/>
      <c r="AM378" s="54"/>
      <c r="AN378" s="57"/>
      <c r="AO378" s="62"/>
      <c r="AP378" s="54"/>
      <c r="AQ378" s="116"/>
      <c r="AR378" s="62"/>
      <c r="AS378" s="62"/>
      <c r="AT378" s="62"/>
      <c r="AU378" s="54"/>
      <c r="AV378" s="57">
        <v>44169</v>
      </c>
      <c r="AW378" s="648" t="s">
        <v>6842</v>
      </c>
      <c r="AX378" s="54"/>
      <c r="AY378" s="57" t="s">
        <v>5761</v>
      </c>
      <c r="AZ378" s="62" t="s">
        <v>6843</v>
      </c>
      <c r="BA378" s="56" t="s">
        <v>186</v>
      </c>
      <c r="BB378" s="62"/>
      <c r="BC378" s="54" t="s">
        <v>115</v>
      </c>
      <c r="BD378" s="57">
        <v>44286</v>
      </c>
      <c r="BE378" s="648" t="s">
        <v>6844</v>
      </c>
      <c r="BF378" s="54">
        <v>0</v>
      </c>
      <c r="BG378" s="57">
        <v>44340</v>
      </c>
      <c r="BH378" s="627" t="s">
        <v>6845</v>
      </c>
      <c r="BI378" s="56" t="s">
        <v>123</v>
      </c>
      <c r="BJ378" s="54">
        <v>0</v>
      </c>
      <c r="BK378" s="54" t="s">
        <v>115</v>
      </c>
      <c r="BL378" s="71">
        <v>44500</v>
      </c>
      <c r="BM378" s="627" t="s">
        <v>6846</v>
      </c>
      <c r="BN378" s="54">
        <v>1</v>
      </c>
      <c r="BO378" s="71">
        <v>44508</v>
      </c>
      <c r="BP378" s="58" t="s">
        <v>6847</v>
      </c>
      <c r="BQ378" s="54" t="s">
        <v>201</v>
      </c>
      <c r="BR378" s="71">
        <v>44520</v>
      </c>
      <c r="BS378" s="58" t="s">
        <v>6848</v>
      </c>
      <c r="BT378" s="54" t="s">
        <v>128</v>
      </c>
      <c r="BU378" s="68">
        <v>1</v>
      </c>
      <c r="BV378" s="54" t="s">
        <v>257</v>
      </c>
      <c r="BW378" s="60"/>
      <c r="BX378" s="60"/>
      <c r="BY378" s="54" t="s">
        <v>4218</v>
      </c>
      <c r="BZ378" s="62"/>
      <c r="CA378" s="56"/>
      <c r="CB378" s="57"/>
      <c r="CC378" s="54"/>
      <c r="CD378" s="62"/>
      <c r="CE378" s="625"/>
      <c r="CF378" s="625"/>
      <c r="CG378" s="625"/>
      <c r="CH378" s="625"/>
      <c r="CI378" s="625"/>
      <c r="CJ378" s="625"/>
      <c r="CK378" s="625"/>
      <c r="CL378" s="625"/>
      <c r="CM378" s="625"/>
      <c r="CN378" s="625"/>
      <c r="CO378" s="625"/>
      <c r="CP378" s="625"/>
      <c r="CQ378" s="625"/>
      <c r="CR378" s="625"/>
      <c r="CS378" s="625"/>
      <c r="CT378" s="625"/>
      <c r="CU378" s="625"/>
      <c r="CV378" s="625"/>
      <c r="CW378" s="625"/>
      <c r="CX378" s="625"/>
      <c r="CY378" s="625"/>
      <c r="CZ378" s="625"/>
      <c r="DA378" s="625"/>
      <c r="DB378" s="625"/>
      <c r="DC378" s="625"/>
      <c r="DD378" s="625"/>
      <c r="DE378" s="625"/>
      <c r="DF378" s="625"/>
      <c r="DG378" s="625"/>
      <c r="DH378" s="625"/>
      <c r="DI378" s="625"/>
      <c r="DJ378" s="625"/>
      <c r="DK378" s="625"/>
      <c r="DL378" s="625"/>
      <c r="DM378" s="625"/>
      <c r="DN378" s="625"/>
      <c r="DO378" s="625"/>
      <c r="DP378" s="625"/>
    </row>
    <row r="379" spans="1:120" ht="38.25" customHeight="1">
      <c r="A379" s="54">
        <v>221</v>
      </c>
      <c r="B379" s="54" t="e">
        <f t="shared" si="48"/>
        <v>#REF!</v>
      </c>
      <c r="C379" s="55" t="s">
        <v>99</v>
      </c>
      <c r="D379" s="255">
        <v>2020</v>
      </c>
      <c r="E379" s="657" t="s">
        <v>1105</v>
      </c>
      <c r="F379" s="669">
        <v>44053</v>
      </c>
      <c r="G379" s="669"/>
      <c r="H379" s="59" t="s">
        <v>102</v>
      </c>
      <c r="I379" s="58" t="s">
        <v>6849</v>
      </c>
      <c r="J379" s="58" t="s">
        <v>6849</v>
      </c>
      <c r="K379" s="58" t="s">
        <v>6850</v>
      </c>
      <c r="L379" s="60" t="s">
        <v>570</v>
      </c>
      <c r="M379" s="623" t="s">
        <v>6851</v>
      </c>
      <c r="N379" s="62"/>
      <c r="O379" s="56">
        <v>1</v>
      </c>
      <c r="P379" s="56" t="s">
        <v>6852</v>
      </c>
      <c r="Q379" s="55" t="s">
        <v>6823</v>
      </c>
      <c r="R379" s="56" t="s">
        <v>6824</v>
      </c>
      <c r="S379" s="624">
        <v>44075</v>
      </c>
      <c r="T379" s="624">
        <v>44196</v>
      </c>
      <c r="U379" s="622"/>
      <c r="V379" s="54"/>
      <c r="W379" s="65">
        <f t="shared" si="44"/>
        <v>44196</v>
      </c>
      <c r="X379" s="57"/>
      <c r="Y379" s="62"/>
      <c r="Z379" s="54"/>
      <c r="AA379" s="116"/>
      <c r="AB379" s="62"/>
      <c r="AC379" s="62"/>
      <c r="AD379" s="62"/>
      <c r="AE379" s="54"/>
      <c r="AF379" s="57"/>
      <c r="AG379" s="62"/>
      <c r="AH379" s="62"/>
      <c r="AI379" s="57"/>
      <c r="AJ379" s="62"/>
      <c r="AK379" s="62"/>
      <c r="AL379" s="62"/>
      <c r="AM379" s="54"/>
      <c r="AN379" s="57"/>
      <c r="AO379" s="62"/>
      <c r="AP379" s="54"/>
      <c r="AQ379" s="116"/>
      <c r="AR379" s="62"/>
      <c r="AS379" s="62"/>
      <c r="AT379" s="62"/>
      <c r="AU379" s="54"/>
      <c r="AV379" s="57">
        <v>44168</v>
      </c>
      <c r="AW379" s="653" t="s">
        <v>6853</v>
      </c>
      <c r="AX379" s="54">
        <v>0</v>
      </c>
      <c r="AY379" s="57">
        <v>44181</v>
      </c>
      <c r="AZ379" s="67" t="s">
        <v>6854</v>
      </c>
      <c r="BA379" s="62" t="s">
        <v>186</v>
      </c>
      <c r="BB379" s="651">
        <v>0</v>
      </c>
      <c r="BC379" s="54" t="s">
        <v>133</v>
      </c>
      <c r="BD379" s="57">
        <v>44286</v>
      </c>
      <c r="BE379" s="648" t="s">
        <v>6855</v>
      </c>
      <c r="BF379" s="68">
        <v>0</v>
      </c>
      <c r="BG379" s="57">
        <v>44340</v>
      </c>
      <c r="BH379" s="627" t="s">
        <v>6856</v>
      </c>
      <c r="BI379" s="56" t="s">
        <v>123</v>
      </c>
      <c r="BJ379" s="651">
        <v>0</v>
      </c>
      <c r="BK379" s="54" t="s">
        <v>115</v>
      </c>
      <c r="BL379" s="71">
        <v>44500</v>
      </c>
      <c r="BM379" s="56" t="s">
        <v>6857</v>
      </c>
      <c r="BN379" s="68">
        <v>1</v>
      </c>
      <c r="BO379" s="71">
        <v>44508</v>
      </c>
      <c r="BP379" s="67" t="s">
        <v>6858</v>
      </c>
      <c r="BQ379" s="54" t="s">
        <v>139</v>
      </c>
      <c r="BR379" s="71">
        <v>44518</v>
      </c>
      <c r="BS379" s="56" t="s">
        <v>6859</v>
      </c>
      <c r="BT379" s="54" t="s">
        <v>220</v>
      </c>
      <c r="BU379" s="68">
        <v>1</v>
      </c>
      <c r="BV379" s="54" t="s">
        <v>257</v>
      </c>
      <c r="BW379" s="60"/>
      <c r="BX379" s="60"/>
      <c r="BY379" s="54" t="s">
        <v>4218</v>
      </c>
      <c r="BZ379" s="62"/>
      <c r="CA379" s="56"/>
      <c r="CB379" s="57"/>
      <c r="CC379" s="54"/>
      <c r="CD379" s="62"/>
      <c r="CE379" s="625"/>
      <c r="CF379" s="625"/>
      <c r="CG379" s="625"/>
      <c r="CH379" s="625"/>
      <c r="CI379" s="625"/>
      <c r="CJ379" s="625"/>
      <c r="CK379" s="625"/>
      <c r="CL379" s="625"/>
      <c r="CM379" s="625"/>
      <c r="CN379" s="625"/>
      <c r="CO379" s="625"/>
      <c r="CP379" s="625"/>
      <c r="CQ379" s="625"/>
      <c r="CR379" s="625"/>
      <c r="CS379" s="625"/>
      <c r="CT379" s="625"/>
      <c r="CU379" s="625"/>
      <c r="CV379" s="625"/>
      <c r="CW379" s="625"/>
      <c r="CX379" s="625"/>
      <c r="CY379" s="625"/>
      <c r="CZ379" s="625"/>
      <c r="DA379" s="625"/>
      <c r="DB379" s="625"/>
      <c r="DC379" s="625"/>
      <c r="DD379" s="625"/>
      <c r="DE379" s="625"/>
      <c r="DF379" s="625"/>
      <c r="DG379" s="625"/>
      <c r="DH379" s="625"/>
      <c r="DI379" s="625"/>
      <c r="DJ379" s="625"/>
      <c r="DK379" s="625"/>
      <c r="DL379" s="625"/>
      <c r="DM379" s="625"/>
      <c r="DN379" s="625"/>
      <c r="DO379" s="625"/>
      <c r="DP379" s="625"/>
    </row>
    <row r="380" spans="1:120" ht="38.25" customHeight="1">
      <c r="A380" s="54">
        <v>228</v>
      </c>
      <c r="B380" s="54" t="e">
        <f t="shared" si="48"/>
        <v>#REF!</v>
      </c>
      <c r="C380" s="55" t="s">
        <v>99</v>
      </c>
      <c r="D380" s="56">
        <v>2020</v>
      </c>
      <c r="E380" s="58" t="s">
        <v>6397</v>
      </c>
      <c r="F380" s="65">
        <v>44078</v>
      </c>
      <c r="G380" s="65"/>
      <c r="H380" s="59" t="s">
        <v>102</v>
      </c>
      <c r="I380" s="368" t="s">
        <v>6860</v>
      </c>
      <c r="J380" s="368" t="s">
        <v>6861</v>
      </c>
      <c r="K380" s="368" t="s">
        <v>6862</v>
      </c>
      <c r="L380" s="59" t="s">
        <v>146</v>
      </c>
      <c r="M380" s="368" t="s">
        <v>6863</v>
      </c>
      <c r="N380" s="56"/>
      <c r="O380" s="74">
        <v>1</v>
      </c>
      <c r="P380" s="56" t="s">
        <v>6864</v>
      </c>
      <c r="Q380" s="55" t="s">
        <v>109</v>
      </c>
      <c r="R380" s="81" t="s">
        <v>110</v>
      </c>
      <c r="S380" s="644">
        <v>44151</v>
      </c>
      <c r="T380" s="644">
        <v>44285</v>
      </c>
      <c r="U380" s="622"/>
      <c r="V380" s="54"/>
      <c r="W380" s="65">
        <f t="shared" si="44"/>
        <v>44285</v>
      </c>
      <c r="X380" s="57"/>
      <c r="Y380" s="62"/>
      <c r="Z380" s="54"/>
      <c r="AA380" s="116"/>
      <c r="AB380" s="62"/>
      <c r="AC380" s="62"/>
      <c r="AD380" s="62"/>
      <c r="AE380" s="54"/>
      <c r="AF380" s="57"/>
      <c r="AG380" s="62"/>
      <c r="AH380" s="62"/>
      <c r="AI380" s="57"/>
      <c r="AJ380" s="62"/>
      <c r="AK380" s="62"/>
      <c r="AL380" s="62"/>
      <c r="AM380" s="54"/>
      <c r="AN380" s="57"/>
      <c r="AO380" s="62"/>
      <c r="AP380" s="54"/>
      <c r="AQ380" s="116"/>
      <c r="AR380" s="62"/>
      <c r="AS380" s="62"/>
      <c r="AT380" s="62"/>
      <c r="AU380" s="54"/>
      <c r="AV380" s="57"/>
      <c r="AW380" s="653"/>
      <c r="AX380" s="54"/>
      <c r="AY380" s="57">
        <v>44182</v>
      </c>
      <c r="AZ380" s="705" t="s">
        <v>6865</v>
      </c>
      <c r="BA380" s="62" t="s">
        <v>119</v>
      </c>
      <c r="BB380" s="137">
        <v>0.5</v>
      </c>
      <c r="BC380" s="54" t="s">
        <v>133</v>
      </c>
      <c r="BD380" s="57">
        <v>44286</v>
      </c>
      <c r="BE380" s="368" t="s">
        <v>6866</v>
      </c>
      <c r="BF380" s="68">
        <v>0</v>
      </c>
      <c r="BG380" s="57">
        <v>44335</v>
      </c>
      <c r="BH380" s="368" t="s">
        <v>6867</v>
      </c>
      <c r="BI380" s="56" t="s">
        <v>123</v>
      </c>
      <c r="BJ380" s="68">
        <v>0.5</v>
      </c>
      <c r="BK380" s="54" t="s">
        <v>133</v>
      </c>
      <c r="BL380" s="71">
        <v>44500</v>
      </c>
      <c r="BM380" s="368" t="s">
        <v>6868</v>
      </c>
      <c r="BN380" s="68">
        <v>1</v>
      </c>
      <c r="BO380" s="71">
        <v>44508</v>
      </c>
      <c r="BP380" s="368" t="s">
        <v>6869</v>
      </c>
      <c r="BQ380" s="56" t="s">
        <v>126</v>
      </c>
      <c r="BR380" s="71">
        <v>44520</v>
      </c>
      <c r="BS380" s="368" t="s">
        <v>6870</v>
      </c>
      <c r="BT380" s="54" t="s">
        <v>128</v>
      </c>
      <c r="BU380" s="68">
        <v>1</v>
      </c>
      <c r="BV380" s="695" t="s">
        <v>257</v>
      </c>
      <c r="BW380" s="60" t="s">
        <v>260</v>
      </c>
      <c r="BX380" s="60" t="s">
        <v>260</v>
      </c>
      <c r="BY380" s="54" t="s">
        <v>4218</v>
      </c>
      <c r="BZ380" s="67" t="s">
        <v>6871</v>
      </c>
      <c r="CA380" s="56" t="s">
        <v>128</v>
      </c>
      <c r="CB380" s="633">
        <v>44520</v>
      </c>
      <c r="CC380" s="54" t="s">
        <v>310</v>
      </c>
      <c r="CD380" s="368" t="s">
        <v>6872</v>
      </c>
      <c r="CE380" s="625"/>
      <c r="CF380" s="625"/>
      <c r="CG380" s="625"/>
      <c r="CH380" s="625"/>
      <c r="CI380" s="625"/>
      <c r="CJ380" s="625"/>
      <c r="CK380" s="625"/>
      <c r="CL380" s="625"/>
      <c r="CM380" s="625"/>
      <c r="CN380" s="625"/>
      <c r="CO380" s="625"/>
      <c r="CP380" s="625"/>
      <c r="CQ380" s="625"/>
      <c r="CR380" s="625"/>
      <c r="CS380" s="625"/>
      <c r="CT380" s="625"/>
      <c r="CU380" s="625"/>
      <c r="CV380" s="625"/>
      <c r="CW380" s="625"/>
      <c r="CX380" s="625"/>
      <c r="CY380" s="625"/>
      <c r="CZ380" s="625"/>
      <c r="DA380" s="625"/>
      <c r="DB380" s="625"/>
      <c r="DC380" s="625"/>
      <c r="DD380" s="625"/>
      <c r="DE380" s="625"/>
      <c r="DF380" s="625"/>
      <c r="DG380" s="625"/>
      <c r="DH380" s="625"/>
      <c r="DI380" s="625"/>
      <c r="DJ380" s="625"/>
      <c r="DK380" s="625"/>
      <c r="DL380" s="625"/>
      <c r="DM380" s="625"/>
      <c r="DN380" s="625"/>
      <c r="DO380" s="625"/>
      <c r="DP380" s="625"/>
    </row>
    <row r="381" spans="1:120" ht="38.25" customHeight="1">
      <c r="A381" s="54">
        <v>234</v>
      </c>
      <c r="B381" s="54" t="e">
        <f t="shared" si="48"/>
        <v>#REF!</v>
      </c>
      <c r="C381" s="55" t="s">
        <v>99</v>
      </c>
      <c r="D381" s="81">
        <v>2020</v>
      </c>
      <c r="E381" s="61" t="s">
        <v>1260</v>
      </c>
      <c r="F381" s="134">
        <v>44047</v>
      </c>
      <c r="G381" s="134"/>
      <c r="H381" s="59" t="s">
        <v>102</v>
      </c>
      <c r="I381" s="61" t="s">
        <v>6873</v>
      </c>
      <c r="J381" s="61" t="s">
        <v>6874</v>
      </c>
      <c r="K381" s="61" t="s">
        <v>6875</v>
      </c>
      <c r="L381" s="59" t="s">
        <v>146</v>
      </c>
      <c r="M381" s="623" t="s">
        <v>6876</v>
      </c>
      <c r="N381" s="81"/>
      <c r="O381" s="74">
        <v>1</v>
      </c>
      <c r="P381" s="81" t="s">
        <v>6877</v>
      </c>
      <c r="Q381" s="55" t="s">
        <v>167</v>
      </c>
      <c r="R381" s="81" t="s">
        <v>6878</v>
      </c>
      <c r="S381" s="644">
        <v>44064</v>
      </c>
      <c r="T381" s="644">
        <v>44195</v>
      </c>
      <c r="U381" s="622"/>
      <c r="V381" s="54"/>
      <c r="W381" s="65">
        <f t="shared" si="44"/>
        <v>44195</v>
      </c>
      <c r="X381" s="57"/>
      <c r="Y381" s="62"/>
      <c r="Z381" s="54"/>
      <c r="AA381" s="116"/>
      <c r="AB381" s="62"/>
      <c r="AC381" s="62"/>
      <c r="AD381" s="62"/>
      <c r="AE381" s="54"/>
      <c r="AF381" s="57"/>
      <c r="AG381" s="62"/>
      <c r="AH381" s="62"/>
      <c r="AI381" s="57"/>
      <c r="AJ381" s="62"/>
      <c r="AK381" s="62"/>
      <c r="AL381" s="62"/>
      <c r="AM381" s="54"/>
      <c r="AN381" s="57"/>
      <c r="AO381" s="62"/>
      <c r="AP381" s="54"/>
      <c r="AQ381" s="116"/>
      <c r="AR381" s="62"/>
      <c r="AS381" s="62"/>
      <c r="AT381" s="62"/>
      <c r="AU381" s="54"/>
      <c r="AV381" s="57">
        <v>44172</v>
      </c>
      <c r="AW381" s="648" t="s">
        <v>6879</v>
      </c>
      <c r="AX381" s="68">
        <v>1</v>
      </c>
      <c r="AY381" s="57">
        <v>44183</v>
      </c>
      <c r="AZ381" s="210" t="s">
        <v>6880</v>
      </c>
      <c r="BA381" s="62" t="s">
        <v>186</v>
      </c>
      <c r="BB381" s="651">
        <v>0</v>
      </c>
      <c r="BC381" s="54" t="s">
        <v>133</v>
      </c>
      <c r="BD381" s="57">
        <v>44286</v>
      </c>
      <c r="BE381" s="368" t="s">
        <v>1080</v>
      </c>
      <c r="BF381" s="68">
        <v>0</v>
      </c>
      <c r="BG381" s="57">
        <v>44337</v>
      </c>
      <c r="BH381" s="627" t="s">
        <v>1281</v>
      </c>
      <c r="BI381" s="56" t="s">
        <v>123</v>
      </c>
      <c r="BJ381" s="68">
        <v>0</v>
      </c>
      <c r="BK381" s="54" t="s">
        <v>115</v>
      </c>
      <c r="BL381" s="89">
        <v>44561</v>
      </c>
      <c r="BM381" s="81" t="s">
        <v>6881</v>
      </c>
      <c r="BN381" s="74">
        <v>1</v>
      </c>
      <c r="BO381" s="54"/>
      <c r="BP381" s="56" t="s">
        <v>6882</v>
      </c>
      <c r="BQ381" s="54" t="s">
        <v>139</v>
      </c>
      <c r="BR381" s="71">
        <v>44522</v>
      </c>
      <c r="BS381" s="56" t="s">
        <v>6883</v>
      </c>
      <c r="BT381" s="54" t="s">
        <v>220</v>
      </c>
      <c r="BU381" s="68">
        <v>1</v>
      </c>
      <c r="BV381" s="54" t="s">
        <v>257</v>
      </c>
      <c r="BW381" s="60"/>
      <c r="BX381" s="60"/>
      <c r="BY381" s="54" t="s">
        <v>4218</v>
      </c>
      <c r="BZ381" s="62"/>
      <c r="CA381" s="56"/>
      <c r="CB381" s="57"/>
      <c r="CC381" s="54"/>
      <c r="CD381" s="62"/>
      <c r="CE381" s="625"/>
      <c r="CF381" s="625"/>
      <c r="CG381" s="625"/>
      <c r="CH381" s="625"/>
      <c r="CI381" s="625"/>
      <c r="CJ381" s="625"/>
      <c r="CK381" s="625"/>
      <c r="CL381" s="625"/>
      <c r="CM381" s="625"/>
      <c r="CN381" s="625"/>
      <c r="CO381" s="625"/>
      <c r="CP381" s="625"/>
      <c r="CQ381" s="625"/>
      <c r="CR381" s="625"/>
      <c r="CS381" s="625"/>
      <c r="CT381" s="625"/>
      <c r="CU381" s="625"/>
      <c r="CV381" s="625"/>
      <c r="CW381" s="625"/>
      <c r="CX381" s="625"/>
      <c r="CY381" s="625"/>
      <c r="CZ381" s="625"/>
      <c r="DA381" s="625"/>
      <c r="DB381" s="625"/>
      <c r="DC381" s="625"/>
      <c r="DD381" s="625"/>
      <c r="DE381" s="625"/>
      <c r="DF381" s="625"/>
      <c r="DG381" s="625"/>
      <c r="DH381" s="625"/>
      <c r="DI381" s="625"/>
      <c r="DJ381" s="625"/>
      <c r="DK381" s="625"/>
      <c r="DL381" s="625"/>
      <c r="DM381" s="625"/>
      <c r="DN381" s="625"/>
      <c r="DO381" s="625"/>
      <c r="DP381" s="625"/>
    </row>
    <row r="382" spans="1:120" ht="38.25" customHeight="1">
      <c r="A382" s="54">
        <v>244</v>
      </c>
      <c r="B382" s="54" t="e">
        <f t="shared" si="48"/>
        <v>#REF!</v>
      </c>
      <c r="C382" s="59" t="s">
        <v>99</v>
      </c>
      <c r="D382" s="255">
        <v>2020</v>
      </c>
      <c r="E382" s="135" t="s">
        <v>6884</v>
      </c>
      <c r="F382" s="256">
        <v>44117</v>
      </c>
      <c r="G382" s="256"/>
      <c r="H382" s="258" t="s">
        <v>102</v>
      </c>
      <c r="I382" s="58" t="s">
        <v>6885</v>
      </c>
      <c r="J382" s="58" t="s">
        <v>6886</v>
      </c>
      <c r="K382" s="368" t="s">
        <v>6887</v>
      </c>
      <c r="L382" s="59" t="s">
        <v>570</v>
      </c>
      <c r="M382" s="368" t="s">
        <v>6888</v>
      </c>
      <c r="N382" s="56"/>
      <c r="O382" s="662">
        <v>1</v>
      </c>
      <c r="P382" s="56" t="s">
        <v>6889</v>
      </c>
      <c r="Q382" s="59" t="s">
        <v>696</v>
      </c>
      <c r="R382" s="81" t="s">
        <v>1475</v>
      </c>
      <c r="S382" s="624">
        <v>44158</v>
      </c>
      <c r="T382" s="624">
        <v>44180</v>
      </c>
      <c r="U382" s="622"/>
      <c r="V382" s="54"/>
      <c r="W382" s="65">
        <f t="shared" si="44"/>
        <v>44180</v>
      </c>
      <c r="X382" s="54"/>
      <c r="Y382" s="62"/>
      <c r="Z382" s="54"/>
      <c r="AA382" s="62"/>
      <c r="AB382" s="62"/>
      <c r="AC382" s="62"/>
      <c r="AD382" s="62"/>
      <c r="AE382" s="54"/>
      <c r="AF382" s="57"/>
      <c r="AG382" s="70"/>
      <c r="AH382" s="626"/>
      <c r="AI382" s="57"/>
      <c r="AJ382" s="62"/>
      <c r="AK382" s="56"/>
      <c r="AL382" s="62"/>
      <c r="AM382" s="54"/>
      <c r="AN382" s="57"/>
      <c r="AO382" s="62"/>
      <c r="AP382" s="54"/>
      <c r="AQ382" s="116"/>
      <c r="AR382" s="62"/>
      <c r="AS382" s="62"/>
      <c r="AT382" s="62"/>
      <c r="AU382" s="54"/>
      <c r="AV382" s="636"/>
      <c r="AW382" s="62"/>
      <c r="AX382" s="54"/>
      <c r="AY382" s="57">
        <v>44183</v>
      </c>
      <c r="AZ382" s="58" t="s">
        <v>6890</v>
      </c>
      <c r="BA382" s="62" t="s">
        <v>123</v>
      </c>
      <c r="BB382" s="54">
        <v>0</v>
      </c>
      <c r="BC382" s="54" t="s">
        <v>115</v>
      </c>
      <c r="BD382" s="636">
        <v>44286</v>
      </c>
      <c r="BE382" s="627" t="s">
        <v>6782</v>
      </c>
      <c r="BF382" s="68">
        <v>0.2</v>
      </c>
      <c r="BG382" s="57">
        <v>44337</v>
      </c>
      <c r="BH382" s="368" t="s">
        <v>703</v>
      </c>
      <c r="BI382" s="56" t="s">
        <v>123</v>
      </c>
      <c r="BJ382" s="54">
        <v>30</v>
      </c>
      <c r="BK382" s="54" t="s">
        <v>115</v>
      </c>
      <c r="BL382" s="696">
        <v>44500</v>
      </c>
      <c r="BM382" s="627" t="s">
        <v>6891</v>
      </c>
      <c r="BN382" s="697">
        <v>1</v>
      </c>
      <c r="BO382" s="71">
        <v>44508</v>
      </c>
      <c r="BP382" s="368" t="s">
        <v>6892</v>
      </c>
      <c r="BQ382" s="56" t="s">
        <v>1123</v>
      </c>
      <c r="BR382" s="71">
        <v>44519</v>
      </c>
      <c r="BS382" s="70" t="s">
        <v>6893</v>
      </c>
      <c r="BT382" s="54" t="s">
        <v>123</v>
      </c>
      <c r="BU382" s="54">
        <v>100</v>
      </c>
      <c r="BV382" s="54" t="s">
        <v>257</v>
      </c>
      <c r="BW382" s="60" t="s">
        <v>260</v>
      </c>
      <c r="BX382" s="60" t="s">
        <v>260</v>
      </c>
      <c r="BY382" s="54" t="s">
        <v>4218</v>
      </c>
      <c r="BZ382" s="70" t="s">
        <v>6803</v>
      </c>
      <c r="CA382" s="56" t="s">
        <v>123</v>
      </c>
      <c r="CB382" s="57">
        <v>44522</v>
      </c>
      <c r="CC382" s="54" t="s">
        <v>126</v>
      </c>
      <c r="CD382" s="54"/>
      <c r="CE382" s="625"/>
      <c r="CF382" s="625"/>
      <c r="CG382" s="625"/>
      <c r="CH382" s="625"/>
      <c r="CI382" s="625"/>
      <c r="CJ382" s="625"/>
      <c r="CK382" s="625"/>
      <c r="CL382" s="625"/>
      <c r="CM382" s="625"/>
      <c r="CN382" s="625"/>
      <c r="CO382" s="625"/>
      <c r="CP382" s="625"/>
      <c r="CQ382" s="625"/>
      <c r="CR382" s="625"/>
      <c r="CS382" s="625"/>
      <c r="CT382" s="625"/>
      <c r="CU382" s="625"/>
      <c r="CV382" s="625"/>
      <c r="CW382" s="625"/>
      <c r="CX382" s="625"/>
      <c r="CY382" s="625"/>
      <c r="CZ382" s="625"/>
      <c r="DA382" s="625"/>
      <c r="DB382" s="625"/>
      <c r="DC382" s="625"/>
      <c r="DD382" s="625"/>
      <c r="DE382" s="625"/>
      <c r="DF382" s="625"/>
      <c r="DG382" s="625"/>
      <c r="DH382" s="625"/>
      <c r="DI382" s="625"/>
      <c r="DJ382" s="625"/>
      <c r="DK382" s="625"/>
      <c r="DL382" s="625"/>
      <c r="DM382" s="625"/>
      <c r="DN382" s="625"/>
      <c r="DO382" s="625"/>
      <c r="DP382" s="625"/>
    </row>
    <row r="383" spans="1:120" ht="38.25" customHeight="1">
      <c r="A383" s="54">
        <v>0</v>
      </c>
      <c r="B383" s="54" t="e">
        <f t="shared" si="48"/>
        <v>#REF!</v>
      </c>
      <c r="C383" s="59" t="s">
        <v>99</v>
      </c>
      <c r="D383" s="255">
        <v>2020</v>
      </c>
      <c r="E383" s="135" t="s">
        <v>6884</v>
      </c>
      <c r="F383" s="256">
        <v>44117</v>
      </c>
      <c r="G383" s="256"/>
      <c r="H383" s="258" t="s">
        <v>102</v>
      </c>
      <c r="I383" s="58" t="s">
        <v>6885</v>
      </c>
      <c r="J383" s="58" t="s">
        <v>6886</v>
      </c>
      <c r="K383" s="368" t="s">
        <v>6887</v>
      </c>
      <c r="L383" s="59" t="s">
        <v>146</v>
      </c>
      <c r="M383" s="368" t="s">
        <v>6888</v>
      </c>
      <c r="N383" s="56"/>
      <c r="O383" s="662">
        <v>1</v>
      </c>
      <c r="P383" s="56" t="s">
        <v>6894</v>
      </c>
      <c r="Q383" s="59" t="s">
        <v>696</v>
      </c>
      <c r="R383" s="81" t="s">
        <v>1475</v>
      </c>
      <c r="S383" s="624">
        <v>44158</v>
      </c>
      <c r="T383" s="706">
        <v>44377</v>
      </c>
      <c r="U383" s="622"/>
      <c r="V383" s="54"/>
      <c r="W383" s="65">
        <f t="shared" si="44"/>
        <v>44377</v>
      </c>
      <c r="X383" s="54"/>
      <c r="Y383" s="62"/>
      <c r="Z383" s="54"/>
      <c r="AA383" s="62"/>
      <c r="AB383" s="62"/>
      <c r="AC383" s="62"/>
      <c r="AD383" s="62"/>
      <c r="AE383" s="54"/>
      <c r="AF383" s="57"/>
      <c r="AG383" s="70"/>
      <c r="AH383" s="626"/>
      <c r="AI383" s="57"/>
      <c r="AJ383" s="62"/>
      <c r="AK383" s="56"/>
      <c r="AL383" s="62"/>
      <c r="AM383" s="54"/>
      <c r="AN383" s="57"/>
      <c r="AO383" s="62"/>
      <c r="AP383" s="54"/>
      <c r="AQ383" s="116"/>
      <c r="AR383" s="62"/>
      <c r="AS383" s="62"/>
      <c r="AT383" s="62"/>
      <c r="AU383" s="54"/>
      <c r="AV383" s="57"/>
      <c r="AW383" s="62"/>
      <c r="AX383" s="54"/>
      <c r="AY383" s="57">
        <v>44183</v>
      </c>
      <c r="AZ383" s="58" t="s">
        <v>6890</v>
      </c>
      <c r="BA383" s="62" t="s">
        <v>123</v>
      </c>
      <c r="BB383" s="54">
        <v>0</v>
      </c>
      <c r="BC383" s="54" t="s">
        <v>133</v>
      </c>
      <c r="BD383" s="57">
        <v>44286</v>
      </c>
      <c r="BE383" s="627" t="s">
        <v>6782</v>
      </c>
      <c r="BF383" s="68">
        <v>0.2</v>
      </c>
      <c r="BG383" s="57">
        <v>44337</v>
      </c>
      <c r="BH383" s="368" t="s">
        <v>703</v>
      </c>
      <c r="BI383" s="56" t="s">
        <v>123</v>
      </c>
      <c r="BJ383" s="54">
        <v>30</v>
      </c>
      <c r="BK383" s="54" t="s">
        <v>133</v>
      </c>
      <c r="BL383" s="696">
        <v>44500</v>
      </c>
      <c r="BM383" s="627" t="s">
        <v>6895</v>
      </c>
      <c r="BN383" s="697">
        <v>1</v>
      </c>
      <c r="BO383" s="71">
        <v>44508</v>
      </c>
      <c r="BP383" s="368" t="s">
        <v>6896</v>
      </c>
      <c r="BQ383" s="56" t="s">
        <v>139</v>
      </c>
      <c r="BR383" s="71">
        <v>44519</v>
      </c>
      <c r="BS383" s="70" t="s">
        <v>6897</v>
      </c>
      <c r="BT383" s="54" t="s">
        <v>123</v>
      </c>
      <c r="BU383" s="54">
        <v>100</v>
      </c>
      <c r="BV383" s="54" t="s">
        <v>257</v>
      </c>
      <c r="BW383" s="60" t="s">
        <v>260</v>
      </c>
      <c r="BX383" s="60" t="s">
        <v>260</v>
      </c>
      <c r="BY383" s="54" t="s">
        <v>4218</v>
      </c>
      <c r="BZ383" s="70" t="s">
        <v>6898</v>
      </c>
      <c r="CA383" s="56" t="s">
        <v>123</v>
      </c>
      <c r="CB383" s="57">
        <v>44522</v>
      </c>
      <c r="CC383" s="54" t="s">
        <v>126</v>
      </c>
      <c r="CD383" s="54"/>
      <c r="CE383" s="625"/>
      <c r="CF383" s="625"/>
      <c r="CG383" s="625"/>
      <c r="CH383" s="625"/>
      <c r="CI383" s="625"/>
      <c r="CJ383" s="625"/>
      <c r="CK383" s="625"/>
      <c r="CL383" s="625"/>
      <c r="CM383" s="625"/>
      <c r="CN383" s="625"/>
      <c r="CO383" s="625"/>
      <c r="CP383" s="625"/>
      <c r="CQ383" s="625"/>
      <c r="CR383" s="625"/>
      <c r="CS383" s="625"/>
      <c r="CT383" s="625"/>
      <c r="CU383" s="625"/>
      <c r="CV383" s="625"/>
      <c r="CW383" s="625"/>
      <c r="CX383" s="625"/>
      <c r="CY383" s="625"/>
      <c r="CZ383" s="625"/>
      <c r="DA383" s="625"/>
      <c r="DB383" s="625"/>
      <c r="DC383" s="625"/>
      <c r="DD383" s="625"/>
      <c r="DE383" s="625"/>
      <c r="DF383" s="625"/>
      <c r="DG383" s="625"/>
      <c r="DH383" s="625"/>
      <c r="DI383" s="625"/>
      <c r="DJ383" s="625"/>
      <c r="DK383" s="625"/>
      <c r="DL383" s="625"/>
      <c r="DM383" s="625"/>
      <c r="DN383" s="625"/>
      <c r="DO383" s="625"/>
      <c r="DP383" s="625"/>
    </row>
    <row r="384" spans="1:120" ht="38.25" customHeight="1">
      <c r="A384" s="54">
        <v>245</v>
      </c>
      <c r="B384" s="54" t="e">
        <f>1+#REF!</f>
        <v>#REF!</v>
      </c>
      <c r="C384" s="59" t="s">
        <v>99</v>
      </c>
      <c r="D384" s="255">
        <v>2020</v>
      </c>
      <c r="E384" s="135" t="s">
        <v>1469</v>
      </c>
      <c r="F384" s="71">
        <v>44117</v>
      </c>
      <c r="G384" s="71"/>
      <c r="H384" s="258" t="s">
        <v>102</v>
      </c>
      <c r="I384" s="58" t="s">
        <v>6899</v>
      </c>
      <c r="J384" s="368" t="s">
        <v>6900</v>
      </c>
      <c r="K384" s="368" t="s">
        <v>6901</v>
      </c>
      <c r="L384" s="59" t="s">
        <v>106</v>
      </c>
      <c r="M384" s="368" t="s">
        <v>6902</v>
      </c>
      <c r="N384" s="56"/>
      <c r="O384" s="662">
        <v>1</v>
      </c>
      <c r="P384" s="81" t="s">
        <v>6903</v>
      </c>
      <c r="Q384" s="59" t="s">
        <v>696</v>
      </c>
      <c r="R384" s="81" t="s">
        <v>1475</v>
      </c>
      <c r="S384" s="624">
        <v>44158</v>
      </c>
      <c r="T384" s="624">
        <v>44180</v>
      </c>
      <c r="U384" s="622"/>
      <c r="V384" s="54"/>
      <c r="W384" s="65">
        <f t="shared" si="44"/>
        <v>44180</v>
      </c>
      <c r="X384" s="54"/>
      <c r="Y384" s="62"/>
      <c r="Z384" s="54"/>
      <c r="AA384" s="62"/>
      <c r="AB384" s="62"/>
      <c r="AC384" s="62"/>
      <c r="AD384" s="62"/>
      <c r="AE384" s="54"/>
      <c r="AF384" s="57"/>
      <c r="AG384" s="70"/>
      <c r="AH384" s="626"/>
      <c r="AI384" s="57"/>
      <c r="AJ384" s="62"/>
      <c r="AK384" s="56"/>
      <c r="AL384" s="62"/>
      <c r="AM384" s="54"/>
      <c r="AN384" s="57"/>
      <c r="AO384" s="62"/>
      <c r="AP384" s="54"/>
      <c r="AQ384" s="116"/>
      <c r="AR384" s="62"/>
      <c r="AS384" s="62"/>
      <c r="AT384" s="62"/>
      <c r="AU384" s="54"/>
      <c r="AV384" s="57"/>
      <c r="AW384" s="62"/>
      <c r="AX384" s="54"/>
      <c r="AY384" s="57">
        <v>44183</v>
      </c>
      <c r="AZ384" s="58" t="s">
        <v>6890</v>
      </c>
      <c r="BA384" s="62" t="s">
        <v>123</v>
      </c>
      <c r="BB384" s="54">
        <v>0</v>
      </c>
      <c r="BC384" s="54" t="s">
        <v>115</v>
      </c>
      <c r="BD384" s="57">
        <v>44286</v>
      </c>
      <c r="BE384" s="627" t="s">
        <v>6782</v>
      </c>
      <c r="BF384" s="68">
        <v>0.2</v>
      </c>
      <c r="BG384" s="57">
        <v>44337</v>
      </c>
      <c r="BH384" s="368" t="s">
        <v>703</v>
      </c>
      <c r="BI384" s="56" t="s">
        <v>123</v>
      </c>
      <c r="BJ384" s="54">
        <v>30</v>
      </c>
      <c r="BK384" s="54" t="s">
        <v>115</v>
      </c>
      <c r="BL384" s="696">
        <v>44500</v>
      </c>
      <c r="BM384" s="627" t="s">
        <v>6891</v>
      </c>
      <c r="BN384" s="697">
        <v>1</v>
      </c>
      <c r="BO384" s="71">
        <v>44508</v>
      </c>
      <c r="BP384" s="368" t="s">
        <v>6904</v>
      </c>
      <c r="BQ384" s="56" t="s">
        <v>1123</v>
      </c>
      <c r="BR384" s="71">
        <v>44519</v>
      </c>
      <c r="BS384" s="70" t="s">
        <v>6897</v>
      </c>
      <c r="BT384" s="54" t="s">
        <v>123</v>
      </c>
      <c r="BU384" s="54">
        <v>100</v>
      </c>
      <c r="BV384" s="54" t="s">
        <v>257</v>
      </c>
      <c r="BW384" s="60" t="s">
        <v>260</v>
      </c>
      <c r="BX384" s="60" t="s">
        <v>260</v>
      </c>
      <c r="BY384" s="54" t="s">
        <v>4218</v>
      </c>
      <c r="BZ384" s="70" t="s">
        <v>6897</v>
      </c>
      <c r="CA384" s="56" t="s">
        <v>123</v>
      </c>
      <c r="CB384" s="57">
        <v>44522</v>
      </c>
      <c r="CC384" s="54" t="s">
        <v>126</v>
      </c>
      <c r="CD384" s="54"/>
      <c r="CE384" s="625"/>
      <c r="CF384" s="625"/>
      <c r="CG384" s="625"/>
      <c r="CH384" s="625"/>
      <c r="CI384" s="625"/>
      <c r="CJ384" s="625"/>
      <c r="CK384" s="625"/>
      <c r="CL384" s="625"/>
      <c r="CM384" s="625"/>
      <c r="CN384" s="625"/>
      <c r="CO384" s="625"/>
      <c r="CP384" s="625"/>
      <c r="CQ384" s="625"/>
      <c r="CR384" s="625"/>
      <c r="CS384" s="625"/>
      <c r="CT384" s="625"/>
      <c r="CU384" s="625"/>
      <c r="CV384" s="625"/>
      <c r="CW384" s="625"/>
      <c r="CX384" s="625"/>
      <c r="CY384" s="625"/>
      <c r="CZ384" s="625"/>
      <c r="DA384" s="625"/>
      <c r="DB384" s="625"/>
      <c r="DC384" s="625"/>
      <c r="DD384" s="625"/>
      <c r="DE384" s="625"/>
      <c r="DF384" s="625"/>
      <c r="DG384" s="625"/>
      <c r="DH384" s="625"/>
      <c r="DI384" s="625"/>
      <c r="DJ384" s="625"/>
      <c r="DK384" s="625"/>
      <c r="DL384" s="625"/>
      <c r="DM384" s="625"/>
      <c r="DN384" s="625"/>
      <c r="DO384" s="625"/>
      <c r="DP384" s="625"/>
    </row>
    <row r="385" spans="1:120" ht="38.25" customHeight="1">
      <c r="A385" s="54">
        <v>0</v>
      </c>
      <c r="B385" s="54" t="e">
        <f t="shared" ref="B385:B388" si="49">1+B384</f>
        <v>#REF!</v>
      </c>
      <c r="C385" s="59" t="s">
        <v>99</v>
      </c>
      <c r="D385" s="255">
        <v>2020</v>
      </c>
      <c r="E385" s="135" t="s">
        <v>1469</v>
      </c>
      <c r="F385" s="71">
        <v>44117</v>
      </c>
      <c r="G385" s="71"/>
      <c r="H385" s="258" t="s">
        <v>102</v>
      </c>
      <c r="I385" s="58" t="s">
        <v>6899</v>
      </c>
      <c r="J385" s="368" t="s">
        <v>6900</v>
      </c>
      <c r="K385" s="368" t="s">
        <v>6901</v>
      </c>
      <c r="L385" s="59" t="s">
        <v>146</v>
      </c>
      <c r="M385" s="368" t="s">
        <v>6888</v>
      </c>
      <c r="N385" s="56"/>
      <c r="O385" s="662">
        <v>1</v>
      </c>
      <c r="P385" s="56" t="s">
        <v>6905</v>
      </c>
      <c r="Q385" s="59" t="s">
        <v>696</v>
      </c>
      <c r="R385" s="81" t="s">
        <v>1475</v>
      </c>
      <c r="S385" s="624">
        <v>44158</v>
      </c>
      <c r="T385" s="706">
        <v>44286</v>
      </c>
      <c r="U385" s="622"/>
      <c r="V385" s="54"/>
      <c r="W385" s="65">
        <f t="shared" si="44"/>
        <v>44286</v>
      </c>
      <c r="X385" s="54"/>
      <c r="Y385" s="62"/>
      <c r="Z385" s="54"/>
      <c r="AA385" s="62"/>
      <c r="AB385" s="62"/>
      <c r="AC385" s="62"/>
      <c r="AD385" s="62"/>
      <c r="AE385" s="54"/>
      <c r="AF385" s="57"/>
      <c r="AG385" s="70"/>
      <c r="AH385" s="626"/>
      <c r="AI385" s="57"/>
      <c r="AJ385" s="62"/>
      <c r="AK385" s="56"/>
      <c r="AL385" s="62"/>
      <c r="AM385" s="54"/>
      <c r="AN385" s="57"/>
      <c r="AO385" s="62"/>
      <c r="AP385" s="54"/>
      <c r="AQ385" s="116"/>
      <c r="AR385" s="62"/>
      <c r="AS385" s="62"/>
      <c r="AT385" s="62"/>
      <c r="AU385" s="54"/>
      <c r="AV385" s="57"/>
      <c r="AW385" s="62"/>
      <c r="AX385" s="54"/>
      <c r="AY385" s="57">
        <v>44183</v>
      </c>
      <c r="AZ385" s="58" t="s">
        <v>6890</v>
      </c>
      <c r="BA385" s="62" t="s">
        <v>123</v>
      </c>
      <c r="BB385" s="54">
        <v>0</v>
      </c>
      <c r="BC385" s="54" t="s">
        <v>133</v>
      </c>
      <c r="BD385" s="57">
        <v>44286</v>
      </c>
      <c r="BE385" s="627" t="s">
        <v>6782</v>
      </c>
      <c r="BF385" s="68">
        <v>0.2</v>
      </c>
      <c r="BG385" s="57">
        <v>44337</v>
      </c>
      <c r="BH385" s="368" t="s">
        <v>703</v>
      </c>
      <c r="BI385" s="56" t="s">
        <v>123</v>
      </c>
      <c r="BJ385" s="54">
        <v>30</v>
      </c>
      <c r="BK385" s="54" t="s">
        <v>115</v>
      </c>
      <c r="BL385" s="696">
        <v>44500</v>
      </c>
      <c r="BM385" s="627" t="s">
        <v>6895</v>
      </c>
      <c r="BN385" s="697">
        <v>1</v>
      </c>
      <c r="BO385" s="71">
        <v>44508</v>
      </c>
      <c r="BP385" s="368" t="s">
        <v>6904</v>
      </c>
      <c r="BQ385" s="56" t="s">
        <v>1123</v>
      </c>
      <c r="BR385" s="71">
        <v>44519</v>
      </c>
      <c r="BS385" s="70" t="s">
        <v>6803</v>
      </c>
      <c r="BT385" s="54" t="s">
        <v>123</v>
      </c>
      <c r="BU385" s="54">
        <v>100</v>
      </c>
      <c r="BV385" s="54" t="s">
        <v>257</v>
      </c>
      <c r="BW385" s="60" t="s">
        <v>260</v>
      </c>
      <c r="BX385" s="60" t="s">
        <v>260</v>
      </c>
      <c r="BY385" s="54" t="s">
        <v>4218</v>
      </c>
      <c r="BZ385" s="70" t="s">
        <v>6803</v>
      </c>
      <c r="CA385" s="56" t="s">
        <v>123</v>
      </c>
      <c r="CB385" s="57">
        <v>44522</v>
      </c>
      <c r="CC385" s="54" t="s">
        <v>126</v>
      </c>
      <c r="CD385" s="54"/>
      <c r="CE385" s="625"/>
      <c r="CF385" s="625"/>
      <c r="CG385" s="625"/>
      <c r="CH385" s="625"/>
      <c r="CI385" s="625"/>
      <c r="CJ385" s="625"/>
      <c r="CK385" s="625"/>
      <c r="CL385" s="625"/>
      <c r="CM385" s="625"/>
      <c r="CN385" s="625"/>
      <c r="CO385" s="625"/>
      <c r="CP385" s="625"/>
      <c r="CQ385" s="625"/>
      <c r="CR385" s="625"/>
      <c r="CS385" s="625"/>
      <c r="CT385" s="625"/>
      <c r="CU385" s="625"/>
      <c r="CV385" s="625"/>
      <c r="CW385" s="625"/>
      <c r="CX385" s="625"/>
      <c r="CY385" s="625"/>
      <c r="CZ385" s="625"/>
      <c r="DA385" s="625"/>
      <c r="DB385" s="625"/>
      <c r="DC385" s="625"/>
      <c r="DD385" s="625"/>
      <c r="DE385" s="625"/>
      <c r="DF385" s="625"/>
      <c r="DG385" s="625"/>
      <c r="DH385" s="625"/>
      <c r="DI385" s="625"/>
      <c r="DJ385" s="625"/>
      <c r="DK385" s="625"/>
      <c r="DL385" s="625"/>
      <c r="DM385" s="625"/>
      <c r="DN385" s="625"/>
      <c r="DO385" s="625"/>
      <c r="DP385" s="625"/>
    </row>
    <row r="386" spans="1:120" ht="38.25" customHeight="1">
      <c r="A386" s="54">
        <v>252</v>
      </c>
      <c r="B386" s="54" t="e">
        <f t="shared" si="49"/>
        <v>#REF!</v>
      </c>
      <c r="C386" s="59" t="s">
        <v>99</v>
      </c>
      <c r="D386" s="56">
        <v>2020</v>
      </c>
      <c r="E386" s="58" t="s">
        <v>566</v>
      </c>
      <c r="F386" s="65">
        <v>44225</v>
      </c>
      <c r="G386" s="65"/>
      <c r="H386" s="59" t="s">
        <v>102</v>
      </c>
      <c r="I386" s="58" t="s">
        <v>6906</v>
      </c>
      <c r="J386" s="58" t="s">
        <v>6906</v>
      </c>
      <c r="K386" s="58" t="s">
        <v>6907</v>
      </c>
      <c r="L386" s="60" t="s">
        <v>146</v>
      </c>
      <c r="M386" s="623" t="s">
        <v>6908</v>
      </c>
      <c r="N386" s="62"/>
      <c r="O386" s="56">
        <v>1</v>
      </c>
      <c r="P386" s="56" t="s">
        <v>6909</v>
      </c>
      <c r="Q386" s="55" t="s">
        <v>1210</v>
      </c>
      <c r="R386" s="56" t="s">
        <v>6910</v>
      </c>
      <c r="S386" s="65">
        <v>44290</v>
      </c>
      <c r="T386" s="65">
        <v>44377</v>
      </c>
      <c r="U386" s="54"/>
      <c r="V386" s="54"/>
      <c r="W386" s="65">
        <v>44377</v>
      </c>
      <c r="X386" s="54"/>
      <c r="Y386" s="62"/>
      <c r="Z386" s="54"/>
      <c r="AA386" s="62"/>
      <c r="AB386" s="62"/>
      <c r="AC386" s="62"/>
      <c r="AD386" s="62"/>
      <c r="AE386" s="54"/>
      <c r="AF386" s="57"/>
      <c r="AG386" s="70"/>
      <c r="AH386" s="626"/>
      <c r="AI386" s="57"/>
      <c r="AJ386" s="62"/>
      <c r="AK386" s="56"/>
      <c r="AL386" s="62"/>
      <c r="AM386" s="54"/>
      <c r="AN386" s="57"/>
      <c r="AO386" s="62"/>
      <c r="AP386" s="54"/>
      <c r="AQ386" s="116"/>
      <c r="AR386" s="62"/>
      <c r="AS386" s="62"/>
      <c r="AT386" s="62"/>
      <c r="AU386" s="54"/>
      <c r="AV386" s="57"/>
      <c r="AW386" s="62"/>
      <c r="AX386" s="54"/>
      <c r="AY386" s="57"/>
      <c r="AZ386" s="62"/>
      <c r="BA386" s="56"/>
      <c r="BB386" s="54"/>
      <c r="BC386" s="54"/>
      <c r="BD386" s="57">
        <v>44286</v>
      </c>
      <c r="BE386" s="67" t="s">
        <v>1768</v>
      </c>
      <c r="BF386" s="68">
        <v>0</v>
      </c>
      <c r="BG386" s="57">
        <v>44336</v>
      </c>
      <c r="BH386" s="638" t="s">
        <v>1505</v>
      </c>
      <c r="BI386" s="56" t="s">
        <v>123</v>
      </c>
      <c r="BJ386" s="54">
        <v>0</v>
      </c>
      <c r="BK386" s="54" t="s">
        <v>151</v>
      </c>
      <c r="BL386" s="71">
        <v>44500</v>
      </c>
      <c r="BM386" s="638" t="s">
        <v>6909</v>
      </c>
      <c r="BN386" s="68">
        <v>1</v>
      </c>
      <c r="BO386" s="71">
        <v>44508</v>
      </c>
      <c r="BP386" s="368" t="s">
        <v>6911</v>
      </c>
      <c r="BQ386" s="54" t="s">
        <v>139</v>
      </c>
      <c r="BR386" s="71">
        <v>44522</v>
      </c>
      <c r="BS386" s="56" t="s">
        <v>6912</v>
      </c>
      <c r="BT386" s="54" t="s">
        <v>220</v>
      </c>
      <c r="BU386" s="68">
        <v>1</v>
      </c>
      <c r="BV386" s="699" t="s">
        <v>257</v>
      </c>
      <c r="BW386" s="60" t="s">
        <v>310</v>
      </c>
      <c r="BX386" s="60" t="s">
        <v>260</v>
      </c>
      <c r="BY386" s="54" t="s">
        <v>4218</v>
      </c>
      <c r="BZ386" s="56" t="s">
        <v>6818</v>
      </c>
      <c r="CA386" s="56"/>
      <c r="CB386" s="57"/>
      <c r="CC386" s="54"/>
      <c r="CD386" s="54"/>
      <c r="CE386" s="625"/>
      <c r="CF386" s="625"/>
      <c r="CG386" s="625"/>
      <c r="CH386" s="625"/>
      <c r="CI386" s="625"/>
      <c r="CJ386" s="625"/>
      <c r="CK386" s="625"/>
      <c r="CL386" s="625"/>
      <c r="CM386" s="625"/>
      <c r="CN386" s="625"/>
      <c r="CO386" s="625"/>
      <c r="CP386" s="625"/>
      <c r="CQ386" s="625"/>
      <c r="CR386" s="625"/>
      <c r="CS386" s="625"/>
      <c r="CT386" s="625"/>
      <c r="CU386" s="625"/>
      <c r="CV386" s="625"/>
      <c r="CW386" s="625"/>
      <c r="CX386" s="625"/>
      <c r="CY386" s="625"/>
      <c r="CZ386" s="625"/>
      <c r="DA386" s="625"/>
      <c r="DB386" s="625"/>
      <c r="DC386" s="625"/>
      <c r="DD386" s="625"/>
      <c r="DE386" s="625"/>
      <c r="DF386" s="625"/>
      <c r="DG386" s="625"/>
      <c r="DH386" s="625"/>
      <c r="DI386" s="625"/>
      <c r="DJ386" s="625"/>
      <c r="DK386" s="625"/>
      <c r="DL386" s="625"/>
      <c r="DM386" s="625"/>
      <c r="DN386" s="625"/>
      <c r="DO386" s="625"/>
      <c r="DP386" s="625"/>
    </row>
    <row r="387" spans="1:120" ht="38.25" customHeight="1">
      <c r="A387" s="54">
        <v>255</v>
      </c>
      <c r="B387" s="54" t="e">
        <f t="shared" si="49"/>
        <v>#REF!</v>
      </c>
      <c r="C387" s="59" t="s">
        <v>99</v>
      </c>
      <c r="D387" s="56">
        <v>2020</v>
      </c>
      <c r="E387" s="58" t="s">
        <v>566</v>
      </c>
      <c r="F387" s="65">
        <v>44225</v>
      </c>
      <c r="G387" s="65"/>
      <c r="H387" s="59" t="s">
        <v>102</v>
      </c>
      <c r="I387" s="58" t="s">
        <v>6913</v>
      </c>
      <c r="J387" s="58" t="s">
        <v>6914</v>
      </c>
      <c r="K387" s="58" t="s">
        <v>6915</v>
      </c>
      <c r="L387" s="60" t="s">
        <v>146</v>
      </c>
      <c r="M387" s="623" t="s">
        <v>6916</v>
      </c>
      <c r="N387" s="62"/>
      <c r="O387" s="199">
        <v>1</v>
      </c>
      <c r="P387" s="56" t="s">
        <v>6917</v>
      </c>
      <c r="Q387" s="55" t="s">
        <v>696</v>
      </c>
      <c r="R387" s="56" t="s">
        <v>1529</v>
      </c>
      <c r="S387" s="65">
        <v>44287</v>
      </c>
      <c r="T387" s="65">
        <v>44377</v>
      </c>
      <c r="U387" s="54"/>
      <c r="V387" s="54"/>
      <c r="W387" s="65">
        <v>44377</v>
      </c>
      <c r="X387" s="54"/>
      <c r="Y387" s="62"/>
      <c r="Z387" s="54"/>
      <c r="AA387" s="62"/>
      <c r="AB387" s="62"/>
      <c r="AC387" s="62"/>
      <c r="AD387" s="62"/>
      <c r="AE387" s="54"/>
      <c r="AF387" s="57"/>
      <c r="AG387" s="70"/>
      <c r="AH387" s="626"/>
      <c r="AI387" s="57"/>
      <c r="AJ387" s="62"/>
      <c r="AK387" s="56"/>
      <c r="AL387" s="62"/>
      <c r="AM387" s="54"/>
      <c r="AN387" s="57"/>
      <c r="AO387" s="62"/>
      <c r="AP387" s="54"/>
      <c r="AQ387" s="116"/>
      <c r="AR387" s="62"/>
      <c r="AS387" s="62"/>
      <c r="AT387" s="62"/>
      <c r="AU387" s="54"/>
      <c r="AV387" s="57"/>
      <c r="AW387" s="62"/>
      <c r="AX387" s="54"/>
      <c r="AY387" s="57"/>
      <c r="AZ387" s="62"/>
      <c r="BA387" s="56"/>
      <c r="BB387" s="54"/>
      <c r="BC387" s="54"/>
      <c r="BD387" s="57">
        <v>44286</v>
      </c>
      <c r="BE387" s="627" t="s">
        <v>1504</v>
      </c>
      <c r="BF387" s="68">
        <v>0</v>
      </c>
      <c r="BG387" s="57">
        <v>44337</v>
      </c>
      <c r="BH387" s="627" t="s">
        <v>1505</v>
      </c>
      <c r="BI387" s="56" t="s">
        <v>123</v>
      </c>
      <c r="BJ387" s="54">
        <v>0</v>
      </c>
      <c r="BK387" s="54" t="s">
        <v>151</v>
      </c>
      <c r="BL387" s="696">
        <v>44500</v>
      </c>
      <c r="BM387" s="627" t="s">
        <v>6918</v>
      </c>
      <c r="BN387" s="697">
        <v>1</v>
      </c>
      <c r="BO387" s="71">
        <v>44508</v>
      </c>
      <c r="BP387" s="368" t="s">
        <v>6919</v>
      </c>
      <c r="BQ387" s="56" t="s">
        <v>1123</v>
      </c>
      <c r="BR387" s="71">
        <v>44519</v>
      </c>
      <c r="BS387" s="70" t="s">
        <v>706</v>
      </c>
      <c r="BT387" s="54" t="s">
        <v>123</v>
      </c>
      <c r="BU387" s="54">
        <v>100</v>
      </c>
      <c r="BV387" s="695" t="s">
        <v>257</v>
      </c>
      <c r="BW387" s="54" t="s">
        <v>260</v>
      </c>
      <c r="BX387" s="54" t="s">
        <v>260</v>
      </c>
      <c r="BY387" s="54" t="s">
        <v>4218</v>
      </c>
      <c r="BZ387" s="70" t="s">
        <v>706</v>
      </c>
      <c r="CA387" s="56" t="s">
        <v>123</v>
      </c>
      <c r="CB387" s="57">
        <v>44522</v>
      </c>
      <c r="CC387" s="54" t="s">
        <v>126</v>
      </c>
      <c r="CD387" s="54"/>
      <c r="CE387" s="625"/>
      <c r="CF387" s="625"/>
      <c r="CG387" s="625"/>
      <c r="CH387" s="625"/>
      <c r="CI387" s="625"/>
      <c r="CJ387" s="625"/>
      <c r="CK387" s="625"/>
      <c r="CL387" s="625"/>
      <c r="CM387" s="625"/>
      <c r="CN387" s="625"/>
      <c r="CO387" s="625"/>
      <c r="CP387" s="625"/>
      <c r="CQ387" s="625"/>
      <c r="CR387" s="625"/>
      <c r="CS387" s="625"/>
      <c r="CT387" s="625"/>
      <c r="CU387" s="625"/>
      <c r="CV387" s="625"/>
      <c r="CW387" s="625"/>
      <c r="CX387" s="625"/>
      <c r="CY387" s="625"/>
      <c r="CZ387" s="625"/>
      <c r="DA387" s="625"/>
      <c r="DB387" s="625"/>
      <c r="DC387" s="625"/>
      <c r="DD387" s="625"/>
      <c r="DE387" s="625"/>
      <c r="DF387" s="625"/>
      <c r="DG387" s="625"/>
      <c r="DH387" s="625"/>
      <c r="DI387" s="625"/>
      <c r="DJ387" s="625"/>
      <c r="DK387" s="625"/>
      <c r="DL387" s="625"/>
      <c r="DM387" s="625"/>
      <c r="DN387" s="625"/>
      <c r="DO387" s="625"/>
      <c r="DP387" s="625"/>
    </row>
    <row r="388" spans="1:120" ht="38.25" customHeight="1">
      <c r="A388" s="54">
        <v>258</v>
      </c>
      <c r="B388" s="54" t="e">
        <f t="shared" si="49"/>
        <v>#REF!</v>
      </c>
      <c r="C388" s="59" t="s">
        <v>99</v>
      </c>
      <c r="D388" s="56">
        <v>2020</v>
      </c>
      <c r="E388" s="58" t="s">
        <v>566</v>
      </c>
      <c r="F388" s="65">
        <v>44225</v>
      </c>
      <c r="G388" s="65"/>
      <c r="H388" s="59" t="s">
        <v>102</v>
      </c>
      <c r="I388" s="58" t="s">
        <v>6920</v>
      </c>
      <c r="J388" s="58" t="s">
        <v>6921</v>
      </c>
      <c r="K388" s="58" t="s">
        <v>2602</v>
      </c>
      <c r="L388" s="60" t="s">
        <v>146</v>
      </c>
      <c r="M388" s="623" t="s">
        <v>6922</v>
      </c>
      <c r="N388" s="62"/>
      <c r="O388" s="56">
        <v>1</v>
      </c>
      <c r="P388" s="56" t="s">
        <v>1490</v>
      </c>
      <c r="Q388" s="55" t="s">
        <v>696</v>
      </c>
      <c r="R388" s="56" t="s">
        <v>1529</v>
      </c>
      <c r="S388" s="65">
        <v>44287</v>
      </c>
      <c r="T388" s="72">
        <v>44377</v>
      </c>
      <c r="U388" s="54"/>
      <c r="V388" s="54"/>
      <c r="W388" s="75">
        <v>44377</v>
      </c>
      <c r="X388" s="54"/>
      <c r="Y388" s="62"/>
      <c r="Z388" s="54"/>
      <c r="AA388" s="62"/>
      <c r="AB388" s="62"/>
      <c r="AC388" s="62"/>
      <c r="AD388" s="62"/>
      <c r="AE388" s="54"/>
      <c r="AF388" s="57"/>
      <c r="AG388" s="70"/>
      <c r="AH388" s="626"/>
      <c r="AI388" s="57"/>
      <c r="AJ388" s="62"/>
      <c r="AK388" s="56"/>
      <c r="AL388" s="62"/>
      <c r="AM388" s="54"/>
      <c r="AN388" s="57"/>
      <c r="AO388" s="62"/>
      <c r="AP388" s="54"/>
      <c r="AQ388" s="116"/>
      <c r="AR388" s="62"/>
      <c r="AS388" s="62"/>
      <c r="AT388" s="62"/>
      <c r="AU388" s="54"/>
      <c r="AV388" s="57"/>
      <c r="AW388" s="62"/>
      <c r="AX388" s="54"/>
      <c r="AY388" s="57"/>
      <c r="AZ388" s="62"/>
      <c r="BA388" s="56"/>
      <c r="BB388" s="54"/>
      <c r="BC388" s="54"/>
      <c r="BD388" s="57">
        <v>44286</v>
      </c>
      <c r="BE388" s="627" t="s">
        <v>1504</v>
      </c>
      <c r="BF388" s="68">
        <v>0</v>
      </c>
      <c r="BG388" s="57">
        <v>44337</v>
      </c>
      <c r="BH388" s="627" t="s">
        <v>1505</v>
      </c>
      <c r="BI388" s="56" t="s">
        <v>123</v>
      </c>
      <c r="BJ388" s="54">
        <v>0</v>
      </c>
      <c r="BK388" s="54" t="s">
        <v>151</v>
      </c>
      <c r="BL388" s="696">
        <v>44500</v>
      </c>
      <c r="BM388" s="627" t="s">
        <v>6891</v>
      </c>
      <c r="BN388" s="697">
        <v>1</v>
      </c>
      <c r="BO388" s="71">
        <v>44508</v>
      </c>
      <c r="BP388" s="368" t="s">
        <v>6923</v>
      </c>
      <c r="BQ388" s="56" t="s">
        <v>139</v>
      </c>
      <c r="BR388" s="71">
        <v>44519</v>
      </c>
      <c r="BS388" s="70" t="s">
        <v>6893</v>
      </c>
      <c r="BT388" s="54" t="s">
        <v>123</v>
      </c>
      <c r="BU388" s="54">
        <v>100</v>
      </c>
      <c r="BV388" s="54" t="s">
        <v>257</v>
      </c>
      <c r="BW388" s="54" t="s">
        <v>260</v>
      </c>
      <c r="BX388" s="54" t="s">
        <v>260</v>
      </c>
      <c r="BY388" s="54" t="s">
        <v>4218</v>
      </c>
      <c r="BZ388" s="70" t="s">
        <v>6803</v>
      </c>
      <c r="CA388" s="56" t="s">
        <v>123</v>
      </c>
      <c r="CB388" s="57">
        <v>44522</v>
      </c>
      <c r="CC388" s="54" t="s">
        <v>126</v>
      </c>
      <c r="CD388" s="54"/>
      <c r="CE388" s="625"/>
      <c r="CF388" s="625"/>
      <c r="CG388" s="625"/>
      <c r="CH388" s="625"/>
      <c r="CI388" s="625"/>
      <c r="CJ388" s="625"/>
      <c r="CK388" s="625"/>
      <c r="CL388" s="625"/>
      <c r="CM388" s="625"/>
      <c r="CN388" s="625"/>
      <c r="CO388" s="625"/>
      <c r="CP388" s="625"/>
      <c r="CQ388" s="625"/>
      <c r="CR388" s="625"/>
      <c r="CS388" s="625"/>
      <c r="CT388" s="625"/>
      <c r="CU388" s="625"/>
      <c r="CV388" s="625"/>
      <c r="CW388" s="625"/>
      <c r="CX388" s="625"/>
      <c r="CY388" s="625"/>
      <c r="CZ388" s="625"/>
      <c r="DA388" s="625"/>
      <c r="DB388" s="625"/>
      <c r="DC388" s="625"/>
      <c r="DD388" s="625"/>
      <c r="DE388" s="625"/>
      <c r="DF388" s="625"/>
      <c r="DG388" s="625"/>
      <c r="DH388" s="625"/>
      <c r="DI388" s="625"/>
      <c r="DJ388" s="625"/>
      <c r="DK388" s="625"/>
      <c r="DL388" s="625"/>
      <c r="DM388" s="625"/>
      <c r="DN388" s="625"/>
      <c r="DO388" s="625"/>
      <c r="DP388" s="625"/>
    </row>
    <row r="389" spans="1:120" ht="38.25" customHeight="1">
      <c r="A389" s="54">
        <v>259</v>
      </c>
      <c r="B389" s="54" t="e">
        <f>1+#REF!</f>
        <v>#REF!</v>
      </c>
      <c r="C389" s="59" t="s">
        <v>99</v>
      </c>
      <c r="D389" s="56">
        <v>2020</v>
      </c>
      <c r="E389" s="58" t="s">
        <v>566</v>
      </c>
      <c r="F389" s="65">
        <v>44225</v>
      </c>
      <c r="G389" s="65"/>
      <c r="H389" s="59" t="s">
        <v>370</v>
      </c>
      <c r="I389" s="58" t="s">
        <v>6921</v>
      </c>
      <c r="J389" s="58" t="s">
        <v>6921</v>
      </c>
      <c r="K389" s="58" t="s">
        <v>2602</v>
      </c>
      <c r="L389" s="60" t="s">
        <v>146</v>
      </c>
      <c r="M389" s="623" t="s">
        <v>6924</v>
      </c>
      <c r="N389" s="62"/>
      <c r="O389" s="54">
        <v>1</v>
      </c>
      <c r="P389" s="56" t="s">
        <v>1127</v>
      </c>
      <c r="Q389" s="55" t="s">
        <v>696</v>
      </c>
      <c r="R389" s="56" t="s">
        <v>1529</v>
      </c>
      <c r="S389" s="57">
        <v>44287</v>
      </c>
      <c r="T389" s="57">
        <v>44377</v>
      </c>
      <c r="U389" s="54"/>
      <c r="V389" s="54"/>
      <c r="W389" s="57">
        <v>44377</v>
      </c>
      <c r="X389" s="54"/>
      <c r="Y389" s="62"/>
      <c r="Z389" s="54"/>
      <c r="AA389" s="62"/>
      <c r="AB389" s="62"/>
      <c r="AC389" s="62"/>
      <c r="AD389" s="62"/>
      <c r="AE389" s="54"/>
      <c r="AF389" s="57"/>
      <c r="AG389" s="70"/>
      <c r="AH389" s="626"/>
      <c r="AI389" s="57"/>
      <c r="AJ389" s="62"/>
      <c r="AK389" s="56"/>
      <c r="AL389" s="62"/>
      <c r="AM389" s="54"/>
      <c r="AN389" s="57"/>
      <c r="AO389" s="62"/>
      <c r="AP389" s="54"/>
      <c r="AQ389" s="116"/>
      <c r="AR389" s="62"/>
      <c r="AS389" s="62"/>
      <c r="AT389" s="62"/>
      <c r="AU389" s="54"/>
      <c r="AV389" s="57"/>
      <c r="AW389" s="62"/>
      <c r="AX389" s="54"/>
      <c r="AY389" s="57"/>
      <c r="AZ389" s="62"/>
      <c r="BA389" s="56"/>
      <c r="BB389" s="54"/>
      <c r="BC389" s="54"/>
      <c r="BD389" s="57">
        <v>44286</v>
      </c>
      <c r="BE389" s="627" t="s">
        <v>1504</v>
      </c>
      <c r="BF389" s="68">
        <v>0</v>
      </c>
      <c r="BG389" s="57">
        <v>44337</v>
      </c>
      <c r="BH389" s="627" t="s">
        <v>1505</v>
      </c>
      <c r="BI389" s="56" t="s">
        <v>123</v>
      </c>
      <c r="BJ389" s="54">
        <v>0</v>
      </c>
      <c r="BK389" s="54" t="s">
        <v>151</v>
      </c>
      <c r="BL389" s="696">
        <v>44500</v>
      </c>
      <c r="BM389" s="627" t="s">
        <v>6918</v>
      </c>
      <c r="BN389" s="697">
        <v>1</v>
      </c>
      <c r="BO389" s="71">
        <v>44508</v>
      </c>
      <c r="BP389" s="692" t="s">
        <v>6925</v>
      </c>
      <c r="BQ389" s="56" t="s">
        <v>139</v>
      </c>
      <c r="BR389" s="71">
        <v>44519</v>
      </c>
      <c r="BS389" s="692" t="s">
        <v>6926</v>
      </c>
      <c r="BT389" s="54" t="s">
        <v>123</v>
      </c>
      <c r="BU389" s="54">
        <v>100</v>
      </c>
      <c r="BV389" s="54" t="s">
        <v>257</v>
      </c>
      <c r="BW389" s="54" t="s">
        <v>260</v>
      </c>
      <c r="BX389" s="54" t="s">
        <v>260</v>
      </c>
      <c r="BY389" s="54" t="s">
        <v>4218</v>
      </c>
      <c r="BZ389" s="692" t="s">
        <v>6927</v>
      </c>
      <c r="CA389" s="56" t="s">
        <v>123</v>
      </c>
      <c r="CB389" s="57">
        <v>44522</v>
      </c>
      <c r="CC389" s="54" t="s">
        <v>126</v>
      </c>
      <c r="CD389" s="54"/>
      <c r="CE389" s="625"/>
      <c r="CF389" s="625"/>
      <c r="CG389" s="625"/>
      <c r="CH389" s="625"/>
      <c r="CI389" s="625"/>
      <c r="CJ389" s="625"/>
      <c r="CK389" s="625"/>
      <c r="CL389" s="625"/>
      <c r="CM389" s="625"/>
      <c r="CN389" s="625"/>
      <c r="CO389" s="625"/>
      <c r="CP389" s="625"/>
      <c r="CQ389" s="625"/>
      <c r="CR389" s="625"/>
      <c r="CS389" s="625"/>
      <c r="CT389" s="625"/>
      <c r="CU389" s="625"/>
      <c r="CV389" s="625"/>
      <c r="CW389" s="625"/>
      <c r="CX389" s="625"/>
      <c r="CY389" s="625"/>
      <c r="CZ389" s="625"/>
      <c r="DA389" s="625"/>
      <c r="DB389" s="625"/>
      <c r="DC389" s="625"/>
      <c r="DD389" s="625"/>
      <c r="DE389" s="625"/>
      <c r="DF389" s="625"/>
      <c r="DG389" s="625"/>
      <c r="DH389" s="625"/>
      <c r="DI389" s="625"/>
      <c r="DJ389" s="625"/>
      <c r="DK389" s="625"/>
      <c r="DL389" s="625"/>
      <c r="DM389" s="625"/>
      <c r="DN389" s="625"/>
      <c r="DO389" s="625"/>
      <c r="DP389" s="625"/>
    </row>
    <row r="390" spans="1:120" ht="38.25" customHeight="1">
      <c r="A390" s="54">
        <v>261</v>
      </c>
      <c r="B390" s="54" t="e">
        <f t="shared" ref="B390:B391" si="50">1+B389</f>
        <v>#REF!</v>
      </c>
      <c r="C390" s="59" t="s">
        <v>99</v>
      </c>
      <c r="D390" s="56">
        <v>2020</v>
      </c>
      <c r="E390" s="58" t="s">
        <v>566</v>
      </c>
      <c r="F390" s="65">
        <v>44225</v>
      </c>
      <c r="G390" s="65"/>
      <c r="H390" s="59" t="s">
        <v>102</v>
      </c>
      <c r="I390" s="58" t="s">
        <v>6928</v>
      </c>
      <c r="J390" s="58" t="s">
        <v>6921</v>
      </c>
      <c r="K390" s="58" t="s">
        <v>2602</v>
      </c>
      <c r="L390" s="60" t="s">
        <v>146</v>
      </c>
      <c r="M390" s="623" t="s">
        <v>6924</v>
      </c>
      <c r="N390" s="62"/>
      <c r="O390" s="56">
        <v>2</v>
      </c>
      <c r="P390" s="56" t="s">
        <v>6929</v>
      </c>
      <c r="Q390" s="55" t="s">
        <v>696</v>
      </c>
      <c r="R390" s="56" t="s">
        <v>1529</v>
      </c>
      <c r="S390" s="72">
        <v>44409</v>
      </c>
      <c r="T390" s="72">
        <v>44561</v>
      </c>
      <c r="U390" s="54"/>
      <c r="V390" s="54"/>
      <c r="W390" s="75">
        <v>44561</v>
      </c>
      <c r="X390" s="54"/>
      <c r="Y390" s="62"/>
      <c r="Z390" s="54"/>
      <c r="AA390" s="62"/>
      <c r="AB390" s="62"/>
      <c r="AC390" s="62"/>
      <c r="AD390" s="62"/>
      <c r="AE390" s="54"/>
      <c r="AF390" s="57"/>
      <c r="AG390" s="70"/>
      <c r="AH390" s="626"/>
      <c r="AI390" s="57"/>
      <c r="AJ390" s="62"/>
      <c r="AK390" s="56"/>
      <c r="AL390" s="62"/>
      <c r="AM390" s="54"/>
      <c r="AN390" s="57"/>
      <c r="AO390" s="62"/>
      <c r="AP390" s="54"/>
      <c r="AQ390" s="116"/>
      <c r="AR390" s="62"/>
      <c r="AS390" s="62"/>
      <c r="AT390" s="62"/>
      <c r="AU390" s="54"/>
      <c r="AV390" s="57"/>
      <c r="AW390" s="62"/>
      <c r="AX390" s="54"/>
      <c r="AY390" s="57"/>
      <c r="AZ390" s="62"/>
      <c r="BA390" s="56"/>
      <c r="BB390" s="54"/>
      <c r="BC390" s="54"/>
      <c r="BD390" s="57">
        <v>44286</v>
      </c>
      <c r="BE390" s="627" t="s">
        <v>1504</v>
      </c>
      <c r="BF390" s="68">
        <v>0</v>
      </c>
      <c r="BG390" s="57">
        <v>44337</v>
      </c>
      <c r="BH390" s="627" t="s">
        <v>6930</v>
      </c>
      <c r="BI390" s="56" t="s">
        <v>123</v>
      </c>
      <c r="BJ390" s="54">
        <v>0</v>
      </c>
      <c r="BK390" s="54" t="s">
        <v>151</v>
      </c>
      <c r="BL390" s="696">
        <v>44500</v>
      </c>
      <c r="BM390" s="627" t="s">
        <v>6918</v>
      </c>
      <c r="BN390" s="697">
        <v>1</v>
      </c>
      <c r="BO390" s="71">
        <v>44508</v>
      </c>
      <c r="BP390" s="701" t="s">
        <v>6925</v>
      </c>
      <c r="BQ390" s="56" t="s">
        <v>139</v>
      </c>
      <c r="BR390" s="71">
        <v>44519</v>
      </c>
      <c r="BS390" s="692" t="s">
        <v>6926</v>
      </c>
      <c r="BT390" s="54" t="s">
        <v>123</v>
      </c>
      <c r="BU390" s="54">
        <v>100</v>
      </c>
      <c r="BV390" s="54" t="s">
        <v>257</v>
      </c>
      <c r="BW390" s="54" t="s">
        <v>260</v>
      </c>
      <c r="BX390" s="54" t="s">
        <v>260</v>
      </c>
      <c r="BY390" s="54" t="s">
        <v>4218</v>
      </c>
      <c r="BZ390" s="692" t="s">
        <v>6927</v>
      </c>
      <c r="CA390" s="56" t="s">
        <v>123</v>
      </c>
      <c r="CB390" s="57">
        <v>44522</v>
      </c>
      <c r="CC390" s="54" t="s">
        <v>126</v>
      </c>
      <c r="CD390" s="54"/>
      <c r="CE390" s="625"/>
      <c r="CF390" s="625"/>
      <c r="CG390" s="625"/>
      <c r="CH390" s="625"/>
      <c r="CI390" s="625"/>
      <c r="CJ390" s="625"/>
      <c r="CK390" s="625"/>
      <c r="CL390" s="625"/>
      <c r="CM390" s="625"/>
      <c r="CN390" s="625"/>
      <c r="CO390" s="625"/>
      <c r="CP390" s="625"/>
      <c r="CQ390" s="625"/>
      <c r="CR390" s="625"/>
      <c r="CS390" s="625"/>
      <c r="CT390" s="625"/>
      <c r="CU390" s="625"/>
      <c r="CV390" s="625"/>
      <c r="CW390" s="625"/>
      <c r="CX390" s="625"/>
      <c r="CY390" s="625"/>
      <c r="CZ390" s="625"/>
      <c r="DA390" s="625"/>
      <c r="DB390" s="625"/>
      <c r="DC390" s="625"/>
      <c r="DD390" s="625"/>
      <c r="DE390" s="625"/>
      <c r="DF390" s="625"/>
      <c r="DG390" s="625"/>
      <c r="DH390" s="625"/>
      <c r="DI390" s="625"/>
      <c r="DJ390" s="625"/>
      <c r="DK390" s="625"/>
      <c r="DL390" s="625"/>
      <c r="DM390" s="625"/>
      <c r="DN390" s="625"/>
      <c r="DO390" s="625"/>
      <c r="DP390" s="625"/>
    </row>
    <row r="391" spans="1:120" ht="38.25" customHeight="1">
      <c r="A391" s="54">
        <v>263</v>
      </c>
      <c r="B391" s="54" t="e">
        <f t="shared" si="50"/>
        <v>#REF!</v>
      </c>
      <c r="C391" s="59" t="s">
        <v>99</v>
      </c>
      <c r="D391" s="56">
        <v>2020</v>
      </c>
      <c r="E391" s="58" t="s">
        <v>566</v>
      </c>
      <c r="F391" s="65">
        <v>44225</v>
      </c>
      <c r="G391" s="65"/>
      <c r="H391" s="59" t="s">
        <v>102</v>
      </c>
      <c r="I391" s="58" t="s">
        <v>6931</v>
      </c>
      <c r="J391" s="58" t="s">
        <v>6931</v>
      </c>
      <c r="K391" s="58" t="s">
        <v>6932</v>
      </c>
      <c r="L391" s="60" t="s">
        <v>146</v>
      </c>
      <c r="M391" s="623" t="s">
        <v>6933</v>
      </c>
      <c r="N391" s="62"/>
      <c r="O391" s="56">
        <v>1</v>
      </c>
      <c r="P391" s="56" t="s">
        <v>6934</v>
      </c>
      <c r="Q391" s="55" t="s">
        <v>1210</v>
      </c>
      <c r="R391" s="56" t="s">
        <v>6910</v>
      </c>
      <c r="S391" s="65">
        <v>44290</v>
      </c>
      <c r="T391" s="65">
        <v>44377</v>
      </c>
      <c r="U391" s="54"/>
      <c r="V391" s="54"/>
      <c r="W391" s="65">
        <v>44377</v>
      </c>
      <c r="X391" s="54"/>
      <c r="Y391" s="62"/>
      <c r="Z391" s="54"/>
      <c r="AA391" s="62"/>
      <c r="AB391" s="62"/>
      <c r="AC391" s="62"/>
      <c r="AD391" s="62"/>
      <c r="AE391" s="54"/>
      <c r="AF391" s="57"/>
      <c r="AG391" s="70"/>
      <c r="AH391" s="626"/>
      <c r="AI391" s="170"/>
      <c r="AJ391" s="62"/>
      <c r="AK391" s="56"/>
      <c r="AL391" s="62"/>
      <c r="AM391" s="54"/>
      <c r="AN391" s="57"/>
      <c r="AO391" s="62"/>
      <c r="AP391" s="54"/>
      <c r="AQ391" s="62"/>
      <c r="AR391" s="62"/>
      <c r="AS391" s="62"/>
      <c r="AT391" s="62"/>
      <c r="AU391" s="54"/>
      <c r="AV391" s="57"/>
      <c r="AW391" s="62"/>
      <c r="AX391" s="54"/>
      <c r="AY391" s="57"/>
      <c r="AZ391" s="62"/>
      <c r="BA391" s="56"/>
      <c r="BB391" s="54"/>
      <c r="BC391" s="54"/>
      <c r="BD391" s="57">
        <v>44286</v>
      </c>
      <c r="BE391" s="67" t="s">
        <v>1504</v>
      </c>
      <c r="BF391" s="68">
        <v>0</v>
      </c>
      <c r="BG391" s="57">
        <v>44336</v>
      </c>
      <c r="BH391" s="638" t="s">
        <v>1505</v>
      </c>
      <c r="BI391" s="56" t="s">
        <v>123</v>
      </c>
      <c r="BJ391" s="54">
        <v>0</v>
      </c>
      <c r="BK391" s="54" t="s">
        <v>151</v>
      </c>
      <c r="BL391" s="71">
        <v>44500</v>
      </c>
      <c r="BM391" s="638" t="s">
        <v>6935</v>
      </c>
      <c r="BN391" s="68">
        <v>1</v>
      </c>
      <c r="BO391" s="71">
        <v>44508</v>
      </c>
      <c r="BP391" s="393" t="s">
        <v>6936</v>
      </c>
      <c r="BQ391" s="54" t="s">
        <v>139</v>
      </c>
      <c r="BR391" s="71">
        <v>44522</v>
      </c>
      <c r="BS391" s="56" t="s">
        <v>6937</v>
      </c>
      <c r="BT391" s="54" t="s">
        <v>220</v>
      </c>
      <c r="BU391" s="68">
        <v>1</v>
      </c>
      <c r="BV391" s="54" t="s">
        <v>257</v>
      </c>
      <c r="BW391" s="54"/>
      <c r="BX391" s="54"/>
      <c r="BY391" s="54" t="s">
        <v>4218</v>
      </c>
      <c r="BZ391" s="56" t="s">
        <v>6938</v>
      </c>
      <c r="CA391" s="56"/>
      <c r="CB391" s="57"/>
      <c r="CC391" s="54"/>
      <c r="CD391" s="54"/>
      <c r="CE391" s="625"/>
      <c r="CF391" s="625"/>
      <c r="CG391" s="625"/>
      <c r="CH391" s="625"/>
      <c r="CI391" s="625"/>
      <c r="CJ391" s="625"/>
      <c r="CK391" s="625"/>
      <c r="CL391" s="625"/>
      <c r="CM391" s="625"/>
      <c r="CN391" s="625"/>
      <c r="CO391" s="625"/>
      <c r="CP391" s="625"/>
      <c r="CQ391" s="625"/>
      <c r="CR391" s="625"/>
      <c r="CS391" s="625"/>
      <c r="CT391" s="625"/>
      <c r="CU391" s="625"/>
      <c r="CV391" s="625"/>
      <c r="CW391" s="625"/>
      <c r="CX391" s="625"/>
      <c r="CY391" s="625"/>
      <c r="CZ391" s="625"/>
      <c r="DA391" s="625"/>
      <c r="DB391" s="625"/>
      <c r="DC391" s="625"/>
      <c r="DD391" s="625"/>
      <c r="DE391" s="625"/>
      <c r="DF391" s="625"/>
      <c r="DG391" s="625"/>
      <c r="DH391" s="625"/>
      <c r="DI391" s="625"/>
      <c r="DJ391" s="625"/>
      <c r="DK391" s="625"/>
      <c r="DL391" s="625"/>
      <c r="DM391" s="625"/>
      <c r="DN391" s="625"/>
      <c r="DO391" s="625"/>
      <c r="DP391" s="625"/>
    </row>
    <row r="392" spans="1:120" ht="38.25" customHeight="1">
      <c r="A392" s="54">
        <v>264</v>
      </c>
      <c r="B392" s="54" t="e">
        <f t="shared" ref="B392:B393" si="51">1+#REF!</f>
        <v>#REF!</v>
      </c>
      <c r="C392" s="59" t="s">
        <v>99</v>
      </c>
      <c r="D392" s="56">
        <v>2020</v>
      </c>
      <c r="E392" s="58" t="s">
        <v>566</v>
      </c>
      <c r="F392" s="65">
        <v>44225</v>
      </c>
      <c r="G392" s="65"/>
      <c r="H392" s="59" t="s">
        <v>102</v>
      </c>
      <c r="I392" s="67" t="s">
        <v>6939</v>
      </c>
      <c r="J392" s="67" t="s">
        <v>6939</v>
      </c>
      <c r="K392" s="67" t="s">
        <v>6940</v>
      </c>
      <c r="L392" s="60" t="s">
        <v>106</v>
      </c>
      <c r="M392" s="368" t="s">
        <v>6941</v>
      </c>
      <c r="N392" s="56"/>
      <c r="O392" s="56">
        <v>1</v>
      </c>
      <c r="P392" s="67" t="s">
        <v>6942</v>
      </c>
      <c r="Q392" s="55" t="s">
        <v>1210</v>
      </c>
      <c r="R392" s="56" t="s">
        <v>6910</v>
      </c>
      <c r="S392" s="65">
        <v>44290</v>
      </c>
      <c r="T392" s="65">
        <v>44377</v>
      </c>
      <c r="U392" s="54"/>
      <c r="V392" s="54"/>
      <c r="W392" s="65">
        <v>44377</v>
      </c>
      <c r="X392" s="54"/>
      <c r="Y392" s="62"/>
      <c r="Z392" s="54"/>
      <c r="AA392" s="62"/>
      <c r="AB392" s="62"/>
      <c r="AC392" s="62"/>
      <c r="AD392" s="62"/>
      <c r="AE392" s="54"/>
      <c r="AF392" s="57"/>
      <c r="AG392" s="70"/>
      <c r="AH392" s="626"/>
      <c r="AI392" s="170"/>
      <c r="AJ392" s="62"/>
      <c r="AK392" s="56"/>
      <c r="AL392" s="62"/>
      <c r="AM392" s="54"/>
      <c r="AN392" s="57"/>
      <c r="AO392" s="62"/>
      <c r="AP392" s="54"/>
      <c r="AQ392" s="62"/>
      <c r="AR392" s="62"/>
      <c r="AS392" s="62"/>
      <c r="AT392" s="62"/>
      <c r="AU392" s="54"/>
      <c r="AV392" s="57"/>
      <c r="AW392" s="62"/>
      <c r="AX392" s="54"/>
      <c r="AY392" s="57"/>
      <c r="AZ392" s="62"/>
      <c r="BA392" s="56"/>
      <c r="BB392" s="54"/>
      <c r="BC392" s="54"/>
      <c r="BD392" s="57">
        <v>44286</v>
      </c>
      <c r="BE392" s="67" t="s">
        <v>1504</v>
      </c>
      <c r="BF392" s="68">
        <v>0</v>
      </c>
      <c r="BG392" s="57">
        <v>44336</v>
      </c>
      <c r="BH392" s="638" t="s">
        <v>1505</v>
      </c>
      <c r="BI392" s="56" t="s">
        <v>123</v>
      </c>
      <c r="BJ392" s="54">
        <v>0</v>
      </c>
      <c r="BK392" s="54" t="s">
        <v>151</v>
      </c>
      <c r="BL392" s="71">
        <v>44500</v>
      </c>
      <c r="BM392" s="707" t="s">
        <v>6943</v>
      </c>
      <c r="BN392" s="68">
        <v>1</v>
      </c>
      <c r="BO392" s="71">
        <v>44508</v>
      </c>
      <c r="BP392" s="368" t="s">
        <v>6944</v>
      </c>
      <c r="BQ392" s="54" t="s">
        <v>1123</v>
      </c>
      <c r="BR392" s="71">
        <v>44522</v>
      </c>
      <c r="BS392" s="56" t="s">
        <v>6945</v>
      </c>
      <c r="BT392" s="54" t="s">
        <v>220</v>
      </c>
      <c r="BU392" s="68">
        <v>1</v>
      </c>
      <c r="BV392" s="699" t="s">
        <v>257</v>
      </c>
      <c r="BW392" s="54"/>
      <c r="BX392" s="54"/>
      <c r="BY392" s="54" t="s">
        <v>4218</v>
      </c>
      <c r="BZ392" s="56" t="s">
        <v>6818</v>
      </c>
      <c r="CA392" s="56"/>
      <c r="CB392" s="57"/>
      <c r="CC392" s="54"/>
      <c r="CD392" s="54"/>
      <c r="CE392" s="625"/>
      <c r="CF392" s="625"/>
      <c r="CG392" s="625"/>
      <c r="CH392" s="625"/>
      <c r="CI392" s="625"/>
      <c r="CJ392" s="625"/>
      <c r="CK392" s="625"/>
      <c r="CL392" s="625"/>
      <c r="CM392" s="625"/>
      <c r="CN392" s="625"/>
      <c r="CO392" s="625"/>
      <c r="CP392" s="625"/>
      <c r="CQ392" s="625"/>
      <c r="CR392" s="625"/>
      <c r="CS392" s="625"/>
      <c r="CT392" s="625"/>
      <c r="CU392" s="625"/>
      <c r="CV392" s="625"/>
      <c r="CW392" s="625"/>
      <c r="CX392" s="625"/>
      <c r="CY392" s="625"/>
      <c r="CZ392" s="625"/>
      <c r="DA392" s="625"/>
      <c r="DB392" s="625"/>
      <c r="DC392" s="625"/>
      <c r="DD392" s="625"/>
      <c r="DE392" s="625"/>
      <c r="DF392" s="625"/>
      <c r="DG392" s="625"/>
      <c r="DH392" s="625"/>
      <c r="DI392" s="625"/>
      <c r="DJ392" s="625"/>
      <c r="DK392" s="625"/>
      <c r="DL392" s="625"/>
      <c r="DM392" s="625"/>
      <c r="DN392" s="625"/>
      <c r="DO392" s="625"/>
      <c r="DP392" s="625"/>
    </row>
    <row r="393" spans="1:120" ht="38.25" customHeight="1">
      <c r="A393" s="54">
        <v>266</v>
      </c>
      <c r="B393" s="54" t="e">
        <f t="shared" si="51"/>
        <v>#REF!</v>
      </c>
      <c r="C393" s="59" t="s">
        <v>99</v>
      </c>
      <c r="D393" s="56">
        <v>2020</v>
      </c>
      <c r="E393" s="58" t="s">
        <v>566</v>
      </c>
      <c r="F393" s="65">
        <v>44225</v>
      </c>
      <c r="G393" s="65"/>
      <c r="H393" s="59" t="s">
        <v>102</v>
      </c>
      <c r="I393" s="58" t="s">
        <v>6946</v>
      </c>
      <c r="J393" s="58" t="s">
        <v>6947</v>
      </c>
      <c r="K393" s="58" t="s">
        <v>6948</v>
      </c>
      <c r="L393" s="60" t="s">
        <v>146</v>
      </c>
      <c r="M393" s="623" t="s">
        <v>6949</v>
      </c>
      <c r="N393" s="62"/>
      <c r="O393" s="56">
        <v>1</v>
      </c>
      <c r="P393" s="56" t="s">
        <v>1490</v>
      </c>
      <c r="Q393" s="55" t="s">
        <v>696</v>
      </c>
      <c r="R393" s="56" t="s">
        <v>1529</v>
      </c>
      <c r="S393" s="72">
        <v>44287</v>
      </c>
      <c r="T393" s="72">
        <v>44377</v>
      </c>
      <c r="U393" s="54"/>
      <c r="V393" s="54"/>
      <c r="W393" s="75">
        <v>44377</v>
      </c>
      <c r="X393" s="54"/>
      <c r="Y393" s="62"/>
      <c r="Z393" s="54"/>
      <c r="AA393" s="62"/>
      <c r="AB393" s="62"/>
      <c r="AC393" s="62"/>
      <c r="AD393" s="62"/>
      <c r="AE393" s="54"/>
      <c r="AF393" s="57"/>
      <c r="AG393" s="70"/>
      <c r="AH393" s="626"/>
      <c r="AI393" s="54"/>
      <c r="AJ393" s="62"/>
      <c r="AK393" s="56"/>
      <c r="AL393" s="62"/>
      <c r="AM393" s="54"/>
      <c r="AN393" s="57"/>
      <c r="AO393" s="62"/>
      <c r="AP393" s="54"/>
      <c r="AQ393" s="62"/>
      <c r="AR393" s="62"/>
      <c r="AS393" s="62"/>
      <c r="AT393" s="62"/>
      <c r="AU393" s="54"/>
      <c r="AV393" s="57"/>
      <c r="AW393" s="62"/>
      <c r="AX393" s="54"/>
      <c r="AY393" s="57"/>
      <c r="AZ393" s="62"/>
      <c r="BA393" s="56"/>
      <c r="BB393" s="54"/>
      <c r="BC393" s="54"/>
      <c r="BD393" s="57">
        <v>44286</v>
      </c>
      <c r="BE393" s="627" t="s">
        <v>1504</v>
      </c>
      <c r="BF393" s="68">
        <v>0</v>
      </c>
      <c r="BG393" s="57">
        <v>44337</v>
      </c>
      <c r="BH393" s="627" t="s">
        <v>1505</v>
      </c>
      <c r="BI393" s="56" t="s">
        <v>123</v>
      </c>
      <c r="BJ393" s="54">
        <v>0</v>
      </c>
      <c r="BK393" s="54" t="s">
        <v>151</v>
      </c>
      <c r="BL393" s="696">
        <v>44500</v>
      </c>
      <c r="BM393" s="627" t="s">
        <v>6891</v>
      </c>
      <c r="BN393" s="697">
        <v>1</v>
      </c>
      <c r="BO393" s="71">
        <v>44508</v>
      </c>
      <c r="BP393" s="368" t="s">
        <v>6950</v>
      </c>
      <c r="BQ393" s="56" t="s">
        <v>139</v>
      </c>
      <c r="BR393" s="71">
        <v>44519</v>
      </c>
      <c r="BS393" s="58" t="s">
        <v>6951</v>
      </c>
      <c r="BT393" s="54" t="s">
        <v>123</v>
      </c>
      <c r="BU393" s="54">
        <v>100</v>
      </c>
      <c r="BV393" s="54" t="s">
        <v>257</v>
      </c>
      <c r="BW393" s="54" t="s">
        <v>260</v>
      </c>
      <c r="BX393" s="54" t="s">
        <v>260</v>
      </c>
      <c r="BY393" s="54" t="s">
        <v>4218</v>
      </c>
      <c r="BZ393" s="58" t="s">
        <v>6952</v>
      </c>
      <c r="CA393" s="56" t="s">
        <v>123</v>
      </c>
      <c r="CB393" s="57">
        <v>44522</v>
      </c>
      <c r="CC393" s="54" t="s">
        <v>126</v>
      </c>
      <c r="CD393" s="54"/>
      <c r="CE393" s="625"/>
      <c r="CF393" s="625"/>
      <c r="CG393" s="625"/>
      <c r="CH393" s="625"/>
      <c r="CI393" s="625"/>
      <c r="CJ393" s="625"/>
      <c r="CK393" s="625"/>
      <c r="CL393" s="625"/>
      <c r="CM393" s="625"/>
      <c r="CN393" s="625"/>
      <c r="CO393" s="625"/>
      <c r="CP393" s="625"/>
      <c r="CQ393" s="625"/>
      <c r="CR393" s="625"/>
      <c r="CS393" s="625"/>
      <c r="CT393" s="625"/>
      <c r="CU393" s="625"/>
      <c r="CV393" s="625"/>
      <c r="CW393" s="625"/>
      <c r="CX393" s="625"/>
      <c r="CY393" s="625"/>
      <c r="CZ393" s="625"/>
      <c r="DA393" s="625"/>
      <c r="DB393" s="625"/>
      <c r="DC393" s="625"/>
      <c r="DD393" s="625"/>
      <c r="DE393" s="625"/>
      <c r="DF393" s="625"/>
      <c r="DG393" s="625"/>
      <c r="DH393" s="625"/>
      <c r="DI393" s="625"/>
      <c r="DJ393" s="625"/>
      <c r="DK393" s="625"/>
      <c r="DL393" s="625"/>
      <c r="DM393" s="625"/>
      <c r="DN393" s="625"/>
      <c r="DO393" s="625"/>
      <c r="DP393" s="625"/>
    </row>
    <row r="394" spans="1:120" ht="38.25" customHeight="1">
      <c r="A394" s="54">
        <v>271</v>
      </c>
      <c r="B394" s="54" t="e">
        <f>1+B393</f>
        <v>#REF!</v>
      </c>
      <c r="C394" s="59" t="s">
        <v>99</v>
      </c>
      <c r="D394" s="56">
        <v>2020</v>
      </c>
      <c r="E394" s="58" t="s">
        <v>566</v>
      </c>
      <c r="F394" s="65">
        <v>44225</v>
      </c>
      <c r="G394" s="65"/>
      <c r="H394" s="59" t="s">
        <v>102</v>
      </c>
      <c r="I394" s="58" t="s">
        <v>6953</v>
      </c>
      <c r="J394" s="58" t="s">
        <v>6954</v>
      </c>
      <c r="K394" s="81" t="s">
        <v>6915</v>
      </c>
      <c r="L394" s="60" t="s">
        <v>146</v>
      </c>
      <c r="M394" s="623" t="s">
        <v>6955</v>
      </c>
      <c r="N394" s="62"/>
      <c r="O394" s="54">
        <v>1</v>
      </c>
      <c r="P394" s="56" t="s">
        <v>6956</v>
      </c>
      <c r="Q394" s="55" t="s">
        <v>696</v>
      </c>
      <c r="R394" s="56" t="s">
        <v>1529</v>
      </c>
      <c r="S394" s="57">
        <v>44287</v>
      </c>
      <c r="T394" s="57">
        <v>44377</v>
      </c>
      <c r="U394" s="54"/>
      <c r="V394" s="54"/>
      <c r="W394" s="57">
        <v>44377</v>
      </c>
      <c r="X394" s="54"/>
      <c r="Y394" s="62"/>
      <c r="Z394" s="54"/>
      <c r="AA394" s="62"/>
      <c r="AB394" s="62"/>
      <c r="AC394" s="62"/>
      <c r="AD394" s="62"/>
      <c r="AE394" s="54"/>
      <c r="AF394" s="57"/>
      <c r="AG394" s="70"/>
      <c r="AH394" s="626"/>
      <c r="AI394" s="54"/>
      <c r="AJ394" s="62"/>
      <c r="AK394" s="56"/>
      <c r="AL394" s="62"/>
      <c r="AM394" s="54"/>
      <c r="AN394" s="57"/>
      <c r="AO394" s="62"/>
      <c r="AP394" s="54"/>
      <c r="AQ394" s="62"/>
      <c r="AR394" s="62"/>
      <c r="AS394" s="62"/>
      <c r="AT394" s="62"/>
      <c r="AU394" s="54"/>
      <c r="AV394" s="57"/>
      <c r="AW394" s="62"/>
      <c r="AX394" s="54"/>
      <c r="AY394" s="57"/>
      <c r="AZ394" s="62"/>
      <c r="BA394" s="56"/>
      <c r="BB394" s="54"/>
      <c r="BC394" s="54"/>
      <c r="BD394" s="57">
        <v>44286</v>
      </c>
      <c r="BE394" s="627" t="s">
        <v>1504</v>
      </c>
      <c r="BF394" s="68">
        <v>0</v>
      </c>
      <c r="BG394" s="57">
        <v>44337</v>
      </c>
      <c r="BH394" s="627" t="s">
        <v>1505</v>
      </c>
      <c r="BI394" s="56" t="s">
        <v>123</v>
      </c>
      <c r="BJ394" s="54">
        <v>0</v>
      </c>
      <c r="BK394" s="54" t="s">
        <v>151</v>
      </c>
      <c r="BL394" s="696">
        <v>44500</v>
      </c>
      <c r="BM394" s="627" t="s">
        <v>6918</v>
      </c>
      <c r="BN394" s="697">
        <v>1</v>
      </c>
      <c r="BO394" s="71">
        <v>44508</v>
      </c>
      <c r="BP394" s="368" t="s">
        <v>6925</v>
      </c>
      <c r="BQ394" s="56" t="s">
        <v>139</v>
      </c>
      <c r="BR394" s="71">
        <v>44519</v>
      </c>
      <c r="BS394" s="692" t="s">
        <v>6926</v>
      </c>
      <c r="BT394" s="54" t="s">
        <v>123</v>
      </c>
      <c r="BU394" s="54">
        <v>100</v>
      </c>
      <c r="BV394" s="54" t="s">
        <v>257</v>
      </c>
      <c r="BW394" s="54" t="s">
        <v>260</v>
      </c>
      <c r="BX394" s="54" t="s">
        <v>260</v>
      </c>
      <c r="BY394" s="54" t="s">
        <v>4218</v>
      </c>
      <c r="BZ394" s="692" t="s">
        <v>6926</v>
      </c>
      <c r="CA394" s="56" t="s">
        <v>123</v>
      </c>
      <c r="CB394" s="57">
        <v>44522</v>
      </c>
      <c r="CC394" s="54" t="s">
        <v>126</v>
      </c>
      <c r="CD394" s="54"/>
      <c r="CE394" s="625"/>
      <c r="CF394" s="625"/>
      <c r="CG394" s="625"/>
      <c r="CH394" s="625"/>
      <c r="CI394" s="625"/>
      <c r="CJ394" s="625"/>
      <c r="CK394" s="625"/>
      <c r="CL394" s="625"/>
      <c r="CM394" s="625"/>
      <c r="CN394" s="625"/>
      <c r="CO394" s="625"/>
      <c r="CP394" s="625"/>
      <c r="CQ394" s="625"/>
      <c r="CR394" s="625"/>
      <c r="CS394" s="625"/>
      <c r="CT394" s="625"/>
      <c r="CU394" s="625"/>
      <c r="CV394" s="625"/>
      <c r="CW394" s="625"/>
      <c r="CX394" s="625"/>
      <c r="CY394" s="625"/>
      <c r="CZ394" s="625"/>
      <c r="DA394" s="625"/>
      <c r="DB394" s="625"/>
      <c r="DC394" s="625"/>
      <c r="DD394" s="625"/>
      <c r="DE394" s="625"/>
      <c r="DF394" s="625"/>
      <c r="DG394" s="625"/>
      <c r="DH394" s="625"/>
      <c r="DI394" s="625"/>
      <c r="DJ394" s="625"/>
      <c r="DK394" s="625"/>
      <c r="DL394" s="625"/>
      <c r="DM394" s="625"/>
      <c r="DN394" s="625"/>
      <c r="DO394" s="625"/>
      <c r="DP394" s="625"/>
    </row>
    <row r="395" spans="1:120" ht="38.25" customHeight="1">
      <c r="A395" s="54">
        <v>272</v>
      </c>
      <c r="B395" s="54" t="e">
        <f t="shared" ref="B395:B396" si="52">1+#REF!</f>
        <v>#REF!</v>
      </c>
      <c r="C395" s="59" t="s">
        <v>99</v>
      </c>
      <c r="D395" s="56">
        <v>2020</v>
      </c>
      <c r="E395" s="58" t="s">
        <v>566</v>
      </c>
      <c r="F395" s="65">
        <v>44225</v>
      </c>
      <c r="G395" s="65"/>
      <c r="H395" s="59" t="s">
        <v>102</v>
      </c>
      <c r="I395" s="58" t="s">
        <v>6947</v>
      </c>
      <c r="J395" s="58" t="s">
        <v>6947</v>
      </c>
      <c r="K395" s="58" t="s">
        <v>6957</v>
      </c>
      <c r="L395" s="60" t="s">
        <v>146</v>
      </c>
      <c r="M395" s="623" t="s">
        <v>6958</v>
      </c>
      <c r="N395" s="62"/>
      <c r="O395" s="56">
        <v>1</v>
      </c>
      <c r="P395" s="56" t="s">
        <v>1490</v>
      </c>
      <c r="Q395" s="55" t="s">
        <v>696</v>
      </c>
      <c r="R395" s="56" t="s">
        <v>1529</v>
      </c>
      <c r="S395" s="72">
        <v>44287</v>
      </c>
      <c r="T395" s="72">
        <v>44377</v>
      </c>
      <c r="U395" s="54"/>
      <c r="V395" s="54"/>
      <c r="W395" s="75">
        <v>44377</v>
      </c>
      <c r="X395" s="54"/>
      <c r="Y395" s="62"/>
      <c r="Z395" s="54"/>
      <c r="AA395" s="62"/>
      <c r="AB395" s="62"/>
      <c r="AC395" s="62"/>
      <c r="AD395" s="62"/>
      <c r="AE395" s="54"/>
      <c r="AF395" s="57"/>
      <c r="AG395" s="70"/>
      <c r="AH395" s="626"/>
      <c r="AI395" s="54"/>
      <c r="AJ395" s="62"/>
      <c r="AK395" s="56"/>
      <c r="AL395" s="62"/>
      <c r="AM395" s="54"/>
      <c r="AN395" s="57"/>
      <c r="AO395" s="62"/>
      <c r="AP395" s="54"/>
      <c r="AQ395" s="62"/>
      <c r="AR395" s="62"/>
      <c r="AS395" s="62"/>
      <c r="AT395" s="62"/>
      <c r="AU395" s="54"/>
      <c r="AV395" s="57"/>
      <c r="AW395" s="62"/>
      <c r="AX395" s="54"/>
      <c r="AY395" s="57"/>
      <c r="AZ395" s="62"/>
      <c r="BA395" s="56"/>
      <c r="BB395" s="54"/>
      <c r="BC395" s="54"/>
      <c r="BD395" s="57">
        <v>44286</v>
      </c>
      <c r="BE395" s="627" t="s">
        <v>1504</v>
      </c>
      <c r="BF395" s="68">
        <v>0</v>
      </c>
      <c r="BG395" s="57">
        <v>44337</v>
      </c>
      <c r="BH395" s="627" t="s">
        <v>1505</v>
      </c>
      <c r="BI395" s="56" t="s">
        <v>123</v>
      </c>
      <c r="BJ395" s="54">
        <v>0</v>
      </c>
      <c r="BK395" s="54" t="s">
        <v>151</v>
      </c>
      <c r="BL395" s="696">
        <v>44500</v>
      </c>
      <c r="BM395" s="627" t="s">
        <v>6959</v>
      </c>
      <c r="BN395" s="697">
        <v>1</v>
      </c>
      <c r="BO395" s="71">
        <v>44508</v>
      </c>
      <c r="BP395" s="368" t="s">
        <v>6950</v>
      </c>
      <c r="BQ395" s="56" t="s">
        <v>139</v>
      </c>
      <c r="BR395" s="71">
        <v>44519</v>
      </c>
      <c r="BS395" s="70" t="s">
        <v>6893</v>
      </c>
      <c r="BT395" s="54" t="s">
        <v>123</v>
      </c>
      <c r="BU395" s="54">
        <v>100</v>
      </c>
      <c r="BV395" s="54" t="s">
        <v>257</v>
      </c>
      <c r="BW395" s="54" t="s">
        <v>260</v>
      </c>
      <c r="BX395" s="54" t="s">
        <v>260</v>
      </c>
      <c r="BY395" s="54" t="s">
        <v>4218</v>
      </c>
      <c r="BZ395" s="70" t="s">
        <v>6893</v>
      </c>
      <c r="CA395" s="56" t="s">
        <v>123</v>
      </c>
      <c r="CB395" s="57">
        <v>44522</v>
      </c>
      <c r="CC395" s="54" t="s">
        <v>126</v>
      </c>
      <c r="CD395" s="54"/>
      <c r="CE395" s="625"/>
      <c r="CF395" s="625"/>
      <c r="CG395" s="625"/>
      <c r="CH395" s="625"/>
      <c r="CI395" s="625"/>
      <c r="CJ395" s="625"/>
      <c r="CK395" s="625"/>
      <c r="CL395" s="625"/>
      <c r="CM395" s="625"/>
      <c r="CN395" s="625"/>
      <c r="CO395" s="625"/>
      <c r="CP395" s="625"/>
      <c r="CQ395" s="625"/>
      <c r="CR395" s="625"/>
      <c r="CS395" s="625"/>
      <c r="CT395" s="625"/>
      <c r="CU395" s="625"/>
      <c r="CV395" s="625"/>
      <c r="CW395" s="625"/>
      <c r="CX395" s="625"/>
      <c r="CY395" s="625"/>
      <c r="CZ395" s="625"/>
      <c r="DA395" s="625"/>
      <c r="DB395" s="625"/>
      <c r="DC395" s="625"/>
      <c r="DD395" s="625"/>
      <c r="DE395" s="625"/>
      <c r="DF395" s="625"/>
      <c r="DG395" s="625"/>
      <c r="DH395" s="625"/>
      <c r="DI395" s="625"/>
      <c r="DJ395" s="625"/>
      <c r="DK395" s="625"/>
      <c r="DL395" s="625"/>
      <c r="DM395" s="625"/>
      <c r="DN395" s="625"/>
      <c r="DO395" s="625"/>
      <c r="DP395" s="625"/>
    </row>
    <row r="396" spans="1:120" ht="38.25" customHeight="1">
      <c r="A396" s="54">
        <v>273</v>
      </c>
      <c r="B396" s="54" t="e">
        <f t="shared" si="52"/>
        <v>#REF!</v>
      </c>
      <c r="C396" s="59" t="s">
        <v>99</v>
      </c>
      <c r="D396" s="56">
        <v>2020</v>
      </c>
      <c r="E396" s="58" t="s">
        <v>566</v>
      </c>
      <c r="F396" s="65">
        <v>44225</v>
      </c>
      <c r="G396" s="65"/>
      <c r="H396" s="59" t="s">
        <v>102</v>
      </c>
      <c r="I396" s="58" t="s">
        <v>6947</v>
      </c>
      <c r="J396" s="58" t="s">
        <v>6947</v>
      </c>
      <c r="K396" s="81" t="s">
        <v>1526</v>
      </c>
      <c r="L396" s="60" t="s">
        <v>570</v>
      </c>
      <c r="M396" s="623" t="s">
        <v>6960</v>
      </c>
      <c r="N396" s="62"/>
      <c r="O396" s="54">
        <v>1</v>
      </c>
      <c r="P396" s="56" t="s">
        <v>6961</v>
      </c>
      <c r="Q396" s="55" t="s">
        <v>696</v>
      </c>
      <c r="R396" s="56" t="s">
        <v>1529</v>
      </c>
      <c r="S396" s="72">
        <v>44287</v>
      </c>
      <c r="T396" s="72">
        <v>44377</v>
      </c>
      <c r="U396" s="54"/>
      <c r="V396" s="54"/>
      <c r="W396" s="75">
        <v>44377</v>
      </c>
      <c r="X396" s="54"/>
      <c r="Y396" s="62"/>
      <c r="Z396" s="54"/>
      <c r="AA396" s="62"/>
      <c r="AB396" s="62"/>
      <c r="AC396" s="62"/>
      <c r="AD396" s="62"/>
      <c r="AE396" s="54"/>
      <c r="AF396" s="57"/>
      <c r="AG396" s="70"/>
      <c r="AH396" s="626"/>
      <c r="AI396" s="54"/>
      <c r="AJ396" s="62"/>
      <c r="AK396" s="56"/>
      <c r="AL396" s="62"/>
      <c r="AM396" s="54"/>
      <c r="AN396" s="57"/>
      <c r="AO396" s="62"/>
      <c r="AP396" s="54"/>
      <c r="AQ396" s="62"/>
      <c r="AR396" s="62"/>
      <c r="AS396" s="62"/>
      <c r="AT396" s="62"/>
      <c r="AU396" s="54"/>
      <c r="AV396" s="57"/>
      <c r="AW396" s="62"/>
      <c r="AX396" s="54"/>
      <c r="AY396" s="57"/>
      <c r="AZ396" s="62"/>
      <c r="BA396" s="56"/>
      <c r="BB396" s="54"/>
      <c r="BC396" s="54"/>
      <c r="BD396" s="57">
        <v>44286</v>
      </c>
      <c r="BE396" s="627" t="s">
        <v>1504</v>
      </c>
      <c r="BF396" s="68">
        <v>0</v>
      </c>
      <c r="BG396" s="57">
        <v>44337</v>
      </c>
      <c r="BH396" s="627" t="s">
        <v>1505</v>
      </c>
      <c r="BI396" s="56" t="s">
        <v>123</v>
      </c>
      <c r="BJ396" s="54">
        <v>0</v>
      </c>
      <c r="BK396" s="54" t="s">
        <v>151</v>
      </c>
      <c r="BL396" s="696">
        <v>44500</v>
      </c>
      <c r="BM396" s="627" t="s">
        <v>2706</v>
      </c>
      <c r="BN396" s="697">
        <v>1</v>
      </c>
      <c r="BO396" s="71">
        <v>44508</v>
      </c>
      <c r="BP396" s="368" t="s">
        <v>6962</v>
      </c>
      <c r="BQ396" s="56" t="s">
        <v>139</v>
      </c>
      <c r="BR396" s="71">
        <v>44519</v>
      </c>
      <c r="BS396" s="58" t="s">
        <v>6963</v>
      </c>
      <c r="BT396" s="54" t="s">
        <v>123</v>
      </c>
      <c r="BU396" s="54">
        <v>100</v>
      </c>
      <c r="BV396" s="54" t="s">
        <v>257</v>
      </c>
      <c r="BW396" s="54" t="s">
        <v>260</v>
      </c>
      <c r="BX396" s="54" t="s">
        <v>260</v>
      </c>
      <c r="BY396" s="54" t="s">
        <v>4218</v>
      </c>
      <c r="BZ396" s="58" t="s">
        <v>6963</v>
      </c>
      <c r="CA396" s="56" t="s">
        <v>123</v>
      </c>
      <c r="CB396" s="57">
        <v>44522</v>
      </c>
      <c r="CC396" s="54" t="s">
        <v>126</v>
      </c>
      <c r="CD396" s="54"/>
      <c r="CE396" s="625"/>
      <c r="CF396" s="625"/>
      <c r="CG396" s="625"/>
      <c r="CH396" s="625"/>
      <c r="CI396" s="625"/>
      <c r="CJ396" s="625"/>
      <c r="CK396" s="625"/>
      <c r="CL396" s="625"/>
      <c r="CM396" s="625"/>
      <c r="CN396" s="625"/>
      <c r="CO396" s="625"/>
      <c r="CP396" s="625"/>
      <c r="CQ396" s="625"/>
      <c r="CR396" s="625"/>
      <c r="CS396" s="625"/>
      <c r="CT396" s="625"/>
      <c r="CU396" s="625"/>
      <c r="CV396" s="625"/>
      <c r="CW396" s="625"/>
      <c r="CX396" s="625"/>
      <c r="CY396" s="625"/>
      <c r="CZ396" s="625"/>
      <c r="DA396" s="625"/>
      <c r="DB396" s="625"/>
      <c r="DC396" s="625"/>
      <c r="DD396" s="625"/>
      <c r="DE396" s="625"/>
      <c r="DF396" s="625"/>
      <c r="DG396" s="625"/>
      <c r="DH396" s="625"/>
      <c r="DI396" s="625"/>
      <c r="DJ396" s="625"/>
      <c r="DK396" s="625"/>
      <c r="DL396" s="625"/>
      <c r="DM396" s="625"/>
      <c r="DN396" s="625"/>
      <c r="DO396" s="625"/>
      <c r="DP396" s="625"/>
    </row>
    <row r="397" spans="1:120" ht="38.25" customHeight="1">
      <c r="A397" s="54">
        <v>278</v>
      </c>
      <c r="B397" s="54" t="e">
        <f t="shared" ref="B397:B401" si="53">1+B396</f>
        <v>#REF!</v>
      </c>
      <c r="C397" s="59" t="s">
        <v>99</v>
      </c>
      <c r="D397" s="56">
        <v>2020</v>
      </c>
      <c r="E397" s="58" t="s">
        <v>566</v>
      </c>
      <c r="F397" s="65">
        <v>44225</v>
      </c>
      <c r="G397" s="65"/>
      <c r="H397" s="59" t="s">
        <v>102</v>
      </c>
      <c r="I397" s="58" t="s">
        <v>6964</v>
      </c>
      <c r="J397" s="58" t="s">
        <v>6964</v>
      </c>
      <c r="K397" s="58" t="s">
        <v>6965</v>
      </c>
      <c r="L397" s="60" t="s">
        <v>146</v>
      </c>
      <c r="M397" s="623" t="s">
        <v>6966</v>
      </c>
      <c r="N397" s="62"/>
      <c r="O397" s="56">
        <v>1</v>
      </c>
      <c r="P397" s="56" t="s">
        <v>6967</v>
      </c>
      <c r="Q397" s="59" t="s">
        <v>3378</v>
      </c>
      <c r="R397" s="56" t="s">
        <v>6378</v>
      </c>
      <c r="S397" s="65">
        <v>44287</v>
      </c>
      <c r="T397" s="65">
        <v>44377</v>
      </c>
      <c r="U397" s="54"/>
      <c r="V397" s="54"/>
      <c r="W397" s="65">
        <v>44377</v>
      </c>
      <c r="X397" s="54"/>
      <c r="Y397" s="62"/>
      <c r="Z397" s="54"/>
      <c r="AA397" s="62"/>
      <c r="AB397" s="62"/>
      <c r="AC397" s="62"/>
      <c r="AD397" s="62"/>
      <c r="AE397" s="54"/>
      <c r="AF397" s="57"/>
      <c r="AG397" s="70"/>
      <c r="AH397" s="626"/>
      <c r="AI397" s="54"/>
      <c r="AJ397" s="62"/>
      <c r="AK397" s="56"/>
      <c r="AL397" s="62"/>
      <c r="AM397" s="54"/>
      <c r="AN397" s="57"/>
      <c r="AO397" s="62"/>
      <c r="AP397" s="54"/>
      <c r="AQ397" s="62"/>
      <c r="AR397" s="62"/>
      <c r="AS397" s="62"/>
      <c r="AT397" s="62"/>
      <c r="AU397" s="54"/>
      <c r="AV397" s="57"/>
      <c r="AW397" s="62"/>
      <c r="AX397" s="54"/>
      <c r="AY397" s="57"/>
      <c r="AZ397" s="62"/>
      <c r="BA397" s="56"/>
      <c r="BB397" s="54"/>
      <c r="BC397" s="54"/>
      <c r="BD397" s="57">
        <v>44286</v>
      </c>
      <c r="BE397" s="67" t="s">
        <v>6968</v>
      </c>
      <c r="BF397" s="54"/>
      <c r="BG397" s="57">
        <v>44340</v>
      </c>
      <c r="BH397" s="627" t="s">
        <v>1505</v>
      </c>
      <c r="BI397" s="56" t="s">
        <v>123</v>
      </c>
      <c r="BJ397" s="54">
        <v>0</v>
      </c>
      <c r="BK397" s="54" t="s">
        <v>151</v>
      </c>
      <c r="BL397" s="71">
        <v>44500</v>
      </c>
      <c r="BM397" s="627" t="s">
        <v>6969</v>
      </c>
      <c r="BN397" s="68">
        <v>1</v>
      </c>
      <c r="BO397" s="71">
        <v>44508</v>
      </c>
      <c r="BP397" s="708" t="s">
        <v>6970</v>
      </c>
      <c r="BQ397" s="54" t="s">
        <v>201</v>
      </c>
      <c r="BR397" s="71">
        <v>44520</v>
      </c>
      <c r="BS397" s="58" t="s">
        <v>6971</v>
      </c>
      <c r="BT397" s="54" t="s">
        <v>128</v>
      </c>
      <c r="BU397" s="68">
        <v>1</v>
      </c>
      <c r="BV397" s="54" t="s">
        <v>257</v>
      </c>
      <c r="BW397" s="54"/>
      <c r="BX397" s="54"/>
      <c r="BY397" s="54" t="s">
        <v>4218</v>
      </c>
      <c r="BZ397" s="62"/>
      <c r="CA397" s="56"/>
      <c r="CB397" s="57"/>
      <c r="CC397" s="54"/>
      <c r="CD397" s="54"/>
      <c r="CE397" s="625"/>
      <c r="CF397" s="625"/>
      <c r="CG397" s="625"/>
      <c r="CH397" s="625"/>
      <c r="CI397" s="625"/>
      <c r="CJ397" s="625"/>
      <c r="CK397" s="625"/>
      <c r="CL397" s="625"/>
      <c r="CM397" s="625"/>
      <c r="CN397" s="625"/>
      <c r="CO397" s="625"/>
      <c r="CP397" s="625"/>
      <c r="CQ397" s="625"/>
      <c r="CR397" s="625"/>
      <c r="CS397" s="625"/>
      <c r="CT397" s="625"/>
      <c r="CU397" s="625"/>
      <c r="CV397" s="625"/>
      <c r="CW397" s="625"/>
      <c r="CX397" s="625"/>
      <c r="CY397" s="625"/>
      <c r="CZ397" s="625"/>
      <c r="DA397" s="625"/>
      <c r="DB397" s="625"/>
      <c r="DC397" s="625"/>
      <c r="DD397" s="625"/>
      <c r="DE397" s="625"/>
      <c r="DF397" s="625"/>
      <c r="DG397" s="625"/>
      <c r="DH397" s="625"/>
      <c r="DI397" s="625"/>
      <c r="DJ397" s="625"/>
      <c r="DK397" s="625"/>
      <c r="DL397" s="625"/>
      <c r="DM397" s="625"/>
      <c r="DN397" s="625"/>
      <c r="DO397" s="625"/>
      <c r="DP397" s="625"/>
    </row>
    <row r="398" spans="1:120" ht="38.25" customHeight="1">
      <c r="A398" s="54">
        <v>280</v>
      </c>
      <c r="B398" s="54" t="e">
        <f t="shared" si="53"/>
        <v>#REF!</v>
      </c>
      <c r="C398" s="59" t="s">
        <v>99</v>
      </c>
      <c r="D398" s="56">
        <v>2020</v>
      </c>
      <c r="E398" s="58" t="s">
        <v>566</v>
      </c>
      <c r="F398" s="65">
        <v>44225</v>
      </c>
      <c r="G398" s="65"/>
      <c r="H398" s="59" t="s">
        <v>102</v>
      </c>
      <c r="I398" s="58" t="s">
        <v>6972</v>
      </c>
      <c r="J398" s="58" t="s">
        <v>6972</v>
      </c>
      <c r="K398" s="58" t="s">
        <v>6973</v>
      </c>
      <c r="L398" s="60" t="s">
        <v>146</v>
      </c>
      <c r="M398" s="623" t="s">
        <v>6974</v>
      </c>
      <c r="N398" s="62"/>
      <c r="O398" s="56">
        <v>1</v>
      </c>
      <c r="P398" s="56" t="s">
        <v>6967</v>
      </c>
      <c r="Q398" s="59" t="s">
        <v>3378</v>
      </c>
      <c r="R398" s="56" t="s">
        <v>6378</v>
      </c>
      <c r="S398" s="65">
        <v>44287</v>
      </c>
      <c r="T398" s="65">
        <v>44377</v>
      </c>
      <c r="U398" s="54"/>
      <c r="V398" s="54"/>
      <c r="W398" s="65">
        <v>44377</v>
      </c>
      <c r="X398" s="54"/>
      <c r="Y398" s="62"/>
      <c r="Z398" s="54"/>
      <c r="AA398" s="62"/>
      <c r="AB398" s="62"/>
      <c r="AC398" s="62"/>
      <c r="AD398" s="62"/>
      <c r="AE398" s="54"/>
      <c r="AF398" s="57"/>
      <c r="AG398" s="70"/>
      <c r="AH398" s="626"/>
      <c r="AI398" s="54"/>
      <c r="AJ398" s="62"/>
      <c r="AK398" s="56"/>
      <c r="AL398" s="62"/>
      <c r="AM398" s="54"/>
      <c r="AN398" s="57"/>
      <c r="AO398" s="62"/>
      <c r="AP398" s="54"/>
      <c r="AQ398" s="62"/>
      <c r="AR398" s="62"/>
      <c r="AS398" s="62"/>
      <c r="AT398" s="62"/>
      <c r="AU398" s="54"/>
      <c r="AV398" s="57"/>
      <c r="AW398" s="62"/>
      <c r="AX398" s="54"/>
      <c r="AY398" s="57"/>
      <c r="AZ398" s="62"/>
      <c r="BA398" s="56"/>
      <c r="BB398" s="54"/>
      <c r="BC398" s="54"/>
      <c r="BD398" s="57">
        <v>44286</v>
      </c>
      <c r="BE398" s="67" t="s">
        <v>6968</v>
      </c>
      <c r="BF398" s="54"/>
      <c r="BG398" s="57">
        <v>44340</v>
      </c>
      <c r="BH398" s="627" t="s">
        <v>1505</v>
      </c>
      <c r="BI398" s="56" t="s">
        <v>123</v>
      </c>
      <c r="BJ398" s="54">
        <v>0</v>
      </c>
      <c r="BK398" s="54" t="s">
        <v>151</v>
      </c>
      <c r="BL398" s="71">
        <v>44500</v>
      </c>
      <c r="BM398" s="627" t="s">
        <v>6975</v>
      </c>
      <c r="BN398" s="54">
        <v>1</v>
      </c>
      <c r="BO398" s="71">
        <v>44508</v>
      </c>
      <c r="BP398" s="58" t="s">
        <v>6847</v>
      </c>
      <c r="BQ398" s="54" t="s">
        <v>201</v>
      </c>
      <c r="BR398" s="71">
        <v>44520</v>
      </c>
      <c r="BS398" s="368" t="s">
        <v>6976</v>
      </c>
      <c r="BT398" s="54" t="s">
        <v>128</v>
      </c>
      <c r="BU398" s="68">
        <v>1</v>
      </c>
      <c r="BV398" s="54" t="s">
        <v>257</v>
      </c>
      <c r="BW398" s="54"/>
      <c r="BX398" s="54"/>
      <c r="BY398" s="54" t="s">
        <v>4218</v>
      </c>
      <c r="BZ398" s="62"/>
      <c r="CA398" s="56"/>
      <c r="CB398" s="57"/>
      <c r="CC398" s="54"/>
      <c r="CD398" s="54"/>
      <c r="CE398" s="625"/>
      <c r="CF398" s="625"/>
      <c r="CG398" s="625"/>
      <c r="CH398" s="625"/>
      <c r="CI398" s="625"/>
      <c r="CJ398" s="625"/>
      <c r="CK398" s="625"/>
      <c r="CL398" s="625"/>
      <c r="CM398" s="625"/>
      <c r="CN398" s="625"/>
      <c r="CO398" s="625"/>
      <c r="CP398" s="625"/>
      <c r="CQ398" s="625"/>
      <c r="CR398" s="625"/>
      <c r="CS398" s="625"/>
      <c r="CT398" s="625"/>
      <c r="CU398" s="625"/>
      <c r="CV398" s="625"/>
      <c r="CW398" s="625"/>
      <c r="CX398" s="625"/>
      <c r="CY398" s="625"/>
      <c r="CZ398" s="625"/>
      <c r="DA398" s="625"/>
      <c r="DB398" s="625"/>
      <c r="DC398" s="625"/>
      <c r="DD398" s="625"/>
      <c r="DE398" s="625"/>
      <c r="DF398" s="625"/>
      <c r="DG398" s="625"/>
      <c r="DH398" s="625"/>
      <c r="DI398" s="625"/>
      <c r="DJ398" s="625"/>
      <c r="DK398" s="625"/>
      <c r="DL398" s="625"/>
      <c r="DM398" s="625"/>
      <c r="DN398" s="625"/>
      <c r="DO398" s="625"/>
      <c r="DP398" s="625"/>
    </row>
    <row r="399" spans="1:120" ht="38.25" customHeight="1">
      <c r="A399" s="54">
        <v>285</v>
      </c>
      <c r="B399" s="54" t="e">
        <f t="shared" si="53"/>
        <v>#REF!</v>
      </c>
      <c r="C399" s="59" t="s">
        <v>99</v>
      </c>
      <c r="D399" s="56">
        <v>2020</v>
      </c>
      <c r="E399" s="58" t="s">
        <v>566</v>
      </c>
      <c r="F399" s="65">
        <v>44225</v>
      </c>
      <c r="G399" s="65"/>
      <c r="H399" s="59" t="s">
        <v>102</v>
      </c>
      <c r="I399" s="58" t="s">
        <v>6972</v>
      </c>
      <c r="J399" s="58" t="s">
        <v>6972</v>
      </c>
      <c r="K399" s="58" t="s">
        <v>6977</v>
      </c>
      <c r="L399" s="60" t="s">
        <v>146</v>
      </c>
      <c r="M399" s="623" t="s">
        <v>6978</v>
      </c>
      <c r="N399" s="62"/>
      <c r="O399" s="56">
        <v>1</v>
      </c>
      <c r="P399" s="56" t="s">
        <v>6967</v>
      </c>
      <c r="Q399" s="59" t="s">
        <v>3378</v>
      </c>
      <c r="R399" s="56" t="s">
        <v>6378</v>
      </c>
      <c r="S399" s="65">
        <v>44287</v>
      </c>
      <c r="T399" s="65">
        <v>44377</v>
      </c>
      <c r="U399" s="54"/>
      <c r="V399" s="54"/>
      <c r="W399" s="65">
        <v>44377</v>
      </c>
      <c r="X399" s="54"/>
      <c r="Y399" s="62"/>
      <c r="Z399" s="54"/>
      <c r="AA399" s="62"/>
      <c r="AB399" s="62"/>
      <c r="AC399" s="62"/>
      <c r="AD399" s="62"/>
      <c r="AE399" s="54"/>
      <c r="AF399" s="57"/>
      <c r="AG399" s="70"/>
      <c r="AH399" s="626"/>
      <c r="AI399" s="54"/>
      <c r="AJ399" s="62"/>
      <c r="AK399" s="56"/>
      <c r="AL399" s="62"/>
      <c r="AM399" s="54"/>
      <c r="AN399" s="57"/>
      <c r="AO399" s="62"/>
      <c r="AP399" s="54"/>
      <c r="AQ399" s="62"/>
      <c r="AR399" s="62"/>
      <c r="AS399" s="62"/>
      <c r="AT399" s="62"/>
      <c r="AU399" s="54"/>
      <c r="AV399" s="57"/>
      <c r="AW399" s="62"/>
      <c r="AX399" s="54"/>
      <c r="AY399" s="57"/>
      <c r="AZ399" s="62"/>
      <c r="BA399" s="56"/>
      <c r="BB399" s="54"/>
      <c r="BC399" s="54"/>
      <c r="BD399" s="57">
        <v>44286</v>
      </c>
      <c r="BE399" s="67" t="s">
        <v>6968</v>
      </c>
      <c r="BF399" s="54"/>
      <c r="BG399" s="57">
        <v>44340</v>
      </c>
      <c r="BH399" s="627" t="s">
        <v>1505</v>
      </c>
      <c r="BI399" s="56" t="s">
        <v>123</v>
      </c>
      <c r="BJ399" s="54">
        <v>0</v>
      </c>
      <c r="BK399" s="54" t="s">
        <v>151</v>
      </c>
      <c r="BL399" s="71">
        <v>44500</v>
      </c>
      <c r="BM399" s="709" t="s">
        <v>6979</v>
      </c>
      <c r="BN399" s="54">
        <v>1</v>
      </c>
      <c r="BO399" s="71">
        <v>44508</v>
      </c>
      <c r="BP399" s="627" t="s">
        <v>6980</v>
      </c>
      <c r="BQ399" s="54" t="s">
        <v>1123</v>
      </c>
      <c r="BR399" s="71">
        <v>44520</v>
      </c>
      <c r="BS399" s="627" t="s">
        <v>6981</v>
      </c>
      <c r="BT399" s="54" t="s">
        <v>128</v>
      </c>
      <c r="BU399" s="68">
        <v>1</v>
      </c>
      <c r="BV399" s="54" t="s">
        <v>257</v>
      </c>
      <c r="BW399" s="54"/>
      <c r="BX399" s="54"/>
      <c r="BY399" s="54" t="s">
        <v>4218</v>
      </c>
      <c r="BZ399" s="67" t="s">
        <v>3767</v>
      </c>
      <c r="CA399" s="56" t="s">
        <v>128</v>
      </c>
      <c r="CB399" s="71">
        <v>44520</v>
      </c>
      <c r="CC399" s="54" t="s">
        <v>310</v>
      </c>
      <c r="CD399" s="368" t="s">
        <v>6982</v>
      </c>
      <c r="CE399" s="625"/>
      <c r="CF399" s="625"/>
      <c r="CG399" s="625"/>
      <c r="CH399" s="625"/>
      <c r="CI399" s="625"/>
      <c r="CJ399" s="625"/>
      <c r="CK399" s="625"/>
      <c r="CL399" s="625"/>
      <c r="CM399" s="625"/>
      <c r="CN399" s="625"/>
      <c r="CO399" s="625"/>
      <c r="CP399" s="625"/>
      <c r="CQ399" s="625"/>
      <c r="CR399" s="625"/>
      <c r="CS399" s="625"/>
      <c r="CT399" s="625"/>
      <c r="CU399" s="625"/>
      <c r="CV399" s="625"/>
      <c r="CW399" s="625"/>
      <c r="CX399" s="625"/>
      <c r="CY399" s="625"/>
      <c r="CZ399" s="625"/>
      <c r="DA399" s="625"/>
      <c r="DB399" s="625"/>
      <c r="DC399" s="625"/>
      <c r="DD399" s="625"/>
      <c r="DE399" s="625"/>
      <c r="DF399" s="625"/>
      <c r="DG399" s="625"/>
      <c r="DH399" s="625"/>
      <c r="DI399" s="625"/>
      <c r="DJ399" s="625"/>
      <c r="DK399" s="625"/>
      <c r="DL399" s="625"/>
      <c r="DM399" s="625"/>
      <c r="DN399" s="625"/>
      <c r="DO399" s="625"/>
      <c r="DP399" s="625"/>
    </row>
    <row r="400" spans="1:120" ht="38.25" customHeight="1">
      <c r="A400" s="54">
        <v>293</v>
      </c>
      <c r="B400" s="54" t="e">
        <f t="shared" si="53"/>
        <v>#REF!</v>
      </c>
      <c r="C400" s="59" t="s">
        <v>99</v>
      </c>
      <c r="D400" s="56">
        <v>2020</v>
      </c>
      <c r="E400" s="58" t="s">
        <v>566</v>
      </c>
      <c r="F400" s="65">
        <v>44225</v>
      </c>
      <c r="G400" s="65"/>
      <c r="H400" s="59" t="s">
        <v>102</v>
      </c>
      <c r="I400" s="58" t="s">
        <v>1639</v>
      </c>
      <c r="J400" s="58" t="s">
        <v>1639</v>
      </c>
      <c r="K400" s="58" t="s">
        <v>1640</v>
      </c>
      <c r="L400" s="60" t="s">
        <v>146</v>
      </c>
      <c r="M400" s="623" t="s">
        <v>6983</v>
      </c>
      <c r="N400" s="62"/>
      <c r="O400" s="56">
        <v>1</v>
      </c>
      <c r="P400" s="56" t="s">
        <v>6984</v>
      </c>
      <c r="Q400" s="59" t="s">
        <v>696</v>
      </c>
      <c r="R400" s="56" t="s">
        <v>1593</v>
      </c>
      <c r="S400" s="65">
        <v>44287</v>
      </c>
      <c r="T400" s="65">
        <v>44377</v>
      </c>
      <c r="U400" s="54"/>
      <c r="V400" s="54"/>
      <c r="W400" s="65">
        <v>44377</v>
      </c>
      <c r="X400" s="54"/>
      <c r="Y400" s="62"/>
      <c r="Z400" s="54"/>
      <c r="AA400" s="62"/>
      <c r="AB400" s="62"/>
      <c r="AC400" s="62"/>
      <c r="AD400" s="62"/>
      <c r="AE400" s="54"/>
      <c r="AF400" s="57"/>
      <c r="AG400" s="70"/>
      <c r="AH400" s="626"/>
      <c r="AI400" s="54"/>
      <c r="AJ400" s="62"/>
      <c r="AK400" s="56"/>
      <c r="AL400" s="62"/>
      <c r="AM400" s="54"/>
      <c r="AN400" s="57"/>
      <c r="AO400" s="62"/>
      <c r="AP400" s="54"/>
      <c r="AQ400" s="62"/>
      <c r="AR400" s="62"/>
      <c r="AS400" s="62"/>
      <c r="AT400" s="62"/>
      <c r="AU400" s="54"/>
      <c r="AV400" s="57"/>
      <c r="AW400" s="62"/>
      <c r="AX400" s="54"/>
      <c r="AY400" s="57"/>
      <c r="AZ400" s="62"/>
      <c r="BA400" s="56"/>
      <c r="BB400" s="54"/>
      <c r="BC400" s="54"/>
      <c r="BD400" s="57">
        <v>44286</v>
      </c>
      <c r="BE400" s="627" t="s">
        <v>1504</v>
      </c>
      <c r="BF400" s="68">
        <v>0</v>
      </c>
      <c r="BG400" s="57">
        <v>44337</v>
      </c>
      <c r="BH400" s="627" t="s">
        <v>1505</v>
      </c>
      <c r="BI400" s="56" t="s">
        <v>123</v>
      </c>
      <c r="BJ400" s="54">
        <v>0</v>
      </c>
      <c r="BK400" s="54" t="s">
        <v>151</v>
      </c>
      <c r="BL400" s="696">
        <v>44500</v>
      </c>
      <c r="BM400" s="627" t="s">
        <v>6985</v>
      </c>
      <c r="BN400" s="697">
        <v>1</v>
      </c>
      <c r="BO400" s="71">
        <v>44508</v>
      </c>
      <c r="BP400" s="368" t="s">
        <v>6986</v>
      </c>
      <c r="BQ400" s="56" t="s">
        <v>139</v>
      </c>
      <c r="BR400" s="71">
        <v>44519</v>
      </c>
      <c r="BS400" s="70" t="s">
        <v>6987</v>
      </c>
      <c r="BT400" s="54" t="s">
        <v>123</v>
      </c>
      <c r="BU400" s="54">
        <v>100</v>
      </c>
      <c r="BV400" s="54" t="s">
        <v>257</v>
      </c>
      <c r="BW400" s="54"/>
      <c r="BX400" s="54"/>
      <c r="BY400" s="54" t="s">
        <v>4218</v>
      </c>
      <c r="BZ400" s="62"/>
      <c r="CA400" s="56"/>
      <c r="CB400" s="57"/>
      <c r="CC400" s="54"/>
      <c r="CD400" s="54"/>
      <c r="CE400" s="625"/>
      <c r="CF400" s="625"/>
      <c r="CG400" s="625"/>
      <c r="CH400" s="625"/>
      <c r="CI400" s="625"/>
      <c r="CJ400" s="625"/>
      <c r="CK400" s="625"/>
      <c r="CL400" s="625"/>
      <c r="CM400" s="625"/>
      <c r="CN400" s="625"/>
      <c r="CO400" s="625"/>
      <c r="CP400" s="625"/>
      <c r="CQ400" s="625"/>
      <c r="CR400" s="625"/>
      <c r="CS400" s="625"/>
      <c r="CT400" s="625"/>
      <c r="CU400" s="625"/>
      <c r="CV400" s="625"/>
      <c r="CW400" s="625"/>
      <c r="CX400" s="625"/>
      <c r="CY400" s="625"/>
      <c r="CZ400" s="625"/>
      <c r="DA400" s="625"/>
      <c r="DB400" s="625"/>
      <c r="DC400" s="625"/>
      <c r="DD400" s="625"/>
      <c r="DE400" s="625"/>
      <c r="DF400" s="625"/>
      <c r="DG400" s="625"/>
      <c r="DH400" s="625"/>
      <c r="DI400" s="625"/>
      <c r="DJ400" s="625"/>
      <c r="DK400" s="625"/>
      <c r="DL400" s="625"/>
      <c r="DM400" s="625"/>
      <c r="DN400" s="625"/>
      <c r="DO400" s="625"/>
      <c r="DP400" s="625"/>
    </row>
    <row r="401" spans="1:120" ht="38.25" customHeight="1">
      <c r="A401" s="54">
        <v>332</v>
      </c>
      <c r="B401" s="54" t="e">
        <f t="shared" si="53"/>
        <v>#REF!</v>
      </c>
      <c r="C401" s="59" t="s">
        <v>99</v>
      </c>
      <c r="D401" s="56">
        <v>2021</v>
      </c>
      <c r="E401" s="58" t="s">
        <v>6549</v>
      </c>
      <c r="F401" s="65">
        <v>44253</v>
      </c>
      <c r="G401" s="65"/>
      <c r="H401" s="59" t="s">
        <v>102</v>
      </c>
      <c r="I401" s="58" t="s">
        <v>6988</v>
      </c>
      <c r="J401" s="58" t="s">
        <v>6988</v>
      </c>
      <c r="K401" s="58" t="s">
        <v>6989</v>
      </c>
      <c r="L401" s="60" t="s">
        <v>146</v>
      </c>
      <c r="M401" s="368" t="s">
        <v>6990</v>
      </c>
      <c r="N401" s="56"/>
      <c r="O401" s="90">
        <v>1</v>
      </c>
      <c r="P401" s="81" t="s">
        <v>6991</v>
      </c>
      <c r="Q401" s="59" t="s">
        <v>2221</v>
      </c>
      <c r="R401" s="81" t="s">
        <v>6555</v>
      </c>
      <c r="S401" s="72">
        <v>44275</v>
      </c>
      <c r="T401" s="72">
        <v>44285</v>
      </c>
      <c r="U401" s="710" t="s">
        <v>2790</v>
      </c>
      <c r="V401" s="54"/>
      <c r="W401" s="75">
        <v>44285</v>
      </c>
      <c r="X401" s="54"/>
      <c r="Y401" s="62"/>
      <c r="Z401" s="54"/>
      <c r="AA401" s="62"/>
      <c r="AB401" s="62"/>
      <c r="AC401" s="62"/>
      <c r="AD401" s="62"/>
      <c r="AE401" s="54"/>
      <c r="AF401" s="57"/>
      <c r="AG401" s="70"/>
      <c r="AH401" s="626"/>
      <c r="AI401" s="54"/>
      <c r="AJ401" s="62"/>
      <c r="AK401" s="56"/>
      <c r="AL401" s="62"/>
      <c r="AM401" s="54"/>
      <c r="AN401" s="57"/>
      <c r="AO401" s="62"/>
      <c r="AP401" s="54"/>
      <c r="AQ401" s="62"/>
      <c r="AR401" s="62"/>
      <c r="AS401" s="62"/>
      <c r="AT401" s="62"/>
      <c r="AU401" s="54"/>
      <c r="AV401" s="54"/>
      <c r="AW401" s="62"/>
      <c r="AX401" s="54"/>
      <c r="AY401" s="54"/>
      <c r="AZ401" s="62"/>
      <c r="BA401" s="56"/>
      <c r="BB401" s="54"/>
      <c r="BC401" s="54"/>
      <c r="BD401" s="57">
        <v>44286</v>
      </c>
      <c r="BE401" s="67" t="s">
        <v>6992</v>
      </c>
      <c r="BF401" s="68">
        <v>1</v>
      </c>
      <c r="BG401" s="71">
        <v>44340</v>
      </c>
      <c r="BH401" s="627" t="s">
        <v>6993</v>
      </c>
      <c r="BI401" s="56" t="s">
        <v>123</v>
      </c>
      <c r="BJ401" s="54">
        <v>0</v>
      </c>
      <c r="BK401" s="54" t="s">
        <v>133</v>
      </c>
      <c r="BL401" s="71">
        <v>44500</v>
      </c>
      <c r="BM401" s="627" t="s">
        <v>6994</v>
      </c>
      <c r="BN401" s="68">
        <v>1</v>
      </c>
      <c r="BO401" s="71">
        <v>44508</v>
      </c>
      <c r="BP401" s="627" t="s">
        <v>6995</v>
      </c>
      <c r="BQ401" s="54" t="s">
        <v>1123</v>
      </c>
      <c r="BR401" s="71">
        <v>44519</v>
      </c>
      <c r="BS401" s="56" t="s">
        <v>6996</v>
      </c>
      <c r="BT401" s="54" t="s">
        <v>220</v>
      </c>
      <c r="BU401" s="68">
        <v>1</v>
      </c>
      <c r="BV401" s="54" t="s">
        <v>257</v>
      </c>
      <c r="BW401" s="54"/>
      <c r="BX401" s="54"/>
      <c r="BY401" s="54" t="s">
        <v>4218</v>
      </c>
      <c r="BZ401" s="67" t="s">
        <v>6997</v>
      </c>
      <c r="CA401" s="54" t="s">
        <v>220</v>
      </c>
      <c r="CB401" s="71">
        <v>44519</v>
      </c>
      <c r="CC401" s="54" t="s">
        <v>126</v>
      </c>
      <c r="CD401" s="54"/>
      <c r="CE401" s="625"/>
      <c r="CF401" s="625"/>
      <c r="CG401" s="625"/>
      <c r="CH401" s="625"/>
      <c r="CI401" s="625"/>
      <c r="CJ401" s="625"/>
      <c r="CK401" s="625"/>
      <c r="CL401" s="625"/>
      <c r="CM401" s="625"/>
      <c r="CN401" s="625"/>
      <c r="CO401" s="625"/>
      <c r="CP401" s="625"/>
      <c r="CQ401" s="625"/>
      <c r="CR401" s="625"/>
      <c r="CS401" s="625"/>
      <c r="CT401" s="625"/>
      <c r="CU401" s="625"/>
      <c r="CV401" s="625"/>
      <c r="CW401" s="625"/>
      <c r="CX401" s="625"/>
      <c r="CY401" s="625"/>
      <c r="CZ401" s="625"/>
      <c r="DA401" s="625"/>
      <c r="DB401" s="625"/>
      <c r="DC401" s="625"/>
      <c r="DD401" s="625"/>
      <c r="DE401" s="625"/>
      <c r="DF401" s="625"/>
      <c r="DG401" s="625"/>
      <c r="DH401" s="625"/>
      <c r="DI401" s="625"/>
      <c r="DJ401" s="625"/>
      <c r="DK401" s="625"/>
      <c r="DL401" s="625"/>
      <c r="DM401" s="625"/>
      <c r="DN401" s="625"/>
      <c r="DO401" s="625"/>
      <c r="DP401" s="625"/>
    </row>
    <row r="402" spans="1:120" ht="38.25" customHeight="1">
      <c r="A402" s="54">
        <v>334</v>
      </c>
      <c r="B402" s="54" t="e">
        <f t="shared" ref="B402:B404" si="54">1+#REF!</f>
        <v>#REF!</v>
      </c>
      <c r="C402" s="59" t="s">
        <v>99</v>
      </c>
      <c r="D402" s="56">
        <v>2021</v>
      </c>
      <c r="E402" s="58" t="s">
        <v>6549</v>
      </c>
      <c r="F402" s="65">
        <v>44253</v>
      </c>
      <c r="G402" s="65"/>
      <c r="H402" s="59" t="s">
        <v>102</v>
      </c>
      <c r="I402" s="58" t="s">
        <v>6550</v>
      </c>
      <c r="J402" s="58" t="s">
        <v>6550</v>
      </c>
      <c r="K402" s="61" t="s">
        <v>6998</v>
      </c>
      <c r="L402" s="60" t="s">
        <v>146</v>
      </c>
      <c r="M402" s="368" t="s">
        <v>6999</v>
      </c>
      <c r="N402" s="62"/>
      <c r="O402" s="90">
        <v>1</v>
      </c>
      <c r="P402" s="81" t="s">
        <v>572</v>
      </c>
      <c r="Q402" s="59" t="s">
        <v>2221</v>
      </c>
      <c r="R402" s="81" t="s">
        <v>6555</v>
      </c>
      <c r="S402" s="72">
        <v>44275</v>
      </c>
      <c r="T402" s="72">
        <v>44561</v>
      </c>
      <c r="U402" s="54"/>
      <c r="V402" s="54"/>
      <c r="W402" s="75">
        <v>44561</v>
      </c>
      <c r="X402" s="54"/>
      <c r="Y402" s="62"/>
      <c r="Z402" s="54"/>
      <c r="AA402" s="62"/>
      <c r="AB402" s="62"/>
      <c r="AC402" s="62"/>
      <c r="AD402" s="62"/>
      <c r="AE402" s="54"/>
      <c r="AF402" s="57"/>
      <c r="AG402" s="70"/>
      <c r="AH402" s="626"/>
      <c r="AI402" s="54"/>
      <c r="AJ402" s="62"/>
      <c r="AK402" s="56"/>
      <c r="AL402" s="62"/>
      <c r="AM402" s="54"/>
      <c r="AN402" s="57"/>
      <c r="AO402" s="62"/>
      <c r="AP402" s="54"/>
      <c r="AQ402" s="62"/>
      <c r="AR402" s="62"/>
      <c r="AS402" s="62"/>
      <c r="AT402" s="62"/>
      <c r="AU402" s="54"/>
      <c r="AV402" s="54"/>
      <c r="AW402" s="62"/>
      <c r="AX402" s="54"/>
      <c r="AY402" s="54"/>
      <c r="AZ402" s="62"/>
      <c r="BA402" s="56"/>
      <c r="BB402" s="54"/>
      <c r="BC402" s="54"/>
      <c r="BD402" s="57">
        <v>44286</v>
      </c>
      <c r="BE402" s="67" t="s">
        <v>7000</v>
      </c>
      <c r="BF402" s="54">
        <v>0</v>
      </c>
      <c r="BG402" s="71">
        <v>44340</v>
      </c>
      <c r="BH402" s="627" t="s">
        <v>7001</v>
      </c>
      <c r="BI402" s="56" t="s">
        <v>123</v>
      </c>
      <c r="BJ402" s="54">
        <v>0</v>
      </c>
      <c r="BK402" s="54" t="s">
        <v>133</v>
      </c>
      <c r="BL402" s="71">
        <v>44500</v>
      </c>
      <c r="BM402" s="627" t="s">
        <v>7002</v>
      </c>
      <c r="BN402" s="68">
        <v>1</v>
      </c>
      <c r="BO402" s="71">
        <v>44508</v>
      </c>
      <c r="BP402" s="627" t="s">
        <v>7003</v>
      </c>
      <c r="BQ402" s="54" t="s">
        <v>139</v>
      </c>
      <c r="BR402" s="71">
        <v>44519</v>
      </c>
      <c r="BS402" s="54" t="s">
        <v>7004</v>
      </c>
      <c r="BT402" s="54" t="s">
        <v>220</v>
      </c>
      <c r="BU402" s="68">
        <v>1</v>
      </c>
      <c r="BV402" s="54" t="s">
        <v>257</v>
      </c>
      <c r="BW402" s="54"/>
      <c r="BX402" s="54"/>
      <c r="BY402" s="54" t="s">
        <v>4218</v>
      </c>
      <c r="BZ402" s="67" t="s">
        <v>7005</v>
      </c>
      <c r="CA402" s="54" t="s">
        <v>220</v>
      </c>
      <c r="CB402" s="71">
        <v>44519</v>
      </c>
      <c r="CC402" s="54" t="s">
        <v>126</v>
      </c>
      <c r="CD402" s="54"/>
      <c r="CE402" s="625"/>
      <c r="CF402" s="625"/>
      <c r="CG402" s="625"/>
      <c r="CH402" s="625"/>
      <c r="CI402" s="625"/>
      <c r="CJ402" s="625"/>
      <c r="CK402" s="625"/>
      <c r="CL402" s="625"/>
      <c r="CM402" s="625"/>
      <c r="CN402" s="625"/>
      <c r="CO402" s="625"/>
      <c r="CP402" s="625"/>
      <c r="CQ402" s="625"/>
      <c r="CR402" s="625"/>
      <c r="CS402" s="625"/>
      <c r="CT402" s="625"/>
      <c r="CU402" s="625"/>
      <c r="CV402" s="625"/>
      <c r="CW402" s="625"/>
      <c r="CX402" s="625"/>
      <c r="CY402" s="625"/>
      <c r="CZ402" s="625"/>
      <c r="DA402" s="625"/>
      <c r="DB402" s="625"/>
      <c r="DC402" s="625"/>
      <c r="DD402" s="625"/>
      <c r="DE402" s="625"/>
      <c r="DF402" s="625"/>
      <c r="DG402" s="625"/>
      <c r="DH402" s="625"/>
      <c r="DI402" s="625"/>
      <c r="DJ402" s="625"/>
      <c r="DK402" s="625"/>
      <c r="DL402" s="625"/>
      <c r="DM402" s="625"/>
      <c r="DN402" s="625"/>
      <c r="DO402" s="625"/>
      <c r="DP402" s="625"/>
    </row>
    <row r="403" spans="1:120" ht="38.25" customHeight="1">
      <c r="A403" s="54">
        <v>335</v>
      </c>
      <c r="B403" s="54" t="e">
        <f t="shared" si="54"/>
        <v>#REF!</v>
      </c>
      <c r="C403" s="59" t="s">
        <v>99</v>
      </c>
      <c r="D403" s="56">
        <v>2021</v>
      </c>
      <c r="E403" s="58" t="s">
        <v>6549</v>
      </c>
      <c r="F403" s="65">
        <v>44253</v>
      </c>
      <c r="G403" s="65"/>
      <c r="H403" s="59" t="s">
        <v>102</v>
      </c>
      <c r="I403" s="58" t="s">
        <v>7006</v>
      </c>
      <c r="J403" s="58" t="s">
        <v>7007</v>
      </c>
      <c r="K403" s="58" t="s">
        <v>7008</v>
      </c>
      <c r="L403" s="60" t="s">
        <v>146</v>
      </c>
      <c r="M403" s="368" t="s">
        <v>7009</v>
      </c>
      <c r="N403" s="62"/>
      <c r="O403" s="90">
        <v>1</v>
      </c>
      <c r="P403" s="81" t="s">
        <v>7010</v>
      </c>
      <c r="Q403" s="59" t="s">
        <v>2221</v>
      </c>
      <c r="R403" s="81" t="s">
        <v>6555</v>
      </c>
      <c r="S403" s="72">
        <v>44275</v>
      </c>
      <c r="T403" s="72">
        <v>44285</v>
      </c>
      <c r="U403" s="710" t="s">
        <v>2790</v>
      </c>
      <c r="V403" s="54"/>
      <c r="W403" s="75">
        <v>44285</v>
      </c>
      <c r="X403" s="54"/>
      <c r="Y403" s="62"/>
      <c r="Z403" s="54"/>
      <c r="AA403" s="62"/>
      <c r="AB403" s="62"/>
      <c r="AC403" s="62"/>
      <c r="AD403" s="62"/>
      <c r="AE403" s="54"/>
      <c r="AF403" s="57"/>
      <c r="AG403" s="70"/>
      <c r="AH403" s="626"/>
      <c r="AI403" s="54"/>
      <c r="AJ403" s="62"/>
      <c r="AK403" s="56"/>
      <c r="AL403" s="62"/>
      <c r="AM403" s="54"/>
      <c r="AN403" s="57"/>
      <c r="AO403" s="62"/>
      <c r="AP403" s="54"/>
      <c r="AQ403" s="62"/>
      <c r="AR403" s="62"/>
      <c r="AS403" s="62"/>
      <c r="AT403" s="62"/>
      <c r="AU403" s="54"/>
      <c r="AV403" s="54"/>
      <c r="AW403" s="62"/>
      <c r="AX403" s="54"/>
      <c r="AY403" s="54"/>
      <c r="AZ403" s="62"/>
      <c r="BA403" s="56"/>
      <c r="BB403" s="54"/>
      <c r="BC403" s="54"/>
      <c r="BD403" s="57">
        <v>44286</v>
      </c>
      <c r="BE403" s="67" t="s">
        <v>7011</v>
      </c>
      <c r="BF403" s="68">
        <v>1</v>
      </c>
      <c r="BG403" s="71">
        <v>44340</v>
      </c>
      <c r="BH403" s="627" t="s">
        <v>7012</v>
      </c>
      <c r="BI403" s="56" t="s">
        <v>123</v>
      </c>
      <c r="BJ403" s="54">
        <v>100</v>
      </c>
      <c r="BK403" s="54" t="s">
        <v>257</v>
      </c>
      <c r="BL403" s="71">
        <v>44500</v>
      </c>
      <c r="BM403" s="627" t="s">
        <v>7013</v>
      </c>
      <c r="BN403" s="54">
        <v>0</v>
      </c>
      <c r="BO403" s="71">
        <v>44508</v>
      </c>
      <c r="BP403" s="627" t="s">
        <v>488</v>
      </c>
      <c r="BQ403" s="54" t="s">
        <v>139</v>
      </c>
      <c r="BR403" s="71">
        <v>44519</v>
      </c>
      <c r="BS403" s="56" t="s">
        <v>488</v>
      </c>
      <c r="BT403" s="54" t="s">
        <v>220</v>
      </c>
      <c r="BU403" s="68">
        <v>1</v>
      </c>
      <c r="BV403" s="54" t="s">
        <v>257</v>
      </c>
      <c r="BW403" s="54"/>
      <c r="BX403" s="54"/>
      <c r="BY403" s="54" t="s">
        <v>4218</v>
      </c>
      <c r="BZ403" s="67" t="s">
        <v>7005</v>
      </c>
      <c r="CA403" s="54" t="s">
        <v>220</v>
      </c>
      <c r="CB403" s="71">
        <v>44519</v>
      </c>
      <c r="CC403" s="54" t="s">
        <v>126</v>
      </c>
      <c r="CD403" s="54"/>
      <c r="CE403" s="625"/>
      <c r="CF403" s="625"/>
      <c r="CG403" s="625"/>
      <c r="CH403" s="625"/>
      <c r="CI403" s="625"/>
      <c r="CJ403" s="625"/>
      <c r="CK403" s="625"/>
      <c r="CL403" s="625"/>
      <c r="CM403" s="625"/>
      <c r="CN403" s="625"/>
      <c r="CO403" s="625"/>
      <c r="CP403" s="625"/>
      <c r="CQ403" s="625"/>
      <c r="CR403" s="625"/>
      <c r="CS403" s="625"/>
      <c r="CT403" s="625"/>
      <c r="CU403" s="625"/>
      <c r="CV403" s="625"/>
      <c r="CW403" s="625"/>
      <c r="CX403" s="625"/>
      <c r="CY403" s="625"/>
      <c r="CZ403" s="625"/>
      <c r="DA403" s="625"/>
      <c r="DB403" s="625"/>
      <c r="DC403" s="625"/>
      <c r="DD403" s="625"/>
      <c r="DE403" s="625"/>
      <c r="DF403" s="625"/>
      <c r="DG403" s="625"/>
      <c r="DH403" s="625"/>
      <c r="DI403" s="625"/>
      <c r="DJ403" s="625"/>
      <c r="DK403" s="625"/>
      <c r="DL403" s="625"/>
      <c r="DM403" s="625"/>
      <c r="DN403" s="625"/>
      <c r="DO403" s="625"/>
      <c r="DP403" s="625"/>
    </row>
    <row r="404" spans="1:120" ht="38.25" customHeight="1">
      <c r="A404" s="54">
        <v>336</v>
      </c>
      <c r="B404" s="54" t="e">
        <f t="shared" si="54"/>
        <v>#REF!</v>
      </c>
      <c r="C404" s="59" t="s">
        <v>99</v>
      </c>
      <c r="D404" s="56">
        <v>2021</v>
      </c>
      <c r="E404" s="58" t="s">
        <v>6549</v>
      </c>
      <c r="F404" s="57">
        <v>44253</v>
      </c>
      <c r="G404" s="57"/>
      <c r="H404" s="59" t="s">
        <v>370</v>
      </c>
      <c r="I404" s="58" t="s">
        <v>7014</v>
      </c>
      <c r="J404" s="58" t="s">
        <v>7014</v>
      </c>
      <c r="K404" s="58" t="s">
        <v>7015</v>
      </c>
      <c r="L404" s="60" t="s">
        <v>2356</v>
      </c>
      <c r="M404" s="368" t="s">
        <v>7016</v>
      </c>
      <c r="N404" s="62"/>
      <c r="O404" s="90">
        <v>2</v>
      </c>
      <c r="P404" s="81" t="s">
        <v>7017</v>
      </c>
      <c r="Q404" s="59" t="s">
        <v>2221</v>
      </c>
      <c r="R404" s="81" t="s">
        <v>6555</v>
      </c>
      <c r="S404" s="72">
        <v>44275</v>
      </c>
      <c r="T404" s="72">
        <v>44561</v>
      </c>
      <c r="U404" s="54"/>
      <c r="V404" s="54"/>
      <c r="W404" s="75">
        <v>44561</v>
      </c>
      <c r="X404" s="54"/>
      <c r="Y404" s="62"/>
      <c r="Z404" s="54"/>
      <c r="AA404" s="62"/>
      <c r="AB404" s="62"/>
      <c r="AC404" s="62"/>
      <c r="AD404" s="62"/>
      <c r="AE404" s="54"/>
      <c r="AF404" s="57"/>
      <c r="AG404" s="70"/>
      <c r="AH404" s="626"/>
      <c r="AI404" s="54"/>
      <c r="AJ404" s="62"/>
      <c r="AK404" s="56"/>
      <c r="AL404" s="62"/>
      <c r="AM404" s="54"/>
      <c r="AN404" s="57"/>
      <c r="AO404" s="62"/>
      <c r="AP404" s="54"/>
      <c r="AQ404" s="62"/>
      <c r="AR404" s="62"/>
      <c r="AS404" s="62"/>
      <c r="AT404" s="62"/>
      <c r="AU404" s="54"/>
      <c r="AV404" s="54"/>
      <c r="AW404" s="62"/>
      <c r="AX404" s="54"/>
      <c r="AY404" s="54"/>
      <c r="AZ404" s="62"/>
      <c r="BA404" s="56"/>
      <c r="BB404" s="54"/>
      <c r="BC404" s="54"/>
      <c r="BD404" s="57">
        <v>44286</v>
      </c>
      <c r="BE404" s="62" t="s">
        <v>7000</v>
      </c>
      <c r="BF404" s="54"/>
      <c r="BG404" s="71">
        <v>44340</v>
      </c>
      <c r="BH404" s="627" t="s">
        <v>7018</v>
      </c>
      <c r="BI404" s="56" t="s">
        <v>123</v>
      </c>
      <c r="BJ404" s="54">
        <v>0</v>
      </c>
      <c r="BK404" s="54" t="s">
        <v>133</v>
      </c>
      <c r="BL404" s="71">
        <v>44500</v>
      </c>
      <c r="BM404" s="627" t="s">
        <v>7019</v>
      </c>
      <c r="BN404" s="68">
        <v>1</v>
      </c>
      <c r="BO404" s="71">
        <v>44508</v>
      </c>
      <c r="BP404" s="709" t="s">
        <v>7020</v>
      </c>
      <c r="BQ404" s="54" t="s">
        <v>1123</v>
      </c>
      <c r="BR404" s="71">
        <v>44519</v>
      </c>
      <c r="BS404" s="56" t="s">
        <v>7021</v>
      </c>
      <c r="BT404" s="54" t="s">
        <v>220</v>
      </c>
      <c r="BU404" s="68">
        <v>1</v>
      </c>
      <c r="BV404" s="54" t="s">
        <v>257</v>
      </c>
      <c r="BW404" s="54"/>
      <c r="BX404" s="54"/>
      <c r="BY404" s="54" t="s">
        <v>4218</v>
      </c>
      <c r="BZ404" s="62" t="s">
        <v>7022</v>
      </c>
      <c r="CA404" s="54" t="s">
        <v>220</v>
      </c>
      <c r="CB404" s="71">
        <v>44519</v>
      </c>
      <c r="CC404" s="54"/>
      <c r="CD404" s="54"/>
      <c r="CE404" s="625"/>
      <c r="CF404" s="625"/>
      <c r="CG404" s="625"/>
      <c r="CH404" s="625"/>
      <c r="CI404" s="625"/>
      <c r="CJ404" s="625"/>
      <c r="CK404" s="625"/>
      <c r="CL404" s="625"/>
      <c r="CM404" s="625"/>
      <c r="CN404" s="625"/>
      <c r="CO404" s="625"/>
      <c r="CP404" s="625"/>
      <c r="CQ404" s="625"/>
      <c r="CR404" s="625"/>
      <c r="CS404" s="625"/>
      <c r="CT404" s="625"/>
      <c r="CU404" s="625"/>
      <c r="CV404" s="625"/>
      <c r="CW404" s="625"/>
      <c r="CX404" s="625"/>
      <c r="CY404" s="625"/>
      <c r="CZ404" s="625"/>
      <c r="DA404" s="625"/>
      <c r="DB404" s="625"/>
      <c r="DC404" s="625"/>
      <c r="DD404" s="625"/>
      <c r="DE404" s="625"/>
      <c r="DF404" s="625"/>
      <c r="DG404" s="625"/>
      <c r="DH404" s="625"/>
      <c r="DI404" s="625"/>
      <c r="DJ404" s="625"/>
      <c r="DK404" s="625"/>
      <c r="DL404" s="625"/>
      <c r="DM404" s="625"/>
      <c r="DN404" s="625"/>
      <c r="DO404" s="625"/>
      <c r="DP404" s="625"/>
    </row>
    <row r="405" spans="1:120" ht="38.25" customHeight="1">
      <c r="A405" s="54">
        <v>348</v>
      </c>
      <c r="B405" s="54" t="e">
        <f>1+B404</f>
        <v>#REF!</v>
      </c>
      <c r="C405" s="59" t="s">
        <v>99</v>
      </c>
      <c r="D405" s="56">
        <v>2020</v>
      </c>
      <c r="E405" s="58" t="s">
        <v>1994</v>
      </c>
      <c r="F405" s="65">
        <v>44278</v>
      </c>
      <c r="G405" s="65"/>
      <c r="H405" s="59" t="s">
        <v>102</v>
      </c>
      <c r="I405" s="368" t="s">
        <v>7023</v>
      </c>
      <c r="J405" s="368" t="s">
        <v>7024</v>
      </c>
      <c r="K405" s="368" t="s">
        <v>7025</v>
      </c>
      <c r="L405" s="59" t="s">
        <v>146</v>
      </c>
      <c r="M405" s="368" t="s">
        <v>7026</v>
      </c>
      <c r="N405" s="56"/>
      <c r="O405" s="74">
        <v>1</v>
      </c>
      <c r="P405" s="81" t="s">
        <v>7027</v>
      </c>
      <c r="Q405" s="59" t="s">
        <v>1322</v>
      </c>
      <c r="R405" s="56" t="s">
        <v>1340</v>
      </c>
      <c r="S405" s="72">
        <v>44287</v>
      </c>
      <c r="T405" s="72">
        <v>44561</v>
      </c>
      <c r="U405" s="56" t="s">
        <v>1340</v>
      </c>
      <c r="V405" s="72">
        <v>44287</v>
      </c>
      <c r="W405" s="75">
        <v>44561</v>
      </c>
      <c r="X405" s="54"/>
      <c r="Y405" s="62"/>
      <c r="Z405" s="54"/>
      <c r="AA405" s="62"/>
      <c r="AB405" s="62"/>
      <c r="AC405" s="62"/>
      <c r="AD405" s="62"/>
      <c r="AE405" s="54"/>
      <c r="AF405" s="57"/>
      <c r="AG405" s="70"/>
      <c r="AH405" s="626"/>
      <c r="AI405" s="54"/>
      <c r="AJ405" s="62"/>
      <c r="AK405" s="56"/>
      <c r="AL405" s="62"/>
      <c r="AM405" s="54"/>
      <c r="AN405" s="54"/>
      <c r="AO405" s="62"/>
      <c r="AP405" s="54"/>
      <c r="AQ405" s="62"/>
      <c r="AR405" s="62"/>
      <c r="AS405" s="62"/>
      <c r="AT405" s="62"/>
      <c r="AU405" s="54"/>
      <c r="AV405" s="54"/>
      <c r="AW405" s="62"/>
      <c r="AX405" s="54"/>
      <c r="AY405" s="54"/>
      <c r="AZ405" s="62"/>
      <c r="BA405" s="56"/>
      <c r="BB405" s="54"/>
      <c r="BC405" s="54"/>
      <c r="BD405" s="54"/>
      <c r="BE405" s="62"/>
      <c r="BF405" s="54"/>
      <c r="BG405" s="57">
        <v>44336</v>
      </c>
      <c r="BH405" s="627" t="s">
        <v>1555</v>
      </c>
      <c r="BI405" s="56" t="s">
        <v>123</v>
      </c>
      <c r="BJ405" s="54">
        <v>0</v>
      </c>
      <c r="BK405" s="54" t="s">
        <v>151</v>
      </c>
      <c r="BL405" s="57">
        <v>44500</v>
      </c>
      <c r="BM405" s="368" t="s">
        <v>7028</v>
      </c>
      <c r="BN405" s="68">
        <v>1</v>
      </c>
      <c r="BO405" s="71">
        <v>44508</v>
      </c>
      <c r="BP405" s="368" t="s">
        <v>7029</v>
      </c>
      <c r="BQ405" s="54" t="s">
        <v>139</v>
      </c>
      <c r="BR405" s="71">
        <v>44518</v>
      </c>
      <c r="BS405" s="368" t="s">
        <v>7030</v>
      </c>
      <c r="BT405" s="368" t="s">
        <v>114</v>
      </c>
      <c r="BU405" s="68">
        <v>1</v>
      </c>
      <c r="BV405" s="54" t="s">
        <v>257</v>
      </c>
      <c r="BW405" s="60" t="s">
        <v>260</v>
      </c>
      <c r="BX405" s="60" t="s">
        <v>260</v>
      </c>
      <c r="BY405" s="54" t="s">
        <v>4218</v>
      </c>
      <c r="BZ405" s="58" t="s">
        <v>7031</v>
      </c>
      <c r="CA405" s="56" t="s">
        <v>119</v>
      </c>
      <c r="CB405" s="57">
        <v>44518</v>
      </c>
      <c r="CC405" s="54" t="s">
        <v>310</v>
      </c>
      <c r="CD405" s="54"/>
      <c r="CE405" s="625"/>
      <c r="CF405" s="625"/>
      <c r="CG405" s="625"/>
      <c r="CH405" s="625"/>
      <c r="CI405" s="625"/>
      <c r="CJ405" s="625"/>
      <c r="CK405" s="625"/>
      <c r="CL405" s="625"/>
      <c r="CM405" s="625"/>
      <c r="CN405" s="625"/>
      <c r="CO405" s="625"/>
      <c r="CP405" s="625"/>
      <c r="CQ405" s="625"/>
      <c r="CR405" s="625"/>
      <c r="CS405" s="625"/>
      <c r="CT405" s="625"/>
      <c r="CU405" s="625"/>
      <c r="CV405" s="625"/>
      <c r="CW405" s="625"/>
      <c r="CX405" s="625"/>
      <c r="CY405" s="625"/>
      <c r="CZ405" s="625"/>
      <c r="DA405" s="625"/>
      <c r="DB405" s="625"/>
      <c r="DC405" s="625"/>
      <c r="DD405" s="625"/>
      <c r="DE405" s="625"/>
      <c r="DF405" s="625"/>
      <c r="DG405" s="625"/>
      <c r="DH405" s="625"/>
      <c r="DI405" s="625"/>
      <c r="DJ405" s="625"/>
      <c r="DK405" s="625"/>
      <c r="DL405" s="625"/>
      <c r="DM405" s="625"/>
      <c r="DN405" s="625"/>
      <c r="DO405" s="625"/>
      <c r="DP405" s="625"/>
    </row>
    <row r="406" spans="1:120" ht="38.25" customHeight="1">
      <c r="A406" s="54">
        <v>349</v>
      </c>
      <c r="B406" s="54" t="e">
        <f>1+#REF!</f>
        <v>#REF!</v>
      </c>
      <c r="C406" s="59" t="s">
        <v>99</v>
      </c>
      <c r="D406" s="56">
        <v>2020</v>
      </c>
      <c r="E406" s="58" t="s">
        <v>1994</v>
      </c>
      <c r="F406" s="65">
        <v>44278</v>
      </c>
      <c r="G406" s="65"/>
      <c r="H406" s="59" t="s">
        <v>102</v>
      </c>
      <c r="I406" s="368" t="s">
        <v>7032</v>
      </c>
      <c r="J406" s="368" t="s">
        <v>7024</v>
      </c>
      <c r="K406" s="368" t="s">
        <v>7033</v>
      </c>
      <c r="L406" s="59" t="s">
        <v>146</v>
      </c>
      <c r="M406" s="368" t="s">
        <v>7034</v>
      </c>
      <c r="N406" s="62"/>
      <c r="O406" s="90">
        <v>1</v>
      </c>
      <c r="P406" s="81" t="s">
        <v>7035</v>
      </c>
      <c r="Q406" s="59" t="s">
        <v>1322</v>
      </c>
      <c r="R406" s="56" t="s">
        <v>1340</v>
      </c>
      <c r="S406" s="72">
        <v>44287</v>
      </c>
      <c r="T406" s="72">
        <v>44439</v>
      </c>
      <c r="U406" s="54"/>
      <c r="V406" s="54"/>
      <c r="W406" s="75">
        <v>44439</v>
      </c>
      <c r="X406" s="54"/>
      <c r="Y406" s="62"/>
      <c r="Z406" s="54"/>
      <c r="AA406" s="62"/>
      <c r="AB406" s="62"/>
      <c r="AC406" s="62"/>
      <c r="AD406" s="62"/>
      <c r="AE406" s="54"/>
      <c r="AF406" s="57"/>
      <c r="AG406" s="70"/>
      <c r="AH406" s="626"/>
      <c r="AI406" s="54"/>
      <c r="AJ406" s="62"/>
      <c r="AK406" s="56"/>
      <c r="AL406" s="62"/>
      <c r="AM406" s="54"/>
      <c r="AN406" s="54"/>
      <c r="AO406" s="62"/>
      <c r="AP406" s="54"/>
      <c r="AQ406" s="62"/>
      <c r="AR406" s="62"/>
      <c r="AS406" s="62"/>
      <c r="AT406" s="62"/>
      <c r="AU406" s="54"/>
      <c r="AV406" s="54"/>
      <c r="AW406" s="62"/>
      <c r="AX406" s="54"/>
      <c r="AY406" s="54"/>
      <c r="AZ406" s="62"/>
      <c r="BA406" s="56"/>
      <c r="BB406" s="54"/>
      <c r="BC406" s="54"/>
      <c r="BD406" s="54"/>
      <c r="BE406" s="62"/>
      <c r="BF406" s="54"/>
      <c r="BG406" s="57">
        <v>44336</v>
      </c>
      <c r="BH406" s="627" t="s">
        <v>1555</v>
      </c>
      <c r="BI406" s="56" t="s">
        <v>123</v>
      </c>
      <c r="BJ406" s="54">
        <v>0</v>
      </c>
      <c r="BK406" s="54" t="s">
        <v>151</v>
      </c>
      <c r="BL406" s="71">
        <v>44500</v>
      </c>
      <c r="BM406" s="368" t="s">
        <v>7036</v>
      </c>
      <c r="BN406" s="68">
        <v>0.8</v>
      </c>
      <c r="BO406" s="71">
        <v>44508</v>
      </c>
      <c r="BP406" s="368" t="s">
        <v>7037</v>
      </c>
      <c r="BQ406" s="54" t="s">
        <v>126</v>
      </c>
      <c r="BR406" s="71">
        <v>44518</v>
      </c>
      <c r="BS406" s="368" t="s">
        <v>7038</v>
      </c>
      <c r="BT406" s="368" t="s">
        <v>114</v>
      </c>
      <c r="BU406" s="68">
        <f>1/1</f>
        <v>1</v>
      </c>
      <c r="BV406" s="54" t="s">
        <v>257</v>
      </c>
      <c r="BW406" s="60" t="s">
        <v>260</v>
      </c>
      <c r="BX406" s="60" t="s">
        <v>260</v>
      </c>
      <c r="BY406" s="54" t="s">
        <v>4218</v>
      </c>
      <c r="BZ406" s="58" t="s">
        <v>7039</v>
      </c>
      <c r="CA406" s="56" t="s">
        <v>119</v>
      </c>
      <c r="CB406" s="57">
        <v>44518</v>
      </c>
      <c r="CC406" s="54" t="s">
        <v>310</v>
      </c>
      <c r="CD406" s="54"/>
      <c r="CE406" s="625"/>
      <c r="CF406" s="625"/>
      <c r="CG406" s="625"/>
      <c r="CH406" s="625"/>
      <c r="CI406" s="625"/>
      <c r="CJ406" s="625"/>
      <c r="CK406" s="625"/>
      <c r="CL406" s="625"/>
      <c r="CM406" s="625"/>
      <c r="CN406" s="625"/>
      <c r="CO406" s="625"/>
      <c r="CP406" s="625"/>
      <c r="CQ406" s="625"/>
      <c r="CR406" s="625"/>
      <c r="CS406" s="625"/>
      <c r="CT406" s="625"/>
      <c r="CU406" s="625"/>
      <c r="CV406" s="625"/>
      <c r="CW406" s="625"/>
      <c r="CX406" s="625"/>
      <c r="CY406" s="625"/>
      <c r="CZ406" s="625"/>
      <c r="DA406" s="625"/>
      <c r="DB406" s="625"/>
      <c r="DC406" s="625"/>
      <c r="DD406" s="625"/>
      <c r="DE406" s="625"/>
      <c r="DF406" s="625"/>
      <c r="DG406" s="625"/>
      <c r="DH406" s="625"/>
      <c r="DI406" s="625"/>
      <c r="DJ406" s="625"/>
      <c r="DK406" s="625"/>
      <c r="DL406" s="625"/>
      <c r="DM406" s="625"/>
      <c r="DN406" s="625"/>
      <c r="DO406" s="625"/>
      <c r="DP406" s="625"/>
    </row>
    <row r="407" spans="1:120" ht="38.25" customHeight="1">
      <c r="A407" s="54">
        <v>352</v>
      </c>
      <c r="B407" s="54" t="e">
        <f t="shared" ref="B407:B414" si="55">1+B406</f>
        <v>#REF!</v>
      </c>
      <c r="C407" s="59" t="s">
        <v>99</v>
      </c>
      <c r="D407" s="56">
        <v>2020</v>
      </c>
      <c r="E407" s="58" t="s">
        <v>1994</v>
      </c>
      <c r="F407" s="65">
        <v>44278</v>
      </c>
      <c r="G407" s="65"/>
      <c r="H407" s="59" t="s">
        <v>102</v>
      </c>
      <c r="I407" s="368" t="s">
        <v>7040</v>
      </c>
      <c r="J407" s="368" t="s">
        <v>7041</v>
      </c>
      <c r="K407" s="368" t="s">
        <v>7042</v>
      </c>
      <c r="L407" s="59" t="s">
        <v>146</v>
      </c>
      <c r="M407" s="368" t="s">
        <v>7043</v>
      </c>
      <c r="N407" s="62"/>
      <c r="O407" s="74">
        <v>1</v>
      </c>
      <c r="P407" s="81" t="s">
        <v>2044</v>
      </c>
      <c r="Q407" s="59" t="s">
        <v>391</v>
      </c>
      <c r="R407" s="56" t="s">
        <v>2025</v>
      </c>
      <c r="S407" s="72">
        <v>44294</v>
      </c>
      <c r="T407" s="72">
        <v>44561</v>
      </c>
      <c r="U407" s="54"/>
      <c r="V407" s="54"/>
      <c r="W407" s="75">
        <v>44561</v>
      </c>
      <c r="X407" s="54"/>
      <c r="Y407" s="62"/>
      <c r="Z407" s="54"/>
      <c r="AA407" s="62"/>
      <c r="AB407" s="62"/>
      <c r="AC407" s="62"/>
      <c r="AD407" s="62"/>
      <c r="AE407" s="54"/>
      <c r="AF407" s="57"/>
      <c r="AG407" s="70"/>
      <c r="AH407" s="626"/>
      <c r="AI407" s="54"/>
      <c r="AJ407" s="62"/>
      <c r="AK407" s="56"/>
      <c r="AL407" s="62"/>
      <c r="AM407" s="54"/>
      <c r="AN407" s="54"/>
      <c r="AO407" s="62"/>
      <c r="AP407" s="54"/>
      <c r="AQ407" s="62"/>
      <c r="AR407" s="62"/>
      <c r="AS407" s="62"/>
      <c r="AT407" s="62"/>
      <c r="AU407" s="54"/>
      <c r="AV407" s="54"/>
      <c r="AW407" s="62"/>
      <c r="AX407" s="54"/>
      <c r="AY407" s="54"/>
      <c r="AZ407" s="62"/>
      <c r="BA407" s="56"/>
      <c r="BB407" s="54"/>
      <c r="BC407" s="54"/>
      <c r="BD407" s="57">
        <v>44286</v>
      </c>
      <c r="BE407" s="67" t="s">
        <v>1517</v>
      </c>
      <c r="BF407" s="54"/>
      <c r="BG407" s="57">
        <v>44341</v>
      </c>
      <c r="BH407" s="627" t="s">
        <v>1555</v>
      </c>
      <c r="BI407" s="56" t="s">
        <v>123</v>
      </c>
      <c r="BJ407" s="54">
        <v>0</v>
      </c>
      <c r="BK407" s="54" t="s">
        <v>151</v>
      </c>
      <c r="BL407" s="71">
        <v>44500</v>
      </c>
      <c r="BM407" s="56" t="s">
        <v>7044</v>
      </c>
      <c r="BN407" s="68">
        <v>1</v>
      </c>
      <c r="BO407" s="71">
        <v>44508</v>
      </c>
      <c r="BP407" s="368" t="s">
        <v>2046</v>
      </c>
      <c r="BQ407" s="703" t="s">
        <v>2361</v>
      </c>
      <c r="BR407" s="71">
        <v>44516</v>
      </c>
      <c r="BS407" s="638" t="s">
        <v>7045</v>
      </c>
      <c r="BT407" s="54" t="s">
        <v>123</v>
      </c>
      <c r="BU407" s="54">
        <v>100</v>
      </c>
      <c r="BV407" s="54" t="s">
        <v>257</v>
      </c>
      <c r="BW407" s="60"/>
      <c r="BX407" s="60"/>
      <c r="BY407" s="54" t="s">
        <v>4218</v>
      </c>
      <c r="BZ407" s="58" t="s">
        <v>7045</v>
      </c>
      <c r="CA407" s="54" t="s">
        <v>123</v>
      </c>
      <c r="CB407" s="57">
        <v>44516</v>
      </c>
      <c r="CC407" s="54" t="s">
        <v>126</v>
      </c>
      <c r="CD407" s="54"/>
      <c r="CE407" s="625"/>
      <c r="CF407" s="625"/>
      <c r="CG407" s="625"/>
      <c r="CH407" s="625"/>
      <c r="CI407" s="625"/>
      <c r="CJ407" s="625"/>
      <c r="CK407" s="625"/>
      <c r="CL407" s="625"/>
      <c r="CM407" s="625"/>
      <c r="CN407" s="625"/>
      <c r="CO407" s="625"/>
      <c r="CP407" s="625"/>
      <c r="CQ407" s="625"/>
      <c r="CR407" s="625"/>
      <c r="CS407" s="625"/>
      <c r="CT407" s="625"/>
      <c r="CU407" s="625"/>
      <c r="CV407" s="625"/>
      <c r="CW407" s="625"/>
      <c r="CX407" s="625"/>
      <c r="CY407" s="625"/>
      <c r="CZ407" s="625"/>
      <c r="DA407" s="625"/>
      <c r="DB407" s="625"/>
      <c r="DC407" s="625"/>
      <c r="DD407" s="625"/>
      <c r="DE407" s="625"/>
      <c r="DF407" s="625"/>
      <c r="DG407" s="625"/>
      <c r="DH407" s="625"/>
      <c r="DI407" s="625"/>
      <c r="DJ407" s="625"/>
      <c r="DK407" s="625"/>
      <c r="DL407" s="625"/>
      <c r="DM407" s="625"/>
      <c r="DN407" s="625"/>
      <c r="DO407" s="625"/>
      <c r="DP407" s="625"/>
    </row>
    <row r="408" spans="1:120" ht="38.25" customHeight="1">
      <c r="A408" s="54">
        <v>357</v>
      </c>
      <c r="B408" s="54" t="e">
        <f t="shared" si="55"/>
        <v>#REF!</v>
      </c>
      <c r="C408" s="59" t="s">
        <v>99</v>
      </c>
      <c r="D408" s="56">
        <v>2020</v>
      </c>
      <c r="E408" s="58" t="s">
        <v>1994</v>
      </c>
      <c r="F408" s="65">
        <v>44253</v>
      </c>
      <c r="G408" s="65"/>
      <c r="H408" s="59" t="s">
        <v>102</v>
      </c>
      <c r="I408" s="368" t="s">
        <v>7046</v>
      </c>
      <c r="J408" s="368" t="s">
        <v>7047</v>
      </c>
      <c r="K408" s="368" t="s">
        <v>7048</v>
      </c>
      <c r="L408" s="59" t="s">
        <v>106</v>
      </c>
      <c r="M408" s="368" t="s">
        <v>7049</v>
      </c>
      <c r="N408" s="58"/>
      <c r="O408" s="90">
        <v>2</v>
      </c>
      <c r="P408" s="81" t="s">
        <v>7050</v>
      </c>
      <c r="Q408" s="59" t="s">
        <v>109</v>
      </c>
      <c r="R408" s="56" t="s">
        <v>7051</v>
      </c>
      <c r="S408" s="72">
        <v>44294</v>
      </c>
      <c r="T408" s="72">
        <v>44346</v>
      </c>
      <c r="U408" s="54"/>
      <c r="V408" s="54"/>
      <c r="W408" s="75">
        <v>44346</v>
      </c>
      <c r="X408" s="54"/>
      <c r="Y408" s="62"/>
      <c r="Z408" s="54"/>
      <c r="AA408" s="62"/>
      <c r="AB408" s="62"/>
      <c r="AC408" s="62"/>
      <c r="AD408" s="62"/>
      <c r="AE408" s="54"/>
      <c r="AF408" s="57"/>
      <c r="AG408" s="70"/>
      <c r="AH408" s="626"/>
      <c r="AI408" s="54"/>
      <c r="AJ408" s="62"/>
      <c r="AK408" s="56"/>
      <c r="AL408" s="62"/>
      <c r="AM408" s="54"/>
      <c r="AN408" s="54"/>
      <c r="AO408" s="62"/>
      <c r="AP408" s="54"/>
      <c r="AQ408" s="62"/>
      <c r="AR408" s="62"/>
      <c r="AS408" s="62"/>
      <c r="AT408" s="62"/>
      <c r="AU408" s="54"/>
      <c r="AV408" s="54"/>
      <c r="AW408" s="62"/>
      <c r="AX408" s="54"/>
      <c r="AY408" s="54"/>
      <c r="AZ408" s="62"/>
      <c r="BA408" s="56"/>
      <c r="BB408" s="54"/>
      <c r="BC408" s="54"/>
      <c r="BD408" s="57">
        <v>44286</v>
      </c>
      <c r="BE408" s="627" t="s">
        <v>1768</v>
      </c>
      <c r="BF408" s="68">
        <v>0</v>
      </c>
      <c r="BG408" s="57">
        <v>44335</v>
      </c>
      <c r="BH408" s="627" t="s">
        <v>1555</v>
      </c>
      <c r="BI408" s="56" t="s">
        <v>123</v>
      </c>
      <c r="BJ408" s="54">
        <v>0</v>
      </c>
      <c r="BK408" s="54" t="s">
        <v>151</v>
      </c>
      <c r="BL408" s="71">
        <v>44500</v>
      </c>
      <c r="BM408" s="368" t="s">
        <v>7052</v>
      </c>
      <c r="BN408" s="68">
        <v>1</v>
      </c>
      <c r="BO408" s="71" t="s">
        <v>7053</v>
      </c>
      <c r="BP408" s="393" t="s">
        <v>7054</v>
      </c>
      <c r="BQ408" s="56" t="s">
        <v>139</v>
      </c>
      <c r="BR408" s="71">
        <v>44519</v>
      </c>
      <c r="BS408" s="368" t="s">
        <v>7055</v>
      </c>
      <c r="BT408" s="54" t="s">
        <v>128</v>
      </c>
      <c r="BU408" s="68">
        <v>1</v>
      </c>
      <c r="BV408" s="54" t="s">
        <v>257</v>
      </c>
      <c r="BW408" s="60" t="s">
        <v>260</v>
      </c>
      <c r="BX408" s="60" t="s">
        <v>260</v>
      </c>
      <c r="BY408" s="54" t="s">
        <v>4218</v>
      </c>
      <c r="BZ408" s="67" t="s">
        <v>6871</v>
      </c>
      <c r="CA408" s="56" t="s">
        <v>128</v>
      </c>
      <c r="CB408" s="633">
        <v>44519</v>
      </c>
      <c r="CC408" s="54" t="s">
        <v>310</v>
      </c>
      <c r="CD408" s="368" t="s">
        <v>7056</v>
      </c>
      <c r="CE408" s="625"/>
      <c r="CF408" s="625"/>
      <c r="CG408" s="625"/>
      <c r="CH408" s="625"/>
      <c r="CI408" s="625"/>
      <c r="CJ408" s="625"/>
      <c r="CK408" s="625"/>
      <c r="CL408" s="625"/>
      <c r="CM408" s="625"/>
      <c r="CN408" s="625"/>
      <c r="CO408" s="625"/>
      <c r="CP408" s="625"/>
      <c r="CQ408" s="625"/>
      <c r="CR408" s="625"/>
      <c r="CS408" s="625"/>
      <c r="CT408" s="625"/>
      <c r="CU408" s="625"/>
      <c r="CV408" s="625"/>
      <c r="CW408" s="625"/>
      <c r="CX408" s="625"/>
      <c r="CY408" s="625"/>
      <c r="CZ408" s="625"/>
      <c r="DA408" s="625"/>
      <c r="DB408" s="625"/>
      <c r="DC408" s="625"/>
      <c r="DD408" s="625"/>
      <c r="DE408" s="625"/>
      <c r="DF408" s="625"/>
      <c r="DG408" s="625"/>
      <c r="DH408" s="625"/>
      <c r="DI408" s="625"/>
      <c r="DJ408" s="625"/>
      <c r="DK408" s="625"/>
      <c r="DL408" s="625"/>
      <c r="DM408" s="625"/>
      <c r="DN408" s="625"/>
      <c r="DO408" s="625"/>
      <c r="DP408" s="625"/>
    </row>
    <row r="409" spans="1:120" ht="38.25" customHeight="1">
      <c r="A409" s="54">
        <v>360</v>
      </c>
      <c r="B409" s="54" t="e">
        <f t="shared" si="55"/>
        <v>#REF!</v>
      </c>
      <c r="C409" s="59" t="s">
        <v>99</v>
      </c>
      <c r="D409" s="56">
        <v>2020</v>
      </c>
      <c r="E409" s="58" t="s">
        <v>1994</v>
      </c>
      <c r="F409" s="65">
        <v>44253</v>
      </c>
      <c r="G409" s="65"/>
      <c r="H409" s="59" t="s">
        <v>102</v>
      </c>
      <c r="I409" s="368" t="s">
        <v>7057</v>
      </c>
      <c r="J409" s="368" t="s">
        <v>7058</v>
      </c>
      <c r="K409" s="368" t="s">
        <v>7048</v>
      </c>
      <c r="L409" s="59" t="s">
        <v>106</v>
      </c>
      <c r="M409" s="368" t="s">
        <v>7059</v>
      </c>
      <c r="N409" s="62"/>
      <c r="O409" s="90">
        <v>1</v>
      </c>
      <c r="P409" s="56" t="s">
        <v>7060</v>
      </c>
      <c r="Q409" s="59" t="s">
        <v>109</v>
      </c>
      <c r="R409" s="56" t="s">
        <v>7051</v>
      </c>
      <c r="S409" s="57">
        <v>44287</v>
      </c>
      <c r="T409" s="57">
        <v>44346</v>
      </c>
      <c r="U409" s="54"/>
      <c r="V409" s="54"/>
      <c r="W409" s="57">
        <v>44346</v>
      </c>
      <c r="X409" s="54"/>
      <c r="Y409" s="62"/>
      <c r="Z409" s="54"/>
      <c r="AA409" s="62"/>
      <c r="AB409" s="62"/>
      <c r="AC409" s="62"/>
      <c r="AD409" s="62"/>
      <c r="AE409" s="54"/>
      <c r="AF409" s="57"/>
      <c r="AG409" s="70"/>
      <c r="AH409" s="626"/>
      <c r="AI409" s="54"/>
      <c r="AJ409" s="62"/>
      <c r="AK409" s="56"/>
      <c r="AL409" s="62"/>
      <c r="AM409" s="54"/>
      <c r="AN409" s="54"/>
      <c r="AO409" s="62"/>
      <c r="AP409" s="54"/>
      <c r="AQ409" s="62"/>
      <c r="AR409" s="62"/>
      <c r="AS409" s="62"/>
      <c r="AT409" s="62"/>
      <c r="AU409" s="54"/>
      <c r="AV409" s="54"/>
      <c r="AW409" s="62"/>
      <c r="AX409" s="54"/>
      <c r="AY409" s="54"/>
      <c r="AZ409" s="62"/>
      <c r="BA409" s="56"/>
      <c r="BB409" s="54"/>
      <c r="BC409" s="54"/>
      <c r="BD409" s="57">
        <v>44286</v>
      </c>
      <c r="BE409" s="627" t="s">
        <v>1768</v>
      </c>
      <c r="BF409" s="68">
        <v>0</v>
      </c>
      <c r="BG409" s="57">
        <v>44335</v>
      </c>
      <c r="BH409" s="627" t="s">
        <v>1555</v>
      </c>
      <c r="BI409" s="56" t="s">
        <v>123</v>
      </c>
      <c r="BJ409" s="54">
        <v>0</v>
      </c>
      <c r="BK409" s="54" t="s">
        <v>151</v>
      </c>
      <c r="BL409" s="71">
        <v>44500</v>
      </c>
      <c r="BM409" s="368" t="s">
        <v>849</v>
      </c>
      <c r="BN409" s="68">
        <v>1</v>
      </c>
      <c r="BO409" s="71">
        <v>44508</v>
      </c>
      <c r="BP409" s="368" t="s">
        <v>7061</v>
      </c>
      <c r="BQ409" s="56" t="s">
        <v>139</v>
      </c>
      <c r="BR409" s="71">
        <v>44519</v>
      </c>
      <c r="BS409" s="368" t="s">
        <v>7062</v>
      </c>
      <c r="BT409" s="54" t="s">
        <v>128</v>
      </c>
      <c r="BU409" s="68">
        <v>1</v>
      </c>
      <c r="BV409" s="54" t="s">
        <v>257</v>
      </c>
      <c r="BW409" s="60" t="s">
        <v>260</v>
      </c>
      <c r="BX409" s="60" t="s">
        <v>260</v>
      </c>
      <c r="BY409" s="54" t="s">
        <v>4218</v>
      </c>
      <c r="BZ409" s="67" t="s">
        <v>6871</v>
      </c>
      <c r="CA409" s="56" t="s">
        <v>128</v>
      </c>
      <c r="CB409" s="633">
        <v>44519</v>
      </c>
      <c r="CC409" s="54" t="s">
        <v>310</v>
      </c>
      <c r="CD409" s="368" t="s">
        <v>7063</v>
      </c>
      <c r="CE409" s="625"/>
      <c r="CF409" s="625"/>
      <c r="CG409" s="625"/>
      <c r="CH409" s="625"/>
      <c r="CI409" s="625"/>
      <c r="CJ409" s="625"/>
      <c r="CK409" s="625"/>
      <c r="CL409" s="625"/>
      <c r="CM409" s="625"/>
      <c r="CN409" s="625"/>
      <c r="CO409" s="625"/>
      <c r="CP409" s="625"/>
      <c r="CQ409" s="625"/>
      <c r="CR409" s="625"/>
      <c r="CS409" s="625"/>
      <c r="CT409" s="625"/>
      <c r="CU409" s="625"/>
      <c r="CV409" s="625"/>
      <c r="CW409" s="625"/>
      <c r="CX409" s="625"/>
      <c r="CY409" s="625"/>
      <c r="CZ409" s="625"/>
      <c r="DA409" s="625"/>
      <c r="DB409" s="625"/>
      <c r="DC409" s="625"/>
      <c r="DD409" s="625"/>
      <c r="DE409" s="625"/>
      <c r="DF409" s="625"/>
      <c r="DG409" s="625"/>
      <c r="DH409" s="625"/>
      <c r="DI409" s="625"/>
      <c r="DJ409" s="625"/>
      <c r="DK409" s="625"/>
      <c r="DL409" s="625"/>
      <c r="DM409" s="625"/>
      <c r="DN409" s="625"/>
      <c r="DO409" s="625"/>
      <c r="DP409" s="625"/>
    </row>
    <row r="410" spans="1:120" ht="38.25" customHeight="1">
      <c r="A410" s="54">
        <v>371</v>
      </c>
      <c r="B410" s="54" t="e">
        <f t="shared" si="55"/>
        <v>#REF!</v>
      </c>
      <c r="C410" s="59" t="s">
        <v>99</v>
      </c>
      <c r="D410" s="54">
        <v>2020</v>
      </c>
      <c r="E410" s="70" t="s">
        <v>2065</v>
      </c>
      <c r="F410" s="71">
        <v>44182</v>
      </c>
      <c r="G410" s="71"/>
      <c r="H410" s="59" t="s">
        <v>102</v>
      </c>
      <c r="I410" s="58" t="s">
        <v>7064</v>
      </c>
      <c r="J410" s="58" t="s">
        <v>7065</v>
      </c>
      <c r="K410" s="58" t="s">
        <v>7066</v>
      </c>
      <c r="L410" s="59" t="s">
        <v>146</v>
      </c>
      <c r="M410" s="638" t="s">
        <v>7067</v>
      </c>
      <c r="N410" s="62"/>
      <c r="O410" s="303">
        <v>1</v>
      </c>
      <c r="P410" s="62" t="s">
        <v>7068</v>
      </c>
      <c r="Q410" s="59" t="s">
        <v>109</v>
      </c>
      <c r="R410" s="56" t="s">
        <v>2119</v>
      </c>
      <c r="S410" s="71">
        <v>44228</v>
      </c>
      <c r="T410" s="54"/>
      <c r="U410" s="54"/>
      <c r="V410" s="54"/>
      <c r="W410" s="71">
        <v>44256</v>
      </c>
      <c r="X410" s="711"/>
      <c r="Y410" s="687"/>
      <c r="Z410" s="711"/>
      <c r="AA410" s="687"/>
      <c r="AB410" s="687"/>
      <c r="AC410" s="687"/>
      <c r="AD410" s="687"/>
      <c r="AE410" s="711"/>
      <c r="AF410" s="712"/>
      <c r="AG410" s="713"/>
      <c r="AH410" s="625"/>
      <c r="AI410" s="711"/>
      <c r="AJ410" s="687"/>
      <c r="AK410" s="656"/>
      <c r="AL410" s="687"/>
      <c r="AM410" s="711"/>
      <c r="AN410" s="711"/>
      <c r="AO410" s="687"/>
      <c r="AP410" s="711"/>
      <c r="AQ410" s="687"/>
      <c r="AR410" s="687"/>
      <c r="AS410" s="687"/>
      <c r="AT410" s="687"/>
      <c r="AU410" s="54"/>
      <c r="AV410" s="54"/>
      <c r="AW410" s="62"/>
      <c r="AX410" s="62"/>
      <c r="AY410" s="703"/>
      <c r="AZ410" s="62"/>
      <c r="BA410" s="56"/>
      <c r="BB410" s="54"/>
      <c r="BC410" s="54"/>
      <c r="BD410" s="54"/>
      <c r="BE410" s="62"/>
      <c r="BF410" s="62"/>
      <c r="BG410" s="54"/>
      <c r="BH410" s="631"/>
      <c r="BI410" s="56"/>
      <c r="BJ410" s="54"/>
      <c r="BK410" s="54"/>
      <c r="BL410" s="71">
        <v>44500</v>
      </c>
      <c r="BM410" s="368"/>
      <c r="BN410" s="54"/>
      <c r="BO410" s="71">
        <v>44508</v>
      </c>
      <c r="BP410" s="692" t="s">
        <v>7069</v>
      </c>
      <c r="BQ410" s="56" t="s">
        <v>139</v>
      </c>
      <c r="BR410" s="71">
        <v>44520</v>
      </c>
      <c r="BS410" s="368" t="s">
        <v>7070</v>
      </c>
      <c r="BT410" s="54" t="s">
        <v>128</v>
      </c>
      <c r="BU410" s="68">
        <v>1</v>
      </c>
      <c r="BV410" s="54" t="s">
        <v>257</v>
      </c>
      <c r="BW410" s="54" t="s">
        <v>260</v>
      </c>
      <c r="BX410" s="54" t="s">
        <v>260</v>
      </c>
      <c r="BY410" s="54" t="s">
        <v>4218</v>
      </c>
      <c r="BZ410" s="67" t="s">
        <v>6871</v>
      </c>
      <c r="CA410" s="56" t="s">
        <v>128</v>
      </c>
      <c r="CB410" s="633">
        <v>44519</v>
      </c>
      <c r="CC410" s="54" t="s">
        <v>310</v>
      </c>
      <c r="CD410" s="368" t="s">
        <v>7071</v>
      </c>
      <c r="CE410" s="625"/>
      <c r="CF410" s="625"/>
      <c r="CG410" s="625"/>
      <c r="CH410" s="625"/>
      <c r="CI410" s="625"/>
      <c r="CJ410" s="625"/>
      <c r="CK410" s="625"/>
      <c r="CL410" s="625"/>
      <c r="CM410" s="625"/>
      <c r="CN410" s="625"/>
      <c r="CO410" s="625"/>
      <c r="CP410" s="625"/>
      <c r="CQ410" s="625"/>
      <c r="CR410" s="625"/>
      <c r="CS410" s="625"/>
      <c r="CT410" s="625"/>
      <c r="CU410" s="625"/>
      <c r="CV410" s="625"/>
      <c r="CW410" s="625"/>
      <c r="CX410" s="625"/>
      <c r="CY410" s="625"/>
      <c r="CZ410" s="625"/>
      <c r="DA410" s="625"/>
      <c r="DB410" s="625"/>
      <c r="DC410" s="625"/>
      <c r="DD410" s="625"/>
      <c r="DE410" s="625"/>
      <c r="DF410" s="625"/>
      <c r="DG410" s="625"/>
      <c r="DH410" s="625"/>
      <c r="DI410" s="625"/>
      <c r="DJ410" s="625"/>
      <c r="DK410" s="625"/>
      <c r="DL410" s="625"/>
      <c r="DM410" s="625"/>
      <c r="DN410" s="625"/>
      <c r="DO410" s="625"/>
      <c r="DP410" s="625"/>
    </row>
    <row r="411" spans="1:120" ht="38.25" customHeight="1">
      <c r="A411" s="54">
        <v>374</v>
      </c>
      <c r="B411" s="54" t="e">
        <f t="shared" si="55"/>
        <v>#REF!</v>
      </c>
      <c r="C411" s="59" t="s">
        <v>99</v>
      </c>
      <c r="D411" s="54">
        <v>2020</v>
      </c>
      <c r="E411" s="70" t="s">
        <v>2065</v>
      </c>
      <c r="F411" s="71">
        <v>44182</v>
      </c>
      <c r="G411" s="71"/>
      <c r="H411" s="59" t="s">
        <v>102</v>
      </c>
      <c r="I411" s="58" t="s">
        <v>7072</v>
      </c>
      <c r="J411" s="58" t="s">
        <v>7073</v>
      </c>
      <c r="K411" s="58" t="s">
        <v>7074</v>
      </c>
      <c r="L411" s="59" t="s">
        <v>146</v>
      </c>
      <c r="M411" s="653" t="s">
        <v>7075</v>
      </c>
      <c r="N411" s="62"/>
      <c r="O411" s="303">
        <v>1</v>
      </c>
      <c r="P411" s="67" t="s">
        <v>7076</v>
      </c>
      <c r="Q411" s="59" t="s">
        <v>391</v>
      </c>
      <c r="R411" s="54" t="s">
        <v>2072</v>
      </c>
      <c r="S411" s="71">
        <v>44301</v>
      </c>
      <c r="T411" s="54"/>
      <c r="U411" s="54"/>
      <c r="V411" s="54"/>
      <c r="W411" s="71">
        <v>44346</v>
      </c>
      <c r="X411" s="711"/>
      <c r="Y411" s="687"/>
      <c r="Z411" s="711"/>
      <c r="AA411" s="687"/>
      <c r="AB411" s="687"/>
      <c r="AC411" s="687"/>
      <c r="AD411" s="687"/>
      <c r="AE411" s="711"/>
      <c r="AF411" s="712"/>
      <c r="AG411" s="713"/>
      <c r="AH411" s="625"/>
      <c r="AI411" s="711"/>
      <c r="AJ411" s="687"/>
      <c r="AK411" s="656"/>
      <c r="AL411" s="687"/>
      <c r="AM411" s="711"/>
      <c r="AN411" s="711"/>
      <c r="AO411" s="687"/>
      <c r="AP411" s="711"/>
      <c r="AQ411" s="687"/>
      <c r="AR411" s="687"/>
      <c r="AS411" s="687"/>
      <c r="AT411" s="687"/>
      <c r="AU411" s="54"/>
      <c r="AV411" s="54"/>
      <c r="AW411" s="62"/>
      <c r="AX411" s="62"/>
      <c r="AY411" s="703"/>
      <c r="AZ411" s="62"/>
      <c r="BA411" s="56"/>
      <c r="BB411" s="54"/>
      <c r="BC411" s="54"/>
      <c r="BD411" s="54"/>
      <c r="BE411" s="62"/>
      <c r="BF411" s="62"/>
      <c r="BG411" s="54"/>
      <c r="BH411" s="631"/>
      <c r="BI411" s="56"/>
      <c r="BJ411" s="54"/>
      <c r="BK411" s="54"/>
      <c r="BL411" s="71">
        <v>44500</v>
      </c>
      <c r="BM411" s="638" t="s">
        <v>7077</v>
      </c>
      <c r="BN411" s="68">
        <v>1</v>
      </c>
      <c r="BO411" s="71">
        <v>44508</v>
      </c>
      <c r="BP411" s="368" t="s">
        <v>7078</v>
      </c>
      <c r="BQ411" s="703" t="s">
        <v>139</v>
      </c>
      <c r="BR411" s="71">
        <v>44516</v>
      </c>
      <c r="BS411" s="638" t="s">
        <v>7079</v>
      </c>
      <c r="BT411" s="54" t="s">
        <v>123</v>
      </c>
      <c r="BU411" s="54">
        <v>100</v>
      </c>
      <c r="BV411" s="54" t="s">
        <v>257</v>
      </c>
      <c r="BW411" s="60" t="s">
        <v>260</v>
      </c>
      <c r="BX411" s="60" t="s">
        <v>260</v>
      </c>
      <c r="BY411" s="54" t="s">
        <v>4218</v>
      </c>
      <c r="BZ411" s="58" t="s">
        <v>7079</v>
      </c>
      <c r="CA411" s="54" t="s">
        <v>123</v>
      </c>
      <c r="CB411" s="57">
        <v>44516</v>
      </c>
      <c r="CC411" s="54" t="s">
        <v>126</v>
      </c>
      <c r="CD411" s="703"/>
      <c r="CE411" s="625"/>
      <c r="CF411" s="625"/>
      <c r="CG411" s="625"/>
      <c r="CH411" s="625"/>
      <c r="CI411" s="625"/>
      <c r="CJ411" s="625"/>
      <c r="CK411" s="625"/>
      <c r="CL411" s="625"/>
      <c r="CM411" s="625"/>
      <c r="CN411" s="625"/>
      <c r="CO411" s="625"/>
      <c r="CP411" s="625"/>
      <c r="CQ411" s="625"/>
      <c r="CR411" s="625"/>
      <c r="CS411" s="625"/>
      <c r="CT411" s="625"/>
      <c r="CU411" s="625"/>
      <c r="CV411" s="625"/>
      <c r="CW411" s="625"/>
      <c r="CX411" s="625"/>
      <c r="CY411" s="625"/>
      <c r="CZ411" s="625"/>
      <c r="DA411" s="625"/>
      <c r="DB411" s="625"/>
      <c r="DC411" s="625"/>
      <c r="DD411" s="625"/>
      <c r="DE411" s="625"/>
      <c r="DF411" s="625"/>
      <c r="DG411" s="625"/>
      <c r="DH411" s="625"/>
      <c r="DI411" s="625"/>
      <c r="DJ411" s="625"/>
      <c r="DK411" s="625"/>
      <c r="DL411" s="625"/>
      <c r="DM411" s="625"/>
      <c r="DN411" s="625"/>
      <c r="DO411" s="625"/>
      <c r="DP411" s="625"/>
    </row>
    <row r="412" spans="1:120" ht="38.25" customHeight="1">
      <c r="A412" s="54">
        <v>376</v>
      </c>
      <c r="B412" s="54" t="e">
        <f t="shared" si="55"/>
        <v>#REF!</v>
      </c>
      <c r="C412" s="59" t="s">
        <v>99</v>
      </c>
      <c r="D412" s="54">
        <v>2021</v>
      </c>
      <c r="E412" s="70" t="s">
        <v>2123</v>
      </c>
      <c r="F412" s="71">
        <v>44312</v>
      </c>
      <c r="G412" s="71"/>
      <c r="H412" s="59" t="s">
        <v>102</v>
      </c>
      <c r="I412" s="58" t="s">
        <v>7080</v>
      </c>
      <c r="J412" s="58" t="s">
        <v>7081</v>
      </c>
      <c r="K412" s="58" t="s">
        <v>2138</v>
      </c>
      <c r="L412" s="59" t="s">
        <v>146</v>
      </c>
      <c r="M412" s="368" t="s">
        <v>7082</v>
      </c>
      <c r="N412" s="62"/>
      <c r="O412" s="54">
        <v>2</v>
      </c>
      <c r="P412" s="67" t="s">
        <v>7083</v>
      </c>
      <c r="Q412" s="59" t="s">
        <v>533</v>
      </c>
      <c r="R412" s="54" t="s">
        <v>1554</v>
      </c>
      <c r="S412" s="71">
        <v>44348</v>
      </c>
      <c r="T412" s="54"/>
      <c r="U412" s="54"/>
      <c r="V412" s="54"/>
      <c r="W412" s="71">
        <v>44561</v>
      </c>
      <c r="X412" s="711"/>
      <c r="Y412" s="687"/>
      <c r="Z412" s="711"/>
      <c r="AA412" s="687"/>
      <c r="AB412" s="687"/>
      <c r="AC412" s="687"/>
      <c r="AD412" s="687"/>
      <c r="AE412" s="711"/>
      <c r="AF412" s="712"/>
      <c r="AG412" s="713"/>
      <c r="AH412" s="625"/>
      <c r="AI412" s="711"/>
      <c r="AJ412" s="687"/>
      <c r="AK412" s="656"/>
      <c r="AL412" s="687"/>
      <c r="AM412" s="711"/>
      <c r="AN412" s="711"/>
      <c r="AO412" s="687"/>
      <c r="AP412" s="711"/>
      <c r="AQ412" s="687"/>
      <c r="AR412" s="687"/>
      <c r="AS412" s="687"/>
      <c r="AT412" s="687"/>
      <c r="AU412" s="54"/>
      <c r="AV412" s="54"/>
      <c r="AW412" s="62"/>
      <c r="AX412" s="62"/>
      <c r="AY412" s="703"/>
      <c r="AZ412" s="62"/>
      <c r="BA412" s="56"/>
      <c r="BB412" s="54"/>
      <c r="BC412" s="54"/>
      <c r="BD412" s="54"/>
      <c r="BE412" s="62"/>
      <c r="BF412" s="62"/>
      <c r="BG412" s="54"/>
      <c r="BH412" s="631"/>
      <c r="BI412" s="56"/>
      <c r="BJ412" s="54"/>
      <c r="BK412" s="54"/>
      <c r="BL412" s="71">
        <v>44500</v>
      </c>
      <c r="BM412" s="56" t="s">
        <v>7084</v>
      </c>
      <c r="BN412" s="68">
        <v>1</v>
      </c>
      <c r="BO412" s="71">
        <v>44508</v>
      </c>
      <c r="BP412" s="67" t="s">
        <v>7085</v>
      </c>
      <c r="BQ412" s="54" t="s">
        <v>139</v>
      </c>
      <c r="BR412" s="71">
        <v>44519</v>
      </c>
      <c r="BS412" s="56" t="s">
        <v>7086</v>
      </c>
      <c r="BT412" s="54" t="s">
        <v>220</v>
      </c>
      <c r="BU412" s="68">
        <v>1</v>
      </c>
      <c r="BV412" s="54" t="s">
        <v>257</v>
      </c>
      <c r="BW412" s="54"/>
      <c r="BX412" s="54"/>
      <c r="BY412" s="54" t="s">
        <v>4218</v>
      </c>
      <c r="BZ412" s="62"/>
      <c r="CA412" s="56"/>
      <c r="CB412" s="57"/>
      <c r="CC412" s="54"/>
      <c r="CD412" s="703"/>
      <c r="CE412" s="625"/>
      <c r="CF412" s="625"/>
      <c r="CG412" s="625"/>
      <c r="CH412" s="625"/>
      <c r="CI412" s="625"/>
      <c r="CJ412" s="625"/>
      <c r="CK412" s="625"/>
      <c r="CL412" s="625"/>
      <c r="CM412" s="625"/>
      <c r="CN412" s="625"/>
      <c r="CO412" s="625"/>
      <c r="CP412" s="625"/>
      <c r="CQ412" s="625"/>
      <c r="CR412" s="625"/>
      <c r="CS412" s="625"/>
      <c r="CT412" s="625"/>
      <c r="CU412" s="625"/>
      <c r="CV412" s="625"/>
      <c r="CW412" s="625"/>
      <c r="CX412" s="625"/>
      <c r="CY412" s="625"/>
      <c r="CZ412" s="625"/>
      <c r="DA412" s="625"/>
      <c r="DB412" s="625"/>
      <c r="DC412" s="625"/>
      <c r="DD412" s="625"/>
      <c r="DE412" s="625"/>
      <c r="DF412" s="625"/>
      <c r="DG412" s="625"/>
      <c r="DH412" s="625"/>
      <c r="DI412" s="625"/>
      <c r="DJ412" s="625"/>
      <c r="DK412" s="625"/>
      <c r="DL412" s="625"/>
      <c r="DM412" s="625"/>
      <c r="DN412" s="625"/>
      <c r="DO412" s="625"/>
      <c r="DP412" s="625"/>
    </row>
    <row r="413" spans="1:120" ht="38.25" customHeight="1">
      <c r="A413" s="54">
        <v>379</v>
      </c>
      <c r="B413" s="54" t="e">
        <f t="shared" si="55"/>
        <v>#REF!</v>
      </c>
      <c r="C413" s="59" t="s">
        <v>99</v>
      </c>
      <c r="D413" s="54">
        <v>2021</v>
      </c>
      <c r="E413" s="70" t="s">
        <v>2123</v>
      </c>
      <c r="F413" s="71">
        <v>44312</v>
      </c>
      <c r="G413" s="71"/>
      <c r="H413" s="59" t="s">
        <v>102</v>
      </c>
      <c r="I413" s="58" t="s">
        <v>7087</v>
      </c>
      <c r="J413" s="58" t="s">
        <v>7088</v>
      </c>
      <c r="K413" s="58" t="s">
        <v>7089</v>
      </c>
      <c r="L413" s="59" t="s">
        <v>146</v>
      </c>
      <c r="M413" s="638" t="s">
        <v>7090</v>
      </c>
      <c r="N413" s="62"/>
      <c r="O413" s="54">
        <v>1</v>
      </c>
      <c r="P413" s="67" t="s">
        <v>7091</v>
      </c>
      <c r="Q413" s="59" t="s">
        <v>533</v>
      </c>
      <c r="R413" s="54" t="s">
        <v>1554</v>
      </c>
      <c r="S413" s="71">
        <v>44348</v>
      </c>
      <c r="T413" s="54"/>
      <c r="U413" s="54"/>
      <c r="V413" s="54"/>
      <c r="W413" s="71">
        <v>44561</v>
      </c>
      <c r="X413" s="711"/>
      <c r="Y413" s="687"/>
      <c r="Z413" s="711"/>
      <c r="AA413" s="687"/>
      <c r="AB413" s="687"/>
      <c r="AC413" s="687"/>
      <c r="AD413" s="687"/>
      <c r="AE413" s="711"/>
      <c r="AF413" s="712"/>
      <c r="AG413" s="713"/>
      <c r="AH413" s="625"/>
      <c r="AI413" s="711"/>
      <c r="AJ413" s="687"/>
      <c r="AK413" s="656"/>
      <c r="AL413" s="687"/>
      <c r="AM413" s="711"/>
      <c r="AN413" s="711"/>
      <c r="AO413" s="687"/>
      <c r="AP413" s="711"/>
      <c r="AQ413" s="687"/>
      <c r="AR413" s="687"/>
      <c r="AS413" s="687"/>
      <c r="AT413" s="687"/>
      <c r="AU413" s="54"/>
      <c r="AV413" s="54"/>
      <c r="AW413" s="62"/>
      <c r="AX413" s="62"/>
      <c r="AY413" s="703"/>
      <c r="AZ413" s="62"/>
      <c r="BA413" s="56"/>
      <c r="BB413" s="54"/>
      <c r="BC413" s="54"/>
      <c r="BD413" s="54"/>
      <c r="BE413" s="62"/>
      <c r="BF413" s="62"/>
      <c r="BG413" s="54"/>
      <c r="BH413" s="631"/>
      <c r="BI413" s="56"/>
      <c r="BJ413" s="54"/>
      <c r="BK413" s="54"/>
      <c r="BL413" s="71">
        <v>44500</v>
      </c>
      <c r="BM413" s="56" t="s">
        <v>7092</v>
      </c>
      <c r="BN413" s="68">
        <v>0.6</v>
      </c>
      <c r="BO413" s="71">
        <v>44508</v>
      </c>
      <c r="BP413" s="67" t="s">
        <v>7093</v>
      </c>
      <c r="BQ413" s="54" t="s">
        <v>139</v>
      </c>
      <c r="BR413" s="71">
        <v>44519</v>
      </c>
      <c r="BS413" s="56" t="s">
        <v>7094</v>
      </c>
      <c r="BT413" s="54" t="s">
        <v>220</v>
      </c>
      <c r="BU413" s="68">
        <v>1</v>
      </c>
      <c r="BV413" s="54" t="s">
        <v>257</v>
      </c>
      <c r="BW413" s="54"/>
      <c r="BX413" s="54"/>
      <c r="BY413" s="54" t="s">
        <v>4218</v>
      </c>
      <c r="BZ413" s="62"/>
      <c r="CA413" s="56"/>
      <c r="CB413" s="57"/>
      <c r="CC413" s="54"/>
      <c r="CD413" s="703"/>
      <c r="CE413" s="625"/>
      <c r="CF413" s="625"/>
      <c r="CG413" s="625"/>
      <c r="CH413" s="625"/>
      <c r="CI413" s="625"/>
      <c r="CJ413" s="625"/>
      <c r="CK413" s="625"/>
      <c r="CL413" s="625"/>
      <c r="CM413" s="625"/>
      <c r="CN413" s="625"/>
      <c r="CO413" s="625"/>
      <c r="CP413" s="625"/>
      <c r="CQ413" s="625"/>
      <c r="CR413" s="625"/>
      <c r="CS413" s="625"/>
      <c r="CT413" s="625"/>
      <c r="CU413" s="625"/>
      <c r="CV413" s="625"/>
      <c r="CW413" s="625"/>
      <c r="CX413" s="625"/>
      <c r="CY413" s="625"/>
      <c r="CZ413" s="625"/>
      <c r="DA413" s="625"/>
      <c r="DB413" s="625"/>
      <c r="DC413" s="625"/>
      <c r="DD413" s="625"/>
      <c r="DE413" s="625"/>
      <c r="DF413" s="625"/>
      <c r="DG413" s="625"/>
      <c r="DH413" s="625"/>
      <c r="DI413" s="625"/>
      <c r="DJ413" s="625"/>
      <c r="DK413" s="625"/>
      <c r="DL413" s="625"/>
      <c r="DM413" s="625"/>
      <c r="DN413" s="625"/>
      <c r="DO413" s="625"/>
      <c r="DP413" s="625"/>
    </row>
    <row r="414" spans="1:120" ht="38.25" customHeight="1">
      <c r="A414" s="54">
        <v>383</v>
      </c>
      <c r="B414" s="54" t="e">
        <f t="shared" si="55"/>
        <v>#REF!</v>
      </c>
      <c r="C414" s="59" t="s">
        <v>99</v>
      </c>
      <c r="D414" s="56">
        <v>2020</v>
      </c>
      <c r="E414" s="391" t="s">
        <v>2154</v>
      </c>
      <c r="F414" s="65">
        <v>44343</v>
      </c>
      <c r="G414" s="65"/>
      <c r="H414" s="59" t="s">
        <v>102</v>
      </c>
      <c r="I414" s="58" t="s">
        <v>7095</v>
      </c>
      <c r="J414" s="58" t="s">
        <v>7096</v>
      </c>
      <c r="K414" s="58" t="s">
        <v>7097</v>
      </c>
      <c r="L414" s="60" t="s">
        <v>146</v>
      </c>
      <c r="M414" s="623" t="s">
        <v>7098</v>
      </c>
      <c r="N414" s="62"/>
      <c r="O414" s="81" t="s">
        <v>7099</v>
      </c>
      <c r="P414" s="81" t="s">
        <v>1092</v>
      </c>
      <c r="Q414" s="59" t="s">
        <v>391</v>
      </c>
      <c r="R414" s="81" t="s">
        <v>7100</v>
      </c>
      <c r="S414" s="72">
        <v>44362</v>
      </c>
      <c r="T414" s="54"/>
      <c r="U414" s="54"/>
      <c r="V414" s="54"/>
      <c r="W414" s="72">
        <v>44407</v>
      </c>
      <c r="X414" s="711"/>
      <c r="Y414" s="687"/>
      <c r="Z414" s="711"/>
      <c r="AA414" s="687"/>
      <c r="AB414" s="687"/>
      <c r="AC414" s="687"/>
      <c r="AD414" s="687"/>
      <c r="AE414" s="711"/>
      <c r="AF414" s="712"/>
      <c r="AG414" s="713"/>
      <c r="AH414" s="625"/>
      <c r="AI414" s="711"/>
      <c r="AJ414" s="687"/>
      <c r="AK414" s="656"/>
      <c r="AL414" s="687"/>
      <c r="AM414" s="711"/>
      <c r="AN414" s="711"/>
      <c r="AO414" s="687"/>
      <c r="AP414" s="711"/>
      <c r="AQ414" s="687"/>
      <c r="AR414" s="687"/>
      <c r="AS414" s="687"/>
      <c r="AT414" s="687"/>
      <c r="AU414" s="54"/>
      <c r="AV414" s="54"/>
      <c r="AW414" s="62"/>
      <c r="AX414" s="62"/>
      <c r="AY414" s="703"/>
      <c r="AZ414" s="62"/>
      <c r="BA414" s="56"/>
      <c r="BB414" s="54"/>
      <c r="BC414" s="54"/>
      <c r="BD414" s="54"/>
      <c r="BE414" s="62"/>
      <c r="BF414" s="62"/>
      <c r="BG414" s="54"/>
      <c r="BH414" s="631"/>
      <c r="BI414" s="56"/>
      <c r="BJ414" s="54"/>
      <c r="BK414" s="54"/>
      <c r="BL414" s="71">
        <v>44500</v>
      </c>
      <c r="BM414" s="56" t="s">
        <v>2753</v>
      </c>
      <c r="BN414" s="68">
        <v>1</v>
      </c>
      <c r="BO414" s="71">
        <v>44508</v>
      </c>
      <c r="BP414" s="368" t="s">
        <v>7101</v>
      </c>
      <c r="BQ414" s="703" t="s">
        <v>139</v>
      </c>
      <c r="BR414" s="71">
        <v>44516</v>
      </c>
      <c r="BS414" s="368" t="s">
        <v>7102</v>
      </c>
      <c r="BT414" s="54" t="s">
        <v>123</v>
      </c>
      <c r="BU414" s="54">
        <v>100</v>
      </c>
      <c r="BV414" s="54" t="s">
        <v>257</v>
      </c>
      <c r="BW414" s="60" t="s">
        <v>260</v>
      </c>
      <c r="BX414" s="60" t="s">
        <v>260</v>
      </c>
      <c r="BY414" s="54" t="s">
        <v>4218</v>
      </c>
      <c r="BZ414" s="58" t="s">
        <v>7102</v>
      </c>
      <c r="CA414" s="54" t="s">
        <v>123</v>
      </c>
      <c r="CB414" s="57">
        <v>44516</v>
      </c>
      <c r="CC414" s="54" t="s">
        <v>126</v>
      </c>
      <c r="CD414" s="703"/>
      <c r="CE414" s="625"/>
      <c r="CF414" s="625"/>
      <c r="CG414" s="625"/>
      <c r="CH414" s="625"/>
      <c r="CI414" s="625"/>
      <c r="CJ414" s="625"/>
      <c r="CK414" s="625"/>
      <c r="CL414" s="625"/>
      <c r="CM414" s="625"/>
      <c r="CN414" s="625"/>
      <c r="CO414" s="625"/>
      <c r="CP414" s="625"/>
      <c r="CQ414" s="625"/>
      <c r="CR414" s="625"/>
      <c r="CS414" s="625"/>
      <c r="CT414" s="625"/>
      <c r="CU414" s="625"/>
      <c r="CV414" s="625"/>
      <c r="CW414" s="625"/>
      <c r="CX414" s="625"/>
      <c r="CY414" s="625"/>
      <c r="CZ414" s="625"/>
      <c r="DA414" s="625"/>
      <c r="DB414" s="625"/>
      <c r="DC414" s="625"/>
      <c r="DD414" s="625"/>
      <c r="DE414" s="625"/>
      <c r="DF414" s="625"/>
      <c r="DG414" s="625"/>
      <c r="DH414" s="625"/>
      <c r="DI414" s="625"/>
      <c r="DJ414" s="625"/>
      <c r="DK414" s="625"/>
      <c r="DL414" s="625"/>
      <c r="DM414" s="625"/>
      <c r="DN414" s="625"/>
      <c r="DO414" s="625"/>
      <c r="DP414" s="625"/>
    </row>
    <row r="415" spans="1:120" ht="38.25" customHeight="1">
      <c r="A415" s="54">
        <v>390</v>
      </c>
      <c r="B415" s="54">
        <v>348</v>
      </c>
      <c r="C415" s="59" t="s">
        <v>99</v>
      </c>
      <c r="D415" s="56">
        <v>2021</v>
      </c>
      <c r="E415" s="56" t="s">
        <v>2173</v>
      </c>
      <c r="F415" s="65">
        <v>44362</v>
      </c>
      <c r="G415" s="65"/>
      <c r="H415" s="59" t="s">
        <v>102</v>
      </c>
      <c r="I415" s="58" t="s">
        <v>2286</v>
      </c>
      <c r="J415" s="58" t="s">
        <v>2287</v>
      </c>
      <c r="K415" s="384" t="s">
        <v>2272</v>
      </c>
      <c r="L415" s="60" t="s">
        <v>146</v>
      </c>
      <c r="M415" s="56" t="s">
        <v>7103</v>
      </c>
      <c r="N415" s="62"/>
      <c r="O415" s="203">
        <v>3</v>
      </c>
      <c r="P415" s="58" t="s">
        <v>2233</v>
      </c>
      <c r="Q415" s="59" t="s">
        <v>167</v>
      </c>
      <c r="R415" s="81" t="s">
        <v>2213</v>
      </c>
      <c r="S415" s="72">
        <v>44409</v>
      </c>
      <c r="T415" s="72">
        <v>44561</v>
      </c>
      <c r="U415" s="54"/>
      <c r="V415" s="54"/>
      <c r="W415" s="72">
        <v>44561</v>
      </c>
      <c r="X415" s="711"/>
      <c r="Y415" s="687"/>
      <c r="Z415" s="711"/>
      <c r="AA415" s="687"/>
      <c r="AB415" s="687"/>
      <c r="AC415" s="687"/>
      <c r="AD415" s="687"/>
      <c r="AE415" s="711"/>
      <c r="AF415" s="712"/>
      <c r="AG415" s="713"/>
      <c r="AH415" s="625"/>
      <c r="AI415" s="711"/>
      <c r="AJ415" s="687"/>
      <c r="AK415" s="656"/>
      <c r="AL415" s="687"/>
      <c r="AM415" s="711"/>
      <c r="AN415" s="711"/>
      <c r="AO415" s="687"/>
      <c r="AP415" s="711"/>
      <c r="AQ415" s="687"/>
      <c r="AR415" s="687"/>
      <c r="AS415" s="687"/>
      <c r="AT415" s="687"/>
      <c r="AU415" s="54"/>
      <c r="AV415" s="54"/>
      <c r="AW415" s="62"/>
      <c r="AX415" s="62"/>
      <c r="AY415" s="703"/>
      <c r="AZ415" s="62"/>
      <c r="BA415" s="56"/>
      <c r="BB415" s="54"/>
      <c r="BC415" s="54"/>
      <c r="BD415" s="54"/>
      <c r="BE415" s="62"/>
      <c r="BF415" s="62"/>
      <c r="BG415" s="54"/>
      <c r="BH415" s="631"/>
      <c r="BI415" s="56"/>
      <c r="BJ415" s="54"/>
      <c r="BK415" s="54"/>
      <c r="BL415" s="89">
        <v>44500</v>
      </c>
      <c r="BM415" s="81" t="s">
        <v>2234</v>
      </c>
      <c r="BN415" s="74">
        <v>1</v>
      </c>
      <c r="BO415" s="71">
        <v>44508</v>
      </c>
      <c r="BP415" s="54" t="s">
        <v>2235</v>
      </c>
      <c r="BQ415" s="54" t="s">
        <v>1123</v>
      </c>
      <c r="BR415" s="71">
        <v>44523</v>
      </c>
      <c r="BS415" s="56" t="s">
        <v>7104</v>
      </c>
      <c r="BT415" s="54" t="s">
        <v>220</v>
      </c>
      <c r="BU415" s="68">
        <v>1</v>
      </c>
      <c r="BV415" s="54" t="s">
        <v>257</v>
      </c>
      <c r="BW415" s="54"/>
      <c r="BX415" s="54"/>
      <c r="BY415" s="54" t="s">
        <v>4218</v>
      </c>
      <c r="BZ415" s="62"/>
      <c r="CA415" s="56"/>
      <c r="CB415" s="57"/>
      <c r="CC415" s="54"/>
      <c r="CD415" s="703"/>
      <c r="CE415" s="625"/>
      <c r="CF415" s="625"/>
      <c r="CG415" s="625"/>
      <c r="CH415" s="625"/>
      <c r="CI415" s="625"/>
      <c r="CJ415" s="625"/>
      <c r="CK415" s="625"/>
      <c r="CL415" s="625"/>
      <c r="CM415" s="625"/>
      <c r="CN415" s="625"/>
      <c r="CO415" s="625"/>
      <c r="CP415" s="625"/>
      <c r="CQ415" s="625"/>
      <c r="CR415" s="625"/>
      <c r="CS415" s="625"/>
      <c r="CT415" s="625"/>
      <c r="CU415" s="625"/>
      <c r="CV415" s="625"/>
      <c r="CW415" s="625"/>
      <c r="CX415" s="625"/>
      <c r="CY415" s="625"/>
      <c r="CZ415" s="625"/>
      <c r="DA415" s="625"/>
      <c r="DB415" s="625"/>
      <c r="DC415" s="625"/>
      <c r="DD415" s="625"/>
      <c r="DE415" s="625"/>
      <c r="DF415" s="625"/>
      <c r="DG415" s="625"/>
      <c r="DH415" s="625"/>
      <c r="DI415" s="625"/>
      <c r="DJ415" s="625"/>
      <c r="DK415" s="625"/>
      <c r="DL415" s="625"/>
      <c r="DM415" s="625"/>
      <c r="DN415" s="625"/>
      <c r="DO415" s="625"/>
      <c r="DP415" s="625"/>
    </row>
    <row r="416" spans="1:120" ht="38.25" customHeight="1">
      <c r="A416" s="54">
        <v>405</v>
      </c>
      <c r="B416" s="54">
        <v>390</v>
      </c>
      <c r="C416" s="59" t="s">
        <v>99</v>
      </c>
      <c r="D416" s="54">
        <v>2021</v>
      </c>
      <c r="E416" s="58" t="s">
        <v>2485</v>
      </c>
      <c r="F416" s="65">
        <v>44414</v>
      </c>
      <c r="G416" s="65"/>
      <c r="H416" s="59" t="s">
        <v>370</v>
      </c>
      <c r="I416" s="58" t="s">
        <v>7105</v>
      </c>
      <c r="J416" s="61" t="s">
        <v>7106</v>
      </c>
      <c r="K416" s="58" t="s">
        <v>7107</v>
      </c>
      <c r="L416" s="60" t="s">
        <v>2356</v>
      </c>
      <c r="M416" s="58" t="s">
        <v>7108</v>
      </c>
      <c r="N416" s="56"/>
      <c r="O416" s="90">
        <v>1</v>
      </c>
      <c r="P416" s="81" t="s">
        <v>7109</v>
      </c>
      <c r="Q416" s="60" t="s">
        <v>2521</v>
      </c>
      <c r="R416" s="81" t="s">
        <v>7110</v>
      </c>
      <c r="S416" s="72">
        <v>44440</v>
      </c>
      <c r="T416" s="72">
        <v>44469</v>
      </c>
      <c r="U416" s="54"/>
      <c r="V416" s="54"/>
      <c r="W416" s="71">
        <v>44469</v>
      </c>
      <c r="X416" s="711"/>
      <c r="Y416" s="687"/>
      <c r="Z416" s="711"/>
      <c r="AA416" s="687"/>
      <c r="AB416" s="687"/>
      <c r="AC416" s="687"/>
      <c r="AD416" s="687"/>
      <c r="AE416" s="711"/>
      <c r="AF416" s="712"/>
      <c r="AG416" s="713"/>
      <c r="AH416" s="625"/>
      <c r="AI416" s="711"/>
      <c r="AJ416" s="687"/>
      <c r="AK416" s="656"/>
      <c r="AL416" s="687"/>
      <c r="AM416" s="711"/>
      <c r="AN416" s="711"/>
      <c r="AO416" s="687"/>
      <c r="AP416" s="711"/>
      <c r="AQ416" s="687"/>
      <c r="AR416" s="687"/>
      <c r="AS416" s="687"/>
      <c r="AT416" s="687"/>
      <c r="AU416" s="711"/>
      <c r="AV416" s="711"/>
      <c r="AW416" s="687"/>
      <c r="AX416" s="687"/>
      <c r="AY416" s="711"/>
      <c r="AZ416" s="687"/>
      <c r="BA416" s="656"/>
      <c r="BB416" s="711"/>
      <c r="BC416" s="711"/>
      <c r="BD416" s="711"/>
      <c r="BE416" s="687"/>
      <c r="BF416" s="687"/>
      <c r="BG416" s="711"/>
      <c r="BH416" s="714"/>
      <c r="BI416" s="656"/>
      <c r="BJ416" s="711"/>
      <c r="BK416" s="711"/>
      <c r="BL416" s="71">
        <v>44500</v>
      </c>
      <c r="BM416" s="70" t="s">
        <v>7109</v>
      </c>
      <c r="BN416" s="68">
        <v>1</v>
      </c>
      <c r="BO416" s="715">
        <v>44508</v>
      </c>
      <c r="BP416" s="368" t="s">
        <v>7111</v>
      </c>
      <c r="BQ416" s="711" t="s">
        <v>1123</v>
      </c>
      <c r="BR416" s="716">
        <v>44512</v>
      </c>
      <c r="BS416" s="709" t="s">
        <v>7112</v>
      </c>
      <c r="BT416" s="699" t="s">
        <v>128</v>
      </c>
      <c r="BU416" s="690">
        <v>1</v>
      </c>
      <c r="BV416" s="711" t="s">
        <v>257</v>
      </c>
      <c r="BW416" s="711"/>
      <c r="BX416" s="711"/>
      <c r="BY416" s="711" t="s">
        <v>4218</v>
      </c>
      <c r="BZ416" s="67" t="s">
        <v>3767</v>
      </c>
      <c r="CA416" s="56" t="s">
        <v>128</v>
      </c>
      <c r="CB416" s="71">
        <v>44512</v>
      </c>
      <c r="CC416" s="54" t="s">
        <v>310</v>
      </c>
      <c r="CD416" s="368" t="s">
        <v>7113</v>
      </c>
      <c r="CE416" s="625"/>
      <c r="CF416" s="625"/>
      <c r="CG416" s="625"/>
      <c r="CH416" s="625"/>
      <c r="CI416" s="625"/>
      <c r="CJ416" s="625"/>
      <c r="CK416" s="625"/>
      <c r="CL416" s="625"/>
      <c r="CM416" s="625"/>
      <c r="CN416" s="625"/>
      <c r="CO416" s="625"/>
      <c r="CP416" s="625"/>
      <c r="CQ416" s="625"/>
      <c r="CR416" s="625"/>
      <c r="CS416" s="625"/>
      <c r="CT416" s="625"/>
      <c r="CU416" s="625"/>
      <c r="CV416" s="625"/>
      <c r="CW416" s="625"/>
      <c r="CX416" s="625"/>
      <c r="CY416" s="625"/>
      <c r="CZ416" s="625"/>
      <c r="DA416" s="625"/>
      <c r="DB416" s="625"/>
      <c r="DC416" s="625"/>
      <c r="DD416" s="625"/>
      <c r="DE416" s="625"/>
      <c r="DF416" s="625"/>
      <c r="DG416" s="625"/>
      <c r="DH416" s="625"/>
      <c r="DI416" s="625"/>
      <c r="DJ416" s="625"/>
      <c r="DK416" s="625"/>
      <c r="DL416" s="625"/>
      <c r="DM416" s="625"/>
      <c r="DN416" s="625"/>
      <c r="DO416" s="625"/>
      <c r="DP416" s="625"/>
    </row>
    <row r="417" spans="1:120" ht="38.25" customHeight="1">
      <c r="A417" s="54">
        <v>414</v>
      </c>
      <c r="B417" s="54">
        <v>405</v>
      </c>
      <c r="C417" s="59" t="s">
        <v>99</v>
      </c>
      <c r="D417" s="81">
        <v>2021</v>
      </c>
      <c r="E417" s="61" t="s">
        <v>2485</v>
      </c>
      <c r="F417" s="134">
        <v>44414</v>
      </c>
      <c r="G417" s="134"/>
      <c r="H417" s="59" t="s">
        <v>102</v>
      </c>
      <c r="I417" s="61" t="s">
        <v>7114</v>
      </c>
      <c r="J417" s="61" t="s">
        <v>7114</v>
      </c>
      <c r="K417" s="61" t="s">
        <v>7115</v>
      </c>
      <c r="L417" s="60" t="s">
        <v>146</v>
      </c>
      <c r="M417" s="61" t="s">
        <v>7116</v>
      </c>
      <c r="N417" s="319"/>
      <c r="O417" s="90">
        <v>1</v>
      </c>
      <c r="P417" s="81" t="s">
        <v>7117</v>
      </c>
      <c r="Q417" s="60" t="s">
        <v>2521</v>
      </c>
      <c r="R417" s="81" t="s">
        <v>7118</v>
      </c>
      <c r="S417" s="72">
        <v>44440</v>
      </c>
      <c r="T417" s="72">
        <v>44449</v>
      </c>
      <c r="U417" s="54"/>
      <c r="V417" s="54"/>
      <c r="W417" s="71">
        <v>44449</v>
      </c>
      <c r="X417" s="711"/>
      <c r="Y417" s="687"/>
      <c r="Z417" s="711"/>
      <c r="AA417" s="687"/>
      <c r="AB417" s="687"/>
      <c r="AC417" s="687"/>
      <c r="AD417" s="687"/>
      <c r="AE417" s="711"/>
      <c r="AF417" s="712"/>
      <c r="AG417" s="713"/>
      <c r="AH417" s="625"/>
      <c r="AI417" s="711"/>
      <c r="AJ417" s="687"/>
      <c r="AK417" s="656"/>
      <c r="AL417" s="687"/>
      <c r="AM417" s="711"/>
      <c r="AN417" s="711"/>
      <c r="AO417" s="687"/>
      <c r="AP417" s="711"/>
      <c r="AQ417" s="687"/>
      <c r="AR417" s="687"/>
      <c r="AS417" s="687"/>
      <c r="AT417" s="687"/>
      <c r="AU417" s="711"/>
      <c r="AV417" s="711"/>
      <c r="AW417" s="687"/>
      <c r="AX417" s="687"/>
      <c r="AY417" s="711"/>
      <c r="AZ417" s="687"/>
      <c r="BA417" s="656"/>
      <c r="BB417" s="711"/>
      <c r="BC417" s="711"/>
      <c r="BD417" s="711"/>
      <c r="BE417" s="687"/>
      <c r="BF417" s="687"/>
      <c r="BG417" s="711"/>
      <c r="BH417" s="714"/>
      <c r="BI417" s="656"/>
      <c r="BJ417" s="711"/>
      <c r="BK417" s="711"/>
      <c r="BL417" s="717">
        <v>44500</v>
      </c>
      <c r="BM417" s="56" t="s">
        <v>7119</v>
      </c>
      <c r="BN417" s="68">
        <v>1</v>
      </c>
      <c r="BO417" s="75">
        <v>44508</v>
      </c>
      <c r="BP417" s="368" t="s">
        <v>7120</v>
      </c>
      <c r="BQ417" s="54" t="s">
        <v>139</v>
      </c>
      <c r="BR417" s="71">
        <v>44516</v>
      </c>
      <c r="BS417" s="368" t="s">
        <v>7121</v>
      </c>
      <c r="BT417" s="54" t="s">
        <v>128</v>
      </c>
      <c r="BU417" s="68">
        <v>1</v>
      </c>
      <c r="BV417" s="711" t="s">
        <v>257</v>
      </c>
      <c r="BW417" s="711" t="s">
        <v>260</v>
      </c>
      <c r="BX417" s="711" t="s">
        <v>260</v>
      </c>
      <c r="BY417" s="711" t="s">
        <v>4218</v>
      </c>
      <c r="BZ417" s="67" t="s">
        <v>3767</v>
      </c>
      <c r="CA417" s="56" t="s">
        <v>128</v>
      </c>
      <c r="CB417" s="71">
        <v>44523</v>
      </c>
      <c r="CC417" s="54"/>
      <c r="CD417" s="368" t="s">
        <v>7122</v>
      </c>
      <c r="CE417" s="625"/>
      <c r="CF417" s="625"/>
      <c r="CG417" s="625"/>
      <c r="CH417" s="625"/>
      <c r="CI417" s="625"/>
      <c r="CJ417" s="625"/>
      <c r="CK417" s="625"/>
      <c r="CL417" s="625"/>
      <c r="CM417" s="625"/>
      <c r="CN417" s="625"/>
      <c r="CO417" s="625"/>
      <c r="CP417" s="625"/>
      <c r="CQ417" s="625"/>
      <c r="CR417" s="625"/>
      <c r="CS417" s="625"/>
      <c r="CT417" s="625"/>
      <c r="CU417" s="625"/>
      <c r="CV417" s="625"/>
      <c r="CW417" s="625"/>
      <c r="CX417" s="625"/>
      <c r="CY417" s="625"/>
      <c r="CZ417" s="625"/>
      <c r="DA417" s="625"/>
      <c r="DB417" s="625"/>
      <c r="DC417" s="625"/>
      <c r="DD417" s="625"/>
      <c r="DE417" s="625"/>
      <c r="DF417" s="625"/>
      <c r="DG417" s="625"/>
      <c r="DH417" s="625"/>
      <c r="DI417" s="625"/>
      <c r="DJ417" s="625"/>
      <c r="DK417" s="625"/>
      <c r="DL417" s="625"/>
      <c r="DM417" s="625"/>
      <c r="DN417" s="625"/>
      <c r="DO417" s="625"/>
      <c r="DP417" s="625"/>
    </row>
    <row r="418" spans="1:120" ht="38.25" customHeight="1">
      <c r="A418" s="54">
        <v>415</v>
      </c>
      <c r="B418" s="54">
        <v>406</v>
      </c>
      <c r="C418" s="59" t="s">
        <v>99</v>
      </c>
      <c r="D418" s="56">
        <v>2021</v>
      </c>
      <c r="E418" s="58" t="s">
        <v>2485</v>
      </c>
      <c r="F418" s="65">
        <v>44414</v>
      </c>
      <c r="G418" s="65"/>
      <c r="H418" s="59" t="s">
        <v>102</v>
      </c>
      <c r="I418" s="58" t="s">
        <v>7123</v>
      </c>
      <c r="J418" s="58" t="s">
        <v>7123</v>
      </c>
      <c r="K418" s="58" t="s">
        <v>7124</v>
      </c>
      <c r="L418" s="60" t="s">
        <v>146</v>
      </c>
      <c r="M418" s="61" t="s">
        <v>7125</v>
      </c>
      <c r="N418" s="62"/>
      <c r="O418" s="54">
        <v>2</v>
      </c>
      <c r="P418" s="56" t="s">
        <v>7126</v>
      </c>
      <c r="Q418" s="60" t="s">
        <v>2521</v>
      </c>
      <c r="R418" s="81" t="s">
        <v>2522</v>
      </c>
      <c r="S418" s="72">
        <v>44440</v>
      </c>
      <c r="T418" s="72">
        <v>44469</v>
      </c>
      <c r="U418" s="54"/>
      <c r="V418" s="54"/>
      <c r="W418" s="71">
        <v>44469</v>
      </c>
      <c r="X418" s="711"/>
      <c r="Y418" s="687"/>
      <c r="Z418" s="711"/>
      <c r="AA418" s="687"/>
      <c r="AB418" s="687"/>
      <c r="AC418" s="687"/>
      <c r="AD418" s="687"/>
      <c r="AE418" s="711"/>
      <c r="AF418" s="712"/>
      <c r="AG418" s="713"/>
      <c r="AH418" s="625"/>
      <c r="AI418" s="711"/>
      <c r="AJ418" s="687"/>
      <c r="AK418" s="656"/>
      <c r="AL418" s="687"/>
      <c r="AM418" s="711"/>
      <c r="AN418" s="711"/>
      <c r="AO418" s="687"/>
      <c r="AP418" s="711"/>
      <c r="AQ418" s="687"/>
      <c r="AR418" s="687"/>
      <c r="AS418" s="687"/>
      <c r="AT418" s="687"/>
      <c r="AU418" s="711"/>
      <c r="AV418" s="711"/>
      <c r="AW418" s="687"/>
      <c r="AX418" s="687"/>
      <c r="AY418" s="711"/>
      <c r="AZ418" s="687"/>
      <c r="BA418" s="656"/>
      <c r="BB418" s="711"/>
      <c r="BC418" s="711"/>
      <c r="BD418" s="711"/>
      <c r="BE418" s="687"/>
      <c r="BF418" s="687"/>
      <c r="BG418" s="711"/>
      <c r="BH418" s="714"/>
      <c r="BI418" s="656"/>
      <c r="BJ418" s="711"/>
      <c r="BK418" s="711"/>
      <c r="BL418" s="717">
        <v>44500</v>
      </c>
      <c r="BM418" s="56" t="s">
        <v>7127</v>
      </c>
      <c r="BN418" s="68">
        <v>1</v>
      </c>
      <c r="BO418" s="75">
        <v>44508</v>
      </c>
      <c r="BP418" s="368" t="s">
        <v>7128</v>
      </c>
      <c r="BQ418" s="54" t="s">
        <v>1123</v>
      </c>
      <c r="BR418" s="71">
        <v>44516</v>
      </c>
      <c r="BS418" s="627" t="s">
        <v>7129</v>
      </c>
      <c r="BT418" s="54" t="s">
        <v>128</v>
      </c>
      <c r="BU418" s="68">
        <v>1</v>
      </c>
      <c r="BV418" s="711" t="s">
        <v>257</v>
      </c>
      <c r="BW418" s="711" t="s">
        <v>260</v>
      </c>
      <c r="BX418" s="711" t="s">
        <v>260</v>
      </c>
      <c r="BY418" s="711" t="s">
        <v>4218</v>
      </c>
      <c r="BZ418" s="67" t="s">
        <v>3767</v>
      </c>
      <c r="CA418" s="56" t="s">
        <v>128</v>
      </c>
      <c r="CB418" s="71">
        <v>44516</v>
      </c>
      <c r="CC418" s="54"/>
      <c r="CD418" s="368" t="s">
        <v>7130</v>
      </c>
      <c r="CE418" s="625"/>
      <c r="CF418" s="625"/>
      <c r="CG418" s="625"/>
      <c r="CH418" s="625"/>
      <c r="CI418" s="625"/>
      <c r="CJ418" s="625"/>
      <c r="CK418" s="625"/>
      <c r="CL418" s="625"/>
      <c r="CM418" s="625"/>
      <c r="CN418" s="625"/>
      <c r="CO418" s="625"/>
      <c r="CP418" s="625"/>
      <c r="CQ418" s="625"/>
      <c r="CR418" s="625"/>
      <c r="CS418" s="625"/>
      <c r="CT418" s="625"/>
      <c r="CU418" s="625"/>
      <c r="CV418" s="625"/>
      <c r="CW418" s="625"/>
      <c r="CX418" s="625"/>
      <c r="CY418" s="625"/>
      <c r="CZ418" s="625"/>
      <c r="DA418" s="625"/>
      <c r="DB418" s="625"/>
      <c r="DC418" s="625"/>
      <c r="DD418" s="625"/>
      <c r="DE418" s="625"/>
      <c r="DF418" s="625"/>
      <c r="DG418" s="625"/>
      <c r="DH418" s="625"/>
      <c r="DI418" s="625"/>
      <c r="DJ418" s="625"/>
      <c r="DK418" s="625"/>
      <c r="DL418" s="625"/>
      <c r="DM418" s="625"/>
      <c r="DN418" s="625"/>
      <c r="DO418" s="625"/>
      <c r="DP418" s="625"/>
    </row>
    <row r="419" spans="1:120" ht="38.25" customHeight="1">
      <c r="A419" s="54">
        <v>420</v>
      </c>
      <c r="B419" s="54">
        <v>411</v>
      </c>
      <c r="C419" s="59" t="s">
        <v>99</v>
      </c>
      <c r="D419" s="54">
        <v>2021</v>
      </c>
      <c r="E419" s="58" t="s">
        <v>2580</v>
      </c>
      <c r="F419" s="718">
        <v>44420</v>
      </c>
      <c r="G419" s="718"/>
      <c r="H419" s="59" t="s">
        <v>102</v>
      </c>
      <c r="I419" s="58" t="s">
        <v>7131</v>
      </c>
      <c r="J419" s="58" t="s">
        <v>7131</v>
      </c>
      <c r="K419" s="58" t="s">
        <v>7132</v>
      </c>
      <c r="L419" s="60" t="s">
        <v>146</v>
      </c>
      <c r="M419" s="719" t="s">
        <v>7133</v>
      </c>
      <c r="N419" s="62"/>
      <c r="O419" s="199">
        <v>1</v>
      </c>
      <c r="P419" s="656" t="s">
        <v>7134</v>
      </c>
      <c r="Q419" s="59" t="s">
        <v>391</v>
      </c>
      <c r="R419" s="56" t="s">
        <v>7135</v>
      </c>
      <c r="S419" s="65">
        <v>44440</v>
      </c>
      <c r="T419" s="626"/>
      <c r="U419" s="626"/>
      <c r="V419" s="626"/>
      <c r="W419" s="717">
        <v>44500</v>
      </c>
      <c r="X419" s="625"/>
      <c r="Y419" s="625"/>
      <c r="Z419" s="625"/>
      <c r="AA419" s="625"/>
      <c r="AB419" s="625"/>
      <c r="AC419" s="625"/>
      <c r="AD419" s="625"/>
      <c r="AE419" s="625"/>
      <c r="AF419" s="625"/>
      <c r="AG419" s="625"/>
      <c r="AH419" s="625"/>
      <c r="AI419" s="625"/>
      <c r="AJ419" s="625"/>
      <c r="AK419" s="625"/>
      <c r="AL419" s="625"/>
      <c r="AM419" s="625"/>
      <c r="AN419" s="625"/>
      <c r="AO419" s="625"/>
      <c r="AP419" s="625"/>
      <c r="AQ419" s="625"/>
      <c r="AR419" s="626"/>
      <c r="AS419" s="625"/>
      <c r="AT419" s="626"/>
      <c r="AU419" s="626"/>
      <c r="AV419" s="660"/>
      <c r="AW419" s="626"/>
      <c r="AX419" s="626"/>
      <c r="AY419" s="625"/>
      <c r="AZ419" s="625"/>
      <c r="BA419" s="720"/>
      <c r="BB419" s="711"/>
      <c r="BC419" s="625"/>
      <c r="BD419" s="660"/>
      <c r="BE419" s="626"/>
      <c r="BF419" s="626"/>
      <c r="BG419" s="625"/>
      <c r="BH419" s="714"/>
      <c r="BI419" s="720"/>
      <c r="BJ419" s="711"/>
      <c r="BK419" s="625"/>
      <c r="BL419" s="71">
        <v>44500</v>
      </c>
      <c r="BM419" s="719" t="s">
        <v>7136</v>
      </c>
      <c r="BN419" s="68">
        <v>1</v>
      </c>
      <c r="BO419" s="721">
        <v>44508</v>
      </c>
      <c r="BP419" s="368" t="s">
        <v>7137</v>
      </c>
      <c r="BQ419" s="54" t="s">
        <v>139</v>
      </c>
      <c r="BR419" s="71">
        <v>44516</v>
      </c>
      <c r="BS419" s="638" t="s">
        <v>7138</v>
      </c>
      <c r="BT419" s="54" t="s">
        <v>123</v>
      </c>
      <c r="BU419" s="711">
        <v>100</v>
      </c>
      <c r="BV419" s="711" t="s">
        <v>257</v>
      </c>
      <c r="BW419" s="60" t="s">
        <v>260</v>
      </c>
      <c r="BX419" s="60" t="s">
        <v>260</v>
      </c>
      <c r="BY419" s="54" t="s">
        <v>4218</v>
      </c>
      <c r="BZ419" s="58" t="s">
        <v>7138</v>
      </c>
      <c r="CA419" s="54" t="s">
        <v>123</v>
      </c>
      <c r="CB419" s="57">
        <v>44516</v>
      </c>
      <c r="CC419" s="54" t="s">
        <v>126</v>
      </c>
      <c r="CD419" s="626"/>
      <c r="CE419" s="625"/>
      <c r="CF419" s="625"/>
      <c r="CG419" s="625"/>
      <c r="CH419" s="625"/>
      <c r="CI419" s="625"/>
      <c r="CJ419" s="625"/>
      <c r="CK419" s="625"/>
      <c r="CL419" s="625"/>
      <c r="CM419" s="625"/>
      <c r="CN419" s="625"/>
      <c r="CO419" s="625"/>
      <c r="CP419" s="625"/>
      <c r="CQ419" s="625"/>
      <c r="CR419" s="625"/>
      <c r="CS419" s="625"/>
      <c r="CT419" s="625"/>
      <c r="CU419" s="625"/>
      <c r="CV419" s="625"/>
      <c r="CW419" s="625"/>
      <c r="CX419" s="625"/>
      <c r="CY419" s="625"/>
      <c r="CZ419" s="625"/>
      <c r="DA419" s="625"/>
      <c r="DB419" s="625"/>
      <c r="DC419" s="625"/>
      <c r="DD419" s="625"/>
      <c r="DE419" s="625"/>
      <c r="DF419" s="625"/>
      <c r="DG419" s="625"/>
      <c r="DH419" s="625"/>
      <c r="DI419" s="625"/>
      <c r="DJ419" s="625"/>
      <c r="DK419" s="625"/>
      <c r="DL419" s="625"/>
      <c r="DM419" s="625"/>
      <c r="DN419" s="625"/>
      <c r="DO419" s="625"/>
      <c r="DP419" s="625"/>
    </row>
    <row r="420" spans="1:120" ht="38.25" customHeight="1">
      <c r="A420" s="54">
        <v>425</v>
      </c>
      <c r="B420" s="54">
        <v>416</v>
      </c>
      <c r="C420" s="59" t="s">
        <v>99</v>
      </c>
      <c r="D420" s="54">
        <v>2021</v>
      </c>
      <c r="E420" s="58" t="s">
        <v>2580</v>
      </c>
      <c r="F420" s="718">
        <v>44420</v>
      </c>
      <c r="G420" s="718"/>
      <c r="H420" s="59" t="s">
        <v>102</v>
      </c>
      <c r="I420" s="58" t="s">
        <v>7139</v>
      </c>
      <c r="J420" s="58" t="s">
        <v>7139</v>
      </c>
      <c r="K420" s="67" t="s">
        <v>7140</v>
      </c>
      <c r="L420" s="60" t="s">
        <v>146</v>
      </c>
      <c r="M420" s="627" t="s">
        <v>7141</v>
      </c>
      <c r="N420" s="56"/>
      <c r="O420" s="56">
        <v>1</v>
      </c>
      <c r="P420" s="67" t="s">
        <v>7142</v>
      </c>
      <c r="Q420" s="59" t="s">
        <v>1210</v>
      </c>
      <c r="R420" s="56" t="s">
        <v>697</v>
      </c>
      <c r="S420" s="624">
        <v>44470</v>
      </c>
      <c r="T420" s="65">
        <v>44500</v>
      </c>
      <c r="U420" s="626"/>
      <c r="V420" s="626"/>
      <c r="W420" s="717">
        <v>44500</v>
      </c>
      <c r="X420" s="625"/>
      <c r="Y420" s="625"/>
      <c r="Z420" s="625"/>
      <c r="AA420" s="625"/>
      <c r="AB420" s="625"/>
      <c r="AC420" s="625"/>
      <c r="AD420" s="625"/>
      <c r="AE420" s="625"/>
      <c r="AF420" s="625"/>
      <c r="AG420" s="625"/>
      <c r="AH420" s="625"/>
      <c r="AI420" s="625"/>
      <c r="AJ420" s="625"/>
      <c r="AK420" s="625"/>
      <c r="AL420" s="625"/>
      <c r="AM420" s="625"/>
      <c r="AN420" s="625"/>
      <c r="AO420" s="625"/>
      <c r="AP420" s="625"/>
      <c r="AQ420" s="625"/>
      <c r="AR420" s="626"/>
      <c r="AS420" s="625"/>
      <c r="AT420" s="626"/>
      <c r="AU420" s="626"/>
      <c r="AV420" s="660"/>
      <c r="AW420" s="626"/>
      <c r="AX420" s="626"/>
      <c r="AY420" s="625"/>
      <c r="AZ420" s="625"/>
      <c r="BA420" s="720"/>
      <c r="BB420" s="711"/>
      <c r="BC420" s="625"/>
      <c r="BD420" s="660"/>
      <c r="BE420" s="626"/>
      <c r="BF420" s="626"/>
      <c r="BG420" s="625"/>
      <c r="BH420" s="714"/>
      <c r="BI420" s="720"/>
      <c r="BJ420" s="711"/>
      <c r="BK420" s="625"/>
      <c r="BL420" s="71">
        <v>44500</v>
      </c>
      <c r="BM420" s="722" t="s">
        <v>7143</v>
      </c>
      <c r="BN420" s="421">
        <v>1</v>
      </c>
      <c r="BO420" s="71">
        <v>44508</v>
      </c>
      <c r="BP420" s="723" t="s">
        <v>7144</v>
      </c>
      <c r="BQ420" s="711" t="s">
        <v>139</v>
      </c>
      <c r="BR420" s="71">
        <v>44522</v>
      </c>
      <c r="BS420" s="724" t="s">
        <v>7145</v>
      </c>
      <c r="BT420" s="54" t="s">
        <v>220</v>
      </c>
      <c r="BU420" s="725">
        <v>1</v>
      </c>
      <c r="BV420" s="711" t="s">
        <v>257</v>
      </c>
      <c r="BW420" s="626"/>
      <c r="BX420" s="626"/>
      <c r="BY420" s="54" t="s">
        <v>4218</v>
      </c>
      <c r="BZ420" s="626" t="s">
        <v>7146</v>
      </c>
      <c r="CA420" s="626"/>
      <c r="CB420" s="626"/>
      <c r="CC420" s="626"/>
      <c r="CD420" s="626"/>
      <c r="CE420" s="625"/>
      <c r="CF420" s="625"/>
      <c r="CG420" s="625"/>
      <c r="CH420" s="625"/>
      <c r="CI420" s="625"/>
      <c r="CJ420" s="625"/>
      <c r="CK420" s="625"/>
      <c r="CL420" s="625"/>
      <c r="CM420" s="625"/>
      <c r="CN420" s="625"/>
      <c r="CO420" s="625"/>
      <c r="CP420" s="625"/>
      <c r="CQ420" s="625"/>
      <c r="CR420" s="625"/>
      <c r="CS420" s="625"/>
      <c r="CT420" s="625"/>
      <c r="CU420" s="625"/>
      <c r="CV420" s="625"/>
      <c r="CW420" s="625"/>
      <c r="CX420" s="625"/>
      <c r="CY420" s="625"/>
      <c r="CZ420" s="625"/>
      <c r="DA420" s="625"/>
      <c r="DB420" s="625"/>
      <c r="DC420" s="625"/>
      <c r="DD420" s="625"/>
      <c r="DE420" s="625"/>
      <c r="DF420" s="625"/>
      <c r="DG420" s="625"/>
      <c r="DH420" s="625"/>
      <c r="DI420" s="625"/>
      <c r="DJ420" s="625"/>
      <c r="DK420" s="625"/>
      <c r="DL420" s="625"/>
      <c r="DM420" s="625"/>
      <c r="DN420" s="625"/>
      <c r="DO420" s="625"/>
      <c r="DP420" s="625"/>
    </row>
    <row r="421" spans="1:120" ht="38.25" customHeight="1">
      <c r="A421" s="54">
        <v>442</v>
      </c>
      <c r="B421" s="54">
        <v>446</v>
      </c>
      <c r="C421" s="59" t="s">
        <v>99</v>
      </c>
      <c r="D421" s="54">
        <v>2021</v>
      </c>
      <c r="E421" s="58" t="s">
        <v>2580</v>
      </c>
      <c r="F421" s="718">
        <v>44420</v>
      </c>
      <c r="G421" s="718"/>
      <c r="H421" s="59" t="s">
        <v>102</v>
      </c>
      <c r="I421" s="58" t="s">
        <v>7147</v>
      </c>
      <c r="J421" s="58" t="s">
        <v>7147</v>
      </c>
      <c r="K421" s="58" t="s">
        <v>7148</v>
      </c>
      <c r="L421" s="60" t="s">
        <v>146</v>
      </c>
      <c r="M421" s="368" t="s">
        <v>1145</v>
      </c>
      <c r="N421" s="62"/>
      <c r="O421" s="56">
        <v>1</v>
      </c>
      <c r="P421" s="56" t="s">
        <v>3912</v>
      </c>
      <c r="Q421" s="59" t="s">
        <v>1210</v>
      </c>
      <c r="R421" s="56" t="s">
        <v>697</v>
      </c>
      <c r="S421" s="624">
        <v>44440</v>
      </c>
      <c r="T421" s="65">
        <v>44500</v>
      </c>
      <c r="U421" s="626"/>
      <c r="V421" s="626"/>
      <c r="W421" s="717">
        <v>44500</v>
      </c>
      <c r="X421" s="625"/>
      <c r="Y421" s="625"/>
      <c r="Z421" s="625"/>
      <c r="AA421" s="625"/>
      <c r="AB421" s="625"/>
      <c r="AC421" s="625"/>
      <c r="AD421" s="625"/>
      <c r="AE421" s="625"/>
      <c r="AF421" s="625"/>
      <c r="AG421" s="625"/>
      <c r="AH421" s="625"/>
      <c r="AI421" s="625"/>
      <c r="AJ421" s="625"/>
      <c r="AK421" s="625"/>
      <c r="AL421" s="625"/>
      <c r="AM421" s="625"/>
      <c r="AN421" s="625"/>
      <c r="AO421" s="625"/>
      <c r="AP421" s="625"/>
      <c r="AQ421" s="625"/>
      <c r="AR421" s="626"/>
      <c r="AS421" s="625"/>
      <c r="AT421" s="626"/>
      <c r="AU421" s="626"/>
      <c r="AV421" s="660"/>
      <c r="AW421" s="626"/>
      <c r="AX421" s="626"/>
      <c r="AY421" s="625"/>
      <c r="AZ421" s="625"/>
      <c r="BA421" s="720"/>
      <c r="BB421" s="711"/>
      <c r="BC421" s="625"/>
      <c r="BD421" s="660"/>
      <c r="BE421" s="626"/>
      <c r="BF421" s="626"/>
      <c r="BG421" s="625"/>
      <c r="BH421" s="714"/>
      <c r="BI421" s="720"/>
      <c r="BJ421" s="711"/>
      <c r="BK421" s="625"/>
      <c r="BL421" s="71">
        <v>44500</v>
      </c>
      <c r="BM421" s="722" t="s">
        <v>7149</v>
      </c>
      <c r="BN421" s="421">
        <v>1</v>
      </c>
      <c r="BO421" s="71">
        <v>44508</v>
      </c>
      <c r="BP421" s="723" t="s">
        <v>7150</v>
      </c>
      <c r="BQ421" s="711" t="s">
        <v>139</v>
      </c>
      <c r="BR421" s="71">
        <v>44522</v>
      </c>
      <c r="BS421" s="724" t="s">
        <v>7150</v>
      </c>
      <c r="BT421" s="54" t="s">
        <v>220</v>
      </c>
      <c r="BU421" s="725">
        <v>1</v>
      </c>
      <c r="BV421" s="711" t="s">
        <v>257</v>
      </c>
      <c r="BW421" s="626"/>
      <c r="BX421" s="626"/>
      <c r="BY421" s="54" t="s">
        <v>4218</v>
      </c>
      <c r="BZ421" s="626" t="s">
        <v>7146</v>
      </c>
      <c r="CA421" s="626"/>
      <c r="CB421" s="626"/>
      <c r="CC421" s="626"/>
      <c r="CD421" s="626"/>
      <c r="CE421" s="625"/>
      <c r="CF421" s="625"/>
      <c r="CG421" s="625"/>
      <c r="CH421" s="625"/>
      <c r="CI421" s="625"/>
      <c r="CJ421" s="625"/>
      <c r="CK421" s="625"/>
      <c r="CL421" s="625"/>
      <c r="CM421" s="625"/>
      <c r="CN421" s="625"/>
      <c r="CO421" s="625"/>
      <c r="CP421" s="625"/>
      <c r="CQ421" s="625"/>
      <c r="CR421" s="625"/>
      <c r="CS421" s="625"/>
      <c r="CT421" s="625"/>
      <c r="CU421" s="625"/>
      <c r="CV421" s="625"/>
      <c r="CW421" s="625"/>
      <c r="CX421" s="625"/>
      <c r="CY421" s="625"/>
      <c r="CZ421" s="625"/>
      <c r="DA421" s="625"/>
      <c r="DB421" s="625"/>
      <c r="DC421" s="625"/>
      <c r="DD421" s="625"/>
      <c r="DE421" s="625"/>
      <c r="DF421" s="625"/>
      <c r="DG421" s="625"/>
      <c r="DH421" s="625"/>
      <c r="DI421" s="625"/>
      <c r="DJ421" s="625"/>
      <c r="DK421" s="625"/>
      <c r="DL421" s="625"/>
      <c r="DM421" s="625"/>
      <c r="DN421" s="625"/>
      <c r="DO421" s="625"/>
      <c r="DP421" s="625"/>
    </row>
    <row r="422" spans="1:120" ht="38.25" customHeight="1">
      <c r="A422" s="54">
        <v>449</v>
      </c>
      <c r="B422" s="54">
        <v>457</v>
      </c>
      <c r="C422" s="59" t="s">
        <v>99</v>
      </c>
      <c r="D422" s="54">
        <v>2021</v>
      </c>
      <c r="E422" s="58" t="s">
        <v>2580</v>
      </c>
      <c r="F422" s="718">
        <v>44420</v>
      </c>
      <c r="G422" s="718"/>
      <c r="H422" s="59" t="s">
        <v>102</v>
      </c>
      <c r="I422" s="58" t="s">
        <v>7151</v>
      </c>
      <c r="J422" s="58" t="s">
        <v>7151</v>
      </c>
      <c r="K422" s="58" t="s">
        <v>6965</v>
      </c>
      <c r="L422" s="60" t="s">
        <v>146</v>
      </c>
      <c r="M422" s="58" t="s">
        <v>7152</v>
      </c>
      <c r="N422" s="62"/>
      <c r="O422" s="56">
        <v>2</v>
      </c>
      <c r="P422" s="56" t="s">
        <v>7153</v>
      </c>
      <c r="Q422" s="59" t="s">
        <v>3378</v>
      </c>
      <c r="R422" s="56" t="s">
        <v>7154</v>
      </c>
      <c r="S422" s="65">
        <v>44440</v>
      </c>
      <c r="T422" s="65" t="s">
        <v>7155</v>
      </c>
      <c r="U422" s="626"/>
      <c r="V422" s="626"/>
      <c r="W422" s="717" t="s">
        <v>2653</v>
      </c>
      <c r="X422" s="625"/>
      <c r="Y422" s="625"/>
      <c r="Z422" s="625"/>
      <c r="AA422" s="625"/>
      <c r="AB422" s="625"/>
      <c r="AC422" s="625"/>
      <c r="AD422" s="625"/>
      <c r="AE422" s="625"/>
      <c r="AF422" s="625"/>
      <c r="AG422" s="625"/>
      <c r="AH422" s="625"/>
      <c r="AI422" s="625"/>
      <c r="AJ422" s="625"/>
      <c r="AK422" s="625"/>
      <c r="AL422" s="625"/>
      <c r="AM422" s="625"/>
      <c r="AN422" s="625"/>
      <c r="AO422" s="625"/>
      <c r="AP422" s="625"/>
      <c r="AQ422" s="625"/>
      <c r="AR422" s="626"/>
      <c r="AS422" s="625"/>
      <c r="AT422" s="626"/>
      <c r="AU422" s="626"/>
      <c r="AV422" s="660"/>
      <c r="AW422" s="626"/>
      <c r="AX422" s="626"/>
      <c r="AY422" s="625"/>
      <c r="AZ422" s="625"/>
      <c r="BA422" s="720"/>
      <c r="BB422" s="711"/>
      <c r="BC422" s="625"/>
      <c r="BD422" s="660"/>
      <c r="BE422" s="626"/>
      <c r="BF422" s="626"/>
      <c r="BG422" s="625"/>
      <c r="BH422" s="714"/>
      <c r="BI422" s="720"/>
      <c r="BJ422" s="711"/>
      <c r="BK422" s="625"/>
      <c r="BL422" s="721">
        <v>44500</v>
      </c>
      <c r="BM422" s="627" t="s">
        <v>7156</v>
      </c>
      <c r="BN422" s="625">
        <v>1</v>
      </c>
      <c r="BO422" s="71">
        <v>44508</v>
      </c>
      <c r="BP422" s="726" t="s">
        <v>7157</v>
      </c>
      <c r="BQ422" s="702" t="s">
        <v>139</v>
      </c>
      <c r="BR422" s="71">
        <v>44520</v>
      </c>
      <c r="BS422" s="627" t="s">
        <v>7158</v>
      </c>
      <c r="BT422" s="54" t="s">
        <v>128</v>
      </c>
      <c r="BU422" s="68">
        <v>1</v>
      </c>
      <c r="BV422" s="54" t="s">
        <v>257</v>
      </c>
      <c r="BW422" s="626"/>
      <c r="BX422" s="626"/>
      <c r="BY422" s="54" t="s">
        <v>4218</v>
      </c>
      <c r="BZ422" s="67" t="s">
        <v>3767</v>
      </c>
      <c r="CA422" s="56" t="s">
        <v>128</v>
      </c>
      <c r="CB422" s="71">
        <v>44520</v>
      </c>
      <c r="CC422" s="54" t="s">
        <v>310</v>
      </c>
      <c r="CD422" s="368" t="s">
        <v>7159</v>
      </c>
      <c r="CE422" s="625"/>
      <c r="CF422" s="625"/>
      <c r="CG422" s="625"/>
      <c r="CH422" s="625"/>
      <c r="CI422" s="625"/>
      <c r="CJ422" s="625"/>
      <c r="CK422" s="625"/>
      <c r="CL422" s="625"/>
      <c r="CM422" s="625"/>
      <c r="CN422" s="625"/>
      <c r="CO422" s="625"/>
      <c r="CP422" s="625"/>
      <c r="CQ422" s="625"/>
      <c r="CR422" s="625"/>
      <c r="CS422" s="625"/>
      <c r="CT422" s="625"/>
      <c r="CU422" s="625"/>
      <c r="CV422" s="625"/>
      <c r="CW422" s="625"/>
      <c r="CX422" s="625"/>
      <c r="CY422" s="625"/>
      <c r="CZ422" s="625"/>
      <c r="DA422" s="625"/>
      <c r="DB422" s="625"/>
      <c r="DC422" s="625"/>
      <c r="DD422" s="625"/>
      <c r="DE422" s="625"/>
      <c r="DF422" s="625"/>
      <c r="DG422" s="625"/>
      <c r="DH422" s="625"/>
      <c r="DI422" s="625"/>
      <c r="DJ422" s="625"/>
      <c r="DK422" s="625"/>
      <c r="DL422" s="625"/>
      <c r="DM422" s="625"/>
      <c r="DN422" s="625"/>
      <c r="DO422" s="625"/>
      <c r="DP422" s="625"/>
    </row>
    <row r="423" spans="1:120" ht="38.25" customHeight="1">
      <c r="A423" s="54">
        <v>452</v>
      </c>
      <c r="B423" s="54">
        <v>460</v>
      </c>
      <c r="C423" s="59" t="s">
        <v>99</v>
      </c>
      <c r="D423" s="54">
        <v>2021</v>
      </c>
      <c r="E423" s="58" t="s">
        <v>2580</v>
      </c>
      <c r="F423" s="718">
        <v>44420</v>
      </c>
      <c r="G423" s="718"/>
      <c r="H423" s="59" t="s">
        <v>102</v>
      </c>
      <c r="I423" s="58" t="s">
        <v>6972</v>
      </c>
      <c r="J423" s="58" t="s">
        <v>6972</v>
      </c>
      <c r="K423" s="58" t="s">
        <v>6973</v>
      </c>
      <c r="L423" s="60" t="s">
        <v>146</v>
      </c>
      <c r="M423" s="368" t="s">
        <v>6974</v>
      </c>
      <c r="N423" s="62"/>
      <c r="O423" s="56">
        <v>1</v>
      </c>
      <c r="P423" s="56" t="s">
        <v>6967</v>
      </c>
      <c r="Q423" s="59" t="s">
        <v>3378</v>
      </c>
      <c r="R423" s="56" t="s">
        <v>6378</v>
      </c>
      <c r="S423" s="65">
        <v>44440</v>
      </c>
      <c r="T423" s="65">
        <v>44469</v>
      </c>
      <c r="U423" s="626"/>
      <c r="V423" s="626"/>
      <c r="W423" s="717">
        <v>44469</v>
      </c>
      <c r="X423" s="625"/>
      <c r="Y423" s="625"/>
      <c r="Z423" s="625"/>
      <c r="AA423" s="625"/>
      <c r="AB423" s="625"/>
      <c r="AC423" s="625"/>
      <c r="AD423" s="625"/>
      <c r="AE423" s="625"/>
      <c r="AF423" s="625"/>
      <c r="AG423" s="625"/>
      <c r="AH423" s="625"/>
      <c r="AI423" s="625"/>
      <c r="AJ423" s="625"/>
      <c r="AK423" s="625"/>
      <c r="AL423" s="625"/>
      <c r="AM423" s="625"/>
      <c r="AN423" s="625"/>
      <c r="AO423" s="625"/>
      <c r="AP423" s="625"/>
      <c r="AQ423" s="625"/>
      <c r="AR423" s="626"/>
      <c r="AS423" s="625"/>
      <c r="AT423" s="626"/>
      <c r="AU423" s="626"/>
      <c r="AV423" s="660"/>
      <c r="AW423" s="626"/>
      <c r="AX423" s="626"/>
      <c r="AY423" s="625"/>
      <c r="AZ423" s="625"/>
      <c r="BA423" s="720"/>
      <c r="BB423" s="711"/>
      <c r="BC423" s="625"/>
      <c r="BD423" s="660"/>
      <c r="BE423" s="626"/>
      <c r="BF423" s="626"/>
      <c r="BG423" s="625"/>
      <c r="BH423" s="714"/>
      <c r="BI423" s="720"/>
      <c r="BJ423" s="711"/>
      <c r="BK423" s="625"/>
      <c r="BL423" s="721">
        <v>44500</v>
      </c>
      <c r="BM423" s="709" t="s">
        <v>7160</v>
      </c>
      <c r="BN423" s="625">
        <v>1</v>
      </c>
      <c r="BO423" s="71">
        <v>44508</v>
      </c>
      <c r="BP423" s="726" t="s">
        <v>7161</v>
      </c>
      <c r="BQ423" s="702" t="s">
        <v>126</v>
      </c>
      <c r="BR423" s="71">
        <v>44520</v>
      </c>
      <c r="BS423" s="58" t="s">
        <v>7162</v>
      </c>
      <c r="BT423" s="54" t="s">
        <v>128</v>
      </c>
      <c r="BU423" s="68">
        <v>1</v>
      </c>
      <c r="BV423" s="54" t="s">
        <v>257</v>
      </c>
      <c r="BW423" s="626"/>
      <c r="BX423" s="626"/>
      <c r="BY423" s="54" t="s">
        <v>4218</v>
      </c>
      <c r="BZ423" s="67" t="s">
        <v>3767</v>
      </c>
      <c r="CA423" s="56" t="s">
        <v>128</v>
      </c>
      <c r="CB423" s="71">
        <v>44520</v>
      </c>
      <c r="CC423" s="54" t="s">
        <v>310</v>
      </c>
      <c r="CD423" s="368" t="s">
        <v>7163</v>
      </c>
      <c r="CE423" s="625"/>
      <c r="CF423" s="625"/>
      <c r="CG423" s="625"/>
      <c r="CH423" s="625"/>
      <c r="CI423" s="625"/>
      <c r="CJ423" s="625"/>
      <c r="CK423" s="625"/>
      <c r="CL423" s="625"/>
      <c r="CM423" s="625"/>
      <c r="CN423" s="625"/>
      <c r="CO423" s="625"/>
      <c r="CP423" s="625"/>
      <c r="CQ423" s="625"/>
      <c r="CR423" s="625"/>
      <c r="CS423" s="625"/>
      <c r="CT423" s="625"/>
      <c r="CU423" s="625"/>
      <c r="CV423" s="625"/>
      <c r="CW423" s="625"/>
      <c r="CX423" s="625"/>
      <c r="CY423" s="625"/>
      <c r="CZ423" s="625"/>
      <c r="DA423" s="625"/>
      <c r="DB423" s="625"/>
      <c r="DC423" s="625"/>
      <c r="DD423" s="625"/>
      <c r="DE423" s="625"/>
      <c r="DF423" s="625"/>
      <c r="DG423" s="625"/>
      <c r="DH423" s="625"/>
      <c r="DI423" s="625"/>
      <c r="DJ423" s="625"/>
      <c r="DK423" s="625"/>
      <c r="DL423" s="625"/>
      <c r="DM423" s="625"/>
      <c r="DN423" s="625"/>
      <c r="DO423" s="625"/>
      <c r="DP423" s="625"/>
    </row>
    <row r="424" spans="1:120" ht="38.25" customHeight="1">
      <c r="A424" s="54">
        <v>454</v>
      </c>
      <c r="B424" s="54">
        <v>465</v>
      </c>
      <c r="C424" s="59" t="s">
        <v>99</v>
      </c>
      <c r="D424" s="54">
        <v>2021</v>
      </c>
      <c r="E424" s="58" t="s">
        <v>2580</v>
      </c>
      <c r="F424" s="718">
        <v>44420</v>
      </c>
      <c r="G424" s="718"/>
      <c r="H424" s="59" t="s">
        <v>102</v>
      </c>
      <c r="I424" s="58" t="s">
        <v>7164</v>
      </c>
      <c r="J424" s="58" t="s">
        <v>7165</v>
      </c>
      <c r="K424" s="58" t="s">
        <v>6977</v>
      </c>
      <c r="L424" s="60" t="s">
        <v>146</v>
      </c>
      <c r="M424" s="368" t="s">
        <v>7166</v>
      </c>
      <c r="N424" s="62"/>
      <c r="O424" s="56">
        <v>1</v>
      </c>
      <c r="P424" s="56" t="s">
        <v>6967</v>
      </c>
      <c r="Q424" s="59" t="s">
        <v>3378</v>
      </c>
      <c r="R424" s="56" t="s">
        <v>6378</v>
      </c>
      <c r="S424" s="65" t="s">
        <v>7167</v>
      </c>
      <c r="T424" s="65">
        <v>44469</v>
      </c>
      <c r="U424" s="626"/>
      <c r="V424" s="626"/>
      <c r="W424" s="717">
        <v>44469</v>
      </c>
      <c r="X424" s="625"/>
      <c r="Y424" s="625"/>
      <c r="Z424" s="625"/>
      <c r="AA424" s="625"/>
      <c r="AB424" s="625"/>
      <c r="AC424" s="625"/>
      <c r="AD424" s="625"/>
      <c r="AE424" s="625"/>
      <c r="AF424" s="625"/>
      <c r="AG424" s="625"/>
      <c r="AH424" s="625"/>
      <c r="AI424" s="625"/>
      <c r="AJ424" s="625"/>
      <c r="AK424" s="625"/>
      <c r="AL424" s="625"/>
      <c r="AM424" s="625"/>
      <c r="AN424" s="625"/>
      <c r="AO424" s="625"/>
      <c r="AP424" s="625"/>
      <c r="AQ424" s="625"/>
      <c r="AR424" s="626"/>
      <c r="AS424" s="625"/>
      <c r="AT424" s="626"/>
      <c r="AU424" s="626"/>
      <c r="AV424" s="660"/>
      <c r="AW424" s="626"/>
      <c r="AX424" s="626"/>
      <c r="AY424" s="625"/>
      <c r="AZ424" s="625"/>
      <c r="BA424" s="720"/>
      <c r="BB424" s="711"/>
      <c r="BC424" s="625"/>
      <c r="BD424" s="660"/>
      <c r="BE424" s="626"/>
      <c r="BF424" s="626"/>
      <c r="BG424" s="625"/>
      <c r="BH424" s="714"/>
      <c r="BI424" s="720"/>
      <c r="BJ424" s="711"/>
      <c r="BK424" s="625"/>
      <c r="BL424" s="57">
        <v>44500</v>
      </c>
      <c r="BM424" s="627" t="s">
        <v>7168</v>
      </c>
      <c r="BN424" s="702">
        <v>1</v>
      </c>
      <c r="BO424" s="71">
        <v>44508</v>
      </c>
      <c r="BP424" s="727" t="s">
        <v>7169</v>
      </c>
      <c r="BQ424" s="711" t="s">
        <v>201</v>
      </c>
      <c r="BR424" s="71">
        <v>44520</v>
      </c>
      <c r="BS424" s="368" t="s">
        <v>7170</v>
      </c>
      <c r="BT424" s="54" t="s">
        <v>128</v>
      </c>
      <c r="BU424" s="68">
        <v>1</v>
      </c>
      <c r="BV424" s="54" t="s">
        <v>257</v>
      </c>
      <c r="BW424" s="626"/>
      <c r="BX424" s="626"/>
      <c r="BY424" s="54" t="s">
        <v>4218</v>
      </c>
      <c r="BZ424" s="67" t="s">
        <v>3767</v>
      </c>
      <c r="CA424" s="56" t="s">
        <v>128</v>
      </c>
      <c r="CB424" s="71">
        <v>44520</v>
      </c>
      <c r="CC424" s="54" t="s">
        <v>310</v>
      </c>
      <c r="CD424" s="368" t="s">
        <v>7171</v>
      </c>
      <c r="CE424" s="625"/>
      <c r="CF424" s="625"/>
      <c r="CG424" s="625"/>
      <c r="CH424" s="625"/>
      <c r="CI424" s="625"/>
      <c r="CJ424" s="625"/>
      <c r="CK424" s="625"/>
      <c r="CL424" s="625"/>
      <c r="CM424" s="625"/>
      <c r="CN424" s="625"/>
      <c r="CO424" s="625"/>
      <c r="CP424" s="625"/>
      <c r="CQ424" s="625"/>
      <c r="CR424" s="625"/>
      <c r="CS424" s="625"/>
      <c r="CT424" s="625"/>
      <c r="CU424" s="625"/>
      <c r="CV424" s="625"/>
      <c r="CW424" s="625"/>
      <c r="CX424" s="625"/>
      <c r="CY424" s="625"/>
      <c r="CZ424" s="625"/>
      <c r="DA424" s="625"/>
      <c r="DB424" s="625"/>
      <c r="DC424" s="625"/>
      <c r="DD424" s="625"/>
      <c r="DE424" s="625"/>
      <c r="DF424" s="625"/>
      <c r="DG424" s="625"/>
      <c r="DH424" s="625"/>
      <c r="DI424" s="625"/>
      <c r="DJ424" s="625"/>
      <c r="DK424" s="625"/>
      <c r="DL424" s="625"/>
      <c r="DM424" s="625"/>
      <c r="DN424" s="625"/>
      <c r="DO424" s="625"/>
      <c r="DP424" s="625"/>
    </row>
    <row r="425" spans="1:120" ht="38.25" customHeight="1">
      <c r="A425" s="54">
        <v>478</v>
      </c>
      <c r="B425" s="54">
        <v>491</v>
      </c>
      <c r="C425" s="59" t="s">
        <v>99</v>
      </c>
      <c r="D425" s="54">
        <v>2021</v>
      </c>
      <c r="E425" s="58" t="s">
        <v>2856</v>
      </c>
      <c r="F425" s="718">
        <v>44455</v>
      </c>
      <c r="G425" s="728"/>
      <c r="H425" s="729" t="s">
        <v>102</v>
      </c>
      <c r="I425" s="58" t="s">
        <v>7172</v>
      </c>
      <c r="J425" s="81" t="s">
        <v>7173</v>
      </c>
      <c r="K425" s="56" t="s">
        <v>7174</v>
      </c>
      <c r="L425" s="60" t="s">
        <v>146</v>
      </c>
      <c r="M425" s="58" t="s">
        <v>7175</v>
      </c>
      <c r="N425" s="62"/>
      <c r="O425" s="90">
        <v>1</v>
      </c>
      <c r="P425" s="81" t="s">
        <v>7176</v>
      </c>
      <c r="Q425" s="59" t="s">
        <v>1025</v>
      </c>
      <c r="R425" s="81" t="s">
        <v>2863</v>
      </c>
      <c r="S425" s="72">
        <v>44477</v>
      </c>
      <c r="T425" s="72">
        <v>44499</v>
      </c>
      <c r="U425" s="60"/>
      <c r="V425" s="626"/>
      <c r="W425" s="717">
        <v>44499</v>
      </c>
      <c r="X425" s="625"/>
      <c r="Y425" s="625"/>
      <c r="Z425" s="625"/>
      <c r="AA425" s="625"/>
      <c r="AB425" s="625"/>
      <c r="AC425" s="625"/>
      <c r="AD425" s="625"/>
      <c r="AE425" s="625"/>
      <c r="AF425" s="625"/>
      <c r="AG425" s="625"/>
      <c r="AH425" s="625"/>
      <c r="AI425" s="625"/>
      <c r="AJ425" s="625"/>
      <c r="AK425" s="625"/>
      <c r="AL425" s="625"/>
      <c r="AM425" s="625"/>
      <c r="AN425" s="625"/>
      <c r="AO425" s="625"/>
      <c r="AP425" s="625"/>
      <c r="AQ425" s="625"/>
      <c r="AR425" s="626"/>
      <c r="AS425" s="625"/>
      <c r="AT425" s="626"/>
      <c r="AU425" s="626"/>
      <c r="AV425" s="660"/>
      <c r="AW425" s="626"/>
      <c r="AX425" s="626"/>
      <c r="AY425" s="625"/>
      <c r="AZ425" s="625"/>
      <c r="BA425" s="720"/>
      <c r="BB425" s="711"/>
      <c r="BC425" s="625"/>
      <c r="BD425" s="660"/>
      <c r="BE425" s="626"/>
      <c r="BF425" s="626"/>
      <c r="BG425" s="626"/>
      <c r="BH425" s="631"/>
      <c r="BI425" s="730"/>
      <c r="BJ425" s="54"/>
      <c r="BK425" s="626"/>
      <c r="BL425" s="75">
        <v>44500</v>
      </c>
      <c r="BM425" s="58" t="s">
        <v>7177</v>
      </c>
      <c r="BN425" s="66">
        <v>1</v>
      </c>
      <c r="BO425" s="71">
        <v>44508</v>
      </c>
      <c r="BP425" s="368" t="s">
        <v>7178</v>
      </c>
      <c r="BQ425" s="54" t="s">
        <v>1123</v>
      </c>
      <c r="BR425" s="145">
        <v>44519</v>
      </c>
      <c r="BS425" s="146" t="s">
        <v>7179</v>
      </c>
      <c r="BT425" s="147" t="s">
        <v>220</v>
      </c>
      <c r="BU425" s="148">
        <v>1</v>
      </c>
      <c r="BV425" s="56" t="s">
        <v>257</v>
      </c>
      <c r="BW425" s="660" t="s">
        <v>260</v>
      </c>
      <c r="BX425" s="660" t="s">
        <v>260</v>
      </c>
      <c r="BY425" s="54" t="s">
        <v>4218</v>
      </c>
      <c r="BZ425" s="62" t="s">
        <v>7180</v>
      </c>
      <c r="CA425" s="56" t="s">
        <v>220</v>
      </c>
      <c r="CB425" s="57">
        <v>44516</v>
      </c>
      <c r="CC425" s="54" t="s">
        <v>126</v>
      </c>
      <c r="CD425" s="626"/>
      <c r="CE425" s="625"/>
      <c r="CF425" s="625"/>
      <c r="CG425" s="625"/>
      <c r="CH425" s="625"/>
      <c r="CI425" s="625"/>
      <c r="CJ425" s="625"/>
      <c r="CK425" s="625"/>
      <c r="CL425" s="625"/>
      <c r="CM425" s="625"/>
      <c r="CN425" s="625"/>
      <c r="CO425" s="625"/>
      <c r="CP425" s="625"/>
      <c r="CQ425" s="625"/>
      <c r="CR425" s="625"/>
      <c r="CS425" s="625"/>
      <c r="CT425" s="625"/>
      <c r="CU425" s="625"/>
      <c r="CV425" s="625"/>
      <c r="CW425" s="625"/>
      <c r="CX425" s="625"/>
      <c r="CY425" s="625"/>
      <c r="CZ425" s="625"/>
      <c r="DA425" s="625"/>
      <c r="DB425" s="625"/>
      <c r="DC425" s="625"/>
      <c r="DD425" s="625"/>
      <c r="DE425" s="625"/>
      <c r="DF425" s="625"/>
      <c r="DG425" s="625"/>
      <c r="DH425" s="625"/>
      <c r="DI425" s="625"/>
      <c r="DJ425" s="625"/>
      <c r="DK425" s="625"/>
      <c r="DL425" s="625"/>
      <c r="DM425" s="625"/>
      <c r="DN425" s="625"/>
      <c r="DO425" s="625"/>
      <c r="DP425" s="625"/>
    </row>
    <row r="426" spans="1:120" ht="27" customHeight="1">
      <c r="A426" s="98">
        <v>409</v>
      </c>
      <c r="B426" s="98">
        <v>28</v>
      </c>
      <c r="C426" s="103" t="s">
        <v>99</v>
      </c>
      <c r="D426" s="100">
        <v>2021</v>
      </c>
      <c r="E426" s="100" t="s">
        <v>2485</v>
      </c>
      <c r="F426" s="173">
        <v>44414</v>
      </c>
      <c r="G426" s="173"/>
      <c r="H426" s="103" t="s">
        <v>102</v>
      </c>
      <c r="I426" s="102" t="s">
        <v>7123</v>
      </c>
      <c r="J426" s="102" t="s">
        <v>7123</v>
      </c>
      <c r="K426" s="102" t="s">
        <v>7181</v>
      </c>
      <c r="L426" s="104" t="s">
        <v>146</v>
      </c>
      <c r="M426" s="731" t="s">
        <v>7182</v>
      </c>
      <c r="N426" s="732"/>
      <c r="O426" s="268">
        <v>1</v>
      </c>
      <c r="P426" s="176" t="s">
        <v>7183</v>
      </c>
      <c r="Q426" s="104" t="s">
        <v>2521</v>
      </c>
      <c r="R426" s="176" t="s">
        <v>2522</v>
      </c>
      <c r="S426" s="733">
        <v>44440</v>
      </c>
      <c r="T426" s="98"/>
      <c r="U426" s="98"/>
      <c r="V426" s="98"/>
      <c r="W426" s="110">
        <v>44500</v>
      </c>
      <c r="X426" s="98"/>
      <c r="Y426" s="114"/>
      <c r="Z426" s="98"/>
      <c r="AA426" s="114"/>
      <c r="AB426" s="114"/>
      <c r="AC426" s="114"/>
      <c r="AD426" s="114"/>
      <c r="AE426" s="98"/>
      <c r="AF426" s="101"/>
      <c r="AG426" s="178"/>
      <c r="AH426" s="734"/>
      <c r="AI426" s="98"/>
      <c r="AJ426" s="114"/>
      <c r="AK426" s="100"/>
      <c r="AL426" s="114"/>
      <c r="AM426" s="98"/>
      <c r="AN426" s="98"/>
      <c r="AO426" s="114"/>
      <c r="AP426" s="98"/>
      <c r="AQ426" s="114"/>
      <c r="AR426" s="114"/>
      <c r="AS426" s="114"/>
      <c r="AT426" s="114"/>
      <c r="AU426" s="98"/>
      <c r="AV426" s="98"/>
      <c r="AW426" s="114"/>
      <c r="AX426" s="114"/>
      <c r="AY426" s="98"/>
      <c r="AZ426" s="114"/>
      <c r="BA426" s="100"/>
      <c r="BB426" s="98"/>
      <c r="BC426" s="98"/>
      <c r="BD426" s="98"/>
      <c r="BE426" s="114"/>
      <c r="BF426" s="114"/>
      <c r="BG426" s="98"/>
      <c r="BH426" s="735"/>
      <c r="BI426" s="100"/>
      <c r="BJ426" s="100" t="s">
        <v>7184</v>
      </c>
      <c r="BK426" s="98"/>
      <c r="BL426" s="110">
        <v>44500</v>
      </c>
      <c r="BM426" s="176" t="s">
        <v>7183</v>
      </c>
      <c r="BN426" s="109">
        <v>1</v>
      </c>
      <c r="BO426" s="736">
        <v>44508</v>
      </c>
      <c r="BP426" s="731" t="s">
        <v>7185</v>
      </c>
      <c r="BQ426" s="98" t="s">
        <v>139</v>
      </c>
      <c r="BR426" s="110">
        <v>44512</v>
      </c>
      <c r="BS426" s="737" t="s">
        <v>7186</v>
      </c>
      <c r="BT426" s="98" t="s">
        <v>128</v>
      </c>
      <c r="BU426" s="109">
        <v>1</v>
      </c>
      <c r="BV426" s="98" t="s">
        <v>257</v>
      </c>
      <c r="BW426" s="98"/>
      <c r="BX426" s="98"/>
      <c r="BY426" s="98"/>
      <c r="BZ426" s="98"/>
      <c r="CA426" s="98"/>
      <c r="CB426" s="98"/>
      <c r="CC426" s="98"/>
      <c r="CD426" s="98"/>
      <c r="CE426" s="98"/>
      <c r="CF426" s="98"/>
      <c r="CG426" s="98" t="s">
        <v>140</v>
      </c>
      <c r="CH426" s="169"/>
      <c r="CI426" s="100"/>
      <c r="CJ426" s="98"/>
      <c r="CK426" s="98"/>
      <c r="CL426" s="731"/>
      <c r="CM426" s="100"/>
      <c r="CN426" s="100" t="s">
        <v>202</v>
      </c>
      <c r="CO426" s="731"/>
      <c r="CP426" s="738">
        <v>312</v>
      </c>
      <c r="CQ426" s="739">
        <v>2</v>
      </c>
      <c r="CR426" s="740" t="s">
        <v>7187</v>
      </c>
      <c r="CS426" s="740" t="s">
        <v>7188</v>
      </c>
      <c r="CT426" s="741" t="s">
        <v>202</v>
      </c>
      <c r="CU426" s="742" t="s">
        <v>2521</v>
      </c>
      <c r="CV426" s="738">
        <v>312</v>
      </c>
      <c r="CW426" s="738"/>
      <c r="CX426" s="738"/>
      <c r="CY426" s="738"/>
      <c r="CZ426" s="738"/>
      <c r="DA426" s="738"/>
      <c r="DB426" s="738"/>
      <c r="DC426" s="738"/>
      <c r="DD426" s="738"/>
      <c r="DE426" s="738"/>
      <c r="DF426" s="738"/>
      <c r="DG426" s="738"/>
      <c r="DH426" s="738"/>
      <c r="DI426" s="738"/>
      <c r="DJ426" s="738"/>
      <c r="DK426" s="738"/>
      <c r="DL426" s="738"/>
      <c r="DM426" s="738"/>
      <c r="DN426" s="738"/>
      <c r="DO426" s="738"/>
      <c r="DP426" s="738"/>
    </row>
    <row r="427" spans="1:120" ht="27" customHeight="1">
      <c r="A427" s="98">
        <v>0</v>
      </c>
      <c r="B427" s="98">
        <v>28</v>
      </c>
      <c r="C427" s="103" t="s">
        <v>99</v>
      </c>
      <c r="D427" s="100">
        <v>2021</v>
      </c>
      <c r="E427" s="100" t="s">
        <v>2485</v>
      </c>
      <c r="F427" s="173">
        <v>44414</v>
      </c>
      <c r="G427" s="173"/>
      <c r="H427" s="103" t="s">
        <v>102</v>
      </c>
      <c r="I427" s="175" t="s">
        <v>2503</v>
      </c>
      <c r="J427" s="175" t="s">
        <v>2504</v>
      </c>
      <c r="K427" s="102" t="s">
        <v>2505</v>
      </c>
      <c r="L427" s="104" t="s">
        <v>146</v>
      </c>
      <c r="M427" s="731" t="s">
        <v>2506</v>
      </c>
      <c r="N427" s="732"/>
      <c r="O427" s="268">
        <v>1</v>
      </c>
      <c r="P427" s="176" t="s">
        <v>2507</v>
      </c>
      <c r="Q427" s="104" t="s">
        <v>4225</v>
      </c>
      <c r="R427" s="176" t="s">
        <v>2508</v>
      </c>
      <c r="S427" s="733">
        <v>44440</v>
      </c>
      <c r="T427" s="733">
        <v>44771</v>
      </c>
      <c r="U427" s="98"/>
      <c r="V427" s="98"/>
      <c r="W427" s="110">
        <v>44771</v>
      </c>
      <c r="X427" s="98"/>
      <c r="Y427" s="114"/>
      <c r="Z427" s="98"/>
      <c r="AA427" s="114"/>
      <c r="AB427" s="114"/>
      <c r="AC427" s="114"/>
      <c r="AD427" s="114"/>
      <c r="AE427" s="98"/>
      <c r="AF427" s="101"/>
      <c r="AG427" s="178"/>
      <c r="AH427" s="734"/>
      <c r="AI427" s="98"/>
      <c r="AJ427" s="114"/>
      <c r="AK427" s="100"/>
      <c r="AL427" s="114"/>
      <c r="AM427" s="98"/>
      <c r="AN427" s="98"/>
      <c r="AO427" s="114"/>
      <c r="AP427" s="98"/>
      <c r="AQ427" s="114"/>
      <c r="AR427" s="114"/>
      <c r="AS427" s="114"/>
      <c r="AT427" s="114"/>
      <c r="AU427" s="98"/>
      <c r="AV427" s="98"/>
      <c r="AW427" s="114"/>
      <c r="AX427" s="114"/>
      <c r="AY427" s="98"/>
      <c r="AZ427" s="114"/>
      <c r="BA427" s="100"/>
      <c r="BB427" s="98"/>
      <c r="BC427" s="98"/>
      <c r="BD427" s="98"/>
      <c r="BE427" s="114"/>
      <c r="BF427" s="114"/>
      <c r="BG427" s="98"/>
      <c r="BH427" s="735"/>
      <c r="BI427" s="100"/>
      <c r="BJ427" s="100" t="s">
        <v>7184</v>
      </c>
      <c r="BK427" s="98"/>
      <c r="BL427" s="101">
        <v>44500</v>
      </c>
      <c r="BM427" s="743" t="s">
        <v>2509</v>
      </c>
      <c r="BN427" s="109">
        <v>0</v>
      </c>
      <c r="BO427" s="110">
        <v>44508</v>
      </c>
      <c r="BP427" s="731" t="s">
        <v>2510</v>
      </c>
      <c r="BQ427" s="100" t="s">
        <v>2420</v>
      </c>
      <c r="BR427" s="110">
        <v>44517</v>
      </c>
      <c r="BS427" s="737" t="s">
        <v>7189</v>
      </c>
      <c r="BT427" s="98" t="s">
        <v>128</v>
      </c>
      <c r="BU427" s="109">
        <v>0</v>
      </c>
      <c r="BV427" s="98" t="s">
        <v>133</v>
      </c>
      <c r="BW427" s="98"/>
      <c r="BX427" s="98"/>
      <c r="BY427" s="98"/>
      <c r="BZ427" s="98"/>
      <c r="CA427" s="98"/>
      <c r="CB427" s="98"/>
      <c r="CC427" s="98"/>
      <c r="CD427" s="98"/>
      <c r="CE427" s="98"/>
      <c r="CF427" s="98"/>
      <c r="CG427" s="98" t="s">
        <v>140</v>
      </c>
      <c r="CH427" s="114"/>
      <c r="CI427" s="100"/>
      <c r="CJ427" s="98"/>
      <c r="CK427" s="98"/>
      <c r="CL427" s="98"/>
      <c r="CM427" s="744" t="s">
        <v>368</v>
      </c>
      <c r="CN427" s="270" t="s">
        <v>261</v>
      </c>
      <c r="CO427" s="731" t="s">
        <v>2514</v>
      </c>
      <c r="CP427" s="738">
        <v>313</v>
      </c>
      <c r="CQ427" s="739">
        <v>31</v>
      </c>
      <c r="CR427" s="738"/>
      <c r="CS427" s="738"/>
      <c r="CT427" s="738"/>
      <c r="CU427" s="738"/>
      <c r="CV427" s="738"/>
      <c r="CW427" s="738"/>
      <c r="CX427" s="738"/>
      <c r="CY427" s="738"/>
      <c r="CZ427" s="738"/>
      <c r="DA427" s="738"/>
      <c r="DB427" s="738"/>
      <c r="DC427" s="738"/>
      <c r="DD427" s="738"/>
      <c r="DE427" s="738"/>
      <c r="DF427" s="738"/>
      <c r="DG427" s="738"/>
      <c r="DH427" s="738"/>
      <c r="DI427" s="738"/>
      <c r="DJ427" s="738"/>
      <c r="DK427" s="738"/>
      <c r="DL427" s="738"/>
      <c r="DM427" s="738"/>
      <c r="DN427" s="738"/>
      <c r="DO427" s="738"/>
      <c r="DP427" s="738"/>
    </row>
    <row r="428" spans="1:120" ht="27" customHeight="1">
      <c r="A428" s="98">
        <v>410</v>
      </c>
      <c r="B428" s="98">
        <v>27</v>
      </c>
      <c r="C428" s="103" t="s">
        <v>99</v>
      </c>
      <c r="D428" s="100">
        <v>2021</v>
      </c>
      <c r="E428" s="100" t="s">
        <v>2485</v>
      </c>
      <c r="F428" s="173">
        <v>44414</v>
      </c>
      <c r="G428" s="173"/>
      <c r="H428" s="103" t="s">
        <v>102</v>
      </c>
      <c r="I428" s="102" t="s">
        <v>2516</v>
      </c>
      <c r="J428" s="102" t="s">
        <v>2517</v>
      </c>
      <c r="K428" s="102" t="s">
        <v>2518</v>
      </c>
      <c r="L428" s="104" t="s">
        <v>146</v>
      </c>
      <c r="M428" s="731" t="s">
        <v>2519</v>
      </c>
      <c r="N428" s="732"/>
      <c r="O428" s="268">
        <v>1</v>
      </c>
      <c r="P428" s="176" t="s">
        <v>2520</v>
      </c>
      <c r="Q428" s="104" t="s">
        <v>2521</v>
      </c>
      <c r="R428" s="176" t="s">
        <v>2522</v>
      </c>
      <c r="S428" s="733">
        <v>44470</v>
      </c>
      <c r="T428" s="733">
        <v>44620</v>
      </c>
      <c r="U428" s="98"/>
      <c r="V428" s="98"/>
      <c r="W428" s="110">
        <v>44620</v>
      </c>
      <c r="X428" s="98"/>
      <c r="Y428" s="114"/>
      <c r="Z428" s="98"/>
      <c r="AA428" s="114"/>
      <c r="AB428" s="114"/>
      <c r="AC428" s="114"/>
      <c r="AD428" s="114"/>
      <c r="AE428" s="98"/>
      <c r="AF428" s="101"/>
      <c r="AG428" s="178"/>
      <c r="AH428" s="734"/>
      <c r="AI428" s="98"/>
      <c r="AJ428" s="114"/>
      <c r="AK428" s="100"/>
      <c r="AL428" s="114"/>
      <c r="AM428" s="98"/>
      <c r="AN428" s="98"/>
      <c r="AO428" s="114"/>
      <c r="AP428" s="98"/>
      <c r="AQ428" s="114"/>
      <c r="AR428" s="114"/>
      <c r="AS428" s="114"/>
      <c r="AT428" s="114"/>
      <c r="AU428" s="98"/>
      <c r="AV428" s="98"/>
      <c r="AW428" s="114"/>
      <c r="AX428" s="114"/>
      <c r="AY428" s="98"/>
      <c r="AZ428" s="114"/>
      <c r="BA428" s="100"/>
      <c r="BB428" s="98"/>
      <c r="BC428" s="98"/>
      <c r="BD428" s="98"/>
      <c r="BE428" s="114"/>
      <c r="BF428" s="114"/>
      <c r="BG428" s="98"/>
      <c r="BH428" s="735"/>
      <c r="BI428" s="100"/>
      <c r="BJ428" s="100" t="s">
        <v>7184</v>
      </c>
      <c r="BK428" s="98"/>
      <c r="BL428" s="110">
        <v>44500</v>
      </c>
      <c r="BM428" s="102" t="s">
        <v>2523</v>
      </c>
      <c r="BN428" s="109">
        <v>0.02</v>
      </c>
      <c r="BO428" s="736">
        <v>44508</v>
      </c>
      <c r="BP428" s="731" t="s">
        <v>7190</v>
      </c>
      <c r="BQ428" s="98" t="s">
        <v>2420</v>
      </c>
      <c r="BR428" s="110">
        <v>44512</v>
      </c>
      <c r="BS428" s="737" t="s">
        <v>2525</v>
      </c>
      <c r="BT428" s="98" t="s">
        <v>128</v>
      </c>
      <c r="BU428" s="109">
        <v>0</v>
      </c>
      <c r="BV428" s="98" t="s">
        <v>133</v>
      </c>
      <c r="BW428" s="98"/>
      <c r="BX428" s="98"/>
      <c r="BY428" s="98"/>
      <c r="BZ428" s="98"/>
      <c r="CA428" s="98"/>
      <c r="CB428" s="98"/>
      <c r="CC428" s="98"/>
      <c r="CD428" s="98"/>
      <c r="CE428" s="98"/>
      <c r="CF428" s="98"/>
      <c r="CG428" s="98" t="s">
        <v>140</v>
      </c>
      <c r="CH428" s="114"/>
      <c r="CI428" s="100"/>
      <c r="CJ428" s="98"/>
      <c r="CK428" s="98"/>
      <c r="CL428" s="98"/>
      <c r="CM428" s="100"/>
      <c r="CN428" s="744" t="s">
        <v>141</v>
      </c>
      <c r="CO428" s="731"/>
      <c r="CP428" s="738">
        <v>314</v>
      </c>
      <c r="CQ428" s="739">
        <v>3</v>
      </c>
      <c r="CR428" s="740" t="s">
        <v>2533</v>
      </c>
      <c r="CS428" s="740" t="s">
        <v>2534</v>
      </c>
      <c r="CT428" s="745" t="s">
        <v>2040</v>
      </c>
      <c r="CU428" s="742" t="s">
        <v>2521</v>
      </c>
      <c r="CV428" s="738">
        <v>314</v>
      </c>
      <c r="CW428" s="738"/>
      <c r="CX428" s="738"/>
      <c r="CY428" s="738"/>
      <c r="CZ428" s="738"/>
      <c r="DA428" s="738"/>
      <c r="DB428" s="738"/>
      <c r="DC428" s="738"/>
      <c r="DD428" s="738"/>
      <c r="DE428" s="738"/>
      <c r="DF428" s="738"/>
      <c r="DG428" s="738"/>
      <c r="DH428" s="738"/>
      <c r="DI428" s="738"/>
      <c r="DJ428" s="738"/>
      <c r="DK428" s="738"/>
      <c r="DL428" s="738"/>
      <c r="DM428" s="738"/>
      <c r="DN428" s="738"/>
      <c r="DO428" s="738"/>
      <c r="DP428" s="738"/>
    </row>
    <row r="429" spans="1:120" ht="27" customHeight="1">
      <c r="A429" s="98">
        <v>0</v>
      </c>
      <c r="B429" s="98">
        <v>27</v>
      </c>
      <c r="C429" s="103" t="s">
        <v>99</v>
      </c>
      <c r="D429" s="100">
        <v>2021</v>
      </c>
      <c r="E429" s="100" t="s">
        <v>2485</v>
      </c>
      <c r="F429" s="173">
        <v>44414</v>
      </c>
      <c r="G429" s="173"/>
      <c r="H429" s="103" t="s">
        <v>102</v>
      </c>
      <c r="I429" s="102" t="s">
        <v>2535</v>
      </c>
      <c r="J429" s="102" t="s">
        <v>2536</v>
      </c>
      <c r="K429" s="102" t="s">
        <v>2518</v>
      </c>
      <c r="L429" s="104" t="s">
        <v>146</v>
      </c>
      <c r="M429" s="731" t="s">
        <v>2537</v>
      </c>
      <c r="N429" s="732"/>
      <c r="O429" s="268">
        <v>1</v>
      </c>
      <c r="P429" s="176" t="s">
        <v>2538</v>
      </c>
      <c r="Q429" s="104" t="s">
        <v>4225</v>
      </c>
      <c r="R429" s="176" t="s">
        <v>2508</v>
      </c>
      <c r="S429" s="733">
        <v>44440</v>
      </c>
      <c r="T429" s="733">
        <v>44771</v>
      </c>
      <c r="U429" s="98"/>
      <c r="V429" s="98"/>
      <c r="W429" s="110">
        <v>44771</v>
      </c>
      <c r="X429" s="98"/>
      <c r="Y429" s="114"/>
      <c r="Z429" s="98"/>
      <c r="AA429" s="114"/>
      <c r="AB429" s="114"/>
      <c r="AC429" s="114"/>
      <c r="AD429" s="114"/>
      <c r="AE429" s="98"/>
      <c r="AF429" s="101"/>
      <c r="AG429" s="178"/>
      <c r="AH429" s="734"/>
      <c r="AI429" s="98"/>
      <c r="AJ429" s="114"/>
      <c r="AK429" s="100"/>
      <c r="AL429" s="114"/>
      <c r="AM429" s="98"/>
      <c r="AN429" s="98"/>
      <c r="AO429" s="114"/>
      <c r="AP429" s="98"/>
      <c r="AQ429" s="114"/>
      <c r="AR429" s="114"/>
      <c r="AS429" s="114"/>
      <c r="AT429" s="114"/>
      <c r="AU429" s="98"/>
      <c r="AV429" s="98"/>
      <c r="AW429" s="114"/>
      <c r="AX429" s="114"/>
      <c r="AY429" s="98"/>
      <c r="AZ429" s="114"/>
      <c r="BA429" s="100"/>
      <c r="BB429" s="98"/>
      <c r="BC429" s="98"/>
      <c r="BD429" s="98"/>
      <c r="BE429" s="114"/>
      <c r="BF429" s="114"/>
      <c r="BG429" s="98"/>
      <c r="BH429" s="735"/>
      <c r="BI429" s="100"/>
      <c r="BJ429" s="100" t="s">
        <v>7184</v>
      </c>
      <c r="BK429" s="98"/>
      <c r="BL429" s="101">
        <v>44500</v>
      </c>
      <c r="BM429" s="743" t="s">
        <v>2509</v>
      </c>
      <c r="BN429" s="109">
        <v>0</v>
      </c>
      <c r="BO429" s="110">
        <v>44508</v>
      </c>
      <c r="BP429" s="731" t="s">
        <v>2553</v>
      </c>
      <c r="BQ429" s="100" t="s">
        <v>2420</v>
      </c>
      <c r="BR429" s="110">
        <v>44517</v>
      </c>
      <c r="BS429" s="737" t="s">
        <v>7189</v>
      </c>
      <c r="BT429" s="98" t="s">
        <v>128</v>
      </c>
      <c r="BU429" s="109">
        <v>0</v>
      </c>
      <c r="BV429" s="98" t="s">
        <v>133</v>
      </c>
      <c r="BW429" s="98"/>
      <c r="BX429" s="98"/>
      <c r="BY429" s="98"/>
      <c r="BZ429" s="98"/>
      <c r="CA429" s="98"/>
      <c r="CB429" s="98"/>
      <c r="CC429" s="98"/>
      <c r="CD429" s="98"/>
      <c r="CE429" s="98"/>
      <c r="CF429" s="98"/>
      <c r="CG429" s="98" t="s">
        <v>140</v>
      </c>
      <c r="CH429" s="114"/>
      <c r="CI429" s="100"/>
      <c r="CJ429" s="98"/>
      <c r="CK429" s="98"/>
      <c r="CL429" s="98"/>
      <c r="CM429" s="744" t="s">
        <v>2543</v>
      </c>
      <c r="CN429" s="746" t="s">
        <v>202</v>
      </c>
      <c r="CO429" s="731" t="s">
        <v>2544</v>
      </c>
      <c r="CP429" s="738">
        <v>315</v>
      </c>
      <c r="CQ429" s="739">
        <v>32</v>
      </c>
      <c r="CR429" s="738"/>
      <c r="CS429" s="738"/>
      <c r="CT429" s="738"/>
      <c r="CU429" s="738"/>
      <c r="CV429" s="738"/>
      <c r="CW429" s="738"/>
      <c r="CX429" s="738"/>
      <c r="CY429" s="738"/>
      <c r="CZ429" s="738"/>
      <c r="DA429" s="738"/>
      <c r="DB429" s="738"/>
      <c r="DC429" s="738"/>
      <c r="DD429" s="738"/>
      <c r="DE429" s="738"/>
      <c r="DF429" s="738"/>
      <c r="DG429" s="738"/>
      <c r="DH429" s="738"/>
      <c r="DI429" s="738"/>
      <c r="DJ429" s="738"/>
      <c r="DK429" s="738"/>
      <c r="DL429" s="738"/>
      <c r="DM429" s="738"/>
      <c r="DN429" s="738"/>
      <c r="DO429" s="738"/>
      <c r="DP429" s="738"/>
    </row>
    <row r="430" spans="1:120" ht="38.25" customHeight="1">
      <c r="A430" s="54">
        <v>29</v>
      </c>
      <c r="B430" s="54">
        <v>14</v>
      </c>
      <c r="C430" s="55" t="s">
        <v>99</v>
      </c>
      <c r="D430" s="56">
        <v>2019</v>
      </c>
      <c r="E430" s="56" t="s">
        <v>5056</v>
      </c>
      <c r="F430" s="57">
        <v>43707</v>
      </c>
      <c r="G430" s="368" t="s">
        <v>7191</v>
      </c>
      <c r="H430" s="59" t="s">
        <v>102</v>
      </c>
      <c r="I430" s="58" t="s">
        <v>7192</v>
      </c>
      <c r="J430" s="58" t="s">
        <v>7193</v>
      </c>
      <c r="K430" s="58" t="s">
        <v>7194</v>
      </c>
      <c r="L430" s="60" t="s">
        <v>146</v>
      </c>
      <c r="M430" s="623" t="s">
        <v>7195</v>
      </c>
      <c r="N430" s="747"/>
      <c r="O430" s="56">
        <v>4</v>
      </c>
      <c r="P430" s="56" t="s">
        <v>5120</v>
      </c>
      <c r="Q430" s="55" t="s">
        <v>109</v>
      </c>
      <c r="R430" s="56" t="s">
        <v>602</v>
      </c>
      <c r="S430" s="65">
        <v>43724</v>
      </c>
      <c r="T430" s="65">
        <v>43738</v>
      </c>
      <c r="U430" s="60"/>
      <c r="V430" s="54"/>
      <c r="W430" s="65">
        <v>43738</v>
      </c>
      <c r="X430" s="82"/>
      <c r="Y430" s="207"/>
      <c r="Z430" s="84"/>
      <c r="AA430" s="85"/>
      <c r="AB430" s="83"/>
      <c r="AC430" s="83"/>
      <c r="AD430" s="83"/>
      <c r="AE430" s="84"/>
      <c r="AF430" s="65">
        <v>43799</v>
      </c>
      <c r="AG430" s="62"/>
      <c r="AH430" s="62"/>
      <c r="AI430" s="57">
        <v>43809</v>
      </c>
      <c r="AJ430" s="623" t="s">
        <v>7196</v>
      </c>
      <c r="AK430" s="62" t="s">
        <v>114</v>
      </c>
      <c r="AL430" s="66">
        <v>0</v>
      </c>
      <c r="AM430" s="54" t="s">
        <v>115</v>
      </c>
      <c r="AN430" s="57">
        <v>44043</v>
      </c>
      <c r="AO430" s="62" t="s">
        <v>152</v>
      </c>
      <c r="AP430" s="54"/>
      <c r="AQ430" s="57">
        <v>44067</v>
      </c>
      <c r="AR430" s="67" t="s">
        <v>7197</v>
      </c>
      <c r="AS430" s="62" t="s">
        <v>119</v>
      </c>
      <c r="AT430" s="69">
        <v>0</v>
      </c>
      <c r="AU430" s="54" t="s">
        <v>115</v>
      </c>
      <c r="AV430" s="57">
        <v>44169</v>
      </c>
      <c r="AW430" s="626"/>
      <c r="AX430" s="54"/>
      <c r="AY430" s="57">
        <v>44182</v>
      </c>
      <c r="AZ430" s="627" t="s">
        <v>7198</v>
      </c>
      <c r="BA430" s="56" t="s">
        <v>119</v>
      </c>
      <c r="BB430" s="698" t="s">
        <v>7199</v>
      </c>
      <c r="BC430" s="54" t="s">
        <v>115</v>
      </c>
      <c r="BD430" s="57">
        <v>44286</v>
      </c>
      <c r="BE430" s="627" t="s">
        <v>7200</v>
      </c>
      <c r="BF430" s="68">
        <v>0</v>
      </c>
      <c r="BG430" s="57">
        <v>44335</v>
      </c>
      <c r="BH430" s="627" t="s">
        <v>7201</v>
      </c>
      <c r="BI430" s="56" t="s">
        <v>123</v>
      </c>
      <c r="BJ430" s="698" t="s">
        <v>7202</v>
      </c>
      <c r="BK430" s="54" t="s">
        <v>115</v>
      </c>
      <c r="BL430" s="71">
        <v>44500</v>
      </c>
      <c r="BM430" s="368" t="s">
        <v>7203</v>
      </c>
      <c r="BN430" s="68">
        <v>0.5</v>
      </c>
      <c r="BO430" s="71">
        <v>44508</v>
      </c>
      <c r="BP430" s="368" t="s">
        <v>7204</v>
      </c>
      <c r="BQ430" s="56" t="s">
        <v>126</v>
      </c>
      <c r="BR430" s="71">
        <v>44520</v>
      </c>
      <c r="BS430" s="368" t="s">
        <v>7205</v>
      </c>
      <c r="BT430" s="54" t="s">
        <v>128</v>
      </c>
      <c r="BU430" s="68">
        <v>0.5</v>
      </c>
      <c r="BV430" s="54" t="s">
        <v>129</v>
      </c>
      <c r="BW430" s="71">
        <v>44610</v>
      </c>
      <c r="BX430" s="368" t="s">
        <v>7203</v>
      </c>
      <c r="BY430" s="68">
        <v>0.9</v>
      </c>
      <c r="BZ430" s="89">
        <v>44635</v>
      </c>
      <c r="CA430" s="623" t="s">
        <v>7206</v>
      </c>
      <c r="CB430" s="81" t="s">
        <v>597</v>
      </c>
      <c r="CC430" s="74">
        <v>1</v>
      </c>
      <c r="CD430" s="68" t="s">
        <v>257</v>
      </c>
      <c r="CE430" s="68"/>
      <c r="CF430" s="68"/>
      <c r="CG430" s="68"/>
      <c r="CH430" s="68"/>
      <c r="CI430" s="68"/>
      <c r="CJ430" s="68"/>
      <c r="CK430" s="68"/>
      <c r="CL430" s="68"/>
      <c r="CM430" s="68"/>
      <c r="CN430" s="68"/>
      <c r="CO430" s="60" t="s">
        <v>260</v>
      </c>
      <c r="CP430" s="60" t="s">
        <v>260</v>
      </c>
      <c r="CQ430" s="56" t="s">
        <v>4218</v>
      </c>
      <c r="CR430" s="67" t="s">
        <v>3767</v>
      </c>
      <c r="CS430" s="56" t="s">
        <v>597</v>
      </c>
      <c r="CT430" s="71">
        <v>44635</v>
      </c>
      <c r="CU430" s="54" t="s">
        <v>310</v>
      </c>
      <c r="CV430" s="748" t="s">
        <v>7207</v>
      </c>
      <c r="CW430" s="626"/>
      <c r="CX430" s="626"/>
      <c r="CY430" s="626"/>
      <c r="CZ430" s="626"/>
      <c r="DA430" s="626"/>
      <c r="DB430" s="626"/>
      <c r="DC430" s="626"/>
      <c r="DD430" s="626"/>
      <c r="DE430" s="626"/>
      <c r="DF430" s="626"/>
      <c r="DG430" s="626"/>
      <c r="DH430" s="626"/>
      <c r="DI430" s="626"/>
      <c r="DJ430" s="626"/>
      <c r="DK430" s="626"/>
      <c r="DL430" s="626"/>
      <c r="DM430" s="626"/>
      <c r="DN430" s="626"/>
      <c r="DO430" s="626"/>
      <c r="DP430" s="626"/>
    </row>
    <row r="431" spans="1:120" ht="38.25" customHeight="1">
      <c r="A431" s="54">
        <v>35</v>
      </c>
      <c r="B431" s="54">
        <v>16</v>
      </c>
      <c r="C431" s="55" t="s">
        <v>99</v>
      </c>
      <c r="D431" s="56">
        <v>2019</v>
      </c>
      <c r="E431" s="56" t="s">
        <v>5669</v>
      </c>
      <c r="F431" s="57">
        <v>43783</v>
      </c>
      <c r="G431" s="368" t="s">
        <v>7208</v>
      </c>
      <c r="H431" s="59" t="s">
        <v>102</v>
      </c>
      <c r="I431" s="58" t="s">
        <v>7209</v>
      </c>
      <c r="J431" s="58" t="s">
        <v>7210</v>
      </c>
      <c r="K431" s="58" t="s">
        <v>7194</v>
      </c>
      <c r="L431" s="60" t="s">
        <v>146</v>
      </c>
      <c r="M431" s="368" t="s">
        <v>7195</v>
      </c>
      <c r="N431" s="747"/>
      <c r="O431" s="56">
        <v>4</v>
      </c>
      <c r="P431" s="56" t="s">
        <v>5120</v>
      </c>
      <c r="Q431" s="55" t="s">
        <v>109</v>
      </c>
      <c r="R431" s="170" t="s">
        <v>602</v>
      </c>
      <c r="S431" s="57">
        <v>43801</v>
      </c>
      <c r="T431" s="65">
        <v>43830</v>
      </c>
      <c r="U431" s="60"/>
      <c r="V431" s="54"/>
      <c r="W431" s="65">
        <v>43830</v>
      </c>
      <c r="X431" s="82"/>
      <c r="Y431" s="83"/>
      <c r="Z431" s="84"/>
      <c r="AA431" s="85"/>
      <c r="AB431" s="62"/>
      <c r="AC431" s="62"/>
      <c r="AD431" s="62"/>
      <c r="AE431" s="54"/>
      <c r="AF431" s="65">
        <v>43799</v>
      </c>
      <c r="AG431" s="62"/>
      <c r="AH431" s="626"/>
      <c r="AI431" s="57">
        <v>43809</v>
      </c>
      <c r="AJ431" s="368" t="s">
        <v>150</v>
      </c>
      <c r="AK431" s="62" t="s">
        <v>114</v>
      </c>
      <c r="AL431" s="66">
        <v>0</v>
      </c>
      <c r="AM431" s="54" t="s">
        <v>151</v>
      </c>
      <c r="AN431" s="57">
        <v>44043</v>
      </c>
      <c r="AO431" s="62" t="s">
        <v>152</v>
      </c>
      <c r="AP431" s="54"/>
      <c r="AQ431" s="57">
        <v>44067</v>
      </c>
      <c r="AR431" s="58" t="s">
        <v>7211</v>
      </c>
      <c r="AS431" s="62" t="s">
        <v>119</v>
      </c>
      <c r="AT431" s="69">
        <v>0</v>
      </c>
      <c r="AU431" s="54" t="s">
        <v>115</v>
      </c>
      <c r="AV431" s="57">
        <v>44169</v>
      </c>
      <c r="AW431" s="653"/>
      <c r="AX431" s="54"/>
      <c r="AY431" s="57">
        <v>44182</v>
      </c>
      <c r="AZ431" s="627" t="s">
        <v>7198</v>
      </c>
      <c r="BA431" s="56" t="s">
        <v>119</v>
      </c>
      <c r="BB431" s="698" t="s">
        <v>7199</v>
      </c>
      <c r="BC431" s="54" t="s">
        <v>115</v>
      </c>
      <c r="BD431" s="57">
        <v>44286</v>
      </c>
      <c r="BE431" s="368" t="s">
        <v>7212</v>
      </c>
      <c r="BF431" s="68">
        <v>0</v>
      </c>
      <c r="BG431" s="57">
        <v>44335</v>
      </c>
      <c r="BH431" s="627" t="s">
        <v>7201</v>
      </c>
      <c r="BI431" s="56" t="s">
        <v>123</v>
      </c>
      <c r="BJ431" s="698" t="s">
        <v>7202</v>
      </c>
      <c r="BK431" s="54" t="s">
        <v>115</v>
      </c>
      <c r="BL431" s="71">
        <v>44500</v>
      </c>
      <c r="BM431" s="368" t="s">
        <v>7203</v>
      </c>
      <c r="BN431" s="68">
        <v>0.5</v>
      </c>
      <c r="BO431" s="71">
        <v>44508</v>
      </c>
      <c r="BP431" s="368" t="s">
        <v>7204</v>
      </c>
      <c r="BQ431" s="56" t="s">
        <v>126</v>
      </c>
      <c r="BR431" s="71">
        <v>44520</v>
      </c>
      <c r="BS431" s="368" t="s">
        <v>7213</v>
      </c>
      <c r="BT431" s="54" t="s">
        <v>128</v>
      </c>
      <c r="BU431" s="68">
        <v>0.5</v>
      </c>
      <c r="BV431" s="54" t="s">
        <v>129</v>
      </c>
      <c r="BW431" s="71">
        <v>44610</v>
      </c>
      <c r="BX431" s="368" t="s">
        <v>7203</v>
      </c>
      <c r="BY431" s="68">
        <v>0.9</v>
      </c>
      <c r="BZ431" s="89">
        <v>44635</v>
      </c>
      <c r="CA431" s="623" t="s">
        <v>7214</v>
      </c>
      <c r="CB431" s="81" t="s">
        <v>597</v>
      </c>
      <c r="CC431" s="74">
        <v>1</v>
      </c>
      <c r="CD431" s="68" t="s">
        <v>257</v>
      </c>
      <c r="CE431" s="68"/>
      <c r="CF431" s="68"/>
      <c r="CG431" s="68"/>
      <c r="CH431" s="68"/>
      <c r="CI431" s="68"/>
      <c r="CJ431" s="68"/>
      <c r="CK431" s="68"/>
      <c r="CL431" s="68"/>
      <c r="CM431" s="68"/>
      <c r="CN431" s="68"/>
      <c r="CO431" s="60" t="s">
        <v>260</v>
      </c>
      <c r="CP431" s="60" t="s">
        <v>260</v>
      </c>
      <c r="CQ431" s="56" t="s">
        <v>4218</v>
      </c>
      <c r="CR431" s="67" t="s">
        <v>3767</v>
      </c>
      <c r="CS431" s="56" t="s">
        <v>597</v>
      </c>
      <c r="CT431" s="71">
        <v>44635</v>
      </c>
      <c r="CU431" s="54" t="s">
        <v>310</v>
      </c>
      <c r="CV431" s="748" t="s">
        <v>7215</v>
      </c>
      <c r="CW431" s="626"/>
      <c r="CX431" s="626"/>
      <c r="CY431" s="626"/>
      <c r="CZ431" s="626"/>
      <c r="DA431" s="626"/>
      <c r="DB431" s="626"/>
      <c r="DC431" s="626"/>
      <c r="DD431" s="626"/>
      <c r="DE431" s="626"/>
      <c r="DF431" s="626"/>
      <c r="DG431" s="626"/>
      <c r="DH431" s="626"/>
      <c r="DI431" s="626"/>
      <c r="DJ431" s="626"/>
      <c r="DK431" s="626"/>
      <c r="DL431" s="626"/>
      <c r="DM431" s="626"/>
      <c r="DN431" s="626"/>
      <c r="DO431" s="626"/>
      <c r="DP431" s="626"/>
    </row>
    <row r="432" spans="1:120" ht="38.25" customHeight="1">
      <c r="A432" s="54">
        <v>76</v>
      </c>
      <c r="B432" s="54">
        <v>27</v>
      </c>
      <c r="C432" s="55" t="s">
        <v>99</v>
      </c>
      <c r="D432" s="56">
        <v>2019</v>
      </c>
      <c r="E432" s="56" t="s">
        <v>1050</v>
      </c>
      <c r="F432" s="57">
        <v>43707</v>
      </c>
      <c r="G432" s="368" t="s">
        <v>7216</v>
      </c>
      <c r="H432" s="59" t="s">
        <v>102</v>
      </c>
      <c r="I432" s="58" t="s">
        <v>6733</v>
      </c>
      <c r="J432" s="58" t="s">
        <v>6020</v>
      </c>
      <c r="K432" s="58" t="s">
        <v>6021</v>
      </c>
      <c r="L432" s="60" t="s">
        <v>146</v>
      </c>
      <c r="M432" s="623" t="s">
        <v>7217</v>
      </c>
      <c r="N432" s="747"/>
      <c r="O432" s="56">
        <v>7</v>
      </c>
      <c r="P432" s="56" t="s">
        <v>5120</v>
      </c>
      <c r="Q432" s="55" t="s">
        <v>533</v>
      </c>
      <c r="R432" s="54" t="s">
        <v>5115</v>
      </c>
      <c r="S432" s="65">
        <v>43724</v>
      </c>
      <c r="T432" s="65">
        <v>43805</v>
      </c>
      <c r="U432" s="60"/>
      <c r="V432" s="54"/>
      <c r="W432" s="65">
        <v>43805</v>
      </c>
      <c r="X432" s="82"/>
      <c r="Y432" s="207"/>
      <c r="Z432" s="84"/>
      <c r="AA432" s="85"/>
      <c r="AB432" s="83"/>
      <c r="AC432" s="83"/>
      <c r="AD432" s="83"/>
      <c r="AE432" s="84"/>
      <c r="AF432" s="65">
        <v>43799</v>
      </c>
      <c r="AG432" s="368" t="s">
        <v>7218</v>
      </c>
      <c r="AH432" s="54">
        <v>6</v>
      </c>
      <c r="AI432" s="57">
        <v>43811</v>
      </c>
      <c r="AJ432" s="368" t="s">
        <v>7219</v>
      </c>
      <c r="AK432" s="56" t="s">
        <v>1031</v>
      </c>
      <c r="AL432" s="66">
        <v>0.8571428571428571</v>
      </c>
      <c r="AM432" s="54" t="s">
        <v>133</v>
      </c>
      <c r="AN432" s="57">
        <v>44043</v>
      </c>
      <c r="AO432" s="62" t="s">
        <v>7220</v>
      </c>
      <c r="AP432" s="54"/>
      <c r="AQ432" s="57">
        <v>44067</v>
      </c>
      <c r="AR432" s="368" t="s">
        <v>7221</v>
      </c>
      <c r="AS432" s="54" t="s">
        <v>183</v>
      </c>
      <c r="AT432" s="68">
        <v>0.86</v>
      </c>
      <c r="AU432" s="54" t="s">
        <v>115</v>
      </c>
      <c r="AV432" s="57">
        <v>44168</v>
      </c>
      <c r="AW432" s="648" t="s">
        <v>7222</v>
      </c>
      <c r="AX432" s="68">
        <v>0.7</v>
      </c>
      <c r="AY432" s="57">
        <v>44181</v>
      </c>
      <c r="AZ432" s="67" t="s">
        <v>7223</v>
      </c>
      <c r="BA432" s="56" t="s">
        <v>186</v>
      </c>
      <c r="BB432" s="68">
        <v>0.86</v>
      </c>
      <c r="BC432" s="54" t="s">
        <v>115</v>
      </c>
      <c r="BD432" s="57">
        <v>44286</v>
      </c>
      <c r="BE432" s="368" t="s">
        <v>7224</v>
      </c>
      <c r="BF432" s="68">
        <v>0</v>
      </c>
      <c r="BG432" s="57">
        <v>44340</v>
      </c>
      <c r="BH432" s="627" t="s">
        <v>7225</v>
      </c>
      <c r="BI432" s="56" t="s">
        <v>123</v>
      </c>
      <c r="BJ432" s="68">
        <v>0</v>
      </c>
      <c r="BK432" s="54" t="s">
        <v>115</v>
      </c>
      <c r="BL432" s="71">
        <v>44500</v>
      </c>
      <c r="BM432" s="56" t="s">
        <v>7226</v>
      </c>
      <c r="BN432" s="68">
        <v>1</v>
      </c>
      <c r="BO432" s="71">
        <v>44508</v>
      </c>
      <c r="BP432" s="67" t="s">
        <v>7227</v>
      </c>
      <c r="BQ432" s="54" t="s">
        <v>139</v>
      </c>
      <c r="BR432" s="71">
        <v>44517</v>
      </c>
      <c r="BS432" s="56" t="s">
        <v>7228</v>
      </c>
      <c r="BT432" s="54" t="s">
        <v>220</v>
      </c>
      <c r="BU432" s="68">
        <v>0.8</v>
      </c>
      <c r="BV432" s="54" t="s">
        <v>129</v>
      </c>
      <c r="BW432" s="71"/>
      <c r="BX432" s="56"/>
      <c r="BY432" s="68"/>
      <c r="BZ432" s="66" t="s">
        <v>542</v>
      </c>
      <c r="CA432" s="66" t="s">
        <v>7229</v>
      </c>
      <c r="CB432" s="647" t="s">
        <v>544</v>
      </c>
      <c r="CC432" s="68">
        <v>1</v>
      </c>
      <c r="CD432" s="68" t="s">
        <v>257</v>
      </c>
      <c r="CE432" s="68"/>
      <c r="CF432" s="68"/>
      <c r="CG432" s="68"/>
      <c r="CH432" s="68"/>
      <c r="CI432" s="68"/>
      <c r="CJ432" s="68"/>
      <c r="CK432" s="68"/>
      <c r="CL432" s="68"/>
      <c r="CM432" s="68"/>
      <c r="CN432" s="68"/>
      <c r="CO432" s="60" t="s">
        <v>260</v>
      </c>
      <c r="CP432" s="60" t="s">
        <v>260</v>
      </c>
      <c r="CQ432" s="56" t="s">
        <v>4218</v>
      </c>
      <c r="CR432" s="62"/>
      <c r="CS432" s="56"/>
      <c r="CT432" s="57"/>
      <c r="CU432" s="54"/>
      <c r="CV432" s="62"/>
      <c r="CW432" s="626"/>
      <c r="CX432" s="626"/>
      <c r="CY432" s="626"/>
      <c r="CZ432" s="626"/>
      <c r="DA432" s="626"/>
      <c r="DB432" s="626"/>
      <c r="DC432" s="626"/>
      <c r="DD432" s="626"/>
      <c r="DE432" s="626"/>
      <c r="DF432" s="626"/>
      <c r="DG432" s="626"/>
      <c r="DH432" s="626"/>
      <c r="DI432" s="626"/>
      <c r="DJ432" s="626"/>
      <c r="DK432" s="626"/>
      <c r="DL432" s="626"/>
      <c r="DM432" s="626"/>
      <c r="DN432" s="626"/>
      <c r="DO432" s="626"/>
      <c r="DP432" s="626"/>
    </row>
    <row r="433" spans="1:120" ht="38.25" customHeight="1">
      <c r="A433" s="54">
        <v>80</v>
      </c>
      <c r="B433" s="54">
        <v>28</v>
      </c>
      <c r="C433" s="55" t="s">
        <v>99</v>
      </c>
      <c r="D433" s="56">
        <v>2019</v>
      </c>
      <c r="E433" s="56" t="s">
        <v>772</v>
      </c>
      <c r="F433" s="65">
        <v>43934</v>
      </c>
      <c r="G433" s="368" t="s">
        <v>7230</v>
      </c>
      <c r="H433" s="59" t="s">
        <v>370</v>
      </c>
      <c r="I433" s="58" t="s">
        <v>7231</v>
      </c>
      <c r="J433" s="58" t="s">
        <v>6044</v>
      </c>
      <c r="K433" s="58" t="s">
        <v>6045</v>
      </c>
      <c r="L433" s="60" t="s">
        <v>172</v>
      </c>
      <c r="M433" s="368" t="s">
        <v>2835</v>
      </c>
      <c r="N433" s="749"/>
      <c r="O433" s="66">
        <v>1</v>
      </c>
      <c r="P433" s="56" t="s">
        <v>7232</v>
      </c>
      <c r="Q433" s="629" t="s">
        <v>533</v>
      </c>
      <c r="R433" s="642" t="s">
        <v>534</v>
      </c>
      <c r="S433" s="65">
        <v>43955</v>
      </c>
      <c r="T433" s="65">
        <v>44042</v>
      </c>
      <c r="U433" s="645"/>
      <c r="V433" s="635"/>
      <c r="W433" s="65">
        <v>44042</v>
      </c>
      <c r="X433" s="636"/>
      <c r="Y433" s="631"/>
      <c r="Z433" s="635"/>
      <c r="AA433" s="637"/>
      <c r="AB433" s="631"/>
      <c r="AC433" s="631"/>
      <c r="AD433" s="631"/>
      <c r="AE433" s="635"/>
      <c r="AF433" s="636"/>
      <c r="AG433" s="638"/>
      <c r="AH433" s="631"/>
      <c r="AI433" s="636"/>
      <c r="AJ433" s="638"/>
      <c r="AK433" s="631"/>
      <c r="AL433" s="631"/>
      <c r="AM433" s="635"/>
      <c r="AN433" s="57">
        <v>44043</v>
      </c>
      <c r="AO433" s="368" t="s">
        <v>7233</v>
      </c>
      <c r="AP433" s="68">
        <v>0.2</v>
      </c>
      <c r="AQ433" s="57">
        <v>44067</v>
      </c>
      <c r="AR433" s="368" t="s">
        <v>7234</v>
      </c>
      <c r="AS433" s="54" t="s">
        <v>183</v>
      </c>
      <c r="AT433" s="68">
        <v>0.2</v>
      </c>
      <c r="AU433" s="54" t="s">
        <v>115</v>
      </c>
      <c r="AV433" s="57">
        <v>44168</v>
      </c>
      <c r="AW433" s="648" t="s">
        <v>7235</v>
      </c>
      <c r="AX433" s="640">
        <v>1</v>
      </c>
      <c r="AY433" s="57">
        <v>44181</v>
      </c>
      <c r="AZ433" s="627" t="s">
        <v>7236</v>
      </c>
      <c r="BA433" s="56" t="s">
        <v>186</v>
      </c>
      <c r="BB433" s="68">
        <v>0.9</v>
      </c>
      <c r="BC433" s="635" t="s">
        <v>115</v>
      </c>
      <c r="BD433" s="57">
        <v>44286</v>
      </c>
      <c r="BE433" s="368" t="s">
        <v>7237</v>
      </c>
      <c r="BF433" s="640">
        <v>0</v>
      </c>
      <c r="BG433" s="57">
        <v>44340</v>
      </c>
      <c r="BH433" s="627" t="s">
        <v>7238</v>
      </c>
      <c r="BI433" s="56" t="s">
        <v>123</v>
      </c>
      <c r="BJ433" s="68">
        <v>0</v>
      </c>
      <c r="BK433" s="54" t="s">
        <v>115</v>
      </c>
      <c r="BL433" s="71">
        <v>44500</v>
      </c>
      <c r="BM433" s="56" t="s">
        <v>7239</v>
      </c>
      <c r="BN433" s="68">
        <v>1</v>
      </c>
      <c r="BO433" s="71">
        <v>44508</v>
      </c>
      <c r="BP433" s="67" t="s">
        <v>7240</v>
      </c>
      <c r="BQ433" s="54" t="s">
        <v>126</v>
      </c>
      <c r="BR433" s="71">
        <v>44517</v>
      </c>
      <c r="BS433" s="56" t="s">
        <v>7241</v>
      </c>
      <c r="BT433" s="54" t="s">
        <v>220</v>
      </c>
      <c r="BU433" s="68">
        <v>0.2</v>
      </c>
      <c r="BV433" s="54" t="s">
        <v>129</v>
      </c>
      <c r="BW433" s="71"/>
      <c r="BX433" s="56"/>
      <c r="BY433" s="68"/>
      <c r="BZ433" s="66" t="s">
        <v>542</v>
      </c>
      <c r="CA433" s="66" t="s">
        <v>7242</v>
      </c>
      <c r="CB433" s="647" t="s">
        <v>544</v>
      </c>
      <c r="CC433" s="68">
        <v>1</v>
      </c>
      <c r="CD433" s="68" t="s">
        <v>257</v>
      </c>
      <c r="CE433" s="68"/>
      <c r="CF433" s="68"/>
      <c r="CG433" s="68"/>
      <c r="CH433" s="68"/>
      <c r="CI433" s="68"/>
      <c r="CJ433" s="68"/>
      <c r="CK433" s="68"/>
      <c r="CL433" s="68"/>
      <c r="CM433" s="68"/>
      <c r="CN433" s="68"/>
      <c r="CO433" s="60" t="s">
        <v>260</v>
      </c>
      <c r="CP433" s="60" t="s">
        <v>260</v>
      </c>
      <c r="CQ433" s="635" t="s">
        <v>4218</v>
      </c>
      <c r="CR433" s="631"/>
      <c r="CS433" s="56"/>
      <c r="CT433" s="57"/>
      <c r="CU433" s="54"/>
      <c r="CV433" s="631"/>
      <c r="CW433" s="626"/>
      <c r="CX433" s="626"/>
      <c r="CY433" s="626"/>
      <c r="CZ433" s="626"/>
      <c r="DA433" s="626"/>
      <c r="DB433" s="626"/>
      <c r="DC433" s="626"/>
      <c r="DD433" s="626"/>
      <c r="DE433" s="626"/>
      <c r="DF433" s="626"/>
      <c r="DG433" s="626"/>
      <c r="DH433" s="626"/>
      <c r="DI433" s="626"/>
      <c r="DJ433" s="626"/>
      <c r="DK433" s="626"/>
      <c r="DL433" s="626"/>
      <c r="DM433" s="626"/>
      <c r="DN433" s="626"/>
      <c r="DO433" s="626"/>
      <c r="DP433" s="626"/>
    </row>
    <row r="434" spans="1:120" ht="38.25" customHeight="1">
      <c r="A434" s="54">
        <v>153</v>
      </c>
      <c r="B434" s="54">
        <v>40</v>
      </c>
      <c r="C434" s="55" t="s">
        <v>99</v>
      </c>
      <c r="D434" s="56">
        <v>2019</v>
      </c>
      <c r="E434" s="56" t="s">
        <v>772</v>
      </c>
      <c r="F434" s="630">
        <v>43934</v>
      </c>
      <c r="G434" s="368" t="s">
        <v>7243</v>
      </c>
      <c r="H434" s="59" t="s">
        <v>102</v>
      </c>
      <c r="I434" s="58" t="s">
        <v>7244</v>
      </c>
      <c r="J434" s="61" t="s">
        <v>7245</v>
      </c>
      <c r="K434" s="58" t="s">
        <v>5812</v>
      </c>
      <c r="L434" s="59" t="s">
        <v>146</v>
      </c>
      <c r="M434" s="368" t="s">
        <v>7246</v>
      </c>
      <c r="N434" s="749"/>
      <c r="O434" s="649">
        <v>1</v>
      </c>
      <c r="P434" s="56" t="s">
        <v>5700</v>
      </c>
      <c r="Q434" s="629" t="s">
        <v>391</v>
      </c>
      <c r="R434" s="642" t="s">
        <v>110</v>
      </c>
      <c r="S434" s="630">
        <v>43952</v>
      </c>
      <c r="T434" s="65">
        <v>44012</v>
      </c>
      <c r="U434" s="60" t="s">
        <v>111</v>
      </c>
      <c r="V434" s="635">
        <v>304</v>
      </c>
      <c r="W434" s="65">
        <v>44316</v>
      </c>
      <c r="X434" s="636"/>
      <c r="Y434" s="631"/>
      <c r="Z434" s="635"/>
      <c r="AA434" s="637"/>
      <c r="AB434" s="631"/>
      <c r="AC434" s="631"/>
      <c r="AD434" s="631"/>
      <c r="AE434" s="635"/>
      <c r="AF434" s="636"/>
      <c r="AG434" s="638"/>
      <c r="AH434" s="631"/>
      <c r="AI434" s="636"/>
      <c r="AJ434" s="638"/>
      <c r="AK434" s="631"/>
      <c r="AL434" s="631"/>
      <c r="AM434" s="635"/>
      <c r="AN434" s="57">
        <v>44043</v>
      </c>
      <c r="AO434" s="368" t="s">
        <v>7247</v>
      </c>
      <c r="AP434" s="68">
        <v>1</v>
      </c>
      <c r="AQ434" s="57">
        <v>44063</v>
      </c>
      <c r="AR434" s="58" t="s">
        <v>7248</v>
      </c>
      <c r="AS434" s="54" t="s">
        <v>322</v>
      </c>
      <c r="AT434" s="68">
        <v>0</v>
      </c>
      <c r="AU434" s="54" t="s">
        <v>115</v>
      </c>
      <c r="AV434" s="636"/>
      <c r="AW434" s="648" t="s">
        <v>7249</v>
      </c>
      <c r="AX434" s="660"/>
      <c r="AY434" s="57">
        <v>44182</v>
      </c>
      <c r="AZ434" s="705" t="s">
        <v>6865</v>
      </c>
      <c r="BA434" s="56" t="s">
        <v>119</v>
      </c>
      <c r="BB434" s="137">
        <v>0.5</v>
      </c>
      <c r="BC434" s="635" t="s">
        <v>133</v>
      </c>
      <c r="BD434" s="636">
        <v>44286</v>
      </c>
      <c r="BE434" s="648" t="s">
        <v>7250</v>
      </c>
      <c r="BF434" s="651">
        <v>0.6</v>
      </c>
      <c r="BG434" s="57">
        <v>44341</v>
      </c>
      <c r="BH434" s="368" t="s">
        <v>7251</v>
      </c>
      <c r="BI434" s="56" t="s">
        <v>123</v>
      </c>
      <c r="BJ434" s="68">
        <v>0.6</v>
      </c>
      <c r="BK434" s="54" t="s">
        <v>133</v>
      </c>
      <c r="BL434" s="71">
        <v>44500</v>
      </c>
      <c r="BM434" s="56" t="s">
        <v>7252</v>
      </c>
      <c r="BN434" s="68">
        <v>1</v>
      </c>
      <c r="BO434" s="71">
        <v>44508</v>
      </c>
      <c r="BP434" s="368" t="s">
        <v>7253</v>
      </c>
      <c r="BQ434" s="54" t="s">
        <v>126</v>
      </c>
      <c r="BR434" s="71">
        <v>44516</v>
      </c>
      <c r="BS434" s="368" t="s">
        <v>7254</v>
      </c>
      <c r="BT434" s="54" t="s">
        <v>123</v>
      </c>
      <c r="BU434" s="54">
        <v>100</v>
      </c>
      <c r="BV434" s="54" t="s">
        <v>257</v>
      </c>
      <c r="BW434" s="71">
        <v>44262</v>
      </c>
      <c r="BX434" s="56" t="s">
        <v>521</v>
      </c>
      <c r="BY434" s="54"/>
      <c r="BZ434" s="71">
        <v>44262</v>
      </c>
      <c r="CA434" s="56" t="s">
        <v>7255</v>
      </c>
      <c r="CB434" s="130" t="s">
        <v>409</v>
      </c>
      <c r="CC434" s="54">
        <v>100</v>
      </c>
      <c r="CD434" s="54" t="s">
        <v>257</v>
      </c>
      <c r="CE434" s="54"/>
      <c r="CF434" s="54"/>
      <c r="CG434" s="54"/>
      <c r="CH434" s="54"/>
      <c r="CI434" s="54"/>
      <c r="CJ434" s="54"/>
      <c r="CK434" s="54"/>
      <c r="CL434" s="54"/>
      <c r="CM434" s="54"/>
      <c r="CN434" s="54"/>
      <c r="CO434" s="60"/>
      <c r="CP434" s="60"/>
      <c r="CQ434" s="54" t="s">
        <v>4218</v>
      </c>
      <c r="CR434" s="631"/>
      <c r="CS434" s="391"/>
      <c r="CT434" s="57"/>
      <c r="CU434" s="635"/>
      <c r="CV434" s="631"/>
      <c r="CW434" s="626"/>
      <c r="CX434" s="626"/>
      <c r="CY434" s="626"/>
      <c r="CZ434" s="626"/>
      <c r="DA434" s="626"/>
      <c r="DB434" s="626"/>
      <c r="DC434" s="626"/>
      <c r="DD434" s="626"/>
      <c r="DE434" s="626"/>
      <c r="DF434" s="626"/>
      <c r="DG434" s="626"/>
      <c r="DH434" s="626"/>
      <c r="DI434" s="626"/>
      <c r="DJ434" s="626"/>
      <c r="DK434" s="626"/>
      <c r="DL434" s="626"/>
      <c r="DM434" s="626"/>
      <c r="DN434" s="626"/>
      <c r="DO434" s="626"/>
      <c r="DP434" s="626"/>
    </row>
    <row r="435" spans="1:120" ht="38.25" customHeight="1">
      <c r="A435" s="54">
        <v>154</v>
      </c>
      <c r="B435" s="54">
        <v>41</v>
      </c>
      <c r="C435" s="55" t="s">
        <v>99</v>
      </c>
      <c r="D435" s="56">
        <v>2019</v>
      </c>
      <c r="E435" s="56" t="s">
        <v>772</v>
      </c>
      <c r="F435" s="630">
        <v>43934</v>
      </c>
      <c r="G435" s="368" t="s">
        <v>7256</v>
      </c>
      <c r="H435" s="59" t="s">
        <v>370</v>
      </c>
      <c r="I435" s="58" t="s">
        <v>7257</v>
      </c>
      <c r="J435" s="58" t="s">
        <v>5822</v>
      </c>
      <c r="K435" s="58" t="s">
        <v>4960</v>
      </c>
      <c r="L435" s="60" t="s">
        <v>146</v>
      </c>
      <c r="M435" s="368" t="s">
        <v>7246</v>
      </c>
      <c r="N435" s="750"/>
      <c r="O435" s="68">
        <v>1</v>
      </c>
      <c r="P435" s="56" t="s">
        <v>7258</v>
      </c>
      <c r="Q435" s="629" t="s">
        <v>391</v>
      </c>
      <c r="R435" s="642" t="s">
        <v>110</v>
      </c>
      <c r="S435" s="630">
        <v>43952</v>
      </c>
      <c r="T435" s="65">
        <v>44012</v>
      </c>
      <c r="U435" s="60" t="s">
        <v>111</v>
      </c>
      <c r="V435" s="635">
        <v>304</v>
      </c>
      <c r="W435" s="65">
        <v>44316</v>
      </c>
      <c r="X435" s="636"/>
      <c r="Y435" s="631"/>
      <c r="Z435" s="635"/>
      <c r="AA435" s="637"/>
      <c r="AB435" s="631"/>
      <c r="AC435" s="631"/>
      <c r="AD435" s="631"/>
      <c r="AE435" s="635"/>
      <c r="AF435" s="636"/>
      <c r="AG435" s="638"/>
      <c r="AH435" s="631"/>
      <c r="AI435" s="636"/>
      <c r="AJ435" s="638"/>
      <c r="AK435" s="631"/>
      <c r="AL435" s="631"/>
      <c r="AM435" s="635"/>
      <c r="AN435" s="57">
        <v>44043</v>
      </c>
      <c r="AO435" s="368" t="s">
        <v>7247</v>
      </c>
      <c r="AP435" s="68">
        <v>1</v>
      </c>
      <c r="AQ435" s="57">
        <v>44063</v>
      </c>
      <c r="AR435" s="58" t="s">
        <v>7248</v>
      </c>
      <c r="AS435" s="54" t="s">
        <v>322</v>
      </c>
      <c r="AT435" s="68">
        <v>0</v>
      </c>
      <c r="AU435" s="635" t="s">
        <v>115</v>
      </c>
      <c r="AV435" s="636"/>
      <c r="AW435" s="648" t="s">
        <v>7249</v>
      </c>
      <c r="AX435" s="660"/>
      <c r="AY435" s="57">
        <v>44182</v>
      </c>
      <c r="AZ435" s="705" t="s">
        <v>6865</v>
      </c>
      <c r="BA435" s="56" t="s">
        <v>119</v>
      </c>
      <c r="BB435" s="137">
        <v>0.5</v>
      </c>
      <c r="BC435" s="635" t="s">
        <v>133</v>
      </c>
      <c r="BD435" s="636">
        <v>44286</v>
      </c>
      <c r="BE435" s="648" t="s">
        <v>7250</v>
      </c>
      <c r="BF435" s="651">
        <v>0.6</v>
      </c>
      <c r="BG435" s="57">
        <v>44341</v>
      </c>
      <c r="BH435" s="368" t="s">
        <v>7259</v>
      </c>
      <c r="BI435" s="56" t="s">
        <v>123</v>
      </c>
      <c r="BJ435" s="68">
        <v>0.6</v>
      </c>
      <c r="BK435" s="54" t="s">
        <v>133</v>
      </c>
      <c r="BL435" s="71">
        <v>44500</v>
      </c>
      <c r="BM435" s="56" t="s">
        <v>7252</v>
      </c>
      <c r="BN435" s="68">
        <v>1</v>
      </c>
      <c r="BO435" s="71">
        <v>44508</v>
      </c>
      <c r="BP435" s="368" t="s">
        <v>7253</v>
      </c>
      <c r="BQ435" s="54" t="s">
        <v>126</v>
      </c>
      <c r="BR435" s="71">
        <v>44516</v>
      </c>
      <c r="BS435" s="368" t="s">
        <v>7254</v>
      </c>
      <c r="BT435" s="54" t="s">
        <v>123</v>
      </c>
      <c r="BU435" s="54">
        <v>100</v>
      </c>
      <c r="BV435" s="54" t="s">
        <v>257</v>
      </c>
      <c r="BW435" s="71">
        <v>44262</v>
      </c>
      <c r="BX435" s="56" t="s">
        <v>521</v>
      </c>
      <c r="BY435" s="54"/>
      <c r="BZ435" s="71">
        <v>44262</v>
      </c>
      <c r="CA435" s="56" t="s">
        <v>7255</v>
      </c>
      <c r="CB435" s="130" t="s">
        <v>409</v>
      </c>
      <c r="CC435" s="54">
        <v>100</v>
      </c>
      <c r="CD435" s="54" t="s">
        <v>257</v>
      </c>
      <c r="CE435" s="54"/>
      <c r="CF435" s="54"/>
      <c r="CG435" s="54"/>
      <c r="CH435" s="54"/>
      <c r="CI435" s="54"/>
      <c r="CJ435" s="54"/>
      <c r="CK435" s="54"/>
      <c r="CL435" s="54"/>
      <c r="CM435" s="54"/>
      <c r="CN435" s="54"/>
      <c r="CO435" s="60"/>
      <c r="CP435" s="60"/>
      <c r="CQ435" s="54" t="s">
        <v>4218</v>
      </c>
      <c r="CR435" s="631"/>
      <c r="CS435" s="391"/>
      <c r="CT435" s="57"/>
      <c r="CU435" s="635"/>
      <c r="CV435" s="631"/>
      <c r="CW435" s="626"/>
      <c r="CX435" s="626"/>
      <c r="CY435" s="626"/>
      <c r="CZ435" s="626"/>
      <c r="DA435" s="626"/>
      <c r="DB435" s="626"/>
      <c r="DC435" s="626"/>
      <c r="DD435" s="626"/>
      <c r="DE435" s="626"/>
      <c r="DF435" s="626"/>
      <c r="DG435" s="626"/>
      <c r="DH435" s="626"/>
      <c r="DI435" s="626"/>
      <c r="DJ435" s="626"/>
      <c r="DK435" s="626"/>
      <c r="DL435" s="626"/>
      <c r="DM435" s="626"/>
      <c r="DN435" s="626"/>
      <c r="DO435" s="626"/>
      <c r="DP435" s="626"/>
    </row>
    <row r="436" spans="1:120" ht="38.25" customHeight="1">
      <c r="A436" s="54">
        <v>181</v>
      </c>
      <c r="B436" s="90">
        <v>43</v>
      </c>
      <c r="C436" s="55" t="s">
        <v>99</v>
      </c>
      <c r="D436" s="255">
        <v>2020</v>
      </c>
      <c r="E436" s="255" t="s">
        <v>7260</v>
      </c>
      <c r="F436" s="669">
        <v>44053</v>
      </c>
      <c r="G436" s="368" t="s">
        <v>7261</v>
      </c>
      <c r="H436" s="59" t="s">
        <v>102</v>
      </c>
      <c r="I436" s="58" t="s">
        <v>7262</v>
      </c>
      <c r="J436" s="58" t="s">
        <v>7263</v>
      </c>
      <c r="K436" s="58" t="s">
        <v>2750</v>
      </c>
      <c r="L436" s="60" t="s">
        <v>570</v>
      </c>
      <c r="M436" s="623" t="s">
        <v>2757</v>
      </c>
      <c r="N436" s="747"/>
      <c r="O436" s="54">
        <v>1</v>
      </c>
      <c r="P436" s="56" t="s">
        <v>2752</v>
      </c>
      <c r="Q436" s="55" t="s">
        <v>391</v>
      </c>
      <c r="R436" s="56" t="s">
        <v>573</v>
      </c>
      <c r="S436" s="134">
        <v>44075</v>
      </c>
      <c r="T436" s="134">
        <v>44119</v>
      </c>
      <c r="U436" s="60"/>
      <c r="V436" s="54"/>
      <c r="W436" s="65">
        <v>44119</v>
      </c>
      <c r="X436" s="57"/>
      <c r="Y436" s="62"/>
      <c r="Z436" s="54"/>
      <c r="AA436" s="116"/>
      <c r="AB436" s="62"/>
      <c r="AC436" s="62"/>
      <c r="AD436" s="62"/>
      <c r="AE436" s="54"/>
      <c r="AF436" s="57"/>
      <c r="AG436" s="62"/>
      <c r="AH436" s="62"/>
      <c r="AI436" s="57"/>
      <c r="AJ436" s="62"/>
      <c r="AK436" s="62"/>
      <c r="AL436" s="62"/>
      <c r="AM436" s="54"/>
      <c r="AN436" s="57"/>
      <c r="AO436" s="62"/>
      <c r="AP436" s="54"/>
      <c r="AQ436" s="116"/>
      <c r="AR436" s="62"/>
      <c r="AS436" s="62"/>
      <c r="AT436" s="62"/>
      <c r="AU436" s="54"/>
      <c r="AV436" s="57"/>
      <c r="AW436" s="648" t="s">
        <v>7264</v>
      </c>
      <c r="AX436" s="651">
        <v>1</v>
      </c>
      <c r="AY436" s="57">
        <v>44182</v>
      </c>
      <c r="AZ436" s="368" t="s">
        <v>7265</v>
      </c>
      <c r="BA436" s="56" t="s">
        <v>119</v>
      </c>
      <c r="BB436" s="68">
        <v>0.95</v>
      </c>
      <c r="BC436" s="54" t="s">
        <v>115</v>
      </c>
      <c r="BD436" s="57">
        <v>44286</v>
      </c>
      <c r="BE436" s="648" t="s">
        <v>7266</v>
      </c>
      <c r="BF436" s="651">
        <v>1</v>
      </c>
      <c r="BG436" s="57">
        <v>44341</v>
      </c>
      <c r="BH436" s="368" t="s">
        <v>7267</v>
      </c>
      <c r="BI436" s="56" t="s">
        <v>123</v>
      </c>
      <c r="BJ436" s="68">
        <v>0.95</v>
      </c>
      <c r="BK436" s="54" t="s">
        <v>115</v>
      </c>
      <c r="BL436" s="71">
        <v>44500</v>
      </c>
      <c r="BM436" s="56" t="s">
        <v>2753</v>
      </c>
      <c r="BN436" s="68">
        <v>1</v>
      </c>
      <c r="BO436" s="71">
        <v>44508</v>
      </c>
      <c r="BP436" s="368" t="s">
        <v>7268</v>
      </c>
      <c r="BQ436" s="54" t="s">
        <v>126</v>
      </c>
      <c r="BR436" s="71">
        <v>44516</v>
      </c>
      <c r="BS436" s="368" t="s">
        <v>7269</v>
      </c>
      <c r="BT436" s="54" t="s">
        <v>123</v>
      </c>
      <c r="BU436" s="54">
        <v>95</v>
      </c>
      <c r="BV436" s="54" t="s">
        <v>257</v>
      </c>
      <c r="BW436" s="71">
        <v>44262</v>
      </c>
      <c r="BX436" s="56" t="s">
        <v>7270</v>
      </c>
      <c r="BY436" s="54"/>
      <c r="BZ436" s="71">
        <v>44262</v>
      </c>
      <c r="CA436" s="56" t="s">
        <v>7271</v>
      </c>
      <c r="CB436" s="130" t="s">
        <v>409</v>
      </c>
      <c r="CC436" s="54">
        <v>100</v>
      </c>
      <c r="CD436" s="54" t="s">
        <v>257</v>
      </c>
      <c r="CE436" s="54"/>
      <c r="CF436" s="54"/>
      <c r="CG436" s="54"/>
      <c r="CH436" s="54"/>
      <c r="CI436" s="54"/>
      <c r="CJ436" s="54"/>
      <c r="CK436" s="54"/>
      <c r="CL436" s="54"/>
      <c r="CM436" s="54"/>
      <c r="CN436" s="54"/>
      <c r="CO436" s="60"/>
      <c r="CP436" s="60"/>
      <c r="CQ436" s="54" t="s">
        <v>4218</v>
      </c>
      <c r="CR436" s="62"/>
      <c r="CS436" s="56"/>
      <c r="CT436" s="57"/>
      <c r="CU436" s="54"/>
      <c r="CV436" s="62"/>
      <c r="CW436" s="626"/>
      <c r="CX436" s="626"/>
      <c r="CY436" s="626"/>
      <c r="CZ436" s="626"/>
      <c r="DA436" s="626"/>
      <c r="DB436" s="626"/>
      <c r="DC436" s="626"/>
      <c r="DD436" s="626"/>
      <c r="DE436" s="626"/>
      <c r="DF436" s="626"/>
      <c r="DG436" s="626"/>
      <c r="DH436" s="626"/>
      <c r="DI436" s="626"/>
      <c r="DJ436" s="626"/>
      <c r="DK436" s="626"/>
      <c r="DL436" s="626"/>
      <c r="DM436" s="626"/>
      <c r="DN436" s="626"/>
      <c r="DO436" s="626"/>
      <c r="DP436" s="626"/>
    </row>
    <row r="437" spans="1:120" ht="38.25" customHeight="1">
      <c r="A437" s="54">
        <v>208</v>
      </c>
      <c r="B437" s="54">
        <v>47</v>
      </c>
      <c r="C437" s="55" t="s">
        <v>99</v>
      </c>
      <c r="D437" s="255">
        <v>2020</v>
      </c>
      <c r="E437" s="255" t="s">
        <v>1105</v>
      </c>
      <c r="F437" s="669">
        <v>44053</v>
      </c>
      <c r="G437" s="368" t="s">
        <v>7272</v>
      </c>
      <c r="H437" s="59" t="s">
        <v>102</v>
      </c>
      <c r="I437" s="58" t="s">
        <v>7273</v>
      </c>
      <c r="J437" s="58" t="s">
        <v>7273</v>
      </c>
      <c r="K437" s="58" t="s">
        <v>6832</v>
      </c>
      <c r="L437" s="60" t="s">
        <v>570</v>
      </c>
      <c r="M437" s="623" t="s">
        <v>2651</v>
      </c>
      <c r="N437" s="747"/>
      <c r="O437" s="199">
        <v>1</v>
      </c>
      <c r="P437" s="56" t="s">
        <v>2652</v>
      </c>
      <c r="Q437" s="55" t="s">
        <v>391</v>
      </c>
      <c r="R437" s="56" t="s">
        <v>573</v>
      </c>
      <c r="S437" s="65">
        <v>44075</v>
      </c>
      <c r="T437" s="65">
        <v>44119</v>
      </c>
      <c r="U437" s="63" t="s">
        <v>111</v>
      </c>
      <c r="V437" s="54"/>
      <c r="W437" s="64" t="s">
        <v>2653</v>
      </c>
      <c r="X437" s="57"/>
      <c r="Y437" s="62"/>
      <c r="Z437" s="54"/>
      <c r="AA437" s="116"/>
      <c r="AB437" s="62"/>
      <c r="AC437" s="62"/>
      <c r="AD437" s="62"/>
      <c r="AE437" s="54"/>
      <c r="AF437" s="57"/>
      <c r="AG437" s="62"/>
      <c r="AH437" s="62"/>
      <c r="AI437" s="57"/>
      <c r="AJ437" s="62"/>
      <c r="AK437" s="62"/>
      <c r="AL437" s="62"/>
      <c r="AM437" s="54"/>
      <c r="AN437" s="57"/>
      <c r="AO437" s="62"/>
      <c r="AP437" s="54"/>
      <c r="AQ437" s="116"/>
      <c r="AR437" s="62"/>
      <c r="AS437" s="62"/>
      <c r="AT437" s="62"/>
      <c r="AU437" s="54"/>
      <c r="AV437" s="57"/>
      <c r="AW437" s="648" t="s">
        <v>7274</v>
      </c>
      <c r="AX437" s="651">
        <v>1</v>
      </c>
      <c r="AY437" s="57">
        <v>44182</v>
      </c>
      <c r="AZ437" s="623" t="s">
        <v>7275</v>
      </c>
      <c r="BA437" s="56" t="s">
        <v>119</v>
      </c>
      <c r="BB437" s="68">
        <v>0</v>
      </c>
      <c r="BC437" s="54" t="s">
        <v>115</v>
      </c>
      <c r="BD437" s="57">
        <v>44286</v>
      </c>
      <c r="BE437" s="648" t="s">
        <v>7276</v>
      </c>
      <c r="BF437" s="651">
        <v>0.9</v>
      </c>
      <c r="BG437" s="57">
        <v>44341</v>
      </c>
      <c r="BH437" s="368" t="s">
        <v>7259</v>
      </c>
      <c r="BI437" s="56" t="s">
        <v>123</v>
      </c>
      <c r="BJ437" s="68">
        <v>0.6</v>
      </c>
      <c r="BK437" s="54" t="s">
        <v>115</v>
      </c>
      <c r="BL437" s="71">
        <v>44500</v>
      </c>
      <c r="BM437" s="58" t="s">
        <v>445</v>
      </c>
      <c r="BN437" s="68">
        <v>0.9</v>
      </c>
      <c r="BO437" s="71">
        <v>44508</v>
      </c>
      <c r="BP437" s="368" t="s">
        <v>2654</v>
      </c>
      <c r="BQ437" s="54" t="s">
        <v>126</v>
      </c>
      <c r="BR437" s="71">
        <v>44516</v>
      </c>
      <c r="BS437" s="638" t="s">
        <v>2655</v>
      </c>
      <c r="BT437" s="54" t="s">
        <v>123</v>
      </c>
      <c r="BU437" s="54">
        <v>60</v>
      </c>
      <c r="BV437" s="54" t="s">
        <v>115</v>
      </c>
      <c r="BW437" s="71">
        <v>44262</v>
      </c>
      <c r="BX437" s="56" t="s">
        <v>521</v>
      </c>
      <c r="BY437" s="54"/>
      <c r="BZ437" s="71">
        <v>44262</v>
      </c>
      <c r="CA437" s="56" t="s">
        <v>7277</v>
      </c>
      <c r="CB437" s="130" t="s">
        <v>409</v>
      </c>
      <c r="CC437" s="54"/>
      <c r="CD437" s="54" t="s">
        <v>133</v>
      </c>
      <c r="CE437" s="71">
        <v>44657</v>
      </c>
      <c r="CF437" s="56" t="s">
        <v>2657</v>
      </c>
      <c r="CG437" s="130" t="s">
        <v>451</v>
      </c>
      <c r="CH437" s="54">
        <v>60</v>
      </c>
      <c r="CI437" s="54" t="s">
        <v>133</v>
      </c>
      <c r="CJ437" s="71">
        <v>44678</v>
      </c>
      <c r="CK437" s="70" t="s">
        <v>2658</v>
      </c>
      <c r="CL437" s="70" t="s">
        <v>198</v>
      </c>
      <c r="CM437" s="751">
        <v>1</v>
      </c>
      <c r="CN437" s="54" t="s">
        <v>257</v>
      </c>
      <c r="CO437" s="60" t="s">
        <v>260</v>
      </c>
      <c r="CP437" s="60" t="s">
        <v>260</v>
      </c>
      <c r="CQ437" s="54" t="s">
        <v>4218</v>
      </c>
      <c r="CR437" s="70" t="s">
        <v>7278</v>
      </c>
      <c r="CS437" s="56" t="s">
        <v>7279</v>
      </c>
      <c r="CT437" s="57">
        <v>44678</v>
      </c>
      <c r="CU437" s="54" t="s">
        <v>310</v>
      </c>
      <c r="CV437" s="62"/>
      <c r="CW437" s="626"/>
      <c r="CX437" s="626"/>
      <c r="CY437" s="626"/>
      <c r="CZ437" s="626"/>
      <c r="DA437" s="626"/>
      <c r="DB437" s="626"/>
      <c r="DC437" s="626"/>
      <c r="DD437" s="626"/>
      <c r="DE437" s="626"/>
      <c r="DF437" s="626"/>
      <c r="DG437" s="626"/>
      <c r="DH437" s="626"/>
      <c r="DI437" s="626"/>
      <c r="DJ437" s="626"/>
      <c r="DK437" s="626"/>
      <c r="DL437" s="626"/>
      <c r="DM437" s="626"/>
      <c r="DN437" s="626"/>
      <c r="DO437" s="626"/>
      <c r="DP437" s="626"/>
    </row>
    <row r="438" spans="1:120" ht="38.25" customHeight="1">
      <c r="A438" s="54">
        <v>220</v>
      </c>
      <c r="B438" s="54">
        <v>48</v>
      </c>
      <c r="C438" s="55" t="s">
        <v>99</v>
      </c>
      <c r="D438" s="255">
        <v>2020</v>
      </c>
      <c r="E438" s="255" t="s">
        <v>1105</v>
      </c>
      <c r="F438" s="669">
        <v>44053</v>
      </c>
      <c r="G438" s="368" t="s">
        <v>7280</v>
      </c>
      <c r="H438" s="59" t="s">
        <v>102</v>
      </c>
      <c r="I438" s="58" t="s">
        <v>7281</v>
      </c>
      <c r="J438" s="58" t="s">
        <v>7281</v>
      </c>
      <c r="K438" s="58" t="s">
        <v>7282</v>
      </c>
      <c r="L438" s="60" t="s">
        <v>570</v>
      </c>
      <c r="M438" s="623" t="s">
        <v>7283</v>
      </c>
      <c r="N438" s="747"/>
      <c r="O438" s="56">
        <v>1</v>
      </c>
      <c r="P438" s="56" t="s">
        <v>7284</v>
      </c>
      <c r="Q438" s="55" t="s">
        <v>696</v>
      </c>
      <c r="R438" s="56" t="s">
        <v>697</v>
      </c>
      <c r="S438" s="65">
        <v>44075</v>
      </c>
      <c r="T438" s="65">
        <v>44135</v>
      </c>
      <c r="U438" s="60"/>
      <c r="V438" s="54"/>
      <c r="W438" s="65">
        <v>44135</v>
      </c>
      <c r="X438" s="57"/>
      <c r="Y438" s="62"/>
      <c r="Z438" s="54"/>
      <c r="AA438" s="116"/>
      <c r="AB438" s="62"/>
      <c r="AC438" s="62"/>
      <c r="AD438" s="62"/>
      <c r="AE438" s="54"/>
      <c r="AF438" s="57"/>
      <c r="AG438" s="62"/>
      <c r="AH438" s="62"/>
      <c r="AI438" s="57"/>
      <c r="AJ438" s="62"/>
      <c r="AK438" s="62"/>
      <c r="AL438" s="62"/>
      <c r="AM438" s="54"/>
      <c r="AN438" s="57"/>
      <c r="AO438" s="62"/>
      <c r="AP438" s="54"/>
      <c r="AQ438" s="116"/>
      <c r="AR438" s="62"/>
      <c r="AS438" s="62"/>
      <c r="AT438" s="62"/>
      <c r="AU438" s="54"/>
      <c r="AV438" s="636"/>
      <c r="AW438" s="653"/>
      <c r="AX438" s="54"/>
      <c r="AY438" s="57">
        <v>44183</v>
      </c>
      <c r="AZ438" s="58" t="s">
        <v>6890</v>
      </c>
      <c r="BA438" s="62" t="s">
        <v>123</v>
      </c>
      <c r="BB438" s="54">
        <v>0</v>
      </c>
      <c r="BC438" s="54" t="s">
        <v>115</v>
      </c>
      <c r="BD438" s="636">
        <v>44286</v>
      </c>
      <c r="BE438" s="368" t="s">
        <v>7285</v>
      </c>
      <c r="BF438" s="68">
        <v>1</v>
      </c>
      <c r="BG438" s="57">
        <v>44337</v>
      </c>
      <c r="BH438" s="368" t="s">
        <v>7286</v>
      </c>
      <c r="BI438" s="56" t="s">
        <v>123</v>
      </c>
      <c r="BJ438" s="54">
        <v>0</v>
      </c>
      <c r="BK438" s="54" t="s">
        <v>115</v>
      </c>
      <c r="BL438" s="71">
        <v>44500</v>
      </c>
      <c r="BM438" s="627" t="s">
        <v>7287</v>
      </c>
      <c r="BN438" s="68">
        <v>0.1</v>
      </c>
      <c r="BO438" s="71">
        <v>44508</v>
      </c>
      <c r="BP438" s="368" t="s">
        <v>7288</v>
      </c>
      <c r="BQ438" s="56" t="s">
        <v>201</v>
      </c>
      <c r="BR438" s="71">
        <v>44519</v>
      </c>
      <c r="BS438" s="368" t="s">
        <v>7288</v>
      </c>
      <c r="BT438" s="54" t="s">
        <v>123</v>
      </c>
      <c r="BU438" s="54">
        <v>10</v>
      </c>
      <c r="BV438" s="54" t="s">
        <v>115</v>
      </c>
      <c r="BW438" s="71">
        <v>44627</v>
      </c>
      <c r="BX438" s="56" t="s">
        <v>7289</v>
      </c>
      <c r="BY438" s="68">
        <v>1</v>
      </c>
      <c r="BZ438" s="57">
        <v>44630</v>
      </c>
      <c r="CA438" s="58" t="s">
        <v>7290</v>
      </c>
      <c r="CB438" s="56" t="s">
        <v>709</v>
      </c>
      <c r="CC438" s="54">
        <v>100</v>
      </c>
      <c r="CD438" s="54" t="s">
        <v>257</v>
      </c>
      <c r="CE438" s="54"/>
      <c r="CF438" s="54"/>
      <c r="CG438" s="54"/>
      <c r="CH438" s="54"/>
      <c r="CI438" s="54"/>
      <c r="CJ438" s="54"/>
      <c r="CK438" s="54"/>
      <c r="CL438" s="54"/>
      <c r="CM438" s="54"/>
      <c r="CN438" s="54"/>
      <c r="CO438" s="60"/>
      <c r="CP438" s="60"/>
      <c r="CQ438" s="54" t="s">
        <v>4218</v>
      </c>
      <c r="CR438" s="67"/>
      <c r="CS438" s="56"/>
      <c r="CT438" s="57"/>
      <c r="CU438" s="54"/>
      <c r="CV438" s="62"/>
      <c r="CW438" s="626"/>
      <c r="CX438" s="626"/>
      <c r="CY438" s="626"/>
      <c r="CZ438" s="626"/>
      <c r="DA438" s="626"/>
      <c r="DB438" s="626"/>
      <c r="DC438" s="626"/>
      <c r="DD438" s="626"/>
      <c r="DE438" s="626"/>
      <c r="DF438" s="626"/>
      <c r="DG438" s="626"/>
      <c r="DH438" s="626"/>
      <c r="DI438" s="626"/>
      <c r="DJ438" s="626"/>
      <c r="DK438" s="626"/>
      <c r="DL438" s="626"/>
      <c r="DM438" s="626"/>
      <c r="DN438" s="626"/>
      <c r="DO438" s="626"/>
      <c r="DP438" s="626"/>
    </row>
    <row r="439" spans="1:120" ht="38.25" customHeight="1">
      <c r="A439" s="54">
        <v>223</v>
      </c>
      <c r="B439" s="54">
        <v>49</v>
      </c>
      <c r="C439" s="55" t="s">
        <v>99</v>
      </c>
      <c r="D439" s="255">
        <v>2020</v>
      </c>
      <c r="E439" s="255" t="s">
        <v>1105</v>
      </c>
      <c r="F439" s="669">
        <v>44053</v>
      </c>
      <c r="G439" s="368" t="s">
        <v>7291</v>
      </c>
      <c r="H439" s="59" t="s">
        <v>102</v>
      </c>
      <c r="I439" s="58" t="s">
        <v>7292</v>
      </c>
      <c r="J439" s="58" t="s">
        <v>7292</v>
      </c>
      <c r="K439" s="58" t="s">
        <v>7293</v>
      </c>
      <c r="L439" s="60" t="s">
        <v>570</v>
      </c>
      <c r="M439" s="623" t="s">
        <v>7294</v>
      </c>
      <c r="N439" s="747"/>
      <c r="O439" s="56">
        <v>2</v>
      </c>
      <c r="P439" s="56" t="s">
        <v>7295</v>
      </c>
      <c r="Q439" s="55" t="s">
        <v>6823</v>
      </c>
      <c r="R439" s="56" t="s">
        <v>6824</v>
      </c>
      <c r="S439" s="65">
        <v>44075</v>
      </c>
      <c r="T439" s="65">
        <v>44196</v>
      </c>
      <c r="U439" s="60"/>
      <c r="V439" s="54"/>
      <c r="W439" s="65">
        <v>44196</v>
      </c>
      <c r="X439" s="57"/>
      <c r="Y439" s="62"/>
      <c r="Z439" s="54"/>
      <c r="AA439" s="116"/>
      <c r="AB439" s="62"/>
      <c r="AC439" s="62"/>
      <c r="AD439" s="62"/>
      <c r="AE439" s="54"/>
      <c r="AF439" s="57"/>
      <c r="AG439" s="62"/>
      <c r="AH439" s="62"/>
      <c r="AI439" s="57"/>
      <c r="AJ439" s="62"/>
      <c r="AK439" s="62"/>
      <c r="AL439" s="62"/>
      <c r="AM439" s="54"/>
      <c r="AN439" s="57"/>
      <c r="AO439" s="62"/>
      <c r="AP439" s="54"/>
      <c r="AQ439" s="116"/>
      <c r="AR439" s="62"/>
      <c r="AS439" s="62"/>
      <c r="AT439" s="62"/>
      <c r="AU439" s="54"/>
      <c r="AV439" s="57">
        <v>44168</v>
      </c>
      <c r="AW439" s="648" t="s">
        <v>7296</v>
      </c>
      <c r="AX439" s="68">
        <v>1</v>
      </c>
      <c r="AY439" s="57">
        <v>44181</v>
      </c>
      <c r="AZ439" s="67" t="s">
        <v>7297</v>
      </c>
      <c r="BA439" s="62" t="s">
        <v>186</v>
      </c>
      <c r="BB439" s="68">
        <v>1</v>
      </c>
      <c r="BC439" s="54" t="s">
        <v>257</v>
      </c>
      <c r="BD439" s="57"/>
      <c r="BE439" s="648"/>
      <c r="BF439" s="68"/>
      <c r="BG439" s="57">
        <v>44340</v>
      </c>
      <c r="BH439" s="627" t="s">
        <v>7298</v>
      </c>
      <c r="BI439" s="56" t="s">
        <v>123</v>
      </c>
      <c r="BJ439" s="68">
        <v>1</v>
      </c>
      <c r="BK439" s="54" t="s">
        <v>257</v>
      </c>
      <c r="BL439" s="71">
        <v>44500</v>
      </c>
      <c r="BM439" s="54" t="s">
        <v>7299</v>
      </c>
      <c r="BN439" s="68">
        <v>1</v>
      </c>
      <c r="BO439" s="71">
        <v>44508</v>
      </c>
      <c r="BP439" s="67" t="s">
        <v>7300</v>
      </c>
      <c r="BQ439" s="54" t="s">
        <v>139</v>
      </c>
      <c r="BR439" s="71">
        <v>44518</v>
      </c>
      <c r="BS439" s="56" t="s">
        <v>7301</v>
      </c>
      <c r="BT439" s="54" t="s">
        <v>220</v>
      </c>
      <c r="BU439" s="68">
        <v>1</v>
      </c>
      <c r="BV439" s="54" t="s">
        <v>257</v>
      </c>
      <c r="BW439" s="54"/>
      <c r="BX439" s="54"/>
      <c r="BY439" s="54"/>
      <c r="BZ439" s="66" t="s">
        <v>542</v>
      </c>
      <c r="CA439" s="56" t="s">
        <v>7302</v>
      </c>
      <c r="CB439" s="647" t="s">
        <v>544</v>
      </c>
      <c r="CC439" s="68">
        <v>1</v>
      </c>
      <c r="CD439" s="54" t="s">
        <v>257</v>
      </c>
      <c r="CE439" s="54"/>
      <c r="CF439" s="54"/>
      <c r="CG439" s="54"/>
      <c r="CH439" s="54"/>
      <c r="CI439" s="54"/>
      <c r="CJ439" s="54"/>
      <c r="CK439" s="54"/>
      <c r="CL439" s="54"/>
      <c r="CM439" s="54"/>
      <c r="CN439" s="54"/>
      <c r="CO439" s="60" t="s">
        <v>260</v>
      </c>
      <c r="CP439" s="60" t="s">
        <v>260</v>
      </c>
      <c r="CQ439" s="54" t="s">
        <v>4218</v>
      </c>
      <c r="CR439" s="67"/>
      <c r="CS439" s="56"/>
      <c r="CT439" s="57"/>
      <c r="CU439" s="54"/>
      <c r="CV439" s="62"/>
      <c r="CW439" s="752"/>
      <c r="CX439" s="626"/>
      <c r="CY439" s="626"/>
      <c r="CZ439" s="626"/>
      <c r="DA439" s="626"/>
      <c r="DB439" s="626"/>
      <c r="DC439" s="626"/>
      <c r="DD439" s="626"/>
      <c r="DE439" s="626"/>
      <c r="DF439" s="626"/>
      <c r="DG439" s="626"/>
      <c r="DH439" s="626"/>
      <c r="DI439" s="626"/>
      <c r="DJ439" s="626"/>
      <c r="DK439" s="626"/>
      <c r="DL439" s="626"/>
      <c r="DM439" s="626"/>
      <c r="DN439" s="626"/>
      <c r="DO439" s="626"/>
      <c r="DP439" s="626"/>
    </row>
    <row r="440" spans="1:120" ht="38.25" customHeight="1">
      <c r="A440" s="54">
        <v>249</v>
      </c>
      <c r="B440" s="54">
        <v>50</v>
      </c>
      <c r="C440" s="55" t="s">
        <v>99</v>
      </c>
      <c r="D440" s="56">
        <v>2019</v>
      </c>
      <c r="E440" s="56" t="s">
        <v>772</v>
      </c>
      <c r="F440" s="630">
        <v>43934</v>
      </c>
      <c r="G440" s="368" t="s">
        <v>7303</v>
      </c>
      <c r="H440" s="59" t="s">
        <v>102</v>
      </c>
      <c r="I440" s="58" t="s">
        <v>7304</v>
      </c>
      <c r="J440" s="58" t="s">
        <v>5605</v>
      </c>
      <c r="K440" s="58" t="s">
        <v>4960</v>
      </c>
      <c r="L440" s="59" t="s">
        <v>146</v>
      </c>
      <c r="M440" s="368" t="s">
        <v>7305</v>
      </c>
      <c r="N440" s="747"/>
      <c r="O440" s="66">
        <v>1</v>
      </c>
      <c r="P440" s="56" t="s">
        <v>5607</v>
      </c>
      <c r="Q440" s="59" t="s">
        <v>391</v>
      </c>
      <c r="R440" s="54" t="s">
        <v>1914</v>
      </c>
      <c r="S440" s="636">
        <v>43983</v>
      </c>
      <c r="T440" s="57">
        <v>44316</v>
      </c>
      <c r="U440" s="60"/>
      <c r="V440" s="54"/>
      <c r="W440" s="65">
        <v>44316</v>
      </c>
      <c r="X440" s="54"/>
      <c r="Y440" s="62"/>
      <c r="Z440" s="54"/>
      <c r="AA440" s="62"/>
      <c r="AB440" s="62"/>
      <c r="AC440" s="62"/>
      <c r="AD440" s="62"/>
      <c r="AE440" s="54"/>
      <c r="AF440" s="57"/>
      <c r="AG440" s="70"/>
      <c r="AH440" s="626"/>
      <c r="AI440" s="57"/>
      <c r="AJ440" s="62"/>
      <c r="AK440" s="56"/>
      <c r="AL440" s="62"/>
      <c r="AM440" s="54"/>
      <c r="AN440" s="144">
        <v>44043</v>
      </c>
      <c r="AO440" s="753" t="s">
        <v>5608</v>
      </c>
      <c r="AP440" s="137">
        <v>1</v>
      </c>
      <c r="AQ440" s="754">
        <v>44067</v>
      </c>
      <c r="AR440" s="755" t="s">
        <v>5609</v>
      </c>
      <c r="AS440" s="756" t="s">
        <v>119</v>
      </c>
      <c r="AT440" s="757">
        <v>0</v>
      </c>
      <c r="AU440" s="63" t="s">
        <v>133</v>
      </c>
      <c r="AV440" s="57">
        <v>44168</v>
      </c>
      <c r="AW440" s="627" t="s">
        <v>5610</v>
      </c>
      <c r="AX440" s="68">
        <v>1</v>
      </c>
      <c r="AY440" s="57">
        <v>44182</v>
      </c>
      <c r="AZ440" s="648" t="s">
        <v>6865</v>
      </c>
      <c r="BA440" s="62" t="s">
        <v>119</v>
      </c>
      <c r="BB440" s="137">
        <v>0.5</v>
      </c>
      <c r="BC440" s="54" t="s">
        <v>133</v>
      </c>
      <c r="BD440" s="57">
        <v>44286</v>
      </c>
      <c r="BE440" s="627" t="s">
        <v>7306</v>
      </c>
      <c r="BF440" s="68">
        <v>1</v>
      </c>
      <c r="BG440" s="57">
        <v>44341</v>
      </c>
      <c r="BH440" s="368" t="s">
        <v>7259</v>
      </c>
      <c r="BI440" s="56" t="s">
        <v>123</v>
      </c>
      <c r="BJ440" s="68">
        <v>0.6</v>
      </c>
      <c r="BK440" s="54" t="s">
        <v>133</v>
      </c>
      <c r="BL440" s="71">
        <v>44500</v>
      </c>
      <c r="BM440" s="58" t="s">
        <v>445</v>
      </c>
      <c r="BN440" s="68">
        <v>0.9</v>
      </c>
      <c r="BO440" s="71">
        <v>44508</v>
      </c>
      <c r="BP440" s="368" t="s">
        <v>2654</v>
      </c>
      <c r="BQ440" s="54" t="s">
        <v>126</v>
      </c>
      <c r="BR440" s="71">
        <v>44516</v>
      </c>
      <c r="BS440" s="368" t="s">
        <v>7254</v>
      </c>
      <c r="BT440" s="54" t="s">
        <v>123</v>
      </c>
      <c r="BU440" s="54">
        <v>90</v>
      </c>
      <c r="BV440" s="54" t="s">
        <v>115</v>
      </c>
      <c r="BW440" s="71">
        <v>44262</v>
      </c>
      <c r="BX440" s="56" t="s">
        <v>521</v>
      </c>
      <c r="BY440" s="54"/>
      <c r="BZ440" s="71">
        <v>44262</v>
      </c>
      <c r="CA440" s="56" t="s">
        <v>7307</v>
      </c>
      <c r="CB440" s="130" t="s">
        <v>409</v>
      </c>
      <c r="CC440" s="54">
        <v>100</v>
      </c>
      <c r="CD440" s="54" t="s">
        <v>257</v>
      </c>
      <c r="CE440" s="54"/>
      <c r="CF440" s="54"/>
      <c r="CG440" s="54"/>
      <c r="CH440" s="54"/>
      <c r="CI440" s="54"/>
      <c r="CJ440" s="54"/>
      <c r="CK440" s="54"/>
      <c r="CL440" s="54"/>
      <c r="CM440" s="54"/>
      <c r="CN440" s="54"/>
      <c r="CO440" s="60"/>
      <c r="CP440" s="60"/>
      <c r="CQ440" s="54" t="s">
        <v>4218</v>
      </c>
      <c r="CR440" s="62"/>
      <c r="CS440" s="56"/>
      <c r="CT440" s="57"/>
      <c r="CU440" s="54"/>
      <c r="CV440" s="54"/>
      <c r="CW440" s="752"/>
      <c r="CX440" s="626"/>
      <c r="CY440" s="626"/>
      <c r="CZ440" s="626"/>
      <c r="DA440" s="626"/>
      <c r="DB440" s="626"/>
      <c r="DC440" s="626"/>
      <c r="DD440" s="626"/>
      <c r="DE440" s="626"/>
      <c r="DF440" s="626"/>
      <c r="DG440" s="626"/>
      <c r="DH440" s="626"/>
      <c r="DI440" s="626"/>
      <c r="DJ440" s="626"/>
      <c r="DK440" s="626"/>
      <c r="DL440" s="626"/>
      <c r="DM440" s="626"/>
      <c r="DN440" s="626"/>
      <c r="DO440" s="626"/>
      <c r="DP440" s="626"/>
    </row>
    <row r="441" spans="1:120" ht="38.25" customHeight="1">
      <c r="A441" s="54">
        <v>286</v>
      </c>
      <c r="B441" s="54">
        <v>52</v>
      </c>
      <c r="C441" s="59" t="s">
        <v>99</v>
      </c>
      <c r="D441" s="56">
        <v>2020</v>
      </c>
      <c r="E441" s="56" t="s">
        <v>566</v>
      </c>
      <c r="F441" s="65">
        <v>44225</v>
      </c>
      <c r="G441" s="368" t="s">
        <v>7308</v>
      </c>
      <c r="H441" s="59" t="s">
        <v>102</v>
      </c>
      <c r="I441" s="58" t="s">
        <v>7309</v>
      </c>
      <c r="J441" s="58" t="s">
        <v>7310</v>
      </c>
      <c r="K441" s="58" t="s">
        <v>7311</v>
      </c>
      <c r="L441" s="60" t="s">
        <v>146</v>
      </c>
      <c r="M441" s="623" t="s">
        <v>7312</v>
      </c>
      <c r="N441" s="747"/>
      <c r="O441" s="56">
        <v>1</v>
      </c>
      <c r="P441" s="56" t="s">
        <v>7313</v>
      </c>
      <c r="Q441" s="59" t="s">
        <v>696</v>
      </c>
      <c r="R441" s="56" t="s">
        <v>1593</v>
      </c>
      <c r="S441" s="65">
        <v>44274</v>
      </c>
      <c r="T441" s="65">
        <v>44438</v>
      </c>
      <c r="U441" s="60"/>
      <c r="V441" s="54"/>
      <c r="W441" s="65">
        <v>44438</v>
      </c>
      <c r="X441" s="54"/>
      <c r="Y441" s="62"/>
      <c r="Z441" s="54"/>
      <c r="AA441" s="62"/>
      <c r="AB441" s="62"/>
      <c r="AC441" s="62"/>
      <c r="AD441" s="62"/>
      <c r="AE441" s="54"/>
      <c r="AF441" s="57"/>
      <c r="AG441" s="70"/>
      <c r="AH441" s="626"/>
      <c r="AI441" s="54"/>
      <c r="AJ441" s="62"/>
      <c r="AK441" s="56"/>
      <c r="AL441" s="62"/>
      <c r="AM441" s="54"/>
      <c r="AN441" s="57"/>
      <c r="AO441" s="62"/>
      <c r="AP441" s="54"/>
      <c r="AQ441" s="62"/>
      <c r="AR441" s="62"/>
      <c r="AS441" s="62"/>
      <c r="AT441" s="62"/>
      <c r="AU441" s="54"/>
      <c r="AV441" s="57"/>
      <c r="AW441" s="62"/>
      <c r="AX441" s="54"/>
      <c r="AY441" s="57"/>
      <c r="AZ441" s="62"/>
      <c r="BA441" s="56"/>
      <c r="BB441" s="54"/>
      <c r="BC441" s="54"/>
      <c r="BD441" s="57">
        <v>44286</v>
      </c>
      <c r="BE441" s="627" t="s">
        <v>7314</v>
      </c>
      <c r="BF441" s="68">
        <v>1</v>
      </c>
      <c r="BG441" s="57">
        <v>44337</v>
      </c>
      <c r="BH441" s="368" t="s">
        <v>7286</v>
      </c>
      <c r="BI441" s="56" t="s">
        <v>123</v>
      </c>
      <c r="BJ441" s="54">
        <v>0</v>
      </c>
      <c r="BK441" s="54" t="s">
        <v>133</v>
      </c>
      <c r="BL441" s="71">
        <v>44500</v>
      </c>
      <c r="BM441" s="627" t="s">
        <v>7315</v>
      </c>
      <c r="BN441" s="68">
        <v>0.8</v>
      </c>
      <c r="BO441" s="71">
        <v>44508</v>
      </c>
      <c r="BP441" s="368" t="s">
        <v>7316</v>
      </c>
      <c r="BQ441" s="56" t="s">
        <v>139</v>
      </c>
      <c r="BR441" s="71">
        <v>44519</v>
      </c>
      <c r="BS441" s="70" t="s">
        <v>7317</v>
      </c>
      <c r="BT441" s="54" t="s">
        <v>123</v>
      </c>
      <c r="BU441" s="54">
        <v>100</v>
      </c>
      <c r="BV441" s="54" t="s">
        <v>257</v>
      </c>
      <c r="BW441" s="71">
        <v>44627</v>
      </c>
      <c r="BX441" s="56" t="s">
        <v>7289</v>
      </c>
      <c r="BY441" s="68">
        <v>1</v>
      </c>
      <c r="BZ441" s="57">
        <v>44630</v>
      </c>
      <c r="CA441" s="58" t="s">
        <v>7318</v>
      </c>
      <c r="CB441" s="56" t="s">
        <v>709</v>
      </c>
      <c r="CC441" s="54">
        <v>100</v>
      </c>
      <c r="CD441" s="54" t="s">
        <v>257</v>
      </c>
      <c r="CE441" s="54"/>
      <c r="CF441" s="54"/>
      <c r="CG441" s="54"/>
      <c r="CH441" s="54"/>
      <c r="CI441" s="54"/>
      <c r="CJ441" s="54"/>
      <c r="CK441" s="54"/>
      <c r="CL441" s="54"/>
      <c r="CM441" s="54"/>
      <c r="CN441" s="54"/>
      <c r="CO441" s="60"/>
      <c r="CP441" s="60"/>
      <c r="CQ441" s="54" t="s">
        <v>4218</v>
      </c>
      <c r="CR441" s="62"/>
      <c r="CS441" s="56"/>
      <c r="CT441" s="57"/>
      <c r="CU441" s="54"/>
      <c r="CV441" s="54"/>
      <c r="CW441" s="752"/>
      <c r="CX441" s="626"/>
      <c r="CY441" s="626"/>
      <c r="CZ441" s="626"/>
      <c r="DA441" s="626"/>
      <c r="DB441" s="626"/>
      <c r="DC441" s="626"/>
      <c r="DD441" s="626"/>
      <c r="DE441" s="626"/>
      <c r="DF441" s="626"/>
      <c r="DG441" s="626"/>
      <c r="DH441" s="626"/>
      <c r="DI441" s="626"/>
      <c r="DJ441" s="626"/>
      <c r="DK441" s="626"/>
      <c r="DL441" s="626"/>
      <c r="DM441" s="626"/>
      <c r="DN441" s="626"/>
      <c r="DO441" s="626"/>
      <c r="DP441" s="626"/>
    </row>
    <row r="442" spans="1:120" ht="38.25" customHeight="1">
      <c r="A442" s="54">
        <v>74</v>
      </c>
      <c r="B442" s="54">
        <v>69</v>
      </c>
      <c r="C442" s="56" t="s">
        <v>99</v>
      </c>
      <c r="D442" s="56">
        <v>2017</v>
      </c>
      <c r="E442" s="56" t="s">
        <v>1050</v>
      </c>
      <c r="F442" s="57" t="s">
        <v>7319</v>
      </c>
      <c r="G442" s="368" t="s">
        <v>7320</v>
      </c>
      <c r="H442" s="59" t="s">
        <v>370</v>
      </c>
      <c r="I442" s="58" t="s">
        <v>171</v>
      </c>
      <c r="J442" s="58" t="s">
        <v>171</v>
      </c>
      <c r="K442" s="58" t="s">
        <v>7321</v>
      </c>
      <c r="L442" s="60" t="s">
        <v>106</v>
      </c>
      <c r="M442" s="368" t="s">
        <v>7322</v>
      </c>
      <c r="N442" s="747"/>
      <c r="O442" s="66">
        <v>1</v>
      </c>
      <c r="P442" s="56" t="s">
        <v>7323</v>
      </c>
      <c r="Q442" s="55" t="s">
        <v>533</v>
      </c>
      <c r="R442" s="56" t="s">
        <v>7324</v>
      </c>
      <c r="S442" s="65">
        <v>43191</v>
      </c>
      <c r="T442" s="65">
        <v>43735</v>
      </c>
      <c r="U442" s="60"/>
      <c r="V442" s="54"/>
      <c r="W442" s="65">
        <v>43735</v>
      </c>
      <c r="X442" s="65">
        <v>43646</v>
      </c>
      <c r="Y442" s="58" t="s">
        <v>7325</v>
      </c>
      <c r="Z442" s="68">
        <v>0</v>
      </c>
      <c r="AA442" s="65">
        <v>43661</v>
      </c>
      <c r="AB442" s="58" t="s">
        <v>7326</v>
      </c>
      <c r="AC442" s="56" t="s">
        <v>177</v>
      </c>
      <c r="AD442" s="66">
        <v>0</v>
      </c>
      <c r="AE442" s="54" t="s">
        <v>133</v>
      </c>
      <c r="AF442" s="65">
        <v>43799</v>
      </c>
      <c r="AG442" s="368" t="s">
        <v>7327</v>
      </c>
      <c r="AH442" s="68">
        <v>1</v>
      </c>
      <c r="AI442" s="57">
        <v>43811</v>
      </c>
      <c r="AJ442" s="368" t="s">
        <v>7328</v>
      </c>
      <c r="AK442" s="56" t="s">
        <v>1031</v>
      </c>
      <c r="AL442" s="66">
        <v>1</v>
      </c>
      <c r="AM442" s="54" t="s">
        <v>115</v>
      </c>
      <c r="AN442" s="57">
        <v>44043</v>
      </c>
      <c r="AO442" s="368" t="s">
        <v>5815</v>
      </c>
      <c r="AP442" s="68">
        <v>1</v>
      </c>
      <c r="AQ442" s="57">
        <v>44067</v>
      </c>
      <c r="AR442" s="67" t="s">
        <v>7329</v>
      </c>
      <c r="AS442" s="54" t="s">
        <v>183</v>
      </c>
      <c r="AT442" s="68">
        <v>0</v>
      </c>
      <c r="AU442" s="54" t="s">
        <v>115</v>
      </c>
      <c r="AV442" s="57">
        <v>44168</v>
      </c>
      <c r="AW442" s="58" t="s">
        <v>7330</v>
      </c>
      <c r="AX442" s="68">
        <v>1</v>
      </c>
      <c r="AY442" s="57">
        <v>44181</v>
      </c>
      <c r="AZ442" s="67" t="s">
        <v>7331</v>
      </c>
      <c r="BA442" s="56" t="s">
        <v>186</v>
      </c>
      <c r="BB442" s="68">
        <v>0.9</v>
      </c>
      <c r="BC442" s="54" t="s">
        <v>115</v>
      </c>
      <c r="BD442" s="57">
        <v>44286</v>
      </c>
      <c r="BE442" s="648" t="s">
        <v>7332</v>
      </c>
      <c r="BF442" s="68">
        <v>0</v>
      </c>
      <c r="BG442" s="57">
        <v>44340</v>
      </c>
      <c r="BH442" s="627" t="s">
        <v>7333</v>
      </c>
      <c r="BI442" s="56" t="s">
        <v>123</v>
      </c>
      <c r="BJ442" s="68">
        <v>0.9</v>
      </c>
      <c r="BK442" s="54" t="s">
        <v>115</v>
      </c>
      <c r="BL442" s="71">
        <v>44500</v>
      </c>
      <c r="BM442" s="627" t="s">
        <v>7333</v>
      </c>
      <c r="BN442" s="68">
        <v>0.5</v>
      </c>
      <c r="BO442" s="71">
        <v>44508</v>
      </c>
      <c r="BP442" s="67" t="s">
        <v>7334</v>
      </c>
      <c r="BQ442" s="54" t="s">
        <v>139</v>
      </c>
      <c r="BR442" s="71">
        <v>44517</v>
      </c>
      <c r="BS442" s="56" t="s">
        <v>7335</v>
      </c>
      <c r="BT442" s="54" t="s">
        <v>220</v>
      </c>
      <c r="BU442" s="68">
        <v>0.9</v>
      </c>
      <c r="BV442" s="54" t="s">
        <v>115</v>
      </c>
      <c r="BW442" s="71"/>
      <c r="BX442" s="58"/>
      <c r="BY442" s="68"/>
      <c r="BZ442" s="66" t="s">
        <v>542</v>
      </c>
      <c r="CA442" s="66" t="s">
        <v>7336</v>
      </c>
      <c r="CB442" s="647" t="s">
        <v>544</v>
      </c>
      <c r="CC442" s="68">
        <v>1</v>
      </c>
      <c r="CD442" s="68" t="s">
        <v>257</v>
      </c>
      <c r="CE442" s="68"/>
      <c r="CF442" s="68"/>
      <c r="CG442" s="68"/>
      <c r="CH442" s="68"/>
      <c r="CI442" s="68"/>
      <c r="CJ442" s="68"/>
      <c r="CK442" s="68"/>
      <c r="CL442" s="68"/>
      <c r="CM442" s="68"/>
      <c r="CN442" s="68"/>
      <c r="CO442" s="60" t="s">
        <v>260</v>
      </c>
      <c r="CP442" s="60" t="s">
        <v>260</v>
      </c>
      <c r="CQ442" s="56" t="s">
        <v>4218</v>
      </c>
      <c r="CR442" s="67"/>
      <c r="CS442" s="56"/>
      <c r="CT442" s="57"/>
      <c r="CU442" s="54"/>
      <c r="CV442" s="62"/>
      <c r="CW442" s="752"/>
      <c r="CX442" s="626"/>
      <c r="CY442" s="626"/>
      <c r="CZ442" s="626"/>
      <c r="DA442" s="626"/>
      <c r="DB442" s="626"/>
      <c r="DC442" s="626"/>
      <c r="DD442" s="626"/>
      <c r="DE442" s="626"/>
      <c r="DF442" s="626"/>
      <c r="DG442" s="626"/>
      <c r="DH442" s="626"/>
      <c r="DI442" s="626"/>
      <c r="DJ442" s="626"/>
      <c r="DK442" s="626"/>
      <c r="DL442" s="626"/>
      <c r="DM442" s="626"/>
      <c r="DN442" s="626"/>
      <c r="DO442" s="626"/>
      <c r="DP442" s="626"/>
    </row>
    <row r="443" spans="1:120" ht="38.25" customHeight="1">
      <c r="A443" s="54">
        <v>0</v>
      </c>
      <c r="B443" s="54">
        <v>76</v>
      </c>
      <c r="C443" s="55" t="s">
        <v>99</v>
      </c>
      <c r="D443" s="56">
        <v>2019</v>
      </c>
      <c r="E443" s="56" t="s">
        <v>311</v>
      </c>
      <c r="F443" s="65">
        <v>43819</v>
      </c>
      <c r="G443" s="368" t="s">
        <v>837</v>
      </c>
      <c r="H443" s="59" t="s">
        <v>102</v>
      </c>
      <c r="I443" s="194" t="s">
        <v>7337</v>
      </c>
      <c r="J443" s="58" t="s">
        <v>7338</v>
      </c>
      <c r="K443" s="58" t="s">
        <v>7339</v>
      </c>
      <c r="L443" s="60" t="s">
        <v>146</v>
      </c>
      <c r="M443" s="623" t="s">
        <v>7340</v>
      </c>
      <c r="N443" s="758"/>
      <c r="O443" s="66">
        <v>1</v>
      </c>
      <c r="P443" s="56" t="s">
        <v>7341</v>
      </c>
      <c r="Q443" s="55" t="s">
        <v>4225</v>
      </c>
      <c r="R443" s="81" t="s">
        <v>319</v>
      </c>
      <c r="S443" s="65">
        <v>43998</v>
      </c>
      <c r="T443" s="65">
        <v>44101</v>
      </c>
      <c r="U443" s="60"/>
      <c r="V443" s="54"/>
      <c r="W443" s="65">
        <v>44101</v>
      </c>
      <c r="X443" s="57"/>
      <c r="Y443" s="62"/>
      <c r="Z443" s="54"/>
      <c r="AA443" s="116"/>
      <c r="AB443" s="62"/>
      <c r="AC443" s="62"/>
      <c r="AD443" s="62"/>
      <c r="AE443" s="54"/>
      <c r="AF443" s="57"/>
      <c r="AG443" s="638"/>
      <c r="AH443" s="62"/>
      <c r="AI443" s="57"/>
      <c r="AJ443" s="638"/>
      <c r="AK443" s="62"/>
      <c r="AL443" s="62"/>
      <c r="AM443" s="54"/>
      <c r="AN443" s="57">
        <v>44043</v>
      </c>
      <c r="AO443" s="368" t="s">
        <v>7342</v>
      </c>
      <c r="AP443" s="68">
        <v>1</v>
      </c>
      <c r="AQ443" s="57">
        <v>44066</v>
      </c>
      <c r="AR443" s="70" t="s">
        <v>949</v>
      </c>
      <c r="AS443" s="54" t="s">
        <v>322</v>
      </c>
      <c r="AT443" s="68">
        <v>0.5</v>
      </c>
      <c r="AU443" s="54" t="s">
        <v>133</v>
      </c>
      <c r="AV443" s="57">
        <v>44169</v>
      </c>
      <c r="AW443" s="648" t="s">
        <v>950</v>
      </c>
      <c r="AX443" s="68">
        <v>1</v>
      </c>
      <c r="AY443" s="57">
        <v>44182</v>
      </c>
      <c r="AZ443" s="648" t="s">
        <v>950</v>
      </c>
      <c r="BA443" s="56" t="s">
        <v>123</v>
      </c>
      <c r="BB443" s="54">
        <v>100</v>
      </c>
      <c r="BC443" s="54" t="s">
        <v>257</v>
      </c>
      <c r="BD443" s="57"/>
      <c r="BE443" s="648"/>
      <c r="BF443" s="68"/>
      <c r="BG443" s="57">
        <v>44342</v>
      </c>
      <c r="BH443" s="368" t="s">
        <v>7343</v>
      </c>
      <c r="BI443" s="56" t="s">
        <v>123</v>
      </c>
      <c r="BJ443" s="54">
        <v>100</v>
      </c>
      <c r="BK443" s="54" t="s">
        <v>257</v>
      </c>
      <c r="BL443" s="71">
        <v>44500</v>
      </c>
      <c r="BM443" s="368" t="s">
        <v>343</v>
      </c>
      <c r="BN443" s="54">
        <v>0</v>
      </c>
      <c r="BO443" s="71">
        <v>44508</v>
      </c>
      <c r="BP443" s="54" t="s">
        <v>344</v>
      </c>
      <c r="BQ443" s="54" t="s">
        <v>139</v>
      </c>
      <c r="BR443" s="71">
        <v>44518</v>
      </c>
      <c r="BS443" s="368" t="s">
        <v>927</v>
      </c>
      <c r="BT443" s="54" t="s">
        <v>128</v>
      </c>
      <c r="BU443" s="68">
        <v>1</v>
      </c>
      <c r="BV443" s="54" t="s">
        <v>257</v>
      </c>
      <c r="BW443" s="71">
        <v>44610</v>
      </c>
      <c r="BX443" s="58" t="s">
        <v>7344</v>
      </c>
      <c r="BY443" s="68">
        <v>1</v>
      </c>
      <c r="BZ443" s="71">
        <v>44269</v>
      </c>
      <c r="CA443" s="368" t="s">
        <v>7345</v>
      </c>
      <c r="CB443" s="56" t="s">
        <v>597</v>
      </c>
      <c r="CC443" s="68">
        <v>1</v>
      </c>
      <c r="CD443" s="68" t="s">
        <v>257</v>
      </c>
      <c r="CE443" s="75">
        <v>44657</v>
      </c>
      <c r="CF443" s="56" t="s">
        <v>348</v>
      </c>
      <c r="CG443" s="56" t="s">
        <v>333</v>
      </c>
      <c r="CH443" s="68">
        <v>1</v>
      </c>
      <c r="CI443" s="68" t="s">
        <v>257</v>
      </c>
      <c r="CJ443" s="71">
        <v>44680</v>
      </c>
      <c r="CK443" s="56" t="s">
        <v>348</v>
      </c>
      <c r="CL443" s="66" t="s">
        <v>331</v>
      </c>
      <c r="CM443" s="68">
        <v>1</v>
      </c>
      <c r="CN443" s="68" t="s">
        <v>257</v>
      </c>
      <c r="CO443" s="60" t="s">
        <v>260</v>
      </c>
      <c r="CP443" s="60" t="s">
        <v>260</v>
      </c>
      <c r="CQ443" s="54" t="s">
        <v>4218</v>
      </c>
      <c r="CR443" s="67" t="s">
        <v>3767</v>
      </c>
      <c r="CS443" s="56" t="s">
        <v>597</v>
      </c>
      <c r="CT443" s="71">
        <v>44269</v>
      </c>
      <c r="CU443" s="54" t="s">
        <v>310</v>
      </c>
      <c r="CV443" s="368" t="s">
        <v>7346</v>
      </c>
      <c r="CW443" s="752"/>
      <c r="CX443" s="626"/>
      <c r="CY443" s="626"/>
      <c r="CZ443" s="626"/>
      <c r="DA443" s="626"/>
      <c r="DB443" s="626"/>
      <c r="DC443" s="626"/>
      <c r="DD443" s="626"/>
      <c r="DE443" s="626"/>
      <c r="DF443" s="626"/>
      <c r="DG443" s="626"/>
      <c r="DH443" s="626"/>
      <c r="DI443" s="626"/>
      <c r="DJ443" s="626"/>
      <c r="DK443" s="626"/>
      <c r="DL443" s="626"/>
      <c r="DM443" s="626"/>
      <c r="DN443" s="626"/>
      <c r="DO443" s="626"/>
      <c r="DP443" s="626"/>
    </row>
    <row r="444" spans="1:120" ht="38.25" customHeight="1">
      <c r="A444" s="54">
        <v>194</v>
      </c>
      <c r="B444" s="54">
        <v>99</v>
      </c>
      <c r="C444" s="55" t="s">
        <v>99</v>
      </c>
      <c r="D444" s="255">
        <v>2020</v>
      </c>
      <c r="E444" s="255" t="s">
        <v>1105</v>
      </c>
      <c r="F444" s="669">
        <v>44053</v>
      </c>
      <c r="G444" s="368" t="s">
        <v>7347</v>
      </c>
      <c r="H444" s="59" t="s">
        <v>102</v>
      </c>
      <c r="I444" s="58" t="s">
        <v>7348</v>
      </c>
      <c r="J444" s="58" t="s">
        <v>7349</v>
      </c>
      <c r="K444" s="58" t="s">
        <v>7350</v>
      </c>
      <c r="L444" s="60" t="s">
        <v>570</v>
      </c>
      <c r="M444" s="368" t="s">
        <v>7351</v>
      </c>
      <c r="N444" s="747"/>
      <c r="O444" s="54">
        <v>1</v>
      </c>
      <c r="P444" s="56" t="s">
        <v>7352</v>
      </c>
      <c r="Q444" s="55" t="s">
        <v>696</v>
      </c>
      <c r="R444" s="56" t="s">
        <v>697</v>
      </c>
      <c r="S444" s="65">
        <v>44075</v>
      </c>
      <c r="T444" s="65">
        <v>44135</v>
      </c>
      <c r="U444" s="60"/>
      <c r="V444" s="54"/>
      <c r="W444" s="65">
        <v>44135</v>
      </c>
      <c r="X444" s="57"/>
      <c r="Y444" s="62"/>
      <c r="Z444" s="54"/>
      <c r="AA444" s="116"/>
      <c r="AB444" s="62"/>
      <c r="AC444" s="62"/>
      <c r="AD444" s="62"/>
      <c r="AE444" s="54"/>
      <c r="AF444" s="57"/>
      <c r="AG444" s="62"/>
      <c r="AH444" s="62"/>
      <c r="AI444" s="57"/>
      <c r="AJ444" s="62"/>
      <c r="AK444" s="62"/>
      <c r="AL444" s="62"/>
      <c r="AM444" s="54"/>
      <c r="AN444" s="57"/>
      <c r="AO444" s="62"/>
      <c r="AP444" s="54"/>
      <c r="AQ444" s="116"/>
      <c r="AR444" s="62"/>
      <c r="AS444" s="62"/>
      <c r="AT444" s="62"/>
      <c r="AU444" s="54"/>
      <c r="AV444" s="636">
        <v>44169</v>
      </c>
      <c r="AW444" s="648" t="s">
        <v>7353</v>
      </c>
      <c r="AX444" s="651">
        <v>1</v>
      </c>
      <c r="AY444" s="57">
        <v>44183</v>
      </c>
      <c r="AZ444" s="368" t="s">
        <v>701</v>
      </c>
      <c r="BA444" s="56" t="s">
        <v>123</v>
      </c>
      <c r="BB444" s="54">
        <v>50</v>
      </c>
      <c r="BC444" s="54" t="s">
        <v>115</v>
      </c>
      <c r="BD444" s="636">
        <v>44286</v>
      </c>
      <c r="BE444" s="368" t="s">
        <v>702</v>
      </c>
      <c r="BF444" s="651">
        <v>0</v>
      </c>
      <c r="BG444" s="57">
        <v>44337</v>
      </c>
      <c r="BH444" s="368" t="s">
        <v>703</v>
      </c>
      <c r="BI444" s="56" t="s">
        <v>123</v>
      </c>
      <c r="BJ444" s="54">
        <v>30</v>
      </c>
      <c r="BK444" s="54" t="s">
        <v>115</v>
      </c>
      <c r="BL444" s="71">
        <v>44500</v>
      </c>
      <c r="BM444" s="627" t="s">
        <v>6783</v>
      </c>
      <c r="BN444" s="68">
        <v>1</v>
      </c>
      <c r="BO444" s="71">
        <v>44508</v>
      </c>
      <c r="BP444" s="368" t="s">
        <v>6802</v>
      </c>
      <c r="BQ444" s="56" t="s">
        <v>139</v>
      </c>
      <c r="BR444" s="71">
        <v>44519</v>
      </c>
      <c r="BS444" s="70" t="s">
        <v>1191</v>
      </c>
      <c r="BT444" s="54" t="s">
        <v>123</v>
      </c>
      <c r="BU444" s="54">
        <v>100</v>
      </c>
      <c r="BV444" s="54" t="s">
        <v>257</v>
      </c>
      <c r="BW444" s="71">
        <v>44627</v>
      </c>
      <c r="BX444" s="58" t="s">
        <v>7354</v>
      </c>
      <c r="BY444" s="68">
        <v>1</v>
      </c>
      <c r="BZ444" s="57">
        <v>44630</v>
      </c>
      <c r="CA444" s="181" t="s">
        <v>7355</v>
      </c>
      <c r="CB444" s="56" t="s">
        <v>709</v>
      </c>
      <c r="CC444" s="68">
        <v>1</v>
      </c>
      <c r="CD444" s="68" t="s">
        <v>257</v>
      </c>
      <c r="CE444" s="68"/>
      <c r="CF444" s="68"/>
      <c r="CG444" s="68"/>
      <c r="CH444" s="68"/>
      <c r="CI444" s="68"/>
      <c r="CJ444" s="68"/>
      <c r="CK444" s="68"/>
      <c r="CL444" s="68"/>
      <c r="CM444" s="68"/>
      <c r="CN444" s="68"/>
      <c r="CO444" s="60"/>
      <c r="CP444" s="60"/>
      <c r="CQ444" s="54" t="s">
        <v>4218</v>
      </c>
      <c r="CR444" s="368"/>
      <c r="CS444" s="56"/>
      <c r="CT444" s="57"/>
      <c r="CU444" s="54"/>
      <c r="CV444" s="62"/>
      <c r="CW444" s="752"/>
      <c r="CX444" s="626"/>
      <c r="CY444" s="626"/>
      <c r="CZ444" s="626"/>
      <c r="DA444" s="626"/>
      <c r="DB444" s="626"/>
      <c r="DC444" s="626"/>
      <c r="DD444" s="626"/>
      <c r="DE444" s="626"/>
      <c r="DF444" s="626"/>
      <c r="DG444" s="626"/>
      <c r="DH444" s="626"/>
      <c r="DI444" s="626"/>
      <c r="DJ444" s="626"/>
      <c r="DK444" s="626"/>
      <c r="DL444" s="626"/>
      <c r="DM444" s="626"/>
      <c r="DN444" s="626"/>
      <c r="DO444" s="626"/>
      <c r="DP444" s="626"/>
    </row>
    <row r="445" spans="1:120" ht="38.25" customHeight="1">
      <c r="A445" s="54">
        <v>199</v>
      </c>
      <c r="B445" s="54">
        <v>100</v>
      </c>
      <c r="C445" s="55" t="s">
        <v>99</v>
      </c>
      <c r="D445" s="255">
        <v>2020</v>
      </c>
      <c r="E445" s="255" t="s">
        <v>1105</v>
      </c>
      <c r="F445" s="669">
        <v>44053</v>
      </c>
      <c r="G445" s="368" t="s">
        <v>7356</v>
      </c>
      <c r="H445" s="59" t="s">
        <v>102</v>
      </c>
      <c r="I445" s="58" t="s">
        <v>7357</v>
      </c>
      <c r="J445" s="58" t="s">
        <v>7358</v>
      </c>
      <c r="K445" s="58" t="s">
        <v>6795</v>
      </c>
      <c r="L445" s="60" t="s">
        <v>570</v>
      </c>
      <c r="M445" s="623" t="s">
        <v>7359</v>
      </c>
      <c r="N445" s="747"/>
      <c r="O445" s="54">
        <v>1</v>
      </c>
      <c r="P445" s="56" t="s">
        <v>7360</v>
      </c>
      <c r="Q445" s="55" t="s">
        <v>696</v>
      </c>
      <c r="R445" s="54" t="s">
        <v>697</v>
      </c>
      <c r="S445" s="65">
        <v>44075</v>
      </c>
      <c r="T445" s="65">
        <v>44196</v>
      </c>
      <c r="U445" s="60"/>
      <c r="V445" s="54"/>
      <c r="W445" s="65">
        <v>44196</v>
      </c>
      <c r="X445" s="57"/>
      <c r="Y445" s="62"/>
      <c r="Z445" s="54"/>
      <c r="AA445" s="116"/>
      <c r="AB445" s="62"/>
      <c r="AC445" s="62"/>
      <c r="AD445" s="62"/>
      <c r="AE445" s="54"/>
      <c r="AF445" s="57"/>
      <c r="AG445" s="62"/>
      <c r="AH445" s="62"/>
      <c r="AI445" s="57"/>
      <c r="AJ445" s="62"/>
      <c r="AK445" s="62"/>
      <c r="AL445" s="62"/>
      <c r="AM445" s="54"/>
      <c r="AN445" s="57"/>
      <c r="AO445" s="62"/>
      <c r="AP445" s="54"/>
      <c r="AQ445" s="116"/>
      <c r="AR445" s="62"/>
      <c r="AS445" s="62"/>
      <c r="AT445" s="62"/>
      <c r="AU445" s="54"/>
      <c r="AV445" s="636">
        <v>44169</v>
      </c>
      <c r="AW445" s="648" t="s">
        <v>7361</v>
      </c>
      <c r="AX445" s="651">
        <v>1</v>
      </c>
      <c r="AY445" s="57">
        <v>44183</v>
      </c>
      <c r="AZ445" s="80" t="s">
        <v>6799</v>
      </c>
      <c r="BA445" s="56" t="s">
        <v>123</v>
      </c>
      <c r="BB445" s="54">
        <v>100</v>
      </c>
      <c r="BC445" s="54" t="s">
        <v>257</v>
      </c>
      <c r="BD445" s="636">
        <v>44286</v>
      </c>
      <c r="BE445" s="368" t="s">
        <v>1104</v>
      </c>
      <c r="BF445" s="651">
        <v>0</v>
      </c>
      <c r="BG445" s="57">
        <v>44337</v>
      </c>
      <c r="BH445" s="368" t="s">
        <v>6808</v>
      </c>
      <c r="BI445" s="56" t="s">
        <v>123</v>
      </c>
      <c r="BJ445" s="54">
        <v>100</v>
      </c>
      <c r="BK445" s="54" t="s">
        <v>257</v>
      </c>
      <c r="BL445" s="71">
        <v>44500</v>
      </c>
      <c r="BM445" s="627" t="s">
        <v>343</v>
      </c>
      <c r="BN445" s="54">
        <v>0</v>
      </c>
      <c r="BO445" s="71">
        <v>44508</v>
      </c>
      <c r="BP445" s="368" t="s">
        <v>344</v>
      </c>
      <c r="BQ445" s="56" t="s">
        <v>139</v>
      </c>
      <c r="BR445" s="71">
        <v>44519</v>
      </c>
      <c r="BS445" s="223" t="s">
        <v>7362</v>
      </c>
      <c r="BT445" s="54" t="s">
        <v>123</v>
      </c>
      <c r="BU445" s="54">
        <v>0</v>
      </c>
      <c r="BV445" s="54" t="s">
        <v>115</v>
      </c>
      <c r="BW445" s="71">
        <v>44627</v>
      </c>
      <c r="BX445" s="701" t="s">
        <v>7363</v>
      </c>
      <c r="BY445" s="690">
        <v>1</v>
      </c>
      <c r="BZ445" s="57">
        <v>44630</v>
      </c>
      <c r="CA445" s="181" t="s">
        <v>2728</v>
      </c>
      <c r="CB445" s="56" t="s">
        <v>709</v>
      </c>
      <c r="CC445" s="68">
        <v>1</v>
      </c>
      <c r="CD445" s="68" t="s">
        <v>257</v>
      </c>
      <c r="CE445" s="68"/>
      <c r="CF445" s="68"/>
      <c r="CG445" s="68"/>
      <c r="CH445" s="68"/>
      <c r="CI445" s="68"/>
      <c r="CJ445" s="68"/>
      <c r="CK445" s="68"/>
      <c r="CL445" s="68"/>
      <c r="CM445" s="68"/>
      <c r="CN445" s="68"/>
      <c r="CO445" s="60"/>
      <c r="CP445" s="60"/>
      <c r="CQ445" s="54" t="s">
        <v>4218</v>
      </c>
      <c r="CR445" s="62"/>
      <c r="CS445" s="56"/>
      <c r="CT445" s="57"/>
      <c r="CU445" s="54"/>
      <c r="CV445" s="62"/>
      <c r="CW445" s="752"/>
      <c r="CX445" s="626"/>
      <c r="CY445" s="626"/>
      <c r="CZ445" s="626"/>
      <c r="DA445" s="626"/>
      <c r="DB445" s="626"/>
      <c r="DC445" s="626"/>
      <c r="DD445" s="626"/>
      <c r="DE445" s="626"/>
      <c r="DF445" s="626"/>
      <c r="DG445" s="626"/>
      <c r="DH445" s="626"/>
      <c r="DI445" s="626"/>
      <c r="DJ445" s="626"/>
      <c r="DK445" s="626"/>
      <c r="DL445" s="626"/>
      <c r="DM445" s="626"/>
      <c r="DN445" s="626"/>
      <c r="DO445" s="626"/>
      <c r="DP445" s="626"/>
    </row>
    <row r="446" spans="1:120" ht="38.25" customHeight="1">
      <c r="A446" s="54">
        <v>200</v>
      </c>
      <c r="B446" s="54">
        <v>101</v>
      </c>
      <c r="C446" s="55" t="s">
        <v>99</v>
      </c>
      <c r="D446" s="255">
        <v>2020</v>
      </c>
      <c r="E446" s="56" t="s">
        <v>1105</v>
      </c>
      <c r="F446" s="57">
        <v>44053</v>
      </c>
      <c r="G446" s="368" t="s">
        <v>7364</v>
      </c>
      <c r="H446" s="59" t="s">
        <v>102</v>
      </c>
      <c r="I446" s="58" t="s">
        <v>7365</v>
      </c>
      <c r="J446" s="58" t="s">
        <v>7366</v>
      </c>
      <c r="K446" s="58" t="s">
        <v>6787</v>
      </c>
      <c r="L446" s="60" t="s">
        <v>570</v>
      </c>
      <c r="M446" s="368" t="s">
        <v>7367</v>
      </c>
      <c r="N446" s="747"/>
      <c r="O446" s="54">
        <v>1</v>
      </c>
      <c r="P446" s="56" t="s">
        <v>7368</v>
      </c>
      <c r="Q446" s="55" t="s">
        <v>696</v>
      </c>
      <c r="R446" s="56" t="s">
        <v>697</v>
      </c>
      <c r="S446" s="65">
        <v>44075</v>
      </c>
      <c r="T446" s="65">
        <v>44135</v>
      </c>
      <c r="U446" s="60"/>
      <c r="V446" s="54"/>
      <c r="W446" s="65">
        <v>44135</v>
      </c>
      <c r="X446" s="57"/>
      <c r="Y446" s="62"/>
      <c r="Z446" s="54"/>
      <c r="AA446" s="116"/>
      <c r="AB446" s="62"/>
      <c r="AC446" s="62"/>
      <c r="AD446" s="62"/>
      <c r="AE446" s="54"/>
      <c r="AF446" s="57"/>
      <c r="AG446" s="62"/>
      <c r="AH446" s="62"/>
      <c r="AI446" s="57"/>
      <c r="AJ446" s="62"/>
      <c r="AK446" s="62"/>
      <c r="AL446" s="62"/>
      <c r="AM446" s="54"/>
      <c r="AN446" s="57"/>
      <c r="AO446" s="62"/>
      <c r="AP446" s="54"/>
      <c r="AQ446" s="116"/>
      <c r="AR446" s="62"/>
      <c r="AS446" s="62"/>
      <c r="AT446" s="62"/>
      <c r="AU446" s="54"/>
      <c r="AV446" s="636">
        <v>44169</v>
      </c>
      <c r="AW446" s="648" t="s">
        <v>7369</v>
      </c>
      <c r="AX446" s="651">
        <v>1</v>
      </c>
      <c r="AY446" s="57">
        <v>44183</v>
      </c>
      <c r="AZ446" s="80" t="s">
        <v>6799</v>
      </c>
      <c r="BA446" s="56" t="s">
        <v>123</v>
      </c>
      <c r="BB446" s="54">
        <v>100</v>
      </c>
      <c r="BC446" s="54" t="s">
        <v>257</v>
      </c>
      <c r="BD446" s="636">
        <v>44286</v>
      </c>
      <c r="BE446" s="368" t="s">
        <v>1104</v>
      </c>
      <c r="BF446" s="651">
        <v>0</v>
      </c>
      <c r="BG446" s="57">
        <v>44337</v>
      </c>
      <c r="BH446" s="368" t="s">
        <v>6800</v>
      </c>
      <c r="BI446" s="56" t="s">
        <v>123</v>
      </c>
      <c r="BJ446" s="54">
        <v>100</v>
      </c>
      <c r="BK446" s="54" t="s">
        <v>257</v>
      </c>
      <c r="BL446" s="71">
        <v>44500</v>
      </c>
      <c r="BM446" s="627" t="s">
        <v>6801</v>
      </c>
      <c r="BN446" s="68">
        <v>1</v>
      </c>
      <c r="BO446" s="71">
        <v>44508</v>
      </c>
      <c r="BP446" s="368" t="s">
        <v>6802</v>
      </c>
      <c r="BQ446" s="56" t="s">
        <v>1123</v>
      </c>
      <c r="BR446" s="71">
        <v>44519</v>
      </c>
      <c r="BS446" s="70" t="s">
        <v>7370</v>
      </c>
      <c r="BT446" s="54" t="s">
        <v>123</v>
      </c>
      <c r="BU446" s="54">
        <v>100</v>
      </c>
      <c r="BV446" s="54" t="s">
        <v>257</v>
      </c>
      <c r="BW446" s="71">
        <v>44627</v>
      </c>
      <c r="BX446" s="726" t="s">
        <v>7371</v>
      </c>
      <c r="BY446" s="759">
        <v>1</v>
      </c>
      <c r="BZ446" s="57">
        <v>44630</v>
      </c>
      <c r="CA446" s="181" t="s">
        <v>7372</v>
      </c>
      <c r="CB446" s="56" t="s">
        <v>709</v>
      </c>
      <c r="CC446" s="68">
        <v>1</v>
      </c>
      <c r="CD446" s="68" t="s">
        <v>257</v>
      </c>
      <c r="CE446" s="68"/>
      <c r="CF446" s="68"/>
      <c r="CG446" s="68"/>
      <c r="CH446" s="68"/>
      <c r="CI446" s="68"/>
      <c r="CJ446" s="68"/>
      <c r="CK446" s="68"/>
      <c r="CL446" s="68"/>
      <c r="CM446" s="68"/>
      <c r="CN446" s="68"/>
      <c r="CO446" s="60"/>
      <c r="CP446" s="60"/>
      <c r="CQ446" s="54" t="s">
        <v>4218</v>
      </c>
      <c r="CR446" s="62"/>
      <c r="CS446" s="56"/>
      <c r="CT446" s="57"/>
      <c r="CU446" s="54"/>
      <c r="CV446" s="62"/>
      <c r="CW446" s="752"/>
      <c r="CX446" s="626"/>
      <c r="CY446" s="626"/>
      <c r="CZ446" s="626"/>
      <c r="DA446" s="626"/>
      <c r="DB446" s="626"/>
      <c r="DC446" s="626"/>
      <c r="DD446" s="626"/>
      <c r="DE446" s="626"/>
      <c r="DF446" s="626"/>
      <c r="DG446" s="626"/>
      <c r="DH446" s="626"/>
      <c r="DI446" s="626"/>
      <c r="DJ446" s="626"/>
      <c r="DK446" s="626"/>
      <c r="DL446" s="626"/>
      <c r="DM446" s="626"/>
      <c r="DN446" s="626"/>
      <c r="DO446" s="626"/>
      <c r="DP446" s="626"/>
    </row>
    <row r="447" spans="1:120" ht="38.25" customHeight="1">
      <c r="A447" s="54">
        <v>201</v>
      </c>
      <c r="B447" s="54">
        <v>102</v>
      </c>
      <c r="C447" s="55" t="s">
        <v>99</v>
      </c>
      <c r="D447" s="255">
        <v>2020</v>
      </c>
      <c r="E447" s="56" t="s">
        <v>1105</v>
      </c>
      <c r="F447" s="57">
        <v>44053</v>
      </c>
      <c r="G447" s="368" t="s">
        <v>7373</v>
      </c>
      <c r="H447" s="59" t="s">
        <v>102</v>
      </c>
      <c r="I447" s="58" t="s">
        <v>7374</v>
      </c>
      <c r="J447" s="58" t="s">
        <v>7374</v>
      </c>
      <c r="K447" s="58" t="s">
        <v>1102</v>
      </c>
      <c r="L447" s="60" t="s">
        <v>570</v>
      </c>
      <c r="M447" s="623" t="s">
        <v>7375</v>
      </c>
      <c r="N447" s="747"/>
      <c r="O447" s="54">
        <v>1</v>
      </c>
      <c r="P447" s="56" t="s">
        <v>7376</v>
      </c>
      <c r="Q447" s="55" t="s">
        <v>696</v>
      </c>
      <c r="R447" s="56" t="s">
        <v>697</v>
      </c>
      <c r="S447" s="65">
        <v>44075</v>
      </c>
      <c r="T447" s="65">
        <v>44196</v>
      </c>
      <c r="U447" s="60"/>
      <c r="V447" s="54"/>
      <c r="W447" s="65">
        <v>44196</v>
      </c>
      <c r="X447" s="57"/>
      <c r="Y447" s="62"/>
      <c r="Z447" s="54"/>
      <c r="AA447" s="116"/>
      <c r="AB447" s="62"/>
      <c r="AC447" s="62"/>
      <c r="AD447" s="62"/>
      <c r="AE447" s="54"/>
      <c r="AF447" s="57"/>
      <c r="AG447" s="62"/>
      <c r="AH447" s="62"/>
      <c r="AI447" s="57"/>
      <c r="AJ447" s="62"/>
      <c r="AK447" s="62"/>
      <c r="AL447" s="62"/>
      <c r="AM447" s="54"/>
      <c r="AN447" s="57"/>
      <c r="AO447" s="62"/>
      <c r="AP447" s="54"/>
      <c r="AQ447" s="116"/>
      <c r="AR447" s="62"/>
      <c r="AS447" s="62"/>
      <c r="AT447" s="62"/>
      <c r="AU447" s="54"/>
      <c r="AV447" s="636">
        <v>44169</v>
      </c>
      <c r="AW447" s="648" t="s">
        <v>7361</v>
      </c>
      <c r="AX447" s="651">
        <v>1</v>
      </c>
      <c r="AY447" s="57">
        <v>44183</v>
      </c>
      <c r="AZ447" s="705" t="s">
        <v>7377</v>
      </c>
      <c r="BA447" s="56" t="s">
        <v>123</v>
      </c>
      <c r="BB447" s="54">
        <v>100</v>
      </c>
      <c r="BC447" s="54" t="s">
        <v>257</v>
      </c>
      <c r="BD447" s="636">
        <v>44286</v>
      </c>
      <c r="BE447" s="368" t="s">
        <v>1104</v>
      </c>
      <c r="BF447" s="651">
        <v>0</v>
      </c>
      <c r="BG447" s="57">
        <v>44337</v>
      </c>
      <c r="BH447" s="368" t="s">
        <v>7378</v>
      </c>
      <c r="BI447" s="56" t="s">
        <v>123</v>
      </c>
      <c r="BJ447" s="54">
        <v>100</v>
      </c>
      <c r="BK447" s="54" t="s">
        <v>257</v>
      </c>
      <c r="BL447" s="71">
        <v>44500</v>
      </c>
      <c r="BM447" s="627" t="s">
        <v>343</v>
      </c>
      <c r="BN447" s="54">
        <v>0</v>
      </c>
      <c r="BO447" s="71">
        <v>44508</v>
      </c>
      <c r="BP447" s="368" t="s">
        <v>344</v>
      </c>
      <c r="BQ447" s="56" t="s">
        <v>139</v>
      </c>
      <c r="BR447" s="71">
        <v>44519</v>
      </c>
      <c r="BS447" s="223" t="s">
        <v>7362</v>
      </c>
      <c r="BT447" s="54" t="s">
        <v>123</v>
      </c>
      <c r="BU447" s="54">
        <v>0</v>
      </c>
      <c r="BV447" s="54" t="s">
        <v>115</v>
      </c>
      <c r="BW447" s="71">
        <v>44627</v>
      </c>
      <c r="BX447" s="701" t="s">
        <v>7363</v>
      </c>
      <c r="BY447" s="690">
        <v>1</v>
      </c>
      <c r="BZ447" s="57">
        <v>44630</v>
      </c>
      <c r="CA447" s="181" t="s">
        <v>2728</v>
      </c>
      <c r="CB447" s="56" t="s">
        <v>709</v>
      </c>
      <c r="CC447" s="68">
        <v>1</v>
      </c>
      <c r="CD447" s="68" t="s">
        <v>257</v>
      </c>
      <c r="CE447" s="68"/>
      <c r="CF447" s="68"/>
      <c r="CG447" s="68"/>
      <c r="CH447" s="68"/>
      <c r="CI447" s="68"/>
      <c r="CJ447" s="68"/>
      <c r="CK447" s="68"/>
      <c r="CL447" s="68"/>
      <c r="CM447" s="68"/>
      <c r="CN447" s="68"/>
      <c r="CO447" s="60"/>
      <c r="CP447" s="60"/>
      <c r="CQ447" s="54" t="s">
        <v>4218</v>
      </c>
      <c r="CR447" s="62"/>
      <c r="CS447" s="56"/>
      <c r="CT447" s="57"/>
      <c r="CU447" s="54"/>
      <c r="CV447" s="62"/>
      <c r="CW447" s="752"/>
      <c r="CX447" s="626"/>
      <c r="CY447" s="626"/>
      <c r="CZ447" s="626"/>
      <c r="DA447" s="626"/>
      <c r="DB447" s="626"/>
      <c r="DC447" s="626"/>
      <c r="DD447" s="626"/>
      <c r="DE447" s="626"/>
      <c r="DF447" s="626"/>
      <c r="DG447" s="626"/>
      <c r="DH447" s="626"/>
      <c r="DI447" s="626"/>
      <c r="DJ447" s="626"/>
      <c r="DK447" s="626"/>
      <c r="DL447" s="626"/>
      <c r="DM447" s="626"/>
      <c r="DN447" s="626"/>
      <c r="DO447" s="626"/>
      <c r="DP447" s="626"/>
    </row>
    <row r="448" spans="1:120" ht="38.25" customHeight="1">
      <c r="A448" s="54">
        <v>202</v>
      </c>
      <c r="B448" s="54">
        <v>103</v>
      </c>
      <c r="C448" s="55" t="s">
        <v>99</v>
      </c>
      <c r="D448" s="255">
        <v>2020</v>
      </c>
      <c r="E448" s="56" t="s">
        <v>1105</v>
      </c>
      <c r="F448" s="57">
        <v>44053</v>
      </c>
      <c r="G448" s="368" t="s">
        <v>7379</v>
      </c>
      <c r="H448" s="59" t="s">
        <v>102</v>
      </c>
      <c r="I448" s="58" t="s">
        <v>7374</v>
      </c>
      <c r="J448" s="58" t="s">
        <v>7374</v>
      </c>
      <c r="K448" s="58" t="s">
        <v>1102</v>
      </c>
      <c r="L448" s="60" t="s">
        <v>570</v>
      </c>
      <c r="M448" s="623" t="s">
        <v>7380</v>
      </c>
      <c r="N448" s="747"/>
      <c r="O448" s="56">
        <v>1</v>
      </c>
      <c r="P448" s="56" t="s">
        <v>7376</v>
      </c>
      <c r="Q448" s="55" t="s">
        <v>696</v>
      </c>
      <c r="R448" s="56" t="s">
        <v>697</v>
      </c>
      <c r="S448" s="65">
        <v>44075</v>
      </c>
      <c r="T448" s="65">
        <v>44196</v>
      </c>
      <c r="U448" s="60"/>
      <c r="V448" s="54"/>
      <c r="W448" s="65">
        <v>44196</v>
      </c>
      <c r="X448" s="57"/>
      <c r="Y448" s="62"/>
      <c r="Z448" s="54"/>
      <c r="AA448" s="116"/>
      <c r="AB448" s="62"/>
      <c r="AC448" s="62"/>
      <c r="AD448" s="62"/>
      <c r="AE448" s="54"/>
      <c r="AF448" s="57"/>
      <c r="AG448" s="62"/>
      <c r="AH448" s="62"/>
      <c r="AI448" s="57"/>
      <c r="AJ448" s="62"/>
      <c r="AK448" s="62"/>
      <c r="AL448" s="62"/>
      <c r="AM448" s="54"/>
      <c r="AN448" s="57"/>
      <c r="AO448" s="62"/>
      <c r="AP448" s="54"/>
      <c r="AQ448" s="116"/>
      <c r="AR448" s="62"/>
      <c r="AS448" s="62"/>
      <c r="AT448" s="62"/>
      <c r="AU448" s="54"/>
      <c r="AV448" s="636">
        <v>44169</v>
      </c>
      <c r="AW448" s="648" t="s">
        <v>7381</v>
      </c>
      <c r="AX448" s="651">
        <v>1</v>
      </c>
      <c r="AY448" s="57">
        <v>44183</v>
      </c>
      <c r="AZ448" s="80" t="s">
        <v>6459</v>
      </c>
      <c r="BA448" s="56" t="s">
        <v>123</v>
      </c>
      <c r="BB448" s="54">
        <v>100</v>
      </c>
      <c r="BC448" s="54" t="s">
        <v>257</v>
      </c>
      <c r="BD448" s="636">
        <v>44286</v>
      </c>
      <c r="BE448" s="368" t="s">
        <v>1104</v>
      </c>
      <c r="BF448" s="651">
        <v>0</v>
      </c>
      <c r="BG448" s="57">
        <v>44337</v>
      </c>
      <c r="BH448" s="368" t="s">
        <v>7382</v>
      </c>
      <c r="BI448" s="56" t="s">
        <v>123</v>
      </c>
      <c r="BJ448" s="54">
        <v>100</v>
      </c>
      <c r="BK448" s="54" t="s">
        <v>257</v>
      </c>
      <c r="BL448" s="71">
        <v>44500</v>
      </c>
      <c r="BM448" s="627" t="s">
        <v>343</v>
      </c>
      <c r="BN448" s="54">
        <v>0</v>
      </c>
      <c r="BO448" s="71">
        <v>44508</v>
      </c>
      <c r="BP448" s="368" t="s">
        <v>344</v>
      </c>
      <c r="BQ448" s="56" t="s">
        <v>139</v>
      </c>
      <c r="BR448" s="71">
        <v>44519</v>
      </c>
      <c r="BS448" s="223" t="s">
        <v>7362</v>
      </c>
      <c r="BT448" s="54" t="s">
        <v>123</v>
      </c>
      <c r="BU448" s="54">
        <v>0</v>
      </c>
      <c r="BV448" s="54" t="s">
        <v>115</v>
      </c>
      <c r="BW448" s="71">
        <v>44627</v>
      </c>
      <c r="BX448" s="701" t="s">
        <v>7363</v>
      </c>
      <c r="BY448" s="690">
        <v>1</v>
      </c>
      <c r="BZ448" s="57">
        <v>44630</v>
      </c>
      <c r="CA448" s="181" t="s">
        <v>2728</v>
      </c>
      <c r="CB448" s="56" t="s">
        <v>709</v>
      </c>
      <c r="CC448" s="68">
        <v>1</v>
      </c>
      <c r="CD448" s="54" t="s">
        <v>257</v>
      </c>
      <c r="CE448" s="54"/>
      <c r="CF448" s="54"/>
      <c r="CG448" s="54"/>
      <c r="CH448" s="54"/>
      <c r="CI448" s="54"/>
      <c r="CJ448" s="54"/>
      <c r="CK448" s="54"/>
      <c r="CL448" s="54"/>
      <c r="CM448" s="54"/>
      <c r="CN448" s="54"/>
      <c r="CO448" s="60"/>
      <c r="CP448" s="60"/>
      <c r="CQ448" s="54" t="s">
        <v>4218</v>
      </c>
      <c r="CR448" s="62"/>
      <c r="CS448" s="56"/>
      <c r="CT448" s="57"/>
      <c r="CU448" s="54"/>
      <c r="CV448" s="62"/>
      <c r="CW448" s="752"/>
      <c r="CX448" s="626"/>
      <c r="CY448" s="626"/>
      <c r="CZ448" s="626"/>
      <c r="DA448" s="626"/>
      <c r="DB448" s="626"/>
      <c r="DC448" s="626"/>
      <c r="DD448" s="626"/>
      <c r="DE448" s="626"/>
      <c r="DF448" s="626"/>
      <c r="DG448" s="626"/>
      <c r="DH448" s="626"/>
      <c r="DI448" s="626"/>
      <c r="DJ448" s="626"/>
      <c r="DK448" s="626"/>
      <c r="DL448" s="626"/>
      <c r="DM448" s="626"/>
      <c r="DN448" s="626"/>
      <c r="DO448" s="626"/>
      <c r="DP448" s="626"/>
    </row>
    <row r="449" spans="1:120" ht="38.25" customHeight="1">
      <c r="A449" s="54">
        <v>212</v>
      </c>
      <c r="B449" s="54">
        <v>109</v>
      </c>
      <c r="C449" s="55" t="s">
        <v>99</v>
      </c>
      <c r="D449" s="255">
        <v>2020</v>
      </c>
      <c r="E449" s="255" t="s">
        <v>1105</v>
      </c>
      <c r="F449" s="669">
        <v>44053</v>
      </c>
      <c r="G449" s="368" t="s">
        <v>7383</v>
      </c>
      <c r="H449" s="59" t="s">
        <v>102</v>
      </c>
      <c r="I449" s="58" t="s">
        <v>7384</v>
      </c>
      <c r="J449" s="58" t="s">
        <v>7384</v>
      </c>
      <c r="K449" s="58" t="s">
        <v>7385</v>
      </c>
      <c r="L449" s="60" t="s">
        <v>570</v>
      </c>
      <c r="M449" s="623" t="s">
        <v>7386</v>
      </c>
      <c r="N449" s="747"/>
      <c r="O449" s="56">
        <v>2</v>
      </c>
      <c r="P449" s="56" t="s">
        <v>7387</v>
      </c>
      <c r="Q449" s="55" t="s">
        <v>696</v>
      </c>
      <c r="R449" s="56" t="s">
        <v>697</v>
      </c>
      <c r="S449" s="65">
        <v>44027</v>
      </c>
      <c r="T449" s="65">
        <v>44196</v>
      </c>
      <c r="U449" s="60"/>
      <c r="V449" s="54"/>
      <c r="W449" s="65">
        <v>44196</v>
      </c>
      <c r="X449" s="57"/>
      <c r="Y449" s="62"/>
      <c r="Z449" s="54"/>
      <c r="AA449" s="116"/>
      <c r="AB449" s="62"/>
      <c r="AC449" s="62"/>
      <c r="AD449" s="62"/>
      <c r="AE449" s="54"/>
      <c r="AF449" s="57"/>
      <c r="AG449" s="62"/>
      <c r="AH449" s="62"/>
      <c r="AI449" s="57"/>
      <c r="AJ449" s="62"/>
      <c r="AK449" s="62"/>
      <c r="AL449" s="62"/>
      <c r="AM449" s="54"/>
      <c r="AN449" s="57"/>
      <c r="AO449" s="62"/>
      <c r="AP449" s="54"/>
      <c r="AQ449" s="116"/>
      <c r="AR449" s="62"/>
      <c r="AS449" s="62"/>
      <c r="AT449" s="62"/>
      <c r="AU449" s="54"/>
      <c r="AV449" s="636">
        <v>44169</v>
      </c>
      <c r="AW449" s="648" t="s">
        <v>7388</v>
      </c>
      <c r="AX449" s="651">
        <v>1</v>
      </c>
      <c r="AY449" s="57">
        <v>44183</v>
      </c>
      <c r="AZ449" s="58" t="s">
        <v>6459</v>
      </c>
      <c r="BA449" s="56" t="s">
        <v>123</v>
      </c>
      <c r="BB449" s="54">
        <v>100</v>
      </c>
      <c r="BC449" s="54" t="s">
        <v>257</v>
      </c>
      <c r="BD449" s="636">
        <v>44286</v>
      </c>
      <c r="BE449" s="368" t="s">
        <v>1104</v>
      </c>
      <c r="BF449" s="651">
        <v>0</v>
      </c>
      <c r="BG449" s="57">
        <v>44337</v>
      </c>
      <c r="BH449" s="368" t="s">
        <v>7389</v>
      </c>
      <c r="BI449" s="56" t="s">
        <v>123</v>
      </c>
      <c r="BJ449" s="54">
        <v>100</v>
      </c>
      <c r="BK449" s="54" t="s">
        <v>115</v>
      </c>
      <c r="BL449" s="71">
        <v>44500</v>
      </c>
      <c r="BM449" s="627" t="s">
        <v>7390</v>
      </c>
      <c r="BN449" s="68">
        <v>1</v>
      </c>
      <c r="BO449" s="71">
        <v>44508</v>
      </c>
      <c r="BP449" s="368" t="s">
        <v>7391</v>
      </c>
      <c r="BQ449" s="56" t="s">
        <v>139</v>
      </c>
      <c r="BR449" s="71">
        <v>44519</v>
      </c>
      <c r="BS449" s="627" t="s">
        <v>7392</v>
      </c>
      <c r="BT449" s="54" t="s">
        <v>123</v>
      </c>
      <c r="BU449" s="54">
        <v>66</v>
      </c>
      <c r="BV449" s="54" t="s">
        <v>115</v>
      </c>
      <c r="BW449" s="71">
        <v>44627</v>
      </c>
      <c r="BX449" s="701" t="s">
        <v>7363</v>
      </c>
      <c r="BY449" s="690">
        <v>1</v>
      </c>
      <c r="BZ449" s="57">
        <v>44630</v>
      </c>
      <c r="CA449" s="181" t="s">
        <v>2728</v>
      </c>
      <c r="CB449" s="56" t="s">
        <v>709</v>
      </c>
      <c r="CC449" s="68">
        <v>1</v>
      </c>
      <c r="CD449" s="54" t="s">
        <v>257</v>
      </c>
      <c r="CE449" s="54"/>
      <c r="CF449" s="54"/>
      <c r="CG449" s="54"/>
      <c r="CH449" s="54"/>
      <c r="CI449" s="54"/>
      <c r="CJ449" s="54"/>
      <c r="CK449" s="54"/>
      <c r="CL449" s="54"/>
      <c r="CM449" s="54"/>
      <c r="CN449" s="54"/>
      <c r="CO449" s="60" t="s">
        <v>260</v>
      </c>
      <c r="CP449" s="60" t="s">
        <v>260</v>
      </c>
      <c r="CQ449" s="54" t="s">
        <v>4218</v>
      </c>
      <c r="CR449" s="627"/>
      <c r="CS449" s="56"/>
      <c r="CT449" s="57"/>
      <c r="CU449" s="54"/>
      <c r="CV449" s="62"/>
      <c r="CW449" s="752"/>
      <c r="CX449" s="626"/>
      <c r="CY449" s="626"/>
      <c r="CZ449" s="626"/>
      <c r="DA449" s="626"/>
      <c r="DB449" s="626"/>
      <c r="DC449" s="626"/>
      <c r="DD449" s="626"/>
      <c r="DE449" s="626"/>
      <c r="DF449" s="626"/>
      <c r="DG449" s="626"/>
      <c r="DH449" s="626"/>
      <c r="DI449" s="626"/>
      <c r="DJ449" s="626"/>
      <c r="DK449" s="626"/>
      <c r="DL449" s="626"/>
      <c r="DM449" s="626"/>
      <c r="DN449" s="626"/>
      <c r="DO449" s="626"/>
      <c r="DP449" s="626"/>
    </row>
    <row r="450" spans="1:120" ht="38.25" customHeight="1">
      <c r="A450" s="54">
        <v>219</v>
      </c>
      <c r="B450" s="54">
        <v>111</v>
      </c>
      <c r="C450" s="55" t="s">
        <v>99</v>
      </c>
      <c r="D450" s="255">
        <v>2020</v>
      </c>
      <c r="E450" s="255" t="s">
        <v>1105</v>
      </c>
      <c r="F450" s="669">
        <v>44053</v>
      </c>
      <c r="G450" s="368" t="s">
        <v>7393</v>
      </c>
      <c r="H450" s="59" t="s">
        <v>102</v>
      </c>
      <c r="I450" s="58" t="s">
        <v>7394</v>
      </c>
      <c r="J450" s="58" t="s">
        <v>7394</v>
      </c>
      <c r="K450" s="58" t="s">
        <v>7395</v>
      </c>
      <c r="L450" s="60" t="s">
        <v>570</v>
      </c>
      <c r="M450" s="368" t="s">
        <v>7396</v>
      </c>
      <c r="N450" s="747"/>
      <c r="O450" s="56">
        <v>1</v>
      </c>
      <c r="P450" s="56" t="s">
        <v>7397</v>
      </c>
      <c r="Q450" s="55" t="s">
        <v>533</v>
      </c>
      <c r="R450" s="56" t="s">
        <v>6824</v>
      </c>
      <c r="S450" s="65">
        <v>44075</v>
      </c>
      <c r="T450" s="65">
        <v>44135</v>
      </c>
      <c r="U450" s="60"/>
      <c r="V450" s="54"/>
      <c r="W450" s="65">
        <v>44135</v>
      </c>
      <c r="X450" s="57"/>
      <c r="Y450" s="62"/>
      <c r="Z450" s="54"/>
      <c r="AA450" s="116"/>
      <c r="AB450" s="62"/>
      <c r="AC450" s="62"/>
      <c r="AD450" s="62"/>
      <c r="AE450" s="54"/>
      <c r="AF450" s="57"/>
      <c r="AG450" s="62"/>
      <c r="AH450" s="62"/>
      <c r="AI450" s="57"/>
      <c r="AJ450" s="62"/>
      <c r="AK450" s="62"/>
      <c r="AL450" s="62"/>
      <c r="AM450" s="54"/>
      <c r="AN450" s="57"/>
      <c r="AO450" s="62"/>
      <c r="AP450" s="54"/>
      <c r="AQ450" s="116"/>
      <c r="AR450" s="62"/>
      <c r="AS450" s="62"/>
      <c r="AT450" s="62"/>
      <c r="AU450" s="54"/>
      <c r="AV450" s="57">
        <v>44168</v>
      </c>
      <c r="AW450" s="648" t="s">
        <v>7398</v>
      </c>
      <c r="AX450" s="68">
        <v>0.8</v>
      </c>
      <c r="AY450" s="57">
        <v>44181</v>
      </c>
      <c r="AZ450" s="67" t="s">
        <v>7399</v>
      </c>
      <c r="BA450" s="56" t="s">
        <v>186</v>
      </c>
      <c r="BB450" s="651">
        <v>0</v>
      </c>
      <c r="BC450" s="54" t="s">
        <v>115</v>
      </c>
      <c r="BD450" s="57">
        <v>44286</v>
      </c>
      <c r="BE450" s="648" t="s">
        <v>7400</v>
      </c>
      <c r="BF450" s="68">
        <v>0</v>
      </c>
      <c r="BG450" s="57">
        <v>44340</v>
      </c>
      <c r="BH450" s="627" t="s">
        <v>7401</v>
      </c>
      <c r="BI450" s="56" t="s">
        <v>123</v>
      </c>
      <c r="BJ450" s="651">
        <v>0</v>
      </c>
      <c r="BK450" s="54" t="s">
        <v>115</v>
      </c>
      <c r="BL450" s="71">
        <v>44500</v>
      </c>
      <c r="BM450" s="56" t="s">
        <v>7402</v>
      </c>
      <c r="BN450" s="68">
        <v>0.8</v>
      </c>
      <c r="BO450" s="71">
        <v>44508</v>
      </c>
      <c r="BP450" s="67" t="s">
        <v>7403</v>
      </c>
      <c r="BQ450" s="54" t="s">
        <v>126</v>
      </c>
      <c r="BR450" s="71">
        <v>44518</v>
      </c>
      <c r="BS450" s="56" t="s">
        <v>7404</v>
      </c>
      <c r="BT450" s="54" t="s">
        <v>220</v>
      </c>
      <c r="BU450" s="68">
        <v>0.8</v>
      </c>
      <c r="BV450" s="54" t="s">
        <v>115</v>
      </c>
      <c r="BW450" s="54"/>
      <c r="BX450" s="54"/>
      <c r="BY450" s="54"/>
      <c r="BZ450" s="66" t="s">
        <v>542</v>
      </c>
      <c r="CA450" s="56" t="s">
        <v>7405</v>
      </c>
      <c r="CB450" s="647" t="s">
        <v>544</v>
      </c>
      <c r="CC450" s="68">
        <v>1</v>
      </c>
      <c r="CD450" s="54" t="s">
        <v>257</v>
      </c>
      <c r="CE450" s="54"/>
      <c r="CF450" s="54"/>
      <c r="CG450" s="54"/>
      <c r="CH450" s="54"/>
      <c r="CI450" s="54"/>
      <c r="CJ450" s="54"/>
      <c r="CK450" s="54"/>
      <c r="CL450" s="54"/>
      <c r="CM450" s="54"/>
      <c r="CN450" s="54"/>
      <c r="CO450" s="60" t="s">
        <v>260</v>
      </c>
      <c r="CP450" s="60" t="s">
        <v>260</v>
      </c>
      <c r="CQ450" s="54" t="s">
        <v>4218</v>
      </c>
      <c r="CR450" s="62"/>
      <c r="CS450" s="56"/>
      <c r="CT450" s="57"/>
      <c r="CU450" s="54"/>
      <c r="CV450" s="62"/>
      <c r="CW450" s="752"/>
      <c r="CX450" s="626"/>
      <c r="CY450" s="626"/>
      <c r="CZ450" s="626"/>
      <c r="DA450" s="626"/>
      <c r="DB450" s="626"/>
      <c r="DC450" s="626"/>
      <c r="DD450" s="626"/>
      <c r="DE450" s="626"/>
      <c r="DF450" s="626"/>
      <c r="DG450" s="626"/>
      <c r="DH450" s="626"/>
      <c r="DI450" s="626"/>
      <c r="DJ450" s="626"/>
      <c r="DK450" s="626"/>
      <c r="DL450" s="626"/>
      <c r="DM450" s="626"/>
      <c r="DN450" s="626"/>
      <c r="DO450" s="626"/>
      <c r="DP450" s="626"/>
    </row>
    <row r="451" spans="1:120" ht="38.25" customHeight="1">
      <c r="A451" s="54">
        <v>224</v>
      </c>
      <c r="B451" s="54">
        <v>113</v>
      </c>
      <c r="C451" s="55" t="s">
        <v>99</v>
      </c>
      <c r="D451" s="255">
        <v>2020</v>
      </c>
      <c r="E451" s="255" t="s">
        <v>1105</v>
      </c>
      <c r="F451" s="669">
        <v>44053</v>
      </c>
      <c r="G451" s="368" t="s">
        <v>7406</v>
      </c>
      <c r="H451" s="59" t="s">
        <v>102</v>
      </c>
      <c r="I451" s="58" t="s">
        <v>7407</v>
      </c>
      <c r="J451" s="58" t="s">
        <v>7408</v>
      </c>
      <c r="K451" s="58" t="s">
        <v>7409</v>
      </c>
      <c r="L451" s="60" t="s">
        <v>570</v>
      </c>
      <c r="M451" s="623" t="s">
        <v>7410</v>
      </c>
      <c r="N451" s="747"/>
      <c r="O451" s="66">
        <v>1</v>
      </c>
      <c r="P451" s="56" t="s">
        <v>7411</v>
      </c>
      <c r="Q451" s="55" t="s">
        <v>696</v>
      </c>
      <c r="R451" s="56" t="s">
        <v>697</v>
      </c>
      <c r="S451" s="65">
        <v>44075</v>
      </c>
      <c r="T451" s="65">
        <v>44196</v>
      </c>
      <c r="U451" s="60"/>
      <c r="V451" s="54"/>
      <c r="W451" s="65">
        <v>44196</v>
      </c>
      <c r="X451" s="57"/>
      <c r="Y451" s="62"/>
      <c r="Z451" s="54"/>
      <c r="AA451" s="116"/>
      <c r="AB451" s="62"/>
      <c r="AC451" s="62"/>
      <c r="AD451" s="62"/>
      <c r="AE451" s="54"/>
      <c r="AF451" s="57"/>
      <c r="AG451" s="62"/>
      <c r="AH451" s="62"/>
      <c r="AI451" s="57"/>
      <c r="AJ451" s="62"/>
      <c r="AK451" s="62"/>
      <c r="AL451" s="62"/>
      <c r="AM451" s="54"/>
      <c r="AN451" s="57"/>
      <c r="AO451" s="62"/>
      <c r="AP451" s="54"/>
      <c r="AQ451" s="116"/>
      <c r="AR451" s="62"/>
      <c r="AS451" s="62"/>
      <c r="AT451" s="62"/>
      <c r="AU451" s="54"/>
      <c r="AV451" s="636">
        <v>44169</v>
      </c>
      <c r="AW451" s="648" t="s">
        <v>7412</v>
      </c>
      <c r="AX451" s="651">
        <v>1</v>
      </c>
      <c r="AY451" s="57">
        <v>44183</v>
      </c>
      <c r="AZ451" s="58" t="s">
        <v>6459</v>
      </c>
      <c r="BA451" s="62" t="s">
        <v>123</v>
      </c>
      <c r="BB451" s="54">
        <v>100</v>
      </c>
      <c r="BC451" s="54" t="s">
        <v>257</v>
      </c>
      <c r="BD451" s="636">
        <v>44286</v>
      </c>
      <c r="BE451" s="368" t="s">
        <v>1104</v>
      </c>
      <c r="BF451" s="651">
        <v>0</v>
      </c>
      <c r="BG451" s="57">
        <v>44337</v>
      </c>
      <c r="BH451" s="368" t="s">
        <v>7389</v>
      </c>
      <c r="BI451" s="56" t="s">
        <v>123</v>
      </c>
      <c r="BJ451" s="54">
        <v>100</v>
      </c>
      <c r="BK451" s="54" t="s">
        <v>257</v>
      </c>
      <c r="BL451" s="71">
        <v>44500</v>
      </c>
      <c r="BM451" s="627" t="s">
        <v>343</v>
      </c>
      <c r="BN451" s="54">
        <v>0</v>
      </c>
      <c r="BO451" s="71">
        <v>44508</v>
      </c>
      <c r="BP451" s="368" t="s">
        <v>1231</v>
      </c>
      <c r="BQ451" s="56" t="s">
        <v>139</v>
      </c>
      <c r="BR451" s="71">
        <v>44519</v>
      </c>
      <c r="BS451" s="223" t="s">
        <v>7413</v>
      </c>
      <c r="BT451" s="54" t="s">
        <v>123</v>
      </c>
      <c r="BU451" s="54">
        <v>0</v>
      </c>
      <c r="BV451" s="54" t="s">
        <v>115</v>
      </c>
      <c r="BW451" s="71">
        <v>44627</v>
      </c>
      <c r="BX451" s="701" t="s">
        <v>7363</v>
      </c>
      <c r="BY451" s="690">
        <v>1</v>
      </c>
      <c r="BZ451" s="57">
        <v>44630</v>
      </c>
      <c r="CA451" s="181" t="s">
        <v>2728</v>
      </c>
      <c r="CB451" s="56" t="s">
        <v>709</v>
      </c>
      <c r="CC451" s="68">
        <v>1</v>
      </c>
      <c r="CD451" s="54" t="s">
        <v>257</v>
      </c>
      <c r="CE451" s="54"/>
      <c r="CF451" s="54"/>
      <c r="CG451" s="54"/>
      <c r="CH451" s="54"/>
      <c r="CI451" s="54"/>
      <c r="CJ451" s="54"/>
      <c r="CK451" s="54"/>
      <c r="CL451" s="54"/>
      <c r="CM451" s="54"/>
      <c r="CN451" s="54"/>
      <c r="CO451" s="60"/>
      <c r="CP451" s="60"/>
      <c r="CQ451" s="54" t="s">
        <v>4218</v>
      </c>
      <c r="CR451" s="62"/>
      <c r="CS451" s="56"/>
      <c r="CT451" s="57"/>
      <c r="CU451" s="54"/>
      <c r="CV451" s="62"/>
      <c r="CW451" s="752"/>
      <c r="CX451" s="626"/>
      <c r="CY451" s="626"/>
      <c r="CZ451" s="626"/>
      <c r="DA451" s="626"/>
      <c r="DB451" s="626"/>
      <c r="DC451" s="626"/>
      <c r="DD451" s="626"/>
      <c r="DE451" s="626"/>
      <c r="DF451" s="626"/>
      <c r="DG451" s="626"/>
      <c r="DH451" s="626"/>
      <c r="DI451" s="626"/>
      <c r="DJ451" s="626"/>
      <c r="DK451" s="626"/>
      <c r="DL451" s="626"/>
      <c r="DM451" s="626"/>
      <c r="DN451" s="626"/>
      <c r="DO451" s="626"/>
      <c r="DP451" s="626"/>
    </row>
    <row r="452" spans="1:120" ht="38.25" customHeight="1">
      <c r="A452" s="54">
        <v>229</v>
      </c>
      <c r="B452" s="54">
        <v>117</v>
      </c>
      <c r="C452" s="55" t="s">
        <v>99</v>
      </c>
      <c r="D452" s="56">
        <v>2020</v>
      </c>
      <c r="E452" s="56" t="s">
        <v>6397</v>
      </c>
      <c r="F452" s="630">
        <v>44078</v>
      </c>
      <c r="G452" s="368" t="s">
        <v>7414</v>
      </c>
      <c r="H452" s="59" t="s">
        <v>102</v>
      </c>
      <c r="I452" s="58" t="s">
        <v>7415</v>
      </c>
      <c r="J452" s="58" t="s">
        <v>7416</v>
      </c>
      <c r="K452" s="58" t="s">
        <v>7417</v>
      </c>
      <c r="L452" s="59" t="s">
        <v>146</v>
      </c>
      <c r="M452" s="623" t="s">
        <v>7418</v>
      </c>
      <c r="N452" s="760"/>
      <c r="O452" s="74">
        <v>1</v>
      </c>
      <c r="P452" s="81" t="s">
        <v>7419</v>
      </c>
      <c r="Q452" s="55" t="s">
        <v>533</v>
      </c>
      <c r="R452" s="81" t="s">
        <v>7420</v>
      </c>
      <c r="S452" s="134">
        <v>44151</v>
      </c>
      <c r="T452" s="134">
        <v>44196</v>
      </c>
      <c r="U452" s="60"/>
      <c r="V452" s="54"/>
      <c r="W452" s="65">
        <v>44196</v>
      </c>
      <c r="X452" s="57"/>
      <c r="Y452" s="62"/>
      <c r="Z452" s="54"/>
      <c r="AA452" s="116"/>
      <c r="AB452" s="62"/>
      <c r="AC452" s="62"/>
      <c r="AD452" s="62"/>
      <c r="AE452" s="54"/>
      <c r="AF452" s="57"/>
      <c r="AG452" s="62"/>
      <c r="AH452" s="62"/>
      <c r="AI452" s="57"/>
      <c r="AJ452" s="62"/>
      <c r="AK452" s="62"/>
      <c r="AL452" s="62"/>
      <c r="AM452" s="54"/>
      <c r="AN452" s="57"/>
      <c r="AO452" s="62"/>
      <c r="AP452" s="54"/>
      <c r="AQ452" s="116"/>
      <c r="AR452" s="62"/>
      <c r="AS452" s="62"/>
      <c r="AT452" s="62"/>
      <c r="AU452" s="54"/>
      <c r="AV452" s="57">
        <v>44168</v>
      </c>
      <c r="AW452" s="648" t="s">
        <v>829</v>
      </c>
      <c r="AX452" s="68">
        <v>1</v>
      </c>
      <c r="AY452" s="57">
        <v>44181</v>
      </c>
      <c r="AZ452" s="67" t="s">
        <v>7421</v>
      </c>
      <c r="BA452" s="62" t="s">
        <v>186</v>
      </c>
      <c r="BB452" s="137">
        <v>0</v>
      </c>
      <c r="BC452" s="54" t="s">
        <v>133</v>
      </c>
      <c r="BD452" s="57">
        <v>44286</v>
      </c>
      <c r="BE452" s="648" t="s">
        <v>7422</v>
      </c>
      <c r="BF452" s="68">
        <v>1</v>
      </c>
      <c r="BG452" s="57">
        <v>44340</v>
      </c>
      <c r="BH452" s="627" t="s">
        <v>7423</v>
      </c>
      <c r="BI452" s="56" t="s">
        <v>123</v>
      </c>
      <c r="BJ452" s="68">
        <v>1</v>
      </c>
      <c r="BK452" s="54" t="s">
        <v>257</v>
      </c>
      <c r="BL452" s="71">
        <v>44500</v>
      </c>
      <c r="BM452" s="54" t="s">
        <v>343</v>
      </c>
      <c r="BN452" s="54">
        <v>0</v>
      </c>
      <c r="BO452" s="71">
        <v>44508</v>
      </c>
      <c r="BP452" s="67" t="s">
        <v>7424</v>
      </c>
      <c r="BQ452" s="54" t="s">
        <v>139</v>
      </c>
      <c r="BR452" s="71">
        <v>44518</v>
      </c>
      <c r="BS452" s="56" t="s">
        <v>7425</v>
      </c>
      <c r="BT452" s="54" t="s">
        <v>220</v>
      </c>
      <c r="BU452" s="68">
        <v>1</v>
      </c>
      <c r="BV452" s="54" t="s">
        <v>257</v>
      </c>
      <c r="BW452" s="54"/>
      <c r="BX452" s="54"/>
      <c r="BY452" s="54"/>
      <c r="BZ452" s="66" t="s">
        <v>542</v>
      </c>
      <c r="CA452" s="54" t="s">
        <v>2529</v>
      </c>
      <c r="CB452" s="647" t="s">
        <v>544</v>
      </c>
      <c r="CC452" s="68">
        <v>1</v>
      </c>
      <c r="CD452" s="54" t="s">
        <v>257</v>
      </c>
      <c r="CE452" s="54"/>
      <c r="CF452" s="54"/>
      <c r="CG452" s="54"/>
      <c r="CH452" s="54"/>
      <c r="CI452" s="54"/>
      <c r="CJ452" s="54"/>
      <c r="CK452" s="54"/>
      <c r="CL452" s="54"/>
      <c r="CM452" s="54"/>
      <c r="CN452" s="54"/>
      <c r="CO452" s="60" t="s">
        <v>260</v>
      </c>
      <c r="CP452" s="60" t="s">
        <v>260</v>
      </c>
      <c r="CQ452" s="54" t="s">
        <v>4218</v>
      </c>
      <c r="CR452" s="62"/>
      <c r="CS452" s="56"/>
      <c r="CT452" s="57"/>
      <c r="CU452" s="54"/>
      <c r="CV452" s="62"/>
      <c r="CW452" s="752"/>
      <c r="CX452" s="626"/>
      <c r="CY452" s="626"/>
      <c r="CZ452" s="626"/>
      <c r="DA452" s="626"/>
      <c r="DB452" s="626"/>
      <c r="DC452" s="626"/>
      <c r="DD452" s="626"/>
      <c r="DE452" s="626"/>
      <c r="DF452" s="626"/>
      <c r="DG452" s="626"/>
      <c r="DH452" s="626"/>
      <c r="DI452" s="626"/>
      <c r="DJ452" s="626"/>
      <c r="DK452" s="626"/>
      <c r="DL452" s="626"/>
      <c r="DM452" s="626"/>
      <c r="DN452" s="626"/>
      <c r="DO452" s="626"/>
      <c r="DP452" s="626"/>
    </row>
    <row r="453" spans="1:120" ht="38.25" customHeight="1">
      <c r="A453" s="54">
        <v>230</v>
      </c>
      <c r="B453" s="54">
        <v>118</v>
      </c>
      <c r="C453" s="55" t="s">
        <v>99</v>
      </c>
      <c r="D453" s="56">
        <v>2020</v>
      </c>
      <c r="E453" s="56" t="s">
        <v>6397</v>
      </c>
      <c r="F453" s="65">
        <v>44078</v>
      </c>
      <c r="G453" s="368" t="s">
        <v>7426</v>
      </c>
      <c r="H453" s="59" t="s">
        <v>102</v>
      </c>
      <c r="I453" s="58" t="s">
        <v>7427</v>
      </c>
      <c r="J453" s="58" t="s">
        <v>7428</v>
      </c>
      <c r="K453" s="58" t="s">
        <v>7429</v>
      </c>
      <c r="L453" s="60" t="s">
        <v>146</v>
      </c>
      <c r="M453" s="623" t="s">
        <v>7430</v>
      </c>
      <c r="N453" s="761"/>
      <c r="O453" s="74">
        <v>1</v>
      </c>
      <c r="P453" s="81" t="s">
        <v>7431</v>
      </c>
      <c r="Q453" s="55" t="s">
        <v>533</v>
      </c>
      <c r="R453" s="81" t="s">
        <v>7420</v>
      </c>
      <c r="S453" s="134">
        <v>44151</v>
      </c>
      <c r="T453" s="134">
        <v>44285</v>
      </c>
      <c r="U453" s="60"/>
      <c r="V453" s="54"/>
      <c r="W453" s="65">
        <v>44285</v>
      </c>
      <c r="X453" s="57"/>
      <c r="Y453" s="62"/>
      <c r="Z453" s="54"/>
      <c r="AA453" s="116"/>
      <c r="AB453" s="62"/>
      <c r="AC453" s="62"/>
      <c r="AD453" s="62"/>
      <c r="AE453" s="54"/>
      <c r="AF453" s="57"/>
      <c r="AG453" s="62"/>
      <c r="AH453" s="62"/>
      <c r="AI453" s="57"/>
      <c r="AJ453" s="62"/>
      <c r="AK453" s="62"/>
      <c r="AL453" s="62"/>
      <c r="AM453" s="54"/>
      <c r="AN453" s="57"/>
      <c r="AO453" s="62"/>
      <c r="AP453" s="54"/>
      <c r="AQ453" s="116"/>
      <c r="AR453" s="62"/>
      <c r="AS453" s="62"/>
      <c r="AT453" s="62"/>
      <c r="AU453" s="54"/>
      <c r="AV453" s="57">
        <v>44168</v>
      </c>
      <c r="AW453" s="648" t="s">
        <v>829</v>
      </c>
      <c r="AX453" s="68">
        <v>1</v>
      </c>
      <c r="AY453" s="57">
        <v>44181</v>
      </c>
      <c r="AZ453" s="67" t="s">
        <v>7432</v>
      </c>
      <c r="BA453" s="62" t="s">
        <v>186</v>
      </c>
      <c r="BB453" s="137">
        <v>0</v>
      </c>
      <c r="BC453" s="54" t="s">
        <v>133</v>
      </c>
      <c r="BD453" s="57">
        <v>44286</v>
      </c>
      <c r="BE453" s="648" t="s">
        <v>7433</v>
      </c>
      <c r="BF453" s="68">
        <v>0</v>
      </c>
      <c r="BG453" s="57">
        <v>44340</v>
      </c>
      <c r="BH453" s="627" t="s">
        <v>7434</v>
      </c>
      <c r="BI453" s="56" t="s">
        <v>123</v>
      </c>
      <c r="BJ453" s="68">
        <v>0</v>
      </c>
      <c r="BK453" s="54" t="s">
        <v>115</v>
      </c>
      <c r="BL453" s="71">
        <v>44500</v>
      </c>
      <c r="BM453" s="56" t="s">
        <v>6689</v>
      </c>
      <c r="BN453" s="68">
        <v>1</v>
      </c>
      <c r="BO453" s="71">
        <v>44508</v>
      </c>
      <c r="BP453" s="67" t="s">
        <v>7435</v>
      </c>
      <c r="BQ453" s="54" t="s">
        <v>126</v>
      </c>
      <c r="BR453" s="71">
        <v>44518</v>
      </c>
      <c r="BS453" s="56" t="s">
        <v>7436</v>
      </c>
      <c r="BT453" s="54" t="s">
        <v>220</v>
      </c>
      <c r="BU453" s="68">
        <v>1</v>
      </c>
      <c r="BV453" s="54" t="s">
        <v>257</v>
      </c>
      <c r="BW453" s="54"/>
      <c r="BX453" s="54"/>
      <c r="BY453" s="54"/>
      <c r="BZ453" s="66" t="s">
        <v>542</v>
      </c>
      <c r="CA453" s="54" t="s">
        <v>2529</v>
      </c>
      <c r="CB453" s="647" t="s">
        <v>544</v>
      </c>
      <c r="CC453" s="68">
        <v>1</v>
      </c>
      <c r="CD453" s="54" t="s">
        <v>257</v>
      </c>
      <c r="CE453" s="54"/>
      <c r="CF453" s="54"/>
      <c r="CG453" s="54"/>
      <c r="CH453" s="54"/>
      <c r="CI453" s="54"/>
      <c r="CJ453" s="54"/>
      <c r="CK453" s="54"/>
      <c r="CL453" s="54"/>
      <c r="CM453" s="54"/>
      <c r="CN453" s="54"/>
      <c r="CO453" s="60" t="s">
        <v>260</v>
      </c>
      <c r="CP453" s="60" t="s">
        <v>260</v>
      </c>
      <c r="CQ453" s="54" t="s">
        <v>4218</v>
      </c>
      <c r="CR453" s="62"/>
      <c r="CS453" s="56"/>
      <c r="CT453" s="57"/>
      <c r="CU453" s="54"/>
      <c r="CV453" s="62"/>
      <c r="CW453" s="752"/>
      <c r="CX453" s="626"/>
      <c r="CY453" s="626"/>
      <c r="CZ453" s="626"/>
      <c r="DA453" s="626"/>
      <c r="DB453" s="626"/>
      <c r="DC453" s="626"/>
      <c r="DD453" s="626"/>
      <c r="DE453" s="626"/>
      <c r="DF453" s="626"/>
      <c r="DG453" s="626"/>
      <c r="DH453" s="626"/>
      <c r="DI453" s="626"/>
      <c r="DJ453" s="626"/>
      <c r="DK453" s="626"/>
      <c r="DL453" s="626"/>
      <c r="DM453" s="626"/>
      <c r="DN453" s="626"/>
      <c r="DO453" s="626"/>
      <c r="DP453" s="626"/>
    </row>
    <row r="454" spans="1:120" ht="38.25" customHeight="1">
      <c r="A454" s="54">
        <v>0</v>
      </c>
      <c r="B454" s="54">
        <v>119</v>
      </c>
      <c r="C454" s="55" t="s">
        <v>99</v>
      </c>
      <c r="D454" s="56">
        <v>2020</v>
      </c>
      <c r="E454" s="56" t="s">
        <v>6397</v>
      </c>
      <c r="F454" s="65">
        <v>44078</v>
      </c>
      <c r="G454" s="368" t="s">
        <v>7437</v>
      </c>
      <c r="H454" s="59" t="s">
        <v>102</v>
      </c>
      <c r="I454" s="58" t="s">
        <v>7438</v>
      </c>
      <c r="J454" s="58" t="s">
        <v>7439</v>
      </c>
      <c r="K454" s="58" t="s">
        <v>7429</v>
      </c>
      <c r="L454" s="60" t="s">
        <v>146</v>
      </c>
      <c r="M454" s="623" t="s">
        <v>7440</v>
      </c>
      <c r="N454" s="761"/>
      <c r="O454" s="74">
        <v>1</v>
      </c>
      <c r="P454" s="81" t="s">
        <v>7441</v>
      </c>
      <c r="Q454" s="55" t="s">
        <v>533</v>
      </c>
      <c r="R454" s="81" t="s">
        <v>7420</v>
      </c>
      <c r="S454" s="134">
        <v>44151</v>
      </c>
      <c r="T454" s="134">
        <v>44196</v>
      </c>
      <c r="U454" s="60"/>
      <c r="V454" s="54"/>
      <c r="W454" s="65">
        <v>44196</v>
      </c>
      <c r="X454" s="57"/>
      <c r="Y454" s="62"/>
      <c r="Z454" s="54"/>
      <c r="AA454" s="116"/>
      <c r="AB454" s="62"/>
      <c r="AC454" s="62"/>
      <c r="AD454" s="62"/>
      <c r="AE454" s="54"/>
      <c r="AF454" s="57"/>
      <c r="AG454" s="62"/>
      <c r="AH454" s="62"/>
      <c r="AI454" s="57"/>
      <c r="AJ454" s="62"/>
      <c r="AK454" s="62"/>
      <c r="AL454" s="62"/>
      <c r="AM454" s="54"/>
      <c r="AN454" s="57"/>
      <c r="AO454" s="62"/>
      <c r="AP454" s="54"/>
      <c r="AQ454" s="116"/>
      <c r="AR454" s="62"/>
      <c r="AS454" s="62"/>
      <c r="AT454" s="62"/>
      <c r="AU454" s="54"/>
      <c r="AV454" s="57">
        <v>44168</v>
      </c>
      <c r="AW454" s="648" t="s">
        <v>535</v>
      </c>
      <c r="AX454" s="68">
        <v>0.8</v>
      </c>
      <c r="AY454" s="57">
        <v>44181</v>
      </c>
      <c r="AZ454" s="67" t="s">
        <v>7442</v>
      </c>
      <c r="BA454" s="62" t="s">
        <v>186</v>
      </c>
      <c r="BB454" s="137">
        <v>0.8</v>
      </c>
      <c r="BC454" s="54" t="s">
        <v>133</v>
      </c>
      <c r="BD454" s="57">
        <v>44286</v>
      </c>
      <c r="BE454" s="648" t="s">
        <v>7443</v>
      </c>
      <c r="BF454" s="68">
        <v>0</v>
      </c>
      <c r="BG454" s="57">
        <v>44340</v>
      </c>
      <c r="BH454" s="627" t="s">
        <v>7444</v>
      </c>
      <c r="BI454" s="56" t="s">
        <v>123</v>
      </c>
      <c r="BJ454" s="68">
        <v>0</v>
      </c>
      <c r="BK454" s="54" t="s">
        <v>115</v>
      </c>
      <c r="BL454" s="71">
        <v>44500</v>
      </c>
      <c r="BM454" s="56" t="s">
        <v>7402</v>
      </c>
      <c r="BN454" s="68">
        <v>0.8</v>
      </c>
      <c r="BO454" s="71">
        <v>44508</v>
      </c>
      <c r="BP454" s="67" t="s">
        <v>7403</v>
      </c>
      <c r="BQ454" s="54" t="s">
        <v>126</v>
      </c>
      <c r="BR454" s="71">
        <v>44518</v>
      </c>
      <c r="BS454" s="56" t="s">
        <v>7445</v>
      </c>
      <c r="BT454" s="54" t="s">
        <v>220</v>
      </c>
      <c r="BU454" s="68">
        <v>0.8</v>
      </c>
      <c r="BV454" s="54" t="s">
        <v>115</v>
      </c>
      <c r="BW454" s="54"/>
      <c r="BX454" s="54"/>
      <c r="BY454" s="54"/>
      <c r="BZ454" s="66" t="s">
        <v>542</v>
      </c>
      <c r="CA454" s="56" t="s">
        <v>7405</v>
      </c>
      <c r="CB454" s="647" t="s">
        <v>544</v>
      </c>
      <c r="CC454" s="68">
        <v>1</v>
      </c>
      <c r="CD454" s="54" t="s">
        <v>257</v>
      </c>
      <c r="CE454" s="54"/>
      <c r="CF454" s="54"/>
      <c r="CG454" s="54"/>
      <c r="CH454" s="54"/>
      <c r="CI454" s="54"/>
      <c r="CJ454" s="54"/>
      <c r="CK454" s="54"/>
      <c r="CL454" s="54"/>
      <c r="CM454" s="54"/>
      <c r="CN454" s="54"/>
      <c r="CO454" s="60" t="s">
        <v>260</v>
      </c>
      <c r="CP454" s="60" t="s">
        <v>260</v>
      </c>
      <c r="CQ454" s="54" t="s">
        <v>4218</v>
      </c>
      <c r="CR454" s="62"/>
      <c r="CS454" s="56"/>
      <c r="CT454" s="57"/>
      <c r="CU454" s="54"/>
      <c r="CV454" s="62"/>
      <c r="CW454" s="752"/>
      <c r="CX454" s="626"/>
      <c r="CY454" s="626"/>
      <c r="CZ454" s="626"/>
      <c r="DA454" s="626"/>
      <c r="DB454" s="626"/>
      <c r="DC454" s="626"/>
      <c r="DD454" s="626"/>
      <c r="DE454" s="626"/>
      <c r="DF454" s="626"/>
      <c r="DG454" s="626"/>
      <c r="DH454" s="626"/>
      <c r="DI454" s="626"/>
      <c r="DJ454" s="626"/>
      <c r="DK454" s="626"/>
      <c r="DL454" s="626"/>
      <c r="DM454" s="626"/>
      <c r="DN454" s="626"/>
      <c r="DO454" s="626"/>
      <c r="DP454" s="626"/>
    </row>
    <row r="455" spans="1:120" ht="38.25" customHeight="1">
      <c r="A455" s="54">
        <v>231</v>
      </c>
      <c r="B455" s="54">
        <v>120</v>
      </c>
      <c r="C455" s="55" t="s">
        <v>99</v>
      </c>
      <c r="D455" s="56">
        <v>2020</v>
      </c>
      <c r="E455" s="56" t="s">
        <v>6397</v>
      </c>
      <c r="F455" s="65">
        <v>44078</v>
      </c>
      <c r="G455" s="368" t="s">
        <v>7446</v>
      </c>
      <c r="H455" s="59" t="s">
        <v>102</v>
      </c>
      <c r="I455" s="340" t="s">
        <v>7447</v>
      </c>
      <c r="J455" s="58" t="s">
        <v>7448</v>
      </c>
      <c r="K455" s="58" t="s">
        <v>7449</v>
      </c>
      <c r="L455" s="59" t="s">
        <v>146</v>
      </c>
      <c r="M455" s="623" t="s">
        <v>7450</v>
      </c>
      <c r="N455" s="762"/>
      <c r="O455" s="74">
        <v>1</v>
      </c>
      <c r="P455" s="81" t="s">
        <v>7451</v>
      </c>
      <c r="Q455" s="55" t="s">
        <v>533</v>
      </c>
      <c r="R455" s="81" t="s">
        <v>7420</v>
      </c>
      <c r="S455" s="134">
        <v>44151</v>
      </c>
      <c r="T455" s="134">
        <v>44285</v>
      </c>
      <c r="U455" s="60"/>
      <c r="V455" s="54"/>
      <c r="W455" s="65">
        <v>44285</v>
      </c>
      <c r="X455" s="57"/>
      <c r="Y455" s="62"/>
      <c r="Z455" s="54"/>
      <c r="AA455" s="116"/>
      <c r="AB455" s="62"/>
      <c r="AC455" s="62"/>
      <c r="AD455" s="62"/>
      <c r="AE455" s="54"/>
      <c r="AF455" s="57"/>
      <c r="AG455" s="62"/>
      <c r="AH455" s="62"/>
      <c r="AI455" s="57"/>
      <c r="AJ455" s="62"/>
      <c r="AK455" s="62"/>
      <c r="AL455" s="62"/>
      <c r="AM455" s="54"/>
      <c r="AN455" s="57"/>
      <c r="AO455" s="62"/>
      <c r="AP455" s="54"/>
      <c r="AQ455" s="116"/>
      <c r="AR455" s="62"/>
      <c r="AS455" s="62"/>
      <c r="AT455" s="62"/>
      <c r="AU455" s="54"/>
      <c r="AV455" s="57">
        <v>44168</v>
      </c>
      <c r="AW455" s="648" t="s">
        <v>7452</v>
      </c>
      <c r="AX455" s="68">
        <v>1</v>
      </c>
      <c r="AY455" s="57">
        <v>44181</v>
      </c>
      <c r="AZ455" s="67" t="s">
        <v>7453</v>
      </c>
      <c r="BA455" s="62" t="s">
        <v>186</v>
      </c>
      <c r="BB455" s="137">
        <v>0</v>
      </c>
      <c r="BC455" s="54" t="s">
        <v>133</v>
      </c>
      <c r="BD455" s="57">
        <v>44286</v>
      </c>
      <c r="BE455" s="648" t="s">
        <v>7454</v>
      </c>
      <c r="BF455" s="68">
        <v>0</v>
      </c>
      <c r="BG455" s="57">
        <v>44340</v>
      </c>
      <c r="BH455" s="627" t="s">
        <v>832</v>
      </c>
      <c r="BI455" s="56" t="s">
        <v>123</v>
      </c>
      <c r="BJ455" s="68">
        <v>0</v>
      </c>
      <c r="BK455" s="54" t="s">
        <v>115</v>
      </c>
      <c r="BL455" s="71">
        <v>44500</v>
      </c>
      <c r="BM455" s="56" t="s">
        <v>833</v>
      </c>
      <c r="BN455" s="68">
        <v>1</v>
      </c>
      <c r="BO455" s="71">
        <v>44508</v>
      </c>
      <c r="BP455" s="67" t="s">
        <v>7455</v>
      </c>
      <c r="BQ455" s="54" t="s">
        <v>139</v>
      </c>
      <c r="BR455" s="71">
        <v>44518</v>
      </c>
      <c r="BS455" s="56" t="s">
        <v>7456</v>
      </c>
      <c r="BT455" s="54" t="s">
        <v>220</v>
      </c>
      <c r="BU455" s="68">
        <v>1</v>
      </c>
      <c r="BV455" s="54" t="s">
        <v>257</v>
      </c>
      <c r="BW455" s="54"/>
      <c r="BX455" s="54"/>
      <c r="BY455" s="54"/>
      <c r="BZ455" s="66" t="s">
        <v>542</v>
      </c>
      <c r="CA455" s="56" t="s">
        <v>7457</v>
      </c>
      <c r="CB455" s="647" t="s">
        <v>544</v>
      </c>
      <c r="CC455" s="68">
        <v>1</v>
      </c>
      <c r="CD455" s="54" t="s">
        <v>257</v>
      </c>
      <c r="CE455" s="54"/>
      <c r="CF455" s="54"/>
      <c r="CG455" s="54"/>
      <c r="CH455" s="54"/>
      <c r="CI455" s="54"/>
      <c r="CJ455" s="54"/>
      <c r="CK455" s="54"/>
      <c r="CL455" s="54"/>
      <c r="CM455" s="54"/>
      <c r="CN455" s="54"/>
      <c r="CO455" s="60" t="s">
        <v>260</v>
      </c>
      <c r="CP455" s="60" t="s">
        <v>260</v>
      </c>
      <c r="CQ455" s="54" t="s">
        <v>4218</v>
      </c>
      <c r="CR455" s="62"/>
      <c r="CS455" s="56"/>
      <c r="CT455" s="57"/>
      <c r="CU455" s="54"/>
      <c r="CV455" s="62"/>
      <c r="CW455" s="752"/>
      <c r="CX455" s="626"/>
      <c r="CY455" s="626"/>
      <c r="CZ455" s="626"/>
      <c r="DA455" s="626"/>
      <c r="DB455" s="626"/>
      <c r="DC455" s="626"/>
      <c r="DD455" s="626"/>
      <c r="DE455" s="626"/>
      <c r="DF455" s="626"/>
      <c r="DG455" s="626"/>
      <c r="DH455" s="626"/>
      <c r="DI455" s="626"/>
      <c r="DJ455" s="626"/>
      <c r="DK455" s="626"/>
      <c r="DL455" s="626"/>
      <c r="DM455" s="626"/>
      <c r="DN455" s="626"/>
      <c r="DO455" s="626"/>
      <c r="DP455" s="626"/>
    </row>
    <row r="456" spans="1:120" ht="38.25" customHeight="1">
      <c r="A456" s="54">
        <v>0</v>
      </c>
      <c r="B456" s="54">
        <v>121</v>
      </c>
      <c r="C456" s="55" t="s">
        <v>99</v>
      </c>
      <c r="D456" s="56">
        <v>2020</v>
      </c>
      <c r="E456" s="56" t="s">
        <v>6397</v>
      </c>
      <c r="F456" s="630">
        <v>44078</v>
      </c>
      <c r="G456" s="368" t="s">
        <v>7446</v>
      </c>
      <c r="H456" s="59" t="s">
        <v>102</v>
      </c>
      <c r="I456" s="763" t="s">
        <v>7458</v>
      </c>
      <c r="J456" s="61" t="s">
        <v>7459</v>
      </c>
      <c r="K456" s="61" t="s">
        <v>7460</v>
      </c>
      <c r="L456" s="59" t="s">
        <v>146</v>
      </c>
      <c r="M456" s="623" t="s">
        <v>7461</v>
      </c>
      <c r="N456" s="764"/>
      <c r="O456" s="392">
        <v>1</v>
      </c>
      <c r="P456" s="642" t="s">
        <v>7462</v>
      </c>
      <c r="Q456" s="629" t="s">
        <v>533</v>
      </c>
      <c r="R456" s="642" t="s">
        <v>7420</v>
      </c>
      <c r="S456" s="765">
        <v>44151</v>
      </c>
      <c r="T456" s="766">
        <v>44196</v>
      </c>
      <c r="U456" s="60"/>
      <c r="V456" s="54"/>
      <c r="W456" s="65">
        <v>44196</v>
      </c>
      <c r="X456" s="57"/>
      <c r="Y456" s="62"/>
      <c r="Z456" s="54"/>
      <c r="AA456" s="116"/>
      <c r="AB456" s="62"/>
      <c r="AC456" s="62"/>
      <c r="AD456" s="62"/>
      <c r="AE456" s="54"/>
      <c r="AF456" s="57"/>
      <c r="AG456" s="62"/>
      <c r="AH456" s="62"/>
      <c r="AI456" s="57"/>
      <c r="AJ456" s="62"/>
      <c r="AK456" s="62"/>
      <c r="AL456" s="62"/>
      <c r="AM456" s="54"/>
      <c r="AN456" s="57"/>
      <c r="AO456" s="62"/>
      <c r="AP456" s="54"/>
      <c r="AQ456" s="116"/>
      <c r="AR456" s="62"/>
      <c r="AS456" s="62"/>
      <c r="AT456" s="62"/>
      <c r="AU456" s="54"/>
      <c r="AV456" s="57">
        <v>44168</v>
      </c>
      <c r="AW456" s="653" t="s">
        <v>6853</v>
      </c>
      <c r="AX456" s="54">
        <v>0</v>
      </c>
      <c r="AY456" s="57">
        <v>44181</v>
      </c>
      <c r="AZ456" s="67" t="s">
        <v>7463</v>
      </c>
      <c r="BA456" s="62" t="s">
        <v>186</v>
      </c>
      <c r="BB456" s="137">
        <v>0</v>
      </c>
      <c r="BC456" s="54" t="s">
        <v>133</v>
      </c>
      <c r="BD456" s="57">
        <v>44286</v>
      </c>
      <c r="BE456" s="648" t="s">
        <v>7464</v>
      </c>
      <c r="BF456" s="68">
        <v>0</v>
      </c>
      <c r="BG456" s="57">
        <v>44340</v>
      </c>
      <c r="BH456" s="627" t="s">
        <v>7465</v>
      </c>
      <c r="BI456" s="56" t="s">
        <v>123</v>
      </c>
      <c r="BJ456" s="68">
        <v>0</v>
      </c>
      <c r="BK456" s="54" t="s">
        <v>115</v>
      </c>
      <c r="BL456" s="71">
        <v>44500</v>
      </c>
      <c r="BM456" s="56" t="s">
        <v>7084</v>
      </c>
      <c r="BN456" s="68">
        <v>1</v>
      </c>
      <c r="BO456" s="71">
        <v>44508</v>
      </c>
      <c r="BP456" s="67" t="s">
        <v>7466</v>
      </c>
      <c r="BQ456" s="54" t="s">
        <v>139</v>
      </c>
      <c r="BR456" s="71">
        <v>44518</v>
      </c>
      <c r="BS456" s="56" t="s">
        <v>7467</v>
      </c>
      <c r="BT456" s="54" t="s">
        <v>220</v>
      </c>
      <c r="BU456" s="68">
        <v>1</v>
      </c>
      <c r="BV456" s="54" t="s">
        <v>257</v>
      </c>
      <c r="BW456" s="54"/>
      <c r="BX456" s="54"/>
      <c r="BY456" s="54"/>
      <c r="BZ456" s="56" t="s">
        <v>1560</v>
      </c>
      <c r="CA456" s="54" t="s">
        <v>7468</v>
      </c>
      <c r="CB456" s="647" t="s">
        <v>544</v>
      </c>
      <c r="CC456" s="68">
        <v>1</v>
      </c>
      <c r="CD456" s="54" t="s">
        <v>257</v>
      </c>
      <c r="CE456" s="54"/>
      <c r="CF456" s="54"/>
      <c r="CG456" s="54"/>
      <c r="CH456" s="54"/>
      <c r="CI456" s="54"/>
      <c r="CJ456" s="54"/>
      <c r="CK456" s="54"/>
      <c r="CL456" s="54"/>
      <c r="CM456" s="54"/>
      <c r="CN456" s="54"/>
      <c r="CO456" s="60" t="s">
        <v>260</v>
      </c>
      <c r="CP456" s="60" t="s">
        <v>260</v>
      </c>
      <c r="CQ456" s="54" t="s">
        <v>4218</v>
      </c>
      <c r="CR456" s="62"/>
      <c r="CS456" s="56"/>
      <c r="CT456" s="57"/>
      <c r="CU456" s="54"/>
      <c r="CV456" s="62"/>
      <c r="CW456" s="752"/>
      <c r="CX456" s="626"/>
      <c r="CY456" s="626"/>
      <c r="CZ456" s="626"/>
      <c r="DA456" s="626"/>
      <c r="DB456" s="626"/>
      <c r="DC456" s="626"/>
      <c r="DD456" s="626"/>
      <c r="DE456" s="626"/>
      <c r="DF456" s="626"/>
      <c r="DG456" s="626"/>
      <c r="DH456" s="626"/>
      <c r="DI456" s="626"/>
      <c r="DJ456" s="626"/>
      <c r="DK456" s="626"/>
      <c r="DL456" s="626"/>
      <c r="DM456" s="626"/>
      <c r="DN456" s="626"/>
      <c r="DO456" s="626"/>
      <c r="DP456" s="626"/>
    </row>
    <row r="457" spans="1:120" ht="38.25" customHeight="1">
      <c r="A457" s="54">
        <v>231.5</v>
      </c>
      <c r="B457" s="54">
        <v>122</v>
      </c>
      <c r="C457" s="55" t="s">
        <v>99</v>
      </c>
      <c r="D457" s="56">
        <v>2020</v>
      </c>
      <c r="E457" s="56" t="s">
        <v>6397</v>
      </c>
      <c r="F457" s="630">
        <v>44078</v>
      </c>
      <c r="G457" s="368" t="s">
        <v>7469</v>
      </c>
      <c r="H457" s="59" t="s">
        <v>102</v>
      </c>
      <c r="I457" s="61" t="s">
        <v>7470</v>
      </c>
      <c r="J457" s="61" t="s">
        <v>7459</v>
      </c>
      <c r="K457" s="61" t="s">
        <v>7471</v>
      </c>
      <c r="L457" s="59" t="s">
        <v>146</v>
      </c>
      <c r="M457" s="623" t="s">
        <v>7461</v>
      </c>
      <c r="N457" s="767"/>
      <c r="O457" s="392">
        <v>1</v>
      </c>
      <c r="P457" s="642" t="s">
        <v>7462</v>
      </c>
      <c r="Q457" s="629" t="s">
        <v>533</v>
      </c>
      <c r="R457" s="642" t="s">
        <v>7420</v>
      </c>
      <c r="S457" s="765">
        <v>44151</v>
      </c>
      <c r="T457" s="766">
        <v>44196</v>
      </c>
      <c r="U457" s="60"/>
      <c r="V457" s="54"/>
      <c r="W457" s="65">
        <v>44196</v>
      </c>
      <c r="X457" s="57"/>
      <c r="Y457" s="62"/>
      <c r="Z457" s="54"/>
      <c r="AA457" s="116"/>
      <c r="AB457" s="62"/>
      <c r="AC457" s="62"/>
      <c r="AD457" s="62"/>
      <c r="AE457" s="54"/>
      <c r="AF457" s="57"/>
      <c r="AG457" s="62"/>
      <c r="AH457" s="62"/>
      <c r="AI457" s="57"/>
      <c r="AJ457" s="62"/>
      <c r="AK457" s="62"/>
      <c r="AL457" s="62"/>
      <c r="AM457" s="54"/>
      <c r="AN457" s="57"/>
      <c r="AO457" s="62"/>
      <c r="AP457" s="54"/>
      <c r="AQ457" s="116"/>
      <c r="AR457" s="62"/>
      <c r="AS457" s="62"/>
      <c r="AT457" s="62"/>
      <c r="AU457" s="54"/>
      <c r="AV457" s="57">
        <v>44168</v>
      </c>
      <c r="AW457" s="653" t="s">
        <v>6853</v>
      </c>
      <c r="AX457" s="54">
        <v>0</v>
      </c>
      <c r="AY457" s="57">
        <v>44181</v>
      </c>
      <c r="AZ457" s="67" t="s">
        <v>7472</v>
      </c>
      <c r="BA457" s="62" t="s">
        <v>186</v>
      </c>
      <c r="BB457" s="137">
        <v>0</v>
      </c>
      <c r="BC457" s="54" t="s">
        <v>133</v>
      </c>
      <c r="BD457" s="57">
        <v>44286</v>
      </c>
      <c r="BE457" s="648" t="s">
        <v>7464</v>
      </c>
      <c r="BF457" s="68">
        <v>0</v>
      </c>
      <c r="BG457" s="57">
        <v>44340</v>
      </c>
      <c r="BH457" s="627" t="s">
        <v>7465</v>
      </c>
      <c r="BI457" s="56" t="s">
        <v>123</v>
      </c>
      <c r="BJ457" s="68">
        <v>0</v>
      </c>
      <c r="BK457" s="54" t="s">
        <v>115</v>
      </c>
      <c r="BL457" s="71">
        <v>44500</v>
      </c>
      <c r="BM457" s="56" t="s">
        <v>7084</v>
      </c>
      <c r="BN457" s="68">
        <v>1</v>
      </c>
      <c r="BO457" s="71">
        <v>44508</v>
      </c>
      <c r="BP457" s="67" t="s">
        <v>7473</v>
      </c>
      <c r="BQ457" s="54" t="s">
        <v>139</v>
      </c>
      <c r="BR457" s="71">
        <v>44518</v>
      </c>
      <c r="BS457" s="56" t="s">
        <v>7467</v>
      </c>
      <c r="BT457" s="54" t="s">
        <v>220</v>
      </c>
      <c r="BU457" s="68">
        <v>1</v>
      </c>
      <c r="BV457" s="54" t="s">
        <v>257</v>
      </c>
      <c r="BW457" s="54"/>
      <c r="BX457" s="54"/>
      <c r="BY457" s="54"/>
      <c r="BZ457" s="56" t="s">
        <v>1560</v>
      </c>
      <c r="CA457" s="54" t="s">
        <v>7468</v>
      </c>
      <c r="CB457" s="647" t="s">
        <v>544</v>
      </c>
      <c r="CC457" s="68">
        <v>1</v>
      </c>
      <c r="CD457" s="54" t="s">
        <v>257</v>
      </c>
      <c r="CE457" s="54"/>
      <c r="CF457" s="54"/>
      <c r="CG457" s="54"/>
      <c r="CH457" s="54"/>
      <c r="CI457" s="54"/>
      <c r="CJ457" s="54"/>
      <c r="CK457" s="54"/>
      <c r="CL457" s="54"/>
      <c r="CM457" s="54"/>
      <c r="CN457" s="54"/>
      <c r="CO457" s="60" t="s">
        <v>260</v>
      </c>
      <c r="CP457" s="60" t="s">
        <v>260</v>
      </c>
      <c r="CQ457" s="54" t="s">
        <v>4218</v>
      </c>
      <c r="CR457" s="62"/>
      <c r="CS457" s="56"/>
      <c r="CT457" s="57"/>
      <c r="CU457" s="54"/>
      <c r="CV457" s="62"/>
      <c r="CW457" s="752"/>
      <c r="CX457" s="626"/>
      <c r="CY457" s="626"/>
      <c r="CZ457" s="626"/>
      <c r="DA457" s="626"/>
      <c r="DB457" s="626"/>
      <c r="DC457" s="626"/>
      <c r="DD457" s="626"/>
      <c r="DE457" s="626"/>
      <c r="DF457" s="626"/>
      <c r="DG457" s="626"/>
      <c r="DH457" s="626"/>
      <c r="DI457" s="626"/>
      <c r="DJ457" s="626"/>
      <c r="DK457" s="626"/>
      <c r="DL457" s="626"/>
      <c r="DM457" s="626"/>
      <c r="DN457" s="626"/>
      <c r="DO457" s="626"/>
      <c r="DP457" s="626"/>
    </row>
    <row r="458" spans="1:120" ht="38.25" customHeight="1">
      <c r="A458" s="54">
        <v>232</v>
      </c>
      <c r="B458" s="54">
        <v>123</v>
      </c>
      <c r="C458" s="55" t="s">
        <v>99</v>
      </c>
      <c r="D458" s="56">
        <v>2020</v>
      </c>
      <c r="E458" s="56" t="s">
        <v>6397</v>
      </c>
      <c r="F458" s="65">
        <v>44078</v>
      </c>
      <c r="G458" s="368" t="s">
        <v>7474</v>
      </c>
      <c r="H458" s="59" t="s">
        <v>102</v>
      </c>
      <c r="I458" s="763" t="s">
        <v>7475</v>
      </c>
      <c r="J458" s="61" t="s">
        <v>7476</v>
      </c>
      <c r="K458" s="61" t="s">
        <v>7477</v>
      </c>
      <c r="L458" s="60" t="s">
        <v>146</v>
      </c>
      <c r="M458" s="623" t="s">
        <v>7478</v>
      </c>
      <c r="N458" s="768"/>
      <c r="O458" s="90">
        <v>1</v>
      </c>
      <c r="P458" s="81" t="s">
        <v>7419</v>
      </c>
      <c r="Q458" s="55" t="s">
        <v>533</v>
      </c>
      <c r="R458" s="81" t="s">
        <v>7479</v>
      </c>
      <c r="S458" s="766">
        <v>44151</v>
      </c>
      <c r="T458" s="766">
        <v>44196</v>
      </c>
      <c r="U458" s="60"/>
      <c r="V458" s="54"/>
      <c r="W458" s="65">
        <v>44196</v>
      </c>
      <c r="X458" s="57"/>
      <c r="Y458" s="62"/>
      <c r="Z458" s="54"/>
      <c r="AA458" s="116"/>
      <c r="AB458" s="62"/>
      <c r="AC458" s="62"/>
      <c r="AD458" s="62"/>
      <c r="AE458" s="54"/>
      <c r="AF458" s="57"/>
      <c r="AG458" s="62"/>
      <c r="AH458" s="62"/>
      <c r="AI458" s="57"/>
      <c r="AJ458" s="62"/>
      <c r="AK458" s="62"/>
      <c r="AL458" s="62"/>
      <c r="AM458" s="54"/>
      <c r="AN458" s="57"/>
      <c r="AO458" s="62"/>
      <c r="AP458" s="54"/>
      <c r="AQ458" s="116"/>
      <c r="AR458" s="62"/>
      <c r="AS458" s="62"/>
      <c r="AT458" s="62"/>
      <c r="AU458" s="54"/>
      <c r="AV458" s="57">
        <v>44168</v>
      </c>
      <c r="AW458" s="653" t="s">
        <v>6853</v>
      </c>
      <c r="AX458" s="54">
        <v>0</v>
      </c>
      <c r="AY458" s="57">
        <v>44181</v>
      </c>
      <c r="AZ458" s="67" t="s">
        <v>7472</v>
      </c>
      <c r="BA458" s="62" t="s">
        <v>186</v>
      </c>
      <c r="BB458" s="137">
        <v>0</v>
      </c>
      <c r="BC458" s="54" t="s">
        <v>133</v>
      </c>
      <c r="BD458" s="57">
        <v>44286</v>
      </c>
      <c r="BE458" s="648" t="s">
        <v>7480</v>
      </c>
      <c r="BF458" s="68">
        <v>0</v>
      </c>
      <c r="BG458" s="57">
        <v>44340</v>
      </c>
      <c r="BH458" s="627" t="s">
        <v>7444</v>
      </c>
      <c r="BI458" s="56" t="s">
        <v>123</v>
      </c>
      <c r="BJ458" s="68">
        <v>0</v>
      </c>
      <c r="BK458" s="54" t="s">
        <v>115</v>
      </c>
      <c r="BL458" s="71">
        <v>44500</v>
      </c>
      <c r="BM458" s="56" t="s">
        <v>7481</v>
      </c>
      <c r="BN458" s="68">
        <v>1</v>
      </c>
      <c r="BO458" s="71">
        <v>44508</v>
      </c>
      <c r="BP458" s="67" t="s">
        <v>7482</v>
      </c>
      <c r="BQ458" s="54" t="s">
        <v>126</v>
      </c>
      <c r="BR458" s="71">
        <v>44518</v>
      </c>
      <c r="BS458" s="56" t="s">
        <v>7404</v>
      </c>
      <c r="BT458" s="54" t="s">
        <v>220</v>
      </c>
      <c r="BU458" s="68">
        <v>0.8</v>
      </c>
      <c r="BV458" s="54" t="s">
        <v>115</v>
      </c>
      <c r="BW458" s="54"/>
      <c r="BX458" s="54"/>
      <c r="BY458" s="54"/>
      <c r="BZ458" s="56" t="s">
        <v>1560</v>
      </c>
      <c r="CA458" s="56" t="s">
        <v>7483</v>
      </c>
      <c r="CB458" s="647" t="s">
        <v>544</v>
      </c>
      <c r="CC458" s="68">
        <v>1</v>
      </c>
      <c r="CD458" s="54" t="s">
        <v>257</v>
      </c>
      <c r="CE458" s="54"/>
      <c r="CF458" s="54"/>
      <c r="CG458" s="54"/>
      <c r="CH458" s="54"/>
      <c r="CI458" s="54"/>
      <c r="CJ458" s="54"/>
      <c r="CK458" s="54"/>
      <c r="CL458" s="54"/>
      <c r="CM458" s="54"/>
      <c r="CN458" s="54"/>
      <c r="CO458" s="60" t="s">
        <v>260</v>
      </c>
      <c r="CP458" s="60" t="s">
        <v>260</v>
      </c>
      <c r="CQ458" s="54" t="s">
        <v>4218</v>
      </c>
      <c r="CR458" s="62"/>
      <c r="CS458" s="56"/>
      <c r="CT458" s="57"/>
      <c r="CU458" s="54"/>
      <c r="CV458" s="62"/>
      <c r="CW458" s="752"/>
      <c r="CX458" s="626"/>
      <c r="CY458" s="626"/>
      <c r="CZ458" s="626"/>
      <c r="DA458" s="626"/>
      <c r="DB458" s="626"/>
      <c r="DC458" s="626"/>
      <c r="DD458" s="626"/>
      <c r="DE458" s="626"/>
      <c r="DF458" s="626"/>
      <c r="DG458" s="626"/>
      <c r="DH458" s="626"/>
      <c r="DI458" s="626"/>
      <c r="DJ458" s="626"/>
      <c r="DK458" s="626"/>
      <c r="DL458" s="626"/>
      <c r="DM458" s="626"/>
      <c r="DN458" s="626"/>
      <c r="DO458" s="626"/>
      <c r="DP458" s="626"/>
    </row>
    <row r="459" spans="1:120" ht="38.25" customHeight="1">
      <c r="A459" s="54">
        <v>236</v>
      </c>
      <c r="B459" s="54">
        <v>126</v>
      </c>
      <c r="C459" s="55" t="s">
        <v>99</v>
      </c>
      <c r="D459" s="56">
        <v>2020</v>
      </c>
      <c r="E459" s="56" t="s">
        <v>1260</v>
      </c>
      <c r="F459" s="65">
        <v>44047</v>
      </c>
      <c r="G459" s="368" t="s">
        <v>7484</v>
      </c>
      <c r="H459" s="59" t="s">
        <v>102</v>
      </c>
      <c r="I459" s="58" t="s">
        <v>7485</v>
      </c>
      <c r="J459" s="58" t="s">
        <v>7486</v>
      </c>
      <c r="K459" s="58" t="s">
        <v>7487</v>
      </c>
      <c r="L459" s="59" t="s">
        <v>146</v>
      </c>
      <c r="M459" s="368" t="s">
        <v>7488</v>
      </c>
      <c r="N459" s="769"/>
      <c r="O459" s="74">
        <v>1</v>
      </c>
      <c r="P459" s="81" t="s">
        <v>7489</v>
      </c>
      <c r="Q459" s="671" t="s">
        <v>167</v>
      </c>
      <c r="R459" s="81" t="s">
        <v>1267</v>
      </c>
      <c r="S459" s="134">
        <v>44064</v>
      </c>
      <c r="T459" s="134">
        <v>44104</v>
      </c>
      <c r="U459" s="60"/>
      <c r="V459" s="54"/>
      <c r="W459" s="65">
        <v>44104</v>
      </c>
      <c r="X459" s="57"/>
      <c r="Y459" s="62"/>
      <c r="Z459" s="54"/>
      <c r="AA459" s="116"/>
      <c r="AB459" s="62"/>
      <c r="AC459" s="62"/>
      <c r="AD459" s="62"/>
      <c r="AE459" s="54"/>
      <c r="AF459" s="57"/>
      <c r="AG459" s="62"/>
      <c r="AH459" s="62"/>
      <c r="AI459" s="57"/>
      <c r="AJ459" s="62"/>
      <c r="AK459" s="62"/>
      <c r="AL459" s="62"/>
      <c r="AM459" s="54"/>
      <c r="AN459" s="57"/>
      <c r="AO459" s="62"/>
      <c r="AP459" s="54"/>
      <c r="AQ459" s="116"/>
      <c r="AR459" s="62"/>
      <c r="AS459" s="62"/>
      <c r="AT459" s="62"/>
      <c r="AU459" s="54"/>
      <c r="AV459" s="57">
        <v>44172</v>
      </c>
      <c r="AW459" s="648" t="s">
        <v>7490</v>
      </c>
      <c r="AX459" s="68">
        <v>1</v>
      </c>
      <c r="AY459" s="57">
        <v>44183</v>
      </c>
      <c r="AZ459" s="210" t="s">
        <v>7491</v>
      </c>
      <c r="BA459" s="56" t="s">
        <v>186</v>
      </c>
      <c r="BB459" s="651">
        <v>0</v>
      </c>
      <c r="BC459" s="54" t="s">
        <v>115</v>
      </c>
      <c r="BD459" s="57">
        <v>44286</v>
      </c>
      <c r="BE459" s="368" t="s">
        <v>1080</v>
      </c>
      <c r="BF459" s="68">
        <v>0</v>
      </c>
      <c r="BG459" s="57">
        <v>44337</v>
      </c>
      <c r="BH459" s="627" t="s">
        <v>1281</v>
      </c>
      <c r="BI459" s="56" t="s">
        <v>123</v>
      </c>
      <c r="BJ459" s="68">
        <v>0</v>
      </c>
      <c r="BK459" s="54" t="s">
        <v>115</v>
      </c>
      <c r="BL459" s="71">
        <v>44500</v>
      </c>
      <c r="BM459" s="54"/>
      <c r="BN459" s="54"/>
      <c r="BO459" s="71">
        <v>44508</v>
      </c>
      <c r="BP459" s="54" t="s">
        <v>1082</v>
      </c>
      <c r="BQ459" s="54" t="s">
        <v>126</v>
      </c>
      <c r="BR459" s="71">
        <v>44522</v>
      </c>
      <c r="BS459" s="56" t="s">
        <v>7492</v>
      </c>
      <c r="BT459" s="54" t="s">
        <v>220</v>
      </c>
      <c r="BU459" s="68">
        <v>0</v>
      </c>
      <c r="BV459" s="54" t="s">
        <v>115</v>
      </c>
      <c r="BW459" s="54"/>
      <c r="BX459" s="54"/>
      <c r="BY459" s="54"/>
      <c r="BZ459" s="71">
        <v>44615</v>
      </c>
      <c r="CA459" s="56" t="s">
        <v>7493</v>
      </c>
      <c r="CB459" s="66" t="s">
        <v>195</v>
      </c>
      <c r="CC459" s="68">
        <v>1</v>
      </c>
      <c r="CD459" s="54" t="s">
        <v>257</v>
      </c>
      <c r="CE459" s="54"/>
      <c r="CF459" s="54"/>
      <c r="CG459" s="54"/>
      <c r="CH459" s="54"/>
      <c r="CI459" s="54"/>
      <c r="CJ459" s="54"/>
      <c r="CK459" s="54"/>
      <c r="CL459" s="54"/>
      <c r="CM459" s="54"/>
      <c r="CN459" s="54"/>
      <c r="CO459" s="60" t="s">
        <v>260</v>
      </c>
      <c r="CP459" s="60" t="s">
        <v>260</v>
      </c>
      <c r="CQ459" s="54" t="s">
        <v>4218</v>
      </c>
      <c r="CR459" s="62" t="s">
        <v>7494</v>
      </c>
      <c r="CS459" s="56"/>
      <c r="CT459" s="57"/>
      <c r="CU459" s="54"/>
      <c r="CV459" s="62"/>
      <c r="CW459" s="752"/>
      <c r="CX459" s="626"/>
      <c r="CY459" s="626"/>
      <c r="CZ459" s="626"/>
      <c r="DA459" s="626"/>
      <c r="DB459" s="626"/>
      <c r="DC459" s="626"/>
      <c r="DD459" s="626"/>
      <c r="DE459" s="626"/>
      <c r="DF459" s="626"/>
      <c r="DG459" s="626"/>
      <c r="DH459" s="626"/>
      <c r="DI459" s="626"/>
      <c r="DJ459" s="626"/>
      <c r="DK459" s="626"/>
      <c r="DL459" s="626"/>
      <c r="DM459" s="626"/>
      <c r="DN459" s="626"/>
      <c r="DO459" s="626"/>
      <c r="DP459" s="626"/>
    </row>
    <row r="460" spans="1:120" ht="38.25" customHeight="1">
      <c r="A460" s="54">
        <v>246</v>
      </c>
      <c r="B460" s="54">
        <v>138</v>
      </c>
      <c r="C460" s="55" t="s">
        <v>99</v>
      </c>
      <c r="D460" s="56">
        <v>2020</v>
      </c>
      <c r="E460" s="56" t="s">
        <v>1301</v>
      </c>
      <c r="F460" s="672">
        <v>44075</v>
      </c>
      <c r="G460" s="379" t="s">
        <v>7495</v>
      </c>
      <c r="H460" s="160" t="s">
        <v>102</v>
      </c>
      <c r="I460" s="159" t="s">
        <v>7496</v>
      </c>
      <c r="J460" s="159" t="s">
        <v>6424</v>
      </c>
      <c r="K460" s="159" t="s">
        <v>1961</v>
      </c>
      <c r="L460" s="160" t="s">
        <v>146</v>
      </c>
      <c r="M460" s="368" t="s">
        <v>7497</v>
      </c>
      <c r="N460" s="770"/>
      <c r="O460" s="73">
        <v>1</v>
      </c>
      <c r="P460" s="163" t="s">
        <v>1949</v>
      </c>
      <c r="Q460" s="55" t="s">
        <v>109</v>
      </c>
      <c r="R460" s="163" t="s">
        <v>1964</v>
      </c>
      <c r="S460" s="65">
        <v>44104</v>
      </c>
      <c r="T460" s="65">
        <v>44195</v>
      </c>
      <c r="U460" s="60"/>
      <c r="V460" s="54"/>
      <c r="W460" s="65">
        <v>44195</v>
      </c>
      <c r="X460" s="54"/>
      <c r="Y460" s="62"/>
      <c r="Z460" s="54"/>
      <c r="AA460" s="62"/>
      <c r="AB460" s="62"/>
      <c r="AC460" s="62"/>
      <c r="AD460" s="62"/>
      <c r="AE460" s="54"/>
      <c r="AF460" s="57"/>
      <c r="AG460" s="70"/>
      <c r="AH460" s="626"/>
      <c r="AI460" s="57"/>
      <c r="AJ460" s="62"/>
      <c r="AK460" s="56"/>
      <c r="AL460" s="62"/>
      <c r="AM460" s="54"/>
      <c r="AN460" s="57"/>
      <c r="AO460" s="62"/>
      <c r="AP460" s="54"/>
      <c r="AQ460" s="116"/>
      <c r="AR460" s="62"/>
      <c r="AS460" s="62"/>
      <c r="AT460" s="62"/>
      <c r="AU460" s="54"/>
      <c r="AV460" s="57">
        <v>44169</v>
      </c>
      <c r="AW460" s="648" t="s">
        <v>7498</v>
      </c>
      <c r="AX460" s="68">
        <v>1</v>
      </c>
      <c r="AY460" s="57">
        <v>44182</v>
      </c>
      <c r="AZ460" s="648" t="s">
        <v>7499</v>
      </c>
      <c r="BA460" s="56" t="s">
        <v>119</v>
      </c>
      <c r="BB460" s="68">
        <v>0.8</v>
      </c>
      <c r="BC460" s="54" t="s">
        <v>115</v>
      </c>
      <c r="BD460" s="57">
        <v>44286</v>
      </c>
      <c r="BE460" s="368" t="s">
        <v>7500</v>
      </c>
      <c r="BF460" s="68">
        <v>0</v>
      </c>
      <c r="BG460" s="57">
        <v>44335</v>
      </c>
      <c r="BH460" s="368" t="s">
        <v>1952</v>
      </c>
      <c r="BI460" s="56" t="s">
        <v>123</v>
      </c>
      <c r="BJ460" s="68">
        <v>0</v>
      </c>
      <c r="BK460" s="54" t="s">
        <v>115</v>
      </c>
      <c r="BL460" s="71">
        <v>44500</v>
      </c>
      <c r="BM460" s="368" t="s">
        <v>1953</v>
      </c>
      <c r="BN460" s="68">
        <v>0.8</v>
      </c>
      <c r="BO460" s="71">
        <v>44508</v>
      </c>
      <c r="BP460" s="368" t="s">
        <v>7501</v>
      </c>
      <c r="BQ460" s="56" t="s">
        <v>201</v>
      </c>
      <c r="BR460" s="71">
        <v>44520</v>
      </c>
      <c r="BS460" s="368" t="s">
        <v>7502</v>
      </c>
      <c r="BT460" s="54" t="s">
        <v>128</v>
      </c>
      <c r="BU460" s="68">
        <v>0.5</v>
      </c>
      <c r="BV460" s="54" t="s">
        <v>115</v>
      </c>
      <c r="BW460" s="71">
        <v>44610</v>
      </c>
      <c r="BX460" s="368" t="s">
        <v>725</v>
      </c>
      <c r="BY460" s="68">
        <v>1</v>
      </c>
      <c r="BZ460" s="89">
        <v>44635</v>
      </c>
      <c r="CA460" s="623" t="s">
        <v>7503</v>
      </c>
      <c r="CB460" s="81" t="s">
        <v>597</v>
      </c>
      <c r="CC460" s="74">
        <v>1</v>
      </c>
      <c r="CD460" s="68" t="s">
        <v>257</v>
      </c>
      <c r="CE460" s="68"/>
      <c r="CF460" s="68"/>
      <c r="CG460" s="68"/>
      <c r="CH460" s="68"/>
      <c r="CI460" s="68"/>
      <c r="CJ460" s="68"/>
      <c r="CK460" s="68"/>
      <c r="CL460" s="68"/>
      <c r="CM460" s="68"/>
      <c r="CN460" s="68"/>
      <c r="CO460" s="60" t="s">
        <v>260</v>
      </c>
      <c r="CP460" s="60" t="s">
        <v>260</v>
      </c>
      <c r="CQ460" s="54" t="s">
        <v>4218</v>
      </c>
      <c r="CR460" s="67" t="s">
        <v>3767</v>
      </c>
      <c r="CS460" s="56" t="s">
        <v>597</v>
      </c>
      <c r="CT460" s="71">
        <v>44633</v>
      </c>
      <c r="CU460" s="54" t="s">
        <v>310</v>
      </c>
      <c r="CV460" s="368" t="s">
        <v>7503</v>
      </c>
      <c r="CW460" s="752"/>
      <c r="CX460" s="626"/>
      <c r="CY460" s="626"/>
      <c r="CZ460" s="626"/>
      <c r="DA460" s="626"/>
      <c r="DB460" s="626"/>
      <c r="DC460" s="626"/>
      <c r="DD460" s="626"/>
      <c r="DE460" s="626"/>
      <c r="DF460" s="626"/>
      <c r="DG460" s="626"/>
      <c r="DH460" s="626"/>
      <c r="DI460" s="626"/>
      <c r="DJ460" s="626"/>
      <c r="DK460" s="626"/>
      <c r="DL460" s="626"/>
      <c r="DM460" s="626"/>
      <c r="DN460" s="626"/>
      <c r="DO460" s="626"/>
      <c r="DP460" s="626"/>
    </row>
    <row r="461" spans="1:120" ht="38.25" customHeight="1">
      <c r="A461" s="54">
        <v>247</v>
      </c>
      <c r="B461" s="54">
        <v>139</v>
      </c>
      <c r="C461" s="55" t="s">
        <v>99</v>
      </c>
      <c r="D461" s="56">
        <v>2020</v>
      </c>
      <c r="E461" s="56" t="s">
        <v>1301</v>
      </c>
      <c r="F461" s="672">
        <v>44075</v>
      </c>
      <c r="G461" s="379" t="s">
        <v>7504</v>
      </c>
      <c r="H461" s="160" t="s">
        <v>102</v>
      </c>
      <c r="I461" s="159" t="s">
        <v>7505</v>
      </c>
      <c r="J461" s="252" t="s">
        <v>7506</v>
      </c>
      <c r="K461" s="252" t="s">
        <v>7507</v>
      </c>
      <c r="L461" s="160" t="s">
        <v>146</v>
      </c>
      <c r="M461" s="673" t="s">
        <v>7508</v>
      </c>
      <c r="N461" s="770"/>
      <c r="O461" s="66">
        <v>1</v>
      </c>
      <c r="P461" s="163" t="s">
        <v>7509</v>
      </c>
      <c r="Q461" s="55" t="s">
        <v>109</v>
      </c>
      <c r="R461" s="163" t="s">
        <v>1978</v>
      </c>
      <c r="S461" s="65">
        <v>44165</v>
      </c>
      <c r="T461" s="65">
        <v>44377</v>
      </c>
      <c r="U461" s="60"/>
      <c r="V461" s="54"/>
      <c r="W461" s="65">
        <v>44377</v>
      </c>
      <c r="X461" s="54"/>
      <c r="Y461" s="62"/>
      <c r="Z461" s="54"/>
      <c r="AA461" s="62"/>
      <c r="AB461" s="62"/>
      <c r="AC461" s="62"/>
      <c r="AD461" s="62"/>
      <c r="AE461" s="54"/>
      <c r="AF461" s="57"/>
      <c r="AG461" s="70"/>
      <c r="AH461" s="626"/>
      <c r="AI461" s="57"/>
      <c r="AJ461" s="62"/>
      <c r="AK461" s="56"/>
      <c r="AL461" s="62"/>
      <c r="AM461" s="54"/>
      <c r="AN461" s="57"/>
      <c r="AO461" s="62"/>
      <c r="AP461" s="54"/>
      <c r="AQ461" s="116"/>
      <c r="AR461" s="62"/>
      <c r="AS461" s="62"/>
      <c r="AT461" s="62"/>
      <c r="AU461" s="54"/>
      <c r="AV461" s="57">
        <v>44169</v>
      </c>
      <c r="AW461" s="648" t="s">
        <v>7510</v>
      </c>
      <c r="AX461" s="68">
        <v>1</v>
      </c>
      <c r="AY461" s="57">
        <v>44182</v>
      </c>
      <c r="AZ461" s="771" t="s">
        <v>7511</v>
      </c>
      <c r="BA461" s="62" t="s">
        <v>119</v>
      </c>
      <c r="BB461" s="68">
        <v>0.3</v>
      </c>
      <c r="BC461" s="54" t="s">
        <v>133</v>
      </c>
      <c r="BD461" s="57">
        <v>44286</v>
      </c>
      <c r="BE461" s="368" t="s">
        <v>7512</v>
      </c>
      <c r="BF461" s="68">
        <v>0</v>
      </c>
      <c r="BG461" s="57">
        <v>44335</v>
      </c>
      <c r="BH461" s="379" t="s">
        <v>7513</v>
      </c>
      <c r="BI461" s="56" t="s">
        <v>123</v>
      </c>
      <c r="BJ461" s="68">
        <v>0</v>
      </c>
      <c r="BK461" s="54" t="s">
        <v>133</v>
      </c>
      <c r="BL461" s="71">
        <v>44500</v>
      </c>
      <c r="BM461" s="368" t="s">
        <v>7514</v>
      </c>
      <c r="BN461" s="68">
        <v>1</v>
      </c>
      <c r="BO461" s="71">
        <v>44508</v>
      </c>
      <c r="BP461" s="368" t="s">
        <v>1982</v>
      </c>
      <c r="BQ461" s="56" t="s">
        <v>139</v>
      </c>
      <c r="BR461" s="71">
        <v>44520</v>
      </c>
      <c r="BS461" s="368" t="s">
        <v>7515</v>
      </c>
      <c r="BT461" s="54" t="s">
        <v>128</v>
      </c>
      <c r="BU461" s="68">
        <v>0.8</v>
      </c>
      <c r="BV461" s="54" t="s">
        <v>115</v>
      </c>
      <c r="BW461" s="71">
        <v>44610</v>
      </c>
      <c r="BX461" s="368" t="s">
        <v>736</v>
      </c>
      <c r="BY461" s="68">
        <v>1</v>
      </c>
      <c r="BZ461" s="89">
        <v>44635</v>
      </c>
      <c r="CA461" s="623" t="s">
        <v>7516</v>
      </c>
      <c r="CB461" s="81" t="s">
        <v>597</v>
      </c>
      <c r="CC461" s="74">
        <v>1</v>
      </c>
      <c r="CD461" s="68" t="s">
        <v>257</v>
      </c>
      <c r="CE461" s="68"/>
      <c r="CF461" s="68"/>
      <c r="CG461" s="68"/>
      <c r="CH461" s="68"/>
      <c r="CI461" s="68"/>
      <c r="CJ461" s="68"/>
      <c r="CK461" s="68"/>
      <c r="CL461" s="68"/>
      <c r="CM461" s="68"/>
      <c r="CN461" s="68"/>
      <c r="CO461" s="60" t="s">
        <v>260</v>
      </c>
      <c r="CP461" s="60" t="s">
        <v>260</v>
      </c>
      <c r="CQ461" s="54" t="s">
        <v>4218</v>
      </c>
      <c r="CR461" s="67" t="s">
        <v>3767</v>
      </c>
      <c r="CS461" s="56" t="s">
        <v>597</v>
      </c>
      <c r="CT461" s="71">
        <v>44633</v>
      </c>
      <c r="CU461" s="54" t="s">
        <v>310</v>
      </c>
      <c r="CV461" s="368" t="s">
        <v>7516</v>
      </c>
      <c r="CW461" s="752"/>
      <c r="CX461" s="626"/>
      <c r="CY461" s="626"/>
      <c r="CZ461" s="626"/>
      <c r="DA461" s="626"/>
      <c r="DB461" s="626"/>
      <c r="DC461" s="626"/>
      <c r="DD461" s="626"/>
      <c r="DE461" s="626"/>
      <c r="DF461" s="626"/>
      <c r="DG461" s="626"/>
      <c r="DH461" s="626"/>
      <c r="DI461" s="626"/>
      <c r="DJ461" s="626"/>
      <c r="DK461" s="626"/>
      <c r="DL461" s="626"/>
      <c r="DM461" s="626"/>
      <c r="DN461" s="626"/>
      <c r="DO461" s="626"/>
      <c r="DP461" s="626"/>
    </row>
    <row r="462" spans="1:120" ht="38.25" customHeight="1">
      <c r="A462" s="54">
        <v>253</v>
      </c>
      <c r="B462" s="54">
        <v>145</v>
      </c>
      <c r="C462" s="59" t="s">
        <v>99</v>
      </c>
      <c r="D462" s="56">
        <v>2020</v>
      </c>
      <c r="E462" s="56" t="s">
        <v>566</v>
      </c>
      <c r="F462" s="65">
        <v>44225</v>
      </c>
      <c r="G462" s="368" t="s">
        <v>7517</v>
      </c>
      <c r="H462" s="59" t="s">
        <v>102</v>
      </c>
      <c r="I462" s="58" t="s">
        <v>7518</v>
      </c>
      <c r="J462" s="58" t="s">
        <v>7519</v>
      </c>
      <c r="K462" s="61" t="s">
        <v>7520</v>
      </c>
      <c r="L462" s="60" t="s">
        <v>146</v>
      </c>
      <c r="M462" s="623" t="s">
        <v>7521</v>
      </c>
      <c r="N462" s="732"/>
      <c r="O462" s="56">
        <v>1</v>
      </c>
      <c r="P462" s="56" t="s">
        <v>7522</v>
      </c>
      <c r="Q462" s="55" t="s">
        <v>3378</v>
      </c>
      <c r="R462" s="56" t="s">
        <v>7523</v>
      </c>
      <c r="S462" s="57">
        <v>44270</v>
      </c>
      <c r="T462" s="57">
        <v>44346</v>
      </c>
      <c r="U462" s="60"/>
      <c r="V462" s="54"/>
      <c r="W462" s="65">
        <v>44346</v>
      </c>
      <c r="X462" s="98"/>
      <c r="Y462" s="114"/>
      <c r="Z462" s="98"/>
      <c r="AA462" s="114"/>
      <c r="AB462" s="114"/>
      <c r="AC462" s="114"/>
      <c r="AD462" s="114"/>
      <c r="AE462" s="98"/>
      <c r="AF462" s="101"/>
      <c r="AG462" s="178"/>
      <c r="AH462" s="734"/>
      <c r="AI462" s="101"/>
      <c r="AJ462" s="114"/>
      <c r="AK462" s="100"/>
      <c r="AL462" s="114"/>
      <c r="AM462" s="98"/>
      <c r="AN462" s="101"/>
      <c r="AO462" s="114"/>
      <c r="AP462" s="98"/>
      <c r="AQ462" s="188"/>
      <c r="AR462" s="114"/>
      <c r="AS462" s="114"/>
      <c r="AT462" s="114"/>
      <c r="AU462" s="98"/>
      <c r="AV462" s="101"/>
      <c r="AW462" s="114"/>
      <c r="AX462" s="98"/>
      <c r="AY462" s="101"/>
      <c r="AZ462" s="114"/>
      <c r="BA462" s="100"/>
      <c r="BB462" s="98"/>
      <c r="BC462" s="98"/>
      <c r="BD462" s="101">
        <v>44286</v>
      </c>
      <c r="BE462" s="169" t="s">
        <v>6968</v>
      </c>
      <c r="BF462" s="98"/>
      <c r="BG462" s="101">
        <v>44340</v>
      </c>
      <c r="BH462" s="737" t="s">
        <v>7524</v>
      </c>
      <c r="BI462" s="100" t="s">
        <v>123</v>
      </c>
      <c r="BJ462" s="98">
        <v>0</v>
      </c>
      <c r="BK462" s="98" t="s">
        <v>133</v>
      </c>
      <c r="BL462" s="110">
        <v>44500</v>
      </c>
      <c r="BM462" s="737" t="s">
        <v>7525</v>
      </c>
      <c r="BN462" s="109">
        <v>0.5</v>
      </c>
      <c r="BO462" s="110">
        <v>44508</v>
      </c>
      <c r="BP462" s="102" t="s">
        <v>7526</v>
      </c>
      <c r="BQ462" s="98" t="s">
        <v>201</v>
      </c>
      <c r="BR462" s="71">
        <v>44520</v>
      </c>
      <c r="BS462" s="627" t="s">
        <v>7527</v>
      </c>
      <c r="BT462" s="54" t="s">
        <v>128</v>
      </c>
      <c r="BU462" s="68">
        <v>0.5</v>
      </c>
      <c r="BV462" s="54" t="s">
        <v>115</v>
      </c>
      <c r="BW462" s="71">
        <v>44610</v>
      </c>
      <c r="BX462" s="56" t="s">
        <v>7528</v>
      </c>
      <c r="BY462" s="68">
        <v>1</v>
      </c>
      <c r="BZ462" s="71">
        <v>44635</v>
      </c>
      <c r="CA462" s="368" t="s">
        <v>7529</v>
      </c>
      <c r="CB462" s="56" t="s">
        <v>3381</v>
      </c>
      <c r="CC462" s="68">
        <v>1</v>
      </c>
      <c r="CD462" s="68" t="s">
        <v>257</v>
      </c>
      <c r="CE462" s="68"/>
      <c r="CF462" s="68"/>
      <c r="CG462" s="68"/>
      <c r="CH462" s="68"/>
      <c r="CI462" s="68"/>
      <c r="CJ462" s="68"/>
      <c r="CK462" s="68"/>
      <c r="CL462" s="68"/>
      <c r="CM462" s="68"/>
      <c r="CN462" s="68"/>
      <c r="CO462" s="54" t="s">
        <v>260</v>
      </c>
      <c r="CP462" s="54" t="s">
        <v>260</v>
      </c>
      <c r="CQ462" s="54" t="s">
        <v>4218</v>
      </c>
      <c r="CR462" s="67" t="s">
        <v>3767</v>
      </c>
      <c r="CS462" s="56" t="s">
        <v>3381</v>
      </c>
      <c r="CT462" s="71">
        <v>44264</v>
      </c>
      <c r="CU462" s="54" t="s">
        <v>310</v>
      </c>
      <c r="CV462" s="368" t="s">
        <v>7530</v>
      </c>
      <c r="CW462" s="625"/>
      <c r="CX462" s="625"/>
      <c r="CY462" s="625"/>
      <c r="CZ462" s="625"/>
      <c r="DA462" s="625"/>
      <c r="DB462" s="625"/>
      <c r="DC462" s="625"/>
      <c r="DD462" s="625"/>
      <c r="DE462" s="625"/>
      <c r="DF462" s="625"/>
      <c r="DG462" s="625"/>
      <c r="DH462" s="625"/>
      <c r="DI462" s="625"/>
      <c r="DJ462" s="625"/>
      <c r="DK462" s="625"/>
      <c r="DL462" s="625"/>
      <c r="DM462" s="625"/>
      <c r="DN462" s="625"/>
      <c r="DO462" s="625"/>
      <c r="DP462" s="625"/>
    </row>
    <row r="463" spans="1:120" ht="38.25" customHeight="1">
      <c r="A463" s="54">
        <v>0</v>
      </c>
      <c r="B463" s="54">
        <v>146</v>
      </c>
      <c r="C463" s="59" t="s">
        <v>99</v>
      </c>
      <c r="D463" s="56">
        <v>2020</v>
      </c>
      <c r="E463" s="56" t="s">
        <v>566</v>
      </c>
      <c r="F463" s="65">
        <v>44225</v>
      </c>
      <c r="G463" s="368" t="s">
        <v>7517</v>
      </c>
      <c r="H463" s="59" t="s">
        <v>102</v>
      </c>
      <c r="I463" s="58" t="s">
        <v>7531</v>
      </c>
      <c r="J463" s="58" t="s">
        <v>7531</v>
      </c>
      <c r="K463" s="61" t="s">
        <v>7532</v>
      </c>
      <c r="L463" s="60" t="s">
        <v>146</v>
      </c>
      <c r="M463" s="623" t="s">
        <v>7533</v>
      </c>
      <c r="N463" s="732"/>
      <c r="O463" s="66">
        <v>1</v>
      </c>
      <c r="P463" s="56" t="s">
        <v>7534</v>
      </c>
      <c r="Q463" s="55" t="s">
        <v>3378</v>
      </c>
      <c r="R463" s="56" t="s">
        <v>6378</v>
      </c>
      <c r="S463" s="57">
        <v>44292</v>
      </c>
      <c r="T463" s="57">
        <v>44561</v>
      </c>
      <c r="U463" s="60"/>
      <c r="V463" s="54"/>
      <c r="W463" s="65">
        <v>44561</v>
      </c>
      <c r="X463" s="98"/>
      <c r="Y463" s="114"/>
      <c r="Z463" s="98"/>
      <c r="AA463" s="114"/>
      <c r="AB463" s="114"/>
      <c r="AC463" s="114"/>
      <c r="AD463" s="114"/>
      <c r="AE463" s="98"/>
      <c r="AF463" s="101"/>
      <c r="AG463" s="178"/>
      <c r="AH463" s="734"/>
      <c r="AI463" s="101"/>
      <c r="AJ463" s="114"/>
      <c r="AK463" s="100"/>
      <c r="AL463" s="114"/>
      <c r="AM463" s="98"/>
      <c r="AN463" s="101"/>
      <c r="AO463" s="114"/>
      <c r="AP463" s="98"/>
      <c r="AQ463" s="188"/>
      <c r="AR463" s="114"/>
      <c r="AS463" s="114"/>
      <c r="AT463" s="114"/>
      <c r="AU463" s="98"/>
      <c r="AV463" s="101"/>
      <c r="AW463" s="114"/>
      <c r="AX463" s="98"/>
      <c r="AY463" s="101"/>
      <c r="AZ463" s="114"/>
      <c r="BA463" s="100"/>
      <c r="BB463" s="98"/>
      <c r="BC463" s="98"/>
      <c r="BD463" s="101">
        <v>44286</v>
      </c>
      <c r="BE463" s="169" t="s">
        <v>6968</v>
      </c>
      <c r="BF463" s="98"/>
      <c r="BG463" s="101">
        <v>44340</v>
      </c>
      <c r="BH463" s="737" t="s">
        <v>1505</v>
      </c>
      <c r="BI463" s="100" t="s">
        <v>123</v>
      </c>
      <c r="BJ463" s="98">
        <v>0</v>
      </c>
      <c r="BK463" s="98" t="s">
        <v>151</v>
      </c>
      <c r="BL463" s="110">
        <v>44500</v>
      </c>
      <c r="BM463" s="737" t="s">
        <v>7535</v>
      </c>
      <c r="BN463" s="772">
        <v>0.19700000000000001</v>
      </c>
      <c r="BO463" s="110">
        <v>44508</v>
      </c>
      <c r="BP463" s="102" t="s">
        <v>7536</v>
      </c>
      <c r="BQ463" s="98" t="s">
        <v>139</v>
      </c>
      <c r="BR463" s="71">
        <v>44520</v>
      </c>
      <c r="BS463" s="58" t="s">
        <v>7537</v>
      </c>
      <c r="BT463" s="54" t="s">
        <v>128</v>
      </c>
      <c r="BU463" s="68">
        <v>0.75</v>
      </c>
      <c r="BV463" s="54" t="s">
        <v>133</v>
      </c>
      <c r="BW463" s="71">
        <v>44610</v>
      </c>
      <c r="BX463" s="56" t="s">
        <v>7538</v>
      </c>
      <c r="BY463" s="68">
        <v>1</v>
      </c>
      <c r="BZ463" s="71">
        <v>44635</v>
      </c>
      <c r="CA463" s="368" t="s">
        <v>7539</v>
      </c>
      <c r="CB463" s="56" t="s">
        <v>3381</v>
      </c>
      <c r="CC463" s="68">
        <v>1</v>
      </c>
      <c r="CD463" s="68" t="s">
        <v>257</v>
      </c>
      <c r="CE463" s="68"/>
      <c r="CF463" s="68"/>
      <c r="CG463" s="68"/>
      <c r="CH463" s="68"/>
      <c r="CI463" s="68"/>
      <c r="CJ463" s="68"/>
      <c r="CK463" s="68"/>
      <c r="CL463" s="68"/>
      <c r="CM463" s="68"/>
      <c r="CN463" s="68"/>
      <c r="CO463" s="54" t="s">
        <v>260</v>
      </c>
      <c r="CP463" s="54" t="s">
        <v>260</v>
      </c>
      <c r="CQ463" s="54" t="s">
        <v>4218</v>
      </c>
      <c r="CR463" s="67" t="s">
        <v>3767</v>
      </c>
      <c r="CS463" s="56" t="s">
        <v>3381</v>
      </c>
      <c r="CT463" s="71">
        <v>44264</v>
      </c>
      <c r="CU463" s="54" t="s">
        <v>310</v>
      </c>
      <c r="CV463" s="368" t="s">
        <v>7540</v>
      </c>
      <c r="CW463" s="625"/>
      <c r="CX463" s="625"/>
      <c r="CY463" s="625"/>
      <c r="CZ463" s="625"/>
      <c r="DA463" s="625"/>
      <c r="DB463" s="625"/>
      <c r="DC463" s="625"/>
      <c r="DD463" s="625"/>
      <c r="DE463" s="625"/>
      <c r="DF463" s="625"/>
      <c r="DG463" s="625"/>
      <c r="DH463" s="625"/>
      <c r="DI463" s="625"/>
      <c r="DJ463" s="625"/>
      <c r="DK463" s="625"/>
      <c r="DL463" s="625"/>
      <c r="DM463" s="625"/>
      <c r="DN463" s="625"/>
      <c r="DO463" s="625"/>
      <c r="DP463" s="625"/>
    </row>
    <row r="464" spans="1:120" ht="38.25" customHeight="1">
      <c r="A464" s="54">
        <v>256</v>
      </c>
      <c r="B464" s="54">
        <v>147</v>
      </c>
      <c r="C464" s="59" t="s">
        <v>99</v>
      </c>
      <c r="D464" s="56">
        <v>2020</v>
      </c>
      <c r="E464" s="56" t="s">
        <v>566</v>
      </c>
      <c r="F464" s="65">
        <v>44225</v>
      </c>
      <c r="G464" s="368" t="s">
        <v>7541</v>
      </c>
      <c r="H464" s="59" t="s">
        <v>102</v>
      </c>
      <c r="I464" s="58" t="s">
        <v>7542</v>
      </c>
      <c r="J464" s="58" t="s">
        <v>7542</v>
      </c>
      <c r="K464" s="58" t="s">
        <v>7543</v>
      </c>
      <c r="L464" s="60" t="s">
        <v>146</v>
      </c>
      <c r="M464" s="623" t="s">
        <v>7544</v>
      </c>
      <c r="N464" s="747"/>
      <c r="O464" s="56">
        <v>1</v>
      </c>
      <c r="P464" s="56" t="s">
        <v>7545</v>
      </c>
      <c r="Q464" s="55" t="s">
        <v>696</v>
      </c>
      <c r="R464" s="56" t="s">
        <v>1529</v>
      </c>
      <c r="S464" s="65">
        <v>44378</v>
      </c>
      <c r="T464" s="65">
        <v>44561</v>
      </c>
      <c r="U464" s="60"/>
      <c r="V464" s="54"/>
      <c r="W464" s="64">
        <v>44663</v>
      </c>
      <c r="X464" s="54"/>
      <c r="Y464" s="62"/>
      <c r="Z464" s="54"/>
      <c r="AA464" s="62"/>
      <c r="AB464" s="62"/>
      <c r="AC464" s="62"/>
      <c r="AD464" s="62"/>
      <c r="AE464" s="54"/>
      <c r="AF464" s="57"/>
      <c r="AG464" s="70"/>
      <c r="AH464" s="626"/>
      <c r="AI464" s="57"/>
      <c r="AJ464" s="62"/>
      <c r="AK464" s="56"/>
      <c r="AL464" s="62"/>
      <c r="AM464" s="54"/>
      <c r="AN464" s="57"/>
      <c r="AO464" s="62"/>
      <c r="AP464" s="54"/>
      <c r="AQ464" s="116"/>
      <c r="AR464" s="62"/>
      <c r="AS464" s="62"/>
      <c r="AT464" s="62"/>
      <c r="AU464" s="54"/>
      <c r="AV464" s="57"/>
      <c r="AW464" s="62"/>
      <c r="AX464" s="54"/>
      <c r="AY464" s="57"/>
      <c r="AZ464" s="62"/>
      <c r="BA464" s="56"/>
      <c r="BB464" s="54"/>
      <c r="BC464" s="54"/>
      <c r="BD464" s="57">
        <v>44286</v>
      </c>
      <c r="BE464" s="627" t="s">
        <v>1504</v>
      </c>
      <c r="BF464" s="68">
        <v>0</v>
      </c>
      <c r="BG464" s="57">
        <v>44337</v>
      </c>
      <c r="BH464" s="627" t="s">
        <v>1505</v>
      </c>
      <c r="BI464" s="56" t="s">
        <v>123</v>
      </c>
      <c r="BJ464" s="54">
        <v>0</v>
      </c>
      <c r="BK464" s="54" t="s">
        <v>151</v>
      </c>
      <c r="BL464" s="71">
        <v>44500</v>
      </c>
      <c r="BM464" s="627" t="s">
        <v>7546</v>
      </c>
      <c r="BN464" s="68">
        <v>0.6</v>
      </c>
      <c r="BO464" s="71">
        <v>44508</v>
      </c>
      <c r="BP464" s="368" t="s">
        <v>7547</v>
      </c>
      <c r="BQ464" s="56" t="s">
        <v>139</v>
      </c>
      <c r="BR464" s="71">
        <v>44519</v>
      </c>
      <c r="BS464" s="70" t="s">
        <v>7548</v>
      </c>
      <c r="BT464" s="54" t="s">
        <v>123</v>
      </c>
      <c r="BU464" s="54">
        <v>20</v>
      </c>
      <c r="BV464" s="54" t="s">
        <v>133</v>
      </c>
      <c r="BW464" s="71">
        <v>44627</v>
      </c>
      <c r="BX464" s="701" t="s">
        <v>7363</v>
      </c>
      <c r="BY464" s="690">
        <v>1</v>
      </c>
      <c r="BZ464" s="57">
        <v>44630</v>
      </c>
      <c r="CA464" s="181" t="s">
        <v>2728</v>
      </c>
      <c r="CB464" s="56" t="s">
        <v>709</v>
      </c>
      <c r="CC464" s="68">
        <v>1</v>
      </c>
      <c r="CD464" s="54" t="s">
        <v>257</v>
      </c>
      <c r="CE464" s="54"/>
      <c r="CF464" s="54"/>
      <c r="CG464" s="54"/>
      <c r="CH464" s="54"/>
      <c r="CI464" s="54"/>
      <c r="CJ464" s="54"/>
      <c r="CK464" s="54"/>
      <c r="CL464" s="54"/>
      <c r="CM464" s="54"/>
      <c r="CN464" s="54"/>
      <c r="CO464" s="54"/>
      <c r="CP464" s="54"/>
      <c r="CQ464" s="54" t="s">
        <v>4218</v>
      </c>
      <c r="CR464" s="62"/>
      <c r="CS464" s="56"/>
      <c r="CT464" s="57"/>
      <c r="CU464" s="54"/>
      <c r="CV464" s="54"/>
      <c r="CW464" s="625"/>
      <c r="CX464" s="625"/>
      <c r="CY464" s="625"/>
      <c r="CZ464" s="625"/>
      <c r="DA464" s="625"/>
      <c r="DB464" s="625"/>
      <c r="DC464" s="625"/>
      <c r="DD464" s="625"/>
      <c r="DE464" s="625"/>
      <c r="DF464" s="625"/>
      <c r="DG464" s="625"/>
      <c r="DH464" s="625"/>
      <c r="DI464" s="625"/>
      <c r="DJ464" s="625"/>
      <c r="DK464" s="625"/>
      <c r="DL464" s="625"/>
      <c r="DM464" s="625"/>
      <c r="DN464" s="625"/>
      <c r="DO464" s="625"/>
      <c r="DP464" s="625"/>
    </row>
    <row r="465" spans="1:120" ht="38.25" customHeight="1">
      <c r="A465" s="54">
        <v>260</v>
      </c>
      <c r="B465" s="54">
        <v>149</v>
      </c>
      <c r="C465" s="59" t="s">
        <v>99</v>
      </c>
      <c r="D465" s="56">
        <v>2020</v>
      </c>
      <c r="E465" s="56" t="s">
        <v>566</v>
      </c>
      <c r="F465" s="65">
        <v>44225</v>
      </c>
      <c r="G465" s="368" t="s">
        <v>7549</v>
      </c>
      <c r="H465" s="59" t="s">
        <v>102</v>
      </c>
      <c r="I465" s="58" t="s">
        <v>7550</v>
      </c>
      <c r="J465" s="58" t="s">
        <v>7550</v>
      </c>
      <c r="K465" s="58" t="s">
        <v>7551</v>
      </c>
      <c r="L465" s="60" t="s">
        <v>146</v>
      </c>
      <c r="M465" s="623" t="s">
        <v>7552</v>
      </c>
      <c r="N465" s="747"/>
      <c r="O465" s="54">
        <v>2</v>
      </c>
      <c r="P465" s="56" t="s">
        <v>7553</v>
      </c>
      <c r="Q465" s="55" t="s">
        <v>391</v>
      </c>
      <c r="R465" s="56" t="s">
        <v>573</v>
      </c>
      <c r="S465" s="134">
        <v>44270</v>
      </c>
      <c r="T465" s="134">
        <v>44377</v>
      </c>
      <c r="U465" s="60"/>
      <c r="V465" s="54"/>
      <c r="W465" s="65">
        <v>44377</v>
      </c>
      <c r="X465" s="54"/>
      <c r="Y465" s="62"/>
      <c r="Z465" s="54"/>
      <c r="AA465" s="62"/>
      <c r="AB465" s="62"/>
      <c r="AC465" s="62"/>
      <c r="AD465" s="62"/>
      <c r="AE465" s="54"/>
      <c r="AF465" s="57"/>
      <c r="AG465" s="70"/>
      <c r="AH465" s="626"/>
      <c r="AI465" s="57"/>
      <c r="AJ465" s="62"/>
      <c r="AK465" s="56"/>
      <c r="AL465" s="62"/>
      <c r="AM465" s="54"/>
      <c r="AN465" s="57"/>
      <c r="AO465" s="62"/>
      <c r="AP465" s="54"/>
      <c r="AQ465" s="116"/>
      <c r="AR465" s="62"/>
      <c r="AS465" s="62"/>
      <c r="AT465" s="62"/>
      <c r="AU465" s="54"/>
      <c r="AV465" s="57"/>
      <c r="AW465" s="62"/>
      <c r="AX465" s="54"/>
      <c r="AY465" s="57"/>
      <c r="AZ465" s="171"/>
      <c r="BA465" s="56"/>
      <c r="BB465" s="54"/>
      <c r="BC465" s="54"/>
      <c r="BD465" s="57">
        <v>44286</v>
      </c>
      <c r="BE465" s="62"/>
      <c r="BF465" s="54"/>
      <c r="BG465" s="57">
        <v>44341</v>
      </c>
      <c r="BH465" s="631" t="s">
        <v>7554</v>
      </c>
      <c r="BI465" s="56" t="s">
        <v>123</v>
      </c>
      <c r="BJ465" s="54">
        <v>0</v>
      </c>
      <c r="BK465" s="54" t="s">
        <v>133</v>
      </c>
      <c r="BL465" s="71">
        <v>44500</v>
      </c>
      <c r="BM465" s="56" t="s">
        <v>2753</v>
      </c>
      <c r="BN465" s="68">
        <v>1</v>
      </c>
      <c r="BO465" s="71">
        <v>44508</v>
      </c>
      <c r="BP465" s="368" t="s">
        <v>7101</v>
      </c>
      <c r="BQ465" s="54" t="s">
        <v>139</v>
      </c>
      <c r="BR465" s="71">
        <v>44516</v>
      </c>
      <c r="BS465" s="638" t="s">
        <v>2768</v>
      </c>
      <c r="BT465" s="54" t="s">
        <v>123</v>
      </c>
      <c r="BU465" s="54">
        <v>100</v>
      </c>
      <c r="BV465" s="54" t="s">
        <v>257</v>
      </c>
      <c r="BW465" s="54"/>
      <c r="BX465" s="54"/>
      <c r="BY465" s="54"/>
      <c r="BZ465" s="54"/>
      <c r="CA465" s="70" t="s">
        <v>7555</v>
      </c>
      <c r="CB465" s="130" t="s">
        <v>409</v>
      </c>
      <c r="CC465" s="54">
        <v>100</v>
      </c>
      <c r="CD465" s="54" t="s">
        <v>257</v>
      </c>
      <c r="CE465" s="54"/>
      <c r="CF465" s="54"/>
      <c r="CG465" s="54"/>
      <c r="CH465" s="54"/>
      <c r="CI465" s="54"/>
      <c r="CJ465" s="54"/>
      <c r="CK465" s="54"/>
      <c r="CL465" s="54"/>
      <c r="CM465" s="54"/>
      <c r="CN465" s="54"/>
      <c r="CO465" s="60"/>
      <c r="CP465" s="60"/>
      <c r="CQ465" s="54" t="s">
        <v>4218</v>
      </c>
      <c r="CR465" s="62"/>
      <c r="CS465" s="56"/>
      <c r="CT465" s="57"/>
      <c r="CU465" s="54"/>
      <c r="CV465" s="54"/>
      <c r="CW465" s="625"/>
      <c r="CX465" s="625"/>
      <c r="CY465" s="625"/>
      <c r="CZ465" s="625"/>
      <c r="DA465" s="625"/>
      <c r="DB465" s="625"/>
      <c r="DC465" s="625"/>
      <c r="DD465" s="625"/>
      <c r="DE465" s="625"/>
      <c r="DF465" s="625"/>
      <c r="DG465" s="625"/>
      <c r="DH465" s="625"/>
      <c r="DI465" s="625"/>
      <c r="DJ465" s="625"/>
      <c r="DK465" s="625"/>
      <c r="DL465" s="625"/>
      <c r="DM465" s="625"/>
      <c r="DN465" s="625"/>
      <c r="DO465" s="625"/>
      <c r="DP465" s="625"/>
    </row>
    <row r="466" spans="1:120" ht="38.25" customHeight="1">
      <c r="A466" s="54">
        <v>267</v>
      </c>
      <c r="B466" s="54">
        <v>151</v>
      </c>
      <c r="C466" s="59" t="s">
        <v>99</v>
      </c>
      <c r="D466" s="56">
        <v>2020</v>
      </c>
      <c r="E466" s="56" t="s">
        <v>566</v>
      </c>
      <c r="F466" s="65">
        <v>44225</v>
      </c>
      <c r="G466" s="368" t="s">
        <v>7556</v>
      </c>
      <c r="H466" s="59" t="s">
        <v>102</v>
      </c>
      <c r="I466" s="58" t="s">
        <v>7557</v>
      </c>
      <c r="J466" s="58" t="s">
        <v>7558</v>
      </c>
      <c r="K466" s="58" t="s">
        <v>2618</v>
      </c>
      <c r="L466" s="60" t="s">
        <v>146</v>
      </c>
      <c r="M466" s="623" t="s">
        <v>7559</v>
      </c>
      <c r="N466" s="747"/>
      <c r="O466" s="54">
        <v>1</v>
      </c>
      <c r="P466" s="56" t="s">
        <v>2636</v>
      </c>
      <c r="Q466" s="55" t="s">
        <v>696</v>
      </c>
      <c r="R466" s="54" t="s">
        <v>1529</v>
      </c>
      <c r="S466" s="57">
        <v>44470</v>
      </c>
      <c r="T466" s="57">
        <v>44530</v>
      </c>
      <c r="U466" s="60"/>
      <c r="V466" s="54"/>
      <c r="W466" s="65">
        <v>44530</v>
      </c>
      <c r="X466" s="54"/>
      <c r="Y466" s="62"/>
      <c r="Z466" s="54"/>
      <c r="AA466" s="62"/>
      <c r="AB466" s="62"/>
      <c r="AC466" s="62"/>
      <c r="AD466" s="62"/>
      <c r="AE466" s="54"/>
      <c r="AF466" s="57"/>
      <c r="AG466" s="70"/>
      <c r="AH466" s="626"/>
      <c r="AI466" s="54"/>
      <c r="AJ466" s="62"/>
      <c r="AK466" s="56"/>
      <c r="AL466" s="62"/>
      <c r="AM466" s="54"/>
      <c r="AN466" s="57"/>
      <c r="AO466" s="62"/>
      <c r="AP466" s="54"/>
      <c r="AQ466" s="62"/>
      <c r="AR466" s="62"/>
      <c r="AS466" s="62"/>
      <c r="AT466" s="62"/>
      <c r="AU466" s="54"/>
      <c r="AV466" s="57"/>
      <c r="AW466" s="62"/>
      <c r="AX466" s="54"/>
      <c r="AY466" s="57"/>
      <c r="AZ466" s="62"/>
      <c r="BA466" s="56"/>
      <c r="BB466" s="54"/>
      <c r="BC466" s="54"/>
      <c r="BD466" s="57">
        <v>44286</v>
      </c>
      <c r="BE466" s="627" t="s">
        <v>1504</v>
      </c>
      <c r="BF466" s="68">
        <v>0</v>
      </c>
      <c r="BG466" s="57">
        <v>44337</v>
      </c>
      <c r="BH466" s="627" t="s">
        <v>1530</v>
      </c>
      <c r="BI466" s="56" t="s">
        <v>123</v>
      </c>
      <c r="BJ466" s="54">
        <v>0</v>
      </c>
      <c r="BK466" s="54" t="s">
        <v>151</v>
      </c>
      <c r="BL466" s="71">
        <v>44500</v>
      </c>
      <c r="BM466" s="627" t="s">
        <v>7560</v>
      </c>
      <c r="BN466" s="68">
        <v>0.7</v>
      </c>
      <c r="BO466" s="71">
        <v>44508</v>
      </c>
      <c r="BP466" s="368" t="s">
        <v>7561</v>
      </c>
      <c r="BQ466" s="56" t="s">
        <v>2420</v>
      </c>
      <c r="BR466" s="71">
        <v>44519</v>
      </c>
      <c r="BS466" s="70" t="s">
        <v>7562</v>
      </c>
      <c r="BT466" s="54" t="s">
        <v>123</v>
      </c>
      <c r="BU466" s="54">
        <v>0</v>
      </c>
      <c r="BV466" s="54" t="s">
        <v>133</v>
      </c>
      <c r="BW466" s="71">
        <v>44627</v>
      </c>
      <c r="BX466" s="56" t="s">
        <v>7563</v>
      </c>
      <c r="BY466" s="68">
        <v>1</v>
      </c>
      <c r="BZ466" s="57">
        <v>44630</v>
      </c>
      <c r="CA466" s="58" t="s">
        <v>7564</v>
      </c>
      <c r="CB466" s="56" t="s">
        <v>709</v>
      </c>
      <c r="CC466" s="68">
        <v>1</v>
      </c>
      <c r="CD466" s="54" t="s">
        <v>257</v>
      </c>
      <c r="CE466" s="54"/>
      <c r="CF466" s="54"/>
      <c r="CG466" s="54"/>
      <c r="CH466" s="54"/>
      <c r="CI466" s="54"/>
      <c r="CJ466" s="54"/>
      <c r="CK466" s="54"/>
      <c r="CL466" s="54"/>
      <c r="CM466" s="54"/>
      <c r="CN466" s="54"/>
      <c r="CO466" s="54"/>
      <c r="CP466" s="54"/>
      <c r="CQ466" s="54" t="s">
        <v>4218</v>
      </c>
      <c r="CR466" s="62"/>
      <c r="CS466" s="56"/>
      <c r="CT466" s="57"/>
      <c r="CU466" s="54"/>
      <c r="CV466" s="54"/>
      <c r="CW466" s="625"/>
      <c r="CX466" s="625"/>
      <c r="CY466" s="625"/>
      <c r="CZ466" s="625"/>
      <c r="DA466" s="625"/>
      <c r="DB466" s="625"/>
      <c r="DC466" s="625"/>
      <c r="DD466" s="625"/>
      <c r="DE466" s="625"/>
      <c r="DF466" s="625"/>
      <c r="DG466" s="625"/>
      <c r="DH466" s="625"/>
      <c r="DI466" s="625"/>
      <c r="DJ466" s="625"/>
      <c r="DK466" s="625"/>
      <c r="DL466" s="625"/>
      <c r="DM466" s="625"/>
      <c r="DN466" s="625"/>
      <c r="DO466" s="625"/>
      <c r="DP466" s="625"/>
    </row>
    <row r="467" spans="1:120" ht="38.25" customHeight="1">
      <c r="A467" s="54">
        <v>268</v>
      </c>
      <c r="B467" s="54">
        <v>152</v>
      </c>
      <c r="C467" s="59" t="s">
        <v>99</v>
      </c>
      <c r="D467" s="56">
        <v>2020</v>
      </c>
      <c r="E467" s="56" t="s">
        <v>566</v>
      </c>
      <c r="F467" s="65">
        <v>44225</v>
      </c>
      <c r="G467" s="368" t="s">
        <v>7565</v>
      </c>
      <c r="H467" s="59" t="s">
        <v>102</v>
      </c>
      <c r="I467" s="58" t="s">
        <v>7566</v>
      </c>
      <c r="J467" s="58" t="s">
        <v>7557</v>
      </c>
      <c r="K467" s="58" t="s">
        <v>2618</v>
      </c>
      <c r="L467" s="60" t="s">
        <v>146</v>
      </c>
      <c r="M467" s="623" t="s">
        <v>7567</v>
      </c>
      <c r="N467" s="747"/>
      <c r="O467" s="54">
        <v>1</v>
      </c>
      <c r="P467" s="56" t="s">
        <v>2636</v>
      </c>
      <c r="Q467" s="55" t="s">
        <v>696</v>
      </c>
      <c r="R467" s="54" t="s">
        <v>1529</v>
      </c>
      <c r="S467" s="57">
        <v>44470</v>
      </c>
      <c r="T467" s="57">
        <v>44530</v>
      </c>
      <c r="U467" s="60"/>
      <c r="V467" s="54"/>
      <c r="W467" s="65">
        <v>44530</v>
      </c>
      <c r="X467" s="54"/>
      <c r="Y467" s="62"/>
      <c r="Z467" s="54"/>
      <c r="AA467" s="62"/>
      <c r="AB467" s="62"/>
      <c r="AC467" s="62"/>
      <c r="AD467" s="62"/>
      <c r="AE467" s="54"/>
      <c r="AF467" s="57"/>
      <c r="AG467" s="70"/>
      <c r="AH467" s="626"/>
      <c r="AI467" s="54"/>
      <c r="AJ467" s="62"/>
      <c r="AK467" s="56"/>
      <c r="AL467" s="62"/>
      <c r="AM467" s="54"/>
      <c r="AN467" s="57"/>
      <c r="AO467" s="62"/>
      <c r="AP467" s="54"/>
      <c r="AQ467" s="62"/>
      <c r="AR467" s="62"/>
      <c r="AS467" s="62"/>
      <c r="AT467" s="62"/>
      <c r="AU467" s="54"/>
      <c r="AV467" s="57"/>
      <c r="AW467" s="62"/>
      <c r="AX467" s="54"/>
      <c r="AY467" s="57"/>
      <c r="AZ467" s="62"/>
      <c r="BA467" s="56"/>
      <c r="BB467" s="54"/>
      <c r="BC467" s="54"/>
      <c r="BD467" s="57">
        <v>44286</v>
      </c>
      <c r="BE467" s="627" t="s">
        <v>1504</v>
      </c>
      <c r="BF467" s="68">
        <v>0</v>
      </c>
      <c r="BG467" s="57">
        <v>44337</v>
      </c>
      <c r="BH467" s="627" t="s">
        <v>1530</v>
      </c>
      <c r="BI467" s="56" t="s">
        <v>123</v>
      </c>
      <c r="BJ467" s="54">
        <v>0</v>
      </c>
      <c r="BK467" s="54" t="s">
        <v>151</v>
      </c>
      <c r="BL467" s="71">
        <v>44500</v>
      </c>
      <c r="BM467" s="627" t="s">
        <v>7560</v>
      </c>
      <c r="BN467" s="68">
        <v>0.7</v>
      </c>
      <c r="BO467" s="71">
        <v>44508</v>
      </c>
      <c r="BP467" s="368" t="s">
        <v>7561</v>
      </c>
      <c r="BQ467" s="56" t="s">
        <v>2420</v>
      </c>
      <c r="BR467" s="71">
        <v>44519</v>
      </c>
      <c r="BS467" s="70" t="s">
        <v>7562</v>
      </c>
      <c r="BT467" s="54" t="s">
        <v>123</v>
      </c>
      <c r="BU467" s="54">
        <v>0</v>
      </c>
      <c r="BV467" s="54" t="s">
        <v>133</v>
      </c>
      <c r="BW467" s="71">
        <v>44627</v>
      </c>
      <c r="BX467" s="56" t="s">
        <v>7563</v>
      </c>
      <c r="BY467" s="68">
        <v>1</v>
      </c>
      <c r="BZ467" s="57">
        <v>44630</v>
      </c>
      <c r="CA467" s="58" t="s">
        <v>7568</v>
      </c>
      <c r="CB467" s="56" t="s">
        <v>709</v>
      </c>
      <c r="CC467" s="68">
        <v>1</v>
      </c>
      <c r="CD467" s="54" t="s">
        <v>257</v>
      </c>
      <c r="CE467" s="54"/>
      <c r="CF467" s="54"/>
      <c r="CG467" s="54"/>
      <c r="CH467" s="54"/>
      <c r="CI467" s="54"/>
      <c r="CJ467" s="54"/>
      <c r="CK467" s="54"/>
      <c r="CL467" s="54"/>
      <c r="CM467" s="54"/>
      <c r="CN467" s="54"/>
      <c r="CO467" s="54"/>
      <c r="CP467" s="54"/>
      <c r="CQ467" s="54" t="s">
        <v>4218</v>
      </c>
      <c r="CR467" s="62"/>
      <c r="CS467" s="56"/>
      <c r="CT467" s="57"/>
      <c r="CU467" s="54"/>
      <c r="CV467" s="54"/>
      <c r="CW467" s="625"/>
      <c r="CX467" s="625"/>
      <c r="CY467" s="625"/>
      <c r="CZ467" s="625"/>
      <c r="DA467" s="625"/>
      <c r="DB467" s="625"/>
      <c r="DC467" s="625"/>
      <c r="DD467" s="625"/>
      <c r="DE467" s="625"/>
      <c r="DF467" s="625"/>
      <c r="DG467" s="625"/>
      <c r="DH467" s="625"/>
      <c r="DI467" s="625"/>
      <c r="DJ467" s="625"/>
      <c r="DK467" s="625"/>
      <c r="DL467" s="625"/>
      <c r="DM467" s="625"/>
      <c r="DN467" s="625"/>
      <c r="DO467" s="625"/>
      <c r="DP467" s="625"/>
    </row>
    <row r="468" spans="1:120" ht="38.25" customHeight="1">
      <c r="A468" s="54">
        <v>269</v>
      </c>
      <c r="B468" s="54">
        <v>153</v>
      </c>
      <c r="C468" s="59" t="s">
        <v>99</v>
      </c>
      <c r="D468" s="56">
        <v>2020</v>
      </c>
      <c r="E468" s="56" t="s">
        <v>566</v>
      </c>
      <c r="F468" s="65">
        <v>44225</v>
      </c>
      <c r="G468" s="368" t="s">
        <v>7569</v>
      </c>
      <c r="H468" s="59" t="s">
        <v>102</v>
      </c>
      <c r="I468" s="58" t="s">
        <v>7570</v>
      </c>
      <c r="J468" s="58" t="s">
        <v>7571</v>
      </c>
      <c r="K468" s="58" t="s">
        <v>7572</v>
      </c>
      <c r="L468" s="60" t="s">
        <v>146</v>
      </c>
      <c r="M468" s="623" t="s">
        <v>7573</v>
      </c>
      <c r="N468" s="747"/>
      <c r="O468" s="199">
        <v>1</v>
      </c>
      <c r="P468" s="56" t="s">
        <v>7574</v>
      </c>
      <c r="Q468" s="55" t="s">
        <v>696</v>
      </c>
      <c r="R468" s="54" t="s">
        <v>1529</v>
      </c>
      <c r="S468" s="57">
        <v>44470</v>
      </c>
      <c r="T468" s="57">
        <v>44530</v>
      </c>
      <c r="U468" s="60"/>
      <c r="V468" s="54"/>
      <c r="W468" s="65">
        <v>44530</v>
      </c>
      <c r="X468" s="54"/>
      <c r="Y468" s="62"/>
      <c r="Z468" s="54"/>
      <c r="AA468" s="62"/>
      <c r="AB468" s="62"/>
      <c r="AC468" s="62"/>
      <c r="AD468" s="62"/>
      <c r="AE468" s="54"/>
      <c r="AF468" s="57"/>
      <c r="AG468" s="70"/>
      <c r="AH468" s="626"/>
      <c r="AI468" s="54"/>
      <c r="AJ468" s="62"/>
      <c r="AK468" s="56"/>
      <c r="AL468" s="62"/>
      <c r="AM468" s="54"/>
      <c r="AN468" s="57"/>
      <c r="AO468" s="62"/>
      <c r="AP468" s="54"/>
      <c r="AQ468" s="62"/>
      <c r="AR468" s="62"/>
      <c r="AS468" s="62"/>
      <c r="AT468" s="62"/>
      <c r="AU468" s="54"/>
      <c r="AV468" s="57"/>
      <c r="AW468" s="62"/>
      <c r="AX468" s="54"/>
      <c r="AY468" s="57"/>
      <c r="AZ468" s="62"/>
      <c r="BA468" s="56"/>
      <c r="BB468" s="54"/>
      <c r="BC468" s="54"/>
      <c r="BD468" s="57">
        <v>44286</v>
      </c>
      <c r="BE468" s="627" t="s">
        <v>1504</v>
      </c>
      <c r="BF468" s="68">
        <v>0</v>
      </c>
      <c r="BG468" s="57">
        <v>44337</v>
      </c>
      <c r="BH468" s="627" t="s">
        <v>1530</v>
      </c>
      <c r="BI468" s="56" t="s">
        <v>123</v>
      </c>
      <c r="BJ468" s="54">
        <v>0</v>
      </c>
      <c r="BK468" s="54" t="s">
        <v>151</v>
      </c>
      <c r="BL468" s="71">
        <v>44500</v>
      </c>
      <c r="BM468" s="627" t="s">
        <v>7560</v>
      </c>
      <c r="BN468" s="68">
        <v>0.7</v>
      </c>
      <c r="BO468" s="71">
        <v>44508</v>
      </c>
      <c r="BP468" s="368" t="s">
        <v>7561</v>
      </c>
      <c r="BQ468" s="56" t="s">
        <v>2420</v>
      </c>
      <c r="BR468" s="71">
        <v>44519</v>
      </c>
      <c r="BS468" s="70" t="s">
        <v>7562</v>
      </c>
      <c r="BT468" s="54" t="s">
        <v>123</v>
      </c>
      <c r="BU468" s="54">
        <v>0</v>
      </c>
      <c r="BV468" s="54" t="s">
        <v>133</v>
      </c>
      <c r="BW468" s="71">
        <v>44627</v>
      </c>
      <c r="BX468" s="56" t="s">
        <v>7563</v>
      </c>
      <c r="BY468" s="68">
        <v>1</v>
      </c>
      <c r="BZ468" s="57">
        <v>44630</v>
      </c>
      <c r="CA468" s="58" t="s">
        <v>7568</v>
      </c>
      <c r="CB468" s="56" t="s">
        <v>709</v>
      </c>
      <c r="CC468" s="68">
        <v>1</v>
      </c>
      <c r="CD468" s="54" t="s">
        <v>257</v>
      </c>
      <c r="CE468" s="54"/>
      <c r="CF468" s="54"/>
      <c r="CG468" s="54"/>
      <c r="CH468" s="54"/>
      <c r="CI468" s="54"/>
      <c r="CJ468" s="54"/>
      <c r="CK468" s="54"/>
      <c r="CL468" s="54"/>
      <c r="CM468" s="54"/>
      <c r="CN468" s="54"/>
      <c r="CO468" s="54"/>
      <c r="CP468" s="54"/>
      <c r="CQ468" s="54" t="s">
        <v>4218</v>
      </c>
      <c r="CR468" s="62"/>
      <c r="CS468" s="56"/>
      <c r="CT468" s="57"/>
      <c r="CU468" s="54"/>
      <c r="CV468" s="54"/>
      <c r="CW468" s="625"/>
      <c r="CX468" s="625"/>
      <c r="CY468" s="625"/>
      <c r="CZ468" s="625"/>
      <c r="DA468" s="625"/>
      <c r="DB468" s="625"/>
      <c r="DC468" s="625"/>
      <c r="DD468" s="625"/>
      <c r="DE468" s="625"/>
      <c r="DF468" s="625"/>
      <c r="DG468" s="625"/>
      <c r="DH468" s="625"/>
      <c r="DI468" s="625"/>
      <c r="DJ468" s="625"/>
      <c r="DK468" s="625"/>
      <c r="DL468" s="625"/>
      <c r="DM468" s="625"/>
      <c r="DN468" s="625"/>
      <c r="DO468" s="625"/>
      <c r="DP468" s="625"/>
    </row>
    <row r="469" spans="1:120" ht="38.25" customHeight="1">
      <c r="A469" s="54">
        <v>270</v>
      </c>
      <c r="B469" s="54">
        <v>154</v>
      </c>
      <c r="C469" s="59" t="s">
        <v>99</v>
      </c>
      <c r="D469" s="56">
        <v>2020</v>
      </c>
      <c r="E469" s="56" t="s">
        <v>566</v>
      </c>
      <c r="F469" s="65">
        <v>44225</v>
      </c>
      <c r="G469" s="368" t="s">
        <v>7575</v>
      </c>
      <c r="H469" s="59" t="s">
        <v>102</v>
      </c>
      <c r="I469" s="58" t="s">
        <v>7576</v>
      </c>
      <c r="J469" s="58" t="s">
        <v>7577</v>
      </c>
      <c r="K469" s="58" t="s">
        <v>7578</v>
      </c>
      <c r="L469" s="60" t="s">
        <v>146</v>
      </c>
      <c r="M469" s="623" t="s">
        <v>7579</v>
      </c>
      <c r="N469" s="747"/>
      <c r="O469" s="54">
        <v>1</v>
      </c>
      <c r="P469" s="56" t="s">
        <v>6961</v>
      </c>
      <c r="Q469" s="55" t="s">
        <v>696</v>
      </c>
      <c r="R469" s="54" t="s">
        <v>1529</v>
      </c>
      <c r="S469" s="65">
        <v>44287</v>
      </c>
      <c r="T469" s="65">
        <v>44377</v>
      </c>
      <c r="U469" s="60"/>
      <c r="V469" s="54"/>
      <c r="W469" s="65">
        <v>44377</v>
      </c>
      <c r="X469" s="54"/>
      <c r="Y469" s="62"/>
      <c r="Z469" s="54"/>
      <c r="AA469" s="62"/>
      <c r="AB469" s="62"/>
      <c r="AC469" s="62"/>
      <c r="AD469" s="62"/>
      <c r="AE469" s="54"/>
      <c r="AF469" s="57"/>
      <c r="AG469" s="70"/>
      <c r="AH469" s="626"/>
      <c r="AI469" s="54"/>
      <c r="AJ469" s="62"/>
      <c r="AK469" s="56"/>
      <c r="AL469" s="62"/>
      <c r="AM469" s="54"/>
      <c r="AN469" s="57"/>
      <c r="AO469" s="62"/>
      <c r="AP469" s="54"/>
      <c r="AQ469" s="62"/>
      <c r="AR469" s="62"/>
      <c r="AS469" s="62"/>
      <c r="AT469" s="62"/>
      <c r="AU469" s="54"/>
      <c r="AV469" s="57"/>
      <c r="AW469" s="62"/>
      <c r="AX469" s="54"/>
      <c r="AY469" s="57"/>
      <c r="AZ469" s="62"/>
      <c r="BA469" s="56"/>
      <c r="BB469" s="54"/>
      <c r="BC469" s="54"/>
      <c r="BD469" s="57">
        <v>44286</v>
      </c>
      <c r="BE469" s="627" t="s">
        <v>1504</v>
      </c>
      <c r="BF469" s="68">
        <v>0</v>
      </c>
      <c r="BG469" s="57">
        <v>44337</v>
      </c>
      <c r="BH469" s="627" t="s">
        <v>1505</v>
      </c>
      <c r="BI469" s="56" t="s">
        <v>123</v>
      </c>
      <c r="BJ469" s="54">
        <v>0</v>
      </c>
      <c r="BK469" s="54" t="s">
        <v>151</v>
      </c>
      <c r="BL469" s="71">
        <v>44500</v>
      </c>
      <c r="BM469" s="627" t="s">
        <v>7580</v>
      </c>
      <c r="BN469" s="68">
        <v>1</v>
      </c>
      <c r="BO469" s="71">
        <v>44508</v>
      </c>
      <c r="BP469" s="368" t="s">
        <v>7581</v>
      </c>
      <c r="BQ469" s="56" t="s">
        <v>139</v>
      </c>
      <c r="BR469" s="71">
        <v>44519</v>
      </c>
      <c r="BS469" s="70" t="s">
        <v>7582</v>
      </c>
      <c r="BT469" s="54" t="s">
        <v>123</v>
      </c>
      <c r="BU469" s="54">
        <v>100</v>
      </c>
      <c r="BV469" s="54" t="s">
        <v>257</v>
      </c>
      <c r="BW469" s="261">
        <v>44627</v>
      </c>
      <c r="BX469" s="54"/>
      <c r="BY469" s="54"/>
      <c r="BZ469" s="57">
        <v>44630</v>
      </c>
      <c r="CA469" s="70" t="s">
        <v>7582</v>
      </c>
      <c r="CB469" s="56" t="s">
        <v>709</v>
      </c>
      <c r="CC469" s="68">
        <v>1</v>
      </c>
      <c r="CD469" s="54" t="s">
        <v>257</v>
      </c>
      <c r="CE469" s="54"/>
      <c r="CF469" s="54"/>
      <c r="CG469" s="54"/>
      <c r="CH469" s="54"/>
      <c r="CI469" s="54"/>
      <c r="CJ469" s="54"/>
      <c r="CK469" s="54"/>
      <c r="CL469" s="54"/>
      <c r="CM469" s="54"/>
      <c r="CN469" s="54"/>
      <c r="CO469" s="54"/>
      <c r="CP469" s="54"/>
      <c r="CQ469" s="54" t="s">
        <v>4218</v>
      </c>
      <c r="CR469" s="62"/>
      <c r="CS469" s="56"/>
      <c r="CT469" s="57"/>
      <c r="CU469" s="54"/>
      <c r="CV469" s="54"/>
      <c r="CW469" s="625"/>
      <c r="CX469" s="625"/>
      <c r="CY469" s="625"/>
      <c r="CZ469" s="625"/>
      <c r="DA469" s="625"/>
      <c r="DB469" s="625"/>
      <c r="DC469" s="625"/>
      <c r="DD469" s="625"/>
      <c r="DE469" s="625"/>
      <c r="DF469" s="625"/>
      <c r="DG469" s="625"/>
      <c r="DH469" s="625"/>
      <c r="DI469" s="625"/>
      <c r="DJ469" s="625"/>
      <c r="DK469" s="625"/>
      <c r="DL469" s="625"/>
      <c r="DM469" s="625"/>
      <c r="DN469" s="625"/>
      <c r="DO469" s="625"/>
      <c r="DP469" s="625"/>
    </row>
    <row r="470" spans="1:120" ht="38.25" customHeight="1">
      <c r="A470" s="54">
        <v>274</v>
      </c>
      <c r="B470" s="54">
        <v>155</v>
      </c>
      <c r="C470" s="59" t="s">
        <v>99</v>
      </c>
      <c r="D470" s="56">
        <v>2020</v>
      </c>
      <c r="E470" s="56" t="s">
        <v>566</v>
      </c>
      <c r="F470" s="65">
        <v>44225</v>
      </c>
      <c r="G470" s="368" t="s">
        <v>7583</v>
      </c>
      <c r="H470" s="59" t="s">
        <v>102</v>
      </c>
      <c r="I470" s="58" t="s">
        <v>7584</v>
      </c>
      <c r="J470" s="58" t="s">
        <v>7584</v>
      </c>
      <c r="K470" s="61" t="s">
        <v>7585</v>
      </c>
      <c r="L470" s="60" t="s">
        <v>570</v>
      </c>
      <c r="M470" s="623" t="s">
        <v>7586</v>
      </c>
      <c r="N470" s="747"/>
      <c r="O470" s="54">
        <v>1</v>
      </c>
      <c r="P470" s="56" t="s">
        <v>6961</v>
      </c>
      <c r="Q470" s="55" t="s">
        <v>696</v>
      </c>
      <c r="R470" s="56" t="s">
        <v>1529</v>
      </c>
      <c r="S470" s="134">
        <v>44287</v>
      </c>
      <c r="T470" s="134">
        <v>44377</v>
      </c>
      <c r="U470" s="60"/>
      <c r="V470" s="54"/>
      <c r="W470" s="65">
        <v>44377</v>
      </c>
      <c r="X470" s="54"/>
      <c r="Y470" s="62"/>
      <c r="Z470" s="54"/>
      <c r="AA470" s="62"/>
      <c r="AB470" s="62"/>
      <c r="AC470" s="62"/>
      <c r="AD470" s="62"/>
      <c r="AE470" s="54"/>
      <c r="AF470" s="57"/>
      <c r="AG470" s="70"/>
      <c r="AH470" s="626"/>
      <c r="AI470" s="54"/>
      <c r="AJ470" s="62"/>
      <c r="AK470" s="56"/>
      <c r="AL470" s="62"/>
      <c r="AM470" s="54"/>
      <c r="AN470" s="57"/>
      <c r="AO470" s="62"/>
      <c r="AP470" s="54"/>
      <c r="AQ470" s="62"/>
      <c r="AR470" s="62"/>
      <c r="AS470" s="62"/>
      <c r="AT470" s="62"/>
      <c r="AU470" s="54"/>
      <c r="AV470" s="57"/>
      <c r="AW470" s="62"/>
      <c r="AX470" s="54"/>
      <c r="AY470" s="57"/>
      <c r="AZ470" s="62"/>
      <c r="BA470" s="56"/>
      <c r="BB470" s="54"/>
      <c r="BC470" s="54"/>
      <c r="BD470" s="57">
        <v>44286</v>
      </c>
      <c r="BE470" s="627" t="s">
        <v>1504</v>
      </c>
      <c r="BF470" s="68">
        <v>0</v>
      </c>
      <c r="BG470" s="57">
        <v>44337</v>
      </c>
      <c r="BH470" s="627" t="s">
        <v>1505</v>
      </c>
      <c r="BI470" s="56" t="s">
        <v>123</v>
      </c>
      <c r="BJ470" s="54">
        <v>0</v>
      </c>
      <c r="BK470" s="54" t="s">
        <v>151</v>
      </c>
      <c r="BL470" s="71">
        <v>44500</v>
      </c>
      <c r="BM470" s="627" t="s">
        <v>7580</v>
      </c>
      <c r="BN470" s="68">
        <v>1</v>
      </c>
      <c r="BO470" s="71">
        <v>44508</v>
      </c>
      <c r="BP470" s="368" t="s">
        <v>7581</v>
      </c>
      <c r="BQ470" s="56" t="s">
        <v>139</v>
      </c>
      <c r="BR470" s="71">
        <v>44519</v>
      </c>
      <c r="BS470" s="70" t="s">
        <v>7582</v>
      </c>
      <c r="BT470" s="54" t="s">
        <v>123</v>
      </c>
      <c r="BU470" s="54">
        <v>100</v>
      </c>
      <c r="BV470" s="54" t="s">
        <v>257</v>
      </c>
      <c r="BW470" s="261">
        <v>44627</v>
      </c>
      <c r="BX470" s="54"/>
      <c r="BY470" s="54"/>
      <c r="BZ470" s="57">
        <v>44630</v>
      </c>
      <c r="CA470" s="70" t="s">
        <v>7582</v>
      </c>
      <c r="CB470" s="56" t="s">
        <v>709</v>
      </c>
      <c r="CC470" s="68">
        <v>1</v>
      </c>
      <c r="CD470" s="54" t="s">
        <v>257</v>
      </c>
      <c r="CE470" s="54"/>
      <c r="CF470" s="54"/>
      <c r="CG470" s="54"/>
      <c r="CH470" s="54"/>
      <c r="CI470" s="54"/>
      <c r="CJ470" s="54"/>
      <c r="CK470" s="54"/>
      <c r="CL470" s="54"/>
      <c r="CM470" s="54"/>
      <c r="CN470" s="54"/>
      <c r="CO470" s="54"/>
      <c r="CP470" s="54"/>
      <c r="CQ470" s="54" t="s">
        <v>4218</v>
      </c>
      <c r="CR470" s="62"/>
      <c r="CS470" s="56"/>
      <c r="CT470" s="57"/>
      <c r="CU470" s="54"/>
      <c r="CV470" s="54"/>
      <c r="CW470" s="625"/>
      <c r="CX470" s="625"/>
      <c r="CY470" s="625"/>
      <c r="CZ470" s="625"/>
      <c r="DA470" s="625"/>
      <c r="DB470" s="625"/>
      <c r="DC470" s="625"/>
      <c r="DD470" s="625"/>
      <c r="DE470" s="625"/>
      <c r="DF470" s="625"/>
      <c r="DG470" s="625"/>
      <c r="DH470" s="625"/>
      <c r="DI470" s="625"/>
      <c r="DJ470" s="625"/>
      <c r="DK470" s="625"/>
      <c r="DL470" s="625"/>
      <c r="DM470" s="625"/>
      <c r="DN470" s="625"/>
      <c r="DO470" s="625"/>
      <c r="DP470" s="625"/>
    </row>
    <row r="471" spans="1:120" ht="38.25" customHeight="1">
      <c r="A471" s="54">
        <v>277</v>
      </c>
      <c r="B471" s="54">
        <v>158</v>
      </c>
      <c r="C471" s="59" t="s">
        <v>99</v>
      </c>
      <c r="D471" s="56">
        <v>2020</v>
      </c>
      <c r="E471" s="56" t="s">
        <v>566</v>
      </c>
      <c r="F471" s="65">
        <v>44225</v>
      </c>
      <c r="G471" s="368" t="s">
        <v>7587</v>
      </c>
      <c r="H471" s="59" t="s">
        <v>102</v>
      </c>
      <c r="I471" s="58" t="s">
        <v>7550</v>
      </c>
      <c r="J471" s="58" t="s">
        <v>7550</v>
      </c>
      <c r="K471" s="58" t="s">
        <v>7551</v>
      </c>
      <c r="L471" s="60" t="s">
        <v>146</v>
      </c>
      <c r="M471" s="623" t="s">
        <v>7552</v>
      </c>
      <c r="N471" s="747"/>
      <c r="O471" s="54">
        <v>2</v>
      </c>
      <c r="P471" s="56" t="s">
        <v>7553</v>
      </c>
      <c r="Q471" s="59" t="s">
        <v>391</v>
      </c>
      <c r="R471" s="56" t="s">
        <v>573</v>
      </c>
      <c r="S471" s="134">
        <v>44270</v>
      </c>
      <c r="T471" s="134">
        <v>44377</v>
      </c>
      <c r="U471" s="60"/>
      <c r="V471" s="54"/>
      <c r="W471" s="65">
        <v>44377</v>
      </c>
      <c r="X471" s="54"/>
      <c r="Y471" s="62"/>
      <c r="Z471" s="54"/>
      <c r="AA471" s="62"/>
      <c r="AB471" s="62"/>
      <c r="AC471" s="62"/>
      <c r="AD471" s="62"/>
      <c r="AE471" s="54"/>
      <c r="AF471" s="57"/>
      <c r="AG471" s="70"/>
      <c r="AH471" s="626"/>
      <c r="AI471" s="54"/>
      <c r="AJ471" s="62"/>
      <c r="AK471" s="56"/>
      <c r="AL471" s="62"/>
      <c r="AM471" s="54"/>
      <c r="AN471" s="57"/>
      <c r="AO471" s="62"/>
      <c r="AP471" s="54"/>
      <c r="AQ471" s="62"/>
      <c r="AR471" s="62"/>
      <c r="AS471" s="62"/>
      <c r="AT471" s="62"/>
      <c r="AU471" s="54"/>
      <c r="AV471" s="57"/>
      <c r="AW471" s="62"/>
      <c r="AX471" s="54"/>
      <c r="AY471" s="57"/>
      <c r="AZ471" s="171"/>
      <c r="BA471" s="56"/>
      <c r="BB471" s="54"/>
      <c r="BC471" s="54"/>
      <c r="BD471" s="57"/>
      <c r="BE471" s="62"/>
      <c r="BF471" s="54"/>
      <c r="BG471" s="57">
        <v>44341</v>
      </c>
      <c r="BH471" s="631" t="s">
        <v>7588</v>
      </c>
      <c r="BI471" s="56" t="s">
        <v>123</v>
      </c>
      <c r="BJ471" s="54">
        <v>0</v>
      </c>
      <c r="BK471" s="54" t="s">
        <v>133</v>
      </c>
      <c r="BL471" s="71">
        <v>44500</v>
      </c>
      <c r="BM471" s="56" t="s">
        <v>2753</v>
      </c>
      <c r="BN471" s="68">
        <v>1</v>
      </c>
      <c r="BO471" s="71">
        <v>44508</v>
      </c>
      <c r="BP471" s="368" t="s">
        <v>7101</v>
      </c>
      <c r="BQ471" s="54" t="s">
        <v>139</v>
      </c>
      <c r="BR471" s="71">
        <v>44516</v>
      </c>
      <c r="BS471" s="638" t="s">
        <v>2768</v>
      </c>
      <c r="BT471" s="54" t="s">
        <v>123</v>
      </c>
      <c r="BU471" s="54">
        <v>100</v>
      </c>
      <c r="BV471" s="54" t="s">
        <v>257</v>
      </c>
      <c r="BW471" s="54"/>
      <c r="BX471" s="54"/>
      <c r="BY471" s="54"/>
      <c r="BZ471" s="54"/>
      <c r="CA471" s="70" t="s">
        <v>7555</v>
      </c>
      <c r="CB471" s="130" t="s">
        <v>409</v>
      </c>
      <c r="CC471" s="54">
        <v>100</v>
      </c>
      <c r="CD471" s="54" t="s">
        <v>257</v>
      </c>
      <c r="CE471" s="54"/>
      <c r="CF471" s="54"/>
      <c r="CG471" s="54"/>
      <c r="CH471" s="54"/>
      <c r="CI471" s="54"/>
      <c r="CJ471" s="54"/>
      <c r="CK471" s="54"/>
      <c r="CL471" s="54"/>
      <c r="CM471" s="54"/>
      <c r="CN471" s="54"/>
      <c r="CO471" s="60"/>
      <c r="CP471" s="60"/>
      <c r="CQ471" s="54" t="s">
        <v>4218</v>
      </c>
      <c r="CR471" s="62"/>
      <c r="CS471" s="56"/>
      <c r="CT471" s="57"/>
      <c r="CU471" s="54"/>
      <c r="CV471" s="54"/>
      <c r="CW471" s="625"/>
      <c r="CX471" s="625"/>
      <c r="CY471" s="625"/>
      <c r="CZ471" s="625"/>
      <c r="DA471" s="625"/>
      <c r="DB471" s="625"/>
      <c r="DC471" s="625"/>
      <c r="DD471" s="625"/>
      <c r="DE471" s="625"/>
      <c r="DF471" s="625"/>
      <c r="DG471" s="625"/>
      <c r="DH471" s="625"/>
      <c r="DI471" s="625"/>
      <c r="DJ471" s="625"/>
      <c r="DK471" s="625"/>
      <c r="DL471" s="625"/>
      <c r="DM471" s="625"/>
      <c r="DN471" s="625"/>
      <c r="DO471" s="625"/>
      <c r="DP471" s="625"/>
    </row>
    <row r="472" spans="1:120" ht="38.25" customHeight="1">
      <c r="A472" s="54">
        <v>279</v>
      </c>
      <c r="B472" s="54">
        <v>159</v>
      </c>
      <c r="C472" s="59" t="s">
        <v>99</v>
      </c>
      <c r="D472" s="56">
        <v>2020</v>
      </c>
      <c r="E472" s="56" t="s">
        <v>566</v>
      </c>
      <c r="F472" s="65">
        <v>44225</v>
      </c>
      <c r="G472" s="368" t="s">
        <v>7589</v>
      </c>
      <c r="H472" s="59" t="s">
        <v>102</v>
      </c>
      <c r="I472" s="58" t="s">
        <v>6964</v>
      </c>
      <c r="J472" s="58" t="s">
        <v>6964</v>
      </c>
      <c r="K472" s="58" t="s">
        <v>6965</v>
      </c>
      <c r="L472" s="60" t="s">
        <v>146</v>
      </c>
      <c r="M472" s="623" t="s">
        <v>6966</v>
      </c>
      <c r="N472" s="747"/>
      <c r="O472" s="56">
        <v>1</v>
      </c>
      <c r="P472" s="56" t="s">
        <v>7590</v>
      </c>
      <c r="Q472" s="59" t="s">
        <v>3378</v>
      </c>
      <c r="R472" s="56" t="s">
        <v>6378</v>
      </c>
      <c r="S472" s="65">
        <v>44287</v>
      </c>
      <c r="T472" s="65">
        <v>44561</v>
      </c>
      <c r="U472" s="60"/>
      <c r="V472" s="54"/>
      <c r="W472" s="65">
        <v>44561</v>
      </c>
      <c r="X472" s="54"/>
      <c r="Y472" s="62"/>
      <c r="Z472" s="54"/>
      <c r="AA472" s="62"/>
      <c r="AB472" s="62"/>
      <c r="AC472" s="62"/>
      <c r="AD472" s="62"/>
      <c r="AE472" s="54"/>
      <c r="AF472" s="57"/>
      <c r="AG472" s="70"/>
      <c r="AH472" s="626"/>
      <c r="AI472" s="54"/>
      <c r="AJ472" s="62"/>
      <c r="AK472" s="56"/>
      <c r="AL472" s="62"/>
      <c r="AM472" s="54"/>
      <c r="AN472" s="57"/>
      <c r="AO472" s="62"/>
      <c r="AP472" s="54"/>
      <c r="AQ472" s="62"/>
      <c r="AR472" s="62"/>
      <c r="AS472" s="62"/>
      <c r="AT472" s="62"/>
      <c r="AU472" s="54"/>
      <c r="AV472" s="57"/>
      <c r="AW472" s="62"/>
      <c r="AX472" s="54"/>
      <c r="AY472" s="57"/>
      <c r="AZ472" s="62"/>
      <c r="BA472" s="56"/>
      <c r="BB472" s="54"/>
      <c r="BC472" s="54"/>
      <c r="BD472" s="57">
        <v>44286</v>
      </c>
      <c r="BE472" s="67" t="s">
        <v>6968</v>
      </c>
      <c r="BF472" s="54"/>
      <c r="BG472" s="57">
        <v>44340</v>
      </c>
      <c r="BH472" s="627" t="s">
        <v>1505</v>
      </c>
      <c r="BI472" s="56" t="s">
        <v>123</v>
      </c>
      <c r="BJ472" s="54">
        <v>0</v>
      </c>
      <c r="BK472" s="54" t="s">
        <v>151</v>
      </c>
      <c r="BL472" s="71">
        <v>44500</v>
      </c>
      <c r="BM472" s="627" t="s">
        <v>7591</v>
      </c>
      <c r="BN472" s="68">
        <v>1</v>
      </c>
      <c r="BO472" s="71">
        <v>44508</v>
      </c>
      <c r="BP472" s="58" t="s">
        <v>7592</v>
      </c>
      <c r="BQ472" s="54" t="s">
        <v>139</v>
      </c>
      <c r="BR472" s="71">
        <v>44520</v>
      </c>
      <c r="BS472" s="627" t="s">
        <v>7593</v>
      </c>
      <c r="BT472" s="54" t="s">
        <v>128</v>
      </c>
      <c r="BU472" s="68">
        <v>1</v>
      </c>
      <c r="BV472" s="54" t="s">
        <v>133</v>
      </c>
      <c r="BW472" s="71">
        <v>44610</v>
      </c>
      <c r="BX472" s="56" t="s">
        <v>7594</v>
      </c>
      <c r="BY472" s="68">
        <v>1</v>
      </c>
      <c r="BZ472" s="71">
        <v>44635</v>
      </c>
      <c r="CA472" s="368" t="s">
        <v>7595</v>
      </c>
      <c r="CB472" s="56" t="s">
        <v>3381</v>
      </c>
      <c r="CC472" s="68">
        <v>1</v>
      </c>
      <c r="CD472" s="68" t="s">
        <v>257</v>
      </c>
      <c r="CE472" s="68"/>
      <c r="CF472" s="68"/>
      <c r="CG472" s="68"/>
      <c r="CH472" s="68"/>
      <c r="CI472" s="68"/>
      <c r="CJ472" s="68"/>
      <c r="CK472" s="68"/>
      <c r="CL472" s="68"/>
      <c r="CM472" s="68"/>
      <c r="CN472" s="68"/>
      <c r="CO472" s="54" t="s">
        <v>260</v>
      </c>
      <c r="CP472" s="54" t="s">
        <v>260</v>
      </c>
      <c r="CQ472" s="54" t="s">
        <v>4218</v>
      </c>
      <c r="CR472" s="67" t="s">
        <v>3767</v>
      </c>
      <c r="CS472" s="56" t="s">
        <v>3381</v>
      </c>
      <c r="CT472" s="71">
        <v>44264</v>
      </c>
      <c r="CU472" s="54" t="s">
        <v>310</v>
      </c>
      <c r="CV472" s="368" t="s">
        <v>7596</v>
      </c>
      <c r="CW472" s="625"/>
      <c r="CX472" s="625"/>
      <c r="CY472" s="625"/>
      <c r="CZ472" s="625"/>
      <c r="DA472" s="625"/>
      <c r="DB472" s="625"/>
      <c r="DC472" s="625"/>
      <c r="DD472" s="625"/>
      <c r="DE472" s="625"/>
      <c r="DF472" s="625"/>
      <c r="DG472" s="625"/>
      <c r="DH472" s="625"/>
      <c r="DI472" s="625"/>
      <c r="DJ472" s="625"/>
      <c r="DK472" s="625"/>
      <c r="DL472" s="625"/>
      <c r="DM472" s="625"/>
      <c r="DN472" s="625"/>
      <c r="DO472" s="625"/>
      <c r="DP472" s="625"/>
    </row>
    <row r="473" spans="1:120" ht="38.25" customHeight="1">
      <c r="A473" s="54">
        <v>287</v>
      </c>
      <c r="B473" s="54">
        <v>164</v>
      </c>
      <c r="C473" s="59" t="s">
        <v>99</v>
      </c>
      <c r="D473" s="56">
        <v>2020</v>
      </c>
      <c r="E473" s="56" t="s">
        <v>566</v>
      </c>
      <c r="F473" s="65">
        <v>44225</v>
      </c>
      <c r="G473" s="368" t="s">
        <v>7308</v>
      </c>
      <c r="H473" s="59" t="s">
        <v>102</v>
      </c>
      <c r="I473" s="58" t="s">
        <v>7597</v>
      </c>
      <c r="J473" s="58" t="s">
        <v>7310</v>
      </c>
      <c r="K473" s="58" t="s">
        <v>7311</v>
      </c>
      <c r="L473" s="60" t="s">
        <v>106</v>
      </c>
      <c r="M473" s="623" t="s">
        <v>7598</v>
      </c>
      <c r="N473" s="747"/>
      <c r="O473" s="56">
        <v>1</v>
      </c>
      <c r="P473" s="56" t="s">
        <v>7284</v>
      </c>
      <c r="Q473" s="59" t="s">
        <v>696</v>
      </c>
      <c r="R473" s="56" t="s">
        <v>1593</v>
      </c>
      <c r="S473" s="65">
        <v>44287</v>
      </c>
      <c r="T473" s="65">
        <v>44377</v>
      </c>
      <c r="U473" s="60"/>
      <c r="V473" s="54"/>
      <c r="W473" s="65">
        <v>44377</v>
      </c>
      <c r="X473" s="54"/>
      <c r="Y473" s="62"/>
      <c r="Z473" s="54"/>
      <c r="AA473" s="62"/>
      <c r="AB473" s="62"/>
      <c r="AC473" s="62"/>
      <c r="AD473" s="62"/>
      <c r="AE473" s="54"/>
      <c r="AF473" s="57"/>
      <c r="AG473" s="70"/>
      <c r="AH473" s="626"/>
      <c r="AI473" s="54"/>
      <c r="AJ473" s="62"/>
      <c r="AK473" s="56"/>
      <c r="AL473" s="62"/>
      <c r="AM473" s="54"/>
      <c r="AN473" s="57"/>
      <c r="AO473" s="62"/>
      <c r="AP473" s="54"/>
      <c r="AQ473" s="62"/>
      <c r="AR473" s="62"/>
      <c r="AS473" s="62"/>
      <c r="AT473" s="62"/>
      <c r="AU473" s="54"/>
      <c r="AV473" s="57"/>
      <c r="AW473" s="62"/>
      <c r="AX473" s="54"/>
      <c r="AY473" s="57"/>
      <c r="AZ473" s="62"/>
      <c r="BA473" s="56"/>
      <c r="BB473" s="54"/>
      <c r="BC473" s="54"/>
      <c r="BD473" s="57">
        <v>44286</v>
      </c>
      <c r="BE473" s="627" t="s">
        <v>1504</v>
      </c>
      <c r="BF473" s="68">
        <v>0</v>
      </c>
      <c r="BG473" s="57">
        <v>44337</v>
      </c>
      <c r="BH473" s="627" t="s">
        <v>1505</v>
      </c>
      <c r="BI473" s="56" t="s">
        <v>123</v>
      </c>
      <c r="BJ473" s="54">
        <v>0</v>
      </c>
      <c r="BK473" s="54" t="s">
        <v>151</v>
      </c>
      <c r="BL473" s="71">
        <v>44500</v>
      </c>
      <c r="BM473" s="627" t="s">
        <v>7287</v>
      </c>
      <c r="BN473" s="68">
        <v>0.1</v>
      </c>
      <c r="BO473" s="71">
        <v>44508</v>
      </c>
      <c r="BP473" s="368" t="s">
        <v>7599</v>
      </c>
      <c r="BQ473" s="56" t="s">
        <v>201</v>
      </c>
      <c r="BR473" s="71">
        <v>44519</v>
      </c>
      <c r="BS473" s="70" t="s">
        <v>7600</v>
      </c>
      <c r="BT473" s="54" t="s">
        <v>123</v>
      </c>
      <c r="BU473" s="54">
        <v>20</v>
      </c>
      <c r="BV473" s="54" t="s">
        <v>115</v>
      </c>
      <c r="BW473" s="71">
        <v>44627</v>
      </c>
      <c r="BX473" s="56" t="s">
        <v>7289</v>
      </c>
      <c r="BY473" s="68">
        <v>1</v>
      </c>
      <c r="BZ473" s="57">
        <v>44630</v>
      </c>
      <c r="CA473" s="58" t="s">
        <v>7601</v>
      </c>
      <c r="CB473" s="56" t="s">
        <v>709</v>
      </c>
      <c r="CC473" s="54">
        <v>100</v>
      </c>
      <c r="CD473" s="54" t="s">
        <v>257</v>
      </c>
      <c r="CE473" s="54"/>
      <c r="CF473" s="54"/>
      <c r="CG473" s="54"/>
      <c r="CH473" s="54"/>
      <c r="CI473" s="54"/>
      <c r="CJ473" s="54"/>
      <c r="CK473" s="54"/>
      <c r="CL473" s="54"/>
      <c r="CM473" s="54"/>
      <c r="CN473" s="54"/>
      <c r="CO473" s="54"/>
      <c r="CP473" s="54"/>
      <c r="CQ473" s="54" t="s">
        <v>4218</v>
      </c>
      <c r="CR473" s="62"/>
      <c r="CS473" s="56"/>
      <c r="CT473" s="57"/>
      <c r="CU473" s="54"/>
      <c r="CV473" s="54"/>
      <c r="CW473" s="625"/>
      <c r="CX473" s="625"/>
      <c r="CY473" s="625"/>
      <c r="CZ473" s="625"/>
      <c r="DA473" s="625"/>
      <c r="DB473" s="625"/>
      <c r="DC473" s="625"/>
      <c r="DD473" s="625"/>
      <c r="DE473" s="625"/>
      <c r="DF473" s="625"/>
      <c r="DG473" s="625"/>
      <c r="DH473" s="625"/>
      <c r="DI473" s="625"/>
      <c r="DJ473" s="625"/>
      <c r="DK473" s="625"/>
      <c r="DL473" s="625"/>
      <c r="DM473" s="625"/>
      <c r="DN473" s="625"/>
      <c r="DO473" s="625"/>
      <c r="DP473" s="625"/>
    </row>
    <row r="474" spans="1:120" ht="38.25" customHeight="1">
      <c r="A474" s="54">
        <v>288</v>
      </c>
      <c r="B474" s="54">
        <v>165</v>
      </c>
      <c r="C474" s="59" t="s">
        <v>99</v>
      </c>
      <c r="D474" s="56">
        <v>2020</v>
      </c>
      <c r="E474" s="56" t="s">
        <v>566</v>
      </c>
      <c r="F474" s="65">
        <v>44225</v>
      </c>
      <c r="G474" s="368" t="s">
        <v>7602</v>
      </c>
      <c r="H474" s="59" t="s">
        <v>102</v>
      </c>
      <c r="I474" s="58" t="s">
        <v>7603</v>
      </c>
      <c r="J474" s="58" t="s">
        <v>7603</v>
      </c>
      <c r="K474" s="58" t="s">
        <v>7604</v>
      </c>
      <c r="L474" s="60" t="s">
        <v>146</v>
      </c>
      <c r="M474" s="368" t="s">
        <v>7605</v>
      </c>
      <c r="N474" s="747"/>
      <c r="O474" s="56">
        <v>1</v>
      </c>
      <c r="P474" s="56" t="s">
        <v>1092</v>
      </c>
      <c r="Q474" s="59" t="s">
        <v>1553</v>
      </c>
      <c r="R474" s="56" t="s">
        <v>1554</v>
      </c>
      <c r="S474" s="65">
        <v>44287</v>
      </c>
      <c r="T474" s="65">
        <v>44346</v>
      </c>
      <c r="U474" s="60"/>
      <c r="V474" s="54"/>
      <c r="W474" s="65">
        <v>44346</v>
      </c>
      <c r="X474" s="54"/>
      <c r="Y474" s="62"/>
      <c r="Z474" s="54"/>
      <c r="AA474" s="62"/>
      <c r="AB474" s="62"/>
      <c r="AC474" s="62"/>
      <c r="AD474" s="62"/>
      <c r="AE474" s="54"/>
      <c r="AF474" s="57"/>
      <c r="AG474" s="70"/>
      <c r="AH474" s="626"/>
      <c r="AI474" s="54"/>
      <c r="AJ474" s="62"/>
      <c r="AK474" s="56"/>
      <c r="AL474" s="62"/>
      <c r="AM474" s="54"/>
      <c r="AN474" s="57"/>
      <c r="AO474" s="62"/>
      <c r="AP474" s="54"/>
      <c r="AQ474" s="62"/>
      <c r="AR474" s="62"/>
      <c r="AS474" s="62"/>
      <c r="AT474" s="62"/>
      <c r="AU474" s="54"/>
      <c r="AV474" s="57"/>
      <c r="AW474" s="62"/>
      <c r="AX474" s="54"/>
      <c r="AY474" s="57"/>
      <c r="AZ474" s="62"/>
      <c r="BA474" s="56"/>
      <c r="BB474" s="54"/>
      <c r="BC474" s="54"/>
      <c r="BD474" s="57"/>
      <c r="BE474" s="62"/>
      <c r="BF474" s="54"/>
      <c r="BG474" s="57">
        <v>44340</v>
      </c>
      <c r="BH474" s="627" t="s">
        <v>1555</v>
      </c>
      <c r="BI474" s="56" t="s">
        <v>123</v>
      </c>
      <c r="BJ474" s="68">
        <v>0</v>
      </c>
      <c r="BK474" s="54" t="s">
        <v>151</v>
      </c>
      <c r="BL474" s="71">
        <v>44500</v>
      </c>
      <c r="BM474" s="56" t="s">
        <v>7481</v>
      </c>
      <c r="BN474" s="68">
        <v>1</v>
      </c>
      <c r="BO474" s="71">
        <v>44508</v>
      </c>
      <c r="BP474" s="67" t="s">
        <v>7606</v>
      </c>
      <c r="BQ474" s="54" t="s">
        <v>126</v>
      </c>
      <c r="BR474" s="71">
        <v>44518</v>
      </c>
      <c r="BS474" s="56" t="s">
        <v>7404</v>
      </c>
      <c r="BT474" s="54" t="s">
        <v>220</v>
      </c>
      <c r="BU474" s="68">
        <v>0.8</v>
      </c>
      <c r="BV474" s="54" t="s">
        <v>115</v>
      </c>
      <c r="BW474" s="54"/>
      <c r="BX474" s="54"/>
      <c r="BY474" s="54"/>
      <c r="BZ474" s="56" t="s">
        <v>1560</v>
      </c>
      <c r="CA474" s="56" t="s">
        <v>7405</v>
      </c>
      <c r="CB474" s="647" t="s">
        <v>544</v>
      </c>
      <c r="CC474" s="68">
        <v>1</v>
      </c>
      <c r="CD474" s="54" t="s">
        <v>257</v>
      </c>
      <c r="CE474" s="54"/>
      <c r="CF474" s="54"/>
      <c r="CG474" s="54"/>
      <c r="CH474" s="54"/>
      <c r="CI474" s="54"/>
      <c r="CJ474" s="54"/>
      <c r="CK474" s="54"/>
      <c r="CL474" s="54"/>
      <c r="CM474" s="54"/>
      <c r="CN474" s="54"/>
      <c r="CO474" s="60" t="s">
        <v>260</v>
      </c>
      <c r="CP474" s="60" t="s">
        <v>260</v>
      </c>
      <c r="CQ474" s="54" t="s">
        <v>4218</v>
      </c>
      <c r="CR474" s="62"/>
      <c r="CS474" s="56"/>
      <c r="CT474" s="57"/>
      <c r="CU474" s="54"/>
      <c r="CV474" s="54"/>
      <c r="CW474" s="625"/>
      <c r="CX474" s="625"/>
      <c r="CY474" s="625"/>
      <c r="CZ474" s="625"/>
      <c r="DA474" s="625"/>
      <c r="DB474" s="625"/>
      <c r="DC474" s="625"/>
      <c r="DD474" s="625"/>
      <c r="DE474" s="625"/>
      <c r="DF474" s="625"/>
      <c r="DG474" s="625"/>
      <c r="DH474" s="625"/>
      <c r="DI474" s="625"/>
      <c r="DJ474" s="625"/>
      <c r="DK474" s="625"/>
      <c r="DL474" s="625"/>
      <c r="DM474" s="625"/>
      <c r="DN474" s="625"/>
      <c r="DO474" s="625"/>
      <c r="DP474" s="625"/>
    </row>
    <row r="475" spans="1:120" ht="38.25" customHeight="1">
      <c r="A475" s="98">
        <v>411</v>
      </c>
      <c r="B475" s="54">
        <v>308</v>
      </c>
      <c r="C475" s="59" t="s">
        <v>99</v>
      </c>
      <c r="D475" s="56">
        <v>2021</v>
      </c>
      <c r="E475" s="56" t="s">
        <v>2485</v>
      </c>
      <c r="F475" s="65">
        <v>44414</v>
      </c>
      <c r="G475" s="368" t="s">
        <v>7607</v>
      </c>
      <c r="H475" s="59" t="s">
        <v>102</v>
      </c>
      <c r="I475" s="58" t="s">
        <v>7123</v>
      </c>
      <c r="J475" s="58" t="s">
        <v>7123</v>
      </c>
      <c r="K475" s="58" t="s">
        <v>7181</v>
      </c>
      <c r="L475" s="60" t="s">
        <v>146</v>
      </c>
      <c r="M475" s="368" t="s">
        <v>7182</v>
      </c>
      <c r="N475" s="747"/>
      <c r="O475" s="90">
        <v>1</v>
      </c>
      <c r="P475" s="81" t="s">
        <v>7183</v>
      </c>
      <c r="Q475" s="59" t="s">
        <v>2521</v>
      </c>
      <c r="R475" s="81" t="s">
        <v>2522</v>
      </c>
      <c r="S475" s="134">
        <v>44440</v>
      </c>
      <c r="T475" s="134">
        <v>44500</v>
      </c>
      <c r="U475" s="60"/>
      <c r="V475" s="54"/>
      <c r="W475" s="65">
        <v>44500</v>
      </c>
      <c r="X475" s="54"/>
      <c r="Y475" s="62"/>
      <c r="Z475" s="54"/>
      <c r="AA475" s="62"/>
      <c r="AB475" s="62"/>
      <c r="AC475" s="62"/>
      <c r="AD475" s="62"/>
      <c r="AE475" s="54"/>
      <c r="AF475" s="57"/>
      <c r="AG475" s="70"/>
      <c r="AH475" s="626"/>
      <c r="AI475" s="54"/>
      <c r="AJ475" s="62"/>
      <c r="AK475" s="56"/>
      <c r="AL475" s="62"/>
      <c r="AM475" s="54"/>
      <c r="AN475" s="54"/>
      <c r="AO475" s="62"/>
      <c r="AP475" s="54"/>
      <c r="AQ475" s="62"/>
      <c r="AR475" s="62"/>
      <c r="AS475" s="62"/>
      <c r="AT475" s="62"/>
      <c r="AU475" s="54"/>
      <c r="AV475" s="54"/>
      <c r="AW475" s="62"/>
      <c r="AX475" s="62"/>
      <c r="AY475" s="54"/>
      <c r="AZ475" s="62"/>
      <c r="BA475" s="56"/>
      <c r="BB475" s="54"/>
      <c r="BC475" s="54"/>
      <c r="BD475" s="54"/>
      <c r="BE475" s="62"/>
      <c r="BF475" s="62"/>
      <c r="BG475" s="54"/>
      <c r="BH475" s="631"/>
      <c r="BI475" s="56"/>
      <c r="BJ475" s="54"/>
      <c r="BK475" s="54"/>
      <c r="BL475" s="71">
        <v>44500</v>
      </c>
      <c r="BM475" s="81" t="s">
        <v>7183</v>
      </c>
      <c r="BN475" s="68">
        <v>1</v>
      </c>
      <c r="BO475" s="75">
        <v>44508</v>
      </c>
      <c r="BP475" s="368" t="s">
        <v>7185</v>
      </c>
      <c r="BQ475" s="54" t="s">
        <v>139</v>
      </c>
      <c r="BR475" s="71">
        <v>44512</v>
      </c>
      <c r="BS475" s="627" t="s">
        <v>7186</v>
      </c>
      <c r="BT475" s="54" t="s">
        <v>128</v>
      </c>
      <c r="BU475" s="68">
        <v>1</v>
      </c>
      <c r="BV475" s="54" t="s">
        <v>257</v>
      </c>
      <c r="BW475" s="54"/>
      <c r="BX475" s="54"/>
      <c r="BY475" s="54"/>
      <c r="BZ475" s="75">
        <v>44630</v>
      </c>
      <c r="CA475" s="67" t="s">
        <v>7608</v>
      </c>
      <c r="CB475" s="56" t="s">
        <v>2527</v>
      </c>
      <c r="CC475" s="54">
        <v>1</v>
      </c>
      <c r="CD475" s="54" t="s">
        <v>257</v>
      </c>
      <c r="CE475" s="54"/>
      <c r="CF475" s="54"/>
      <c r="CG475" s="54"/>
      <c r="CH475" s="54"/>
      <c r="CI475" s="54"/>
      <c r="CJ475" s="54"/>
      <c r="CK475" s="54"/>
      <c r="CL475" s="54"/>
      <c r="CM475" s="54"/>
      <c r="CN475" s="54"/>
      <c r="CO475" s="54" t="s">
        <v>260</v>
      </c>
      <c r="CP475" s="54" t="s">
        <v>260</v>
      </c>
      <c r="CQ475" s="54" t="s">
        <v>4218</v>
      </c>
      <c r="CR475" s="67" t="s">
        <v>7609</v>
      </c>
      <c r="CS475" s="56" t="s">
        <v>2531</v>
      </c>
      <c r="CT475" s="71">
        <v>44630</v>
      </c>
      <c r="CU475" s="54" t="s">
        <v>310</v>
      </c>
      <c r="CV475" s="58" t="s">
        <v>2532</v>
      </c>
      <c r="CW475" s="625"/>
      <c r="CX475" s="625"/>
      <c r="CY475" s="625"/>
      <c r="CZ475" s="625"/>
      <c r="DA475" s="625"/>
      <c r="DB475" s="625"/>
      <c r="DC475" s="625"/>
      <c r="DD475" s="625"/>
      <c r="DE475" s="625"/>
      <c r="DF475" s="625"/>
      <c r="DG475" s="625"/>
      <c r="DH475" s="625"/>
      <c r="DI475" s="625"/>
      <c r="DJ475" s="625"/>
      <c r="DK475" s="625"/>
      <c r="DL475" s="625"/>
      <c r="DM475" s="625"/>
      <c r="DN475" s="625"/>
      <c r="DO475" s="625"/>
      <c r="DP475" s="625"/>
    </row>
    <row r="476" spans="1:120" ht="38.25" customHeight="1">
      <c r="A476" s="98">
        <v>0</v>
      </c>
      <c r="B476" s="54">
        <v>309</v>
      </c>
      <c r="C476" s="59" t="s">
        <v>99</v>
      </c>
      <c r="D476" s="56">
        <v>2021</v>
      </c>
      <c r="E476" s="56" t="s">
        <v>2485</v>
      </c>
      <c r="F476" s="65">
        <v>44414</v>
      </c>
      <c r="G476" s="368" t="s">
        <v>7607</v>
      </c>
      <c r="H476" s="59" t="s">
        <v>102</v>
      </c>
      <c r="I476" s="58" t="s">
        <v>7610</v>
      </c>
      <c r="J476" s="58" t="s">
        <v>7610</v>
      </c>
      <c r="K476" s="58" t="s">
        <v>7611</v>
      </c>
      <c r="L476" s="60" t="s">
        <v>146</v>
      </c>
      <c r="M476" s="368" t="s">
        <v>7612</v>
      </c>
      <c r="N476" s="747"/>
      <c r="O476" s="74">
        <v>1</v>
      </c>
      <c r="P476" s="81" t="s">
        <v>7613</v>
      </c>
      <c r="Q476" s="59" t="s">
        <v>2521</v>
      </c>
      <c r="R476" s="81" t="s">
        <v>2522</v>
      </c>
      <c r="S476" s="134">
        <v>44501</v>
      </c>
      <c r="T476" s="57"/>
      <c r="U476" s="60"/>
      <c r="V476" s="54"/>
      <c r="W476" s="65" t="s">
        <v>7614</v>
      </c>
      <c r="X476" s="54"/>
      <c r="Y476" s="62"/>
      <c r="Z476" s="54"/>
      <c r="AA476" s="62"/>
      <c r="AB476" s="62"/>
      <c r="AC476" s="62"/>
      <c r="AD476" s="62"/>
      <c r="AE476" s="54"/>
      <c r="AF476" s="57"/>
      <c r="AG476" s="70"/>
      <c r="AH476" s="626"/>
      <c r="AI476" s="54"/>
      <c r="AJ476" s="62"/>
      <c r="AK476" s="56"/>
      <c r="AL476" s="62"/>
      <c r="AM476" s="54"/>
      <c r="AN476" s="54"/>
      <c r="AO476" s="62"/>
      <c r="AP476" s="54"/>
      <c r="AQ476" s="62"/>
      <c r="AR476" s="62"/>
      <c r="AS476" s="62"/>
      <c r="AT476" s="62"/>
      <c r="AU476" s="54"/>
      <c r="AV476" s="54"/>
      <c r="AW476" s="62"/>
      <c r="AX476" s="62"/>
      <c r="AY476" s="54"/>
      <c r="AZ476" s="62"/>
      <c r="BA476" s="56"/>
      <c r="BB476" s="54"/>
      <c r="BC476" s="54"/>
      <c r="BD476" s="54"/>
      <c r="BE476" s="62"/>
      <c r="BF476" s="62"/>
      <c r="BG476" s="54"/>
      <c r="BH476" s="631"/>
      <c r="BI476" s="56"/>
      <c r="BJ476" s="54"/>
      <c r="BK476" s="54"/>
      <c r="BL476" s="717">
        <v>44500</v>
      </c>
      <c r="BM476" s="58" t="s">
        <v>7615</v>
      </c>
      <c r="BN476" s="66">
        <v>0</v>
      </c>
      <c r="BO476" s="75">
        <v>44508</v>
      </c>
      <c r="BP476" s="368" t="s">
        <v>7615</v>
      </c>
      <c r="BQ476" s="54" t="s">
        <v>2420</v>
      </c>
      <c r="BR476" s="71">
        <v>44512</v>
      </c>
      <c r="BS476" s="627" t="s">
        <v>7616</v>
      </c>
      <c r="BT476" s="54" t="s">
        <v>128</v>
      </c>
      <c r="BU476" s="68">
        <v>0</v>
      </c>
      <c r="BV476" s="54" t="s">
        <v>133</v>
      </c>
      <c r="BW476" s="54"/>
      <c r="BX476" s="54"/>
      <c r="BY476" s="54"/>
      <c r="BZ476" s="75">
        <v>44630</v>
      </c>
      <c r="CA476" s="67" t="s">
        <v>7617</v>
      </c>
      <c r="CB476" s="56" t="s">
        <v>2527</v>
      </c>
      <c r="CC476" s="66">
        <v>1</v>
      </c>
      <c r="CD476" s="54" t="s">
        <v>257</v>
      </c>
      <c r="CE476" s="54"/>
      <c r="CF476" s="54"/>
      <c r="CG476" s="54"/>
      <c r="CH476" s="54"/>
      <c r="CI476" s="54"/>
      <c r="CJ476" s="54"/>
      <c r="CK476" s="54"/>
      <c r="CL476" s="54"/>
      <c r="CM476" s="54"/>
      <c r="CN476" s="54"/>
      <c r="CO476" s="54" t="s">
        <v>260</v>
      </c>
      <c r="CP476" s="54" t="s">
        <v>260</v>
      </c>
      <c r="CQ476" s="54" t="s">
        <v>4218</v>
      </c>
      <c r="CR476" s="67" t="s">
        <v>7617</v>
      </c>
      <c r="CS476" s="56" t="s">
        <v>2531</v>
      </c>
      <c r="CT476" s="71">
        <v>44630</v>
      </c>
      <c r="CU476" s="54" t="s">
        <v>310</v>
      </c>
      <c r="CV476" s="58" t="s">
        <v>2532</v>
      </c>
      <c r="CW476" s="625"/>
      <c r="CX476" s="625"/>
      <c r="CY476" s="625"/>
      <c r="CZ476" s="625"/>
      <c r="DA476" s="625"/>
      <c r="DB476" s="625"/>
      <c r="DC476" s="625"/>
      <c r="DD476" s="625"/>
      <c r="DE476" s="625"/>
      <c r="DF476" s="625"/>
      <c r="DG476" s="625"/>
      <c r="DH476" s="625"/>
      <c r="DI476" s="625"/>
      <c r="DJ476" s="625"/>
      <c r="DK476" s="625"/>
      <c r="DL476" s="625"/>
      <c r="DM476" s="625"/>
      <c r="DN476" s="625"/>
      <c r="DO476" s="625"/>
      <c r="DP476" s="625"/>
    </row>
    <row r="477" spans="1:120" ht="38.25" customHeight="1">
      <c r="A477" s="54">
        <v>412</v>
      </c>
      <c r="B477" s="54">
        <v>310</v>
      </c>
      <c r="C477" s="59" t="s">
        <v>99</v>
      </c>
      <c r="D477" s="56">
        <v>2021</v>
      </c>
      <c r="E477" s="56" t="s">
        <v>2485</v>
      </c>
      <c r="F477" s="65">
        <v>44414</v>
      </c>
      <c r="G477" s="368" t="s">
        <v>7618</v>
      </c>
      <c r="H477" s="59" t="s">
        <v>102</v>
      </c>
      <c r="I477" s="58" t="s">
        <v>7610</v>
      </c>
      <c r="J477" s="58" t="s">
        <v>7610</v>
      </c>
      <c r="K477" s="58" t="s">
        <v>7619</v>
      </c>
      <c r="L477" s="60" t="s">
        <v>146</v>
      </c>
      <c r="M477" s="368" t="s">
        <v>7620</v>
      </c>
      <c r="N477" s="747"/>
      <c r="O477" s="90">
        <v>1</v>
      </c>
      <c r="P477" s="81" t="s">
        <v>7621</v>
      </c>
      <c r="Q477" s="59" t="s">
        <v>2521</v>
      </c>
      <c r="R477" s="81" t="s">
        <v>2522</v>
      </c>
      <c r="S477" s="134">
        <v>44440</v>
      </c>
      <c r="T477" s="134">
        <v>44500</v>
      </c>
      <c r="U477" s="60"/>
      <c r="V477" s="54"/>
      <c r="W477" s="65">
        <v>44500</v>
      </c>
      <c r="X477" s="54"/>
      <c r="Y477" s="62"/>
      <c r="Z477" s="54"/>
      <c r="AA477" s="62"/>
      <c r="AB477" s="62"/>
      <c r="AC477" s="62"/>
      <c r="AD477" s="62"/>
      <c r="AE477" s="54"/>
      <c r="AF477" s="57"/>
      <c r="AG477" s="70"/>
      <c r="AH477" s="626"/>
      <c r="AI477" s="54"/>
      <c r="AJ477" s="62"/>
      <c r="AK477" s="56"/>
      <c r="AL477" s="62"/>
      <c r="AM477" s="54"/>
      <c r="AN477" s="54"/>
      <c r="AO477" s="62"/>
      <c r="AP477" s="54"/>
      <c r="AQ477" s="62"/>
      <c r="AR477" s="62"/>
      <c r="AS477" s="62"/>
      <c r="AT477" s="62"/>
      <c r="AU477" s="54"/>
      <c r="AV477" s="54"/>
      <c r="AW477" s="62"/>
      <c r="AX477" s="62"/>
      <c r="AY477" s="54"/>
      <c r="AZ477" s="62"/>
      <c r="BA477" s="56"/>
      <c r="BB477" s="54"/>
      <c r="BC477" s="54"/>
      <c r="BD477" s="54"/>
      <c r="BE477" s="62"/>
      <c r="BF477" s="62"/>
      <c r="BG477" s="54"/>
      <c r="BH477" s="631"/>
      <c r="BI477" s="56"/>
      <c r="BJ477" s="54"/>
      <c r="BK477" s="54"/>
      <c r="BL477" s="717">
        <v>44500</v>
      </c>
      <c r="BM477" s="56" t="s">
        <v>7622</v>
      </c>
      <c r="BN477" s="68">
        <v>1</v>
      </c>
      <c r="BO477" s="75">
        <v>44508</v>
      </c>
      <c r="BP477" s="368" t="s">
        <v>7623</v>
      </c>
      <c r="BQ477" s="54" t="s">
        <v>126</v>
      </c>
      <c r="BR477" s="71">
        <v>44516</v>
      </c>
      <c r="BS477" s="627" t="s">
        <v>7624</v>
      </c>
      <c r="BT477" s="54" t="s">
        <v>128</v>
      </c>
      <c r="BU477" s="68">
        <v>0.6</v>
      </c>
      <c r="BV477" s="54" t="s">
        <v>115</v>
      </c>
      <c r="BW477" s="54"/>
      <c r="BX477" s="54"/>
      <c r="BY477" s="54"/>
      <c r="BZ477" s="75">
        <v>44630</v>
      </c>
      <c r="CA477" s="67" t="s">
        <v>7625</v>
      </c>
      <c r="CB477" s="56" t="s">
        <v>2527</v>
      </c>
      <c r="CC477" s="54">
        <v>1</v>
      </c>
      <c r="CD477" s="54" t="s">
        <v>257</v>
      </c>
      <c r="CE477" s="54"/>
      <c r="CF477" s="54"/>
      <c r="CG477" s="54"/>
      <c r="CH477" s="54"/>
      <c r="CI477" s="54"/>
      <c r="CJ477" s="54"/>
      <c r="CK477" s="54"/>
      <c r="CL477" s="54"/>
      <c r="CM477" s="54"/>
      <c r="CN477" s="54"/>
      <c r="CO477" s="54" t="s">
        <v>260</v>
      </c>
      <c r="CP477" s="54" t="s">
        <v>260</v>
      </c>
      <c r="CQ477" s="54" t="s">
        <v>4218</v>
      </c>
      <c r="CR477" s="67" t="s">
        <v>7625</v>
      </c>
      <c r="CS477" s="56" t="s">
        <v>2531</v>
      </c>
      <c r="CT477" s="71">
        <v>44630</v>
      </c>
      <c r="CU477" s="54" t="s">
        <v>310</v>
      </c>
      <c r="CV477" s="58" t="s">
        <v>2532</v>
      </c>
      <c r="CW477" s="625"/>
      <c r="CX477" s="625"/>
      <c r="CY477" s="625"/>
      <c r="CZ477" s="625"/>
      <c r="DA477" s="625"/>
      <c r="DB477" s="625"/>
      <c r="DC477" s="625"/>
      <c r="DD477" s="625"/>
      <c r="DE477" s="625"/>
      <c r="DF477" s="625"/>
      <c r="DG477" s="625"/>
      <c r="DH477" s="625"/>
      <c r="DI477" s="625"/>
      <c r="DJ477" s="625"/>
      <c r="DK477" s="625"/>
      <c r="DL477" s="625"/>
      <c r="DM477" s="625"/>
      <c r="DN477" s="625"/>
      <c r="DO477" s="625"/>
      <c r="DP477" s="625"/>
    </row>
    <row r="478" spans="1:120" ht="38.25" customHeight="1">
      <c r="A478" s="54">
        <v>0</v>
      </c>
      <c r="B478" s="54">
        <v>311</v>
      </c>
      <c r="C478" s="59" t="s">
        <v>99</v>
      </c>
      <c r="D478" s="56">
        <v>2021</v>
      </c>
      <c r="E478" s="56" t="s">
        <v>2485</v>
      </c>
      <c r="F478" s="65">
        <v>44414</v>
      </c>
      <c r="G478" s="368" t="s">
        <v>7618</v>
      </c>
      <c r="H478" s="59" t="s">
        <v>102</v>
      </c>
      <c r="I478" s="58" t="s">
        <v>7610</v>
      </c>
      <c r="J478" s="58" t="s">
        <v>7610</v>
      </c>
      <c r="K478" s="58" t="s">
        <v>7626</v>
      </c>
      <c r="L478" s="60" t="s">
        <v>146</v>
      </c>
      <c r="M478" s="368" t="s">
        <v>7627</v>
      </c>
      <c r="N478" s="747"/>
      <c r="O478" s="90">
        <v>1</v>
      </c>
      <c r="P478" s="81" t="s">
        <v>7613</v>
      </c>
      <c r="Q478" s="59" t="s">
        <v>2521</v>
      </c>
      <c r="R478" s="81" t="s">
        <v>2522</v>
      </c>
      <c r="S478" s="134">
        <v>44501</v>
      </c>
      <c r="T478" s="134">
        <v>44512</v>
      </c>
      <c r="U478" s="60"/>
      <c r="V478" s="54"/>
      <c r="W478" s="65">
        <v>44512</v>
      </c>
      <c r="X478" s="54"/>
      <c r="Y478" s="62"/>
      <c r="Z478" s="54"/>
      <c r="AA478" s="62"/>
      <c r="AB478" s="62"/>
      <c r="AC478" s="62"/>
      <c r="AD478" s="62"/>
      <c r="AE478" s="54"/>
      <c r="AF478" s="57"/>
      <c r="AG478" s="70"/>
      <c r="AH478" s="626"/>
      <c r="AI478" s="54"/>
      <c r="AJ478" s="62"/>
      <c r="AK478" s="56"/>
      <c r="AL478" s="62"/>
      <c r="AM478" s="54"/>
      <c r="AN478" s="54"/>
      <c r="AO478" s="62"/>
      <c r="AP478" s="54"/>
      <c r="AQ478" s="62"/>
      <c r="AR478" s="62"/>
      <c r="AS478" s="62"/>
      <c r="AT478" s="62"/>
      <c r="AU478" s="54"/>
      <c r="AV478" s="54"/>
      <c r="AW478" s="62"/>
      <c r="AX478" s="62"/>
      <c r="AY478" s="54"/>
      <c r="AZ478" s="62"/>
      <c r="BA478" s="56"/>
      <c r="BB478" s="54"/>
      <c r="BC478" s="54"/>
      <c r="BD478" s="54"/>
      <c r="BE478" s="62"/>
      <c r="BF478" s="62"/>
      <c r="BG478" s="54"/>
      <c r="BH478" s="631"/>
      <c r="BI478" s="56"/>
      <c r="BJ478" s="54"/>
      <c r="BK478" s="54"/>
      <c r="BL478" s="717">
        <v>44500</v>
      </c>
      <c r="BM478" s="58" t="s">
        <v>7615</v>
      </c>
      <c r="BN478" s="66">
        <v>0</v>
      </c>
      <c r="BO478" s="75">
        <v>44508</v>
      </c>
      <c r="BP478" s="368" t="s">
        <v>7615</v>
      </c>
      <c r="BQ478" s="54" t="s">
        <v>2420</v>
      </c>
      <c r="BR478" s="71">
        <v>44516</v>
      </c>
      <c r="BS478" s="627" t="s">
        <v>7628</v>
      </c>
      <c r="BT478" s="54" t="s">
        <v>128</v>
      </c>
      <c r="BU478" s="68">
        <v>0</v>
      </c>
      <c r="BV478" s="54" t="s">
        <v>133</v>
      </c>
      <c r="BW478" s="54"/>
      <c r="BX478" s="54"/>
      <c r="BY478" s="54"/>
      <c r="BZ478" s="75">
        <v>44630</v>
      </c>
      <c r="CA478" s="67" t="s">
        <v>7629</v>
      </c>
      <c r="CB478" s="56" t="s">
        <v>2527</v>
      </c>
      <c r="CC478" s="54">
        <v>1</v>
      </c>
      <c r="CD478" s="54" t="s">
        <v>257</v>
      </c>
      <c r="CE478" s="54"/>
      <c r="CF478" s="54"/>
      <c r="CG478" s="54"/>
      <c r="CH478" s="54"/>
      <c r="CI478" s="54"/>
      <c r="CJ478" s="54"/>
      <c r="CK478" s="54"/>
      <c r="CL478" s="54"/>
      <c r="CM478" s="54"/>
      <c r="CN478" s="54"/>
      <c r="CO478" s="54" t="s">
        <v>260</v>
      </c>
      <c r="CP478" s="54" t="s">
        <v>260</v>
      </c>
      <c r="CQ478" s="54" t="s">
        <v>4218</v>
      </c>
      <c r="CR478" s="67" t="s">
        <v>7629</v>
      </c>
      <c r="CS478" s="56" t="s">
        <v>2531</v>
      </c>
      <c r="CT478" s="71">
        <v>44630</v>
      </c>
      <c r="CU478" s="54" t="s">
        <v>310</v>
      </c>
      <c r="CV478" s="58" t="s">
        <v>2532</v>
      </c>
      <c r="CW478" s="625"/>
      <c r="CX478" s="625"/>
      <c r="CY478" s="625"/>
      <c r="CZ478" s="625"/>
      <c r="DA478" s="625"/>
      <c r="DB478" s="625"/>
      <c r="DC478" s="625"/>
      <c r="DD478" s="625"/>
      <c r="DE478" s="625"/>
      <c r="DF478" s="625"/>
      <c r="DG478" s="625"/>
      <c r="DH478" s="625"/>
      <c r="DI478" s="625"/>
      <c r="DJ478" s="625"/>
      <c r="DK478" s="625"/>
      <c r="DL478" s="625"/>
      <c r="DM478" s="625"/>
      <c r="DN478" s="625"/>
      <c r="DO478" s="625"/>
      <c r="DP478" s="625"/>
    </row>
    <row r="479" spans="1:120" ht="38.25" customHeight="1">
      <c r="A479" s="54">
        <v>416</v>
      </c>
      <c r="B479" s="54">
        <v>313</v>
      </c>
      <c r="C479" s="59" t="s">
        <v>99</v>
      </c>
      <c r="D479" s="56">
        <v>2021</v>
      </c>
      <c r="E479" s="81" t="s">
        <v>2485</v>
      </c>
      <c r="F479" s="134">
        <v>44414</v>
      </c>
      <c r="G479" s="623" t="s">
        <v>7630</v>
      </c>
      <c r="H479" s="59" t="s">
        <v>102</v>
      </c>
      <c r="I479" s="58" t="s">
        <v>7123</v>
      </c>
      <c r="J479" s="58" t="s">
        <v>7123</v>
      </c>
      <c r="K479" s="58" t="s">
        <v>7124</v>
      </c>
      <c r="L479" s="60" t="s">
        <v>146</v>
      </c>
      <c r="M479" s="623" t="s">
        <v>7631</v>
      </c>
      <c r="N479" s="768"/>
      <c r="O479" s="90">
        <v>1</v>
      </c>
      <c r="P479" s="81" t="s">
        <v>7632</v>
      </c>
      <c r="Q479" s="59" t="s">
        <v>2521</v>
      </c>
      <c r="R479" s="81" t="s">
        <v>2522</v>
      </c>
      <c r="S479" s="134">
        <v>44440</v>
      </c>
      <c r="T479" s="134">
        <v>44469</v>
      </c>
      <c r="U479" s="63" t="s">
        <v>111</v>
      </c>
      <c r="V479" s="54"/>
      <c r="W479" s="144">
        <v>44657</v>
      </c>
      <c r="X479" s="54"/>
      <c r="Y479" s="62"/>
      <c r="Z479" s="54"/>
      <c r="AA479" s="62"/>
      <c r="AB479" s="62"/>
      <c r="AC479" s="62"/>
      <c r="AD479" s="62"/>
      <c r="AE479" s="54"/>
      <c r="AF479" s="57"/>
      <c r="AG479" s="70"/>
      <c r="AH479" s="626"/>
      <c r="AI479" s="54"/>
      <c r="AJ479" s="62"/>
      <c r="AK479" s="56"/>
      <c r="AL479" s="62"/>
      <c r="AM479" s="54"/>
      <c r="AN479" s="54"/>
      <c r="AO479" s="62"/>
      <c r="AP479" s="54"/>
      <c r="AQ479" s="62"/>
      <c r="AR479" s="62"/>
      <c r="AS479" s="62"/>
      <c r="AT479" s="62"/>
      <c r="AU479" s="54"/>
      <c r="AV479" s="54"/>
      <c r="AW479" s="62"/>
      <c r="AX479" s="62"/>
      <c r="AY479" s="54"/>
      <c r="AZ479" s="62"/>
      <c r="BA479" s="56"/>
      <c r="BB479" s="54"/>
      <c r="BC479" s="54"/>
      <c r="BD479" s="54"/>
      <c r="BE479" s="62"/>
      <c r="BF479" s="62"/>
      <c r="BG479" s="54"/>
      <c r="BH479" s="631"/>
      <c r="BI479" s="56"/>
      <c r="BJ479" s="54"/>
      <c r="BK479" s="54"/>
      <c r="BL479" s="773">
        <v>44500</v>
      </c>
      <c r="BM479" s="56" t="s">
        <v>7633</v>
      </c>
      <c r="BN479" s="68">
        <v>1</v>
      </c>
      <c r="BO479" s="75">
        <v>44508</v>
      </c>
      <c r="BP479" s="368" t="s">
        <v>7634</v>
      </c>
      <c r="BQ479" s="54" t="s">
        <v>139</v>
      </c>
      <c r="BR479" s="71">
        <v>44516</v>
      </c>
      <c r="BS479" s="627" t="s">
        <v>7635</v>
      </c>
      <c r="BT479" s="54" t="s">
        <v>128</v>
      </c>
      <c r="BU479" s="68">
        <v>0.6</v>
      </c>
      <c r="BV479" s="54" t="s">
        <v>115</v>
      </c>
      <c r="BW479" s="54"/>
      <c r="BX479" s="54"/>
      <c r="BY479" s="54"/>
      <c r="BZ479" s="75">
        <v>44630</v>
      </c>
      <c r="CA479" s="647" t="s">
        <v>7636</v>
      </c>
      <c r="CB479" s="56" t="s">
        <v>2527</v>
      </c>
      <c r="CC479" s="54">
        <v>0</v>
      </c>
      <c r="CD479" s="54" t="s">
        <v>133</v>
      </c>
      <c r="CE479" s="75">
        <v>44658</v>
      </c>
      <c r="CF479" s="66" t="s">
        <v>7637</v>
      </c>
      <c r="CG479" s="56" t="s">
        <v>2528</v>
      </c>
      <c r="CH479" s="68">
        <v>1</v>
      </c>
      <c r="CI479" s="56" t="s">
        <v>257</v>
      </c>
      <c r="CJ479" s="71">
        <v>44684</v>
      </c>
      <c r="CK479" s="66" t="s">
        <v>7637</v>
      </c>
      <c r="CL479" s="56" t="s">
        <v>2528</v>
      </c>
      <c r="CM479" s="68">
        <v>1</v>
      </c>
      <c r="CN479" s="56" t="s">
        <v>257</v>
      </c>
      <c r="CO479" s="54"/>
      <c r="CP479" s="54"/>
      <c r="CQ479" s="54" t="s">
        <v>4218</v>
      </c>
      <c r="CR479" s="62"/>
      <c r="CS479" s="56"/>
      <c r="CT479" s="54"/>
      <c r="CU479" s="54"/>
      <c r="CV479" s="54"/>
      <c r="CW479" s="625"/>
      <c r="CX479" s="625"/>
      <c r="CY479" s="625"/>
      <c r="CZ479" s="625"/>
      <c r="DA479" s="625"/>
      <c r="DB479" s="625"/>
      <c r="DC479" s="625"/>
      <c r="DD479" s="625"/>
      <c r="DE479" s="625"/>
      <c r="DF479" s="625"/>
      <c r="DG479" s="625"/>
      <c r="DH479" s="625"/>
      <c r="DI479" s="625"/>
      <c r="DJ479" s="625"/>
      <c r="DK479" s="625"/>
      <c r="DL479" s="625"/>
      <c r="DM479" s="625"/>
      <c r="DN479" s="625"/>
      <c r="DO479" s="625"/>
      <c r="DP479" s="625"/>
    </row>
    <row r="480" spans="1:120" ht="38.25" customHeight="1">
      <c r="A480" s="54">
        <v>419</v>
      </c>
      <c r="B480" s="54">
        <v>316</v>
      </c>
      <c r="C480" s="59" t="s">
        <v>99</v>
      </c>
      <c r="D480" s="56">
        <v>2021</v>
      </c>
      <c r="E480" s="81" t="s">
        <v>2485</v>
      </c>
      <c r="F480" s="134">
        <v>44414</v>
      </c>
      <c r="G480" s="623" t="s">
        <v>7638</v>
      </c>
      <c r="H480" s="59" t="s">
        <v>102</v>
      </c>
      <c r="I480" s="61" t="s">
        <v>7639</v>
      </c>
      <c r="J480" s="61" t="s">
        <v>7640</v>
      </c>
      <c r="K480" s="61" t="s">
        <v>7641</v>
      </c>
      <c r="L480" s="60" t="s">
        <v>146</v>
      </c>
      <c r="M480" s="642" t="s">
        <v>7642</v>
      </c>
      <c r="N480" s="768"/>
      <c r="O480" s="81">
        <v>1</v>
      </c>
      <c r="P480" s="81" t="s">
        <v>7643</v>
      </c>
      <c r="Q480" s="59" t="s">
        <v>2521</v>
      </c>
      <c r="R480" s="81" t="s">
        <v>2522</v>
      </c>
      <c r="S480" s="134">
        <v>44440</v>
      </c>
      <c r="T480" s="134">
        <v>44561</v>
      </c>
      <c r="U480" s="774"/>
      <c r="V480" s="626"/>
      <c r="W480" s="65">
        <v>44561</v>
      </c>
      <c r="X480" s="626"/>
      <c r="Y480" s="626"/>
      <c r="Z480" s="626"/>
      <c r="AA480" s="626"/>
      <c r="AB480" s="626"/>
      <c r="AC480" s="626"/>
      <c r="AD480" s="626"/>
      <c r="AE480" s="626"/>
      <c r="AF480" s="626"/>
      <c r="AG480" s="626"/>
      <c r="AH480" s="626"/>
      <c r="AI480" s="626"/>
      <c r="AJ480" s="626"/>
      <c r="AK480" s="626"/>
      <c r="AL480" s="626"/>
      <c r="AM480" s="626"/>
      <c r="AN480" s="626"/>
      <c r="AO480" s="626"/>
      <c r="AP480" s="626"/>
      <c r="AQ480" s="626"/>
      <c r="AR480" s="626"/>
      <c r="AS480" s="626"/>
      <c r="AT480" s="626"/>
      <c r="AU480" s="626"/>
      <c r="AV480" s="660"/>
      <c r="AW480" s="626"/>
      <c r="AX480" s="626"/>
      <c r="AY480" s="626"/>
      <c r="AZ480" s="626"/>
      <c r="BA480" s="730"/>
      <c r="BB480" s="54"/>
      <c r="BC480" s="626"/>
      <c r="BD480" s="660"/>
      <c r="BE480" s="626"/>
      <c r="BF480" s="626"/>
      <c r="BG480" s="626"/>
      <c r="BH480" s="631"/>
      <c r="BI480" s="730"/>
      <c r="BJ480" s="54"/>
      <c r="BK480" s="626"/>
      <c r="BL480" s="71">
        <v>44500</v>
      </c>
      <c r="BM480" s="56" t="s">
        <v>7644</v>
      </c>
      <c r="BN480" s="68">
        <v>0.02</v>
      </c>
      <c r="BO480" s="75">
        <v>44508</v>
      </c>
      <c r="BP480" s="368" t="s">
        <v>7645</v>
      </c>
      <c r="BQ480" s="626" t="s">
        <v>2420</v>
      </c>
      <c r="BR480" s="71">
        <v>44516</v>
      </c>
      <c r="BS480" s="627" t="s">
        <v>7646</v>
      </c>
      <c r="BT480" s="54" t="s">
        <v>128</v>
      </c>
      <c r="BU480" s="68">
        <v>0</v>
      </c>
      <c r="BV480" s="54" t="s">
        <v>133</v>
      </c>
      <c r="BW480" s="54"/>
      <c r="BX480" s="54"/>
      <c r="BY480" s="54"/>
      <c r="BZ480" s="75">
        <v>44630</v>
      </c>
      <c r="CA480" s="67" t="s">
        <v>7647</v>
      </c>
      <c r="CB480" s="56" t="s">
        <v>2527</v>
      </c>
      <c r="CC480" s="54">
        <v>1</v>
      </c>
      <c r="CD480" s="54" t="s">
        <v>257</v>
      </c>
      <c r="CE480" s="54"/>
      <c r="CF480" s="54"/>
      <c r="CG480" s="54"/>
      <c r="CH480" s="54"/>
      <c r="CI480" s="54"/>
      <c r="CJ480" s="54"/>
      <c r="CK480" s="54"/>
      <c r="CL480" s="54"/>
      <c r="CM480" s="54"/>
      <c r="CN480" s="54"/>
      <c r="CO480" s="54" t="s">
        <v>260</v>
      </c>
      <c r="CP480" s="54" t="s">
        <v>260</v>
      </c>
      <c r="CQ480" s="54" t="s">
        <v>4218</v>
      </c>
      <c r="CR480" s="67" t="s">
        <v>7648</v>
      </c>
      <c r="CS480" s="56" t="s">
        <v>2531</v>
      </c>
      <c r="CT480" s="71">
        <v>44630</v>
      </c>
      <c r="CU480" s="54" t="s">
        <v>310</v>
      </c>
      <c r="CV480" s="58" t="s">
        <v>2532</v>
      </c>
      <c r="CW480" s="625"/>
      <c r="CX480" s="625"/>
      <c r="CY480" s="625"/>
      <c r="CZ480" s="625"/>
      <c r="DA480" s="625"/>
      <c r="DB480" s="625"/>
      <c r="DC480" s="625"/>
      <c r="DD480" s="625"/>
      <c r="DE480" s="625"/>
      <c r="DF480" s="625"/>
      <c r="DG480" s="625"/>
      <c r="DH480" s="625"/>
      <c r="DI480" s="625"/>
      <c r="DJ480" s="625"/>
      <c r="DK480" s="625"/>
      <c r="DL480" s="625"/>
      <c r="DM480" s="625"/>
      <c r="DN480" s="625"/>
      <c r="DO480" s="625"/>
      <c r="DP480" s="625"/>
    </row>
    <row r="481" spans="1:120" ht="38.25" customHeight="1">
      <c r="A481" s="54">
        <v>422</v>
      </c>
      <c r="B481" s="54">
        <v>318</v>
      </c>
      <c r="C481" s="59" t="s">
        <v>99</v>
      </c>
      <c r="D481" s="56">
        <v>2021</v>
      </c>
      <c r="E481" s="56" t="s">
        <v>2580</v>
      </c>
      <c r="F481" s="65">
        <v>44420</v>
      </c>
      <c r="G481" s="368" t="s">
        <v>7649</v>
      </c>
      <c r="H481" s="59" t="s">
        <v>102</v>
      </c>
      <c r="I481" s="58" t="s">
        <v>7650</v>
      </c>
      <c r="J481" s="58" t="s">
        <v>7651</v>
      </c>
      <c r="K481" s="58" t="s">
        <v>7652</v>
      </c>
      <c r="L481" s="60" t="s">
        <v>146</v>
      </c>
      <c r="M481" s="368" t="s">
        <v>7653</v>
      </c>
      <c r="N481" s="747"/>
      <c r="O481" s="56">
        <v>2</v>
      </c>
      <c r="P481" s="56" t="s">
        <v>3866</v>
      </c>
      <c r="Q481" s="59" t="s">
        <v>696</v>
      </c>
      <c r="R481" s="56" t="s">
        <v>2630</v>
      </c>
      <c r="S481" s="65">
        <v>44440</v>
      </c>
      <c r="T481" s="65">
        <v>44711</v>
      </c>
      <c r="U481" s="774"/>
      <c r="V481" s="626"/>
      <c r="W481" s="65">
        <v>44711</v>
      </c>
      <c r="X481" s="626"/>
      <c r="Y481" s="626"/>
      <c r="Z481" s="626"/>
      <c r="AA481" s="626"/>
      <c r="AB481" s="626"/>
      <c r="AC481" s="626"/>
      <c r="AD481" s="626"/>
      <c r="AE481" s="626"/>
      <c r="AF481" s="626"/>
      <c r="AG481" s="626"/>
      <c r="AH481" s="626"/>
      <c r="AI481" s="626"/>
      <c r="AJ481" s="626"/>
      <c r="AK481" s="626"/>
      <c r="AL481" s="626"/>
      <c r="AM481" s="626"/>
      <c r="AN481" s="626"/>
      <c r="AO481" s="626"/>
      <c r="AP481" s="626"/>
      <c r="AQ481" s="626"/>
      <c r="AR481" s="626"/>
      <c r="AS481" s="626"/>
      <c r="AT481" s="626"/>
      <c r="AU481" s="626"/>
      <c r="AV481" s="660"/>
      <c r="AW481" s="626"/>
      <c r="AX481" s="626"/>
      <c r="AY481" s="626"/>
      <c r="AZ481" s="626"/>
      <c r="BA481" s="730"/>
      <c r="BB481" s="54"/>
      <c r="BC481" s="626"/>
      <c r="BD481" s="660"/>
      <c r="BE481" s="626"/>
      <c r="BF481" s="626"/>
      <c r="BG481" s="626"/>
      <c r="BH481" s="631"/>
      <c r="BI481" s="730"/>
      <c r="BJ481" s="54"/>
      <c r="BK481" s="626"/>
      <c r="BL481" s="71">
        <v>44500</v>
      </c>
      <c r="BM481" s="627" t="s">
        <v>7654</v>
      </c>
      <c r="BN481" s="68">
        <v>1</v>
      </c>
      <c r="BO481" s="71">
        <v>44508</v>
      </c>
      <c r="BP481" s="368" t="s">
        <v>7655</v>
      </c>
      <c r="BQ481" s="56" t="s">
        <v>2420</v>
      </c>
      <c r="BR481" s="71">
        <v>44519</v>
      </c>
      <c r="BS481" s="653" t="s">
        <v>2726</v>
      </c>
      <c r="BT481" s="54" t="s">
        <v>123</v>
      </c>
      <c r="BU481" s="54">
        <v>33</v>
      </c>
      <c r="BV481" s="54" t="s">
        <v>133</v>
      </c>
      <c r="BW481" s="71">
        <v>44627</v>
      </c>
      <c r="BX481" s="56" t="s">
        <v>7656</v>
      </c>
      <c r="BY481" s="68">
        <v>1</v>
      </c>
      <c r="BZ481" s="57">
        <v>44630</v>
      </c>
      <c r="CA481" s="181" t="s">
        <v>2728</v>
      </c>
      <c r="CB481" s="56" t="s">
        <v>709</v>
      </c>
      <c r="CC481" s="54"/>
      <c r="CD481" s="54" t="s">
        <v>257</v>
      </c>
      <c r="CE481" s="54"/>
      <c r="CF481" s="54"/>
      <c r="CG481" s="54"/>
      <c r="CH481" s="54"/>
      <c r="CI481" s="54"/>
      <c r="CJ481" s="54"/>
      <c r="CK481" s="54"/>
      <c r="CL481" s="54"/>
      <c r="CM481" s="54"/>
      <c r="CN481" s="54"/>
      <c r="CO481" s="54"/>
      <c r="CP481" s="54"/>
      <c r="CQ481" s="54" t="s">
        <v>4218</v>
      </c>
      <c r="CR481" s="626"/>
      <c r="CS481" s="626"/>
      <c r="CT481" s="54"/>
      <c r="CU481" s="626"/>
      <c r="CV481" s="626"/>
      <c r="CW481" s="752"/>
      <c r="CX481" s="626"/>
      <c r="CY481" s="626"/>
      <c r="CZ481" s="626"/>
      <c r="DA481" s="626"/>
      <c r="DB481" s="626"/>
      <c r="DC481" s="626"/>
      <c r="DD481" s="626"/>
      <c r="DE481" s="626"/>
      <c r="DF481" s="626"/>
      <c r="DG481" s="626"/>
      <c r="DH481" s="626"/>
      <c r="DI481" s="626"/>
      <c r="DJ481" s="626"/>
      <c r="DK481" s="626"/>
      <c r="DL481" s="626"/>
      <c r="DM481" s="626"/>
      <c r="DN481" s="626"/>
      <c r="DO481" s="626"/>
      <c r="DP481" s="626"/>
    </row>
    <row r="482" spans="1:120" ht="38.25" customHeight="1">
      <c r="A482" s="54">
        <v>423</v>
      </c>
      <c r="B482" s="54">
        <v>319</v>
      </c>
      <c r="C482" s="59" t="s">
        <v>99</v>
      </c>
      <c r="D482" s="56">
        <v>2021</v>
      </c>
      <c r="E482" s="56" t="s">
        <v>2580</v>
      </c>
      <c r="F482" s="65">
        <v>44420</v>
      </c>
      <c r="G482" s="623" t="s">
        <v>7657</v>
      </c>
      <c r="H482" s="59" t="s">
        <v>102</v>
      </c>
      <c r="I482" s="58" t="s">
        <v>7658</v>
      </c>
      <c r="J482" s="58" t="s">
        <v>7659</v>
      </c>
      <c r="K482" s="61" t="s">
        <v>7660</v>
      </c>
      <c r="L482" s="60" t="s">
        <v>146</v>
      </c>
      <c r="M482" s="623" t="s">
        <v>7661</v>
      </c>
      <c r="N482" s="747"/>
      <c r="O482" s="56">
        <v>1</v>
      </c>
      <c r="P482" s="56" t="s">
        <v>2636</v>
      </c>
      <c r="Q482" s="59" t="s">
        <v>696</v>
      </c>
      <c r="R482" s="56" t="s">
        <v>2630</v>
      </c>
      <c r="S482" s="57">
        <v>44470</v>
      </c>
      <c r="T482" s="57">
        <v>44561</v>
      </c>
      <c r="U482" s="774"/>
      <c r="V482" s="626"/>
      <c r="W482" s="64">
        <v>44663</v>
      </c>
      <c r="X482" s="626"/>
      <c r="Y482" s="626"/>
      <c r="Z482" s="626"/>
      <c r="AA482" s="626"/>
      <c r="AB482" s="626"/>
      <c r="AC482" s="626"/>
      <c r="AD482" s="626"/>
      <c r="AE482" s="626"/>
      <c r="AF482" s="626"/>
      <c r="AG482" s="626"/>
      <c r="AH482" s="626"/>
      <c r="AI482" s="626"/>
      <c r="AJ482" s="626"/>
      <c r="AK482" s="626"/>
      <c r="AL482" s="626"/>
      <c r="AM482" s="626"/>
      <c r="AN482" s="626"/>
      <c r="AO482" s="626"/>
      <c r="AP482" s="626"/>
      <c r="AQ482" s="626"/>
      <c r="AR482" s="626"/>
      <c r="AS482" s="626"/>
      <c r="AT482" s="626"/>
      <c r="AU482" s="626"/>
      <c r="AV482" s="660"/>
      <c r="AW482" s="626"/>
      <c r="AX482" s="626"/>
      <c r="AY482" s="626"/>
      <c r="AZ482" s="626"/>
      <c r="BA482" s="730"/>
      <c r="BB482" s="54"/>
      <c r="BC482" s="626"/>
      <c r="BD482" s="660"/>
      <c r="BE482" s="626"/>
      <c r="BF482" s="626"/>
      <c r="BG482" s="626"/>
      <c r="BH482" s="631"/>
      <c r="BI482" s="730"/>
      <c r="BJ482" s="54"/>
      <c r="BK482" s="626"/>
      <c r="BL482" s="71">
        <v>44500</v>
      </c>
      <c r="BM482" s="627" t="s">
        <v>7662</v>
      </c>
      <c r="BN482" s="54">
        <v>0</v>
      </c>
      <c r="BO482" s="71">
        <v>44508</v>
      </c>
      <c r="BP482" s="368" t="s">
        <v>7663</v>
      </c>
      <c r="BQ482" s="56" t="s">
        <v>2420</v>
      </c>
      <c r="BR482" s="71">
        <v>44519</v>
      </c>
      <c r="BS482" s="638" t="s">
        <v>2623</v>
      </c>
      <c r="BT482" s="54" t="s">
        <v>123</v>
      </c>
      <c r="BU482" s="54">
        <v>0</v>
      </c>
      <c r="BV482" s="54" t="s">
        <v>133</v>
      </c>
      <c r="BW482" s="71">
        <v>44627</v>
      </c>
      <c r="BX482" s="56" t="s">
        <v>7664</v>
      </c>
      <c r="BY482" s="68">
        <v>1</v>
      </c>
      <c r="BZ482" s="57">
        <v>44630</v>
      </c>
      <c r="CA482" s="318" t="s">
        <v>2638</v>
      </c>
      <c r="CB482" s="56" t="s">
        <v>709</v>
      </c>
      <c r="CC482" s="54"/>
      <c r="CD482" s="54" t="s">
        <v>257</v>
      </c>
      <c r="CE482" s="57">
        <v>44662</v>
      </c>
      <c r="CF482" s="318" t="s">
        <v>2638</v>
      </c>
      <c r="CG482" s="56" t="s">
        <v>135</v>
      </c>
      <c r="CH482" s="68">
        <v>1</v>
      </c>
      <c r="CI482" s="54" t="s">
        <v>257</v>
      </c>
      <c r="CJ482" s="71">
        <v>44683</v>
      </c>
      <c r="CK482" s="56" t="s">
        <v>2626</v>
      </c>
      <c r="CL482" s="56" t="s">
        <v>135</v>
      </c>
      <c r="CM482" s="68">
        <v>1</v>
      </c>
      <c r="CN482" s="54" t="s">
        <v>257</v>
      </c>
      <c r="CO482" s="54" t="s">
        <v>260</v>
      </c>
      <c r="CP482" s="54" t="s">
        <v>260</v>
      </c>
      <c r="CQ482" s="54" t="s">
        <v>4218</v>
      </c>
      <c r="CR482" s="56" t="s">
        <v>2626</v>
      </c>
      <c r="CS482" s="56" t="s">
        <v>135</v>
      </c>
      <c r="CT482" s="71">
        <v>44683</v>
      </c>
      <c r="CU482" s="54" t="s">
        <v>126</v>
      </c>
      <c r="CV482" s="626"/>
      <c r="CW482" s="752"/>
      <c r="CX482" s="626"/>
      <c r="CY482" s="626"/>
      <c r="CZ482" s="626"/>
      <c r="DA482" s="626"/>
      <c r="DB482" s="626"/>
      <c r="DC482" s="626"/>
      <c r="DD482" s="626"/>
      <c r="DE482" s="626"/>
      <c r="DF482" s="626"/>
      <c r="DG482" s="626"/>
      <c r="DH482" s="626"/>
      <c r="DI482" s="626"/>
      <c r="DJ482" s="626"/>
      <c r="DK482" s="626"/>
      <c r="DL482" s="626"/>
      <c r="DM482" s="626"/>
      <c r="DN482" s="626"/>
      <c r="DO482" s="626"/>
      <c r="DP482" s="626"/>
    </row>
    <row r="483" spans="1:120" ht="38.25" customHeight="1">
      <c r="A483" s="54">
        <v>427</v>
      </c>
      <c r="B483" s="54">
        <v>323</v>
      </c>
      <c r="C483" s="59" t="s">
        <v>99</v>
      </c>
      <c r="D483" s="56">
        <v>2021</v>
      </c>
      <c r="E483" s="56" t="s">
        <v>2580</v>
      </c>
      <c r="F483" s="65">
        <v>44420</v>
      </c>
      <c r="G483" s="368" t="s">
        <v>7665</v>
      </c>
      <c r="H483" s="59" t="s">
        <v>102</v>
      </c>
      <c r="I483" s="58" t="s">
        <v>7666</v>
      </c>
      <c r="J483" s="58" t="s">
        <v>7667</v>
      </c>
      <c r="K483" s="58" t="s">
        <v>2602</v>
      </c>
      <c r="L483" s="60" t="s">
        <v>146</v>
      </c>
      <c r="M483" s="623" t="s">
        <v>7668</v>
      </c>
      <c r="N483" s="747"/>
      <c r="O483" s="54">
        <v>1</v>
      </c>
      <c r="P483" s="56" t="s">
        <v>7669</v>
      </c>
      <c r="Q483" s="59" t="s">
        <v>696</v>
      </c>
      <c r="R483" s="56" t="s">
        <v>1529</v>
      </c>
      <c r="S483" s="57">
        <v>44440</v>
      </c>
      <c r="T483" s="57">
        <v>44469</v>
      </c>
      <c r="U483" s="774"/>
      <c r="V483" s="626"/>
      <c r="W483" s="65">
        <v>44469</v>
      </c>
      <c r="X483" s="626"/>
      <c r="Y483" s="626"/>
      <c r="Z483" s="626"/>
      <c r="AA483" s="626"/>
      <c r="AB483" s="626"/>
      <c r="AC483" s="626"/>
      <c r="AD483" s="626"/>
      <c r="AE483" s="626"/>
      <c r="AF483" s="626"/>
      <c r="AG483" s="626"/>
      <c r="AH483" s="626"/>
      <c r="AI483" s="626"/>
      <c r="AJ483" s="626"/>
      <c r="AK483" s="626"/>
      <c r="AL483" s="626"/>
      <c r="AM483" s="626"/>
      <c r="AN483" s="626"/>
      <c r="AO483" s="626"/>
      <c r="AP483" s="626"/>
      <c r="AQ483" s="626"/>
      <c r="AR483" s="626"/>
      <c r="AS483" s="626"/>
      <c r="AT483" s="626"/>
      <c r="AU483" s="626"/>
      <c r="AV483" s="660"/>
      <c r="AW483" s="626"/>
      <c r="AX483" s="626"/>
      <c r="AY483" s="626"/>
      <c r="AZ483" s="626"/>
      <c r="BA483" s="730"/>
      <c r="BB483" s="54"/>
      <c r="BC483" s="626"/>
      <c r="BD483" s="660"/>
      <c r="BE483" s="626"/>
      <c r="BF483" s="626"/>
      <c r="BG483" s="626"/>
      <c r="BH483" s="631"/>
      <c r="BI483" s="730"/>
      <c r="BJ483" s="54"/>
      <c r="BK483" s="626"/>
      <c r="BL483" s="71">
        <v>44500</v>
      </c>
      <c r="BM483" s="627" t="s">
        <v>2706</v>
      </c>
      <c r="BN483" s="68">
        <v>1</v>
      </c>
      <c r="BO483" s="71">
        <v>44508</v>
      </c>
      <c r="BP483" s="368" t="s">
        <v>7670</v>
      </c>
      <c r="BQ483" s="56" t="s">
        <v>1123</v>
      </c>
      <c r="BR483" s="71">
        <v>44519</v>
      </c>
      <c r="BS483" s="638" t="s">
        <v>706</v>
      </c>
      <c r="BT483" s="54" t="s">
        <v>123</v>
      </c>
      <c r="BU483" s="54">
        <v>100</v>
      </c>
      <c r="BV483" s="54" t="s">
        <v>257</v>
      </c>
      <c r="BW483" s="71">
        <v>44627</v>
      </c>
      <c r="BX483" s="56" t="s">
        <v>7671</v>
      </c>
      <c r="BY483" s="68">
        <v>1</v>
      </c>
      <c r="BZ483" s="57">
        <v>44630</v>
      </c>
      <c r="CA483" s="58" t="s">
        <v>2709</v>
      </c>
      <c r="CB483" s="56" t="s">
        <v>709</v>
      </c>
      <c r="CC483" s="54"/>
      <c r="CD483" s="54" t="s">
        <v>257</v>
      </c>
      <c r="CE483" s="54"/>
      <c r="CF483" s="54"/>
      <c r="CG483" s="54"/>
      <c r="CH483" s="54"/>
      <c r="CI483" s="54"/>
      <c r="CJ483" s="54"/>
      <c r="CK483" s="54"/>
      <c r="CL483" s="54"/>
      <c r="CM483" s="54"/>
      <c r="CN483" s="54"/>
      <c r="CO483" s="54"/>
      <c r="CP483" s="54"/>
      <c r="CQ483" s="54" t="s">
        <v>4218</v>
      </c>
      <c r="CR483" s="626"/>
      <c r="CS483" s="626"/>
      <c r="CT483" s="54"/>
      <c r="CU483" s="626"/>
      <c r="CV483" s="626"/>
      <c r="CW483" s="752"/>
      <c r="CX483" s="626"/>
      <c r="CY483" s="626"/>
      <c r="CZ483" s="626"/>
      <c r="DA483" s="626"/>
      <c r="DB483" s="626"/>
      <c r="DC483" s="626"/>
      <c r="DD483" s="626"/>
      <c r="DE483" s="626"/>
      <c r="DF483" s="626"/>
      <c r="DG483" s="626"/>
      <c r="DH483" s="626"/>
      <c r="DI483" s="626"/>
      <c r="DJ483" s="626"/>
      <c r="DK483" s="626"/>
      <c r="DL483" s="626"/>
      <c r="DM483" s="626"/>
      <c r="DN483" s="626"/>
      <c r="DO483" s="626"/>
      <c r="DP483" s="626"/>
    </row>
    <row r="484" spans="1:120" ht="38.25" customHeight="1">
      <c r="A484" s="54">
        <v>428</v>
      </c>
      <c r="B484" s="54">
        <v>324</v>
      </c>
      <c r="C484" s="59" t="s">
        <v>99</v>
      </c>
      <c r="D484" s="56">
        <v>2021</v>
      </c>
      <c r="E484" s="56" t="s">
        <v>2580</v>
      </c>
      <c r="F484" s="65">
        <v>44420</v>
      </c>
      <c r="G484" s="368" t="s">
        <v>7672</v>
      </c>
      <c r="H484" s="59" t="s">
        <v>102</v>
      </c>
      <c r="I484" s="58" t="s">
        <v>2616</v>
      </c>
      <c r="J484" s="58" t="s">
        <v>2617</v>
      </c>
      <c r="K484" s="58" t="s">
        <v>2618</v>
      </c>
      <c r="L484" s="660" t="s">
        <v>146</v>
      </c>
      <c r="M484" s="623" t="s">
        <v>7567</v>
      </c>
      <c r="N484" s="732"/>
      <c r="O484" s="54">
        <v>2</v>
      </c>
      <c r="P484" s="56" t="s">
        <v>2636</v>
      </c>
      <c r="Q484" s="59" t="s">
        <v>696</v>
      </c>
      <c r="R484" s="54" t="s">
        <v>1529</v>
      </c>
      <c r="S484" s="57">
        <v>44470</v>
      </c>
      <c r="T484" s="57">
        <v>44711</v>
      </c>
      <c r="U484" s="774"/>
      <c r="V484" s="626"/>
      <c r="W484" s="65">
        <v>44711</v>
      </c>
      <c r="X484" s="734"/>
      <c r="Y484" s="734"/>
      <c r="Z484" s="734"/>
      <c r="AA484" s="734"/>
      <c r="AB484" s="734"/>
      <c r="AC484" s="734"/>
      <c r="AD484" s="734"/>
      <c r="AE484" s="734"/>
      <c r="AF484" s="734"/>
      <c r="AG484" s="734"/>
      <c r="AH484" s="734"/>
      <c r="AI484" s="734"/>
      <c r="AJ484" s="734"/>
      <c r="AK484" s="734"/>
      <c r="AL484" s="734"/>
      <c r="AM484" s="734"/>
      <c r="AN484" s="734"/>
      <c r="AO484" s="734"/>
      <c r="AP484" s="734"/>
      <c r="AQ484" s="734"/>
      <c r="AR484" s="734"/>
      <c r="AS484" s="734"/>
      <c r="AT484" s="734"/>
      <c r="AU484" s="734"/>
      <c r="AV484" s="775"/>
      <c r="AW484" s="734"/>
      <c r="AX484" s="734"/>
      <c r="AY484" s="734"/>
      <c r="AZ484" s="734"/>
      <c r="BA484" s="776"/>
      <c r="BB484" s="98"/>
      <c r="BC484" s="734"/>
      <c r="BD484" s="775"/>
      <c r="BE484" s="734"/>
      <c r="BF484" s="734"/>
      <c r="BG484" s="734"/>
      <c r="BH484" s="735"/>
      <c r="BI484" s="776"/>
      <c r="BJ484" s="98"/>
      <c r="BK484" s="734"/>
      <c r="BL484" s="110">
        <v>44500</v>
      </c>
      <c r="BM484" s="737" t="s">
        <v>7673</v>
      </c>
      <c r="BN484" s="109">
        <v>1</v>
      </c>
      <c r="BO484" s="110">
        <v>44508</v>
      </c>
      <c r="BP484" s="731" t="s">
        <v>7674</v>
      </c>
      <c r="BQ484" s="98" t="s">
        <v>1123</v>
      </c>
      <c r="BR484" s="71">
        <v>44519</v>
      </c>
      <c r="BS484" s="638" t="s">
        <v>7675</v>
      </c>
      <c r="BT484" s="54" t="s">
        <v>123</v>
      </c>
      <c r="BU484" s="54">
        <v>50</v>
      </c>
      <c r="BV484" s="54" t="s">
        <v>133</v>
      </c>
      <c r="BW484" s="75">
        <v>44627</v>
      </c>
      <c r="BX484" s="66" t="s">
        <v>7664</v>
      </c>
      <c r="BY484" s="68">
        <v>1</v>
      </c>
      <c r="BZ484" s="57">
        <v>44630</v>
      </c>
      <c r="CA484" s="58" t="s">
        <v>7568</v>
      </c>
      <c r="CB484" s="56" t="s">
        <v>709</v>
      </c>
      <c r="CC484" s="54"/>
      <c r="CD484" s="54" t="s">
        <v>257</v>
      </c>
      <c r="CE484" s="54"/>
      <c r="CF484" s="54"/>
      <c r="CG484" s="54"/>
      <c r="CH484" s="54"/>
      <c r="CI484" s="54"/>
      <c r="CJ484" s="54"/>
      <c r="CK484" s="54"/>
      <c r="CL484" s="54"/>
      <c r="CM484" s="54"/>
      <c r="CN484" s="54"/>
      <c r="CO484" s="54"/>
      <c r="CP484" s="54"/>
      <c r="CQ484" s="54" t="s">
        <v>4218</v>
      </c>
      <c r="CR484" s="626"/>
      <c r="CS484" s="626"/>
      <c r="CT484" s="54"/>
      <c r="CU484" s="626"/>
      <c r="CV484" s="626"/>
      <c r="CW484" s="752"/>
      <c r="CX484" s="626"/>
      <c r="CY484" s="626"/>
      <c r="CZ484" s="626"/>
      <c r="DA484" s="626"/>
      <c r="DB484" s="626"/>
      <c r="DC484" s="626"/>
      <c r="DD484" s="626"/>
      <c r="DE484" s="626"/>
      <c r="DF484" s="626"/>
      <c r="DG484" s="626"/>
      <c r="DH484" s="626"/>
      <c r="DI484" s="626"/>
      <c r="DJ484" s="626"/>
      <c r="DK484" s="626"/>
      <c r="DL484" s="626"/>
      <c r="DM484" s="626"/>
      <c r="DN484" s="626"/>
      <c r="DO484" s="626"/>
      <c r="DP484" s="626"/>
    </row>
    <row r="485" spans="1:120" ht="38.25" customHeight="1">
      <c r="A485" s="54">
        <v>0</v>
      </c>
      <c r="B485" s="54">
        <v>325</v>
      </c>
      <c r="C485" s="59" t="s">
        <v>99</v>
      </c>
      <c r="D485" s="56">
        <v>2021</v>
      </c>
      <c r="E485" s="56" t="s">
        <v>2580</v>
      </c>
      <c r="F485" s="65">
        <v>44420</v>
      </c>
      <c r="G485" s="368" t="s">
        <v>7676</v>
      </c>
      <c r="H485" s="59" t="s">
        <v>102</v>
      </c>
      <c r="I485" s="58" t="s">
        <v>2616</v>
      </c>
      <c r="J485" s="58" t="s">
        <v>2617</v>
      </c>
      <c r="K485" s="58" t="s">
        <v>2618</v>
      </c>
      <c r="L485" s="60" t="s">
        <v>146</v>
      </c>
      <c r="M485" s="623" t="s">
        <v>7677</v>
      </c>
      <c r="N485" s="732"/>
      <c r="O485" s="54">
        <v>2</v>
      </c>
      <c r="P485" s="56" t="s">
        <v>2636</v>
      </c>
      <c r="Q485" s="59" t="s">
        <v>696</v>
      </c>
      <c r="R485" s="54" t="s">
        <v>1529</v>
      </c>
      <c r="S485" s="57">
        <v>44470</v>
      </c>
      <c r="T485" s="57">
        <v>44711</v>
      </c>
      <c r="U485" s="774"/>
      <c r="V485" s="626"/>
      <c r="W485" s="65">
        <v>44711</v>
      </c>
      <c r="X485" s="734"/>
      <c r="Y485" s="734"/>
      <c r="Z485" s="734"/>
      <c r="AA485" s="734"/>
      <c r="AB485" s="734"/>
      <c r="AC485" s="734"/>
      <c r="AD485" s="734"/>
      <c r="AE485" s="734"/>
      <c r="AF485" s="734"/>
      <c r="AG485" s="734"/>
      <c r="AH485" s="734"/>
      <c r="AI485" s="734"/>
      <c r="AJ485" s="734"/>
      <c r="AK485" s="734"/>
      <c r="AL485" s="734"/>
      <c r="AM485" s="734"/>
      <c r="AN485" s="734"/>
      <c r="AO485" s="734"/>
      <c r="AP485" s="734"/>
      <c r="AQ485" s="734"/>
      <c r="AR485" s="734"/>
      <c r="AS485" s="734"/>
      <c r="AT485" s="734"/>
      <c r="AU485" s="734"/>
      <c r="AV485" s="775"/>
      <c r="AW485" s="734"/>
      <c r="AX485" s="734"/>
      <c r="AY485" s="734"/>
      <c r="AZ485" s="734"/>
      <c r="BA485" s="776"/>
      <c r="BB485" s="98"/>
      <c r="BC485" s="734"/>
      <c r="BD485" s="775"/>
      <c r="BE485" s="734"/>
      <c r="BF485" s="734"/>
      <c r="BG485" s="734"/>
      <c r="BH485" s="735"/>
      <c r="BI485" s="776"/>
      <c r="BJ485" s="98"/>
      <c r="BK485" s="734"/>
      <c r="BL485" s="110">
        <v>44500</v>
      </c>
      <c r="BM485" s="737" t="s">
        <v>7678</v>
      </c>
      <c r="BN485" s="109">
        <v>0.5</v>
      </c>
      <c r="BO485" s="110">
        <v>44508</v>
      </c>
      <c r="BP485" s="731" t="s">
        <v>7679</v>
      </c>
      <c r="BQ485" s="100" t="s">
        <v>2607</v>
      </c>
      <c r="BR485" s="71">
        <v>44519</v>
      </c>
      <c r="BS485" s="638" t="s">
        <v>7675</v>
      </c>
      <c r="BT485" s="54" t="s">
        <v>123</v>
      </c>
      <c r="BU485" s="54">
        <v>50</v>
      </c>
      <c r="BV485" s="54" t="s">
        <v>133</v>
      </c>
      <c r="BW485" s="75">
        <v>44627</v>
      </c>
      <c r="BX485" s="66" t="s">
        <v>7664</v>
      </c>
      <c r="BY485" s="68">
        <v>1</v>
      </c>
      <c r="BZ485" s="57">
        <v>44630</v>
      </c>
      <c r="CA485" s="58" t="s">
        <v>7568</v>
      </c>
      <c r="CB485" s="56" t="s">
        <v>709</v>
      </c>
      <c r="CC485" s="54"/>
      <c r="CD485" s="54" t="s">
        <v>257</v>
      </c>
      <c r="CE485" s="54"/>
      <c r="CF485" s="54"/>
      <c r="CG485" s="54"/>
      <c r="CH485" s="54"/>
      <c r="CI485" s="54"/>
      <c r="CJ485" s="54"/>
      <c r="CK485" s="54"/>
      <c r="CL485" s="54"/>
      <c r="CM485" s="54"/>
      <c r="CN485" s="54"/>
      <c r="CO485" s="54"/>
      <c r="CP485" s="54"/>
      <c r="CQ485" s="54" t="s">
        <v>4218</v>
      </c>
      <c r="CR485" s="626"/>
      <c r="CS485" s="626"/>
      <c r="CT485" s="54"/>
      <c r="CU485" s="626"/>
      <c r="CV485" s="626"/>
      <c r="CW485" s="752"/>
      <c r="CX485" s="626"/>
      <c r="CY485" s="626"/>
      <c r="CZ485" s="626"/>
      <c r="DA485" s="626"/>
      <c r="DB485" s="626"/>
      <c r="DC485" s="626"/>
      <c r="DD485" s="626"/>
      <c r="DE485" s="626"/>
      <c r="DF485" s="626"/>
      <c r="DG485" s="626"/>
      <c r="DH485" s="626"/>
      <c r="DI485" s="626"/>
      <c r="DJ485" s="626"/>
      <c r="DK485" s="626"/>
      <c r="DL485" s="626"/>
      <c r="DM485" s="626"/>
      <c r="DN485" s="626"/>
      <c r="DO485" s="626"/>
      <c r="DP485" s="626"/>
    </row>
    <row r="486" spans="1:120" ht="38.25" customHeight="1">
      <c r="A486" s="54">
        <v>429</v>
      </c>
      <c r="B486" s="54">
        <v>326</v>
      </c>
      <c r="C486" s="59" t="s">
        <v>99</v>
      </c>
      <c r="D486" s="56">
        <v>2021</v>
      </c>
      <c r="E486" s="56" t="s">
        <v>2580</v>
      </c>
      <c r="F486" s="65">
        <v>44420</v>
      </c>
      <c r="G486" s="368" t="s">
        <v>7680</v>
      </c>
      <c r="H486" s="59" t="s">
        <v>102</v>
      </c>
      <c r="I486" s="58" t="s">
        <v>2616</v>
      </c>
      <c r="J486" s="58" t="s">
        <v>2617</v>
      </c>
      <c r="K486" s="58" t="s">
        <v>2618</v>
      </c>
      <c r="L486" s="60" t="s">
        <v>146</v>
      </c>
      <c r="M486" s="623" t="s">
        <v>7681</v>
      </c>
      <c r="N486" s="747"/>
      <c r="O486" s="54">
        <v>2</v>
      </c>
      <c r="P486" s="56" t="s">
        <v>2636</v>
      </c>
      <c r="Q486" s="59" t="s">
        <v>696</v>
      </c>
      <c r="R486" s="54" t="s">
        <v>1529</v>
      </c>
      <c r="S486" s="57">
        <v>44470</v>
      </c>
      <c r="T486" s="57">
        <v>44711</v>
      </c>
      <c r="U486" s="774"/>
      <c r="V486" s="626"/>
      <c r="W486" s="65">
        <v>44711</v>
      </c>
      <c r="X486" s="626"/>
      <c r="Y486" s="626"/>
      <c r="Z486" s="626"/>
      <c r="AA486" s="626"/>
      <c r="AB486" s="626"/>
      <c r="AC486" s="626"/>
      <c r="AD486" s="626"/>
      <c r="AE486" s="626"/>
      <c r="AF486" s="626"/>
      <c r="AG486" s="626"/>
      <c r="AH486" s="626"/>
      <c r="AI486" s="626"/>
      <c r="AJ486" s="626"/>
      <c r="AK486" s="626"/>
      <c r="AL486" s="626"/>
      <c r="AM486" s="626"/>
      <c r="AN486" s="626"/>
      <c r="AO486" s="626"/>
      <c r="AP486" s="626"/>
      <c r="AQ486" s="626"/>
      <c r="AR486" s="626"/>
      <c r="AS486" s="626"/>
      <c r="AT486" s="626"/>
      <c r="AU486" s="626"/>
      <c r="AV486" s="660"/>
      <c r="AW486" s="626"/>
      <c r="AX486" s="626"/>
      <c r="AY486" s="626"/>
      <c r="AZ486" s="626"/>
      <c r="BA486" s="730"/>
      <c r="BB486" s="54"/>
      <c r="BC486" s="626"/>
      <c r="BD486" s="660"/>
      <c r="BE486" s="626"/>
      <c r="BF486" s="626"/>
      <c r="BG486" s="626"/>
      <c r="BH486" s="631"/>
      <c r="BI486" s="730"/>
      <c r="BJ486" s="54"/>
      <c r="BK486" s="626"/>
      <c r="BL486" s="71">
        <v>44500</v>
      </c>
      <c r="BM486" s="627" t="s">
        <v>2621</v>
      </c>
      <c r="BN486" s="68">
        <v>0.6</v>
      </c>
      <c r="BO486" s="71">
        <v>44508</v>
      </c>
      <c r="BP486" s="368" t="s">
        <v>7682</v>
      </c>
      <c r="BQ486" s="56" t="s">
        <v>2607</v>
      </c>
      <c r="BR486" s="71">
        <v>44519</v>
      </c>
      <c r="BS486" s="638" t="s">
        <v>2623</v>
      </c>
      <c r="BT486" s="54" t="s">
        <v>123</v>
      </c>
      <c r="BU486" s="54">
        <v>0</v>
      </c>
      <c r="BV486" s="54" t="s">
        <v>133</v>
      </c>
      <c r="BW486" s="75">
        <v>44627</v>
      </c>
      <c r="BX486" s="66" t="s">
        <v>7664</v>
      </c>
      <c r="BY486" s="68">
        <v>1</v>
      </c>
      <c r="BZ486" s="57">
        <v>44630</v>
      </c>
      <c r="CA486" s="58" t="s">
        <v>7568</v>
      </c>
      <c r="CB486" s="56" t="s">
        <v>709</v>
      </c>
      <c r="CC486" s="54"/>
      <c r="CD486" s="54" t="s">
        <v>257</v>
      </c>
      <c r="CE486" s="54"/>
      <c r="CF486" s="54"/>
      <c r="CG486" s="54"/>
      <c r="CH486" s="54"/>
      <c r="CI486" s="54"/>
      <c r="CJ486" s="54"/>
      <c r="CK486" s="54"/>
      <c r="CL486" s="54"/>
      <c r="CM486" s="54"/>
      <c r="CN486" s="54"/>
      <c r="CO486" s="54"/>
      <c r="CP486" s="54"/>
      <c r="CQ486" s="54" t="s">
        <v>4218</v>
      </c>
      <c r="CR486" s="626"/>
      <c r="CS486" s="626"/>
      <c r="CT486" s="54"/>
      <c r="CU486" s="626"/>
      <c r="CV486" s="626"/>
      <c r="CW486" s="752"/>
      <c r="CX486" s="626"/>
      <c r="CY486" s="626"/>
      <c r="CZ486" s="626"/>
      <c r="DA486" s="626"/>
      <c r="DB486" s="626"/>
      <c r="DC486" s="626"/>
      <c r="DD486" s="626"/>
      <c r="DE486" s="626"/>
      <c r="DF486" s="626"/>
      <c r="DG486" s="626"/>
      <c r="DH486" s="626"/>
      <c r="DI486" s="626"/>
      <c r="DJ486" s="626"/>
      <c r="DK486" s="626"/>
      <c r="DL486" s="626"/>
      <c r="DM486" s="626"/>
      <c r="DN486" s="626"/>
      <c r="DO486" s="626"/>
      <c r="DP486" s="626"/>
    </row>
    <row r="487" spans="1:120" ht="38.25" customHeight="1">
      <c r="A487" s="54">
        <v>430</v>
      </c>
      <c r="B487" s="54">
        <v>327</v>
      </c>
      <c r="C487" s="59" t="s">
        <v>99</v>
      </c>
      <c r="D487" s="56">
        <v>2021</v>
      </c>
      <c r="E487" s="56" t="s">
        <v>2580</v>
      </c>
      <c r="F487" s="65">
        <v>44420</v>
      </c>
      <c r="G487" s="368" t="s">
        <v>7683</v>
      </c>
      <c r="H487" s="59" t="s">
        <v>102</v>
      </c>
      <c r="I487" s="58" t="s">
        <v>2617</v>
      </c>
      <c r="J487" s="58" t="s">
        <v>7684</v>
      </c>
      <c r="K487" s="58" t="s">
        <v>2618</v>
      </c>
      <c r="L487" s="60" t="s">
        <v>146</v>
      </c>
      <c r="M487" s="623" t="s">
        <v>7567</v>
      </c>
      <c r="N487" s="747"/>
      <c r="O487" s="54">
        <v>2</v>
      </c>
      <c r="P487" s="56" t="s">
        <v>2636</v>
      </c>
      <c r="Q487" s="59" t="s">
        <v>696</v>
      </c>
      <c r="R487" s="54" t="s">
        <v>1529</v>
      </c>
      <c r="S487" s="57">
        <v>44470</v>
      </c>
      <c r="T487" s="57">
        <v>44711</v>
      </c>
      <c r="U487" s="774"/>
      <c r="V487" s="626"/>
      <c r="W487" s="65">
        <v>44711</v>
      </c>
      <c r="X487" s="626"/>
      <c r="Y487" s="626"/>
      <c r="Z487" s="626"/>
      <c r="AA487" s="626"/>
      <c r="AB487" s="626"/>
      <c r="AC487" s="626"/>
      <c r="AD487" s="626"/>
      <c r="AE487" s="626"/>
      <c r="AF487" s="626"/>
      <c r="AG487" s="626"/>
      <c r="AH487" s="626"/>
      <c r="AI487" s="626"/>
      <c r="AJ487" s="626"/>
      <c r="AK487" s="626"/>
      <c r="AL487" s="626"/>
      <c r="AM487" s="626"/>
      <c r="AN487" s="626"/>
      <c r="AO487" s="626"/>
      <c r="AP487" s="626"/>
      <c r="AQ487" s="626"/>
      <c r="AR487" s="626"/>
      <c r="AS487" s="626"/>
      <c r="AT487" s="626"/>
      <c r="AU487" s="626"/>
      <c r="AV487" s="660"/>
      <c r="AW487" s="626"/>
      <c r="AX487" s="626"/>
      <c r="AY487" s="626"/>
      <c r="AZ487" s="626"/>
      <c r="BA487" s="730"/>
      <c r="BB487" s="54"/>
      <c r="BC487" s="626"/>
      <c r="BD487" s="660"/>
      <c r="BE487" s="626"/>
      <c r="BF487" s="626"/>
      <c r="BG487" s="626"/>
      <c r="BH487" s="631"/>
      <c r="BI487" s="730"/>
      <c r="BJ487" s="54"/>
      <c r="BK487" s="626"/>
      <c r="BL487" s="71">
        <v>44500</v>
      </c>
      <c r="BM487" s="627" t="s">
        <v>2621</v>
      </c>
      <c r="BN487" s="68">
        <v>0.6</v>
      </c>
      <c r="BO487" s="71">
        <v>44508</v>
      </c>
      <c r="BP487" s="368" t="s">
        <v>7682</v>
      </c>
      <c r="BQ487" s="56" t="s">
        <v>2607</v>
      </c>
      <c r="BR487" s="71">
        <v>44519</v>
      </c>
      <c r="BS487" s="638" t="s">
        <v>2623</v>
      </c>
      <c r="BT487" s="54" t="s">
        <v>123</v>
      </c>
      <c r="BU487" s="54">
        <v>0</v>
      </c>
      <c r="BV487" s="54" t="s">
        <v>133</v>
      </c>
      <c r="BW487" s="75">
        <v>44627</v>
      </c>
      <c r="BX487" s="66" t="s">
        <v>7664</v>
      </c>
      <c r="BY487" s="68">
        <v>1</v>
      </c>
      <c r="BZ487" s="57">
        <v>44630</v>
      </c>
      <c r="CA487" s="58" t="s">
        <v>7568</v>
      </c>
      <c r="CB487" s="56" t="s">
        <v>709</v>
      </c>
      <c r="CC487" s="54"/>
      <c r="CD487" s="54" t="s">
        <v>257</v>
      </c>
      <c r="CE487" s="54"/>
      <c r="CF487" s="54"/>
      <c r="CG487" s="54"/>
      <c r="CH487" s="54"/>
      <c r="CI487" s="54"/>
      <c r="CJ487" s="54"/>
      <c r="CK487" s="54"/>
      <c r="CL487" s="54"/>
      <c r="CM487" s="54"/>
      <c r="CN487" s="54"/>
      <c r="CO487" s="54"/>
      <c r="CP487" s="54"/>
      <c r="CQ487" s="54" t="s">
        <v>4218</v>
      </c>
      <c r="CR487" s="626"/>
      <c r="CS487" s="626"/>
      <c r="CT487" s="54"/>
      <c r="CU487" s="626"/>
      <c r="CV487" s="626"/>
      <c r="CW487" s="752"/>
      <c r="CX487" s="626"/>
      <c r="CY487" s="626"/>
      <c r="CZ487" s="626"/>
      <c r="DA487" s="626"/>
      <c r="DB487" s="626"/>
      <c r="DC487" s="626"/>
      <c r="DD487" s="626"/>
      <c r="DE487" s="626"/>
      <c r="DF487" s="626"/>
      <c r="DG487" s="626"/>
      <c r="DH487" s="626"/>
      <c r="DI487" s="626"/>
      <c r="DJ487" s="626"/>
      <c r="DK487" s="626"/>
      <c r="DL487" s="626"/>
      <c r="DM487" s="626"/>
      <c r="DN487" s="626"/>
      <c r="DO487" s="626"/>
      <c r="DP487" s="626"/>
    </row>
    <row r="488" spans="1:120" ht="38.25" customHeight="1">
      <c r="A488" s="54">
        <v>0</v>
      </c>
      <c r="B488" s="54">
        <v>328</v>
      </c>
      <c r="C488" s="59" t="s">
        <v>99</v>
      </c>
      <c r="D488" s="56">
        <v>2021</v>
      </c>
      <c r="E488" s="56" t="s">
        <v>2580</v>
      </c>
      <c r="F488" s="65">
        <v>44420</v>
      </c>
      <c r="G488" s="368" t="s">
        <v>7685</v>
      </c>
      <c r="H488" s="59" t="s">
        <v>102</v>
      </c>
      <c r="I488" s="58" t="s">
        <v>2617</v>
      </c>
      <c r="J488" s="58" t="s">
        <v>7684</v>
      </c>
      <c r="K488" s="58" t="s">
        <v>2618</v>
      </c>
      <c r="L488" s="60" t="s">
        <v>146</v>
      </c>
      <c r="M488" s="623" t="s">
        <v>7677</v>
      </c>
      <c r="N488" s="747"/>
      <c r="O488" s="54">
        <v>2</v>
      </c>
      <c r="P488" s="56" t="s">
        <v>2636</v>
      </c>
      <c r="Q488" s="59" t="s">
        <v>696</v>
      </c>
      <c r="R488" s="54" t="s">
        <v>1529</v>
      </c>
      <c r="S488" s="57">
        <v>44470</v>
      </c>
      <c r="T488" s="57">
        <v>44711</v>
      </c>
      <c r="U488" s="774"/>
      <c r="V488" s="626"/>
      <c r="W488" s="65">
        <v>44711</v>
      </c>
      <c r="X488" s="626"/>
      <c r="Y488" s="626"/>
      <c r="Z488" s="626"/>
      <c r="AA488" s="626"/>
      <c r="AB488" s="626"/>
      <c r="AC488" s="626"/>
      <c r="AD488" s="626"/>
      <c r="AE488" s="626"/>
      <c r="AF488" s="626"/>
      <c r="AG488" s="626"/>
      <c r="AH488" s="626"/>
      <c r="AI488" s="626"/>
      <c r="AJ488" s="626"/>
      <c r="AK488" s="626"/>
      <c r="AL488" s="626"/>
      <c r="AM488" s="626"/>
      <c r="AN488" s="626"/>
      <c r="AO488" s="626"/>
      <c r="AP488" s="626"/>
      <c r="AQ488" s="626"/>
      <c r="AR488" s="626"/>
      <c r="AS488" s="626"/>
      <c r="AT488" s="626"/>
      <c r="AU488" s="626"/>
      <c r="AV488" s="660"/>
      <c r="AW488" s="626"/>
      <c r="AX488" s="626"/>
      <c r="AY488" s="626"/>
      <c r="AZ488" s="626"/>
      <c r="BA488" s="730"/>
      <c r="BB488" s="54"/>
      <c r="BC488" s="626"/>
      <c r="BD488" s="660"/>
      <c r="BE488" s="626"/>
      <c r="BF488" s="626"/>
      <c r="BG488" s="626"/>
      <c r="BH488" s="631"/>
      <c r="BI488" s="730"/>
      <c r="BJ488" s="54"/>
      <c r="BK488" s="626"/>
      <c r="BL488" s="71">
        <v>44500</v>
      </c>
      <c r="BM488" s="627" t="s">
        <v>2621</v>
      </c>
      <c r="BN488" s="68">
        <v>0.6</v>
      </c>
      <c r="BO488" s="71">
        <v>44508</v>
      </c>
      <c r="BP488" s="368" t="s">
        <v>7686</v>
      </c>
      <c r="BQ488" s="56" t="s">
        <v>2607</v>
      </c>
      <c r="BR488" s="71">
        <v>44519</v>
      </c>
      <c r="BS488" s="638" t="s">
        <v>2623</v>
      </c>
      <c r="BT488" s="54" t="s">
        <v>123</v>
      </c>
      <c r="BU488" s="54">
        <v>0</v>
      </c>
      <c r="BV488" s="54" t="s">
        <v>133</v>
      </c>
      <c r="BW488" s="75">
        <v>44627</v>
      </c>
      <c r="BX488" s="66" t="s">
        <v>7664</v>
      </c>
      <c r="BY488" s="68">
        <v>1</v>
      </c>
      <c r="BZ488" s="57">
        <v>44630</v>
      </c>
      <c r="CA488" s="58" t="s">
        <v>7568</v>
      </c>
      <c r="CB488" s="56" t="s">
        <v>709</v>
      </c>
      <c r="CC488" s="54"/>
      <c r="CD488" s="54" t="s">
        <v>257</v>
      </c>
      <c r="CE488" s="54"/>
      <c r="CF488" s="54"/>
      <c r="CG488" s="54"/>
      <c r="CH488" s="54"/>
      <c r="CI488" s="54"/>
      <c r="CJ488" s="54"/>
      <c r="CK488" s="54"/>
      <c r="CL488" s="54"/>
      <c r="CM488" s="54"/>
      <c r="CN488" s="54"/>
      <c r="CO488" s="54"/>
      <c r="CP488" s="54"/>
      <c r="CQ488" s="54" t="s">
        <v>4218</v>
      </c>
      <c r="CR488" s="626"/>
      <c r="CS488" s="626"/>
      <c r="CT488" s="54"/>
      <c r="CU488" s="626"/>
      <c r="CV488" s="626"/>
      <c r="CW488" s="752"/>
      <c r="CX488" s="626"/>
      <c r="CY488" s="626"/>
      <c r="CZ488" s="626"/>
      <c r="DA488" s="626"/>
      <c r="DB488" s="626"/>
      <c r="DC488" s="626"/>
      <c r="DD488" s="626"/>
      <c r="DE488" s="626"/>
      <c r="DF488" s="626"/>
      <c r="DG488" s="626"/>
      <c r="DH488" s="626"/>
      <c r="DI488" s="626"/>
      <c r="DJ488" s="626"/>
      <c r="DK488" s="626"/>
      <c r="DL488" s="626"/>
      <c r="DM488" s="626"/>
      <c r="DN488" s="626"/>
      <c r="DO488" s="626"/>
      <c r="DP488" s="626"/>
    </row>
    <row r="489" spans="1:120" ht="38.25" customHeight="1">
      <c r="A489" s="196">
        <v>431</v>
      </c>
      <c r="B489" s="54">
        <v>329</v>
      </c>
      <c r="C489" s="59" t="s">
        <v>99</v>
      </c>
      <c r="D489" s="56">
        <v>2021</v>
      </c>
      <c r="E489" s="56" t="s">
        <v>2580</v>
      </c>
      <c r="F489" s="65">
        <v>44420</v>
      </c>
      <c r="G489" s="368" t="s">
        <v>7687</v>
      </c>
      <c r="H489" s="59" t="s">
        <v>102</v>
      </c>
      <c r="I489" s="58" t="s">
        <v>7688</v>
      </c>
      <c r="J489" s="58" t="s">
        <v>7689</v>
      </c>
      <c r="K489" s="58" t="s">
        <v>2618</v>
      </c>
      <c r="L489" s="60" t="s">
        <v>146</v>
      </c>
      <c r="M489" s="368" t="s">
        <v>2704</v>
      </c>
      <c r="N489" s="747"/>
      <c r="O489" s="66">
        <v>1</v>
      </c>
      <c r="P489" s="656" t="s">
        <v>2705</v>
      </c>
      <c r="Q489" s="59" t="s">
        <v>696</v>
      </c>
      <c r="R489" s="54" t="s">
        <v>1529</v>
      </c>
      <c r="S489" s="57">
        <v>44470</v>
      </c>
      <c r="T489" s="57">
        <v>44560</v>
      </c>
      <c r="U489" s="774"/>
      <c r="V489" s="626"/>
      <c r="W489" s="65">
        <v>44560</v>
      </c>
      <c r="X489" s="626"/>
      <c r="Y489" s="626"/>
      <c r="Z489" s="626"/>
      <c r="AA489" s="626"/>
      <c r="AB489" s="626"/>
      <c r="AC489" s="626"/>
      <c r="AD489" s="626"/>
      <c r="AE489" s="626"/>
      <c r="AF489" s="626"/>
      <c r="AG489" s="626"/>
      <c r="AH489" s="626"/>
      <c r="AI489" s="626"/>
      <c r="AJ489" s="626"/>
      <c r="AK489" s="626"/>
      <c r="AL489" s="626"/>
      <c r="AM489" s="626"/>
      <c r="AN489" s="626"/>
      <c r="AO489" s="626"/>
      <c r="AP489" s="626"/>
      <c r="AQ489" s="626"/>
      <c r="AR489" s="626"/>
      <c r="AS489" s="626"/>
      <c r="AT489" s="626"/>
      <c r="AU489" s="626"/>
      <c r="AV489" s="660"/>
      <c r="AW489" s="626"/>
      <c r="AX489" s="626"/>
      <c r="AY489" s="626"/>
      <c r="AZ489" s="626"/>
      <c r="BA489" s="730"/>
      <c r="BB489" s="54"/>
      <c r="BC489" s="626"/>
      <c r="BD489" s="660"/>
      <c r="BE489" s="626"/>
      <c r="BF489" s="626"/>
      <c r="BG489" s="626"/>
      <c r="BH489" s="631"/>
      <c r="BI489" s="730"/>
      <c r="BJ489" s="54"/>
      <c r="BK489" s="626"/>
      <c r="BL489" s="71">
        <v>44500</v>
      </c>
      <c r="BM489" s="627" t="s">
        <v>2706</v>
      </c>
      <c r="BN489" s="68">
        <v>1</v>
      </c>
      <c r="BO489" s="71">
        <v>44508</v>
      </c>
      <c r="BP489" s="368" t="s">
        <v>7670</v>
      </c>
      <c r="BQ489" s="56" t="s">
        <v>1123</v>
      </c>
      <c r="BR489" s="71">
        <v>44519</v>
      </c>
      <c r="BS489" s="638" t="s">
        <v>706</v>
      </c>
      <c r="BT489" s="54" t="s">
        <v>123</v>
      </c>
      <c r="BU489" s="54">
        <v>100</v>
      </c>
      <c r="BV489" s="54" t="s">
        <v>257</v>
      </c>
      <c r="BW489" s="71">
        <v>44627</v>
      </c>
      <c r="BX489" s="56" t="s">
        <v>7690</v>
      </c>
      <c r="BY489" s="68">
        <v>1</v>
      </c>
      <c r="BZ489" s="57">
        <v>44630</v>
      </c>
      <c r="CA489" s="58" t="s">
        <v>2709</v>
      </c>
      <c r="CB489" s="56" t="s">
        <v>709</v>
      </c>
      <c r="CC489" s="54"/>
      <c r="CD489" s="54" t="s">
        <v>257</v>
      </c>
      <c r="CE489" s="54"/>
      <c r="CF489" s="54"/>
      <c r="CG489" s="54"/>
      <c r="CH489" s="54"/>
      <c r="CI489" s="54"/>
      <c r="CJ489" s="54"/>
      <c r="CK489" s="54"/>
      <c r="CL489" s="54"/>
      <c r="CM489" s="54"/>
      <c r="CN489" s="54"/>
      <c r="CO489" s="54"/>
      <c r="CP489" s="54"/>
      <c r="CQ489" s="54" t="s">
        <v>4218</v>
      </c>
      <c r="CR489" s="626"/>
      <c r="CS489" s="626"/>
      <c r="CT489" s="54"/>
      <c r="CU489" s="626"/>
      <c r="CV489" s="626"/>
      <c r="CW489" s="752"/>
      <c r="CX489" s="626"/>
      <c r="CY489" s="626"/>
      <c r="CZ489" s="626"/>
      <c r="DA489" s="626"/>
      <c r="DB489" s="626"/>
      <c r="DC489" s="626"/>
      <c r="DD489" s="626"/>
      <c r="DE489" s="626"/>
      <c r="DF489" s="626"/>
      <c r="DG489" s="626"/>
      <c r="DH489" s="626"/>
      <c r="DI489" s="626"/>
      <c r="DJ489" s="626"/>
      <c r="DK489" s="626"/>
      <c r="DL489" s="626"/>
      <c r="DM489" s="626"/>
      <c r="DN489" s="626"/>
      <c r="DO489" s="626"/>
      <c r="DP489" s="626"/>
    </row>
    <row r="490" spans="1:120" ht="38.25" customHeight="1">
      <c r="A490" s="54">
        <v>0</v>
      </c>
      <c r="B490" s="54">
        <v>330</v>
      </c>
      <c r="C490" s="59" t="s">
        <v>99</v>
      </c>
      <c r="D490" s="56">
        <v>2021</v>
      </c>
      <c r="E490" s="56" t="s">
        <v>2580</v>
      </c>
      <c r="F490" s="65">
        <v>44420</v>
      </c>
      <c r="G490" s="368" t="s">
        <v>7691</v>
      </c>
      <c r="H490" s="59" t="s">
        <v>102</v>
      </c>
      <c r="I490" s="58" t="s">
        <v>7688</v>
      </c>
      <c r="J490" s="58" t="s">
        <v>7689</v>
      </c>
      <c r="K490" s="58" t="s">
        <v>2618</v>
      </c>
      <c r="L490" s="60" t="s">
        <v>146</v>
      </c>
      <c r="M490" s="368" t="s">
        <v>7653</v>
      </c>
      <c r="N490" s="747"/>
      <c r="O490" s="56">
        <v>2</v>
      </c>
      <c r="P490" s="56" t="s">
        <v>3866</v>
      </c>
      <c r="Q490" s="59" t="s">
        <v>696</v>
      </c>
      <c r="R490" s="56" t="s">
        <v>2630</v>
      </c>
      <c r="S490" s="65">
        <v>44440</v>
      </c>
      <c r="T490" s="65">
        <v>44711</v>
      </c>
      <c r="U490" s="774"/>
      <c r="V490" s="626"/>
      <c r="W490" s="65">
        <v>44711</v>
      </c>
      <c r="X490" s="626"/>
      <c r="Y490" s="626"/>
      <c r="Z490" s="626"/>
      <c r="AA490" s="626"/>
      <c r="AB490" s="626"/>
      <c r="AC490" s="626"/>
      <c r="AD490" s="626"/>
      <c r="AE490" s="626"/>
      <c r="AF490" s="626"/>
      <c r="AG490" s="626"/>
      <c r="AH490" s="626"/>
      <c r="AI490" s="626"/>
      <c r="AJ490" s="626"/>
      <c r="AK490" s="626"/>
      <c r="AL490" s="626"/>
      <c r="AM490" s="626"/>
      <c r="AN490" s="626"/>
      <c r="AO490" s="626"/>
      <c r="AP490" s="626"/>
      <c r="AQ490" s="626"/>
      <c r="AR490" s="626"/>
      <c r="AS490" s="626"/>
      <c r="AT490" s="626"/>
      <c r="AU490" s="626"/>
      <c r="AV490" s="660"/>
      <c r="AW490" s="626"/>
      <c r="AX490" s="626"/>
      <c r="AY490" s="626"/>
      <c r="AZ490" s="626"/>
      <c r="BA490" s="730"/>
      <c r="BB490" s="54"/>
      <c r="BC490" s="626"/>
      <c r="BD490" s="660"/>
      <c r="BE490" s="626"/>
      <c r="BF490" s="626"/>
      <c r="BG490" s="626"/>
      <c r="BH490" s="631"/>
      <c r="BI490" s="730"/>
      <c r="BJ490" s="54"/>
      <c r="BK490" s="626"/>
      <c r="BL490" s="71">
        <v>44500</v>
      </c>
      <c r="BM490" s="627" t="s">
        <v>7692</v>
      </c>
      <c r="BN490" s="68">
        <v>0.5</v>
      </c>
      <c r="BO490" s="71">
        <v>44508</v>
      </c>
      <c r="BP490" s="368" t="s">
        <v>7693</v>
      </c>
      <c r="BQ490" s="56" t="s">
        <v>2607</v>
      </c>
      <c r="BR490" s="71">
        <v>44519</v>
      </c>
      <c r="BS490" s="638" t="s">
        <v>2726</v>
      </c>
      <c r="BT490" s="54" t="s">
        <v>123</v>
      </c>
      <c r="BU490" s="54">
        <v>66</v>
      </c>
      <c r="BV490" s="54" t="s">
        <v>133</v>
      </c>
      <c r="BW490" s="71">
        <v>44627</v>
      </c>
      <c r="BX490" s="56" t="s">
        <v>7694</v>
      </c>
      <c r="BY490" s="68">
        <v>1</v>
      </c>
      <c r="BZ490" s="57">
        <v>44630</v>
      </c>
      <c r="CA490" s="181" t="s">
        <v>2728</v>
      </c>
      <c r="CB490" s="56" t="s">
        <v>709</v>
      </c>
      <c r="CC490" s="54"/>
      <c r="CD490" s="54" t="s">
        <v>257</v>
      </c>
      <c r="CE490" s="54"/>
      <c r="CF490" s="54"/>
      <c r="CG490" s="54"/>
      <c r="CH490" s="54"/>
      <c r="CI490" s="54"/>
      <c r="CJ490" s="54"/>
      <c r="CK490" s="54"/>
      <c r="CL490" s="54"/>
      <c r="CM490" s="54"/>
      <c r="CN490" s="54"/>
      <c r="CO490" s="54"/>
      <c r="CP490" s="54"/>
      <c r="CQ490" s="54" t="s">
        <v>4218</v>
      </c>
      <c r="CR490" s="626"/>
      <c r="CS490" s="626"/>
      <c r="CT490" s="54"/>
      <c r="CU490" s="626"/>
      <c r="CV490" s="626"/>
      <c r="CW490" s="752"/>
      <c r="CX490" s="626"/>
      <c r="CY490" s="626"/>
      <c r="CZ490" s="626"/>
      <c r="DA490" s="626"/>
      <c r="DB490" s="626"/>
      <c r="DC490" s="626"/>
      <c r="DD490" s="626"/>
      <c r="DE490" s="626"/>
      <c r="DF490" s="626"/>
      <c r="DG490" s="626"/>
      <c r="DH490" s="626"/>
      <c r="DI490" s="626"/>
      <c r="DJ490" s="626"/>
      <c r="DK490" s="626"/>
      <c r="DL490" s="626"/>
      <c r="DM490" s="626"/>
      <c r="DN490" s="626"/>
      <c r="DO490" s="626"/>
      <c r="DP490" s="626"/>
    </row>
    <row r="491" spans="1:120" ht="38.25" customHeight="1">
      <c r="A491" s="54">
        <v>0</v>
      </c>
      <c r="B491" s="54">
        <v>331</v>
      </c>
      <c r="C491" s="59" t="s">
        <v>99</v>
      </c>
      <c r="D491" s="56">
        <v>2021</v>
      </c>
      <c r="E491" s="56" t="s">
        <v>2580</v>
      </c>
      <c r="F491" s="65">
        <v>44420</v>
      </c>
      <c r="G491" s="368" t="s">
        <v>7695</v>
      </c>
      <c r="H491" s="59" t="s">
        <v>102</v>
      </c>
      <c r="I491" s="58" t="s">
        <v>7688</v>
      </c>
      <c r="J491" s="58" t="s">
        <v>7689</v>
      </c>
      <c r="K491" s="58" t="s">
        <v>2618</v>
      </c>
      <c r="L491" s="60" t="s">
        <v>146</v>
      </c>
      <c r="M491" s="368" t="s">
        <v>3873</v>
      </c>
      <c r="N491" s="747"/>
      <c r="O491" s="56">
        <v>2</v>
      </c>
      <c r="P491" s="656" t="s">
        <v>3874</v>
      </c>
      <c r="Q491" s="59" t="s">
        <v>696</v>
      </c>
      <c r="R491" s="54" t="s">
        <v>1529</v>
      </c>
      <c r="S491" s="57">
        <v>44470</v>
      </c>
      <c r="T491" s="57">
        <v>44711</v>
      </c>
      <c r="U491" s="774"/>
      <c r="V491" s="626"/>
      <c r="W491" s="65">
        <v>44711</v>
      </c>
      <c r="X491" s="626"/>
      <c r="Y491" s="626"/>
      <c r="Z491" s="626"/>
      <c r="AA491" s="626"/>
      <c r="AB491" s="626"/>
      <c r="AC491" s="626"/>
      <c r="AD491" s="626"/>
      <c r="AE491" s="626"/>
      <c r="AF491" s="626"/>
      <c r="AG491" s="626"/>
      <c r="AH491" s="626"/>
      <c r="AI491" s="626"/>
      <c r="AJ491" s="626"/>
      <c r="AK491" s="626"/>
      <c r="AL491" s="626"/>
      <c r="AM491" s="626"/>
      <c r="AN491" s="626"/>
      <c r="AO491" s="626"/>
      <c r="AP491" s="626"/>
      <c r="AQ491" s="626"/>
      <c r="AR491" s="626"/>
      <c r="AS491" s="626"/>
      <c r="AT491" s="626"/>
      <c r="AU491" s="626"/>
      <c r="AV491" s="660"/>
      <c r="AW491" s="626"/>
      <c r="AX491" s="626"/>
      <c r="AY491" s="626"/>
      <c r="AZ491" s="626"/>
      <c r="BA491" s="730"/>
      <c r="BB491" s="54"/>
      <c r="BC491" s="626"/>
      <c r="BD491" s="660"/>
      <c r="BE491" s="626"/>
      <c r="BF491" s="626"/>
      <c r="BG491" s="626"/>
      <c r="BH491" s="631"/>
      <c r="BI491" s="730"/>
      <c r="BJ491" s="54"/>
      <c r="BK491" s="626"/>
      <c r="BL491" s="71">
        <v>44500</v>
      </c>
      <c r="BM491" s="627" t="s">
        <v>7696</v>
      </c>
      <c r="BN491" s="68">
        <v>0.4</v>
      </c>
      <c r="BO491" s="71">
        <v>44508</v>
      </c>
      <c r="BP491" s="368" t="s">
        <v>7696</v>
      </c>
      <c r="BQ491" s="56" t="s">
        <v>2607</v>
      </c>
      <c r="BR491" s="71">
        <v>44519</v>
      </c>
      <c r="BS491" s="638" t="s">
        <v>7697</v>
      </c>
      <c r="BT491" s="54" t="s">
        <v>123</v>
      </c>
      <c r="BU491" s="54">
        <v>50</v>
      </c>
      <c r="BV491" s="54" t="s">
        <v>133</v>
      </c>
      <c r="BW491" s="71">
        <v>44627</v>
      </c>
      <c r="BX491" s="56" t="s">
        <v>2637</v>
      </c>
      <c r="BY491" s="68">
        <v>1</v>
      </c>
      <c r="BZ491" s="57">
        <v>44630</v>
      </c>
      <c r="CA491" s="58" t="s">
        <v>7568</v>
      </c>
      <c r="CB491" s="56" t="s">
        <v>709</v>
      </c>
      <c r="CC491" s="54"/>
      <c r="CD491" s="54" t="s">
        <v>257</v>
      </c>
      <c r="CE491" s="54"/>
      <c r="CF491" s="54"/>
      <c r="CG491" s="54"/>
      <c r="CH491" s="54"/>
      <c r="CI491" s="54"/>
      <c r="CJ491" s="54"/>
      <c r="CK491" s="54"/>
      <c r="CL491" s="54"/>
      <c r="CM491" s="54"/>
      <c r="CN491" s="54"/>
      <c r="CO491" s="54"/>
      <c r="CP491" s="54"/>
      <c r="CQ491" s="54" t="s">
        <v>4218</v>
      </c>
      <c r="CR491" s="626"/>
      <c r="CS491" s="626"/>
      <c r="CT491" s="54"/>
      <c r="CU491" s="626"/>
      <c r="CV491" s="626"/>
      <c r="CW491" s="752"/>
      <c r="CX491" s="626"/>
      <c r="CY491" s="626"/>
      <c r="CZ491" s="626"/>
      <c r="DA491" s="626"/>
      <c r="DB491" s="626"/>
      <c r="DC491" s="626"/>
      <c r="DD491" s="626"/>
      <c r="DE491" s="626"/>
      <c r="DF491" s="626"/>
      <c r="DG491" s="626"/>
      <c r="DH491" s="626"/>
      <c r="DI491" s="626"/>
      <c r="DJ491" s="626"/>
      <c r="DK491" s="626"/>
      <c r="DL491" s="626"/>
      <c r="DM491" s="626"/>
      <c r="DN491" s="626"/>
      <c r="DO491" s="626"/>
      <c r="DP491" s="626"/>
    </row>
    <row r="492" spans="1:120" ht="38.25" customHeight="1">
      <c r="A492" s="54">
        <v>0</v>
      </c>
      <c r="B492" s="54">
        <v>332</v>
      </c>
      <c r="C492" s="59" t="s">
        <v>99</v>
      </c>
      <c r="D492" s="56">
        <v>2021</v>
      </c>
      <c r="E492" s="56" t="s">
        <v>2580</v>
      </c>
      <c r="F492" s="65">
        <v>44420</v>
      </c>
      <c r="G492" s="368" t="s">
        <v>7698</v>
      </c>
      <c r="H492" s="59" t="s">
        <v>102</v>
      </c>
      <c r="I492" s="58" t="s">
        <v>7688</v>
      </c>
      <c r="J492" s="58" t="s">
        <v>7689</v>
      </c>
      <c r="K492" s="58" t="s">
        <v>2618</v>
      </c>
      <c r="L492" s="60" t="s">
        <v>146</v>
      </c>
      <c r="M492" s="368" t="s">
        <v>2628</v>
      </c>
      <c r="N492" s="747"/>
      <c r="O492" s="56">
        <v>2</v>
      </c>
      <c r="P492" s="56" t="s">
        <v>2629</v>
      </c>
      <c r="Q492" s="59" t="s">
        <v>696</v>
      </c>
      <c r="R492" s="56" t="s">
        <v>2630</v>
      </c>
      <c r="S492" s="65">
        <v>44440</v>
      </c>
      <c r="T492" s="65">
        <v>44711</v>
      </c>
      <c r="U492" s="774"/>
      <c r="V492" s="626"/>
      <c r="W492" s="65">
        <v>44711</v>
      </c>
      <c r="X492" s="626"/>
      <c r="Y492" s="626"/>
      <c r="Z492" s="626"/>
      <c r="AA492" s="626"/>
      <c r="AB492" s="626"/>
      <c r="AC492" s="626"/>
      <c r="AD492" s="626"/>
      <c r="AE492" s="626"/>
      <c r="AF492" s="626"/>
      <c r="AG492" s="626"/>
      <c r="AH492" s="626"/>
      <c r="AI492" s="626"/>
      <c r="AJ492" s="626"/>
      <c r="AK492" s="626"/>
      <c r="AL492" s="626"/>
      <c r="AM492" s="626"/>
      <c r="AN492" s="626"/>
      <c r="AO492" s="626"/>
      <c r="AP492" s="626"/>
      <c r="AQ492" s="626"/>
      <c r="AR492" s="626"/>
      <c r="AS492" s="626"/>
      <c r="AT492" s="626"/>
      <c r="AU492" s="626"/>
      <c r="AV492" s="660"/>
      <c r="AW492" s="626"/>
      <c r="AX492" s="626"/>
      <c r="AY492" s="626"/>
      <c r="AZ492" s="626"/>
      <c r="BA492" s="730"/>
      <c r="BB492" s="54"/>
      <c r="BC492" s="626"/>
      <c r="BD492" s="660"/>
      <c r="BE492" s="626"/>
      <c r="BF492" s="626"/>
      <c r="BG492" s="626"/>
      <c r="BH492" s="631"/>
      <c r="BI492" s="730"/>
      <c r="BJ492" s="54"/>
      <c r="BK492" s="626"/>
      <c r="BL492" s="71">
        <v>44500</v>
      </c>
      <c r="BM492" s="627" t="s">
        <v>2641</v>
      </c>
      <c r="BN492" s="68">
        <v>0.4</v>
      </c>
      <c r="BO492" s="71">
        <v>44508</v>
      </c>
      <c r="BP492" s="368" t="s">
        <v>2647</v>
      </c>
      <c r="BQ492" s="56" t="s">
        <v>2607</v>
      </c>
      <c r="BR492" s="71">
        <v>44519</v>
      </c>
      <c r="BS492" s="638" t="s">
        <v>7699</v>
      </c>
      <c r="BT492" s="54" t="s">
        <v>123</v>
      </c>
      <c r="BU492" s="54">
        <v>0</v>
      </c>
      <c r="BV492" s="54" t="s">
        <v>133</v>
      </c>
      <c r="BW492" s="325">
        <v>44627</v>
      </c>
      <c r="BX492" s="264" t="s">
        <v>7700</v>
      </c>
      <c r="BY492" s="54"/>
      <c r="BZ492" s="57">
        <v>44630</v>
      </c>
      <c r="CA492" s="58" t="s">
        <v>2638</v>
      </c>
      <c r="CB492" s="56" t="s">
        <v>709</v>
      </c>
      <c r="CC492" s="54"/>
      <c r="CD492" s="54" t="s">
        <v>257</v>
      </c>
      <c r="CE492" s="54"/>
      <c r="CF492" s="54"/>
      <c r="CG492" s="54"/>
      <c r="CH492" s="54"/>
      <c r="CI492" s="54"/>
      <c r="CJ492" s="54"/>
      <c r="CK492" s="54"/>
      <c r="CL492" s="54"/>
      <c r="CM492" s="54"/>
      <c r="CN492" s="54"/>
      <c r="CO492" s="54"/>
      <c r="CP492" s="54"/>
      <c r="CQ492" s="54" t="s">
        <v>4218</v>
      </c>
      <c r="CR492" s="626"/>
      <c r="CS492" s="626"/>
      <c r="CT492" s="54"/>
      <c r="CU492" s="626"/>
      <c r="CV492" s="626"/>
      <c r="CW492" s="752"/>
      <c r="CX492" s="626"/>
      <c r="CY492" s="626"/>
      <c r="CZ492" s="626"/>
      <c r="DA492" s="626"/>
      <c r="DB492" s="626"/>
      <c r="DC492" s="626"/>
      <c r="DD492" s="626"/>
      <c r="DE492" s="626"/>
      <c r="DF492" s="626"/>
      <c r="DG492" s="626"/>
      <c r="DH492" s="626"/>
      <c r="DI492" s="626"/>
      <c r="DJ492" s="626"/>
      <c r="DK492" s="626"/>
      <c r="DL492" s="626"/>
      <c r="DM492" s="626"/>
      <c r="DN492" s="626"/>
      <c r="DO492" s="626"/>
      <c r="DP492" s="626"/>
    </row>
    <row r="493" spans="1:120" ht="38.25" customHeight="1">
      <c r="A493" s="54">
        <v>433</v>
      </c>
      <c r="B493" s="54">
        <v>335</v>
      </c>
      <c r="C493" s="59" t="s">
        <v>99</v>
      </c>
      <c r="D493" s="56">
        <v>2021</v>
      </c>
      <c r="E493" s="56" t="s">
        <v>2580</v>
      </c>
      <c r="F493" s="65">
        <v>44420</v>
      </c>
      <c r="G493" s="368" t="s">
        <v>7701</v>
      </c>
      <c r="H493" s="59" t="s">
        <v>102</v>
      </c>
      <c r="I493" s="58" t="s">
        <v>3926</v>
      </c>
      <c r="J493" s="58" t="s">
        <v>3926</v>
      </c>
      <c r="K493" s="58" t="s">
        <v>3927</v>
      </c>
      <c r="L493" s="60" t="s">
        <v>146</v>
      </c>
      <c r="M493" s="627" t="s">
        <v>7702</v>
      </c>
      <c r="N493" s="769"/>
      <c r="O493" s="56">
        <v>2</v>
      </c>
      <c r="P493" s="67" t="s">
        <v>7703</v>
      </c>
      <c r="Q493" s="59" t="s">
        <v>696</v>
      </c>
      <c r="R493" s="54" t="s">
        <v>1529</v>
      </c>
      <c r="S493" s="57">
        <v>44470</v>
      </c>
      <c r="T493" s="65">
        <v>44711</v>
      </c>
      <c r="U493" s="774"/>
      <c r="V493" s="626"/>
      <c r="W493" s="65">
        <v>44711</v>
      </c>
      <c r="X493" s="626"/>
      <c r="Y493" s="626"/>
      <c r="Z493" s="626"/>
      <c r="AA493" s="626"/>
      <c r="AB493" s="626"/>
      <c r="AC493" s="626"/>
      <c r="AD493" s="626"/>
      <c r="AE493" s="626"/>
      <c r="AF493" s="626"/>
      <c r="AG493" s="626"/>
      <c r="AH493" s="626"/>
      <c r="AI493" s="626"/>
      <c r="AJ493" s="626"/>
      <c r="AK493" s="626"/>
      <c r="AL493" s="626"/>
      <c r="AM493" s="626"/>
      <c r="AN493" s="626"/>
      <c r="AO493" s="626"/>
      <c r="AP493" s="626"/>
      <c r="AQ493" s="626"/>
      <c r="AR493" s="626"/>
      <c r="AS493" s="626"/>
      <c r="AT493" s="626"/>
      <c r="AU493" s="626"/>
      <c r="AV493" s="660"/>
      <c r="AW493" s="626"/>
      <c r="AX493" s="626"/>
      <c r="AY493" s="626"/>
      <c r="AZ493" s="626"/>
      <c r="BA493" s="730"/>
      <c r="BB493" s="54"/>
      <c r="BC493" s="626"/>
      <c r="BD493" s="660"/>
      <c r="BE493" s="626"/>
      <c r="BF493" s="626"/>
      <c r="BG493" s="626"/>
      <c r="BH493" s="631"/>
      <c r="BI493" s="730"/>
      <c r="BJ493" s="54"/>
      <c r="BK493" s="626"/>
      <c r="BL493" s="71">
        <v>44500</v>
      </c>
      <c r="BM493" s="627" t="s">
        <v>2621</v>
      </c>
      <c r="BN493" s="68">
        <v>0.4</v>
      </c>
      <c r="BO493" s="71">
        <v>44508</v>
      </c>
      <c r="BP493" s="368" t="s">
        <v>2632</v>
      </c>
      <c r="BQ493" s="56" t="s">
        <v>2607</v>
      </c>
      <c r="BR493" s="71">
        <v>44519</v>
      </c>
      <c r="BS493" s="638" t="s">
        <v>2623</v>
      </c>
      <c r="BT493" s="54" t="s">
        <v>123</v>
      </c>
      <c r="BU493" s="54">
        <v>0</v>
      </c>
      <c r="BV493" s="54" t="s">
        <v>133</v>
      </c>
      <c r="BW493" s="71">
        <v>44627</v>
      </c>
      <c r="BX493" s="56" t="s">
        <v>7704</v>
      </c>
      <c r="BY493" s="54"/>
      <c r="BZ493" s="57">
        <v>44630</v>
      </c>
      <c r="CA493" s="181" t="s">
        <v>2728</v>
      </c>
      <c r="CB493" s="56" t="s">
        <v>709</v>
      </c>
      <c r="CC493" s="68">
        <v>1</v>
      </c>
      <c r="CD493" s="54" t="s">
        <v>257</v>
      </c>
      <c r="CE493" s="54"/>
      <c r="CF493" s="54"/>
      <c r="CG493" s="54"/>
      <c r="CH493" s="54"/>
      <c r="CI493" s="54"/>
      <c r="CJ493" s="54"/>
      <c r="CK493" s="54"/>
      <c r="CL493" s="54"/>
      <c r="CM493" s="54"/>
      <c r="CN493" s="54"/>
      <c r="CO493" s="54"/>
      <c r="CP493" s="54"/>
      <c r="CQ493" s="54" t="s">
        <v>4218</v>
      </c>
      <c r="CR493" s="626"/>
      <c r="CS493" s="626"/>
      <c r="CT493" s="54"/>
      <c r="CU493" s="626"/>
      <c r="CV493" s="626"/>
      <c r="CW493" s="752"/>
      <c r="CX493" s="626"/>
      <c r="CY493" s="626"/>
      <c r="CZ493" s="626"/>
      <c r="DA493" s="626"/>
      <c r="DB493" s="626"/>
      <c r="DC493" s="626"/>
      <c r="DD493" s="626"/>
      <c r="DE493" s="626"/>
      <c r="DF493" s="626"/>
      <c r="DG493" s="626"/>
      <c r="DH493" s="626"/>
      <c r="DI493" s="626"/>
      <c r="DJ493" s="626"/>
      <c r="DK493" s="626"/>
      <c r="DL493" s="626"/>
      <c r="DM493" s="626"/>
      <c r="DN493" s="626"/>
      <c r="DO493" s="626"/>
      <c r="DP493" s="626"/>
    </row>
    <row r="494" spans="1:120" ht="38.25" customHeight="1">
      <c r="A494" s="54">
        <v>434</v>
      </c>
      <c r="B494" s="54">
        <v>336</v>
      </c>
      <c r="C494" s="59" t="s">
        <v>99</v>
      </c>
      <c r="D494" s="56">
        <v>2021</v>
      </c>
      <c r="E494" s="56" t="s">
        <v>2580</v>
      </c>
      <c r="F494" s="65">
        <v>44420</v>
      </c>
      <c r="G494" s="368" t="s">
        <v>7705</v>
      </c>
      <c r="H494" s="59" t="s">
        <v>102</v>
      </c>
      <c r="I494" s="58" t="s">
        <v>7706</v>
      </c>
      <c r="J494" s="58" t="s">
        <v>7706</v>
      </c>
      <c r="K494" s="58" t="s">
        <v>3882</v>
      </c>
      <c r="L494" s="60" t="s">
        <v>146</v>
      </c>
      <c r="M494" s="368" t="s">
        <v>7707</v>
      </c>
      <c r="N494" s="769"/>
      <c r="O494" s="54">
        <v>1</v>
      </c>
      <c r="P494" s="56" t="s">
        <v>7669</v>
      </c>
      <c r="Q494" s="172" t="s">
        <v>2521</v>
      </c>
      <c r="R494" s="56" t="s">
        <v>7708</v>
      </c>
      <c r="S494" s="65">
        <v>44440</v>
      </c>
      <c r="T494" s="65">
        <v>44469</v>
      </c>
      <c r="U494" s="63" t="s">
        <v>111</v>
      </c>
      <c r="V494" s="626"/>
      <c r="W494" s="144">
        <v>44650</v>
      </c>
      <c r="X494" s="626"/>
      <c r="Y494" s="626"/>
      <c r="Z494" s="626"/>
      <c r="AA494" s="626"/>
      <c r="AB494" s="626"/>
      <c r="AC494" s="626"/>
      <c r="AD494" s="626"/>
      <c r="AE494" s="626"/>
      <c r="AF494" s="626"/>
      <c r="AG494" s="626"/>
      <c r="AH494" s="626"/>
      <c r="AI494" s="626"/>
      <c r="AJ494" s="626"/>
      <c r="AK494" s="626"/>
      <c r="AL494" s="626"/>
      <c r="AM494" s="626"/>
      <c r="AN494" s="626"/>
      <c r="AO494" s="626"/>
      <c r="AP494" s="626"/>
      <c r="AQ494" s="626"/>
      <c r="AR494" s="626"/>
      <c r="AS494" s="626"/>
      <c r="AT494" s="626"/>
      <c r="AU494" s="626"/>
      <c r="AV494" s="660"/>
      <c r="AW494" s="626"/>
      <c r="AX494" s="626"/>
      <c r="AY494" s="626"/>
      <c r="AZ494" s="626"/>
      <c r="BA494" s="730"/>
      <c r="BB494" s="54"/>
      <c r="BC494" s="626"/>
      <c r="BD494" s="660"/>
      <c r="BE494" s="626"/>
      <c r="BF494" s="626"/>
      <c r="BG494" s="626"/>
      <c r="BH494" s="631"/>
      <c r="BI494" s="730"/>
      <c r="BJ494" s="54"/>
      <c r="BK494" s="626"/>
      <c r="BL494" s="71">
        <v>44500</v>
      </c>
      <c r="BM494" s="627" t="s">
        <v>2621</v>
      </c>
      <c r="BN494" s="68">
        <v>1</v>
      </c>
      <c r="BO494" s="71">
        <v>44508</v>
      </c>
      <c r="BP494" s="368" t="s">
        <v>7128</v>
      </c>
      <c r="BQ494" s="54" t="s">
        <v>1123</v>
      </c>
      <c r="BR494" s="71">
        <v>44516</v>
      </c>
      <c r="BS494" s="627" t="s">
        <v>7709</v>
      </c>
      <c r="BT494" s="54" t="s">
        <v>128</v>
      </c>
      <c r="BU494" s="68">
        <v>0.8</v>
      </c>
      <c r="BV494" s="54" t="s">
        <v>115</v>
      </c>
      <c r="BW494" s="54"/>
      <c r="BX494" s="54"/>
      <c r="BY494" s="54"/>
      <c r="BZ494" s="75">
        <v>44630</v>
      </c>
      <c r="CA494" s="647" t="s">
        <v>7710</v>
      </c>
      <c r="CB494" s="56" t="s">
        <v>2527</v>
      </c>
      <c r="CC494" s="54">
        <v>0</v>
      </c>
      <c r="CD494" s="54" t="s">
        <v>133</v>
      </c>
      <c r="CE494" s="75">
        <v>44658</v>
      </c>
      <c r="CF494" s="66" t="s">
        <v>7711</v>
      </c>
      <c r="CG494" s="56" t="s">
        <v>2528</v>
      </c>
      <c r="CH494" s="68">
        <v>1</v>
      </c>
      <c r="CI494" s="56" t="s">
        <v>257</v>
      </c>
      <c r="CJ494" s="75">
        <v>44684</v>
      </c>
      <c r="CK494" s="66" t="s">
        <v>7711</v>
      </c>
      <c r="CL494" s="56" t="s">
        <v>2528</v>
      </c>
      <c r="CM494" s="68">
        <v>1</v>
      </c>
      <c r="CN494" s="56" t="s">
        <v>257</v>
      </c>
      <c r="CO494" s="54"/>
      <c r="CP494" s="54"/>
      <c r="CQ494" s="54" t="s">
        <v>4218</v>
      </c>
      <c r="CR494" s="626"/>
      <c r="CS494" s="626"/>
      <c r="CT494" s="54"/>
      <c r="CU494" s="626"/>
      <c r="CV494" s="626"/>
      <c r="CW494" s="752"/>
      <c r="CX494" s="626"/>
      <c r="CY494" s="626"/>
      <c r="CZ494" s="626"/>
      <c r="DA494" s="626"/>
      <c r="DB494" s="626"/>
      <c r="DC494" s="626"/>
      <c r="DD494" s="626"/>
      <c r="DE494" s="626"/>
      <c r="DF494" s="626"/>
      <c r="DG494" s="626"/>
      <c r="DH494" s="626"/>
      <c r="DI494" s="626"/>
      <c r="DJ494" s="626"/>
      <c r="DK494" s="626"/>
      <c r="DL494" s="626"/>
      <c r="DM494" s="626"/>
      <c r="DN494" s="626"/>
      <c r="DO494" s="626"/>
      <c r="DP494" s="626"/>
    </row>
    <row r="495" spans="1:120" ht="38.25" customHeight="1">
      <c r="A495" s="54">
        <v>445</v>
      </c>
      <c r="B495" s="54">
        <v>353</v>
      </c>
      <c r="C495" s="59" t="s">
        <v>99</v>
      </c>
      <c r="D495" s="56">
        <v>2021</v>
      </c>
      <c r="E495" s="56" t="s">
        <v>2580</v>
      </c>
      <c r="F495" s="65">
        <v>44420</v>
      </c>
      <c r="G495" s="368" t="s">
        <v>7712</v>
      </c>
      <c r="H495" s="59" t="s">
        <v>102</v>
      </c>
      <c r="I495" s="58" t="s">
        <v>2668</v>
      </c>
      <c r="J495" s="58" t="s">
        <v>2668</v>
      </c>
      <c r="K495" s="58" t="s">
        <v>2669</v>
      </c>
      <c r="L495" s="60" t="s">
        <v>146</v>
      </c>
      <c r="M495" s="368" t="s">
        <v>7713</v>
      </c>
      <c r="N495" s="769"/>
      <c r="O495" s="56">
        <v>4</v>
      </c>
      <c r="P495" s="56" t="s">
        <v>2722</v>
      </c>
      <c r="Q495" s="59" t="s">
        <v>696</v>
      </c>
      <c r="R495" s="56" t="s">
        <v>2630</v>
      </c>
      <c r="S495" s="65">
        <v>44440</v>
      </c>
      <c r="T495" s="65">
        <v>44711</v>
      </c>
      <c r="U495" s="774"/>
      <c r="V495" s="626"/>
      <c r="W495" s="65">
        <v>44711</v>
      </c>
      <c r="X495" s="626"/>
      <c r="Y495" s="626"/>
      <c r="Z495" s="626"/>
      <c r="AA495" s="626"/>
      <c r="AB495" s="626"/>
      <c r="AC495" s="626"/>
      <c r="AD495" s="626"/>
      <c r="AE495" s="626"/>
      <c r="AF495" s="626"/>
      <c r="AG495" s="626"/>
      <c r="AH495" s="626"/>
      <c r="AI495" s="626"/>
      <c r="AJ495" s="626"/>
      <c r="AK495" s="626"/>
      <c r="AL495" s="626"/>
      <c r="AM495" s="626"/>
      <c r="AN495" s="626"/>
      <c r="AO495" s="626"/>
      <c r="AP495" s="626"/>
      <c r="AQ495" s="626"/>
      <c r="AR495" s="626"/>
      <c r="AS495" s="626"/>
      <c r="AT495" s="626"/>
      <c r="AU495" s="626"/>
      <c r="AV495" s="660"/>
      <c r="AW495" s="626"/>
      <c r="AX495" s="626"/>
      <c r="AY495" s="626"/>
      <c r="AZ495" s="626"/>
      <c r="BA495" s="730"/>
      <c r="BB495" s="54"/>
      <c r="BC495" s="626"/>
      <c r="BD495" s="660"/>
      <c r="BE495" s="626"/>
      <c r="BF495" s="626"/>
      <c r="BG495" s="626"/>
      <c r="BH495" s="631"/>
      <c r="BI495" s="730"/>
      <c r="BJ495" s="54"/>
      <c r="BK495" s="626"/>
      <c r="BL495" s="71">
        <v>44500</v>
      </c>
      <c r="BM495" s="627" t="s">
        <v>2723</v>
      </c>
      <c r="BN495" s="68">
        <v>0.25</v>
      </c>
      <c r="BO495" s="71">
        <v>44508</v>
      </c>
      <c r="BP495" s="368" t="s">
        <v>2724</v>
      </c>
      <c r="BQ495" s="56" t="s">
        <v>2725</v>
      </c>
      <c r="BR495" s="71">
        <v>44519</v>
      </c>
      <c r="BS495" s="638" t="s">
        <v>7714</v>
      </c>
      <c r="BT495" s="54" t="s">
        <v>123</v>
      </c>
      <c r="BU495" s="54">
        <v>0</v>
      </c>
      <c r="BV495" s="54" t="s">
        <v>133</v>
      </c>
      <c r="BW495" s="71">
        <v>44627</v>
      </c>
      <c r="BX495" s="56" t="s">
        <v>2727</v>
      </c>
      <c r="BY495" s="68">
        <v>1</v>
      </c>
      <c r="BZ495" s="57">
        <v>44630</v>
      </c>
      <c r="CA495" s="181" t="s">
        <v>2728</v>
      </c>
      <c r="CB495" s="56" t="s">
        <v>709</v>
      </c>
      <c r="CC495" s="68">
        <v>1</v>
      </c>
      <c r="CD495" s="54" t="s">
        <v>257</v>
      </c>
      <c r="CE495" s="54"/>
      <c r="CF495" s="54"/>
      <c r="CG495" s="54"/>
      <c r="CH495" s="54"/>
      <c r="CI495" s="54"/>
      <c r="CJ495" s="54"/>
      <c r="CK495" s="54"/>
      <c r="CL495" s="54"/>
      <c r="CM495" s="54"/>
      <c r="CN495" s="54"/>
      <c r="CO495" s="54"/>
      <c r="CP495" s="54"/>
      <c r="CQ495" s="54" t="s">
        <v>4218</v>
      </c>
      <c r="CR495" s="626"/>
      <c r="CS495" s="626"/>
      <c r="CT495" s="54"/>
      <c r="CU495" s="626"/>
      <c r="CV495" s="626"/>
      <c r="CW495" s="752"/>
      <c r="CX495" s="626"/>
      <c r="CY495" s="626"/>
      <c r="CZ495" s="626"/>
      <c r="DA495" s="626"/>
      <c r="DB495" s="626"/>
      <c r="DC495" s="626"/>
      <c r="DD495" s="626"/>
      <c r="DE495" s="626"/>
      <c r="DF495" s="626"/>
      <c r="DG495" s="626"/>
      <c r="DH495" s="626"/>
      <c r="DI495" s="626"/>
      <c r="DJ495" s="626"/>
      <c r="DK495" s="626"/>
      <c r="DL495" s="626"/>
      <c r="DM495" s="626"/>
      <c r="DN495" s="626"/>
      <c r="DO495" s="626"/>
      <c r="DP495" s="626"/>
    </row>
    <row r="496" spans="1:120" ht="38.25" customHeight="1">
      <c r="A496" s="54">
        <v>455</v>
      </c>
      <c r="B496" s="54">
        <v>366</v>
      </c>
      <c r="C496" s="59" t="s">
        <v>99</v>
      </c>
      <c r="D496" s="56">
        <v>2021</v>
      </c>
      <c r="E496" s="56" t="s">
        <v>2580</v>
      </c>
      <c r="F496" s="65">
        <v>44420</v>
      </c>
      <c r="G496" s="368" t="s">
        <v>7715</v>
      </c>
      <c r="H496" s="59" t="s">
        <v>102</v>
      </c>
      <c r="I496" s="58" t="s">
        <v>7716</v>
      </c>
      <c r="J496" s="58" t="s">
        <v>7717</v>
      </c>
      <c r="K496" s="58" t="s">
        <v>7311</v>
      </c>
      <c r="L496" s="60" t="s">
        <v>146</v>
      </c>
      <c r="M496" s="368" t="s">
        <v>7718</v>
      </c>
      <c r="N496" s="747"/>
      <c r="O496" s="56">
        <v>1</v>
      </c>
      <c r="P496" s="56" t="s">
        <v>7719</v>
      </c>
      <c r="Q496" s="59" t="s">
        <v>696</v>
      </c>
      <c r="R496" s="56" t="s">
        <v>1593</v>
      </c>
      <c r="S496" s="65">
        <v>44440</v>
      </c>
      <c r="T496" s="314">
        <v>44530</v>
      </c>
      <c r="U496" s="774"/>
      <c r="V496" s="626"/>
      <c r="W496" s="65">
        <v>44530</v>
      </c>
      <c r="X496" s="626"/>
      <c r="Y496" s="626"/>
      <c r="Z496" s="626"/>
      <c r="AA496" s="626"/>
      <c r="AB496" s="626"/>
      <c r="AC496" s="626"/>
      <c r="AD496" s="626"/>
      <c r="AE496" s="626"/>
      <c r="AF496" s="626"/>
      <c r="AG496" s="626"/>
      <c r="AH496" s="626"/>
      <c r="AI496" s="626"/>
      <c r="AJ496" s="626"/>
      <c r="AK496" s="626"/>
      <c r="AL496" s="626"/>
      <c r="AM496" s="626"/>
      <c r="AN496" s="626"/>
      <c r="AO496" s="626"/>
      <c r="AP496" s="626"/>
      <c r="AQ496" s="626"/>
      <c r="AR496" s="626"/>
      <c r="AS496" s="626"/>
      <c r="AT496" s="626"/>
      <c r="AU496" s="626"/>
      <c r="AV496" s="660"/>
      <c r="AW496" s="626"/>
      <c r="AX496" s="626"/>
      <c r="AY496" s="626"/>
      <c r="AZ496" s="626"/>
      <c r="BA496" s="730"/>
      <c r="BB496" s="54"/>
      <c r="BC496" s="626"/>
      <c r="BD496" s="660"/>
      <c r="BE496" s="626"/>
      <c r="BF496" s="626"/>
      <c r="BG496" s="626"/>
      <c r="BH496" s="631"/>
      <c r="BI496" s="730"/>
      <c r="BJ496" s="54"/>
      <c r="BK496" s="626"/>
      <c r="BL496" s="71">
        <v>44500</v>
      </c>
      <c r="BM496" s="627" t="s">
        <v>7720</v>
      </c>
      <c r="BN496" s="68">
        <v>0.1</v>
      </c>
      <c r="BO496" s="71">
        <v>44508</v>
      </c>
      <c r="BP496" s="368" t="s">
        <v>7721</v>
      </c>
      <c r="BQ496" s="56" t="s">
        <v>1787</v>
      </c>
      <c r="BR496" s="71">
        <v>44519</v>
      </c>
      <c r="BS496" s="638" t="s">
        <v>7722</v>
      </c>
      <c r="BT496" s="54" t="s">
        <v>123</v>
      </c>
      <c r="BU496" s="54">
        <v>40</v>
      </c>
      <c r="BV496" s="54" t="s">
        <v>115</v>
      </c>
      <c r="BW496" s="71">
        <v>44627</v>
      </c>
      <c r="BX496" s="56" t="s">
        <v>7289</v>
      </c>
      <c r="BY496" s="68">
        <v>1</v>
      </c>
      <c r="BZ496" s="57">
        <v>44630</v>
      </c>
      <c r="CA496" s="58" t="s">
        <v>7290</v>
      </c>
      <c r="CB496" s="56" t="s">
        <v>709</v>
      </c>
      <c r="CC496" s="54">
        <v>100</v>
      </c>
      <c r="CD496" s="54" t="s">
        <v>257</v>
      </c>
      <c r="CE496" s="54"/>
      <c r="CF496" s="54"/>
      <c r="CG496" s="54"/>
      <c r="CH496" s="54"/>
      <c r="CI496" s="54"/>
      <c r="CJ496" s="54"/>
      <c r="CK496" s="54"/>
      <c r="CL496" s="54"/>
      <c r="CM496" s="54"/>
      <c r="CN496" s="54"/>
      <c r="CO496" s="54"/>
      <c r="CP496" s="54"/>
      <c r="CQ496" s="54" t="s">
        <v>4218</v>
      </c>
      <c r="CR496" s="626"/>
      <c r="CS496" s="626"/>
      <c r="CT496" s="54"/>
      <c r="CU496" s="626"/>
      <c r="CV496" s="626"/>
      <c r="CW496" s="752"/>
      <c r="CX496" s="626"/>
      <c r="CY496" s="626"/>
      <c r="CZ496" s="626"/>
      <c r="DA496" s="626"/>
      <c r="DB496" s="626"/>
      <c r="DC496" s="626"/>
      <c r="DD496" s="626"/>
      <c r="DE496" s="626"/>
      <c r="DF496" s="626"/>
      <c r="DG496" s="626"/>
      <c r="DH496" s="626"/>
      <c r="DI496" s="626"/>
      <c r="DJ496" s="626"/>
      <c r="DK496" s="626"/>
      <c r="DL496" s="626"/>
      <c r="DM496" s="626"/>
      <c r="DN496" s="626"/>
      <c r="DO496" s="626"/>
      <c r="DP496" s="626"/>
    </row>
    <row r="497" spans="1:120" ht="38.25" customHeight="1">
      <c r="A497" s="54">
        <v>456</v>
      </c>
      <c r="B497" s="54">
        <v>367</v>
      </c>
      <c r="C497" s="59" t="s">
        <v>99</v>
      </c>
      <c r="D497" s="56">
        <v>2021</v>
      </c>
      <c r="E497" s="56" t="s">
        <v>2580</v>
      </c>
      <c r="F497" s="65">
        <v>44420</v>
      </c>
      <c r="G497" s="368" t="s">
        <v>7723</v>
      </c>
      <c r="H497" s="59" t="s">
        <v>102</v>
      </c>
      <c r="I497" s="58" t="s">
        <v>7603</v>
      </c>
      <c r="J497" s="58" t="s">
        <v>7603</v>
      </c>
      <c r="K497" s="58" t="s">
        <v>7604</v>
      </c>
      <c r="L497" s="60" t="s">
        <v>146</v>
      </c>
      <c r="M497" s="368" t="s">
        <v>7605</v>
      </c>
      <c r="N497" s="747"/>
      <c r="O497" s="56">
        <v>1</v>
      </c>
      <c r="P497" s="56" t="s">
        <v>1092</v>
      </c>
      <c r="Q497" s="59" t="s">
        <v>533</v>
      </c>
      <c r="R497" s="56" t="s">
        <v>1554</v>
      </c>
      <c r="S497" s="65">
        <v>44440</v>
      </c>
      <c r="T497" s="65">
        <v>44469</v>
      </c>
      <c r="U497" s="774"/>
      <c r="V497" s="626"/>
      <c r="W497" s="65">
        <v>44469</v>
      </c>
      <c r="X497" s="626"/>
      <c r="Y497" s="626"/>
      <c r="Z497" s="626"/>
      <c r="AA497" s="626"/>
      <c r="AB497" s="626"/>
      <c r="AC497" s="626"/>
      <c r="AD497" s="626"/>
      <c r="AE497" s="626"/>
      <c r="AF497" s="626"/>
      <c r="AG497" s="626"/>
      <c r="AH497" s="626"/>
      <c r="AI497" s="626"/>
      <c r="AJ497" s="626"/>
      <c r="AK497" s="626"/>
      <c r="AL497" s="626"/>
      <c r="AM497" s="626"/>
      <c r="AN497" s="626"/>
      <c r="AO497" s="626"/>
      <c r="AP497" s="626"/>
      <c r="AQ497" s="626"/>
      <c r="AR497" s="626"/>
      <c r="AS497" s="626"/>
      <c r="AT497" s="626"/>
      <c r="AU497" s="626"/>
      <c r="AV497" s="660"/>
      <c r="AW497" s="626"/>
      <c r="AX497" s="626"/>
      <c r="AY497" s="626"/>
      <c r="AZ497" s="626"/>
      <c r="BA497" s="730"/>
      <c r="BB497" s="54"/>
      <c r="BC497" s="626"/>
      <c r="BD497" s="660"/>
      <c r="BE497" s="626"/>
      <c r="BF497" s="626"/>
      <c r="BG497" s="626"/>
      <c r="BH497" s="631"/>
      <c r="BI497" s="730"/>
      <c r="BJ497" s="54"/>
      <c r="BK497" s="626"/>
      <c r="BL497" s="54" t="s">
        <v>1629</v>
      </c>
      <c r="BM497" s="54"/>
      <c r="BN497" s="54"/>
      <c r="BO497" s="54" t="s">
        <v>1630</v>
      </c>
      <c r="BP497" s="67" t="s">
        <v>1631</v>
      </c>
      <c r="BQ497" s="54" t="s">
        <v>1566</v>
      </c>
      <c r="BR497" s="71">
        <v>44519</v>
      </c>
      <c r="BS497" s="56" t="s">
        <v>7404</v>
      </c>
      <c r="BT497" s="54" t="s">
        <v>220</v>
      </c>
      <c r="BU497" s="651">
        <v>0.8</v>
      </c>
      <c r="BV497" s="54" t="s">
        <v>115</v>
      </c>
      <c r="BW497" s="54"/>
      <c r="BX497" s="54"/>
      <c r="BY497" s="54"/>
      <c r="BZ497" s="56" t="s">
        <v>1560</v>
      </c>
      <c r="CA497" s="56" t="s">
        <v>7405</v>
      </c>
      <c r="CB497" s="647" t="s">
        <v>544</v>
      </c>
      <c r="CC497" s="68">
        <v>1</v>
      </c>
      <c r="CD497" s="54" t="s">
        <v>257</v>
      </c>
      <c r="CE497" s="54"/>
      <c r="CF497" s="54"/>
      <c r="CG497" s="54"/>
      <c r="CH497" s="54"/>
      <c r="CI497" s="54"/>
      <c r="CJ497" s="54"/>
      <c r="CK497" s="54"/>
      <c r="CL497" s="54"/>
      <c r="CM497" s="54"/>
      <c r="CN497" s="54"/>
      <c r="CO497" s="60" t="s">
        <v>260</v>
      </c>
      <c r="CP497" s="60" t="s">
        <v>260</v>
      </c>
      <c r="CQ497" s="54" t="s">
        <v>4218</v>
      </c>
      <c r="CR497" s="626"/>
      <c r="CS497" s="626"/>
      <c r="CT497" s="54"/>
      <c r="CU497" s="626"/>
      <c r="CV497" s="626"/>
      <c r="CW497" s="752"/>
      <c r="CX497" s="626"/>
      <c r="CY497" s="626"/>
      <c r="CZ497" s="626"/>
      <c r="DA497" s="626"/>
      <c r="DB497" s="626"/>
      <c r="DC497" s="626"/>
      <c r="DD497" s="626"/>
      <c r="DE497" s="626"/>
      <c r="DF497" s="626"/>
      <c r="DG497" s="626"/>
      <c r="DH497" s="626"/>
      <c r="DI497" s="626"/>
      <c r="DJ497" s="626"/>
      <c r="DK497" s="626"/>
      <c r="DL497" s="626"/>
      <c r="DM497" s="626"/>
      <c r="DN497" s="626"/>
      <c r="DO497" s="626"/>
      <c r="DP497" s="626"/>
    </row>
    <row r="498" spans="1:120" ht="38.25" customHeight="1">
      <c r="A498" s="54">
        <v>457</v>
      </c>
      <c r="B498" s="54">
        <v>368</v>
      </c>
      <c r="C498" s="59" t="s">
        <v>99</v>
      </c>
      <c r="D498" s="56">
        <v>2021</v>
      </c>
      <c r="E498" s="56" t="s">
        <v>2580</v>
      </c>
      <c r="F498" s="65">
        <v>44420</v>
      </c>
      <c r="G498" s="368" t="s">
        <v>7724</v>
      </c>
      <c r="H498" s="59" t="s">
        <v>102</v>
      </c>
      <c r="I498" s="58" t="s">
        <v>7725</v>
      </c>
      <c r="J498" s="58" t="s">
        <v>7726</v>
      </c>
      <c r="K498" s="58" t="s">
        <v>2713</v>
      </c>
      <c r="L498" s="60" t="s">
        <v>146</v>
      </c>
      <c r="M498" s="627" t="s">
        <v>7727</v>
      </c>
      <c r="N498" s="769"/>
      <c r="O498" s="56">
        <v>2</v>
      </c>
      <c r="P498" s="67" t="s">
        <v>7703</v>
      </c>
      <c r="Q498" s="59" t="s">
        <v>696</v>
      </c>
      <c r="R498" s="54" t="s">
        <v>1529</v>
      </c>
      <c r="S498" s="57">
        <v>44470</v>
      </c>
      <c r="T498" s="57">
        <v>44742</v>
      </c>
      <c r="U498" s="774"/>
      <c r="V498" s="626"/>
      <c r="W498" s="65">
        <v>44742</v>
      </c>
      <c r="X498" s="626"/>
      <c r="Y498" s="626"/>
      <c r="Z498" s="626"/>
      <c r="AA498" s="626"/>
      <c r="AB498" s="626"/>
      <c r="AC498" s="626"/>
      <c r="AD498" s="626"/>
      <c r="AE498" s="626"/>
      <c r="AF498" s="626"/>
      <c r="AG498" s="626"/>
      <c r="AH498" s="626"/>
      <c r="AI498" s="626"/>
      <c r="AJ498" s="626"/>
      <c r="AK498" s="626"/>
      <c r="AL498" s="626"/>
      <c r="AM498" s="626"/>
      <c r="AN498" s="626"/>
      <c r="AO498" s="626"/>
      <c r="AP498" s="626"/>
      <c r="AQ498" s="626"/>
      <c r="AR498" s="626"/>
      <c r="AS498" s="626"/>
      <c r="AT498" s="626"/>
      <c r="AU498" s="626"/>
      <c r="AV498" s="660"/>
      <c r="AW498" s="626"/>
      <c r="AX498" s="626"/>
      <c r="AY498" s="626"/>
      <c r="AZ498" s="626"/>
      <c r="BA498" s="730"/>
      <c r="BB498" s="54"/>
      <c r="BC498" s="626"/>
      <c r="BD498" s="660"/>
      <c r="BE498" s="626"/>
      <c r="BF498" s="626"/>
      <c r="BG498" s="626"/>
      <c r="BH498" s="631"/>
      <c r="BI498" s="730"/>
      <c r="BJ498" s="54"/>
      <c r="BK498" s="626"/>
      <c r="BL498" s="71">
        <v>44500</v>
      </c>
      <c r="BM498" s="627" t="s">
        <v>2723</v>
      </c>
      <c r="BN498" s="68">
        <v>0.25</v>
      </c>
      <c r="BO498" s="71">
        <v>44508</v>
      </c>
      <c r="BP498" s="368" t="s">
        <v>7728</v>
      </c>
      <c r="BQ498" s="56" t="s">
        <v>1787</v>
      </c>
      <c r="BR498" s="71">
        <v>44519</v>
      </c>
      <c r="BS498" s="638" t="s">
        <v>7714</v>
      </c>
      <c r="BT498" s="54" t="s">
        <v>123</v>
      </c>
      <c r="BU498" s="54">
        <v>0</v>
      </c>
      <c r="BV498" s="54" t="s">
        <v>133</v>
      </c>
      <c r="BW498" s="71">
        <v>44627</v>
      </c>
      <c r="BX498" s="56" t="s">
        <v>2727</v>
      </c>
      <c r="BY498" s="68">
        <v>1</v>
      </c>
      <c r="BZ498" s="57">
        <v>44630</v>
      </c>
      <c r="CA498" s="181" t="s">
        <v>2728</v>
      </c>
      <c r="CB498" s="56" t="s">
        <v>709</v>
      </c>
      <c r="CC498" s="68">
        <v>1</v>
      </c>
      <c r="CD498" s="54" t="s">
        <v>257</v>
      </c>
      <c r="CE498" s="54"/>
      <c r="CF498" s="54"/>
      <c r="CG498" s="54"/>
      <c r="CH498" s="54"/>
      <c r="CI498" s="54"/>
      <c r="CJ498" s="54"/>
      <c r="CK498" s="54"/>
      <c r="CL498" s="54"/>
      <c r="CM498" s="54"/>
      <c r="CN498" s="54"/>
      <c r="CO498" s="54"/>
      <c r="CP498" s="54"/>
      <c r="CQ498" s="54" t="s">
        <v>4218</v>
      </c>
      <c r="CR498" s="626"/>
      <c r="CS498" s="626"/>
      <c r="CT498" s="54"/>
      <c r="CU498" s="626"/>
      <c r="CV498" s="626"/>
      <c r="CW498" s="752"/>
      <c r="CX498" s="626"/>
      <c r="CY498" s="626"/>
      <c r="CZ498" s="626"/>
      <c r="DA498" s="626"/>
      <c r="DB498" s="626"/>
      <c r="DC498" s="626"/>
      <c r="DD498" s="626"/>
      <c r="DE498" s="626"/>
      <c r="DF498" s="626"/>
      <c r="DG498" s="626"/>
      <c r="DH498" s="626"/>
      <c r="DI498" s="626"/>
      <c r="DJ498" s="626"/>
      <c r="DK498" s="626"/>
      <c r="DL498" s="626"/>
      <c r="DM498" s="626"/>
      <c r="DN498" s="626"/>
      <c r="DO498" s="626"/>
      <c r="DP498" s="626"/>
    </row>
    <row r="499" spans="1:120" ht="38.25" customHeight="1">
      <c r="A499" s="54">
        <v>462</v>
      </c>
      <c r="B499" s="54">
        <v>374</v>
      </c>
      <c r="C499" s="59" t="s">
        <v>99</v>
      </c>
      <c r="D499" s="56">
        <v>2021</v>
      </c>
      <c r="E499" s="81" t="s">
        <v>2821</v>
      </c>
      <c r="F499" s="134">
        <v>44445</v>
      </c>
      <c r="G499" s="368" t="s">
        <v>7729</v>
      </c>
      <c r="H499" s="59" t="s">
        <v>102</v>
      </c>
      <c r="I499" s="58" t="s">
        <v>7730</v>
      </c>
      <c r="J499" s="58" t="s">
        <v>7731</v>
      </c>
      <c r="K499" s="58" t="s">
        <v>7732</v>
      </c>
      <c r="L499" s="60" t="s">
        <v>146</v>
      </c>
      <c r="M499" s="368" t="s">
        <v>7733</v>
      </c>
      <c r="N499" s="752"/>
      <c r="O499" s="651">
        <v>1</v>
      </c>
      <c r="P499" s="56" t="s">
        <v>7734</v>
      </c>
      <c r="Q499" s="59" t="s">
        <v>533</v>
      </c>
      <c r="R499" s="81" t="s">
        <v>2827</v>
      </c>
      <c r="S499" s="134">
        <v>44459</v>
      </c>
      <c r="T499" s="65">
        <v>44469</v>
      </c>
      <c r="U499" s="774"/>
      <c r="V499" s="626"/>
      <c r="W499" s="65">
        <v>44469</v>
      </c>
      <c r="X499" s="626"/>
      <c r="Y499" s="626"/>
      <c r="Z499" s="626"/>
      <c r="AA499" s="626"/>
      <c r="AB499" s="626"/>
      <c r="AC499" s="626"/>
      <c r="AD499" s="626"/>
      <c r="AE499" s="626"/>
      <c r="AF499" s="626"/>
      <c r="AG499" s="626"/>
      <c r="AH499" s="626"/>
      <c r="AI499" s="626"/>
      <c r="AJ499" s="626"/>
      <c r="AK499" s="626"/>
      <c r="AL499" s="626"/>
      <c r="AM499" s="626"/>
      <c r="AN499" s="626"/>
      <c r="AO499" s="626"/>
      <c r="AP499" s="626"/>
      <c r="AQ499" s="626"/>
      <c r="AR499" s="626"/>
      <c r="AS499" s="626"/>
      <c r="AT499" s="626"/>
      <c r="AU499" s="626"/>
      <c r="AV499" s="660"/>
      <c r="AW499" s="626"/>
      <c r="AX499" s="626"/>
      <c r="AY499" s="626"/>
      <c r="AZ499" s="626"/>
      <c r="BA499" s="730"/>
      <c r="BB499" s="54"/>
      <c r="BC499" s="626"/>
      <c r="BD499" s="660"/>
      <c r="BE499" s="626"/>
      <c r="BF499" s="626"/>
      <c r="BG499" s="626"/>
      <c r="BH499" s="631"/>
      <c r="BI499" s="730"/>
      <c r="BJ499" s="54"/>
      <c r="BK499" s="626"/>
      <c r="BL499" s="71">
        <v>44500</v>
      </c>
      <c r="BM499" s="56" t="s">
        <v>7735</v>
      </c>
      <c r="BN499" s="68">
        <v>1</v>
      </c>
      <c r="BO499" s="71">
        <v>44508</v>
      </c>
      <c r="BP499" s="67" t="s">
        <v>7736</v>
      </c>
      <c r="BQ499" s="54" t="s">
        <v>139</v>
      </c>
      <c r="BR499" s="71">
        <v>44519</v>
      </c>
      <c r="BS499" s="56" t="s">
        <v>7737</v>
      </c>
      <c r="BT499" s="54" t="s">
        <v>220</v>
      </c>
      <c r="BU499" s="651">
        <v>1</v>
      </c>
      <c r="BV499" s="54" t="s">
        <v>257</v>
      </c>
      <c r="BW499" s="54"/>
      <c r="BX499" s="54"/>
      <c r="BY499" s="54"/>
      <c r="BZ499" s="56" t="s">
        <v>1560</v>
      </c>
      <c r="CA499" s="56" t="s">
        <v>7738</v>
      </c>
      <c r="CB499" s="647" t="s">
        <v>544</v>
      </c>
      <c r="CC499" s="68">
        <v>1</v>
      </c>
      <c r="CD499" s="54" t="s">
        <v>257</v>
      </c>
      <c r="CE499" s="54"/>
      <c r="CF499" s="54"/>
      <c r="CG499" s="54"/>
      <c r="CH499" s="54"/>
      <c r="CI499" s="54"/>
      <c r="CJ499" s="54"/>
      <c r="CK499" s="54"/>
      <c r="CL499" s="54"/>
      <c r="CM499" s="54"/>
      <c r="CN499" s="54"/>
      <c r="CO499" s="54" t="s">
        <v>260</v>
      </c>
      <c r="CP499" s="54" t="s">
        <v>260</v>
      </c>
      <c r="CQ499" s="54" t="s">
        <v>4218</v>
      </c>
      <c r="CR499" s="626"/>
      <c r="CS499" s="626"/>
      <c r="CT499" s="54"/>
      <c r="CU499" s="626"/>
      <c r="CV499" s="626"/>
      <c r="CW499" s="752"/>
      <c r="CX499" s="626"/>
      <c r="CY499" s="626"/>
      <c r="CZ499" s="626"/>
      <c r="DA499" s="626"/>
      <c r="DB499" s="626"/>
      <c r="DC499" s="626"/>
      <c r="DD499" s="626"/>
      <c r="DE499" s="626"/>
      <c r="DF499" s="626"/>
      <c r="DG499" s="626"/>
      <c r="DH499" s="626"/>
      <c r="DI499" s="626"/>
      <c r="DJ499" s="626"/>
      <c r="DK499" s="626"/>
      <c r="DL499" s="626"/>
      <c r="DM499" s="626"/>
      <c r="DN499" s="626"/>
      <c r="DO499" s="626"/>
      <c r="DP499" s="626"/>
    </row>
    <row r="500" spans="1:120" ht="38.25" customHeight="1">
      <c r="A500" s="54">
        <v>0</v>
      </c>
      <c r="B500" s="54">
        <v>375</v>
      </c>
      <c r="C500" s="59" t="s">
        <v>99</v>
      </c>
      <c r="D500" s="56">
        <v>2021</v>
      </c>
      <c r="E500" s="81" t="s">
        <v>2821</v>
      </c>
      <c r="F500" s="134">
        <v>44445</v>
      </c>
      <c r="G500" s="368" t="s">
        <v>7739</v>
      </c>
      <c r="H500" s="59" t="s">
        <v>102</v>
      </c>
      <c r="I500" s="58" t="s">
        <v>7740</v>
      </c>
      <c r="J500" s="58" t="s">
        <v>7740</v>
      </c>
      <c r="K500" s="58" t="s">
        <v>7741</v>
      </c>
      <c r="L500" s="60" t="s">
        <v>146</v>
      </c>
      <c r="M500" s="368" t="s">
        <v>7742</v>
      </c>
      <c r="N500" s="752"/>
      <c r="O500" s="90">
        <v>1</v>
      </c>
      <c r="P500" s="81" t="s">
        <v>7743</v>
      </c>
      <c r="Q500" s="59" t="s">
        <v>533</v>
      </c>
      <c r="R500" s="54" t="s">
        <v>2827</v>
      </c>
      <c r="S500" s="134">
        <v>44500</v>
      </c>
      <c r="T500" s="134">
        <v>44530</v>
      </c>
      <c r="U500" s="774"/>
      <c r="V500" s="626"/>
      <c r="W500" s="65">
        <v>44530</v>
      </c>
      <c r="X500" s="626"/>
      <c r="Y500" s="626"/>
      <c r="Z500" s="626"/>
      <c r="AA500" s="626"/>
      <c r="AB500" s="626"/>
      <c r="AC500" s="626"/>
      <c r="AD500" s="626"/>
      <c r="AE500" s="626"/>
      <c r="AF500" s="626"/>
      <c r="AG500" s="626"/>
      <c r="AH500" s="626"/>
      <c r="AI500" s="626"/>
      <c r="AJ500" s="626"/>
      <c r="AK500" s="626"/>
      <c r="AL500" s="626"/>
      <c r="AM500" s="626"/>
      <c r="AN500" s="626"/>
      <c r="AO500" s="626"/>
      <c r="AP500" s="626"/>
      <c r="AQ500" s="626"/>
      <c r="AR500" s="626"/>
      <c r="AS500" s="626"/>
      <c r="AT500" s="626"/>
      <c r="AU500" s="626"/>
      <c r="AV500" s="660"/>
      <c r="AW500" s="626"/>
      <c r="AX500" s="626"/>
      <c r="AY500" s="626"/>
      <c r="AZ500" s="626"/>
      <c r="BA500" s="730"/>
      <c r="BB500" s="54"/>
      <c r="BC500" s="626"/>
      <c r="BD500" s="660"/>
      <c r="BE500" s="626"/>
      <c r="BF500" s="626"/>
      <c r="BG500" s="626"/>
      <c r="BH500" s="631"/>
      <c r="BI500" s="730"/>
      <c r="BJ500" s="54"/>
      <c r="BK500" s="626"/>
      <c r="BL500" s="71">
        <v>44500</v>
      </c>
      <c r="BM500" s="56" t="s">
        <v>7744</v>
      </c>
      <c r="BN500" s="54">
        <v>1</v>
      </c>
      <c r="BO500" s="71">
        <v>44508</v>
      </c>
      <c r="BP500" s="67" t="s">
        <v>7745</v>
      </c>
      <c r="BQ500" s="54" t="s">
        <v>139</v>
      </c>
      <c r="BR500" s="71">
        <v>44519</v>
      </c>
      <c r="BS500" s="56" t="s">
        <v>7746</v>
      </c>
      <c r="BT500" s="54" t="s">
        <v>220</v>
      </c>
      <c r="BU500" s="651">
        <v>0.8</v>
      </c>
      <c r="BV500" s="54" t="s">
        <v>115</v>
      </c>
      <c r="BW500" s="54"/>
      <c r="BX500" s="54"/>
      <c r="BY500" s="54"/>
      <c r="BZ500" s="56" t="s">
        <v>1560</v>
      </c>
      <c r="CA500" s="56" t="s">
        <v>7747</v>
      </c>
      <c r="CB500" s="647" t="s">
        <v>544</v>
      </c>
      <c r="CC500" s="68">
        <v>1</v>
      </c>
      <c r="CD500" s="54" t="s">
        <v>257</v>
      </c>
      <c r="CE500" s="54"/>
      <c r="CF500" s="54"/>
      <c r="CG500" s="54"/>
      <c r="CH500" s="54"/>
      <c r="CI500" s="54"/>
      <c r="CJ500" s="54"/>
      <c r="CK500" s="54"/>
      <c r="CL500" s="54"/>
      <c r="CM500" s="54"/>
      <c r="CN500" s="54"/>
      <c r="CO500" s="54" t="s">
        <v>260</v>
      </c>
      <c r="CP500" s="54" t="s">
        <v>260</v>
      </c>
      <c r="CQ500" s="54" t="s">
        <v>4218</v>
      </c>
      <c r="CR500" s="626"/>
      <c r="CS500" s="626"/>
      <c r="CT500" s="54"/>
      <c r="CU500" s="626"/>
      <c r="CV500" s="626"/>
      <c r="CW500" s="752"/>
      <c r="CX500" s="626"/>
      <c r="CY500" s="626"/>
      <c r="CZ500" s="626"/>
      <c r="DA500" s="626"/>
      <c r="DB500" s="626"/>
      <c r="DC500" s="626"/>
      <c r="DD500" s="626"/>
      <c r="DE500" s="626"/>
      <c r="DF500" s="626"/>
      <c r="DG500" s="626"/>
      <c r="DH500" s="626"/>
      <c r="DI500" s="626"/>
      <c r="DJ500" s="626"/>
      <c r="DK500" s="626"/>
      <c r="DL500" s="626"/>
      <c r="DM500" s="626"/>
      <c r="DN500" s="626"/>
      <c r="DO500" s="626"/>
      <c r="DP500" s="626"/>
    </row>
    <row r="501" spans="1:120" ht="38.25" customHeight="1">
      <c r="A501" s="54">
        <v>464</v>
      </c>
      <c r="B501" s="54">
        <v>377</v>
      </c>
      <c r="C501" s="59" t="s">
        <v>99</v>
      </c>
      <c r="D501" s="56">
        <v>2021</v>
      </c>
      <c r="E501" s="81" t="s">
        <v>7748</v>
      </c>
      <c r="F501" s="773">
        <v>44445</v>
      </c>
      <c r="G501" s="368" t="s">
        <v>7749</v>
      </c>
      <c r="H501" s="59" t="s">
        <v>102</v>
      </c>
      <c r="I501" s="58" t="s">
        <v>7750</v>
      </c>
      <c r="J501" s="58" t="s">
        <v>2832</v>
      </c>
      <c r="K501" s="58" t="s">
        <v>7751</v>
      </c>
      <c r="L501" s="60" t="s">
        <v>146</v>
      </c>
      <c r="M501" s="368" t="s">
        <v>2835</v>
      </c>
      <c r="N501" s="752"/>
      <c r="O501" s="651">
        <v>1</v>
      </c>
      <c r="P501" s="56" t="s">
        <v>2836</v>
      </c>
      <c r="Q501" s="59" t="s">
        <v>533</v>
      </c>
      <c r="R501" s="660" t="s">
        <v>2827</v>
      </c>
      <c r="S501" s="777">
        <v>44459</v>
      </c>
      <c r="T501" s="778"/>
      <c r="U501" s="774"/>
      <c r="V501" s="626"/>
      <c r="W501" s="65" t="s">
        <v>7614</v>
      </c>
      <c r="X501" s="626"/>
      <c r="Y501" s="626"/>
      <c r="Z501" s="626"/>
      <c r="AA501" s="626"/>
      <c r="AB501" s="626"/>
      <c r="AC501" s="626"/>
      <c r="AD501" s="626"/>
      <c r="AE501" s="626"/>
      <c r="AF501" s="626"/>
      <c r="AG501" s="626"/>
      <c r="AH501" s="626"/>
      <c r="AI501" s="626"/>
      <c r="AJ501" s="626"/>
      <c r="AK501" s="626"/>
      <c r="AL501" s="626"/>
      <c r="AM501" s="626"/>
      <c r="AN501" s="626"/>
      <c r="AO501" s="626"/>
      <c r="AP501" s="626"/>
      <c r="AQ501" s="626"/>
      <c r="AR501" s="626"/>
      <c r="AS501" s="626"/>
      <c r="AT501" s="626"/>
      <c r="AU501" s="626"/>
      <c r="AV501" s="660"/>
      <c r="AW501" s="626"/>
      <c r="AX501" s="626"/>
      <c r="AY501" s="626"/>
      <c r="AZ501" s="626"/>
      <c r="BA501" s="730"/>
      <c r="BB501" s="54"/>
      <c r="BC501" s="626"/>
      <c r="BD501" s="660"/>
      <c r="BE501" s="626"/>
      <c r="BF501" s="626"/>
      <c r="BG501" s="626"/>
      <c r="BH501" s="631"/>
      <c r="BI501" s="730"/>
      <c r="BJ501" s="54"/>
      <c r="BK501" s="626"/>
      <c r="BL501" s="54" t="s">
        <v>1629</v>
      </c>
      <c r="BM501" s="54"/>
      <c r="BN501" s="54"/>
      <c r="BO501" s="54" t="s">
        <v>1630</v>
      </c>
      <c r="BP501" s="67" t="s">
        <v>1631</v>
      </c>
      <c r="BQ501" s="54" t="s">
        <v>1566</v>
      </c>
      <c r="BR501" s="71">
        <v>44519</v>
      </c>
      <c r="BS501" s="56" t="s">
        <v>7752</v>
      </c>
      <c r="BT501" s="54" t="s">
        <v>220</v>
      </c>
      <c r="BU501" s="651">
        <v>0</v>
      </c>
      <c r="BV501" s="54" t="s">
        <v>133</v>
      </c>
      <c r="BW501" s="54"/>
      <c r="BX501" s="54"/>
      <c r="BY501" s="54"/>
      <c r="BZ501" s="56" t="s">
        <v>1560</v>
      </c>
      <c r="CA501" s="56" t="s">
        <v>1561</v>
      </c>
      <c r="CB501" s="647" t="s">
        <v>544</v>
      </c>
      <c r="CC501" s="68">
        <v>1</v>
      </c>
      <c r="CD501" s="54" t="s">
        <v>257</v>
      </c>
      <c r="CE501" s="54"/>
      <c r="CF501" s="54"/>
      <c r="CG501" s="54"/>
      <c r="CH501" s="54"/>
      <c r="CI501" s="54"/>
      <c r="CJ501" s="54"/>
      <c r="CK501" s="54"/>
      <c r="CL501" s="54"/>
      <c r="CM501" s="54"/>
      <c r="CN501" s="54"/>
      <c r="CO501" s="54" t="s">
        <v>260</v>
      </c>
      <c r="CP501" s="54" t="s">
        <v>260</v>
      </c>
      <c r="CQ501" s="54" t="s">
        <v>4218</v>
      </c>
      <c r="CR501" s="626"/>
      <c r="CS501" s="626"/>
      <c r="CT501" s="54"/>
      <c r="CU501" s="626"/>
      <c r="CV501" s="626"/>
      <c r="CW501" s="752"/>
      <c r="CX501" s="626"/>
      <c r="CY501" s="626"/>
      <c r="CZ501" s="626"/>
      <c r="DA501" s="626"/>
      <c r="DB501" s="626"/>
      <c r="DC501" s="626"/>
      <c r="DD501" s="626"/>
      <c r="DE501" s="626"/>
      <c r="DF501" s="626"/>
      <c r="DG501" s="626"/>
      <c r="DH501" s="626"/>
      <c r="DI501" s="626"/>
      <c r="DJ501" s="626"/>
      <c r="DK501" s="626"/>
      <c r="DL501" s="626"/>
      <c r="DM501" s="626"/>
      <c r="DN501" s="626"/>
      <c r="DO501" s="626"/>
      <c r="DP501" s="626"/>
    </row>
    <row r="502" spans="1:120" ht="38.25" customHeight="1">
      <c r="A502" s="54">
        <v>492</v>
      </c>
      <c r="B502" s="54">
        <v>414</v>
      </c>
      <c r="C502" s="59" t="s">
        <v>99</v>
      </c>
      <c r="D502" s="56">
        <v>2021</v>
      </c>
      <c r="E502" s="56" t="s">
        <v>3015</v>
      </c>
      <c r="F502" s="65">
        <v>44446</v>
      </c>
      <c r="G502" s="368" t="s">
        <v>7753</v>
      </c>
      <c r="H502" s="59" t="s">
        <v>102</v>
      </c>
      <c r="I502" s="58" t="s">
        <v>3760</v>
      </c>
      <c r="J502" s="58" t="s">
        <v>3761</v>
      </c>
      <c r="K502" s="58" t="s">
        <v>7754</v>
      </c>
      <c r="L502" s="60" t="s">
        <v>146</v>
      </c>
      <c r="M502" s="368" t="s">
        <v>7755</v>
      </c>
      <c r="N502" s="747"/>
      <c r="O502" s="54">
        <v>1</v>
      </c>
      <c r="P502" s="56" t="s">
        <v>3771</v>
      </c>
      <c r="Q502" s="59" t="s">
        <v>109</v>
      </c>
      <c r="R502" s="56" t="s">
        <v>2398</v>
      </c>
      <c r="S502" s="65">
        <v>44480</v>
      </c>
      <c r="T502" s="65">
        <v>44500</v>
      </c>
      <c r="U502" s="774"/>
      <c r="V502" s="626"/>
      <c r="W502" s="65">
        <v>44500</v>
      </c>
      <c r="X502" s="626"/>
      <c r="Y502" s="626"/>
      <c r="Z502" s="626"/>
      <c r="AA502" s="626"/>
      <c r="AB502" s="626"/>
      <c r="AC502" s="626"/>
      <c r="AD502" s="626"/>
      <c r="AE502" s="626"/>
      <c r="AF502" s="626"/>
      <c r="AG502" s="626"/>
      <c r="AH502" s="626"/>
      <c r="AI502" s="626"/>
      <c r="AJ502" s="626"/>
      <c r="AK502" s="626"/>
      <c r="AL502" s="626"/>
      <c r="AM502" s="626"/>
      <c r="AN502" s="626"/>
      <c r="AO502" s="626"/>
      <c r="AP502" s="626"/>
      <c r="AQ502" s="626"/>
      <c r="AR502" s="626"/>
      <c r="AS502" s="626"/>
      <c r="AT502" s="626"/>
      <c r="AU502" s="626"/>
      <c r="AV502" s="660"/>
      <c r="AW502" s="626"/>
      <c r="AX502" s="626"/>
      <c r="AY502" s="626"/>
      <c r="AZ502" s="626"/>
      <c r="BA502" s="730"/>
      <c r="BB502" s="54"/>
      <c r="BC502" s="626"/>
      <c r="BD502" s="660"/>
      <c r="BE502" s="626"/>
      <c r="BF502" s="626"/>
      <c r="BG502" s="626"/>
      <c r="BH502" s="631"/>
      <c r="BI502" s="730"/>
      <c r="BJ502" s="54"/>
      <c r="BK502" s="626"/>
      <c r="BL502" s="626"/>
      <c r="BM502" s="626"/>
      <c r="BN502" s="626"/>
      <c r="BO502" s="626"/>
      <c r="BP502" s="626"/>
      <c r="BQ502" s="647"/>
      <c r="BR502" s="626"/>
      <c r="BS502" s="653"/>
      <c r="BT502" s="626"/>
      <c r="BU502" s="626"/>
      <c r="BV502" s="660" t="s">
        <v>3022</v>
      </c>
      <c r="BW502" s="660"/>
      <c r="BX502" s="660"/>
      <c r="BY502" s="660"/>
      <c r="BZ502" s="89">
        <v>44635</v>
      </c>
      <c r="CA502" s="623" t="s">
        <v>7756</v>
      </c>
      <c r="CB502" s="81" t="s">
        <v>597</v>
      </c>
      <c r="CC502" s="74">
        <v>1</v>
      </c>
      <c r="CD502" s="660" t="s">
        <v>257</v>
      </c>
      <c r="CE502" s="660"/>
      <c r="CF502" s="660"/>
      <c r="CG502" s="660"/>
      <c r="CH502" s="660"/>
      <c r="CI502" s="660"/>
      <c r="CJ502" s="660"/>
      <c r="CK502" s="660"/>
      <c r="CL502" s="660"/>
      <c r="CM502" s="660"/>
      <c r="CN502" s="660"/>
      <c r="CO502" s="60" t="s">
        <v>260</v>
      </c>
      <c r="CP502" s="60" t="s">
        <v>260</v>
      </c>
      <c r="CQ502" s="54" t="s">
        <v>4218</v>
      </c>
      <c r="CR502" s="67" t="s">
        <v>3767</v>
      </c>
      <c r="CS502" s="56" t="s">
        <v>597</v>
      </c>
      <c r="CT502" s="71">
        <v>44635</v>
      </c>
      <c r="CU502" s="54" t="s">
        <v>310</v>
      </c>
      <c r="CV502" s="748" t="s">
        <v>7757</v>
      </c>
      <c r="CW502" s="752"/>
      <c r="CX502" s="626"/>
      <c r="CY502" s="626"/>
      <c r="CZ502" s="626"/>
      <c r="DA502" s="626"/>
      <c r="DB502" s="626"/>
      <c r="DC502" s="626"/>
      <c r="DD502" s="626"/>
      <c r="DE502" s="626"/>
      <c r="DF502" s="626"/>
      <c r="DG502" s="626"/>
      <c r="DH502" s="626"/>
      <c r="DI502" s="626"/>
      <c r="DJ502" s="626"/>
      <c r="DK502" s="626"/>
      <c r="DL502" s="626"/>
      <c r="DM502" s="626"/>
      <c r="DN502" s="626"/>
      <c r="DO502" s="626"/>
      <c r="DP502" s="626"/>
    </row>
    <row r="503" spans="1:120" ht="38.25" customHeight="1">
      <c r="A503" s="54">
        <v>0</v>
      </c>
      <c r="B503" s="54">
        <v>415</v>
      </c>
      <c r="C503" s="59" t="s">
        <v>99</v>
      </c>
      <c r="D503" s="56">
        <v>2021</v>
      </c>
      <c r="E503" s="56" t="s">
        <v>3015</v>
      </c>
      <c r="F503" s="65">
        <v>44446</v>
      </c>
      <c r="G503" s="368" t="s">
        <v>7753</v>
      </c>
      <c r="H503" s="59" t="s">
        <v>102</v>
      </c>
      <c r="I503" s="58" t="s">
        <v>3760</v>
      </c>
      <c r="J503" s="58" t="s">
        <v>3761</v>
      </c>
      <c r="K503" s="58" t="s">
        <v>3762</v>
      </c>
      <c r="L503" s="60" t="s">
        <v>146</v>
      </c>
      <c r="M503" s="368" t="s">
        <v>7758</v>
      </c>
      <c r="N503" s="747"/>
      <c r="O503" s="54">
        <v>1</v>
      </c>
      <c r="P503" s="56" t="s">
        <v>7759</v>
      </c>
      <c r="Q503" s="59" t="s">
        <v>109</v>
      </c>
      <c r="R503" s="56" t="s">
        <v>2398</v>
      </c>
      <c r="S503" s="65">
        <v>44480</v>
      </c>
      <c r="T503" s="65">
        <v>44500</v>
      </c>
      <c r="U503" s="774"/>
      <c r="V503" s="626"/>
      <c r="W503" s="65">
        <v>44500</v>
      </c>
      <c r="X503" s="626"/>
      <c r="Y503" s="626"/>
      <c r="Z503" s="626"/>
      <c r="AA503" s="626"/>
      <c r="AB503" s="626"/>
      <c r="AC503" s="626"/>
      <c r="AD503" s="626"/>
      <c r="AE503" s="626"/>
      <c r="AF503" s="626"/>
      <c r="AG503" s="626"/>
      <c r="AH503" s="626"/>
      <c r="AI503" s="626"/>
      <c r="AJ503" s="626"/>
      <c r="AK503" s="626"/>
      <c r="AL503" s="626"/>
      <c r="AM503" s="626"/>
      <c r="AN503" s="626"/>
      <c r="AO503" s="626"/>
      <c r="AP503" s="626"/>
      <c r="AQ503" s="626"/>
      <c r="AR503" s="626"/>
      <c r="AS503" s="626"/>
      <c r="AT503" s="626"/>
      <c r="AU503" s="626"/>
      <c r="AV503" s="660"/>
      <c r="AW503" s="626"/>
      <c r="AX503" s="626"/>
      <c r="AY503" s="626"/>
      <c r="AZ503" s="626"/>
      <c r="BA503" s="730"/>
      <c r="BB503" s="54"/>
      <c r="BC503" s="626"/>
      <c r="BD503" s="660"/>
      <c r="BE503" s="626"/>
      <c r="BF503" s="626"/>
      <c r="BG503" s="626"/>
      <c r="BH503" s="631"/>
      <c r="BI503" s="730"/>
      <c r="BJ503" s="54"/>
      <c r="BK503" s="626"/>
      <c r="BL503" s="626"/>
      <c r="BM503" s="626"/>
      <c r="BN503" s="626"/>
      <c r="BO503" s="626"/>
      <c r="BP503" s="626"/>
      <c r="BQ503" s="647"/>
      <c r="BR503" s="626"/>
      <c r="BS503" s="653"/>
      <c r="BT503" s="626"/>
      <c r="BU503" s="626"/>
      <c r="BV503" s="660" t="s">
        <v>3022</v>
      </c>
      <c r="BW503" s="660"/>
      <c r="BX503" s="660"/>
      <c r="BY503" s="660"/>
      <c r="BZ503" s="89">
        <v>44635</v>
      </c>
      <c r="CA503" s="623" t="s">
        <v>7760</v>
      </c>
      <c r="CB503" s="81" t="s">
        <v>597</v>
      </c>
      <c r="CC503" s="74">
        <v>1</v>
      </c>
      <c r="CD503" s="660" t="s">
        <v>257</v>
      </c>
      <c r="CE503" s="660"/>
      <c r="CF503" s="660"/>
      <c r="CG503" s="660"/>
      <c r="CH503" s="660"/>
      <c r="CI503" s="660"/>
      <c r="CJ503" s="660"/>
      <c r="CK503" s="660"/>
      <c r="CL503" s="660"/>
      <c r="CM503" s="660"/>
      <c r="CN503" s="660"/>
      <c r="CO503" s="60" t="s">
        <v>260</v>
      </c>
      <c r="CP503" s="60" t="s">
        <v>260</v>
      </c>
      <c r="CQ503" s="54" t="s">
        <v>4218</v>
      </c>
      <c r="CR503" s="67" t="s">
        <v>3767</v>
      </c>
      <c r="CS503" s="56" t="s">
        <v>597</v>
      </c>
      <c r="CT503" s="71">
        <v>44635</v>
      </c>
      <c r="CU503" s="54" t="s">
        <v>310</v>
      </c>
      <c r="CV503" s="748" t="s">
        <v>7761</v>
      </c>
      <c r="CW503" s="752"/>
      <c r="CX503" s="626"/>
      <c r="CY503" s="626"/>
      <c r="CZ503" s="626"/>
      <c r="DA503" s="626"/>
      <c r="DB503" s="626"/>
      <c r="DC503" s="626"/>
      <c r="DD503" s="626"/>
      <c r="DE503" s="626"/>
      <c r="DF503" s="626"/>
      <c r="DG503" s="626"/>
      <c r="DH503" s="626"/>
      <c r="DI503" s="626"/>
      <c r="DJ503" s="626"/>
      <c r="DK503" s="626"/>
      <c r="DL503" s="626"/>
      <c r="DM503" s="626"/>
      <c r="DN503" s="626"/>
      <c r="DO503" s="626"/>
      <c r="DP503" s="626"/>
    </row>
    <row r="504" spans="1:120" ht="38.25" customHeight="1">
      <c r="A504" s="54">
        <v>0</v>
      </c>
      <c r="B504" s="54">
        <v>416</v>
      </c>
      <c r="C504" s="59" t="s">
        <v>99</v>
      </c>
      <c r="D504" s="56">
        <v>2021</v>
      </c>
      <c r="E504" s="56" t="s">
        <v>3015</v>
      </c>
      <c r="F504" s="65">
        <v>44446</v>
      </c>
      <c r="G504" s="368" t="s">
        <v>7753</v>
      </c>
      <c r="H504" s="59" t="s">
        <v>102</v>
      </c>
      <c r="I504" s="58" t="s">
        <v>3760</v>
      </c>
      <c r="J504" s="58" t="s">
        <v>3761</v>
      </c>
      <c r="K504" s="58" t="s">
        <v>3762</v>
      </c>
      <c r="L504" s="60" t="s">
        <v>146</v>
      </c>
      <c r="M504" s="368" t="s">
        <v>7762</v>
      </c>
      <c r="N504" s="747"/>
      <c r="O504" s="54">
        <v>1</v>
      </c>
      <c r="P504" s="56" t="s">
        <v>7763</v>
      </c>
      <c r="Q504" s="59" t="s">
        <v>109</v>
      </c>
      <c r="R504" s="56" t="s">
        <v>2398</v>
      </c>
      <c r="S504" s="65">
        <v>44480</v>
      </c>
      <c r="T504" s="65">
        <v>44500</v>
      </c>
      <c r="U504" s="774"/>
      <c r="V504" s="626"/>
      <c r="W504" s="65">
        <v>44500</v>
      </c>
      <c r="X504" s="626"/>
      <c r="Y504" s="626"/>
      <c r="Z504" s="626"/>
      <c r="AA504" s="626"/>
      <c r="AB504" s="626"/>
      <c r="AC504" s="626"/>
      <c r="AD504" s="626"/>
      <c r="AE504" s="626"/>
      <c r="AF504" s="626"/>
      <c r="AG504" s="626"/>
      <c r="AH504" s="626"/>
      <c r="AI504" s="626"/>
      <c r="AJ504" s="626"/>
      <c r="AK504" s="626"/>
      <c r="AL504" s="626"/>
      <c r="AM504" s="626"/>
      <c r="AN504" s="626"/>
      <c r="AO504" s="626"/>
      <c r="AP504" s="626"/>
      <c r="AQ504" s="626"/>
      <c r="AR504" s="626"/>
      <c r="AS504" s="626"/>
      <c r="AT504" s="626"/>
      <c r="AU504" s="626"/>
      <c r="AV504" s="660"/>
      <c r="AW504" s="626"/>
      <c r="AX504" s="626"/>
      <c r="AY504" s="626"/>
      <c r="AZ504" s="626"/>
      <c r="BA504" s="730"/>
      <c r="BB504" s="54"/>
      <c r="BC504" s="626"/>
      <c r="BD504" s="660"/>
      <c r="BE504" s="626"/>
      <c r="BF504" s="626"/>
      <c r="BG504" s="626"/>
      <c r="BH504" s="631"/>
      <c r="BI504" s="730"/>
      <c r="BJ504" s="54"/>
      <c r="BK504" s="626"/>
      <c r="BL504" s="626"/>
      <c r="BM504" s="626"/>
      <c r="BN504" s="626"/>
      <c r="BO504" s="626"/>
      <c r="BP504" s="626"/>
      <c r="BQ504" s="647"/>
      <c r="BR504" s="626"/>
      <c r="BS504" s="653"/>
      <c r="BT504" s="626"/>
      <c r="BU504" s="626"/>
      <c r="BV504" s="660" t="s">
        <v>3022</v>
      </c>
      <c r="BW504" s="660"/>
      <c r="BX504" s="660"/>
      <c r="BY504" s="660"/>
      <c r="BZ504" s="89">
        <v>44635</v>
      </c>
      <c r="CA504" s="623" t="s">
        <v>7764</v>
      </c>
      <c r="CB504" s="81" t="s">
        <v>597</v>
      </c>
      <c r="CC504" s="74">
        <v>1</v>
      </c>
      <c r="CD504" s="660" t="s">
        <v>257</v>
      </c>
      <c r="CE504" s="660"/>
      <c r="CF504" s="660"/>
      <c r="CG504" s="660"/>
      <c r="CH504" s="660"/>
      <c r="CI504" s="660"/>
      <c r="CJ504" s="660"/>
      <c r="CK504" s="660"/>
      <c r="CL504" s="660"/>
      <c r="CM504" s="660"/>
      <c r="CN504" s="660"/>
      <c r="CO504" s="60" t="s">
        <v>260</v>
      </c>
      <c r="CP504" s="60" t="s">
        <v>260</v>
      </c>
      <c r="CQ504" s="54" t="s">
        <v>4218</v>
      </c>
      <c r="CR504" s="67" t="s">
        <v>3767</v>
      </c>
      <c r="CS504" s="56" t="s">
        <v>597</v>
      </c>
      <c r="CT504" s="71">
        <v>44635</v>
      </c>
      <c r="CU504" s="54" t="s">
        <v>310</v>
      </c>
      <c r="CV504" s="748" t="s">
        <v>7765</v>
      </c>
      <c r="CW504" s="752"/>
      <c r="CX504" s="626"/>
      <c r="CY504" s="626"/>
      <c r="CZ504" s="626"/>
      <c r="DA504" s="626"/>
      <c r="DB504" s="626"/>
      <c r="DC504" s="626"/>
      <c r="DD504" s="626"/>
      <c r="DE504" s="626"/>
      <c r="DF504" s="626"/>
      <c r="DG504" s="626"/>
      <c r="DH504" s="626"/>
      <c r="DI504" s="626"/>
      <c r="DJ504" s="626"/>
      <c r="DK504" s="626"/>
      <c r="DL504" s="626"/>
      <c r="DM504" s="626"/>
      <c r="DN504" s="626"/>
      <c r="DO504" s="626"/>
      <c r="DP504" s="626"/>
    </row>
    <row r="505" spans="1:120" ht="38.25" customHeight="1">
      <c r="A505" s="54">
        <v>0</v>
      </c>
      <c r="B505" s="54">
        <v>417</v>
      </c>
      <c r="C505" s="59" t="s">
        <v>99</v>
      </c>
      <c r="D505" s="56">
        <v>2021</v>
      </c>
      <c r="E505" s="56" t="s">
        <v>3015</v>
      </c>
      <c r="F505" s="65">
        <v>44446</v>
      </c>
      <c r="G505" s="368" t="s">
        <v>7753</v>
      </c>
      <c r="H505" s="59" t="s">
        <v>102</v>
      </c>
      <c r="I505" s="58" t="s">
        <v>3760</v>
      </c>
      <c r="J505" s="58" t="s">
        <v>3761</v>
      </c>
      <c r="K505" s="58" t="s">
        <v>3762</v>
      </c>
      <c r="L505" s="60" t="s">
        <v>146</v>
      </c>
      <c r="M505" s="368" t="s">
        <v>7766</v>
      </c>
      <c r="N505" s="747"/>
      <c r="O505" s="54">
        <v>1</v>
      </c>
      <c r="P505" s="56" t="s">
        <v>7767</v>
      </c>
      <c r="Q505" s="59" t="s">
        <v>109</v>
      </c>
      <c r="R505" s="56" t="s">
        <v>2398</v>
      </c>
      <c r="S505" s="65">
        <v>44480</v>
      </c>
      <c r="T505" s="65">
        <v>44500</v>
      </c>
      <c r="U505" s="774"/>
      <c r="V505" s="626"/>
      <c r="W505" s="65">
        <v>44500</v>
      </c>
      <c r="X505" s="626"/>
      <c r="Y505" s="626"/>
      <c r="Z505" s="626"/>
      <c r="AA505" s="626"/>
      <c r="AB505" s="626"/>
      <c r="AC505" s="626"/>
      <c r="AD505" s="626"/>
      <c r="AE505" s="626"/>
      <c r="AF505" s="626"/>
      <c r="AG505" s="626"/>
      <c r="AH505" s="626"/>
      <c r="AI505" s="626"/>
      <c r="AJ505" s="626"/>
      <c r="AK505" s="626"/>
      <c r="AL505" s="626"/>
      <c r="AM505" s="626"/>
      <c r="AN505" s="626"/>
      <c r="AO505" s="626"/>
      <c r="AP505" s="626"/>
      <c r="AQ505" s="626"/>
      <c r="AR505" s="626"/>
      <c r="AS505" s="626"/>
      <c r="AT505" s="626"/>
      <c r="AU505" s="626"/>
      <c r="AV505" s="660"/>
      <c r="AW505" s="626"/>
      <c r="AX505" s="626"/>
      <c r="AY505" s="626"/>
      <c r="AZ505" s="626"/>
      <c r="BA505" s="730"/>
      <c r="BB505" s="54"/>
      <c r="BC505" s="626"/>
      <c r="BD505" s="660"/>
      <c r="BE505" s="626"/>
      <c r="BF505" s="626"/>
      <c r="BG505" s="626"/>
      <c r="BH505" s="631"/>
      <c r="BI505" s="730"/>
      <c r="BJ505" s="54"/>
      <c r="BK505" s="626"/>
      <c r="BL505" s="626"/>
      <c r="BM505" s="626"/>
      <c r="BN505" s="626"/>
      <c r="BO505" s="626"/>
      <c r="BP505" s="626"/>
      <c r="BQ505" s="647"/>
      <c r="BR505" s="626"/>
      <c r="BS505" s="653"/>
      <c r="BT505" s="626"/>
      <c r="BU505" s="626"/>
      <c r="BV505" s="660" t="s">
        <v>3022</v>
      </c>
      <c r="BW505" s="660"/>
      <c r="BX505" s="660"/>
      <c r="BY505" s="660"/>
      <c r="BZ505" s="89">
        <v>44635</v>
      </c>
      <c r="CA505" s="623" t="s">
        <v>7768</v>
      </c>
      <c r="CB505" s="81" t="s">
        <v>597</v>
      </c>
      <c r="CC505" s="74">
        <v>1</v>
      </c>
      <c r="CD505" s="660" t="s">
        <v>257</v>
      </c>
      <c r="CE505" s="660"/>
      <c r="CF505" s="660"/>
      <c r="CG505" s="660"/>
      <c r="CH505" s="660"/>
      <c r="CI505" s="660"/>
      <c r="CJ505" s="660"/>
      <c r="CK505" s="660"/>
      <c r="CL505" s="660"/>
      <c r="CM505" s="660"/>
      <c r="CN505" s="660"/>
      <c r="CO505" s="60" t="s">
        <v>260</v>
      </c>
      <c r="CP505" s="60" t="s">
        <v>260</v>
      </c>
      <c r="CQ505" s="54" t="s">
        <v>4218</v>
      </c>
      <c r="CR505" s="67" t="s">
        <v>3767</v>
      </c>
      <c r="CS505" s="56" t="s">
        <v>597</v>
      </c>
      <c r="CT505" s="71">
        <v>44635</v>
      </c>
      <c r="CU505" s="54" t="s">
        <v>310</v>
      </c>
      <c r="CV505" s="748" t="s">
        <v>7769</v>
      </c>
      <c r="CW505" s="752"/>
      <c r="CX505" s="626"/>
      <c r="CY505" s="626"/>
      <c r="CZ505" s="626"/>
      <c r="DA505" s="626"/>
      <c r="DB505" s="626"/>
      <c r="DC505" s="626"/>
      <c r="DD505" s="626"/>
      <c r="DE505" s="626"/>
      <c r="DF505" s="626"/>
      <c r="DG505" s="626"/>
      <c r="DH505" s="626"/>
      <c r="DI505" s="626"/>
      <c r="DJ505" s="626"/>
      <c r="DK505" s="626"/>
      <c r="DL505" s="626"/>
      <c r="DM505" s="626"/>
      <c r="DN505" s="626"/>
      <c r="DO505" s="626"/>
      <c r="DP505" s="626"/>
    </row>
    <row r="506" spans="1:120" ht="38.25" customHeight="1">
      <c r="A506" s="54">
        <v>0</v>
      </c>
      <c r="B506" s="54">
        <v>418</v>
      </c>
      <c r="C506" s="59" t="s">
        <v>99</v>
      </c>
      <c r="D506" s="56">
        <v>2021</v>
      </c>
      <c r="E506" s="56" t="s">
        <v>3015</v>
      </c>
      <c r="F506" s="65">
        <v>44446</v>
      </c>
      <c r="G506" s="368" t="s">
        <v>7753</v>
      </c>
      <c r="H506" s="59" t="s">
        <v>102</v>
      </c>
      <c r="I506" s="58" t="s">
        <v>3760</v>
      </c>
      <c r="J506" s="58" t="s">
        <v>3761</v>
      </c>
      <c r="K506" s="58" t="s">
        <v>3762</v>
      </c>
      <c r="L506" s="60" t="s">
        <v>146</v>
      </c>
      <c r="M506" s="368" t="s">
        <v>7770</v>
      </c>
      <c r="N506" s="747"/>
      <c r="O506" s="54">
        <v>1</v>
      </c>
      <c r="P506" s="56" t="s">
        <v>7771</v>
      </c>
      <c r="Q506" s="59" t="s">
        <v>475</v>
      </c>
      <c r="R506" s="56" t="s">
        <v>2264</v>
      </c>
      <c r="S506" s="65">
        <v>44480</v>
      </c>
      <c r="T506" s="65">
        <v>44561</v>
      </c>
      <c r="U506" s="774"/>
      <c r="V506" s="626"/>
      <c r="W506" s="65">
        <v>44561</v>
      </c>
      <c r="X506" s="626"/>
      <c r="Y506" s="626"/>
      <c r="Z506" s="626"/>
      <c r="AA506" s="626"/>
      <c r="AB506" s="626"/>
      <c r="AC506" s="626"/>
      <c r="AD506" s="626"/>
      <c r="AE506" s="626"/>
      <c r="AF506" s="626"/>
      <c r="AG506" s="626"/>
      <c r="AH506" s="626"/>
      <c r="AI506" s="626"/>
      <c r="AJ506" s="626"/>
      <c r="AK506" s="626"/>
      <c r="AL506" s="626"/>
      <c r="AM506" s="626"/>
      <c r="AN506" s="626"/>
      <c r="AO506" s="626"/>
      <c r="AP506" s="626"/>
      <c r="AQ506" s="626"/>
      <c r="AR506" s="626"/>
      <c r="AS506" s="626"/>
      <c r="AT506" s="626"/>
      <c r="AU506" s="626"/>
      <c r="AV506" s="660"/>
      <c r="AW506" s="626"/>
      <c r="AX506" s="626"/>
      <c r="AY506" s="626"/>
      <c r="AZ506" s="626"/>
      <c r="BA506" s="730"/>
      <c r="BB506" s="54"/>
      <c r="BC506" s="626"/>
      <c r="BD506" s="660"/>
      <c r="BE506" s="626"/>
      <c r="BF506" s="626"/>
      <c r="BG506" s="626"/>
      <c r="BH506" s="631"/>
      <c r="BI506" s="730"/>
      <c r="BJ506" s="54"/>
      <c r="BK506" s="626"/>
      <c r="BL506" s="626"/>
      <c r="BM506" s="626"/>
      <c r="BN506" s="626"/>
      <c r="BO506" s="626"/>
      <c r="BP506" s="626"/>
      <c r="BQ506" s="647"/>
      <c r="BR506" s="626"/>
      <c r="BS506" s="653"/>
      <c r="BT506" s="626"/>
      <c r="BU506" s="626"/>
      <c r="BV506" s="660" t="s">
        <v>3022</v>
      </c>
      <c r="BW506" s="660"/>
      <c r="BX506" s="660"/>
      <c r="BY506" s="660"/>
      <c r="BZ506" s="149" t="s">
        <v>486</v>
      </c>
      <c r="CA506" s="779" t="s">
        <v>7772</v>
      </c>
      <c r="CB506" s="149" t="s">
        <v>195</v>
      </c>
      <c r="CC506" s="150">
        <v>1</v>
      </c>
      <c r="CD506" s="660" t="s">
        <v>257</v>
      </c>
      <c r="CE506" s="660"/>
      <c r="CF506" s="660"/>
      <c r="CG506" s="660"/>
      <c r="CH506" s="660"/>
      <c r="CI506" s="660"/>
      <c r="CJ506" s="660"/>
      <c r="CK506" s="660"/>
      <c r="CL506" s="660"/>
      <c r="CM506" s="660"/>
      <c r="CN506" s="660"/>
      <c r="CO506" s="60" t="s">
        <v>260</v>
      </c>
      <c r="CP506" s="60" t="s">
        <v>260</v>
      </c>
      <c r="CQ506" s="54" t="s">
        <v>4218</v>
      </c>
      <c r="CR506" s="626"/>
      <c r="CS506" s="626"/>
      <c r="CT506" s="54"/>
      <c r="CU506" s="626"/>
      <c r="CV506" s="626"/>
      <c r="CW506" s="752"/>
      <c r="CX506" s="626"/>
      <c r="CY506" s="626"/>
      <c r="CZ506" s="626"/>
      <c r="DA506" s="626"/>
      <c r="DB506" s="626"/>
      <c r="DC506" s="626"/>
      <c r="DD506" s="626"/>
      <c r="DE506" s="626"/>
      <c r="DF506" s="626"/>
      <c r="DG506" s="626"/>
      <c r="DH506" s="626"/>
      <c r="DI506" s="626"/>
      <c r="DJ506" s="626"/>
      <c r="DK506" s="626"/>
      <c r="DL506" s="626"/>
      <c r="DM506" s="626"/>
      <c r="DN506" s="626"/>
      <c r="DO506" s="626"/>
      <c r="DP506" s="626"/>
    </row>
    <row r="507" spans="1:120" ht="38.25" customHeight="1">
      <c r="A507" s="54">
        <v>0</v>
      </c>
      <c r="B507" s="54">
        <v>419</v>
      </c>
      <c r="C507" s="59" t="s">
        <v>99</v>
      </c>
      <c r="D507" s="56">
        <v>2021</v>
      </c>
      <c r="E507" s="56" t="s">
        <v>3015</v>
      </c>
      <c r="F507" s="65">
        <v>44446</v>
      </c>
      <c r="G507" s="368" t="s">
        <v>7753</v>
      </c>
      <c r="H507" s="59" t="s">
        <v>102</v>
      </c>
      <c r="I507" s="58" t="s">
        <v>3760</v>
      </c>
      <c r="J507" s="58" t="s">
        <v>3761</v>
      </c>
      <c r="K507" s="58" t="s">
        <v>3762</v>
      </c>
      <c r="L507" s="60" t="s">
        <v>146</v>
      </c>
      <c r="M507" s="368" t="s">
        <v>7773</v>
      </c>
      <c r="N507" s="747"/>
      <c r="O507" s="68">
        <v>1</v>
      </c>
      <c r="P507" s="56" t="s">
        <v>7774</v>
      </c>
      <c r="Q507" s="59" t="s">
        <v>109</v>
      </c>
      <c r="R507" s="56" t="s">
        <v>2398</v>
      </c>
      <c r="S507" s="65">
        <v>44501</v>
      </c>
      <c r="T507" s="65">
        <v>44530</v>
      </c>
      <c r="U507" s="774"/>
      <c r="V507" s="626"/>
      <c r="W507" s="65">
        <v>44530</v>
      </c>
      <c r="X507" s="626"/>
      <c r="Y507" s="626"/>
      <c r="Z507" s="626"/>
      <c r="AA507" s="626"/>
      <c r="AB507" s="626"/>
      <c r="AC507" s="626"/>
      <c r="AD507" s="626"/>
      <c r="AE507" s="626"/>
      <c r="AF507" s="626"/>
      <c r="AG507" s="626"/>
      <c r="AH507" s="626"/>
      <c r="AI507" s="626"/>
      <c r="AJ507" s="626"/>
      <c r="AK507" s="626"/>
      <c r="AL507" s="626"/>
      <c r="AM507" s="626"/>
      <c r="AN507" s="626"/>
      <c r="AO507" s="626"/>
      <c r="AP507" s="626"/>
      <c r="AQ507" s="626"/>
      <c r="AR507" s="626"/>
      <c r="AS507" s="626"/>
      <c r="AT507" s="626"/>
      <c r="AU507" s="626"/>
      <c r="AV507" s="660"/>
      <c r="AW507" s="626"/>
      <c r="AX507" s="626"/>
      <c r="AY507" s="626"/>
      <c r="AZ507" s="626"/>
      <c r="BA507" s="730"/>
      <c r="BB507" s="54"/>
      <c r="BC507" s="626"/>
      <c r="BD507" s="660"/>
      <c r="BE507" s="626"/>
      <c r="BF507" s="626"/>
      <c r="BG507" s="626"/>
      <c r="BH507" s="631"/>
      <c r="BI507" s="730"/>
      <c r="BJ507" s="54"/>
      <c r="BK507" s="626"/>
      <c r="BL507" s="626"/>
      <c r="BM507" s="626"/>
      <c r="BN507" s="626"/>
      <c r="BO507" s="626"/>
      <c r="BP507" s="626"/>
      <c r="BQ507" s="647"/>
      <c r="BR507" s="626"/>
      <c r="BS507" s="653"/>
      <c r="BT507" s="626"/>
      <c r="BU507" s="626"/>
      <c r="BV507" s="660" t="s">
        <v>3022</v>
      </c>
      <c r="BW507" s="660"/>
      <c r="BX507" s="660"/>
      <c r="BY507" s="660"/>
      <c r="BZ507" s="89">
        <v>44635</v>
      </c>
      <c r="CA507" s="623" t="s">
        <v>7775</v>
      </c>
      <c r="CB507" s="81" t="s">
        <v>597</v>
      </c>
      <c r="CC507" s="74">
        <v>1</v>
      </c>
      <c r="CD507" s="660" t="s">
        <v>257</v>
      </c>
      <c r="CE507" s="660"/>
      <c r="CF507" s="660"/>
      <c r="CG507" s="660"/>
      <c r="CH507" s="660"/>
      <c r="CI507" s="660"/>
      <c r="CJ507" s="660"/>
      <c r="CK507" s="660"/>
      <c r="CL507" s="660"/>
      <c r="CM507" s="660"/>
      <c r="CN507" s="660"/>
      <c r="CO507" s="60" t="s">
        <v>260</v>
      </c>
      <c r="CP507" s="60" t="s">
        <v>260</v>
      </c>
      <c r="CQ507" s="54" t="s">
        <v>4218</v>
      </c>
      <c r="CR507" s="67" t="s">
        <v>3767</v>
      </c>
      <c r="CS507" s="56" t="s">
        <v>597</v>
      </c>
      <c r="CT507" s="71">
        <v>44635</v>
      </c>
      <c r="CU507" s="54" t="s">
        <v>310</v>
      </c>
      <c r="CV507" s="748" t="s">
        <v>7776</v>
      </c>
      <c r="CW507" s="752"/>
      <c r="CX507" s="626"/>
      <c r="CY507" s="626"/>
      <c r="CZ507" s="626"/>
      <c r="DA507" s="626"/>
      <c r="DB507" s="626"/>
      <c r="DC507" s="626"/>
      <c r="DD507" s="626"/>
      <c r="DE507" s="626"/>
      <c r="DF507" s="626"/>
      <c r="DG507" s="626"/>
      <c r="DH507" s="626"/>
      <c r="DI507" s="626"/>
      <c r="DJ507" s="626"/>
      <c r="DK507" s="626"/>
      <c r="DL507" s="626"/>
      <c r="DM507" s="626"/>
      <c r="DN507" s="626"/>
      <c r="DO507" s="626"/>
      <c r="DP507" s="626"/>
    </row>
    <row r="508" spans="1:120" ht="38.25" customHeight="1">
      <c r="A508" s="54">
        <v>493</v>
      </c>
      <c r="B508" s="54">
        <v>420</v>
      </c>
      <c r="C508" s="59" t="s">
        <v>99</v>
      </c>
      <c r="D508" s="56">
        <v>2021</v>
      </c>
      <c r="E508" s="56" t="s">
        <v>3015</v>
      </c>
      <c r="F508" s="65">
        <v>44446</v>
      </c>
      <c r="G508" s="368" t="s">
        <v>7777</v>
      </c>
      <c r="H508" s="59" t="s">
        <v>102</v>
      </c>
      <c r="I508" s="58" t="s">
        <v>3760</v>
      </c>
      <c r="J508" s="58" t="s">
        <v>3761</v>
      </c>
      <c r="K508" s="58" t="s">
        <v>3762</v>
      </c>
      <c r="L508" s="60" t="s">
        <v>146</v>
      </c>
      <c r="M508" s="368" t="s">
        <v>7755</v>
      </c>
      <c r="N508" s="747"/>
      <c r="O508" s="54">
        <v>1</v>
      </c>
      <c r="P508" s="56" t="s">
        <v>3771</v>
      </c>
      <c r="Q508" s="59" t="s">
        <v>109</v>
      </c>
      <c r="R508" s="56" t="s">
        <v>2398</v>
      </c>
      <c r="S508" s="65">
        <v>44480</v>
      </c>
      <c r="T508" s="65">
        <v>44500</v>
      </c>
      <c r="U508" s="774"/>
      <c r="V508" s="626"/>
      <c r="W508" s="65">
        <v>44500</v>
      </c>
      <c r="X508" s="626"/>
      <c r="Y508" s="626"/>
      <c r="Z508" s="626"/>
      <c r="AA508" s="626"/>
      <c r="AB508" s="626"/>
      <c r="AC508" s="626"/>
      <c r="AD508" s="626"/>
      <c r="AE508" s="626"/>
      <c r="AF508" s="626"/>
      <c r="AG508" s="626"/>
      <c r="AH508" s="626"/>
      <c r="AI508" s="626"/>
      <c r="AJ508" s="626"/>
      <c r="AK508" s="626"/>
      <c r="AL508" s="626"/>
      <c r="AM508" s="626"/>
      <c r="AN508" s="626"/>
      <c r="AO508" s="626"/>
      <c r="AP508" s="626"/>
      <c r="AQ508" s="626"/>
      <c r="AR508" s="626"/>
      <c r="AS508" s="626"/>
      <c r="AT508" s="626"/>
      <c r="AU508" s="626"/>
      <c r="AV508" s="660"/>
      <c r="AW508" s="626"/>
      <c r="AX508" s="626"/>
      <c r="AY508" s="626"/>
      <c r="AZ508" s="626"/>
      <c r="BA508" s="730"/>
      <c r="BB508" s="54"/>
      <c r="BC508" s="626"/>
      <c r="BD508" s="660"/>
      <c r="BE508" s="626"/>
      <c r="BF508" s="626"/>
      <c r="BG508" s="626"/>
      <c r="BH508" s="631"/>
      <c r="BI508" s="730"/>
      <c r="BJ508" s="54"/>
      <c r="BK508" s="626"/>
      <c r="BL508" s="626"/>
      <c r="BM508" s="626"/>
      <c r="BN508" s="626"/>
      <c r="BO508" s="626"/>
      <c r="BP508" s="626"/>
      <c r="BQ508" s="647"/>
      <c r="BR508" s="626"/>
      <c r="BS508" s="653"/>
      <c r="BT508" s="626"/>
      <c r="BU508" s="626"/>
      <c r="BV508" s="660" t="s">
        <v>3022</v>
      </c>
      <c r="BW508" s="660"/>
      <c r="BX508" s="660"/>
      <c r="BY508" s="660"/>
      <c r="BZ508" s="89">
        <v>44635</v>
      </c>
      <c r="CA508" s="623" t="s">
        <v>7778</v>
      </c>
      <c r="CB508" s="81" t="s">
        <v>597</v>
      </c>
      <c r="CC508" s="74">
        <v>1</v>
      </c>
      <c r="CD508" s="660" t="s">
        <v>257</v>
      </c>
      <c r="CE508" s="660"/>
      <c r="CF508" s="660"/>
      <c r="CG508" s="660"/>
      <c r="CH508" s="660"/>
      <c r="CI508" s="660"/>
      <c r="CJ508" s="660"/>
      <c r="CK508" s="660"/>
      <c r="CL508" s="660"/>
      <c r="CM508" s="660"/>
      <c r="CN508" s="660"/>
      <c r="CO508" s="60" t="s">
        <v>260</v>
      </c>
      <c r="CP508" s="60" t="s">
        <v>260</v>
      </c>
      <c r="CQ508" s="54" t="s">
        <v>4218</v>
      </c>
      <c r="CR508" s="67" t="s">
        <v>3767</v>
      </c>
      <c r="CS508" s="56" t="s">
        <v>597</v>
      </c>
      <c r="CT508" s="71">
        <v>44635</v>
      </c>
      <c r="CU508" s="54" t="s">
        <v>310</v>
      </c>
      <c r="CV508" s="748" t="s">
        <v>7779</v>
      </c>
      <c r="CW508" s="752"/>
      <c r="CX508" s="626"/>
      <c r="CY508" s="626"/>
      <c r="CZ508" s="626"/>
      <c r="DA508" s="626"/>
      <c r="DB508" s="626"/>
      <c r="DC508" s="626"/>
      <c r="DD508" s="626"/>
      <c r="DE508" s="626"/>
      <c r="DF508" s="626"/>
      <c r="DG508" s="626"/>
      <c r="DH508" s="626"/>
      <c r="DI508" s="626"/>
      <c r="DJ508" s="626"/>
      <c r="DK508" s="626"/>
      <c r="DL508" s="626"/>
      <c r="DM508" s="626"/>
      <c r="DN508" s="626"/>
      <c r="DO508" s="626"/>
      <c r="DP508" s="626"/>
    </row>
    <row r="509" spans="1:120" ht="38.25" customHeight="1">
      <c r="A509" s="54">
        <v>0</v>
      </c>
      <c r="B509" s="54">
        <v>421</v>
      </c>
      <c r="C509" s="59" t="s">
        <v>99</v>
      </c>
      <c r="D509" s="56">
        <v>2021</v>
      </c>
      <c r="E509" s="56" t="s">
        <v>3015</v>
      </c>
      <c r="F509" s="65">
        <v>44446</v>
      </c>
      <c r="G509" s="368" t="s">
        <v>7777</v>
      </c>
      <c r="H509" s="59" t="s">
        <v>102</v>
      </c>
      <c r="I509" s="58" t="s">
        <v>3760</v>
      </c>
      <c r="J509" s="58" t="s">
        <v>3761</v>
      </c>
      <c r="K509" s="58" t="s">
        <v>3762</v>
      </c>
      <c r="L509" s="60" t="s">
        <v>146</v>
      </c>
      <c r="M509" s="368" t="s">
        <v>7758</v>
      </c>
      <c r="N509" s="747"/>
      <c r="O509" s="54">
        <v>1</v>
      </c>
      <c r="P509" s="56" t="s">
        <v>7759</v>
      </c>
      <c r="Q509" s="59" t="s">
        <v>109</v>
      </c>
      <c r="R509" s="56" t="s">
        <v>2398</v>
      </c>
      <c r="S509" s="65">
        <v>44480</v>
      </c>
      <c r="T509" s="65">
        <v>44500</v>
      </c>
      <c r="U509" s="774"/>
      <c r="V509" s="626"/>
      <c r="W509" s="65">
        <v>44500</v>
      </c>
      <c r="X509" s="626"/>
      <c r="Y509" s="626"/>
      <c r="Z509" s="626"/>
      <c r="AA509" s="626"/>
      <c r="AB509" s="626"/>
      <c r="AC509" s="626"/>
      <c r="AD509" s="626"/>
      <c r="AE509" s="626"/>
      <c r="AF509" s="626"/>
      <c r="AG509" s="626"/>
      <c r="AH509" s="626"/>
      <c r="AI509" s="626"/>
      <c r="AJ509" s="626"/>
      <c r="AK509" s="626"/>
      <c r="AL509" s="626"/>
      <c r="AM509" s="626"/>
      <c r="AN509" s="626"/>
      <c r="AO509" s="626"/>
      <c r="AP509" s="626"/>
      <c r="AQ509" s="626"/>
      <c r="AR509" s="626"/>
      <c r="AS509" s="626"/>
      <c r="AT509" s="626"/>
      <c r="AU509" s="626"/>
      <c r="AV509" s="660"/>
      <c r="AW509" s="626"/>
      <c r="AX509" s="626"/>
      <c r="AY509" s="626"/>
      <c r="AZ509" s="626"/>
      <c r="BA509" s="730"/>
      <c r="BB509" s="54"/>
      <c r="BC509" s="626"/>
      <c r="BD509" s="660"/>
      <c r="BE509" s="626"/>
      <c r="BF509" s="626"/>
      <c r="BG509" s="626"/>
      <c r="BH509" s="631"/>
      <c r="BI509" s="730"/>
      <c r="BJ509" s="54"/>
      <c r="BK509" s="626"/>
      <c r="BL509" s="626"/>
      <c r="BM509" s="626"/>
      <c r="BN509" s="626"/>
      <c r="BO509" s="626"/>
      <c r="BP509" s="626"/>
      <c r="BQ509" s="647"/>
      <c r="BR509" s="626"/>
      <c r="BS509" s="653"/>
      <c r="BT509" s="626"/>
      <c r="BU509" s="626"/>
      <c r="BV509" s="660" t="s">
        <v>3022</v>
      </c>
      <c r="BW509" s="660"/>
      <c r="BX509" s="660"/>
      <c r="BY509" s="660"/>
      <c r="BZ509" s="89">
        <v>44635</v>
      </c>
      <c r="CA509" s="623" t="s">
        <v>7780</v>
      </c>
      <c r="CB509" s="81" t="s">
        <v>597</v>
      </c>
      <c r="CC509" s="74">
        <v>1</v>
      </c>
      <c r="CD509" s="660" t="s">
        <v>257</v>
      </c>
      <c r="CE509" s="660"/>
      <c r="CF509" s="660"/>
      <c r="CG509" s="660"/>
      <c r="CH509" s="660"/>
      <c r="CI509" s="660"/>
      <c r="CJ509" s="660"/>
      <c r="CK509" s="660"/>
      <c r="CL509" s="660"/>
      <c r="CM509" s="660"/>
      <c r="CN509" s="660"/>
      <c r="CO509" s="60" t="s">
        <v>260</v>
      </c>
      <c r="CP509" s="60" t="s">
        <v>260</v>
      </c>
      <c r="CQ509" s="54" t="s">
        <v>4218</v>
      </c>
      <c r="CR509" s="67" t="s">
        <v>3767</v>
      </c>
      <c r="CS509" s="56" t="s">
        <v>597</v>
      </c>
      <c r="CT509" s="71">
        <v>44635</v>
      </c>
      <c r="CU509" s="54" t="s">
        <v>310</v>
      </c>
      <c r="CV509" s="748" t="s">
        <v>7781</v>
      </c>
      <c r="CW509" s="752"/>
      <c r="CX509" s="626"/>
      <c r="CY509" s="626"/>
      <c r="CZ509" s="626"/>
      <c r="DA509" s="626"/>
      <c r="DB509" s="626"/>
      <c r="DC509" s="626"/>
      <c r="DD509" s="626"/>
      <c r="DE509" s="626"/>
      <c r="DF509" s="626"/>
      <c r="DG509" s="626"/>
      <c r="DH509" s="626"/>
      <c r="DI509" s="626"/>
      <c r="DJ509" s="626"/>
      <c r="DK509" s="626"/>
      <c r="DL509" s="626"/>
      <c r="DM509" s="626"/>
      <c r="DN509" s="626"/>
      <c r="DO509" s="626"/>
      <c r="DP509" s="626"/>
    </row>
    <row r="510" spans="1:120" ht="38.25" customHeight="1">
      <c r="A510" s="54">
        <v>0</v>
      </c>
      <c r="B510" s="54">
        <v>422</v>
      </c>
      <c r="C510" s="59" t="s">
        <v>99</v>
      </c>
      <c r="D510" s="56">
        <v>2021</v>
      </c>
      <c r="E510" s="56" t="s">
        <v>3015</v>
      </c>
      <c r="F510" s="65">
        <v>44446</v>
      </c>
      <c r="G510" s="368" t="s">
        <v>7777</v>
      </c>
      <c r="H510" s="59" t="s">
        <v>102</v>
      </c>
      <c r="I510" s="58" t="s">
        <v>3760</v>
      </c>
      <c r="J510" s="58" t="s">
        <v>3761</v>
      </c>
      <c r="K510" s="58" t="s">
        <v>3762</v>
      </c>
      <c r="L510" s="60" t="s">
        <v>146</v>
      </c>
      <c r="M510" s="368" t="s">
        <v>7762</v>
      </c>
      <c r="N510" s="747"/>
      <c r="O510" s="54">
        <v>1</v>
      </c>
      <c r="P510" s="56" t="s">
        <v>7763</v>
      </c>
      <c r="Q510" s="59" t="s">
        <v>109</v>
      </c>
      <c r="R510" s="56" t="s">
        <v>2398</v>
      </c>
      <c r="S510" s="65">
        <v>44480</v>
      </c>
      <c r="T510" s="65">
        <v>44500</v>
      </c>
      <c r="U510" s="774"/>
      <c r="V510" s="626"/>
      <c r="W510" s="65">
        <v>44500</v>
      </c>
      <c r="X510" s="626"/>
      <c r="Y510" s="626"/>
      <c r="Z510" s="626"/>
      <c r="AA510" s="626"/>
      <c r="AB510" s="626"/>
      <c r="AC510" s="626"/>
      <c r="AD510" s="626"/>
      <c r="AE510" s="626"/>
      <c r="AF510" s="626"/>
      <c r="AG510" s="626"/>
      <c r="AH510" s="626"/>
      <c r="AI510" s="626"/>
      <c r="AJ510" s="626"/>
      <c r="AK510" s="626"/>
      <c r="AL510" s="626"/>
      <c r="AM510" s="626"/>
      <c r="AN510" s="626"/>
      <c r="AO510" s="626"/>
      <c r="AP510" s="626"/>
      <c r="AQ510" s="626"/>
      <c r="AR510" s="626"/>
      <c r="AS510" s="626"/>
      <c r="AT510" s="626"/>
      <c r="AU510" s="626"/>
      <c r="AV510" s="660"/>
      <c r="AW510" s="626"/>
      <c r="AX510" s="626"/>
      <c r="AY510" s="626"/>
      <c r="AZ510" s="626"/>
      <c r="BA510" s="730"/>
      <c r="BB510" s="54"/>
      <c r="BC510" s="626"/>
      <c r="BD510" s="660"/>
      <c r="BE510" s="626"/>
      <c r="BF510" s="626"/>
      <c r="BG510" s="626"/>
      <c r="BH510" s="631"/>
      <c r="BI510" s="730"/>
      <c r="BJ510" s="54"/>
      <c r="BK510" s="626"/>
      <c r="BL510" s="626"/>
      <c r="BM510" s="626"/>
      <c r="BN510" s="626"/>
      <c r="BO510" s="626"/>
      <c r="BP510" s="626"/>
      <c r="BQ510" s="647"/>
      <c r="BR510" s="626"/>
      <c r="BS510" s="653"/>
      <c r="BT510" s="626"/>
      <c r="BU510" s="626"/>
      <c r="BV510" s="660" t="s">
        <v>3022</v>
      </c>
      <c r="BW510" s="660"/>
      <c r="BX510" s="660"/>
      <c r="BY510" s="660"/>
      <c r="BZ510" s="89">
        <v>44635</v>
      </c>
      <c r="CA510" s="623" t="s">
        <v>7782</v>
      </c>
      <c r="CB510" s="81" t="s">
        <v>597</v>
      </c>
      <c r="CC510" s="74">
        <v>1</v>
      </c>
      <c r="CD510" s="660" t="s">
        <v>257</v>
      </c>
      <c r="CE510" s="660"/>
      <c r="CF510" s="660"/>
      <c r="CG510" s="660"/>
      <c r="CH510" s="660"/>
      <c r="CI510" s="660"/>
      <c r="CJ510" s="660"/>
      <c r="CK510" s="660"/>
      <c r="CL510" s="660"/>
      <c r="CM510" s="660"/>
      <c r="CN510" s="660"/>
      <c r="CO510" s="60" t="s">
        <v>260</v>
      </c>
      <c r="CP510" s="60" t="s">
        <v>260</v>
      </c>
      <c r="CQ510" s="54" t="s">
        <v>4218</v>
      </c>
      <c r="CR510" s="67" t="s">
        <v>3767</v>
      </c>
      <c r="CS510" s="56" t="s">
        <v>597</v>
      </c>
      <c r="CT510" s="71">
        <v>44635</v>
      </c>
      <c r="CU510" s="54" t="s">
        <v>310</v>
      </c>
      <c r="CV510" s="748" t="s">
        <v>7783</v>
      </c>
      <c r="CW510" s="752"/>
      <c r="CX510" s="626"/>
      <c r="CY510" s="626"/>
      <c r="CZ510" s="626"/>
      <c r="DA510" s="626"/>
      <c r="DB510" s="626"/>
      <c r="DC510" s="626"/>
      <c r="DD510" s="626"/>
      <c r="DE510" s="626"/>
      <c r="DF510" s="626"/>
      <c r="DG510" s="626"/>
      <c r="DH510" s="626"/>
      <c r="DI510" s="626"/>
      <c r="DJ510" s="626"/>
      <c r="DK510" s="626"/>
      <c r="DL510" s="626"/>
      <c r="DM510" s="626"/>
      <c r="DN510" s="626"/>
      <c r="DO510" s="626"/>
      <c r="DP510" s="626"/>
    </row>
    <row r="511" spans="1:120" ht="38.25" customHeight="1">
      <c r="A511" s="54">
        <v>0</v>
      </c>
      <c r="B511" s="54">
        <v>423</v>
      </c>
      <c r="C511" s="59" t="s">
        <v>99</v>
      </c>
      <c r="D511" s="56">
        <v>2021</v>
      </c>
      <c r="E511" s="56" t="s">
        <v>3015</v>
      </c>
      <c r="F511" s="65">
        <v>44446</v>
      </c>
      <c r="G511" s="368" t="s">
        <v>7777</v>
      </c>
      <c r="H511" s="59" t="s">
        <v>102</v>
      </c>
      <c r="I511" s="58" t="s">
        <v>3760</v>
      </c>
      <c r="J511" s="58" t="s">
        <v>3761</v>
      </c>
      <c r="K511" s="58" t="s">
        <v>3762</v>
      </c>
      <c r="L511" s="60" t="s">
        <v>146</v>
      </c>
      <c r="M511" s="368" t="s">
        <v>7766</v>
      </c>
      <c r="N511" s="747"/>
      <c r="O511" s="54">
        <v>1</v>
      </c>
      <c r="P511" s="56" t="s">
        <v>7767</v>
      </c>
      <c r="Q511" s="59" t="s">
        <v>109</v>
      </c>
      <c r="R511" s="56" t="s">
        <v>2398</v>
      </c>
      <c r="S511" s="65">
        <v>44480</v>
      </c>
      <c r="T511" s="65">
        <v>44500</v>
      </c>
      <c r="U511" s="774"/>
      <c r="V511" s="626"/>
      <c r="W511" s="65">
        <v>44500</v>
      </c>
      <c r="X511" s="626"/>
      <c r="Y511" s="626"/>
      <c r="Z511" s="626"/>
      <c r="AA511" s="626"/>
      <c r="AB511" s="626"/>
      <c r="AC511" s="626"/>
      <c r="AD511" s="626"/>
      <c r="AE511" s="626"/>
      <c r="AF511" s="626"/>
      <c r="AG511" s="626"/>
      <c r="AH511" s="626"/>
      <c r="AI511" s="626"/>
      <c r="AJ511" s="626"/>
      <c r="AK511" s="626"/>
      <c r="AL511" s="626"/>
      <c r="AM511" s="626"/>
      <c r="AN511" s="626"/>
      <c r="AO511" s="626"/>
      <c r="AP511" s="626"/>
      <c r="AQ511" s="626"/>
      <c r="AR511" s="626"/>
      <c r="AS511" s="626"/>
      <c r="AT511" s="626"/>
      <c r="AU511" s="626"/>
      <c r="AV511" s="660"/>
      <c r="AW511" s="626"/>
      <c r="AX511" s="626"/>
      <c r="AY511" s="626"/>
      <c r="AZ511" s="626"/>
      <c r="BA511" s="730"/>
      <c r="BB511" s="54"/>
      <c r="BC511" s="626"/>
      <c r="BD511" s="660"/>
      <c r="BE511" s="626"/>
      <c r="BF511" s="626"/>
      <c r="BG511" s="626"/>
      <c r="BH511" s="631"/>
      <c r="BI511" s="730"/>
      <c r="BJ511" s="54"/>
      <c r="BK511" s="626"/>
      <c r="BL511" s="626"/>
      <c r="BM511" s="626"/>
      <c r="BN511" s="626"/>
      <c r="BO511" s="626"/>
      <c r="BP511" s="626"/>
      <c r="BQ511" s="647"/>
      <c r="BR511" s="626"/>
      <c r="BS511" s="653"/>
      <c r="BT511" s="626"/>
      <c r="BU511" s="626"/>
      <c r="BV511" s="660" t="s">
        <v>3022</v>
      </c>
      <c r="BW511" s="660"/>
      <c r="BX511" s="660"/>
      <c r="BY511" s="660"/>
      <c r="BZ511" s="89">
        <v>44635</v>
      </c>
      <c r="CA511" s="623" t="s">
        <v>7784</v>
      </c>
      <c r="CB511" s="81" t="s">
        <v>597</v>
      </c>
      <c r="CC511" s="74">
        <v>1</v>
      </c>
      <c r="CD511" s="660" t="s">
        <v>257</v>
      </c>
      <c r="CE511" s="660"/>
      <c r="CF511" s="660"/>
      <c r="CG511" s="660"/>
      <c r="CH511" s="660"/>
      <c r="CI511" s="660"/>
      <c r="CJ511" s="660"/>
      <c r="CK511" s="660"/>
      <c r="CL511" s="660"/>
      <c r="CM511" s="660"/>
      <c r="CN511" s="660"/>
      <c r="CO511" s="60" t="s">
        <v>260</v>
      </c>
      <c r="CP511" s="60" t="s">
        <v>260</v>
      </c>
      <c r="CQ511" s="54" t="s">
        <v>4218</v>
      </c>
      <c r="CR511" s="67" t="s">
        <v>3767</v>
      </c>
      <c r="CS511" s="56" t="s">
        <v>597</v>
      </c>
      <c r="CT511" s="71">
        <v>44635</v>
      </c>
      <c r="CU511" s="54" t="s">
        <v>310</v>
      </c>
      <c r="CV511" s="748" t="s">
        <v>7785</v>
      </c>
      <c r="CW511" s="752"/>
      <c r="CX511" s="626"/>
      <c r="CY511" s="626"/>
      <c r="CZ511" s="626"/>
      <c r="DA511" s="626"/>
      <c r="DB511" s="626"/>
      <c r="DC511" s="626"/>
      <c r="DD511" s="626"/>
      <c r="DE511" s="626"/>
      <c r="DF511" s="626"/>
      <c r="DG511" s="626"/>
      <c r="DH511" s="626"/>
      <c r="DI511" s="626"/>
      <c r="DJ511" s="626"/>
      <c r="DK511" s="626"/>
      <c r="DL511" s="626"/>
      <c r="DM511" s="626"/>
      <c r="DN511" s="626"/>
      <c r="DO511" s="626"/>
      <c r="DP511" s="626"/>
    </row>
    <row r="512" spans="1:120" ht="38.25" customHeight="1">
      <c r="A512" s="54">
        <v>0</v>
      </c>
      <c r="B512" s="54">
        <v>424</v>
      </c>
      <c r="C512" s="59" t="s">
        <v>99</v>
      </c>
      <c r="D512" s="56">
        <v>2021</v>
      </c>
      <c r="E512" s="56" t="s">
        <v>3015</v>
      </c>
      <c r="F512" s="65">
        <v>44446</v>
      </c>
      <c r="G512" s="368" t="s">
        <v>7777</v>
      </c>
      <c r="H512" s="59" t="s">
        <v>102</v>
      </c>
      <c r="I512" s="58" t="s">
        <v>3760</v>
      </c>
      <c r="J512" s="58" t="s">
        <v>3761</v>
      </c>
      <c r="K512" s="58" t="s">
        <v>3762</v>
      </c>
      <c r="L512" s="60" t="s">
        <v>146</v>
      </c>
      <c r="M512" s="368" t="s">
        <v>7770</v>
      </c>
      <c r="N512" s="747"/>
      <c r="O512" s="54">
        <v>1</v>
      </c>
      <c r="P512" s="56" t="s">
        <v>7771</v>
      </c>
      <c r="Q512" s="59" t="s">
        <v>475</v>
      </c>
      <c r="R512" s="56" t="s">
        <v>2264</v>
      </c>
      <c r="S512" s="65">
        <v>44480</v>
      </c>
      <c r="T512" s="65">
        <v>44561</v>
      </c>
      <c r="U512" s="774"/>
      <c r="V512" s="626"/>
      <c r="W512" s="65">
        <v>44561</v>
      </c>
      <c r="X512" s="626"/>
      <c r="Y512" s="626"/>
      <c r="Z512" s="626"/>
      <c r="AA512" s="626"/>
      <c r="AB512" s="626"/>
      <c r="AC512" s="626"/>
      <c r="AD512" s="626"/>
      <c r="AE512" s="626"/>
      <c r="AF512" s="626"/>
      <c r="AG512" s="626"/>
      <c r="AH512" s="626"/>
      <c r="AI512" s="626"/>
      <c r="AJ512" s="626"/>
      <c r="AK512" s="626"/>
      <c r="AL512" s="626"/>
      <c r="AM512" s="626"/>
      <c r="AN512" s="626"/>
      <c r="AO512" s="626"/>
      <c r="AP512" s="626"/>
      <c r="AQ512" s="626"/>
      <c r="AR512" s="626"/>
      <c r="AS512" s="626"/>
      <c r="AT512" s="626"/>
      <c r="AU512" s="626"/>
      <c r="AV512" s="660"/>
      <c r="AW512" s="626"/>
      <c r="AX512" s="626"/>
      <c r="AY512" s="626"/>
      <c r="AZ512" s="626"/>
      <c r="BA512" s="730"/>
      <c r="BB512" s="54"/>
      <c r="BC512" s="626"/>
      <c r="BD512" s="660"/>
      <c r="BE512" s="626"/>
      <c r="BF512" s="626"/>
      <c r="BG512" s="626"/>
      <c r="BH512" s="631"/>
      <c r="BI512" s="730"/>
      <c r="BJ512" s="54"/>
      <c r="BK512" s="626"/>
      <c r="BL512" s="626"/>
      <c r="BM512" s="626"/>
      <c r="BN512" s="626"/>
      <c r="BO512" s="626"/>
      <c r="BP512" s="626"/>
      <c r="BQ512" s="647"/>
      <c r="BR512" s="626"/>
      <c r="BS512" s="653"/>
      <c r="BT512" s="626"/>
      <c r="BU512" s="626"/>
      <c r="BV512" s="660" t="s">
        <v>3022</v>
      </c>
      <c r="BW512" s="660"/>
      <c r="BX512" s="660"/>
      <c r="BY512" s="660"/>
      <c r="BZ512" s="149" t="s">
        <v>486</v>
      </c>
      <c r="CA512" s="779" t="s">
        <v>7786</v>
      </c>
      <c r="CB512" s="149" t="s">
        <v>195</v>
      </c>
      <c r="CC512" s="150">
        <v>1</v>
      </c>
      <c r="CD512" s="660" t="s">
        <v>257</v>
      </c>
      <c r="CE512" s="660"/>
      <c r="CF512" s="660"/>
      <c r="CG512" s="660"/>
      <c r="CH512" s="660"/>
      <c r="CI512" s="660"/>
      <c r="CJ512" s="660"/>
      <c r="CK512" s="660"/>
      <c r="CL512" s="660"/>
      <c r="CM512" s="660"/>
      <c r="CN512" s="660"/>
      <c r="CO512" s="60" t="s">
        <v>260</v>
      </c>
      <c r="CP512" s="60" t="s">
        <v>260</v>
      </c>
      <c r="CQ512" s="54" t="s">
        <v>4218</v>
      </c>
      <c r="CR512" s="626"/>
      <c r="CS512" s="626"/>
      <c r="CT512" s="54"/>
      <c r="CU512" s="626"/>
      <c r="CV512" s="626"/>
      <c r="CW512" s="752"/>
      <c r="CX512" s="626"/>
      <c r="CY512" s="626"/>
      <c r="CZ512" s="626"/>
      <c r="DA512" s="626"/>
      <c r="DB512" s="626"/>
      <c r="DC512" s="626"/>
      <c r="DD512" s="626"/>
      <c r="DE512" s="626"/>
      <c r="DF512" s="626"/>
      <c r="DG512" s="626"/>
      <c r="DH512" s="626"/>
      <c r="DI512" s="626"/>
      <c r="DJ512" s="626"/>
      <c r="DK512" s="626"/>
      <c r="DL512" s="626"/>
      <c r="DM512" s="626"/>
      <c r="DN512" s="626"/>
      <c r="DO512" s="626"/>
      <c r="DP512" s="626"/>
    </row>
    <row r="513" spans="1:120" ht="38.25" customHeight="1">
      <c r="A513" s="54">
        <v>0</v>
      </c>
      <c r="B513" s="54">
        <v>425</v>
      </c>
      <c r="C513" s="59" t="s">
        <v>99</v>
      </c>
      <c r="D513" s="56">
        <v>2021</v>
      </c>
      <c r="E513" s="56" t="s">
        <v>3015</v>
      </c>
      <c r="F513" s="65">
        <v>44446</v>
      </c>
      <c r="G513" s="368" t="s">
        <v>7777</v>
      </c>
      <c r="H513" s="59" t="s">
        <v>102</v>
      </c>
      <c r="I513" s="58" t="s">
        <v>3760</v>
      </c>
      <c r="J513" s="58" t="s">
        <v>3761</v>
      </c>
      <c r="K513" s="58" t="s">
        <v>3762</v>
      </c>
      <c r="L513" s="60" t="s">
        <v>146</v>
      </c>
      <c r="M513" s="368" t="s">
        <v>7773</v>
      </c>
      <c r="N513" s="747"/>
      <c r="O513" s="68">
        <v>1</v>
      </c>
      <c r="P513" s="56" t="s">
        <v>7774</v>
      </c>
      <c r="Q513" s="59" t="s">
        <v>109</v>
      </c>
      <c r="R513" s="56" t="s">
        <v>2398</v>
      </c>
      <c r="S513" s="65">
        <v>44501</v>
      </c>
      <c r="T513" s="65">
        <v>44530</v>
      </c>
      <c r="U513" s="774"/>
      <c r="V513" s="626"/>
      <c r="W513" s="65">
        <v>44530</v>
      </c>
      <c r="X513" s="626"/>
      <c r="Y513" s="626"/>
      <c r="Z513" s="626"/>
      <c r="AA513" s="626"/>
      <c r="AB513" s="626"/>
      <c r="AC513" s="626"/>
      <c r="AD513" s="626"/>
      <c r="AE513" s="626"/>
      <c r="AF513" s="626"/>
      <c r="AG513" s="626"/>
      <c r="AH513" s="626"/>
      <c r="AI513" s="626"/>
      <c r="AJ513" s="626"/>
      <c r="AK513" s="626"/>
      <c r="AL513" s="626"/>
      <c r="AM513" s="626"/>
      <c r="AN513" s="626"/>
      <c r="AO513" s="626"/>
      <c r="AP513" s="626"/>
      <c r="AQ513" s="626"/>
      <c r="AR513" s="626"/>
      <c r="AS513" s="626"/>
      <c r="AT513" s="626"/>
      <c r="AU513" s="626"/>
      <c r="AV513" s="660"/>
      <c r="AW513" s="626"/>
      <c r="AX513" s="626"/>
      <c r="AY513" s="626"/>
      <c r="AZ513" s="626"/>
      <c r="BA513" s="730"/>
      <c r="BB513" s="54"/>
      <c r="BC513" s="626"/>
      <c r="BD513" s="660"/>
      <c r="BE513" s="626"/>
      <c r="BF513" s="626"/>
      <c r="BG513" s="626"/>
      <c r="BH513" s="631"/>
      <c r="BI513" s="730"/>
      <c r="BJ513" s="54"/>
      <c r="BK513" s="626"/>
      <c r="BL513" s="626"/>
      <c r="BM513" s="626"/>
      <c r="BN513" s="626"/>
      <c r="BO513" s="626"/>
      <c r="BP513" s="626"/>
      <c r="BQ513" s="647"/>
      <c r="BR513" s="626"/>
      <c r="BS513" s="653"/>
      <c r="BT513" s="626"/>
      <c r="BU513" s="626"/>
      <c r="BV513" s="660" t="s">
        <v>3022</v>
      </c>
      <c r="BW513" s="660"/>
      <c r="BX513" s="660"/>
      <c r="BY513" s="660"/>
      <c r="BZ513" s="89">
        <v>44635</v>
      </c>
      <c r="CA513" s="623" t="s">
        <v>7787</v>
      </c>
      <c r="CB513" s="81" t="s">
        <v>597</v>
      </c>
      <c r="CC513" s="74">
        <v>1</v>
      </c>
      <c r="CD513" s="660" t="s">
        <v>257</v>
      </c>
      <c r="CE513" s="660"/>
      <c r="CF513" s="660"/>
      <c r="CG513" s="660"/>
      <c r="CH513" s="660"/>
      <c r="CI513" s="660"/>
      <c r="CJ513" s="660"/>
      <c r="CK513" s="660"/>
      <c r="CL513" s="660"/>
      <c r="CM513" s="660"/>
      <c r="CN513" s="660"/>
      <c r="CO513" s="60" t="s">
        <v>260</v>
      </c>
      <c r="CP513" s="60" t="s">
        <v>260</v>
      </c>
      <c r="CQ513" s="54" t="s">
        <v>4218</v>
      </c>
      <c r="CR513" s="67" t="s">
        <v>3767</v>
      </c>
      <c r="CS513" s="56" t="s">
        <v>597</v>
      </c>
      <c r="CT513" s="71">
        <v>44635</v>
      </c>
      <c r="CU513" s="54" t="s">
        <v>310</v>
      </c>
      <c r="CV513" s="748" t="s">
        <v>7788</v>
      </c>
      <c r="CW513" s="752"/>
      <c r="CX513" s="626"/>
      <c r="CY513" s="626"/>
      <c r="CZ513" s="626"/>
      <c r="DA513" s="626"/>
      <c r="DB513" s="626"/>
      <c r="DC513" s="626"/>
      <c r="DD513" s="626"/>
      <c r="DE513" s="626"/>
      <c r="DF513" s="626"/>
      <c r="DG513" s="626"/>
      <c r="DH513" s="626"/>
      <c r="DI513" s="626"/>
      <c r="DJ513" s="626"/>
      <c r="DK513" s="626"/>
      <c r="DL513" s="626"/>
      <c r="DM513" s="626"/>
      <c r="DN513" s="626"/>
      <c r="DO513" s="626"/>
      <c r="DP513" s="626"/>
    </row>
    <row r="514" spans="1:120" ht="38.25" customHeight="1">
      <c r="A514" s="54">
        <v>0</v>
      </c>
      <c r="B514" s="262">
        <v>426</v>
      </c>
      <c r="C514" s="59" t="s">
        <v>99</v>
      </c>
      <c r="D514" s="56">
        <v>2021</v>
      </c>
      <c r="E514" s="56" t="s">
        <v>3015</v>
      </c>
      <c r="F514" s="65">
        <v>44446</v>
      </c>
      <c r="G514" s="368" t="s">
        <v>7777</v>
      </c>
      <c r="H514" s="59" t="s">
        <v>102</v>
      </c>
      <c r="I514" s="58" t="s">
        <v>7789</v>
      </c>
      <c r="J514" s="58" t="s">
        <v>3761</v>
      </c>
      <c r="K514" s="58" t="s">
        <v>3762</v>
      </c>
      <c r="L514" s="60" t="s">
        <v>106</v>
      </c>
      <c r="M514" s="368" t="s">
        <v>3625</v>
      </c>
      <c r="N514" s="747"/>
      <c r="O514" s="54">
        <v>1</v>
      </c>
      <c r="P514" s="56" t="s">
        <v>7790</v>
      </c>
      <c r="Q514" s="59" t="s">
        <v>167</v>
      </c>
      <c r="R514" s="56" t="s">
        <v>2001</v>
      </c>
      <c r="S514" s="65">
        <v>44480</v>
      </c>
      <c r="T514" s="65">
        <v>44484</v>
      </c>
      <c r="U514" s="774"/>
      <c r="V514" s="626"/>
      <c r="W514" s="65">
        <v>44484</v>
      </c>
      <c r="X514" s="626"/>
      <c r="Y514" s="626"/>
      <c r="Z514" s="626"/>
      <c r="AA514" s="626"/>
      <c r="AB514" s="626"/>
      <c r="AC514" s="626"/>
      <c r="AD514" s="626"/>
      <c r="AE514" s="626"/>
      <c r="AF514" s="626"/>
      <c r="AG514" s="626"/>
      <c r="AH514" s="626"/>
      <c r="AI514" s="626"/>
      <c r="AJ514" s="626"/>
      <c r="AK514" s="626"/>
      <c r="AL514" s="626"/>
      <c r="AM514" s="626"/>
      <c r="AN514" s="626"/>
      <c r="AO514" s="626"/>
      <c r="AP514" s="626"/>
      <c r="AQ514" s="626"/>
      <c r="AR514" s="626"/>
      <c r="AS514" s="626"/>
      <c r="AT514" s="626"/>
      <c r="AU514" s="626"/>
      <c r="AV514" s="660"/>
      <c r="AW514" s="626"/>
      <c r="AX514" s="626"/>
      <c r="AY514" s="626"/>
      <c r="AZ514" s="626"/>
      <c r="BA514" s="730"/>
      <c r="BB514" s="54"/>
      <c r="BC514" s="626"/>
      <c r="BD514" s="660"/>
      <c r="BE514" s="626"/>
      <c r="BF514" s="626"/>
      <c r="BG514" s="626"/>
      <c r="BH514" s="631"/>
      <c r="BI514" s="730"/>
      <c r="BJ514" s="54"/>
      <c r="BK514" s="626"/>
      <c r="BL514" s="626"/>
      <c r="BM514" s="626"/>
      <c r="BN514" s="626"/>
      <c r="BO514" s="626"/>
      <c r="BP514" s="626"/>
      <c r="BQ514" s="647"/>
      <c r="BR514" s="626"/>
      <c r="BS514" s="653"/>
      <c r="BT514" s="626"/>
      <c r="BU514" s="626"/>
      <c r="BV514" s="660" t="s">
        <v>3022</v>
      </c>
      <c r="BW514" s="660"/>
      <c r="BX514" s="660"/>
      <c r="BY514" s="660"/>
      <c r="BZ514" s="66" t="s">
        <v>255</v>
      </c>
      <c r="CA514" s="730" t="s">
        <v>7791</v>
      </c>
      <c r="CB514" s="66" t="s">
        <v>195</v>
      </c>
      <c r="CC514" s="651">
        <v>1</v>
      </c>
      <c r="CD514" s="660" t="s">
        <v>257</v>
      </c>
      <c r="CE514" s="71">
        <v>44657</v>
      </c>
      <c r="CF514" s="730" t="s">
        <v>7791</v>
      </c>
      <c r="CG514" s="66" t="s">
        <v>195</v>
      </c>
      <c r="CH514" s="651">
        <v>1</v>
      </c>
      <c r="CI514" s="660" t="s">
        <v>257</v>
      </c>
      <c r="CJ514" s="660"/>
      <c r="CK514" s="660"/>
      <c r="CL514" s="660"/>
      <c r="CM514" s="660"/>
      <c r="CN514" s="660"/>
      <c r="CO514" s="54"/>
      <c r="CP514" s="54"/>
      <c r="CQ514" s="54" t="s">
        <v>4218</v>
      </c>
      <c r="CR514" s="626"/>
      <c r="CS514" s="626"/>
      <c r="CT514" s="54"/>
      <c r="CU514" s="626"/>
      <c r="CV514" s="626"/>
      <c r="CW514" s="752"/>
      <c r="CX514" s="626"/>
      <c r="CY514" s="626"/>
      <c r="CZ514" s="626"/>
      <c r="DA514" s="626"/>
      <c r="DB514" s="626"/>
      <c r="DC514" s="626"/>
      <c r="DD514" s="626"/>
      <c r="DE514" s="626"/>
      <c r="DF514" s="626"/>
      <c r="DG514" s="626"/>
      <c r="DH514" s="626"/>
      <c r="DI514" s="626"/>
      <c r="DJ514" s="626"/>
      <c r="DK514" s="626"/>
      <c r="DL514" s="626"/>
      <c r="DM514" s="626"/>
      <c r="DN514" s="626"/>
      <c r="DO514" s="626"/>
      <c r="DP514" s="626"/>
    </row>
    <row r="515" spans="1:120" ht="38.25" customHeight="1">
      <c r="A515" s="54">
        <v>307</v>
      </c>
      <c r="B515" s="54">
        <v>183</v>
      </c>
      <c r="C515" s="59" t="s">
        <v>99</v>
      </c>
      <c r="D515" s="56">
        <v>2020</v>
      </c>
      <c r="E515" s="56" t="s">
        <v>1649</v>
      </c>
      <c r="F515" s="65">
        <v>44253</v>
      </c>
      <c r="G515" s="368" t="s">
        <v>7792</v>
      </c>
      <c r="H515" s="59" t="s">
        <v>102</v>
      </c>
      <c r="I515" s="58" t="s">
        <v>1664</v>
      </c>
      <c r="J515" s="58" t="s">
        <v>1664</v>
      </c>
      <c r="K515" s="58" t="s">
        <v>7793</v>
      </c>
      <c r="L515" s="59" t="s">
        <v>146</v>
      </c>
      <c r="M515" s="368" t="s">
        <v>7794</v>
      </c>
      <c r="N515" s="747"/>
      <c r="O515" s="90">
        <v>1</v>
      </c>
      <c r="P515" s="81" t="s">
        <v>1762</v>
      </c>
      <c r="Q515" s="59" t="s">
        <v>1322</v>
      </c>
      <c r="R515" s="81" t="s">
        <v>1655</v>
      </c>
      <c r="S515" s="134">
        <v>44287</v>
      </c>
      <c r="T515" s="134">
        <v>44439</v>
      </c>
      <c r="U515" s="60"/>
      <c r="V515" s="54"/>
      <c r="W515" s="65">
        <v>44439</v>
      </c>
      <c r="X515" s="54"/>
      <c r="Y515" s="62"/>
      <c r="Z515" s="54"/>
      <c r="AA515" s="62"/>
      <c r="AB515" s="62"/>
      <c r="AC515" s="62"/>
      <c r="AD515" s="62"/>
      <c r="AE515" s="54"/>
      <c r="AF515" s="57"/>
      <c r="AG515" s="70"/>
      <c r="AH515" s="626"/>
      <c r="AI515" s="54"/>
      <c r="AJ515" s="62"/>
      <c r="AK515" s="56"/>
      <c r="AL515" s="62"/>
      <c r="AM515" s="54"/>
      <c r="AN515" s="57"/>
      <c r="AO515" s="62"/>
      <c r="AP515" s="54"/>
      <c r="AQ515" s="62"/>
      <c r="AR515" s="62"/>
      <c r="AS515" s="62"/>
      <c r="AT515" s="62"/>
      <c r="AU515" s="54"/>
      <c r="AV515" s="54"/>
      <c r="AW515" s="62"/>
      <c r="AX515" s="54"/>
      <c r="AY515" s="54"/>
      <c r="AZ515" s="62"/>
      <c r="BA515" s="56"/>
      <c r="BB515" s="54"/>
      <c r="BC515" s="54"/>
      <c r="BD515" s="54"/>
      <c r="BE515" s="62"/>
      <c r="BF515" s="54"/>
      <c r="BG515" s="57">
        <v>44336</v>
      </c>
      <c r="BH515" s="627" t="s">
        <v>1555</v>
      </c>
      <c r="BI515" s="56" t="s">
        <v>123</v>
      </c>
      <c r="BJ515" s="54">
        <v>0</v>
      </c>
      <c r="BK515" s="54" t="s">
        <v>151</v>
      </c>
      <c r="BL515" s="57">
        <v>44500</v>
      </c>
      <c r="BM515" s="368" t="s">
        <v>1705</v>
      </c>
      <c r="BN515" s="54">
        <v>0</v>
      </c>
      <c r="BO515" s="71">
        <v>44508</v>
      </c>
      <c r="BP515" s="368" t="s">
        <v>7795</v>
      </c>
      <c r="BQ515" s="54" t="s">
        <v>126</v>
      </c>
      <c r="BR515" s="71">
        <v>44518</v>
      </c>
      <c r="BS515" s="368" t="s">
        <v>7796</v>
      </c>
      <c r="BT515" s="368" t="s">
        <v>114</v>
      </c>
      <c r="BU515" s="68">
        <v>0</v>
      </c>
      <c r="BV515" s="54" t="s">
        <v>115</v>
      </c>
      <c r="BW515" s="54"/>
      <c r="BX515" s="54"/>
      <c r="BY515" s="54"/>
      <c r="BZ515" s="75">
        <v>44627</v>
      </c>
      <c r="CA515" s="780" t="s">
        <v>7797</v>
      </c>
      <c r="CB515" s="56" t="s">
        <v>1317</v>
      </c>
      <c r="CC515" s="68">
        <v>1</v>
      </c>
      <c r="CD515" s="54" t="s">
        <v>257</v>
      </c>
      <c r="CE515" s="54"/>
      <c r="CF515" s="54"/>
      <c r="CG515" s="54"/>
      <c r="CH515" s="54"/>
      <c r="CI515" s="54"/>
      <c r="CJ515" s="54"/>
      <c r="CK515" s="54"/>
      <c r="CL515" s="54"/>
      <c r="CM515" s="54"/>
      <c r="CN515" s="54"/>
      <c r="CO515" s="60" t="s">
        <v>310</v>
      </c>
      <c r="CP515" s="60" t="s">
        <v>310</v>
      </c>
      <c r="CQ515" s="54" t="s">
        <v>4218</v>
      </c>
      <c r="CR515" s="67" t="s">
        <v>7797</v>
      </c>
      <c r="CS515" s="56" t="s">
        <v>114</v>
      </c>
      <c r="CT515" s="57">
        <v>44637</v>
      </c>
      <c r="CU515" s="54" t="s">
        <v>310</v>
      </c>
      <c r="CV515" s="54"/>
      <c r="CW515" s="625"/>
      <c r="CX515" s="625"/>
      <c r="CY515" s="625"/>
      <c r="CZ515" s="625"/>
      <c r="DA515" s="625"/>
      <c r="DB515" s="625"/>
      <c r="DC515" s="625"/>
      <c r="DD515" s="625"/>
      <c r="DE515" s="625"/>
      <c r="DF515" s="625"/>
      <c r="DG515" s="625"/>
      <c r="DH515" s="625"/>
      <c r="DI515" s="625"/>
      <c r="DJ515" s="625"/>
      <c r="DK515" s="625"/>
      <c r="DL515" s="625"/>
      <c r="DM515" s="625"/>
      <c r="DN515" s="625"/>
      <c r="DO515" s="625"/>
      <c r="DP515" s="625"/>
    </row>
    <row r="516" spans="1:120" ht="38.25" customHeight="1">
      <c r="A516" s="54">
        <v>331</v>
      </c>
      <c r="B516" s="54">
        <v>207</v>
      </c>
      <c r="C516" s="59" t="s">
        <v>99</v>
      </c>
      <c r="D516" s="56">
        <v>2021</v>
      </c>
      <c r="E516" s="56" t="s">
        <v>6549</v>
      </c>
      <c r="F516" s="65">
        <v>44253</v>
      </c>
      <c r="G516" s="781" t="s">
        <v>7798</v>
      </c>
      <c r="H516" s="59" t="s">
        <v>102</v>
      </c>
      <c r="I516" s="58" t="s">
        <v>7799</v>
      </c>
      <c r="J516" s="58" t="s">
        <v>7799</v>
      </c>
      <c r="K516" s="58" t="s">
        <v>7800</v>
      </c>
      <c r="L516" s="59" t="s">
        <v>146</v>
      </c>
      <c r="M516" s="368" t="s">
        <v>7801</v>
      </c>
      <c r="N516" s="769"/>
      <c r="O516" s="90">
        <v>1</v>
      </c>
      <c r="P516" s="81" t="s">
        <v>7802</v>
      </c>
      <c r="Q516" s="59" t="s">
        <v>2221</v>
      </c>
      <c r="R516" s="81" t="s">
        <v>6555</v>
      </c>
      <c r="S516" s="134">
        <v>44275</v>
      </c>
      <c r="T516" s="134">
        <v>44561</v>
      </c>
      <c r="U516" s="710" t="s">
        <v>2790</v>
      </c>
      <c r="V516" s="56"/>
      <c r="W516" s="65">
        <v>44561</v>
      </c>
      <c r="X516" s="54"/>
      <c r="Y516" s="62"/>
      <c r="Z516" s="54"/>
      <c r="AA516" s="62"/>
      <c r="AB516" s="62"/>
      <c r="AC516" s="62"/>
      <c r="AD516" s="62"/>
      <c r="AE516" s="54"/>
      <c r="AF516" s="57"/>
      <c r="AG516" s="70"/>
      <c r="AH516" s="626"/>
      <c r="AI516" s="54"/>
      <c r="AJ516" s="62"/>
      <c r="AK516" s="56"/>
      <c r="AL516" s="62"/>
      <c r="AM516" s="54"/>
      <c r="AN516" s="57"/>
      <c r="AO516" s="62"/>
      <c r="AP516" s="54"/>
      <c r="AQ516" s="62"/>
      <c r="AR516" s="62"/>
      <c r="AS516" s="62"/>
      <c r="AT516" s="62"/>
      <c r="AU516" s="54"/>
      <c r="AV516" s="54"/>
      <c r="AW516" s="62"/>
      <c r="AX516" s="54"/>
      <c r="AY516" s="54"/>
      <c r="AZ516" s="62"/>
      <c r="BA516" s="56"/>
      <c r="BB516" s="54"/>
      <c r="BC516" s="54"/>
      <c r="BD516" s="57">
        <v>44286</v>
      </c>
      <c r="BE516" s="67" t="s">
        <v>7803</v>
      </c>
      <c r="BF516" s="54" t="s">
        <v>7804</v>
      </c>
      <c r="BG516" s="71">
        <v>44340</v>
      </c>
      <c r="BH516" s="627" t="s">
        <v>7805</v>
      </c>
      <c r="BI516" s="56" t="s">
        <v>123</v>
      </c>
      <c r="BJ516" s="54">
        <v>11.1</v>
      </c>
      <c r="BK516" s="54" t="s">
        <v>133</v>
      </c>
      <c r="BL516" s="71">
        <v>44500</v>
      </c>
      <c r="BM516" s="627" t="s">
        <v>7803</v>
      </c>
      <c r="BN516" s="68">
        <v>0.11</v>
      </c>
      <c r="BO516" s="71">
        <v>44508</v>
      </c>
      <c r="BP516" s="627" t="s">
        <v>7806</v>
      </c>
      <c r="BQ516" s="54" t="s">
        <v>2420</v>
      </c>
      <c r="BR516" s="71">
        <v>44519</v>
      </c>
      <c r="BS516" s="56" t="s">
        <v>7807</v>
      </c>
      <c r="BT516" s="54" t="s">
        <v>220</v>
      </c>
      <c r="BU516" s="68">
        <v>0.8</v>
      </c>
      <c r="BV516" s="54" t="s">
        <v>133</v>
      </c>
      <c r="BW516" s="54"/>
      <c r="BX516" s="54"/>
      <c r="BY516" s="54"/>
      <c r="BZ516" s="56" t="s">
        <v>486</v>
      </c>
      <c r="CA516" s="56" t="s">
        <v>7808</v>
      </c>
      <c r="CB516" s="56" t="s">
        <v>195</v>
      </c>
      <c r="CC516" s="68">
        <v>1</v>
      </c>
      <c r="CD516" s="54" t="s">
        <v>257</v>
      </c>
      <c r="CE516" s="54"/>
      <c r="CF516" s="54"/>
      <c r="CG516" s="54"/>
      <c r="CH516" s="54"/>
      <c r="CI516" s="54"/>
      <c r="CJ516" s="54"/>
      <c r="CK516" s="54"/>
      <c r="CL516" s="54"/>
      <c r="CM516" s="54"/>
      <c r="CN516" s="54"/>
      <c r="CO516" s="54"/>
      <c r="CP516" s="54"/>
      <c r="CQ516" s="54" t="s">
        <v>4218</v>
      </c>
      <c r="CR516" s="62"/>
      <c r="CS516" s="56"/>
      <c r="CT516" s="57"/>
      <c r="CU516" s="54"/>
      <c r="CV516" s="54"/>
      <c r="CW516" s="625"/>
      <c r="CX516" s="625"/>
      <c r="CY516" s="625"/>
      <c r="CZ516" s="625"/>
      <c r="DA516" s="625"/>
      <c r="DB516" s="625"/>
      <c r="DC516" s="625"/>
      <c r="DD516" s="625"/>
      <c r="DE516" s="625"/>
      <c r="DF516" s="625"/>
      <c r="DG516" s="625"/>
      <c r="DH516" s="625"/>
      <c r="DI516" s="625"/>
      <c r="DJ516" s="625"/>
      <c r="DK516" s="625"/>
      <c r="DL516" s="625"/>
      <c r="DM516" s="625"/>
      <c r="DN516" s="625"/>
      <c r="DO516" s="625"/>
      <c r="DP516" s="625"/>
    </row>
    <row r="517" spans="1:120" ht="38.25" customHeight="1">
      <c r="A517" s="54">
        <v>350</v>
      </c>
      <c r="B517" s="54">
        <v>219</v>
      </c>
      <c r="C517" s="59" t="s">
        <v>99</v>
      </c>
      <c r="D517" s="56">
        <v>2020</v>
      </c>
      <c r="E517" s="56" t="s">
        <v>1994</v>
      </c>
      <c r="F517" s="65">
        <v>44278</v>
      </c>
      <c r="G517" s="368" t="s">
        <v>7809</v>
      </c>
      <c r="H517" s="59" t="s">
        <v>102</v>
      </c>
      <c r="I517" s="58" t="s">
        <v>7810</v>
      </c>
      <c r="J517" s="58" t="s">
        <v>7024</v>
      </c>
      <c r="K517" s="58" t="s">
        <v>7811</v>
      </c>
      <c r="L517" s="59" t="s">
        <v>146</v>
      </c>
      <c r="M517" s="368" t="s">
        <v>7812</v>
      </c>
      <c r="N517" s="747"/>
      <c r="O517" s="90">
        <v>3</v>
      </c>
      <c r="P517" s="81" t="s">
        <v>7813</v>
      </c>
      <c r="Q517" s="59" t="s">
        <v>1322</v>
      </c>
      <c r="R517" s="56" t="s">
        <v>1340</v>
      </c>
      <c r="S517" s="134">
        <v>44287</v>
      </c>
      <c r="T517" s="134">
        <v>44561</v>
      </c>
      <c r="U517" s="60"/>
      <c r="V517" s="54"/>
      <c r="W517" s="65">
        <v>44561</v>
      </c>
      <c r="X517" s="54"/>
      <c r="Y517" s="62"/>
      <c r="Z517" s="54"/>
      <c r="AA517" s="62"/>
      <c r="AB517" s="62"/>
      <c r="AC517" s="62"/>
      <c r="AD517" s="62"/>
      <c r="AE517" s="54"/>
      <c r="AF517" s="57"/>
      <c r="AG517" s="70"/>
      <c r="AH517" s="626"/>
      <c r="AI517" s="54"/>
      <c r="AJ517" s="62"/>
      <c r="AK517" s="56"/>
      <c r="AL517" s="62"/>
      <c r="AM517" s="54"/>
      <c r="AN517" s="54"/>
      <c r="AO517" s="62"/>
      <c r="AP517" s="54"/>
      <c r="AQ517" s="62"/>
      <c r="AR517" s="62"/>
      <c r="AS517" s="62"/>
      <c r="AT517" s="62"/>
      <c r="AU517" s="54"/>
      <c r="AV517" s="54"/>
      <c r="AW517" s="62"/>
      <c r="AX517" s="54"/>
      <c r="AY517" s="54"/>
      <c r="AZ517" s="62"/>
      <c r="BA517" s="56"/>
      <c r="BB517" s="54"/>
      <c r="BC517" s="54"/>
      <c r="BD517" s="54"/>
      <c r="BE517" s="62"/>
      <c r="BF517" s="54"/>
      <c r="BG517" s="57">
        <v>44336</v>
      </c>
      <c r="BH517" s="627" t="s">
        <v>1555</v>
      </c>
      <c r="BI517" s="56" t="s">
        <v>123</v>
      </c>
      <c r="BJ517" s="54">
        <v>0</v>
      </c>
      <c r="BK517" s="54" t="s">
        <v>151</v>
      </c>
      <c r="BL517" s="71">
        <v>44500</v>
      </c>
      <c r="BM517" s="368" t="s">
        <v>7814</v>
      </c>
      <c r="BN517" s="68">
        <v>1</v>
      </c>
      <c r="BO517" s="71">
        <v>44508</v>
      </c>
      <c r="BP517" s="368" t="s">
        <v>7815</v>
      </c>
      <c r="BQ517" s="54" t="s">
        <v>139</v>
      </c>
      <c r="BR517" s="71">
        <v>44518</v>
      </c>
      <c r="BS517" s="368" t="s">
        <v>7816</v>
      </c>
      <c r="BT517" s="368" t="s">
        <v>114</v>
      </c>
      <c r="BU517" s="68">
        <v>0.33333333333333331</v>
      </c>
      <c r="BV517" s="54" t="s">
        <v>133</v>
      </c>
      <c r="BW517" s="54"/>
      <c r="BX517" s="54"/>
      <c r="BY517" s="54"/>
      <c r="BZ517" s="75">
        <v>44627</v>
      </c>
      <c r="CA517" s="780" t="s">
        <v>7817</v>
      </c>
      <c r="CB517" s="56" t="s">
        <v>1317</v>
      </c>
      <c r="CC517" s="68">
        <v>1</v>
      </c>
      <c r="CD517" s="54" t="s">
        <v>257</v>
      </c>
      <c r="CE517" s="54"/>
      <c r="CF517" s="54"/>
      <c r="CG517" s="54"/>
      <c r="CH517" s="54"/>
      <c r="CI517" s="54"/>
      <c r="CJ517" s="54"/>
      <c r="CK517" s="54"/>
      <c r="CL517" s="54"/>
      <c r="CM517" s="54"/>
      <c r="CN517" s="54"/>
      <c r="CO517" s="54" t="s">
        <v>310</v>
      </c>
      <c r="CP517" s="54" t="s">
        <v>310</v>
      </c>
      <c r="CQ517" s="54" t="s">
        <v>4218</v>
      </c>
      <c r="CR517" s="67" t="s">
        <v>7817</v>
      </c>
      <c r="CS517" s="56" t="s">
        <v>114</v>
      </c>
      <c r="CT517" s="57">
        <v>44637</v>
      </c>
      <c r="CU517" s="54" t="s">
        <v>310</v>
      </c>
      <c r="CV517" s="54"/>
      <c r="CW517" s="625"/>
      <c r="CX517" s="625"/>
      <c r="CY517" s="625"/>
      <c r="CZ517" s="625"/>
      <c r="DA517" s="625"/>
      <c r="DB517" s="625"/>
      <c r="DC517" s="625"/>
      <c r="DD517" s="625"/>
      <c r="DE517" s="625"/>
      <c r="DF517" s="625"/>
      <c r="DG517" s="625"/>
      <c r="DH517" s="625"/>
      <c r="DI517" s="625"/>
      <c r="DJ517" s="625"/>
      <c r="DK517" s="625"/>
      <c r="DL517" s="625"/>
      <c r="DM517" s="625"/>
      <c r="DN517" s="625"/>
      <c r="DO517" s="625"/>
      <c r="DP517" s="625"/>
    </row>
    <row r="518" spans="1:120" ht="38.25" customHeight="1">
      <c r="A518" s="54">
        <v>351</v>
      </c>
      <c r="B518" s="54">
        <v>220</v>
      </c>
      <c r="C518" s="59" t="s">
        <v>99</v>
      </c>
      <c r="D518" s="56">
        <v>2020</v>
      </c>
      <c r="E518" s="56" t="s">
        <v>1994</v>
      </c>
      <c r="F518" s="65">
        <v>44278</v>
      </c>
      <c r="G518" s="368" t="s">
        <v>7818</v>
      </c>
      <c r="H518" s="59" t="s">
        <v>102</v>
      </c>
      <c r="I518" s="58" t="s">
        <v>7819</v>
      </c>
      <c r="J518" s="58" t="s">
        <v>7820</v>
      </c>
      <c r="K518" s="58" t="s">
        <v>1446</v>
      </c>
      <c r="L518" s="59" t="s">
        <v>146</v>
      </c>
      <c r="M518" s="368" t="s">
        <v>7821</v>
      </c>
      <c r="N518" s="747"/>
      <c r="O518" s="68">
        <v>1</v>
      </c>
      <c r="P518" s="56" t="s">
        <v>7822</v>
      </c>
      <c r="Q518" s="59" t="s">
        <v>167</v>
      </c>
      <c r="R518" s="56" t="s">
        <v>2001</v>
      </c>
      <c r="S518" s="134">
        <v>44287</v>
      </c>
      <c r="T518" s="134">
        <v>44561</v>
      </c>
      <c r="U518" s="60"/>
      <c r="V518" s="54"/>
      <c r="W518" s="65">
        <v>44561</v>
      </c>
      <c r="X518" s="54"/>
      <c r="Y518" s="62"/>
      <c r="Z518" s="54"/>
      <c r="AA518" s="62"/>
      <c r="AB518" s="62"/>
      <c r="AC518" s="62"/>
      <c r="AD518" s="62"/>
      <c r="AE518" s="54"/>
      <c r="AF518" s="57"/>
      <c r="AG518" s="70"/>
      <c r="AH518" s="626"/>
      <c r="AI518" s="54"/>
      <c r="AJ518" s="62"/>
      <c r="AK518" s="56"/>
      <c r="AL518" s="62"/>
      <c r="AM518" s="54"/>
      <c r="AN518" s="54"/>
      <c r="AO518" s="62"/>
      <c r="AP518" s="54"/>
      <c r="AQ518" s="62"/>
      <c r="AR518" s="62"/>
      <c r="AS518" s="62"/>
      <c r="AT518" s="62"/>
      <c r="AU518" s="54"/>
      <c r="AV518" s="54"/>
      <c r="AW518" s="62"/>
      <c r="AX518" s="54"/>
      <c r="AY518" s="54"/>
      <c r="AZ518" s="62"/>
      <c r="BA518" s="56"/>
      <c r="BB518" s="54"/>
      <c r="BC518" s="54"/>
      <c r="BD518" s="54"/>
      <c r="BE518" s="62"/>
      <c r="BF518" s="54"/>
      <c r="BG518" s="57">
        <v>44336</v>
      </c>
      <c r="BH518" s="627" t="s">
        <v>1555</v>
      </c>
      <c r="BI518" s="56" t="s">
        <v>123</v>
      </c>
      <c r="BJ518" s="54">
        <v>0</v>
      </c>
      <c r="BK518" s="54" t="s">
        <v>151</v>
      </c>
      <c r="BL518" s="89">
        <v>44500</v>
      </c>
      <c r="BM518" s="81" t="s">
        <v>2162</v>
      </c>
      <c r="BN518" s="74">
        <v>1</v>
      </c>
      <c r="BO518" s="71">
        <v>44508</v>
      </c>
      <c r="BP518" s="54" t="s">
        <v>2006</v>
      </c>
      <c r="BQ518" s="54" t="s">
        <v>1566</v>
      </c>
      <c r="BR518" s="71">
        <v>44522</v>
      </c>
      <c r="BS518" s="56" t="s">
        <v>7823</v>
      </c>
      <c r="BT518" s="54" t="s">
        <v>220</v>
      </c>
      <c r="BU518" s="68">
        <v>0</v>
      </c>
      <c r="BV518" s="54" t="s">
        <v>115</v>
      </c>
      <c r="BW518" s="54"/>
      <c r="BX518" s="54"/>
      <c r="BY518" s="54"/>
      <c r="BZ518" s="66" t="s">
        <v>255</v>
      </c>
      <c r="CA518" s="56" t="s">
        <v>7824</v>
      </c>
      <c r="CB518" s="66" t="s">
        <v>195</v>
      </c>
      <c r="CC518" s="68">
        <v>1</v>
      </c>
      <c r="CD518" s="54" t="s">
        <v>257</v>
      </c>
      <c r="CE518" s="54"/>
      <c r="CF518" s="54"/>
      <c r="CG518" s="54"/>
      <c r="CH518" s="54"/>
      <c r="CI518" s="54"/>
      <c r="CJ518" s="54"/>
      <c r="CK518" s="54"/>
      <c r="CL518" s="54"/>
      <c r="CM518" s="54"/>
      <c r="CN518" s="54"/>
      <c r="CO518" s="54" t="s">
        <v>260</v>
      </c>
      <c r="CP518" s="54" t="s">
        <v>260</v>
      </c>
      <c r="CQ518" s="54" t="s">
        <v>4218</v>
      </c>
      <c r="CR518" s="62"/>
      <c r="CS518" s="56"/>
      <c r="CT518" s="57"/>
      <c r="CU518" s="54"/>
      <c r="CV518" s="54"/>
      <c r="CW518" s="625"/>
      <c r="CX518" s="625"/>
      <c r="CY518" s="625"/>
      <c r="CZ518" s="625"/>
      <c r="DA518" s="625"/>
      <c r="DB518" s="625"/>
      <c r="DC518" s="625"/>
      <c r="DD518" s="625"/>
      <c r="DE518" s="625"/>
      <c r="DF518" s="625"/>
      <c r="DG518" s="625"/>
      <c r="DH518" s="625"/>
      <c r="DI518" s="625"/>
      <c r="DJ518" s="625"/>
      <c r="DK518" s="625"/>
      <c r="DL518" s="625"/>
      <c r="DM518" s="625"/>
      <c r="DN518" s="625"/>
      <c r="DO518" s="625"/>
      <c r="DP518" s="625"/>
    </row>
    <row r="519" spans="1:120" ht="38.25" customHeight="1">
      <c r="A519" s="54">
        <v>353</v>
      </c>
      <c r="B519" s="54">
        <v>221</v>
      </c>
      <c r="C519" s="59" t="s">
        <v>99</v>
      </c>
      <c r="D519" s="56">
        <v>2020</v>
      </c>
      <c r="E519" s="56" t="s">
        <v>1994</v>
      </c>
      <c r="F519" s="65">
        <v>44278</v>
      </c>
      <c r="G519" s="368" t="s">
        <v>7825</v>
      </c>
      <c r="H519" s="59" t="s">
        <v>102</v>
      </c>
      <c r="I519" s="58" t="s">
        <v>7826</v>
      </c>
      <c r="J519" s="58" t="s">
        <v>7827</v>
      </c>
      <c r="K519" s="58" t="s">
        <v>1446</v>
      </c>
      <c r="L519" s="59" t="s">
        <v>106</v>
      </c>
      <c r="M519" s="368" t="s">
        <v>7828</v>
      </c>
      <c r="N519" s="747"/>
      <c r="O519" s="90">
        <v>1</v>
      </c>
      <c r="P519" s="81" t="s">
        <v>7829</v>
      </c>
      <c r="Q519" s="59" t="s">
        <v>167</v>
      </c>
      <c r="R519" s="56" t="s">
        <v>2001</v>
      </c>
      <c r="S519" s="134">
        <v>44287</v>
      </c>
      <c r="T519" s="134">
        <v>44561</v>
      </c>
      <c r="U519" s="60"/>
      <c r="V519" s="54"/>
      <c r="W519" s="65">
        <v>44561</v>
      </c>
      <c r="X519" s="54"/>
      <c r="Y519" s="62"/>
      <c r="Z519" s="54"/>
      <c r="AA519" s="62"/>
      <c r="AB519" s="62"/>
      <c r="AC519" s="62"/>
      <c r="AD519" s="62"/>
      <c r="AE519" s="54"/>
      <c r="AF519" s="57"/>
      <c r="AG519" s="70"/>
      <c r="AH519" s="626"/>
      <c r="AI519" s="54"/>
      <c r="AJ519" s="62"/>
      <c r="AK519" s="56"/>
      <c r="AL519" s="62"/>
      <c r="AM519" s="54"/>
      <c r="AN519" s="54"/>
      <c r="AO519" s="62"/>
      <c r="AP519" s="54"/>
      <c r="AQ519" s="62"/>
      <c r="AR519" s="62"/>
      <c r="AS519" s="62"/>
      <c r="AT519" s="62"/>
      <c r="AU519" s="54"/>
      <c r="AV519" s="54"/>
      <c r="AW519" s="62"/>
      <c r="AX519" s="54"/>
      <c r="AY519" s="54"/>
      <c r="AZ519" s="67" t="s">
        <v>7830</v>
      </c>
      <c r="BA519" s="56"/>
      <c r="BB519" s="54"/>
      <c r="BC519" s="54"/>
      <c r="BD519" s="57">
        <v>44286</v>
      </c>
      <c r="BE519" s="627" t="s">
        <v>2003</v>
      </c>
      <c r="BF519" s="68">
        <v>0</v>
      </c>
      <c r="BG519" s="57">
        <v>44337</v>
      </c>
      <c r="BH519" s="627" t="s">
        <v>7831</v>
      </c>
      <c r="BI519" s="56" t="s">
        <v>123</v>
      </c>
      <c r="BJ519" s="54">
        <v>0</v>
      </c>
      <c r="BK519" s="54" t="s">
        <v>151</v>
      </c>
      <c r="BL519" s="89">
        <v>44500</v>
      </c>
      <c r="BM519" s="81" t="s">
        <v>7832</v>
      </c>
      <c r="BN519" s="74">
        <v>1</v>
      </c>
      <c r="BO519" s="89">
        <v>44508</v>
      </c>
      <c r="BP519" s="54" t="s">
        <v>7833</v>
      </c>
      <c r="BQ519" s="54" t="s">
        <v>1566</v>
      </c>
      <c r="BR519" s="71">
        <v>44522</v>
      </c>
      <c r="BS519" s="56" t="s">
        <v>7834</v>
      </c>
      <c r="BT519" s="54" t="s">
        <v>220</v>
      </c>
      <c r="BU519" s="68">
        <v>0</v>
      </c>
      <c r="BV519" s="54" t="s">
        <v>133</v>
      </c>
      <c r="BW519" s="54"/>
      <c r="BX519" s="54"/>
      <c r="BY519" s="54"/>
      <c r="BZ519" s="66" t="s">
        <v>255</v>
      </c>
      <c r="CA519" s="56" t="s">
        <v>7835</v>
      </c>
      <c r="CB519" s="66" t="s">
        <v>195</v>
      </c>
      <c r="CC519" s="68">
        <v>1</v>
      </c>
      <c r="CD519" s="54" t="s">
        <v>257</v>
      </c>
      <c r="CE519" s="54"/>
      <c r="CF519" s="54"/>
      <c r="CG519" s="54"/>
      <c r="CH519" s="54"/>
      <c r="CI519" s="54"/>
      <c r="CJ519" s="54"/>
      <c r="CK519" s="54"/>
      <c r="CL519" s="54"/>
      <c r="CM519" s="54"/>
      <c r="CN519" s="54"/>
      <c r="CO519" s="54"/>
      <c r="CP519" s="54"/>
      <c r="CQ519" s="54" t="s">
        <v>4218</v>
      </c>
      <c r="CR519" s="62"/>
      <c r="CS519" s="56"/>
      <c r="CT519" s="57"/>
      <c r="CU519" s="54"/>
      <c r="CV519" s="54"/>
      <c r="CW519" s="625"/>
      <c r="CX519" s="625"/>
      <c r="CY519" s="625"/>
      <c r="CZ519" s="625"/>
      <c r="DA519" s="625"/>
      <c r="DB519" s="625"/>
      <c r="DC519" s="625"/>
      <c r="DD519" s="625"/>
      <c r="DE519" s="625"/>
      <c r="DF519" s="625"/>
      <c r="DG519" s="625"/>
      <c r="DH519" s="625"/>
      <c r="DI519" s="625"/>
      <c r="DJ519" s="625"/>
      <c r="DK519" s="625"/>
      <c r="DL519" s="625"/>
      <c r="DM519" s="625"/>
      <c r="DN519" s="625"/>
      <c r="DO519" s="625"/>
      <c r="DP519" s="625"/>
    </row>
    <row r="520" spans="1:120" ht="38.25" customHeight="1">
      <c r="A520" s="54">
        <v>358</v>
      </c>
      <c r="B520" s="54">
        <v>225</v>
      </c>
      <c r="C520" s="59" t="s">
        <v>99</v>
      </c>
      <c r="D520" s="56">
        <v>2020</v>
      </c>
      <c r="E520" s="56" t="s">
        <v>1994</v>
      </c>
      <c r="F520" s="65">
        <v>44253</v>
      </c>
      <c r="G520" s="368" t="s">
        <v>7836</v>
      </c>
      <c r="H520" s="59" t="s">
        <v>102</v>
      </c>
      <c r="I520" s="58" t="s">
        <v>7837</v>
      </c>
      <c r="J520" s="58" t="s">
        <v>7047</v>
      </c>
      <c r="K520" s="58" t="s">
        <v>7048</v>
      </c>
      <c r="L520" s="59" t="s">
        <v>146</v>
      </c>
      <c r="M520" s="368" t="s">
        <v>7838</v>
      </c>
      <c r="N520" s="782"/>
      <c r="O520" s="90">
        <v>4</v>
      </c>
      <c r="P520" s="81" t="s">
        <v>7050</v>
      </c>
      <c r="Q520" s="59" t="s">
        <v>109</v>
      </c>
      <c r="R520" s="56" t="s">
        <v>7051</v>
      </c>
      <c r="S520" s="134">
        <v>44294</v>
      </c>
      <c r="T520" s="134">
        <v>44561</v>
      </c>
      <c r="U520" s="60"/>
      <c r="V520" s="54"/>
      <c r="W520" s="65">
        <v>44561</v>
      </c>
      <c r="X520" s="98"/>
      <c r="Y520" s="114"/>
      <c r="Z520" s="98"/>
      <c r="AA520" s="114"/>
      <c r="AB520" s="114"/>
      <c r="AC520" s="114"/>
      <c r="AD520" s="114"/>
      <c r="AE520" s="98"/>
      <c r="AF520" s="101"/>
      <c r="AG520" s="178"/>
      <c r="AH520" s="734"/>
      <c r="AI520" s="98"/>
      <c r="AJ520" s="114"/>
      <c r="AK520" s="100"/>
      <c r="AL520" s="114"/>
      <c r="AM520" s="98"/>
      <c r="AN520" s="98"/>
      <c r="AO520" s="114"/>
      <c r="AP520" s="98"/>
      <c r="AQ520" s="114"/>
      <c r="AR520" s="114"/>
      <c r="AS520" s="114"/>
      <c r="AT520" s="114"/>
      <c r="AU520" s="98"/>
      <c r="AV520" s="98"/>
      <c r="AW520" s="114"/>
      <c r="AX520" s="98"/>
      <c r="AY520" s="98"/>
      <c r="AZ520" s="114"/>
      <c r="BA520" s="100"/>
      <c r="BB520" s="98"/>
      <c r="BC520" s="98"/>
      <c r="BD520" s="101">
        <v>44286</v>
      </c>
      <c r="BE520" s="737" t="s">
        <v>1768</v>
      </c>
      <c r="BF520" s="109">
        <v>0</v>
      </c>
      <c r="BG520" s="101">
        <v>44335</v>
      </c>
      <c r="BH520" s="737" t="s">
        <v>1555</v>
      </c>
      <c r="BI520" s="100" t="s">
        <v>123</v>
      </c>
      <c r="BJ520" s="98">
        <v>0</v>
      </c>
      <c r="BK520" s="98" t="s">
        <v>151</v>
      </c>
      <c r="BL520" s="110">
        <v>44500</v>
      </c>
      <c r="BM520" s="731" t="s">
        <v>7839</v>
      </c>
      <c r="BN520" s="109">
        <v>1</v>
      </c>
      <c r="BO520" s="110">
        <v>44508</v>
      </c>
      <c r="BP520" s="731" t="s">
        <v>7840</v>
      </c>
      <c r="BQ520" s="100" t="s">
        <v>1787</v>
      </c>
      <c r="BR520" s="71">
        <v>44519</v>
      </c>
      <c r="BS520" s="368" t="s">
        <v>7841</v>
      </c>
      <c r="BT520" s="54" t="s">
        <v>128</v>
      </c>
      <c r="BU520" s="68">
        <v>1</v>
      </c>
      <c r="BV520" s="54" t="s">
        <v>257</v>
      </c>
      <c r="BW520" s="71">
        <v>44610</v>
      </c>
      <c r="BX520" s="368" t="s">
        <v>7842</v>
      </c>
      <c r="BY520" s="68">
        <v>1</v>
      </c>
      <c r="BZ520" s="89">
        <v>44635</v>
      </c>
      <c r="CA520" s="623" t="s">
        <v>7843</v>
      </c>
      <c r="CB520" s="81" t="s">
        <v>597</v>
      </c>
      <c r="CC520" s="74">
        <v>1</v>
      </c>
      <c r="CD520" s="68" t="s">
        <v>257</v>
      </c>
      <c r="CE520" s="68"/>
      <c r="CF520" s="68"/>
      <c r="CG520" s="68"/>
      <c r="CH520" s="68"/>
      <c r="CI520" s="68"/>
      <c r="CJ520" s="68"/>
      <c r="CK520" s="68"/>
      <c r="CL520" s="68"/>
      <c r="CM520" s="68"/>
      <c r="CN520" s="68"/>
      <c r="CO520" s="60" t="s">
        <v>260</v>
      </c>
      <c r="CP520" s="60" t="s">
        <v>260</v>
      </c>
      <c r="CQ520" s="54" t="s">
        <v>4218</v>
      </c>
      <c r="CR520" s="67" t="s">
        <v>3767</v>
      </c>
      <c r="CS520" s="56" t="s">
        <v>597</v>
      </c>
      <c r="CT520" s="71">
        <v>44633</v>
      </c>
      <c r="CU520" s="54" t="s">
        <v>310</v>
      </c>
      <c r="CV520" s="368" t="s">
        <v>7843</v>
      </c>
      <c r="CW520" s="625"/>
      <c r="CX520" s="625"/>
      <c r="CY520" s="625"/>
      <c r="CZ520" s="625"/>
      <c r="DA520" s="625"/>
      <c r="DB520" s="625"/>
      <c r="DC520" s="625"/>
      <c r="DD520" s="625"/>
      <c r="DE520" s="625"/>
      <c r="DF520" s="625"/>
      <c r="DG520" s="625"/>
      <c r="DH520" s="625"/>
      <c r="DI520" s="625"/>
      <c r="DJ520" s="625"/>
      <c r="DK520" s="625"/>
      <c r="DL520" s="625"/>
      <c r="DM520" s="625"/>
      <c r="DN520" s="625"/>
      <c r="DO520" s="625"/>
      <c r="DP520" s="625"/>
    </row>
    <row r="521" spans="1:120" ht="38.25" customHeight="1">
      <c r="A521" s="54">
        <v>0</v>
      </c>
      <c r="B521" s="54">
        <v>226</v>
      </c>
      <c r="C521" s="59" t="s">
        <v>99</v>
      </c>
      <c r="D521" s="56">
        <v>2020</v>
      </c>
      <c r="E521" s="56" t="s">
        <v>1994</v>
      </c>
      <c r="F521" s="65">
        <v>44253</v>
      </c>
      <c r="G521" s="368" t="s">
        <v>7836</v>
      </c>
      <c r="H521" s="59" t="s">
        <v>102</v>
      </c>
      <c r="I521" s="58" t="s">
        <v>7844</v>
      </c>
      <c r="J521" s="58" t="s">
        <v>7047</v>
      </c>
      <c r="K521" s="58" t="s">
        <v>7048</v>
      </c>
      <c r="L521" s="59" t="s">
        <v>146</v>
      </c>
      <c r="M521" s="368" t="s">
        <v>7845</v>
      </c>
      <c r="N521" s="782"/>
      <c r="O521" s="90">
        <v>4</v>
      </c>
      <c r="P521" s="81" t="s">
        <v>3169</v>
      </c>
      <c r="Q521" s="59" t="s">
        <v>109</v>
      </c>
      <c r="R521" s="56" t="s">
        <v>7051</v>
      </c>
      <c r="S521" s="134">
        <v>44294</v>
      </c>
      <c r="T521" s="134">
        <v>44561</v>
      </c>
      <c r="U521" s="60"/>
      <c r="V521" s="54"/>
      <c r="W521" s="65">
        <v>44561</v>
      </c>
      <c r="X521" s="98"/>
      <c r="Y521" s="114"/>
      <c r="Z521" s="98"/>
      <c r="AA521" s="114"/>
      <c r="AB521" s="114"/>
      <c r="AC521" s="114"/>
      <c r="AD521" s="114"/>
      <c r="AE521" s="98"/>
      <c r="AF521" s="101"/>
      <c r="AG521" s="178"/>
      <c r="AH521" s="734"/>
      <c r="AI521" s="98"/>
      <c r="AJ521" s="114"/>
      <c r="AK521" s="100"/>
      <c r="AL521" s="114"/>
      <c r="AM521" s="98"/>
      <c r="AN521" s="98"/>
      <c r="AO521" s="114"/>
      <c r="AP521" s="98"/>
      <c r="AQ521" s="114"/>
      <c r="AR521" s="114"/>
      <c r="AS521" s="114"/>
      <c r="AT521" s="114"/>
      <c r="AU521" s="98"/>
      <c r="AV521" s="98"/>
      <c r="AW521" s="114"/>
      <c r="AX521" s="98"/>
      <c r="AY521" s="98"/>
      <c r="AZ521" s="114"/>
      <c r="BA521" s="100"/>
      <c r="BB521" s="98"/>
      <c r="BC521" s="98"/>
      <c r="BD521" s="101">
        <v>44286</v>
      </c>
      <c r="BE521" s="737" t="s">
        <v>1768</v>
      </c>
      <c r="BF521" s="109">
        <v>0</v>
      </c>
      <c r="BG521" s="101">
        <v>44335</v>
      </c>
      <c r="BH521" s="737" t="s">
        <v>1555</v>
      </c>
      <c r="BI521" s="100" t="s">
        <v>123</v>
      </c>
      <c r="BJ521" s="98">
        <v>0</v>
      </c>
      <c r="BK521" s="98" t="s">
        <v>151</v>
      </c>
      <c r="BL521" s="110">
        <v>44500</v>
      </c>
      <c r="BM521" s="731" t="s">
        <v>849</v>
      </c>
      <c r="BN521" s="109">
        <v>1</v>
      </c>
      <c r="BO521" s="110">
        <v>44508</v>
      </c>
      <c r="BP521" s="731" t="s">
        <v>7846</v>
      </c>
      <c r="BQ521" s="100" t="s">
        <v>1787</v>
      </c>
      <c r="BR521" s="71">
        <v>44519</v>
      </c>
      <c r="BS521" s="368" t="s">
        <v>7847</v>
      </c>
      <c r="BT521" s="54" t="s">
        <v>128</v>
      </c>
      <c r="BU521" s="68">
        <v>0.75</v>
      </c>
      <c r="BV521" s="54" t="s">
        <v>133</v>
      </c>
      <c r="BW521" s="71">
        <v>44610</v>
      </c>
      <c r="BX521" s="67" t="s">
        <v>849</v>
      </c>
      <c r="BY521" s="68">
        <v>1</v>
      </c>
      <c r="BZ521" s="89">
        <v>44635</v>
      </c>
      <c r="CA521" s="623" t="s">
        <v>7843</v>
      </c>
      <c r="CB521" s="81" t="s">
        <v>597</v>
      </c>
      <c r="CC521" s="74">
        <v>1</v>
      </c>
      <c r="CD521" s="68" t="s">
        <v>257</v>
      </c>
      <c r="CE521" s="68"/>
      <c r="CF521" s="68"/>
      <c r="CG521" s="68"/>
      <c r="CH521" s="68"/>
      <c r="CI521" s="68"/>
      <c r="CJ521" s="68"/>
      <c r="CK521" s="68"/>
      <c r="CL521" s="68"/>
      <c r="CM521" s="68"/>
      <c r="CN521" s="68"/>
      <c r="CO521" s="60" t="s">
        <v>260</v>
      </c>
      <c r="CP521" s="60" t="s">
        <v>260</v>
      </c>
      <c r="CQ521" s="54" t="s">
        <v>4218</v>
      </c>
      <c r="CR521" s="67" t="s">
        <v>3767</v>
      </c>
      <c r="CS521" s="56" t="s">
        <v>597</v>
      </c>
      <c r="CT521" s="71">
        <v>44633</v>
      </c>
      <c r="CU521" s="54" t="s">
        <v>310</v>
      </c>
      <c r="CV521" s="368" t="s">
        <v>7843</v>
      </c>
      <c r="CW521" s="625"/>
      <c r="CX521" s="625"/>
      <c r="CY521" s="625"/>
      <c r="CZ521" s="625"/>
      <c r="DA521" s="625"/>
      <c r="DB521" s="625"/>
      <c r="DC521" s="625"/>
      <c r="DD521" s="625"/>
      <c r="DE521" s="625"/>
      <c r="DF521" s="625"/>
      <c r="DG521" s="625"/>
      <c r="DH521" s="625"/>
      <c r="DI521" s="625"/>
      <c r="DJ521" s="625"/>
      <c r="DK521" s="625"/>
      <c r="DL521" s="625"/>
      <c r="DM521" s="625"/>
      <c r="DN521" s="625"/>
      <c r="DO521" s="625"/>
      <c r="DP521" s="625"/>
    </row>
    <row r="522" spans="1:120" ht="38.25" customHeight="1">
      <c r="A522" s="54">
        <v>361</v>
      </c>
      <c r="B522" s="54">
        <v>227</v>
      </c>
      <c r="C522" s="59" t="s">
        <v>99</v>
      </c>
      <c r="D522" s="56">
        <v>2020</v>
      </c>
      <c r="E522" s="56" t="s">
        <v>1994</v>
      </c>
      <c r="F522" s="65">
        <v>44253</v>
      </c>
      <c r="G522" s="368" t="s">
        <v>7848</v>
      </c>
      <c r="H522" s="59" t="s">
        <v>102</v>
      </c>
      <c r="I522" s="58" t="s">
        <v>7849</v>
      </c>
      <c r="J522" s="58" t="s">
        <v>7058</v>
      </c>
      <c r="K522" s="58" t="s">
        <v>7048</v>
      </c>
      <c r="L522" s="59" t="s">
        <v>146</v>
      </c>
      <c r="M522" s="368" t="s">
        <v>7850</v>
      </c>
      <c r="N522" s="747"/>
      <c r="O522" s="90">
        <v>4</v>
      </c>
      <c r="P522" s="81" t="s">
        <v>3169</v>
      </c>
      <c r="Q522" s="59" t="s">
        <v>109</v>
      </c>
      <c r="R522" s="56" t="s">
        <v>7051</v>
      </c>
      <c r="S522" s="57">
        <v>44287</v>
      </c>
      <c r="T522" s="57">
        <v>44561</v>
      </c>
      <c r="U522" s="60"/>
      <c r="V522" s="54"/>
      <c r="W522" s="65">
        <v>44561</v>
      </c>
      <c r="X522" s="54"/>
      <c r="Y522" s="62"/>
      <c r="Z522" s="54"/>
      <c r="AA522" s="62"/>
      <c r="AB522" s="62"/>
      <c r="AC522" s="62"/>
      <c r="AD522" s="62"/>
      <c r="AE522" s="54"/>
      <c r="AF522" s="57"/>
      <c r="AG522" s="70"/>
      <c r="AH522" s="626"/>
      <c r="AI522" s="54"/>
      <c r="AJ522" s="62"/>
      <c r="AK522" s="56"/>
      <c r="AL522" s="62"/>
      <c r="AM522" s="54"/>
      <c r="AN522" s="54"/>
      <c r="AO522" s="62"/>
      <c r="AP522" s="54"/>
      <c r="AQ522" s="62"/>
      <c r="AR522" s="62"/>
      <c r="AS522" s="62"/>
      <c r="AT522" s="62"/>
      <c r="AU522" s="54"/>
      <c r="AV522" s="54"/>
      <c r="AW522" s="62"/>
      <c r="AX522" s="54"/>
      <c r="AY522" s="54"/>
      <c r="AZ522" s="62"/>
      <c r="BA522" s="56"/>
      <c r="BB522" s="54"/>
      <c r="BC522" s="54"/>
      <c r="BD522" s="57">
        <v>44286</v>
      </c>
      <c r="BE522" s="627" t="s">
        <v>1768</v>
      </c>
      <c r="BF522" s="68">
        <v>0</v>
      </c>
      <c r="BG522" s="57">
        <v>44335</v>
      </c>
      <c r="BH522" s="627" t="s">
        <v>1555</v>
      </c>
      <c r="BI522" s="56" t="s">
        <v>123</v>
      </c>
      <c r="BJ522" s="54">
        <v>0</v>
      </c>
      <c r="BK522" s="54" t="s">
        <v>151</v>
      </c>
      <c r="BL522" s="71">
        <v>44500</v>
      </c>
      <c r="BM522" s="368" t="s">
        <v>1953</v>
      </c>
      <c r="BN522" s="68">
        <v>0.8</v>
      </c>
      <c r="BO522" s="71">
        <v>44508</v>
      </c>
      <c r="BP522" s="368" t="s">
        <v>1954</v>
      </c>
      <c r="BQ522" s="56" t="s">
        <v>1787</v>
      </c>
      <c r="BR522" s="71">
        <v>44519</v>
      </c>
      <c r="BS522" s="368" t="s">
        <v>7851</v>
      </c>
      <c r="BT522" s="54" t="s">
        <v>128</v>
      </c>
      <c r="BU522" s="68">
        <v>0.8</v>
      </c>
      <c r="BV522" s="54" t="s">
        <v>133</v>
      </c>
      <c r="BW522" s="71">
        <v>44610</v>
      </c>
      <c r="BX522" s="67" t="s">
        <v>849</v>
      </c>
      <c r="BY522" s="68">
        <v>1</v>
      </c>
      <c r="BZ522" s="89">
        <v>44635</v>
      </c>
      <c r="CA522" s="623" t="s">
        <v>7852</v>
      </c>
      <c r="CB522" s="81" t="s">
        <v>597</v>
      </c>
      <c r="CC522" s="74">
        <v>1</v>
      </c>
      <c r="CD522" s="68" t="s">
        <v>257</v>
      </c>
      <c r="CE522" s="68"/>
      <c r="CF522" s="68"/>
      <c r="CG522" s="68"/>
      <c r="CH522" s="68"/>
      <c r="CI522" s="68"/>
      <c r="CJ522" s="68"/>
      <c r="CK522" s="68"/>
      <c r="CL522" s="68"/>
      <c r="CM522" s="68"/>
      <c r="CN522" s="68"/>
      <c r="CO522" s="60" t="s">
        <v>260</v>
      </c>
      <c r="CP522" s="60" t="s">
        <v>260</v>
      </c>
      <c r="CQ522" s="54" t="s">
        <v>4218</v>
      </c>
      <c r="CR522" s="67" t="s">
        <v>3767</v>
      </c>
      <c r="CS522" s="56" t="s">
        <v>597</v>
      </c>
      <c r="CT522" s="71">
        <v>44633</v>
      </c>
      <c r="CU522" s="54" t="s">
        <v>310</v>
      </c>
      <c r="CV522" s="368" t="s">
        <v>7852</v>
      </c>
      <c r="CW522" s="625"/>
      <c r="CX522" s="625"/>
      <c r="CY522" s="625"/>
      <c r="CZ522" s="625"/>
      <c r="DA522" s="625"/>
      <c r="DB522" s="625"/>
      <c r="DC522" s="625"/>
      <c r="DD522" s="625"/>
      <c r="DE522" s="625"/>
      <c r="DF522" s="625"/>
      <c r="DG522" s="625"/>
      <c r="DH522" s="625"/>
      <c r="DI522" s="625"/>
      <c r="DJ522" s="625"/>
      <c r="DK522" s="625"/>
      <c r="DL522" s="625"/>
      <c r="DM522" s="625"/>
      <c r="DN522" s="625"/>
      <c r="DO522" s="625"/>
      <c r="DP522" s="625"/>
    </row>
    <row r="523" spans="1:120" ht="38.25" customHeight="1">
      <c r="A523" s="54">
        <v>364</v>
      </c>
      <c r="B523" s="54">
        <v>230</v>
      </c>
      <c r="C523" s="59" t="s">
        <v>99</v>
      </c>
      <c r="D523" s="56">
        <v>2020</v>
      </c>
      <c r="E523" s="56" t="s">
        <v>1994</v>
      </c>
      <c r="F523" s="65">
        <v>44253</v>
      </c>
      <c r="G523" s="368" t="s">
        <v>2057</v>
      </c>
      <c r="H523" s="59" t="s">
        <v>102</v>
      </c>
      <c r="I523" s="58" t="s">
        <v>7853</v>
      </c>
      <c r="J523" s="58" t="s">
        <v>7854</v>
      </c>
      <c r="K523" s="58" t="s">
        <v>7855</v>
      </c>
      <c r="L523" s="59" t="s">
        <v>146</v>
      </c>
      <c r="M523" s="368" t="s">
        <v>7856</v>
      </c>
      <c r="N523" s="732"/>
      <c r="O523" s="90">
        <v>1</v>
      </c>
      <c r="P523" s="81" t="s">
        <v>7857</v>
      </c>
      <c r="Q523" s="59" t="s">
        <v>109</v>
      </c>
      <c r="R523" s="56" t="s">
        <v>1950</v>
      </c>
      <c r="S523" s="134">
        <v>44287</v>
      </c>
      <c r="T523" s="134">
        <v>44561</v>
      </c>
      <c r="U523" s="63" t="s">
        <v>111</v>
      </c>
      <c r="V523" s="54"/>
      <c r="W523" s="64">
        <v>44681</v>
      </c>
      <c r="X523" s="98"/>
      <c r="Y523" s="114"/>
      <c r="Z523" s="98"/>
      <c r="AA523" s="114"/>
      <c r="AB523" s="114"/>
      <c r="AC523" s="114"/>
      <c r="AD523" s="114"/>
      <c r="AE523" s="98"/>
      <c r="AF523" s="101"/>
      <c r="AG523" s="178"/>
      <c r="AH523" s="734"/>
      <c r="AI523" s="98"/>
      <c r="AJ523" s="114"/>
      <c r="AK523" s="100"/>
      <c r="AL523" s="114"/>
      <c r="AM523" s="98"/>
      <c r="AN523" s="98"/>
      <c r="AO523" s="114"/>
      <c r="AP523" s="98"/>
      <c r="AQ523" s="114"/>
      <c r="AR523" s="114"/>
      <c r="AS523" s="114"/>
      <c r="AT523" s="114"/>
      <c r="AU523" s="98"/>
      <c r="AV523" s="98"/>
      <c r="AW523" s="114"/>
      <c r="AX523" s="114"/>
      <c r="AY523" s="98"/>
      <c r="AZ523" s="114"/>
      <c r="BA523" s="100"/>
      <c r="BB523" s="98"/>
      <c r="BC523" s="98"/>
      <c r="BD523" s="101">
        <v>44286</v>
      </c>
      <c r="BE523" s="737" t="s">
        <v>1768</v>
      </c>
      <c r="BF523" s="109">
        <v>0</v>
      </c>
      <c r="BG523" s="101">
        <v>44335</v>
      </c>
      <c r="BH523" s="737" t="s">
        <v>1555</v>
      </c>
      <c r="BI523" s="100" t="s">
        <v>123</v>
      </c>
      <c r="BJ523" s="98">
        <v>0</v>
      </c>
      <c r="BK523" s="98" t="s">
        <v>151</v>
      </c>
      <c r="BL523" s="110">
        <v>44500</v>
      </c>
      <c r="BM523" s="731" t="s">
        <v>890</v>
      </c>
      <c r="BN523" s="109">
        <v>0.8</v>
      </c>
      <c r="BO523" s="110">
        <v>44508</v>
      </c>
      <c r="BP523" s="731" t="s">
        <v>7858</v>
      </c>
      <c r="BQ523" s="100" t="s">
        <v>2725</v>
      </c>
      <c r="BR523" s="71">
        <v>44519</v>
      </c>
      <c r="BS523" s="368" t="s">
        <v>7859</v>
      </c>
      <c r="BT523" s="54" t="s">
        <v>128</v>
      </c>
      <c r="BU523" s="68">
        <v>0.5</v>
      </c>
      <c r="BV523" s="54" t="s">
        <v>133</v>
      </c>
      <c r="BW523" s="71">
        <v>44610</v>
      </c>
      <c r="BX523" s="58" t="s">
        <v>890</v>
      </c>
      <c r="BY523" s="68">
        <v>1</v>
      </c>
      <c r="BZ523" s="72">
        <v>44622</v>
      </c>
      <c r="CA523" s="73" t="s">
        <v>306</v>
      </c>
      <c r="CB523" s="73" t="s">
        <v>132</v>
      </c>
      <c r="CC523" s="74">
        <v>0.5</v>
      </c>
      <c r="CD523" s="68" t="s">
        <v>133</v>
      </c>
      <c r="CE523" s="75">
        <v>44658</v>
      </c>
      <c r="CF523" s="66" t="s">
        <v>7860</v>
      </c>
      <c r="CG523" s="66" t="s">
        <v>135</v>
      </c>
      <c r="CH523" s="68">
        <v>1</v>
      </c>
      <c r="CI523" s="68" t="s">
        <v>257</v>
      </c>
      <c r="CJ523" s="68"/>
      <c r="CK523" s="68"/>
      <c r="CL523" s="68"/>
      <c r="CM523" s="68"/>
      <c r="CN523" s="68"/>
      <c r="CO523" s="60" t="s">
        <v>260</v>
      </c>
      <c r="CP523" s="60" t="s">
        <v>260</v>
      </c>
      <c r="CQ523" s="54" t="s">
        <v>4218</v>
      </c>
      <c r="CR523" s="62"/>
      <c r="CS523" s="56"/>
      <c r="CT523" s="57"/>
      <c r="CU523" s="54"/>
      <c r="CV523" s="54"/>
      <c r="CW523" s="625"/>
      <c r="CX523" s="625"/>
      <c r="CY523" s="625"/>
      <c r="CZ523" s="625"/>
      <c r="DA523" s="625"/>
      <c r="DB523" s="625"/>
      <c r="DC523" s="625"/>
      <c r="DD523" s="625"/>
      <c r="DE523" s="625"/>
      <c r="DF523" s="625"/>
      <c r="DG523" s="625"/>
      <c r="DH523" s="625"/>
      <c r="DI523" s="625"/>
      <c r="DJ523" s="625"/>
      <c r="DK523" s="625"/>
      <c r="DL523" s="625"/>
      <c r="DM523" s="625"/>
      <c r="DN523" s="625"/>
      <c r="DO523" s="625"/>
      <c r="DP523" s="625"/>
    </row>
    <row r="524" spans="1:120" ht="38.25" customHeight="1">
      <c r="A524" s="54">
        <v>367</v>
      </c>
      <c r="B524" s="63">
        <v>233</v>
      </c>
      <c r="C524" s="59" t="s">
        <v>99</v>
      </c>
      <c r="D524" s="56">
        <v>2020</v>
      </c>
      <c r="E524" s="86" t="s">
        <v>2065</v>
      </c>
      <c r="F524" s="71">
        <v>44182</v>
      </c>
      <c r="G524" s="368" t="s">
        <v>7861</v>
      </c>
      <c r="H524" s="59" t="s">
        <v>102</v>
      </c>
      <c r="I524" s="58" t="s">
        <v>7862</v>
      </c>
      <c r="J524" s="58" t="s">
        <v>7863</v>
      </c>
      <c r="K524" s="58" t="s">
        <v>7864</v>
      </c>
      <c r="L524" s="59" t="s">
        <v>146</v>
      </c>
      <c r="M524" s="368" t="s">
        <v>7865</v>
      </c>
      <c r="N524" s="747"/>
      <c r="O524" s="301">
        <v>1</v>
      </c>
      <c r="P524" s="67" t="s">
        <v>7866</v>
      </c>
      <c r="Q524" s="59" t="s">
        <v>391</v>
      </c>
      <c r="R524" s="54" t="s">
        <v>2072</v>
      </c>
      <c r="S524" s="57">
        <v>44228</v>
      </c>
      <c r="T524" s="57"/>
      <c r="U524" s="60"/>
      <c r="V524" s="54"/>
      <c r="W524" s="65" t="s">
        <v>7614</v>
      </c>
      <c r="X524" s="54"/>
      <c r="Y524" s="62"/>
      <c r="Z524" s="54"/>
      <c r="AA524" s="62"/>
      <c r="AB524" s="62"/>
      <c r="AC524" s="62"/>
      <c r="AD524" s="62"/>
      <c r="AE524" s="54"/>
      <c r="AF524" s="57"/>
      <c r="AG524" s="70"/>
      <c r="AH524" s="626"/>
      <c r="AI524" s="54"/>
      <c r="AJ524" s="62"/>
      <c r="AK524" s="56"/>
      <c r="AL524" s="62"/>
      <c r="AM524" s="54"/>
      <c r="AN524" s="54"/>
      <c r="AO524" s="62"/>
      <c r="AP524" s="54"/>
      <c r="AQ524" s="62"/>
      <c r="AR524" s="62"/>
      <c r="AS524" s="62"/>
      <c r="AT524" s="62"/>
      <c r="AU524" s="54"/>
      <c r="AV524" s="54"/>
      <c r="AW524" s="62"/>
      <c r="AX524" s="62"/>
      <c r="AY524" s="54"/>
      <c r="AZ524" s="62"/>
      <c r="BA524" s="56"/>
      <c r="BB524" s="54"/>
      <c r="BC524" s="54"/>
      <c r="BD524" s="54"/>
      <c r="BE524" s="62"/>
      <c r="BF524" s="62"/>
      <c r="BG524" s="54"/>
      <c r="BH524" s="631"/>
      <c r="BI524" s="56"/>
      <c r="BJ524" s="54"/>
      <c r="BK524" s="54"/>
      <c r="BL524" s="71">
        <v>44500</v>
      </c>
      <c r="BM524" s="638" t="s">
        <v>7867</v>
      </c>
      <c r="BN524" s="68">
        <v>1</v>
      </c>
      <c r="BO524" s="71">
        <v>44508</v>
      </c>
      <c r="BP524" s="368" t="s">
        <v>7868</v>
      </c>
      <c r="BQ524" s="54" t="s">
        <v>2361</v>
      </c>
      <c r="BR524" s="71">
        <v>44516</v>
      </c>
      <c r="BS524" s="638" t="s">
        <v>7869</v>
      </c>
      <c r="BT524" s="54" t="s">
        <v>123</v>
      </c>
      <c r="BU524" s="54">
        <v>80</v>
      </c>
      <c r="BV524" s="54" t="s">
        <v>133</v>
      </c>
      <c r="BW524" s="71">
        <v>44610</v>
      </c>
      <c r="BX524" s="642" t="s">
        <v>7870</v>
      </c>
      <c r="BY524" s="68">
        <v>1</v>
      </c>
      <c r="BZ524" s="71">
        <v>44615</v>
      </c>
      <c r="CA524" s="181" t="s">
        <v>7871</v>
      </c>
      <c r="CB524" s="130" t="s">
        <v>409</v>
      </c>
      <c r="CC524" s="68">
        <v>1</v>
      </c>
      <c r="CD524" s="54" t="s">
        <v>257</v>
      </c>
      <c r="CE524" s="54"/>
      <c r="CF524" s="54"/>
      <c r="CG524" s="54"/>
      <c r="CH524" s="54"/>
      <c r="CI524" s="54"/>
      <c r="CJ524" s="54"/>
      <c r="CK524" s="54"/>
      <c r="CL524" s="54"/>
      <c r="CM524" s="54"/>
      <c r="CN524" s="54"/>
      <c r="CO524" s="60"/>
      <c r="CP524" s="60"/>
      <c r="CQ524" s="54" t="s">
        <v>4218</v>
      </c>
      <c r="CR524" s="62"/>
      <c r="CS524" s="56"/>
      <c r="CT524" s="57"/>
      <c r="CU524" s="54"/>
      <c r="CV524" s="54"/>
      <c r="CW524" s="625"/>
      <c r="CX524" s="625"/>
      <c r="CY524" s="625"/>
      <c r="CZ524" s="625"/>
      <c r="DA524" s="625"/>
      <c r="DB524" s="625"/>
      <c r="DC524" s="625"/>
      <c r="DD524" s="625"/>
      <c r="DE524" s="625"/>
      <c r="DF524" s="625"/>
      <c r="DG524" s="625"/>
      <c r="DH524" s="625"/>
      <c r="DI524" s="625"/>
      <c r="DJ524" s="625"/>
      <c r="DK524" s="625"/>
      <c r="DL524" s="625"/>
      <c r="DM524" s="625"/>
      <c r="DN524" s="625"/>
      <c r="DO524" s="625"/>
      <c r="DP524" s="625"/>
    </row>
    <row r="525" spans="1:120" ht="38.25" customHeight="1">
      <c r="A525" s="54">
        <v>369</v>
      </c>
      <c r="B525" s="138">
        <v>235</v>
      </c>
      <c r="C525" s="59" t="s">
        <v>99</v>
      </c>
      <c r="D525" s="56">
        <v>2020</v>
      </c>
      <c r="E525" s="86" t="s">
        <v>2065</v>
      </c>
      <c r="F525" s="71">
        <v>44182</v>
      </c>
      <c r="G525" s="368" t="s">
        <v>7872</v>
      </c>
      <c r="H525" s="59" t="s">
        <v>102</v>
      </c>
      <c r="I525" s="58" t="s">
        <v>7873</v>
      </c>
      <c r="J525" s="58" t="s">
        <v>7874</v>
      </c>
      <c r="K525" s="58" t="s">
        <v>7875</v>
      </c>
      <c r="L525" s="59" t="s">
        <v>146</v>
      </c>
      <c r="M525" s="368" t="s">
        <v>7876</v>
      </c>
      <c r="N525" s="747"/>
      <c r="O525" s="303">
        <v>1</v>
      </c>
      <c r="P525" s="62" t="s">
        <v>7877</v>
      </c>
      <c r="Q525" s="59" t="s">
        <v>391</v>
      </c>
      <c r="R525" s="54" t="s">
        <v>2072</v>
      </c>
      <c r="S525" s="57">
        <v>44228</v>
      </c>
      <c r="T525" s="57"/>
      <c r="U525" s="60"/>
      <c r="V525" s="54"/>
      <c r="W525" s="65" t="s">
        <v>7614</v>
      </c>
      <c r="X525" s="54"/>
      <c r="Y525" s="62"/>
      <c r="Z525" s="54"/>
      <c r="AA525" s="62"/>
      <c r="AB525" s="62"/>
      <c r="AC525" s="62"/>
      <c r="AD525" s="62"/>
      <c r="AE525" s="54"/>
      <c r="AF525" s="57"/>
      <c r="AG525" s="70"/>
      <c r="AH525" s="626"/>
      <c r="AI525" s="54"/>
      <c r="AJ525" s="62"/>
      <c r="AK525" s="56"/>
      <c r="AL525" s="62"/>
      <c r="AM525" s="54"/>
      <c r="AN525" s="54"/>
      <c r="AO525" s="62"/>
      <c r="AP525" s="54"/>
      <c r="AQ525" s="62"/>
      <c r="AR525" s="62"/>
      <c r="AS525" s="62"/>
      <c r="AT525" s="62"/>
      <c r="AU525" s="54"/>
      <c r="AV525" s="54"/>
      <c r="AW525" s="62"/>
      <c r="AX525" s="62"/>
      <c r="AY525" s="54"/>
      <c r="AZ525" s="62"/>
      <c r="BA525" s="56"/>
      <c r="BB525" s="54"/>
      <c r="BC525" s="54"/>
      <c r="BD525" s="54"/>
      <c r="BE525" s="62"/>
      <c r="BF525" s="62"/>
      <c r="BG525" s="54"/>
      <c r="BH525" s="631"/>
      <c r="BI525" s="56"/>
      <c r="BJ525" s="54"/>
      <c r="BK525" s="54"/>
      <c r="BL525" s="71">
        <v>44500</v>
      </c>
      <c r="BM525" s="368" t="s">
        <v>7878</v>
      </c>
      <c r="BN525" s="68">
        <v>1</v>
      </c>
      <c r="BO525" s="71">
        <v>44508</v>
      </c>
      <c r="BP525" s="368" t="s">
        <v>7879</v>
      </c>
      <c r="BQ525" s="54" t="s">
        <v>2361</v>
      </c>
      <c r="BR525" s="71">
        <v>44516</v>
      </c>
      <c r="BS525" s="638" t="s">
        <v>7880</v>
      </c>
      <c r="BT525" s="54" t="s">
        <v>123</v>
      </c>
      <c r="BU525" s="54">
        <v>90</v>
      </c>
      <c r="BV525" s="54" t="s">
        <v>133</v>
      </c>
      <c r="BW525" s="71">
        <v>44610</v>
      </c>
      <c r="BX525" s="204" t="s">
        <v>7881</v>
      </c>
      <c r="BY525" s="68">
        <v>0.9</v>
      </c>
      <c r="BZ525" s="71">
        <v>44615</v>
      </c>
      <c r="CA525" s="58" t="s">
        <v>7882</v>
      </c>
      <c r="CB525" s="130" t="s">
        <v>409</v>
      </c>
      <c r="CC525" s="68">
        <v>1</v>
      </c>
      <c r="CD525" s="54" t="s">
        <v>257</v>
      </c>
      <c r="CE525" s="54"/>
      <c r="CF525" s="54"/>
      <c r="CG525" s="54"/>
      <c r="CH525" s="54"/>
      <c r="CI525" s="54"/>
      <c r="CJ525" s="54"/>
      <c r="CK525" s="54"/>
      <c r="CL525" s="54"/>
      <c r="CM525" s="54"/>
      <c r="CN525" s="54"/>
      <c r="CO525" s="60"/>
      <c r="CP525" s="60"/>
      <c r="CQ525" s="54" t="s">
        <v>4218</v>
      </c>
      <c r="CR525" s="62"/>
      <c r="CS525" s="56"/>
      <c r="CT525" s="57"/>
      <c r="CU525" s="54"/>
      <c r="CV525" s="54"/>
      <c r="CW525" s="625"/>
      <c r="CX525" s="625"/>
      <c r="CY525" s="625"/>
      <c r="CZ525" s="625"/>
      <c r="DA525" s="625"/>
      <c r="DB525" s="625"/>
      <c r="DC525" s="625"/>
      <c r="DD525" s="625"/>
      <c r="DE525" s="625"/>
      <c r="DF525" s="625"/>
      <c r="DG525" s="625"/>
      <c r="DH525" s="625"/>
      <c r="DI525" s="625"/>
      <c r="DJ525" s="625"/>
      <c r="DK525" s="625"/>
      <c r="DL525" s="625"/>
      <c r="DM525" s="625"/>
      <c r="DN525" s="625"/>
      <c r="DO525" s="625"/>
      <c r="DP525" s="625"/>
    </row>
    <row r="526" spans="1:120" ht="38.25" customHeight="1">
      <c r="A526" s="54">
        <v>372</v>
      </c>
      <c r="B526" s="242">
        <v>237</v>
      </c>
      <c r="C526" s="59" t="s">
        <v>99</v>
      </c>
      <c r="D526" s="56">
        <v>2020</v>
      </c>
      <c r="E526" s="783" t="s">
        <v>2065</v>
      </c>
      <c r="F526" s="71">
        <v>44182</v>
      </c>
      <c r="G526" s="368" t="s">
        <v>7883</v>
      </c>
      <c r="H526" s="59" t="s">
        <v>102</v>
      </c>
      <c r="I526" s="58" t="s">
        <v>7884</v>
      </c>
      <c r="J526" s="58" t="s">
        <v>7885</v>
      </c>
      <c r="K526" s="58" t="s">
        <v>7886</v>
      </c>
      <c r="L526" s="59" t="s">
        <v>146</v>
      </c>
      <c r="M526" s="368" t="s">
        <v>7887</v>
      </c>
      <c r="N526" s="747"/>
      <c r="O526" s="303">
        <v>1</v>
      </c>
      <c r="P526" s="67" t="s">
        <v>7888</v>
      </c>
      <c r="Q526" s="59" t="s">
        <v>391</v>
      </c>
      <c r="R526" s="56" t="s">
        <v>2119</v>
      </c>
      <c r="S526" s="57">
        <v>44317</v>
      </c>
      <c r="T526" s="57"/>
      <c r="U526" s="60"/>
      <c r="V526" s="54"/>
      <c r="W526" s="65" t="s">
        <v>7614</v>
      </c>
      <c r="X526" s="54"/>
      <c r="Y526" s="62"/>
      <c r="Z526" s="54"/>
      <c r="AA526" s="62"/>
      <c r="AB526" s="62"/>
      <c r="AC526" s="62"/>
      <c r="AD526" s="62"/>
      <c r="AE526" s="54"/>
      <c r="AF526" s="57"/>
      <c r="AG526" s="70"/>
      <c r="AH526" s="626"/>
      <c r="AI526" s="54"/>
      <c r="AJ526" s="62"/>
      <c r="AK526" s="56"/>
      <c r="AL526" s="62"/>
      <c r="AM526" s="54"/>
      <c r="AN526" s="54"/>
      <c r="AO526" s="62"/>
      <c r="AP526" s="54"/>
      <c r="AQ526" s="62"/>
      <c r="AR526" s="62"/>
      <c r="AS526" s="62"/>
      <c r="AT526" s="62"/>
      <c r="AU526" s="54"/>
      <c r="AV526" s="54"/>
      <c r="AW526" s="62"/>
      <c r="AX526" s="62"/>
      <c r="AY526" s="54"/>
      <c r="AZ526" s="62"/>
      <c r="BA526" s="56"/>
      <c r="BB526" s="54"/>
      <c r="BC526" s="54"/>
      <c r="BD526" s="54"/>
      <c r="BE526" s="62"/>
      <c r="BF526" s="62"/>
      <c r="BG526" s="54"/>
      <c r="BH526" s="631"/>
      <c r="BI526" s="56"/>
      <c r="BJ526" s="54"/>
      <c r="BK526" s="54"/>
      <c r="BL526" s="71">
        <v>44500</v>
      </c>
      <c r="BM526" s="638" t="s">
        <v>7889</v>
      </c>
      <c r="BN526" s="68">
        <v>1</v>
      </c>
      <c r="BO526" s="71">
        <v>44508</v>
      </c>
      <c r="BP526" s="368" t="s">
        <v>7890</v>
      </c>
      <c r="BQ526" s="54" t="s">
        <v>126</v>
      </c>
      <c r="BR526" s="71">
        <v>44516</v>
      </c>
      <c r="BS526" s="638" t="s">
        <v>7891</v>
      </c>
      <c r="BT526" s="54" t="s">
        <v>123</v>
      </c>
      <c r="BU526" s="54">
        <v>0</v>
      </c>
      <c r="BV526" s="54" t="s">
        <v>115</v>
      </c>
      <c r="BW526" s="71">
        <v>44610</v>
      </c>
      <c r="BX526" s="56" t="s">
        <v>7892</v>
      </c>
      <c r="BY526" s="68">
        <v>1</v>
      </c>
      <c r="BZ526" s="71">
        <v>44615</v>
      </c>
      <c r="CA526" s="58" t="s">
        <v>7893</v>
      </c>
      <c r="CB526" s="130" t="s">
        <v>409</v>
      </c>
      <c r="CC526" s="68">
        <v>1</v>
      </c>
      <c r="CD526" s="54" t="s">
        <v>257</v>
      </c>
      <c r="CE526" s="54"/>
      <c r="CF526" s="54"/>
      <c r="CG526" s="54"/>
      <c r="CH526" s="54"/>
      <c r="CI526" s="54"/>
      <c r="CJ526" s="54"/>
      <c r="CK526" s="54"/>
      <c r="CL526" s="54"/>
      <c r="CM526" s="54"/>
      <c r="CN526" s="54"/>
      <c r="CO526" s="60"/>
      <c r="CP526" s="60"/>
      <c r="CQ526" s="54" t="s">
        <v>4218</v>
      </c>
      <c r="CR526" s="62"/>
      <c r="CS526" s="56"/>
      <c r="CT526" s="57"/>
      <c r="CU526" s="54"/>
      <c r="CV526" s="54"/>
      <c r="CW526" s="625"/>
      <c r="CX526" s="625"/>
      <c r="CY526" s="625"/>
      <c r="CZ526" s="625"/>
      <c r="DA526" s="625"/>
      <c r="DB526" s="625"/>
      <c r="DC526" s="625"/>
      <c r="DD526" s="625"/>
      <c r="DE526" s="625"/>
      <c r="DF526" s="625"/>
      <c r="DG526" s="625"/>
      <c r="DH526" s="625"/>
      <c r="DI526" s="625"/>
      <c r="DJ526" s="625"/>
      <c r="DK526" s="625"/>
      <c r="DL526" s="625"/>
      <c r="DM526" s="625"/>
      <c r="DN526" s="625"/>
      <c r="DO526" s="625"/>
      <c r="DP526" s="625"/>
    </row>
    <row r="527" spans="1:120" ht="38.25" customHeight="1">
      <c r="A527" s="54">
        <v>378</v>
      </c>
      <c r="B527" s="54">
        <v>241</v>
      </c>
      <c r="C527" s="59" t="s">
        <v>99</v>
      </c>
      <c r="D527" s="56">
        <v>2021</v>
      </c>
      <c r="E527" s="56" t="s">
        <v>2123</v>
      </c>
      <c r="F527" s="71">
        <v>44312</v>
      </c>
      <c r="G527" s="368" t="s">
        <v>7894</v>
      </c>
      <c r="H527" s="59" t="s">
        <v>102</v>
      </c>
      <c r="I527" s="58" t="s">
        <v>7895</v>
      </c>
      <c r="J527" s="58" t="s">
        <v>7896</v>
      </c>
      <c r="K527" s="58" t="s">
        <v>7089</v>
      </c>
      <c r="L527" s="59" t="s">
        <v>146</v>
      </c>
      <c r="M527" s="368" t="s">
        <v>7897</v>
      </c>
      <c r="N527" s="747"/>
      <c r="O527" s="54">
        <v>1</v>
      </c>
      <c r="P527" s="67" t="s">
        <v>7091</v>
      </c>
      <c r="Q527" s="59" t="s">
        <v>533</v>
      </c>
      <c r="R527" s="54" t="s">
        <v>1554</v>
      </c>
      <c r="S527" s="57">
        <v>44331</v>
      </c>
      <c r="T527" s="57"/>
      <c r="U527" s="60"/>
      <c r="V527" s="54"/>
      <c r="W527" s="65" t="s">
        <v>7614</v>
      </c>
      <c r="X527" s="54"/>
      <c r="Y527" s="62"/>
      <c r="Z527" s="54"/>
      <c r="AA527" s="62"/>
      <c r="AB527" s="62"/>
      <c r="AC527" s="62"/>
      <c r="AD527" s="62"/>
      <c r="AE527" s="54"/>
      <c r="AF527" s="57"/>
      <c r="AG527" s="70"/>
      <c r="AH527" s="626"/>
      <c r="AI527" s="54"/>
      <c r="AJ527" s="62"/>
      <c r="AK527" s="56"/>
      <c r="AL527" s="62"/>
      <c r="AM527" s="54"/>
      <c r="AN527" s="54"/>
      <c r="AO527" s="62"/>
      <c r="AP527" s="54"/>
      <c r="AQ527" s="62"/>
      <c r="AR527" s="62"/>
      <c r="AS527" s="62"/>
      <c r="AT527" s="62"/>
      <c r="AU527" s="54"/>
      <c r="AV527" s="54"/>
      <c r="AW527" s="62"/>
      <c r="AX527" s="62"/>
      <c r="AY527" s="54"/>
      <c r="AZ527" s="62"/>
      <c r="BA527" s="56"/>
      <c r="BB527" s="54"/>
      <c r="BC527" s="54"/>
      <c r="BD527" s="54"/>
      <c r="BE527" s="62"/>
      <c r="BF527" s="62"/>
      <c r="BG527" s="54"/>
      <c r="BH527" s="631"/>
      <c r="BI527" s="56"/>
      <c r="BJ527" s="54"/>
      <c r="BK527" s="54"/>
      <c r="BL527" s="71">
        <v>44500</v>
      </c>
      <c r="BM527" s="56" t="s">
        <v>7898</v>
      </c>
      <c r="BN527" s="68">
        <v>0.6</v>
      </c>
      <c r="BO527" s="71">
        <v>44508</v>
      </c>
      <c r="BP527" s="67" t="s">
        <v>7899</v>
      </c>
      <c r="BQ527" s="54" t="s">
        <v>1566</v>
      </c>
      <c r="BR527" s="71">
        <v>44519</v>
      </c>
      <c r="BS527" s="56" t="s">
        <v>7900</v>
      </c>
      <c r="BT527" s="54" t="s">
        <v>220</v>
      </c>
      <c r="BU527" s="68">
        <v>0.5</v>
      </c>
      <c r="BV527" s="54" t="s">
        <v>133</v>
      </c>
      <c r="BW527" s="54"/>
      <c r="BX527" s="54"/>
      <c r="BY527" s="54"/>
      <c r="BZ527" s="56" t="s">
        <v>1560</v>
      </c>
      <c r="CA527" s="368" t="s">
        <v>1561</v>
      </c>
      <c r="CB527" s="647" t="s">
        <v>544</v>
      </c>
      <c r="CC527" s="68">
        <v>1</v>
      </c>
      <c r="CD527" s="54" t="s">
        <v>257</v>
      </c>
      <c r="CE527" s="54"/>
      <c r="CF527" s="54"/>
      <c r="CG527" s="54"/>
      <c r="CH527" s="54"/>
      <c r="CI527" s="54"/>
      <c r="CJ527" s="54"/>
      <c r="CK527" s="54"/>
      <c r="CL527" s="54"/>
      <c r="CM527" s="54"/>
      <c r="CN527" s="54"/>
      <c r="CO527" s="54"/>
      <c r="CP527" s="54"/>
      <c r="CQ527" s="54" t="s">
        <v>4218</v>
      </c>
      <c r="CR527" s="62"/>
      <c r="CS527" s="56"/>
      <c r="CT527" s="57"/>
      <c r="CU527" s="54"/>
      <c r="CV527" s="54"/>
      <c r="CW527" s="625"/>
      <c r="CX527" s="625"/>
      <c r="CY527" s="625"/>
      <c r="CZ527" s="625"/>
      <c r="DA527" s="625"/>
      <c r="DB527" s="625"/>
      <c r="DC527" s="625"/>
      <c r="DD527" s="625"/>
      <c r="DE527" s="625"/>
      <c r="DF527" s="625"/>
      <c r="DG527" s="625"/>
      <c r="DH527" s="625"/>
      <c r="DI527" s="625"/>
      <c r="DJ527" s="625"/>
      <c r="DK527" s="625"/>
      <c r="DL527" s="625"/>
      <c r="DM527" s="625"/>
      <c r="DN527" s="625"/>
      <c r="DO527" s="625"/>
      <c r="DP527" s="625"/>
    </row>
    <row r="528" spans="1:120" ht="38.25" customHeight="1">
      <c r="A528" s="54">
        <v>381</v>
      </c>
      <c r="B528" s="54">
        <v>243</v>
      </c>
      <c r="C528" s="59" t="s">
        <v>99</v>
      </c>
      <c r="D528" s="56">
        <v>2021</v>
      </c>
      <c r="E528" s="56" t="s">
        <v>2123</v>
      </c>
      <c r="F528" s="71">
        <v>44312</v>
      </c>
      <c r="G528" s="368" t="s">
        <v>7901</v>
      </c>
      <c r="H528" s="59" t="s">
        <v>102</v>
      </c>
      <c r="I528" s="58" t="s">
        <v>7902</v>
      </c>
      <c r="J528" s="58" t="s">
        <v>7903</v>
      </c>
      <c r="K528" s="58" t="s">
        <v>2850</v>
      </c>
      <c r="L528" s="59" t="s">
        <v>146</v>
      </c>
      <c r="M528" s="368" t="s">
        <v>7904</v>
      </c>
      <c r="N528" s="747"/>
      <c r="O528" s="54">
        <v>1</v>
      </c>
      <c r="P528" s="67" t="s">
        <v>7905</v>
      </c>
      <c r="Q528" s="59" t="s">
        <v>533</v>
      </c>
      <c r="R528" s="54" t="s">
        <v>1554</v>
      </c>
      <c r="S528" s="57">
        <v>44348</v>
      </c>
      <c r="T528" s="57"/>
      <c r="U528" s="60"/>
      <c r="V528" s="54"/>
      <c r="W528" s="65" t="s">
        <v>7614</v>
      </c>
      <c r="X528" s="54"/>
      <c r="Y528" s="62"/>
      <c r="Z528" s="54"/>
      <c r="AA528" s="62"/>
      <c r="AB528" s="62"/>
      <c r="AC528" s="62"/>
      <c r="AD528" s="62"/>
      <c r="AE528" s="54"/>
      <c r="AF528" s="57"/>
      <c r="AG528" s="70"/>
      <c r="AH528" s="626"/>
      <c r="AI528" s="54"/>
      <c r="AJ528" s="62"/>
      <c r="AK528" s="56"/>
      <c r="AL528" s="62"/>
      <c r="AM528" s="54"/>
      <c r="AN528" s="54"/>
      <c r="AO528" s="62"/>
      <c r="AP528" s="54"/>
      <c r="AQ528" s="62"/>
      <c r="AR528" s="62"/>
      <c r="AS528" s="62"/>
      <c r="AT528" s="62"/>
      <c r="AU528" s="54"/>
      <c r="AV528" s="54"/>
      <c r="AW528" s="62"/>
      <c r="AX528" s="62"/>
      <c r="AY528" s="54"/>
      <c r="AZ528" s="62"/>
      <c r="BA528" s="56"/>
      <c r="BB528" s="54"/>
      <c r="BC528" s="54"/>
      <c r="BD528" s="54"/>
      <c r="BE528" s="62"/>
      <c r="BF528" s="62"/>
      <c r="BG528" s="54"/>
      <c r="BH528" s="631"/>
      <c r="BI528" s="56"/>
      <c r="BJ528" s="54"/>
      <c r="BK528" s="54"/>
      <c r="BL528" s="71">
        <v>44500</v>
      </c>
      <c r="BM528" s="56" t="s">
        <v>7481</v>
      </c>
      <c r="BN528" s="68">
        <v>1</v>
      </c>
      <c r="BO528" s="71">
        <v>44508</v>
      </c>
      <c r="BP528" s="67" t="s">
        <v>7906</v>
      </c>
      <c r="BQ528" s="54" t="s">
        <v>126</v>
      </c>
      <c r="BR528" s="71">
        <v>44519</v>
      </c>
      <c r="BS528" s="56" t="s">
        <v>7404</v>
      </c>
      <c r="BT528" s="54" t="s">
        <v>220</v>
      </c>
      <c r="BU528" s="68">
        <v>0.8</v>
      </c>
      <c r="BV528" s="54" t="s">
        <v>133</v>
      </c>
      <c r="BW528" s="54"/>
      <c r="BX528" s="54"/>
      <c r="BY528" s="54"/>
      <c r="BZ528" s="56" t="s">
        <v>1560</v>
      </c>
      <c r="CA528" s="56" t="s">
        <v>7907</v>
      </c>
      <c r="CB528" s="647" t="s">
        <v>544</v>
      </c>
      <c r="CC528" s="68">
        <v>1</v>
      </c>
      <c r="CD528" s="54" t="s">
        <v>257</v>
      </c>
      <c r="CE528" s="54"/>
      <c r="CF528" s="54"/>
      <c r="CG528" s="54"/>
      <c r="CH528" s="54"/>
      <c r="CI528" s="54"/>
      <c r="CJ528" s="54"/>
      <c r="CK528" s="54"/>
      <c r="CL528" s="54"/>
      <c r="CM528" s="54"/>
      <c r="CN528" s="54"/>
      <c r="CO528" s="54"/>
      <c r="CP528" s="54"/>
      <c r="CQ528" s="54" t="s">
        <v>4218</v>
      </c>
      <c r="CR528" s="62"/>
      <c r="CS528" s="56"/>
      <c r="CT528" s="57"/>
      <c r="CU528" s="54"/>
      <c r="CV528" s="54"/>
      <c r="CW528" s="625"/>
      <c r="CX528" s="625"/>
      <c r="CY528" s="625"/>
      <c r="CZ528" s="625"/>
      <c r="DA528" s="625"/>
      <c r="DB528" s="625"/>
      <c r="DC528" s="625"/>
      <c r="DD528" s="625"/>
      <c r="DE528" s="625"/>
      <c r="DF528" s="625"/>
      <c r="DG528" s="625"/>
      <c r="DH528" s="625"/>
      <c r="DI528" s="625"/>
      <c r="DJ528" s="625"/>
      <c r="DK528" s="625"/>
      <c r="DL528" s="625"/>
      <c r="DM528" s="625"/>
      <c r="DN528" s="625"/>
      <c r="DO528" s="625"/>
      <c r="DP528" s="625"/>
    </row>
    <row r="529" spans="1:120" ht="38.25" customHeight="1">
      <c r="A529" s="54">
        <v>385</v>
      </c>
      <c r="B529" s="54">
        <v>252</v>
      </c>
      <c r="C529" s="59" t="s">
        <v>99</v>
      </c>
      <c r="D529" s="56">
        <v>2021</v>
      </c>
      <c r="E529" s="56" t="s">
        <v>2173</v>
      </c>
      <c r="F529" s="65">
        <v>44362</v>
      </c>
      <c r="G529" s="368" t="s">
        <v>7908</v>
      </c>
      <c r="H529" s="59" t="s">
        <v>102</v>
      </c>
      <c r="I529" s="58" t="s">
        <v>7909</v>
      </c>
      <c r="J529" s="58" t="s">
        <v>7910</v>
      </c>
      <c r="K529" s="58" t="s">
        <v>2272</v>
      </c>
      <c r="L529" s="60" t="s">
        <v>146</v>
      </c>
      <c r="M529" s="623" t="s">
        <v>7911</v>
      </c>
      <c r="N529" s="747"/>
      <c r="O529" s="54">
        <v>5</v>
      </c>
      <c r="P529" s="58" t="s">
        <v>7912</v>
      </c>
      <c r="Q529" s="59" t="s">
        <v>167</v>
      </c>
      <c r="R529" s="81" t="s">
        <v>2213</v>
      </c>
      <c r="S529" s="134">
        <v>44409</v>
      </c>
      <c r="T529" s="134">
        <v>44561</v>
      </c>
      <c r="U529" s="60"/>
      <c r="V529" s="54"/>
      <c r="W529" s="65">
        <v>44561</v>
      </c>
      <c r="X529" s="54"/>
      <c r="Y529" s="62"/>
      <c r="Z529" s="54"/>
      <c r="AA529" s="62"/>
      <c r="AB529" s="62"/>
      <c r="AC529" s="62"/>
      <c r="AD529" s="62"/>
      <c r="AE529" s="54"/>
      <c r="AF529" s="57"/>
      <c r="AG529" s="70"/>
      <c r="AH529" s="626"/>
      <c r="AI529" s="54"/>
      <c r="AJ529" s="62"/>
      <c r="AK529" s="56"/>
      <c r="AL529" s="62"/>
      <c r="AM529" s="54"/>
      <c r="AN529" s="54"/>
      <c r="AO529" s="62"/>
      <c r="AP529" s="54"/>
      <c r="AQ529" s="62"/>
      <c r="AR529" s="62"/>
      <c r="AS529" s="62"/>
      <c r="AT529" s="62"/>
      <c r="AU529" s="54"/>
      <c r="AV529" s="54"/>
      <c r="AW529" s="62"/>
      <c r="AX529" s="62"/>
      <c r="AY529" s="54"/>
      <c r="AZ529" s="62"/>
      <c r="BA529" s="56"/>
      <c r="BB529" s="54"/>
      <c r="BC529" s="54"/>
      <c r="BD529" s="54"/>
      <c r="BE529" s="62"/>
      <c r="BF529" s="62"/>
      <c r="BG529" s="54"/>
      <c r="BH529" s="631"/>
      <c r="BI529" s="56"/>
      <c r="BJ529" s="54"/>
      <c r="BK529" s="54"/>
      <c r="BL529" s="71">
        <v>44500</v>
      </c>
      <c r="BM529" s="54" t="s">
        <v>2170</v>
      </c>
      <c r="BN529" s="54">
        <v>0</v>
      </c>
      <c r="BO529" s="71">
        <v>44508</v>
      </c>
      <c r="BP529" s="54" t="s">
        <v>2033</v>
      </c>
      <c r="BQ529" s="54" t="s">
        <v>1566</v>
      </c>
      <c r="BR529" s="71">
        <v>44523</v>
      </c>
      <c r="BS529" s="56" t="s">
        <v>7913</v>
      </c>
      <c r="BT529" s="54" t="s">
        <v>220</v>
      </c>
      <c r="BU529" s="68">
        <v>0</v>
      </c>
      <c r="BV529" s="54" t="s">
        <v>133</v>
      </c>
      <c r="BW529" s="54"/>
      <c r="BX529" s="54"/>
      <c r="BY529" s="54"/>
      <c r="BZ529" s="56" t="s">
        <v>2215</v>
      </c>
      <c r="CA529" s="56" t="s">
        <v>7914</v>
      </c>
      <c r="CB529" s="66" t="s">
        <v>195</v>
      </c>
      <c r="CC529" s="68">
        <v>1</v>
      </c>
      <c r="CD529" s="54" t="s">
        <v>257</v>
      </c>
      <c r="CE529" s="54"/>
      <c r="CF529" s="54"/>
      <c r="CG529" s="54"/>
      <c r="CH529" s="54"/>
      <c r="CI529" s="54"/>
      <c r="CJ529" s="54"/>
      <c r="CK529" s="54"/>
      <c r="CL529" s="54"/>
      <c r="CM529" s="54"/>
      <c r="CN529" s="54"/>
      <c r="CO529" s="54"/>
      <c r="CP529" s="54"/>
      <c r="CQ529" s="54" t="s">
        <v>4218</v>
      </c>
      <c r="CR529" s="62"/>
      <c r="CS529" s="56"/>
      <c r="CT529" s="57"/>
      <c r="CU529" s="54"/>
      <c r="CV529" s="54"/>
      <c r="CW529" s="625"/>
      <c r="CX529" s="625"/>
      <c r="CY529" s="625"/>
      <c r="CZ529" s="625"/>
      <c r="DA529" s="625"/>
      <c r="DB529" s="625"/>
      <c r="DC529" s="625"/>
      <c r="DD529" s="625"/>
      <c r="DE529" s="625"/>
      <c r="DF529" s="625"/>
      <c r="DG529" s="625"/>
      <c r="DH529" s="625"/>
      <c r="DI529" s="625"/>
      <c r="DJ529" s="625"/>
      <c r="DK529" s="625"/>
      <c r="DL529" s="625"/>
      <c r="DM529" s="625"/>
      <c r="DN529" s="625"/>
      <c r="DO529" s="625"/>
      <c r="DP529" s="625"/>
    </row>
    <row r="530" spans="1:120" ht="38.25" customHeight="1">
      <c r="A530" s="54">
        <v>0</v>
      </c>
      <c r="B530" s="54">
        <v>253</v>
      </c>
      <c r="C530" s="59" t="s">
        <v>99</v>
      </c>
      <c r="D530" s="56">
        <v>2021</v>
      </c>
      <c r="E530" s="56" t="s">
        <v>2173</v>
      </c>
      <c r="F530" s="65">
        <v>44362</v>
      </c>
      <c r="G530" s="784" t="s">
        <v>7908</v>
      </c>
      <c r="H530" s="59" t="s">
        <v>102</v>
      </c>
      <c r="I530" s="58" t="s">
        <v>7909</v>
      </c>
      <c r="J530" s="58" t="s">
        <v>7915</v>
      </c>
      <c r="K530" s="58" t="s">
        <v>2272</v>
      </c>
      <c r="L530" s="60" t="s">
        <v>146</v>
      </c>
      <c r="M530" s="368" t="s">
        <v>7916</v>
      </c>
      <c r="N530" s="769"/>
      <c r="O530" s="68">
        <v>1</v>
      </c>
      <c r="P530" s="58" t="s">
        <v>2263</v>
      </c>
      <c r="Q530" s="59" t="s">
        <v>475</v>
      </c>
      <c r="R530" s="81" t="s">
        <v>3757</v>
      </c>
      <c r="S530" s="134">
        <v>44409</v>
      </c>
      <c r="T530" s="785">
        <v>44561</v>
      </c>
      <c r="U530" s="60"/>
      <c r="V530" s="54"/>
      <c r="W530" s="65">
        <v>44561</v>
      </c>
      <c r="X530" s="54"/>
      <c r="Y530" s="62"/>
      <c r="Z530" s="54"/>
      <c r="AA530" s="62"/>
      <c r="AB530" s="62"/>
      <c r="AC530" s="62"/>
      <c r="AD530" s="62"/>
      <c r="AE530" s="54"/>
      <c r="AF530" s="57"/>
      <c r="AG530" s="70"/>
      <c r="AH530" s="626"/>
      <c r="AI530" s="54"/>
      <c r="AJ530" s="62"/>
      <c r="AK530" s="56"/>
      <c r="AL530" s="62"/>
      <c r="AM530" s="54"/>
      <c r="AN530" s="54"/>
      <c r="AO530" s="62"/>
      <c r="AP530" s="54"/>
      <c r="AQ530" s="62"/>
      <c r="AR530" s="62"/>
      <c r="AS530" s="62"/>
      <c r="AT530" s="62"/>
      <c r="AU530" s="54"/>
      <c r="AV530" s="54"/>
      <c r="AW530" s="62"/>
      <c r="AX530" s="62"/>
      <c r="AY530" s="54"/>
      <c r="AZ530" s="62"/>
      <c r="BA530" s="56"/>
      <c r="BB530" s="54"/>
      <c r="BC530" s="54"/>
      <c r="BD530" s="54"/>
      <c r="BE530" s="62"/>
      <c r="BF530" s="62"/>
      <c r="BG530" s="54"/>
      <c r="BH530" s="631"/>
      <c r="BI530" s="56"/>
      <c r="BJ530" s="54"/>
      <c r="BK530" s="54"/>
      <c r="BL530" s="71">
        <v>44500</v>
      </c>
      <c r="BM530" s="368" t="s">
        <v>7917</v>
      </c>
      <c r="BN530" s="54">
        <v>0</v>
      </c>
      <c r="BO530" s="71">
        <v>44508</v>
      </c>
      <c r="BP530" s="368" t="s">
        <v>7918</v>
      </c>
      <c r="BQ530" s="54">
        <v>0</v>
      </c>
      <c r="BR530" s="145">
        <v>44516</v>
      </c>
      <c r="BS530" s="146" t="s">
        <v>7919</v>
      </c>
      <c r="BT530" s="147" t="s">
        <v>220</v>
      </c>
      <c r="BU530" s="148">
        <v>0.2</v>
      </c>
      <c r="BV530" s="54" t="s">
        <v>133</v>
      </c>
      <c r="BW530" s="54"/>
      <c r="BX530" s="54"/>
      <c r="BY530" s="54"/>
      <c r="BZ530" s="149" t="s">
        <v>486</v>
      </c>
      <c r="CA530" s="149" t="s">
        <v>7920</v>
      </c>
      <c r="CB530" s="149" t="s">
        <v>195</v>
      </c>
      <c r="CC530" s="150">
        <v>1</v>
      </c>
      <c r="CD530" s="54" t="s">
        <v>257</v>
      </c>
      <c r="CE530" s="54"/>
      <c r="CF530" s="54"/>
      <c r="CG530" s="54"/>
      <c r="CH530" s="54"/>
      <c r="CI530" s="54"/>
      <c r="CJ530" s="54"/>
      <c r="CK530" s="54"/>
      <c r="CL530" s="54"/>
      <c r="CM530" s="54"/>
      <c r="CN530" s="54"/>
      <c r="CO530" s="60" t="s">
        <v>260</v>
      </c>
      <c r="CP530" s="60" t="s">
        <v>260</v>
      </c>
      <c r="CQ530" s="54" t="s">
        <v>4218</v>
      </c>
      <c r="CR530" s="62"/>
      <c r="CS530" s="56"/>
      <c r="CT530" s="57"/>
      <c r="CU530" s="54"/>
      <c r="CV530" s="54"/>
      <c r="CW530" s="625"/>
      <c r="CX530" s="625"/>
      <c r="CY530" s="625"/>
      <c r="CZ530" s="625"/>
      <c r="DA530" s="625"/>
      <c r="DB530" s="625"/>
      <c r="DC530" s="625"/>
      <c r="DD530" s="625"/>
      <c r="DE530" s="625"/>
      <c r="DF530" s="625"/>
      <c r="DG530" s="625"/>
      <c r="DH530" s="625"/>
      <c r="DI530" s="625"/>
      <c r="DJ530" s="625"/>
      <c r="DK530" s="625"/>
      <c r="DL530" s="625"/>
      <c r="DM530" s="625"/>
      <c r="DN530" s="625"/>
      <c r="DO530" s="625"/>
      <c r="DP530" s="625"/>
    </row>
    <row r="531" spans="1:120" ht="38.25" customHeight="1">
      <c r="A531" s="54">
        <v>391</v>
      </c>
      <c r="B531" s="54">
        <v>262</v>
      </c>
      <c r="C531" s="59" t="s">
        <v>99</v>
      </c>
      <c r="D531" s="56">
        <v>2021</v>
      </c>
      <c r="E531" s="56" t="s">
        <v>2173</v>
      </c>
      <c r="F531" s="65">
        <v>44362</v>
      </c>
      <c r="G531" s="368" t="s">
        <v>7921</v>
      </c>
      <c r="H531" s="59" t="s">
        <v>102</v>
      </c>
      <c r="I531" s="58" t="s">
        <v>7922</v>
      </c>
      <c r="J531" s="58" t="s">
        <v>7923</v>
      </c>
      <c r="K531" s="58" t="s">
        <v>2272</v>
      </c>
      <c r="L531" s="60" t="s">
        <v>146</v>
      </c>
      <c r="M531" s="368" t="s">
        <v>7924</v>
      </c>
      <c r="N531" s="786"/>
      <c r="O531" s="74">
        <v>1</v>
      </c>
      <c r="P531" s="787" t="s">
        <v>7925</v>
      </c>
      <c r="Q531" s="59" t="s">
        <v>1322</v>
      </c>
      <c r="R531" s="81" t="s">
        <v>7926</v>
      </c>
      <c r="S531" s="134">
        <v>44409</v>
      </c>
      <c r="T531" s="134">
        <v>44561</v>
      </c>
      <c r="U531" s="60"/>
      <c r="V531" s="54"/>
      <c r="W531" s="65">
        <v>44561</v>
      </c>
      <c r="X531" s="54"/>
      <c r="Y531" s="62"/>
      <c r="Z531" s="54"/>
      <c r="AA531" s="62"/>
      <c r="AB531" s="62"/>
      <c r="AC531" s="62"/>
      <c r="AD531" s="62"/>
      <c r="AE531" s="54"/>
      <c r="AF531" s="57"/>
      <c r="AG531" s="70"/>
      <c r="AH531" s="626"/>
      <c r="AI531" s="54"/>
      <c r="AJ531" s="62"/>
      <c r="AK531" s="56"/>
      <c r="AL531" s="62"/>
      <c r="AM531" s="54"/>
      <c r="AN531" s="54"/>
      <c r="AO531" s="62"/>
      <c r="AP531" s="54"/>
      <c r="AQ531" s="62"/>
      <c r="AR531" s="62"/>
      <c r="AS531" s="62"/>
      <c r="AT531" s="62"/>
      <c r="AU531" s="54"/>
      <c r="AV531" s="54"/>
      <c r="AW531" s="62"/>
      <c r="AX531" s="62"/>
      <c r="AY531" s="54"/>
      <c r="AZ531" s="62"/>
      <c r="BA531" s="56"/>
      <c r="BB531" s="54"/>
      <c r="BC531" s="54"/>
      <c r="BD531" s="54"/>
      <c r="BE531" s="62"/>
      <c r="BF531" s="62"/>
      <c r="BG531" s="54"/>
      <c r="BH531" s="631"/>
      <c r="BI531" s="56"/>
      <c r="BJ531" s="54"/>
      <c r="BK531" s="54"/>
      <c r="BL531" s="57">
        <v>44500</v>
      </c>
      <c r="BM531" s="368" t="s">
        <v>7927</v>
      </c>
      <c r="BN531" s="54">
        <v>0</v>
      </c>
      <c r="BO531" s="71">
        <v>44508</v>
      </c>
      <c r="BP531" s="368" t="s">
        <v>2191</v>
      </c>
      <c r="BQ531" s="54" t="s">
        <v>1736</v>
      </c>
      <c r="BR531" s="71">
        <v>44518</v>
      </c>
      <c r="BS531" s="368" t="s">
        <v>7928</v>
      </c>
      <c r="BT531" s="368" t="s">
        <v>114</v>
      </c>
      <c r="BU531" s="68">
        <v>0</v>
      </c>
      <c r="BV531" s="54" t="s">
        <v>133</v>
      </c>
      <c r="BW531" s="54"/>
      <c r="BX531" s="54"/>
      <c r="BY531" s="54"/>
      <c r="BZ531" s="75">
        <v>44627</v>
      </c>
      <c r="CA531" s="70" t="s">
        <v>7929</v>
      </c>
      <c r="CB531" s="56" t="s">
        <v>1317</v>
      </c>
      <c r="CC531" s="68">
        <v>1</v>
      </c>
      <c r="CD531" s="54" t="s">
        <v>257</v>
      </c>
      <c r="CE531" s="54"/>
      <c r="CF531" s="54"/>
      <c r="CG531" s="54"/>
      <c r="CH531" s="54"/>
      <c r="CI531" s="54"/>
      <c r="CJ531" s="54"/>
      <c r="CK531" s="54"/>
      <c r="CL531" s="54"/>
      <c r="CM531" s="54"/>
      <c r="CN531" s="54"/>
      <c r="CO531" s="54"/>
      <c r="CP531" s="54"/>
      <c r="CQ531" s="54" t="s">
        <v>4218</v>
      </c>
      <c r="CR531" s="67" t="s">
        <v>7930</v>
      </c>
      <c r="CS531" s="56" t="s">
        <v>114</v>
      </c>
      <c r="CT531" s="57">
        <v>44637</v>
      </c>
      <c r="CU531" s="54" t="s">
        <v>310</v>
      </c>
      <c r="CV531" s="54"/>
      <c r="CW531" s="625"/>
      <c r="CX531" s="625"/>
      <c r="CY531" s="625"/>
      <c r="CZ531" s="625"/>
      <c r="DA531" s="625"/>
      <c r="DB531" s="625"/>
      <c r="DC531" s="625"/>
      <c r="DD531" s="625"/>
      <c r="DE531" s="625"/>
      <c r="DF531" s="625"/>
      <c r="DG531" s="625"/>
      <c r="DH531" s="625"/>
      <c r="DI531" s="625"/>
      <c r="DJ531" s="625"/>
      <c r="DK531" s="625"/>
      <c r="DL531" s="625"/>
      <c r="DM531" s="625"/>
      <c r="DN531" s="625"/>
      <c r="DO531" s="625"/>
      <c r="DP531" s="625"/>
    </row>
    <row r="532" spans="1:120" ht="38.25" customHeight="1">
      <c r="A532" s="54">
        <v>398</v>
      </c>
      <c r="B532" s="54">
        <v>277</v>
      </c>
      <c r="C532" s="59" t="s">
        <v>99</v>
      </c>
      <c r="D532" s="56">
        <v>2021</v>
      </c>
      <c r="E532" s="56" t="s">
        <v>2351</v>
      </c>
      <c r="F532" s="65">
        <v>44372</v>
      </c>
      <c r="G532" s="368" t="s">
        <v>7931</v>
      </c>
      <c r="H532" s="59" t="s">
        <v>102</v>
      </c>
      <c r="I532" s="58" t="s">
        <v>3760</v>
      </c>
      <c r="J532" s="58" t="s">
        <v>3761</v>
      </c>
      <c r="K532" s="58" t="s">
        <v>3762</v>
      </c>
      <c r="L532" s="60" t="s">
        <v>146</v>
      </c>
      <c r="M532" s="647" t="s">
        <v>7932</v>
      </c>
      <c r="N532" s="747"/>
      <c r="O532" s="90">
        <v>1</v>
      </c>
      <c r="P532" s="81" t="s">
        <v>3771</v>
      </c>
      <c r="Q532" s="59" t="s">
        <v>109</v>
      </c>
      <c r="R532" s="81" t="s">
        <v>2398</v>
      </c>
      <c r="S532" s="134">
        <v>44410</v>
      </c>
      <c r="T532" s="134">
        <v>44438</v>
      </c>
      <c r="U532" s="60"/>
      <c r="V532" s="54"/>
      <c r="W532" s="65">
        <v>44438</v>
      </c>
      <c r="X532" s="54"/>
      <c r="Y532" s="62"/>
      <c r="Z532" s="54"/>
      <c r="AA532" s="62"/>
      <c r="AB532" s="62"/>
      <c r="AC532" s="62"/>
      <c r="AD532" s="62"/>
      <c r="AE532" s="54"/>
      <c r="AF532" s="57"/>
      <c r="AG532" s="70"/>
      <c r="AH532" s="626"/>
      <c r="AI532" s="54"/>
      <c r="AJ532" s="62"/>
      <c r="AK532" s="56"/>
      <c r="AL532" s="62"/>
      <c r="AM532" s="54"/>
      <c r="AN532" s="54"/>
      <c r="AO532" s="62"/>
      <c r="AP532" s="54"/>
      <c r="AQ532" s="62"/>
      <c r="AR532" s="62"/>
      <c r="AS532" s="62"/>
      <c r="AT532" s="62"/>
      <c r="AU532" s="54"/>
      <c r="AV532" s="54"/>
      <c r="AW532" s="62"/>
      <c r="AX532" s="62"/>
      <c r="AY532" s="54"/>
      <c r="AZ532" s="62"/>
      <c r="BA532" s="56"/>
      <c r="BB532" s="54"/>
      <c r="BC532" s="54"/>
      <c r="BD532" s="54"/>
      <c r="BE532" s="62"/>
      <c r="BF532" s="62"/>
      <c r="BG532" s="54"/>
      <c r="BH532" s="631"/>
      <c r="BI532" s="56"/>
      <c r="BJ532" s="54"/>
      <c r="BK532" s="54"/>
      <c r="BL532" s="71">
        <v>44500</v>
      </c>
      <c r="BM532" s="368" t="s">
        <v>937</v>
      </c>
      <c r="BN532" s="68">
        <v>0.8</v>
      </c>
      <c r="BO532" s="71">
        <v>44508</v>
      </c>
      <c r="BP532" s="368" t="s">
        <v>7933</v>
      </c>
      <c r="BQ532" s="56" t="s">
        <v>126</v>
      </c>
      <c r="BR532" s="71">
        <v>44519</v>
      </c>
      <c r="BS532" s="368" t="s">
        <v>7934</v>
      </c>
      <c r="BT532" s="54" t="s">
        <v>128</v>
      </c>
      <c r="BU532" s="68">
        <v>0.8</v>
      </c>
      <c r="BV532" s="54" t="s">
        <v>115</v>
      </c>
      <c r="BW532" s="54"/>
      <c r="BX532" s="54"/>
      <c r="BY532" s="54"/>
      <c r="BZ532" s="89">
        <v>44635</v>
      </c>
      <c r="CA532" s="623" t="s">
        <v>7935</v>
      </c>
      <c r="CB532" s="81" t="s">
        <v>597</v>
      </c>
      <c r="CC532" s="74">
        <v>1</v>
      </c>
      <c r="CD532" s="54" t="s">
        <v>257</v>
      </c>
      <c r="CE532" s="54"/>
      <c r="CF532" s="54"/>
      <c r="CG532" s="54"/>
      <c r="CH532" s="54"/>
      <c r="CI532" s="54"/>
      <c r="CJ532" s="54"/>
      <c r="CK532" s="54"/>
      <c r="CL532" s="54"/>
      <c r="CM532" s="54"/>
      <c r="CN532" s="54"/>
      <c r="CO532" s="60" t="s">
        <v>260</v>
      </c>
      <c r="CP532" s="60" t="s">
        <v>260</v>
      </c>
      <c r="CQ532" s="54" t="s">
        <v>4218</v>
      </c>
      <c r="CR532" s="67" t="s">
        <v>3767</v>
      </c>
      <c r="CS532" s="56" t="s">
        <v>597</v>
      </c>
      <c r="CT532" s="71">
        <v>44635</v>
      </c>
      <c r="CU532" s="54" t="s">
        <v>310</v>
      </c>
      <c r="CV532" s="748" t="s">
        <v>7936</v>
      </c>
      <c r="CW532" s="625"/>
      <c r="CX532" s="625"/>
      <c r="CY532" s="625"/>
      <c r="CZ532" s="625"/>
      <c r="DA532" s="625"/>
      <c r="DB532" s="625"/>
      <c r="DC532" s="625"/>
      <c r="DD532" s="625"/>
      <c r="DE532" s="625"/>
      <c r="DF532" s="625"/>
      <c r="DG532" s="625"/>
      <c r="DH532" s="625"/>
      <c r="DI532" s="625"/>
      <c r="DJ532" s="625"/>
      <c r="DK532" s="625"/>
      <c r="DL532" s="625"/>
      <c r="DM532" s="625"/>
      <c r="DN532" s="625"/>
      <c r="DO532" s="625"/>
      <c r="DP532" s="625"/>
    </row>
    <row r="533" spans="1:120" ht="38.25" customHeight="1">
      <c r="A533" s="54">
        <v>0</v>
      </c>
      <c r="B533" s="54">
        <v>278</v>
      </c>
      <c r="C533" s="59" t="s">
        <v>99</v>
      </c>
      <c r="D533" s="56">
        <v>2021</v>
      </c>
      <c r="E533" s="56" t="s">
        <v>2351</v>
      </c>
      <c r="F533" s="65">
        <v>44372</v>
      </c>
      <c r="G533" s="368" t="s">
        <v>7931</v>
      </c>
      <c r="H533" s="59" t="s">
        <v>102</v>
      </c>
      <c r="I533" s="58" t="s">
        <v>3760</v>
      </c>
      <c r="J533" s="58" t="s">
        <v>3761</v>
      </c>
      <c r="K533" s="58" t="s">
        <v>3762</v>
      </c>
      <c r="L533" s="60" t="s">
        <v>146</v>
      </c>
      <c r="M533" s="368" t="s">
        <v>7758</v>
      </c>
      <c r="N533" s="747"/>
      <c r="O533" s="90">
        <v>1</v>
      </c>
      <c r="P533" s="81" t="s">
        <v>7759</v>
      </c>
      <c r="Q533" s="59" t="s">
        <v>109</v>
      </c>
      <c r="R533" s="81" t="s">
        <v>2398</v>
      </c>
      <c r="S533" s="134">
        <v>44410</v>
      </c>
      <c r="T533" s="134">
        <v>44438</v>
      </c>
      <c r="U533" s="60"/>
      <c r="V533" s="54"/>
      <c r="W533" s="65">
        <v>44438</v>
      </c>
      <c r="X533" s="54"/>
      <c r="Y533" s="62"/>
      <c r="Z533" s="54"/>
      <c r="AA533" s="62"/>
      <c r="AB533" s="62"/>
      <c r="AC533" s="62"/>
      <c r="AD533" s="62"/>
      <c r="AE533" s="54"/>
      <c r="AF533" s="57"/>
      <c r="AG533" s="70"/>
      <c r="AH533" s="626"/>
      <c r="AI533" s="54"/>
      <c r="AJ533" s="62"/>
      <c r="AK533" s="56"/>
      <c r="AL533" s="62"/>
      <c r="AM533" s="54"/>
      <c r="AN533" s="54"/>
      <c r="AO533" s="62"/>
      <c r="AP533" s="54"/>
      <c r="AQ533" s="62"/>
      <c r="AR533" s="62"/>
      <c r="AS533" s="62"/>
      <c r="AT533" s="62"/>
      <c r="AU533" s="54"/>
      <c r="AV533" s="54"/>
      <c r="AW533" s="62"/>
      <c r="AX533" s="62"/>
      <c r="AY533" s="54"/>
      <c r="AZ533" s="62"/>
      <c r="BA533" s="56"/>
      <c r="BB533" s="54"/>
      <c r="BC533" s="54"/>
      <c r="BD533" s="54"/>
      <c r="BE533" s="62"/>
      <c r="BF533" s="62"/>
      <c r="BG533" s="54"/>
      <c r="BH533" s="631"/>
      <c r="BI533" s="56"/>
      <c r="BJ533" s="54"/>
      <c r="BK533" s="54"/>
      <c r="BL533" s="71">
        <v>44500</v>
      </c>
      <c r="BM533" s="368" t="s">
        <v>7937</v>
      </c>
      <c r="BN533" s="68">
        <v>0.7</v>
      </c>
      <c r="BO533" s="71">
        <v>44508</v>
      </c>
      <c r="BP533" s="368" t="s">
        <v>7938</v>
      </c>
      <c r="BQ533" s="56" t="s">
        <v>126</v>
      </c>
      <c r="BR533" s="71">
        <v>44519</v>
      </c>
      <c r="BS533" s="368" t="s">
        <v>7939</v>
      </c>
      <c r="BT533" s="54" t="s">
        <v>128</v>
      </c>
      <c r="BU533" s="68">
        <v>0.7</v>
      </c>
      <c r="BV533" s="54" t="s">
        <v>115</v>
      </c>
      <c r="BW533" s="54"/>
      <c r="BX533" s="54"/>
      <c r="BY533" s="54"/>
      <c r="BZ533" s="89">
        <v>44635</v>
      </c>
      <c r="CA533" s="623" t="s">
        <v>7940</v>
      </c>
      <c r="CB533" s="81" t="s">
        <v>597</v>
      </c>
      <c r="CC533" s="74">
        <v>1</v>
      </c>
      <c r="CD533" s="54" t="s">
        <v>257</v>
      </c>
      <c r="CE533" s="54"/>
      <c r="CF533" s="54"/>
      <c r="CG533" s="54"/>
      <c r="CH533" s="54"/>
      <c r="CI533" s="54"/>
      <c r="CJ533" s="54"/>
      <c r="CK533" s="54"/>
      <c r="CL533" s="54"/>
      <c r="CM533" s="54"/>
      <c r="CN533" s="54"/>
      <c r="CO533" s="60" t="s">
        <v>260</v>
      </c>
      <c r="CP533" s="60" t="s">
        <v>260</v>
      </c>
      <c r="CQ533" s="54" t="s">
        <v>4218</v>
      </c>
      <c r="CR533" s="67" t="s">
        <v>3767</v>
      </c>
      <c r="CS533" s="56" t="s">
        <v>597</v>
      </c>
      <c r="CT533" s="71">
        <v>44635</v>
      </c>
      <c r="CU533" s="54" t="s">
        <v>310</v>
      </c>
      <c r="CV533" s="748" t="s">
        <v>7941</v>
      </c>
      <c r="CW533" s="625"/>
      <c r="CX533" s="625"/>
      <c r="CY533" s="625"/>
      <c r="CZ533" s="625"/>
      <c r="DA533" s="625"/>
      <c r="DB533" s="625"/>
      <c r="DC533" s="625"/>
      <c r="DD533" s="625"/>
      <c r="DE533" s="625"/>
      <c r="DF533" s="625"/>
      <c r="DG533" s="625"/>
      <c r="DH533" s="625"/>
      <c r="DI533" s="625"/>
      <c r="DJ533" s="625"/>
      <c r="DK533" s="625"/>
      <c r="DL533" s="625"/>
      <c r="DM533" s="625"/>
      <c r="DN533" s="625"/>
      <c r="DO533" s="625"/>
      <c r="DP533" s="625"/>
    </row>
    <row r="534" spans="1:120" ht="38.25" customHeight="1">
      <c r="A534" s="54">
        <v>0</v>
      </c>
      <c r="B534" s="54">
        <v>279</v>
      </c>
      <c r="C534" s="59" t="s">
        <v>99</v>
      </c>
      <c r="D534" s="56">
        <v>2021</v>
      </c>
      <c r="E534" s="56" t="s">
        <v>2351</v>
      </c>
      <c r="F534" s="65">
        <v>44372</v>
      </c>
      <c r="G534" s="368" t="s">
        <v>7931</v>
      </c>
      <c r="H534" s="59" t="s">
        <v>102</v>
      </c>
      <c r="I534" s="58" t="s">
        <v>3760</v>
      </c>
      <c r="J534" s="58" t="s">
        <v>3761</v>
      </c>
      <c r="K534" s="58" t="s">
        <v>3762</v>
      </c>
      <c r="L534" s="60" t="s">
        <v>146</v>
      </c>
      <c r="M534" s="368" t="s">
        <v>7762</v>
      </c>
      <c r="N534" s="747"/>
      <c r="O534" s="90">
        <v>1</v>
      </c>
      <c r="P534" s="81" t="s">
        <v>7763</v>
      </c>
      <c r="Q534" s="59" t="s">
        <v>109</v>
      </c>
      <c r="R534" s="81" t="s">
        <v>2398</v>
      </c>
      <c r="S534" s="134">
        <v>44410</v>
      </c>
      <c r="T534" s="57"/>
      <c r="U534" s="60"/>
      <c r="V534" s="54"/>
      <c r="W534" s="65" t="s">
        <v>7614</v>
      </c>
      <c r="X534" s="54"/>
      <c r="Y534" s="62"/>
      <c r="Z534" s="54"/>
      <c r="AA534" s="62"/>
      <c r="AB534" s="62"/>
      <c r="AC534" s="62"/>
      <c r="AD534" s="62"/>
      <c r="AE534" s="54"/>
      <c r="AF534" s="57"/>
      <c r="AG534" s="70"/>
      <c r="AH534" s="626"/>
      <c r="AI534" s="54"/>
      <c r="AJ534" s="62"/>
      <c r="AK534" s="56"/>
      <c r="AL534" s="62"/>
      <c r="AM534" s="54"/>
      <c r="AN534" s="54"/>
      <c r="AO534" s="62"/>
      <c r="AP534" s="54"/>
      <c r="AQ534" s="62"/>
      <c r="AR534" s="62"/>
      <c r="AS534" s="62"/>
      <c r="AT534" s="62"/>
      <c r="AU534" s="54"/>
      <c r="AV534" s="54"/>
      <c r="AW534" s="62"/>
      <c r="AX534" s="62"/>
      <c r="AY534" s="54"/>
      <c r="AZ534" s="62"/>
      <c r="BA534" s="56"/>
      <c r="BB534" s="54"/>
      <c r="BC534" s="54"/>
      <c r="BD534" s="54"/>
      <c r="BE534" s="62"/>
      <c r="BF534" s="62"/>
      <c r="BG534" s="54"/>
      <c r="BH534" s="631"/>
      <c r="BI534" s="56"/>
      <c r="BJ534" s="54"/>
      <c r="BK534" s="54"/>
      <c r="BL534" s="71">
        <v>44500</v>
      </c>
      <c r="BM534" s="368" t="s">
        <v>7937</v>
      </c>
      <c r="BN534" s="68">
        <v>0.7</v>
      </c>
      <c r="BO534" s="71">
        <v>44508</v>
      </c>
      <c r="BP534" s="368" t="s">
        <v>7938</v>
      </c>
      <c r="BQ534" s="56" t="s">
        <v>126</v>
      </c>
      <c r="BR534" s="71">
        <v>44519</v>
      </c>
      <c r="BS534" s="368" t="s">
        <v>7942</v>
      </c>
      <c r="BT534" s="54" t="s">
        <v>128</v>
      </c>
      <c r="BU534" s="68">
        <v>0.7</v>
      </c>
      <c r="BV534" s="54" t="s">
        <v>115</v>
      </c>
      <c r="BW534" s="54"/>
      <c r="BX534" s="54"/>
      <c r="BY534" s="54"/>
      <c r="BZ534" s="89">
        <v>44635</v>
      </c>
      <c r="CA534" s="623" t="s">
        <v>7943</v>
      </c>
      <c r="CB534" s="81" t="s">
        <v>597</v>
      </c>
      <c r="CC534" s="74">
        <v>1</v>
      </c>
      <c r="CD534" s="54" t="s">
        <v>257</v>
      </c>
      <c r="CE534" s="54"/>
      <c r="CF534" s="54"/>
      <c r="CG534" s="54"/>
      <c r="CH534" s="54"/>
      <c r="CI534" s="54"/>
      <c r="CJ534" s="54"/>
      <c r="CK534" s="54"/>
      <c r="CL534" s="54"/>
      <c r="CM534" s="54"/>
      <c r="CN534" s="54"/>
      <c r="CO534" s="60" t="s">
        <v>260</v>
      </c>
      <c r="CP534" s="60" t="s">
        <v>260</v>
      </c>
      <c r="CQ534" s="54" t="s">
        <v>4218</v>
      </c>
      <c r="CR534" s="67" t="s">
        <v>3767</v>
      </c>
      <c r="CS534" s="56" t="s">
        <v>597</v>
      </c>
      <c r="CT534" s="71">
        <v>44635</v>
      </c>
      <c r="CU534" s="54" t="s">
        <v>310</v>
      </c>
      <c r="CV534" s="748" t="s">
        <v>7944</v>
      </c>
      <c r="CW534" s="625"/>
      <c r="CX534" s="625"/>
      <c r="CY534" s="625"/>
      <c r="CZ534" s="625"/>
      <c r="DA534" s="625"/>
      <c r="DB534" s="625"/>
      <c r="DC534" s="625"/>
      <c r="DD534" s="625"/>
      <c r="DE534" s="625"/>
      <c r="DF534" s="625"/>
      <c r="DG534" s="625"/>
      <c r="DH534" s="625"/>
      <c r="DI534" s="625"/>
      <c r="DJ534" s="625"/>
      <c r="DK534" s="625"/>
      <c r="DL534" s="625"/>
      <c r="DM534" s="625"/>
      <c r="DN534" s="625"/>
      <c r="DO534" s="625"/>
      <c r="DP534" s="625"/>
    </row>
    <row r="535" spans="1:120" ht="38.25" customHeight="1">
      <c r="A535" s="54">
        <v>0</v>
      </c>
      <c r="B535" s="54">
        <v>280</v>
      </c>
      <c r="C535" s="59" t="s">
        <v>99</v>
      </c>
      <c r="D535" s="56">
        <v>2021</v>
      </c>
      <c r="E535" s="56" t="s">
        <v>2351</v>
      </c>
      <c r="F535" s="65">
        <v>44372</v>
      </c>
      <c r="G535" s="368" t="s">
        <v>7931</v>
      </c>
      <c r="H535" s="59" t="s">
        <v>102</v>
      </c>
      <c r="I535" s="58" t="s">
        <v>3760</v>
      </c>
      <c r="J535" s="58" t="s">
        <v>3761</v>
      </c>
      <c r="K535" s="58" t="s">
        <v>3762</v>
      </c>
      <c r="L535" s="60" t="s">
        <v>146</v>
      </c>
      <c r="M535" s="368" t="s">
        <v>7766</v>
      </c>
      <c r="N535" s="747"/>
      <c r="O535" s="90">
        <v>1</v>
      </c>
      <c r="P535" s="81" t="s">
        <v>7767</v>
      </c>
      <c r="Q535" s="59" t="s">
        <v>109</v>
      </c>
      <c r="R535" s="81" t="s">
        <v>2398</v>
      </c>
      <c r="S535" s="134">
        <v>44410</v>
      </c>
      <c r="T535" s="134">
        <v>44469</v>
      </c>
      <c r="U535" s="60"/>
      <c r="V535" s="54"/>
      <c r="W535" s="65">
        <v>44469</v>
      </c>
      <c r="X535" s="54"/>
      <c r="Y535" s="62"/>
      <c r="Z535" s="54"/>
      <c r="AA535" s="62"/>
      <c r="AB535" s="62"/>
      <c r="AC535" s="62"/>
      <c r="AD535" s="62"/>
      <c r="AE535" s="54"/>
      <c r="AF535" s="57"/>
      <c r="AG535" s="70"/>
      <c r="AH535" s="626"/>
      <c r="AI535" s="54"/>
      <c r="AJ535" s="62"/>
      <c r="AK535" s="56"/>
      <c r="AL535" s="62"/>
      <c r="AM535" s="54"/>
      <c r="AN535" s="54"/>
      <c r="AO535" s="62"/>
      <c r="AP535" s="54"/>
      <c r="AQ535" s="62"/>
      <c r="AR535" s="62"/>
      <c r="AS535" s="62"/>
      <c r="AT535" s="62"/>
      <c r="AU535" s="54"/>
      <c r="AV535" s="54"/>
      <c r="AW535" s="62"/>
      <c r="AX535" s="62"/>
      <c r="AY535" s="54"/>
      <c r="AZ535" s="62"/>
      <c r="BA535" s="56"/>
      <c r="BB535" s="54"/>
      <c r="BC535" s="54"/>
      <c r="BD535" s="54"/>
      <c r="BE535" s="62"/>
      <c r="BF535" s="62"/>
      <c r="BG535" s="54"/>
      <c r="BH535" s="631"/>
      <c r="BI535" s="56"/>
      <c r="BJ535" s="54"/>
      <c r="BK535" s="54"/>
      <c r="BL535" s="71">
        <v>44500</v>
      </c>
      <c r="BM535" s="368" t="s">
        <v>943</v>
      </c>
      <c r="BN535" s="68">
        <v>0.8</v>
      </c>
      <c r="BO535" s="71">
        <v>44508</v>
      </c>
      <c r="BP535" s="368" t="s">
        <v>7945</v>
      </c>
      <c r="BQ535" s="56" t="s">
        <v>126</v>
      </c>
      <c r="BR535" s="71">
        <v>44519</v>
      </c>
      <c r="BS535" s="368" t="s">
        <v>7946</v>
      </c>
      <c r="BT535" s="54" t="s">
        <v>128</v>
      </c>
      <c r="BU535" s="68">
        <v>0.8</v>
      </c>
      <c r="BV535" s="54" t="s">
        <v>115</v>
      </c>
      <c r="BW535" s="54"/>
      <c r="BX535" s="54"/>
      <c r="BY535" s="54"/>
      <c r="BZ535" s="89">
        <v>44635</v>
      </c>
      <c r="CA535" s="623" t="s">
        <v>7947</v>
      </c>
      <c r="CB535" s="81" t="s">
        <v>597</v>
      </c>
      <c r="CC535" s="74">
        <v>1</v>
      </c>
      <c r="CD535" s="54" t="s">
        <v>257</v>
      </c>
      <c r="CE535" s="54"/>
      <c r="CF535" s="54"/>
      <c r="CG535" s="54"/>
      <c r="CH535" s="54"/>
      <c r="CI535" s="54"/>
      <c r="CJ535" s="54"/>
      <c r="CK535" s="54"/>
      <c r="CL535" s="54"/>
      <c r="CM535" s="54"/>
      <c r="CN535" s="54"/>
      <c r="CO535" s="60" t="s">
        <v>260</v>
      </c>
      <c r="CP535" s="60" t="s">
        <v>260</v>
      </c>
      <c r="CQ535" s="54" t="s">
        <v>4218</v>
      </c>
      <c r="CR535" s="67" t="s">
        <v>3767</v>
      </c>
      <c r="CS535" s="56" t="s">
        <v>597</v>
      </c>
      <c r="CT535" s="71">
        <v>44635</v>
      </c>
      <c r="CU535" s="54" t="s">
        <v>310</v>
      </c>
      <c r="CV535" s="748" t="s">
        <v>7948</v>
      </c>
      <c r="CW535" s="625"/>
      <c r="CX535" s="625"/>
      <c r="CY535" s="625"/>
      <c r="CZ535" s="625"/>
      <c r="DA535" s="625"/>
      <c r="DB535" s="625"/>
      <c r="DC535" s="625"/>
      <c r="DD535" s="625"/>
      <c r="DE535" s="625"/>
      <c r="DF535" s="625"/>
      <c r="DG535" s="625"/>
      <c r="DH535" s="625"/>
      <c r="DI535" s="625"/>
      <c r="DJ535" s="625"/>
      <c r="DK535" s="625"/>
      <c r="DL535" s="625"/>
      <c r="DM535" s="625"/>
      <c r="DN535" s="625"/>
      <c r="DO535" s="625"/>
      <c r="DP535" s="625"/>
    </row>
    <row r="536" spans="1:120" ht="38.25" customHeight="1">
      <c r="A536" s="54">
        <v>0</v>
      </c>
      <c r="B536" s="54">
        <v>281</v>
      </c>
      <c r="C536" s="59" t="s">
        <v>99</v>
      </c>
      <c r="D536" s="56">
        <v>2021</v>
      </c>
      <c r="E536" s="56" t="s">
        <v>2351</v>
      </c>
      <c r="F536" s="65">
        <v>44372</v>
      </c>
      <c r="G536" s="368" t="s">
        <v>7931</v>
      </c>
      <c r="H536" s="59" t="s">
        <v>102</v>
      </c>
      <c r="I536" s="58" t="s">
        <v>3760</v>
      </c>
      <c r="J536" s="58" t="s">
        <v>3761</v>
      </c>
      <c r="K536" s="58" t="s">
        <v>3762</v>
      </c>
      <c r="L536" s="60" t="s">
        <v>146</v>
      </c>
      <c r="M536" s="368" t="s">
        <v>7770</v>
      </c>
      <c r="N536" s="747"/>
      <c r="O536" s="90">
        <v>1</v>
      </c>
      <c r="P536" s="81" t="s">
        <v>7759</v>
      </c>
      <c r="Q536" s="59" t="s">
        <v>109</v>
      </c>
      <c r="R536" s="81" t="s">
        <v>2398</v>
      </c>
      <c r="S536" s="134">
        <v>44410</v>
      </c>
      <c r="T536" s="134">
        <v>44438</v>
      </c>
      <c r="U536" s="60"/>
      <c r="V536" s="54"/>
      <c r="W536" s="65">
        <v>44438</v>
      </c>
      <c r="X536" s="54"/>
      <c r="Y536" s="62"/>
      <c r="Z536" s="54"/>
      <c r="AA536" s="62"/>
      <c r="AB536" s="62"/>
      <c r="AC536" s="62"/>
      <c r="AD536" s="62"/>
      <c r="AE536" s="54"/>
      <c r="AF536" s="57"/>
      <c r="AG536" s="70"/>
      <c r="AH536" s="626"/>
      <c r="AI536" s="54"/>
      <c r="AJ536" s="62"/>
      <c r="AK536" s="56"/>
      <c r="AL536" s="62"/>
      <c r="AM536" s="54"/>
      <c r="AN536" s="54"/>
      <c r="AO536" s="62"/>
      <c r="AP536" s="54"/>
      <c r="AQ536" s="62"/>
      <c r="AR536" s="62"/>
      <c r="AS536" s="62"/>
      <c r="AT536" s="62"/>
      <c r="AU536" s="54"/>
      <c r="AV536" s="54"/>
      <c r="AW536" s="62"/>
      <c r="AX536" s="62"/>
      <c r="AY536" s="54"/>
      <c r="AZ536" s="62"/>
      <c r="BA536" s="56"/>
      <c r="BB536" s="54"/>
      <c r="BC536" s="54"/>
      <c r="BD536" s="54"/>
      <c r="BE536" s="62"/>
      <c r="BF536" s="62"/>
      <c r="BG536" s="54"/>
      <c r="BH536" s="631"/>
      <c r="BI536" s="56"/>
      <c r="BJ536" s="54"/>
      <c r="BK536" s="54"/>
      <c r="BL536" s="71">
        <v>44500</v>
      </c>
      <c r="BM536" s="368" t="s">
        <v>951</v>
      </c>
      <c r="BN536" s="68">
        <v>0.8</v>
      </c>
      <c r="BO536" s="71">
        <v>44508</v>
      </c>
      <c r="BP536" s="368" t="s">
        <v>7949</v>
      </c>
      <c r="BQ536" s="56" t="s">
        <v>126</v>
      </c>
      <c r="BR536" s="71">
        <v>44519</v>
      </c>
      <c r="BS536" s="368" t="s">
        <v>7942</v>
      </c>
      <c r="BT536" s="54" t="s">
        <v>128</v>
      </c>
      <c r="BU536" s="68">
        <v>0.8</v>
      </c>
      <c r="BV536" s="54" t="s">
        <v>115</v>
      </c>
      <c r="BW536" s="54"/>
      <c r="BX536" s="54"/>
      <c r="BY536" s="54"/>
      <c r="BZ536" s="89">
        <v>44635</v>
      </c>
      <c r="CA536" s="623" t="s">
        <v>7950</v>
      </c>
      <c r="CB536" s="81" t="s">
        <v>597</v>
      </c>
      <c r="CC536" s="74">
        <v>1</v>
      </c>
      <c r="CD536" s="54" t="s">
        <v>257</v>
      </c>
      <c r="CE536" s="54"/>
      <c r="CF536" s="54"/>
      <c r="CG536" s="54"/>
      <c r="CH536" s="54"/>
      <c r="CI536" s="54"/>
      <c r="CJ536" s="54"/>
      <c r="CK536" s="54"/>
      <c r="CL536" s="54"/>
      <c r="CM536" s="54"/>
      <c r="CN536" s="54"/>
      <c r="CO536" s="60" t="s">
        <v>260</v>
      </c>
      <c r="CP536" s="60" t="s">
        <v>260</v>
      </c>
      <c r="CQ536" s="54" t="s">
        <v>4218</v>
      </c>
      <c r="CR536" s="67" t="s">
        <v>3767</v>
      </c>
      <c r="CS536" s="56" t="s">
        <v>597</v>
      </c>
      <c r="CT536" s="71">
        <v>44635</v>
      </c>
      <c r="CU536" s="54" t="s">
        <v>310</v>
      </c>
      <c r="CV536" s="748" t="s">
        <v>7951</v>
      </c>
      <c r="CW536" s="625"/>
      <c r="CX536" s="625"/>
      <c r="CY536" s="625"/>
      <c r="CZ536" s="625"/>
      <c r="DA536" s="625"/>
      <c r="DB536" s="625"/>
      <c r="DC536" s="625"/>
      <c r="DD536" s="625"/>
      <c r="DE536" s="625"/>
      <c r="DF536" s="625"/>
      <c r="DG536" s="625"/>
      <c r="DH536" s="625"/>
      <c r="DI536" s="625"/>
      <c r="DJ536" s="625"/>
      <c r="DK536" s="625"/>
      <c r="DL536" s="625"/>
      <c r="DM536" s="625"/>
      <c r="DN536" s="625"/>
      <c r="DO536" s="625"/>
      <c r="DP536" s="625"/>
    </row>
    <row r="537" spans="1:120" ht="38.25" customHeight="1">
      <c r="A537" s="54">
        <v>0</v>
      </c>
      <c r="B537" s="54">
        <v>282</v>
      </c>
      <c r="C537" s="59" t="s">
        <v>99</v>
      </c>
      <c r="D537" s="56">
        <v>2021</v>
      </c>
      <c r="E537" s="56" t="s">
        <v>2351</v>
      </c>
      <c r="F537" s="65">
        <v>44372</v>
      </c>
      <c r="G537" s="368" t="s">
        <v>7931</v>
      </c>
      <c r="H537" s="59" t="s">
        <v>102</v>
      </c>
      <c r="I537" s="58" t="s">
        <v>3760</v>
      </c>
      <c r="J537" s="58" t="s">
        <v>3761</v>
      </c>
      <c r="K537" s="58" t="s">
        <v>3762</v>
      </c>
      <c r="L537" s="60" t="s">
        <v>146</v>
      </c>
      <c r="M537" s="368" t="s">
        <v>7773</v>
      </c>
      <c r="N537" s="747"/>
      <c r="O537" s="74">
        <v>1</v>
      </c>
      <c r="P537" s="81" t="s">
        <v>7774</v>
      </c>
      <c r="Q537" s="59" t="s">
        <v>109</v>
      </c>
      <c r="R537" s="81" t="s">
        <v>2398</v>
      </c>
      <c r="S537" s="134">
        <v>44440</v>
      </c>
      <c r="T537" s="134">
        <v>44469</v>
      </c>
      <c r="U537" s="60"/>
      <c r="V537" s="54"/>
      <c r="W537" s="65">
        <v>44469</v>
      </c>
      <c r="X537" s="54"/>
      <c r="Y537" s="62"/>
      <c r="Z537" s="54"/>
      <c r="AA537" s="62"/>
      <c r="AB537" s="62"/>
      <c r="AC537" s="62"/>
      <c r="AD537" s="62"/>
      <c r="AE537" s="54"/>
      <c r="AF537" s="57"/>
      <c r="AG537" s="70"/>
      <c r="AH537" s="626"/>
      <c r="AI537" s="54"/>
      <c r="AJ537" s="62"/>
      <c r="AK537" s="56"/>
      <c r="AL537" s="62"/>
      <c r="AM537" s="54"/>
      <c r="AN537" s="54"/>
      <c r="AO537" s="62"/>
      <c r="AP537" s="54"/>
      <c r="AQ537" s="62"/>
      <c r="AR537" s="62"/>
      <c r="AS537" s="62"/>
      <c r="AT537" s="62"/>
      <c r="AU537" s="54"/>
      <c r="AV537" s="54"/>
      <c r="AW537" s="62"/>
      <c r="AX537" s="62"/>
      <c r="AY537" s="54"/>
      <c r="AZ537" s="62"/>
      <c r="BA537" s="56"/>
      <c r="BB537" s="54"/>
      <c r="BC537" s="54"/>
      <c r="BD537" s="54"/>
      <c r="BE537" s="62"/>
      <c r="BF537" s="62"/>
      <c r="BG537" s="54"/>
      <c r="BH537" s="631"/>
      <c r="BI537" s="56"/>
      <c r="BJ537" s="54"/>
      <c r="BK537" s="54"/>
      <c r="BL537" s="71">
        <v>44500</v>
      </c>
      <c r="BM537" s="368" t="s">
        <v>7952</v>
      </c>
      <c r="BN537" s="68">
        <v>0.8</v>
      </c>
      <c r="BO537" s="71">
        <v>44508</v>
      </c>
      <c r="BP537" s="368" t="s">
        <v>7953</v>
      </c>
      <c r="BQ537" s="56" t="s">
        <v>126</v>
      </c>
      <c r="BR537" s="71">
        <v>44519</v>
      </c>
      <c r="BS537" s="368" t="s">
        <v>7954</v>
      </c>
      <c r="BT537" s="54" t="s">
        <v>128</v>
      </c>
      <c r="BU537" s="68">
        <v>0</v>
      </c>
      <c r="BV537" s="54" t="s">
        <v>115</v>
      </c>
      <c r="BW537" s="54"/>
      <c r="BX537" s="54"/>
      <c r="BY537" s="54"/>
      <c r="BZ537" s="89">
        <v>44635</v>
      </c>
      <c r="CA537" s="623" t="s">
        <v>7955</v>
      </c>
      <c r="CB537" s="81" t="s">
        <v>597</v>
      </c>
      <c r="CC537" s="74">
        <v>1</v>
      </c>
      <c r="CD537" s="54" t="s">
        <v>257</v>
      </c>
      <c r="CE537" s="54"/>
      <c r="CF537" s="54"/>
      <c r="CG537" s="54"/>
      <c r="CH537" s="54"/>
      <c r="CI537" s="54"/>
      <c r="CJ537" s="54"/>
      <c r="CK537" s="54"/>
      <c r="CL537" s="54"/>
      <c r="CM537" s="54"/>
      <c r="CN537" s="54"/>
      <c r="CO537" s="60" t="s">
        <v>260</v>
      </c>
      <c r="CP537" s="60" t="s">
        <v>260</v>
      </c>
      <c r="CQ537" s="54" t="s">
        <v>4218</v>
      </c>
      <c r="CR537" s="67" t="s">
        <v>3767</v>
      </c>
      <c r="CS537" s="56" t="s">
        <v>597</v>
      </c>
      <c r="CT537" s="71">
        <v>44635</v>
      </c>
      <c r="CU537" s="54" t="s">
        <v>310</v>
      </c>
      <c r="CV537" s="748" t="s">
        <v>7956</v>
      </c>
      <c r="CW537" s="625"/>
      <c r="CX537" s="625"/>
      <c r="CY537" s="625"/>
      <c r="CZ537" s="625"/>
      <c r="DA537" s="625"/>
      <c r="DB537" s="625"/>
      <c r="DC537" s="625"/>
      <c r="DD537" s="625"/>
      <c r="DE537" s="625"/>
      <c r="DF537" s="625"/>
      <c r="DG537" s="625"/>
      <c r="DH537" s="625"/>
      <c r="DI537" s="625"/>
      <c r="DJ537" s="625"/>
      <c r="DK537" s="625"/>
      <c r="DL537" s="625"/>
      <c r="DM537" s="625"/>
      <c r="DN537" s="625"/>
      <c r="DO537" s="625"/>
      <c r="DP537" s="625"/>
    </row>
    <row r="538" spans="1:120" ht="38.25" customHeight="1">
      <c r="A538" s="54">
        <v>399</v>
      </c>
      <c r="B538" s="54">
        <v>283</v>
      </c>
      <c r="C538" s="59" t="s">
        <v>99</v>
      </c>
      <c r="D538" s="56">
        <v>2021</v>
      </c>
      <c r="E538" s="56" t="s">
        <v>2351</v>
      </c>
      <c r="F538" s="65">
        <v>44372</v>
      </c>
      <c r="G538" s="368" t="s">
        <v>7957</v>
      </c>
      <c r="H538" s="59" t="s">
        <v>102</v>
      </c>
      <c r="I538" s="58" t="s">
        <v>3760</v>
      </c>
      <c r="J538" s="58" t="s">
        <v>3761</v>
      </c>
      <c r="K538" s="58" t="s">
        <v>3762</v>
      </c>
      <c r="L538" s="60" t="s">
        <v>146</v>
      </c>
      <c r="M538" s="368" t="s">
        <v>7932</v>
      </c>
      <c r="N538" s="747"/>
      <c r="O538" s="90">
        <v>1</v>
      </c>
      <c r="P538" s="81" t="s">
        <v>3771</v>
      </c>
      <c r="Q538" s="59" t="s">
        <v>109</v>
      </c>
      <c r="R538" s="81" t="s">
        <v>2398</v>
      </c>
      <c r="S538" s="134">
        <v>44410</v>
      </c>
      <c r="T538" s="134">
        <v>44438</v>
      </c>
      <c r="U538" s="60"/>
      <c r="V538" s="54"/>
      <c r="W538" s="65">
        <v>44438</v>
      </c>
      <c r="X538" s="54"/>
      <c r="Y538" s="62"/>
      <c r="Z538" s="54"/>
      <c r="AA538" s="62"/>
      <c r="AB538" s="62"/>
      <c r="AC538" s="62"/>
      <c r="AD538" s="62"/>
      <c r="AE538" s="54"/>
      <c r="AF538" s="71">
        <v>44610</v>
      </c>
      <c r="AG538" s="368" t="s">
        <v>937</v>
      </c>
      <c r="AH538" s="68">
        <v>0.9</v>
      </c>
      <c r="AI538" s="54"/>
      <c r="AJ538" s="62"/>
      <c r="AK538" s="56"/>
      <c r="AL538" s="62"/>
      <c r="AM538" s="54"/>
      <c r="AN538" s="54"/>
      <c r="AO538" s="62"/>
      <c r="AP538" s="54"/>
      <c r="AQ538" s="62"/>
      <c r="AR538" s="62"/>
      <c r="AS538" s="62"/>
      <c r="AT538" s="62"/>
      <c r="AU538" s="54"/>
      <c r="AV538" s="54"/>
      <c r="AW538" s="62"/>
      <c r="AX538" s="62"/>
      <c r="AY538" s="54"/>
      <c r="AZ538" s="62"/>
      <c r="BA538" s="56"/>
      <c r="BB538" s="54"/>
      <c r="BC538" s="54"/>
      <c r="BD538" s="54"/>
      <c r="BE538" s="62"/>
      <c r="BF538" s="62"/>
      <c r="BG538" s="54"/>
      <c r="BH538" s="631"/>
      <c r="BI538" s="56"/>
      <c r="BJ538" s="54"/>
      <c r="BK538" s="54"/>
      <c r="BL538" s="71">
        <v>44500</v>
      </c>
      <c r="BM538" s="368" t="s">
        <v>7958</v>
      </c>
      <c r="BN538" s="68">
        <v>0.8</v>
      </c>
      <c r="BO538" s="71">
        <v>44508</v>
      </c>
      <c r="BP538" s="368" t="s">
        <v>7959</v>
      </c>
      <c r="BQ538" s="56" t="s">
        <v>126</v>
      </c>
      <c r="BR538" s="71">
        <v>44519</v>
      </c>
      <c r="BS538" s="368" t="s">
        <v>7960</v>
      </c>
      <c r="BT538" s="54" t="s">
        <v>128</v>
      </c>
      <c r="BU538" s="68">
        <v>0.8</v>
      </c>
      <c r="BV538" s="54" t="s">
        <v>115</v>
      </c>
      <c r="BW538" s="71">
        <v>44610</v>
      </c>
      <c r="BX538" s="368" t="s">
        <v>937</v>
      </c>
      <c r="BY538" s="68">
        <v>0.9</v>
      </c>
      <c r="BZ538" s="89">
        <v>44635</v>
      </c>
      <c r="CA538" s="623" t="s">
        <v>7961</v>
      </c>
      <c r="CB538" s="81" t="s">
        <v>597</v>
      </c>
      <c r="CC538" s="74">
        <v>1</v>
      </c>
      <c r="CD538" s="68" t="s">
        <v>257</v>
      </c>
      <c r="CE538" s="68"/>
      <c r="CF538" s="68"/>
      <c r="CG538" s="68"/>
      <c r="CH538" s="68"/>
      <c r="CI538" s="68"/>
      <c r="CJ538" s="68"/>
      <c r="CK538" s="68"/>
      <c r="CL538" s="68"/>
      <c r="CM538" s="68"/>
      <c r="CN538" s="68"/>
      <c r="CO538" s="60" t="s">
        <v>260</v>
      </c>
      <c r="CP538" s="60" t="s">
        <v>260</v>
      </c>
      <c r="CQ538" s="54" t="s">
        <v>4218</v>
      </c>
      <c r="CR538" s="67" t="s">
        <v>3767</v>
      </c>
      <c r="CS538" s="56" t="s">
        <v>597</v>
      </c>
      <c r="CT538" s="71">
        <v>44635</v>
      </c>
      <c r="CU538" s="54" t="s">
        <v>310</v>
      </c>
      <c r="CV538" s="748" t="s">
        <v>7962</v>
      </c>
      <c r="CW538" s="625"/>
      <c r="CX538" s="625"/>
      <c r="CY538" s="625"/>
      <c r="CZ538" s="625"/>
      <c r="DA538" s="625"/>
      <c r="DB538" s="625"/>
      <c r="DC538" s="625"/>
      <c r="DD538" s="625"/>
      <c r="DE538" s="625"/>
      <c r="DF538" s="625"/>
      <c r="DG538" s="625"/>
      <c r="DH538" s="625"/>
      <c r="DI538" s="625"/>
      <c r="DJ538" s="625"/>
      <c r="DK538" s="625"/>
      <c r="DL538" s="625"/>
      <c r="DM538" s="625"/>
      <c r="DN538" s="625"/>
      <c r="DO538" s="625"/>
      <c r="DP538" s="625"/>
    </row>
    <row r="539" spans="1:120" ht="38.25" customHeight="1">
      <c r="A539" s="54">
        <v>0</v>
      </c>
      <c r="B539" s="54">
        <v>284</v>
      </c>
      <c r="C539" s="59" t="s">
        <v>99</v>
      </c>
      <c r="D539" s="56">
        <v>2021</v>
      </c>
      <c r="E539" s="56" t="s">
        <v>2351</v>
      </c>
      <c r="F539" s="65">
        <v>44372</v>
      </c>
      <c r="G539" s="368" t="s">
        <v>7957</v>
      </c>
      <c r="H539" s="59" t="s">
        <v>102</v>
      </c>
      <c r="I539" s="58" t="s">
        <v>3760</v>
      </c>
      <c r="J539" s="58" t="s">
        <v>3761</v>
      </c>
      <c r="K539" s="58" t="s">
        <v>3762</v>
      </c>
      <c r="L539" s="60" t="s">
        <v>146</v>
      </c>
      <c r="M539" s="368" t="s">
        <v>7758</v>
      </c>
      <c r="N539" s="747"/>
      <c r="O539" s="90">
        <v>1</v>
      </c>
      <c r="P539" s="81" t="s">
        <v>7759</v>
      </c>
      <c r="Q539" s="59" t="s">
        <v>109</v>
      </c>
      <c r="R539" s="81" t="s">
        <v>2398</v>
      </c>
      <c r="S539" s="134">
        <v>44410</v>
      </c>
      <c r="T539" s="134">
        <v>44438</v>
      </c>
      <c r="U539" s="60"/>
      <c r="V539" s="54"/>
      <c r="W539" s="65">
        <v>44438</v>
      </c>
      <c r="X539" s="54"/>
      <c r="Y539" s="62"/>
      <c r="Z539" s="54"/>
      <c r="AA539" s="62"/>
      <c r="AB539" s="62"/>
      <c r="AC539" s="62"/>
      <c r="AD539" s="62"/>
      <c r="AE539" s="54"/>
      <c r="AF539" s="57"/>
      <c r="AG539" s="70"/>
      <c r="AH539" s="626"/>
      <c r="AI539" s="54"/>
      <c r="AJ539" s="62"/>
      <c r="AK539" s="56"/>
      <c r="AL539" s="62"/>
      <c r="AM539" s="54"/>
      <c r="AN539" s="54"/>
      <c r="AO539" s="62"/>
      <c r="AP539" s="54"/>
      <c r="AQ539" s="62"/>
      <c r="AR539" s="62"/>
      <c r="AS539" s="62"/>
      <c r="AT539" s="62"/>
      <c r="AU539" s="54"/>
      <c r="AV539" s="54"/>
      <c r="AW539" s="62"/>
      <c r="AX539" s="62"/>
      <c r="AY539" s="54"/>
      <c r="AZ539" s="62"/>
      <c r="BA539" s="56"/>
      <c r="BB539" s="54"/>
      <c r="BC539" s="54"/>
      <c r="BD539" s="71"/>
      <c r="BE539" s="368"/>
      <c r="BF539" s="68"/>
      <c r="BG539" s="54"/>
      <c r="BH539" s="631"/>
      <c r="BI539" s="56"/>
      <c r="BJ539" s="54"/>
      <c r="BK539" s="54"/>
      <c r="BL539" s="71">
        <v>44500</v>
      </c>
      <c r="BM539" s="368" t="s">
        <v>7937</v>
      </c>
      <c r="BN539" s="68">
        <v>0.7</v>
      </c>
      <c r="BO539" s="71">
        <v>44508</v>
      </c>
      <c r="BP539" s="368" t="s">
        <v>7938</v>
      </c>
      <c r="BQ539" s="56" t="s">
        <v>126</v>
      </c>
      <c r="BR539" s="71">
        <v>44519</v>
      </c>
      <c r="BS539" s="368" t="s">
        <v>7942</v>
      </c>
      <c r="BT539" s="54" t="s">
        <v>128</v>
      </c>
      <c r="BU539" s="68">
        <v>0.7</v>
      </c>
      <c r="BV539" s="54" t="s">
        <v>115</v>
      </c>
      <c r="BW539" s="71">
        <v>44610</v>
      </c>
      <c r="BX539" s="368" t="s">
        <v>7937</v>
      </c>
      <c r="BY539" s="68">
        <v>0.9</v>
      </c>
      <c r="BZ539" s="89">
        <v>44635</v>
      </c>
      <c r="CA539" s="623" t="s">
        <v>7963</v>
      </c>
      <c r="CB539" s="81" t="s">
        <v>597</v>
      </c>
      <c r="CC539" s="74">
        <v>1</v>
      </c>
      <c r="CD539" s="68" t="s">
        <v>257</v>
      </c>
      <c r="CE539" s="68"/>
      <c r="CF539" s="68"/>
      <c r="CG539" s="68"/>
      <c r="CH539" s="68"/>
      <c r="CI539" s="68"/>
      <c r="CJ539" s="68"/>
      <c r="CK539" s="68"/>
      <c r="CL539" s="68"/>
      <c r="CM539" s="68"/>
      <c r="CN539" s="68"/>
      <c r="CO539" s="60" t="s">
        <v>260</v>
      </c>
      <c r="CP539" s="60" t="s">
        <v>260</v>
      </c>
      <c r="CQ539" s="54" t="s">
        <v>4218</v>
      </c>
      <c r="CR539" s="67" t="s">
        <v>3767</v>
      </c>
      <c r="CS539" s="56" t="s">
        <v>597</v>
      </c>
      <c r="CT539" s="71">
        <v>44635</v>
      </c>
      <c r="CU539" s="54" t="s">
        <v>310</v>
      </c>
      <c r="CV539" s="748" t="s">
        <v>7964</v>
      </c>
      <c r="CW539" s="625"/>
      <c r="CX539" s="625"/>
      <c r="CY539" s="625"/>
      <c r="CZ539" s="625"/>
      <c r="DA539" s="625"/>
      <c r="DB539" s="625"/>
      <c r="DC539" s="625"/>
      <c r="DD539" s="625"/>
      <c r="DE539" s="625"/>
      <c r="DF539" s="625"/>
      <c r="DG539" s="625"/>
      <c r="DH539" s="625"/>
      <c r="DI539" s="625"/>
      <c r="DJ539" s="625"/>
      <c r="DK539" s="625"/>
      <c r="DL539" s="625"/>
      <c r="DM539" s="625"/>
      <c r="DN539" s="625"/>
      <c r="DO539" s="625"/>
      <c r="DP539" s="625"/>
    </row>
    <row r="540" spans="1:120" ht="38.25" customHeight="1">
      <c r="A540" s="54">
        <v>0</v>
      </c>
      <c r="B540" s="54">
        <v>285</v>
      </c>
      <c r="C540" s="59" t="s">
        <v>99</v>
      </c>
      <c r="D540" s="56">
        <v>2021</v>
      </c>
      <c r="E540" s="56" t="s">
        <v>2351</v>
      </c>
      <c r="F540" s="65">
        <v>44372</v>
      </c>
      <c r="G540" s="368" t="s">
        <v>7957</v>
      </c>
      <c r="H540" s="59" t="s">
        <v>102</v>
      </c>
      <c r="I540" s="58" t="s">
        <v>3760</v>
      </c>
      <c r="J540" s="58" t="s">
        <v>3761</v>
      </c>
      <c r="K540" s="58" t="s">
        <v>3762</v>
      </c>
      <c r="L540" s="60" t="s">
        <v>146</v>
      </c>
      <c r="M540" s="368" t="s">
        <v>7762</v>
      </c>
      <c r="N540" s="747"/>
      <c r="O540" s="90">
        <v>1</v>
      </c>
      <c r="P540" s="81" t="s">
        <v>7763</v>
      </c>
      <c r="Q540" s="59" t="s">
        <v>109</v>
      </c>
      <c r="R540" s="81" t="s">
        <v>2398</v>
      </c>
      <c r="S540" s="134">
        <v>44410</v>
      </c>
      <c r="T540" s="134">
        <v>44438</v>
      </c>
      <c r="U540" s="60"/>
      <c r="V540" s="54"/>
      <c r="W540" s="65">
        <v>44438</v>
      </c>
      <c r="X540" s="54"/>
      <c r="Y540" s="62"/>
      <c r="Z540" s="54"/>
      <c r="AA540" s="62"/>
      <c r="AB540" s="62"/>
      <c r="AC540" s="62"/>
      <c r="AD540" s="62"/>
      <c r="AE540" s="54"/>
      <c r="AF540" s="57"/>
      <c r="AG540" s="70"/>
      <c r="AH540" s="626"/>
      <c r="AI540" s="54"/>
      <c r="AJ540" s="62"/>
      <c r="AK540" s="56"/>
      <c r="AL540" s="62"/>
      <c r="AM540" s="54"/>
      <c r="AN540" s="54"/>
      <c r="AO540" s="62"/>
      <c r="AP540" s="54"/>
      <c r="AQ540" s="62"/>
      <c r="AR540" s="62"/>
      <c r="AS540" s="62"/>
      <c r="AT540" s="62"/>
      <c r="AU540" s="54"/>
      <c r="AV540" s="54"/>
      <c r="AW540" s="62"/>
      <c r="AX540" s="62"/>
      <c r="AY540" s="54"/>
      <c r="AZ540" s="62"/>
      <c r="BA540" s="56"/>
      <c r="BB540" s="54"/>
      <c r="BC540" s="54"/>
      <c r="BD540" s="54"/>
      <c r="BE540" s="62"/>
      <c r="BF540" s="62"/>
      <c r="BG540" s="54"/>
      <c r="BH540" s="631"/>
      <c r="BI540" s="56"/>
      <c r="BJ540" s="54"/>
      <c r="BK540" s="54"/>
      <c r="BL540" s="71">
        <v>44500</v>
      </c>
      <c r="BM540" s="368" t="s">
        <v>7937</v>
      </c>
      <c r="BN540" s="68">
        <v>0.7</v>
      </c>
      <c r="BO540" s="71">
        <v>44508</v>
      </c>
      <c r="BP540" s="368" t="s">
        <v>7938</v>
      </c>
      <c r="BQ540" s="56" t="s">
        <v>126</v>
      </c>
      <c r="BR540" s="71">
        <v>44519</v>
      </c>
      <c r="BS540" s="368" t="s">
        <v>7942</v>
      </c>
      <c r="BT540" s="54" t="s">
        <v>128</v>
      </c>
      <c r="BU540" s="68">
        <v>0.7</v>
      </c>
      <c r="BV540" s="54" t="s">
        <v>115</v>
      </c>
      <c r="BW540" s="71">
        <v>44610</v>
      </c>
      <c r="BX540" s="368" t="s">
        <v>7937</v>
      </c>
      <c r="BY540" s="68">
        <v>0.9</v>
      </c>
      <c r="BZ540" s="89">
        <v>44635</v>
      </c>
      <c r="CA540" s="623" t="s">
        <v>7965</v>
      </c>
      <c r="CB540" s="81" t="s">
        <v>597</v>
      </c>
      <c r="CC540" s="74">
        <v>1</v>
      </c>
      <c r="CD540" s="68" t="s">
        <v>257</v>
      </c>
      <c r="CE540" s="68"/>
      <c r="CF540" s="68"/>
      <c r="CG540" s="68"/>
      <c r="CH540" s="68"/>
      <c r="CI540" s="68"/>
      <c r="CJ540" s="68"/>
      <c r="CK540" s="68"/>
      <c r="CL540" s="68"/>
      <c r="CM540" s="68"/>
      <c r="CN540" s="68"/>
      <c r="CO540" s="60" t="s">
        <v>260</v>
      </c>
      <c r="CP540" s="60" t="s">
        <v>260</v>
      </c>
      <c r="CQ540" s="54" t="s">
        <v>4218</v>
      </c>
      <c r="CR540" s="67" t="s">
        <v>3767</v>
      </c>
      <c r="CS540" s="56" t="s">
        <v>597</v>
      </c>
      <c r="CT540" s="71">
        <v>44635</v>
      </c>
      <c r="CU540" s="54" t="s">
        <v>310</v>
      </c>
      <c r="CV540" s="748" t="s">
        <v>7966</v>
      </c>
      <c r="CW540" s="625"/>
      <c r="CX540" s="625"/>
      <c r="CY540" s="625"/>
      <c r="CZ540" s="625"/>
      <c r="DA540" s="625"/>
      <c r="DB540" s="625"/>
      <c r="DC540" s="625"/>
      <c r="DD540" s="625"/>
      <c r="DE540" s="625"/>
      <c r="DF540" s="625"/>
      <c r="DG540" s="625"/>
      <c r="DH540" s="625"/>
      <c r="DI540" s="625"/>
      <c r="DJ540" s="625"/>
      <c r="DK540" s="625"/>
      <c r="DL540" s="625"/>
      <c r="DM540" s="625"/>
      <c r="DN540" s="625"/>
      <c r="DO540" s="625"/>
      <c r="DP540" s="625"/>
    </row>
    <row r="541" spans="1:120" ht="38.25" customHeight="1">
      <c r="A541" s="54">
        <v>0</v>
      </c>
      <c r="B541" s="54">
        <v>286</v>
      </c>
      <c r="C541" s="59" t="s">
        <v>99</v>
      </c>
      <c r="D541" s="56">
        <v>2021</v>
      </c>
      <c r="E541" s="56" t="s">
        <v>2351</v>
      </c>
      <c r="F541" s="65">
        <v>44372</v>
      </c>
      <c r="G541" s="368" t="s">
        <v>7957</v>
      </c>
      <c r="H541" s="59" t="s">
        <v>102</v>
      </c>
      <c r="I541" s="58" t="s">
        <v>3760</v>
      </c>
      <c r="J541" s="58" t="s">
        <v>3761</v>
      </c>
      <c r="K541" s="58" t="s">
        <v>3762</v>
      </c>
      <c r="L541" s="60" t="s">
        <v>146</v>
      </c>
      <c r="M541" s="368" t="s">
        <v>7766</v>
      </c>
      <c r="N541" s="747"/>
      <c r="O541" s="90">
        <v>1</v>
      </c>
      <c r="P541" s="81" t="s">
        <v>7767</v>
      </c>
      <c r="Q541" s="59" t="s">
        <v>109</v>
      </c>
      <c r="R541" s="81" t="s">
        <v>2398</v>
      </c>
      <c r="S541" s="134">
        <v>44410</v>
      </c>
      <c r="T541" s="134">
        <v>44469</v>
      </c>
      <c r="U541" s="60"/>
      <c r="V541" s="54"/>
      <c r="W541" s="65">
        <v>44469</v>
      </c>
      <c r="X541" s="54"/>
      <c r="Y541" s="62"/>
      <c r="Z541" s="54"/>
      <c r="AA541" s="62"/>
      <c r="AB541" s="62"/>
      <c r="AC541" s="62"/>
      <c r="AD541" s="62"/>
      <c r="AE541" s="54"/>
      <c r="AF541" s="57"/>
      <c r="AG541" s="70"/>
      <c r="AH541" s="626"/>
      <c r="AI541" s="54"/>
      <c r="AJ541" s="62"/>
      <c r="AK541" s="56"/>
      <c r="AL541" s="62"/>
      <c r="AM541" s="54"/>
      <c r="AN541" s="54"/>
      <c r="AO541" s="62"/>
      <c r="AP541" s="54"/>
      <c r="AQ541" s="62"/>
      <c r="AR541" s="62"/>
      <c r="AS541" s="62"/>
      <c r="AT541" s="62"/>
      <c r="AU541" s="54"/>
      <c r="AV541" s="54"/>
      <c r="AW541" s="62"/>
      <c r="AX541" s="62"/>
      <c r="AY541" s="54"/>
      <c r="AZ541" s="62"/>
      <c r="BA541" s="56"/>
      <c r="BB541" s="54"/>
      <c r="BC541" s="54"/>
      <c r="BD541" s="54"/>
      <c r="BE541" s="62"/>
      <c r="BF541" s="62"/>
      <c r="BG541" s="54"/>
      <c r="BH541" s="631"/>
      <c r="BI541" s="56"/>
      <c r="BJ541" s="54"/>
      <c r="BK541" s="54"/>
      <c r="BL541" s="71">
        <v>44500</v>
      </c>
      <c r="BM541" s="368" t="s">
        <v>7967</v>
      </c>
      <c r="BN541" s="68">
        <v>0.8</v>
      </c>
      <c r="BO541" s="71">
        <v>44508</v>
      </c>
      <c r="BP541" s="368" t="s">
        <v>7968</v>
      </c>
      <c r="BQ541" s="56" t="s">
        <v>126</v>
      </c>
      <c r="BR541" s="71">
        <v>44519</v>
      </c>
      <c r="BS541" s="368" t="s">
        <v>7969</v>
      </c>
      <c r="BT541" s="54" t="s">
        <v>128</v>
      </c>
      <c r="BU541" s="68">
        <v>0.8</v>
      </c>
      <c r="BV541" s="54" t="s">
        <v>115</v>
      </c>
      <c r="BW541" s="71">
        <v>44610</v>
      </c>
      <c r="BX541" s="368" t="s">
        <v>7937</v>
      </c>
      <c r="BY541" s="68">
        <v>0.9</v>
      </c>
      <c r="BZ541" s="89">
        <v>44635</v>
      </c>
      <c r="CA541" s="623" t="s">
        <v>7970</v>
      </c>
      <c r="CB541" s="81" t="s">
        <v>597</v>
      </c>
      <c r="CC541" s="74">
        <v>1</v>
      </c>
      <c r="CD541" s="68" t="s">
        <v>257</v>
      </c>
      <c r="CE541" s="68"/>
      <c r="CF541" s="68"/>
      <c r="CG541" s="68"/>
      <c r="CH541" s="68"/>
      <c r="CI541" s="68"/>
      <c r="CJ541" s="68"/>
      <c r="CK541" s="68"/>
      <c r="CL541" s="68"/>
      <c r="CM541" s="68"/>
      <c r="CN541" s="68"/>
      <c r="CO541" s="60" t="s">
        <v>260</v>
      </c>
      <c r="CP541" s="60" t="s">
        <v>260</v>
      </c>
      <c r="CQ541" s="54" t="s">
        <v>4218</v>
      </c>
      <c r="CR541" s="67" t="s">
        <v>3767</v>
      </c>
      <c r="CS541" s="56" t="s">
        <v>597</v>
      </c>
      <c r="CT541" s="71">
        <v>44635</v>
      </c>
      <c r="CU541" s="54" t="s">
        <v>310</v>
      </c>
      <c r="CV541" s="748" t="s">
        <v>7971</v>
      </c>
      <c r="CW541" s="625"/>
      <c r="CX541" s="625"/>
      <c r="CY541" s="625"/>
      <c r="CZ541" s="625"/>
      <c r="DA541" s="625"/>
      <c r="DB541" s="625"/>
      <c r="DC541" s="625"/>
      <c r="DD541" s="625"/>
      <c r="DE541" s="625"/>
      <c r="DF541" s="625"/>
      <c r="DG541" s="625"/>
      <c r="DH541" s="625"/>
      <c r="DI541" s="625"/>
      <c r="DJ541" s="625"/>
      <c r="DK541" s="625"/>
      <c r="DL541" s="625"/>
      <c r="DM541" s="625"/>
      <c r="DN541" s="625"/>
      <c r="DO541" s="625"/>
      <c r="DP541" s="625"/>
    </row>
    <row r="542" spans="1:120" ht="38.25" customHeight="1">
      <c r="A542" s="54">
        <v>0</v>
      </c>
      <c r="B542" s="54">
        <v>287</v>
      </c>
      <c r="C542" s="59" t="s">
        <v>99</v>
      </c>
      <c r="D542" s="56">
        <v>2021</v>
      </c>
      <c r="E542" s="56" t="s">
        <v>2351</v>
      </c>
      <c r="F542" s="65">
        <v>44372</v>
      </c>
      <c r="G542" s="368" t="s">
        <v>7957</v>
      </c>
      <c r="H542" s="59" t="s">
        <v>102</v>
      </c>
      <c r="I542" s="58" t="s">
        <v>3760</v>
      </c>
      <c r="J542" s="58" t="s">
        <v>3761</v>
      </c>
      <c r="K542" s="58" t="s">
        <v>3762</v>
      </c>
      <c r="L542" s="60" t="s">
        <v>146</v>
      </c>
      <c r="M542" s="368" t="s">
        <v>7770</v>
      </c>
      <c r="N542" s="747"/>
      <c r="O542" s="90">
        <v>1</v>
      </c>
      <c r="P542" s="81" t="s">
        <v>7759</v>
      </c>
      <c r="Q542" s="59" t="s">
        <v>109</v>
      </c>
      <c r="R542" s="81" t="s">
        <v>2398</v>
      </c>
      <c r="S542" s="134">
        <v>44410</v>
      </c>
      <c r="T542" s="134">
        <v>44438</v>
      </c>
      <c r="U542" s="60"/>
      <c r="V542" s="54"/>
      <c r="W542" s="65">
        <v>44438</v>
      </c>
      <c r="X542" s="54"/>
      <c r="Y542" s="62"/>
      <c r="Z542" s="54"/>
      <c r="AA542" s="62"/>
      <c r="AB542" s="62"/>
      <c r="AC542" s="62"/>
      <c r="AD542" s="62"/>
      <c r="AE542" s="54"/>
      <c r="AF542" s="57"/>
      <c r="AG542" s="70"/>
      <c r="AH542" s="626"/>
      <c r="AI542" s="54"/>
      <c r="AJ542" s="62"/>
      <c r="AK542" s="56"/>
      <c r="AL542" s="62"/>
      <c r="AM542" s="54"/>
      <c r="AN542" s="54"/>
      <c r="AO542" s="62"/>
      <c r="AP542" s="54"/>
      <c r="AQ542" s="62"/>
      <c r="AR542" s="62"/>
      <c r="AS542" s="62"/>
      <c r="AT542" s="62"/>
      <c r="AU542" s="54"/>
      <c r="AV542" s="54"/>
      <c r="AW542" s="62"/>
      <c r="AX542" s="62"/>
      <c r="AY542" s="54"/>
      <c r="AZ542" s="62"/>
      <c r="BA542" s="56"/>
      <c r="BB542" s="54"/>
      <c r="BC542" s="54"/>
      <c r="BD542" s="54"/>
      <c r="BE542" s="62"/>
      <c r="BF542" s="62"/>
      <c r="BG542" s="54"/>
      <c r="BH542" s="631"/>
      <c r="BI542" s="56"/>
      <c r="BJ542" s="54"/>
      <c r="BK542" s="54"/>
      <c r="BL542" s="71">
        <v>44500</v>
      </c>
      <c r="BM542" s="368" t="s">
        <v>7972</v>
      </c>
      <c r="BN542" s="68">
        <v>1</v>
      </c>
      <c r="BO542" s="71">
        <v>44508</v>
      </c>
      <c r="BP542" s="368" t="s">
        <v>7973</v>
      </c>
      <c r="BQ542" s="56" t="s">
        <v>126</v>
      </c>
      <c r="BR542" s="71">
        <v>44519</v>
      </c>
      <c r="BS542" s="368" t="s">
        <v>7942</v>
      </c>
      <c r="BT542" s="54" t="s">
        <v>128</v>
      </c>
      <c r="BU542" s="68">
        <v>0.8</v>
      </c>
      <c r="BV542" s="54" t="s">
        <v>115</v>
      </c>
      <c r="BW542" s="71">
        <v>44610</v>
      </c>
      <c r="BX542" s="368" t="s">
        <v>951</v>
      </c>
      <c r="BY542" s="68">
        <v>0.9</v>
      </c>
      <c r="BZ542" s="89">
        <v>44635</v>
      </c>
      <c r="CA542" s="623" t="s">
        <v>7974</v>
      </c>
      <c r="CB542" s="81" t="s">
        <v>597</v>
      </c>
      <c r="CC542" s="74">
        <v>1</v>
      </c>
      <c r="CD542" s="68" t="s">
        <v>257</v>
      </c>
      <c r="CE542" s="68"/>
      <c r="CF542" s="68"/>
      <c r="CG542" s="68"/>
      <c r="CH542" s="68"/>
      <c r="CI542" s="68"/>
      <c r="CJ542" s="68"/>
      <c r="CK542" s="68"/>
      <c r="CL542" s="68"/>
      <c r="CM542" s="68"/>
      <c r="CN542" s="68"/>
      <c r="CO542" s="60" t="s">
        <v>260</v>
      </c>
      <c r="CP542" s="60" t="s">
        <v>260</v>
      </c>
      <c r="CQ542" s="54" t="s">
        <v>4218</v>
      </c>
      <c r="CR542" s="67" t="s">
        <v>3767</v>
      </c>
      <c r="CS542" s="56" t="s">
        <v>597</v>
      </c>
      <c r="CT542" s="71">
        <v>44635</v>
      </c>
      <c r="CU542" s="54" t="s">
        <v>310</v>
      </c>
      <c r="CV542" s="748" t="s">
        <v>7975</v>
      </c>
      <c r="CW542" s="625"/>
      <c r="CX542" s="625"/>
      <c r="CY542" s="625"/>
      <c r="CZ542" s="625"/>
      <c r="DA542" s="625"/>
      <c r="DB542" s="625"/>
      <c r="DC542" s="625"/>
      <c r="DD542" s="625"/>
      <c r="DE542" s="625"/>
      <c r="DF542" s="625"/>
      <c r="DG542" s="625"/>
      <c r="DH542" s="625"/>
      <c r="DI542" s="625"/>
      <c r="DJ542" s="625"/>
      <c r="DK542" s="625"/>
      <c r="DL542" s="625"/>
      <c r="DM542" s="625"/>
      <c r="DN542" s="625"/>
      <c r="DO542" s="625"/>
      <c r="DP542" s="625"/>
    </row>
    <row r="543" spans="1:120" ht="38.25" customHeight="1">
      <c r="A543" s="54">
        <v>0</v>
      </c>
      <c r="B543" s="54">
        <v>288</v>
      </c>
      <c r="C543" s="59" t="s">
        <v>99</v>
      </c>
      <c r="D543" s="56">
        <v>2021</v>
      </c>
      <c r="E543" s="56" t="s">
        <v>2351</v>
      </c>
      <c r="F543" s="65">
        <v>44372</v>
      </c>
      <c r="G543" s="368" t="s">
        <v>7957</v>
      </c>
      <c r="H543" s="59" t="s">
        <v>102</v>
      </c>
      <c r="I543" s="58" t="s">
        <v>3760</v>
      </c>
      <c r="J543" s="58" t="s">
        <v>3761</v>
      </c>
      <c r="K543" s="58" t="s">
        <v>3762</v>
      </c>
      <c r="L543" s="60" t="s">
        <v>146</v>
      </c>
      <c r="M543" s="368" t="s">
        <v>7773</v>
      </c>
      <c r="N543" s="747"/>
      <c r="O543" s="74">
        <v>1</v>
      </c>
      <c r="P543" s="81" t="s">
        <v>7774</v>
      </c>
      <c r="Q543" s="59" t="s">
        <v>109</v>
      </c>
      <c r="R543" s="81" t="s">
        <v>2398</v>
      </c>
      <c r="S543" s="134">
        <v>44440</v>
      </c>
      <c r="T543" s="134">
        <v>44469</v>
      </c>
      <c r="U543" s="60"/>
      <c r="V543" s="54"/>
      <c r="W543" s="65">
        <v>44469</v>
      </c>
      <c r="X543" s="54"/>
      <c r="Y543" s="62"/>
      <c r="Z543" s="54"/>
      <c r="AA543" s="62"/>
      <c r="AB543" s="62"/>
      <c r="AC543" s="62"/>
      <c r="AD543" s="62"/>
      <c r="AE543" s="54"/>
      <c r="AF543" s="57"/>
      <c r="AG543" s="70"/>
      <c r="AH543" s="626"/>
      <c r="AI543" s="54"/>
      <c r="AJ543" s="62"/>
      <c r="AK543" s="56"/>
      <c r="AL543" s="62"/>
      <c r="AM543" s="54"/>
      <c r="AN543" s="54"/>
      <c r="AO543" s="62"/>
      <c r="AP543" s="54"/>
      <c r="AQ543" s="62"/>
      <c r="AR543" s="62"/>
      <c r="AS543" s="62"/>
      <c r="AT543" s="62"/>
      <c r="AU543" s="54"/>
      <c r="AV543" s="54"/>
      <c r="AW543" s="62"/>
      <c r="AX543" s="62"/>
      <c r="AY543" s="54"/>
      <c r="AZ543" s="62"/>
      <c r="BA543" s="56"/>
      <c r="BB543" s="54"/>
      <c r="BC543" s="54"/>
      <c r="BD543" s="54"/>
      <c r="BE543" s="62"/>
      <c r="BF543" s="62"/>
      <c r="BG543" s="54"/>
      <c r="BH543" s="631"/>
      <c r="BI543" s="56"/>
      <c r="BJ543" s="54"/>
      <c r="BK543" s="54"/>
      <c r="BL543" s="71">
        <v>44500</v>
      </c>
      <c r="BM543" s="368" t="s">
        <v>7976</v>
      </c>
      <c r="BN543" s="68">
        <v>0</v>
      </c>
      <c r="BO543" s="71">
        <v>44508</v>
      </c>
      <c r="BP543" s="368" t="s">
        <v>7977</v>
      </c>
      <c r="BQ543" s="56" t="s">
        <v>126</v>
      </c>
      <c r="BR543" s="71">
        <v>44519</v>
      </c>
      <c r="BS543" s="368" t="s">
        <v>7954</v>
      </c>
      <c r="BT543" s="54" t="s">
        <v>128</v>
      </c>
      <c r="BU543" s="68">
        <v>0</v>
      </c>
      <c r="BV543" s="54" t="s">
        <v>115</v>
      </c>
      <c r="BW543" s="71">
        <v>44610</v>
      </c>
      <c r="BX543" s="368" t="s">
        <v>7952</v>
      </c>
      <c r="BY543" s="68">
        <v>0.9</v>
      </c>
      <c r="BZ543" s="89">
        <v>44635</v>
      </c>
      <c r="CA543" s="623" t="s">
        <v>7978</v>
      </c>
      <c r="CB543" s="81" t="s">
        <v>597</v>
      </c>
      <c r="CC543" s="74">
        <v>1</v>
      </c>
      <c r="CD543" s="68" t="s">
        <v>257</v>
      </c>
      <c r="CE543" s="68"/>
      <c r="CF543" s="68"/>
      <c r="CG543" s="68"/>
      <c r="CH543" s="68"/>
      <c r="CI543" s="68"/>
      <c r="CJ543" s="68"/>
      <c r="CK543" s="68"/>
      <c r="CL543" s="68"/>
      <c r="CM543" s="68"/>
      <c r="CN543" s="68"/>
      <c r="CO543" s="60" t="s">
        <v>260</v>
      </c>
      <c r="CP543" s="60" t="s">
        <v>260</v>
      </c>
      <c r="CQ543" s="54" t="s">
        <v>4218</v>
      </c>
      <c r="CR543" s="67" t="s">
        <v>3767</v>
      </c>
      <c r="CS543" s="56" t="s">
        <v>597</v>
      </c>
      <c r="CT543" s="71">
        <v>44635</v>
      </c>
      <c r="CU543" s="54" t="s">
        <v>310</v>
      </c>
      <c r="CV543" s="748" t="s">
        <v>7979</v>
      </c>
      <c r="CW543" s="625"/>
      <c r="CX543" s="625"/>
      <c r="CY543" s="625"/>
      <c r="CZ543" s="625"/>
      <c r="DA543" s="625"/>
      <c r="DB543" s="625"/>
      <c r="DC543" s="625"/>
      <c r="DD543" s="625"/>
      <c r="DE543" s="625"/>
      <c r="DF543" s="625"/>
      <c r="DG543" s="625"/>
      <c r="DH543" s="625"/>
      <c r="DI543" s="625"/>
      <c r="DJ543" s="625"/>
      <c r="DK543" s="625"/>
      <c r="DL543" s="625"/>
      <c r="DM543" s="625"/>
      <c r="DN543" s="625"/>
      <c r="DO543" s="625"/>
      <c r="DP543" s="625"/>
    </row>
    <row r="544" spans="1:120" ht="38.25" customHeight="1">
      <c r="A544" s="54">
        <v>0</v>
      </c>
      <c r="B544" s="262">
        <v>289</v>
      </c>
      <c r="C544" s="59" t="s">
        <v>99</v>
      </c>
      <c r="D544" s="56">
        <v>2021</v>
      </c>
      <c r="E544" s="56" t="s">
        <v>2351</v>
      </c>
      <c r="F544" s="65">
        <v>44372</v>
      </c>
      <c r="G544" s="368" t="s">
        <v>7957</v>
      </c>
      <c r="H544" s="59" t="s">
        <v>102</v>
      </c>
      <c r="I544" s="58" t="s">
        <v>3760</v>
      </c>
      <c r="J544" s="58" t="s">
        <v>3761</v>
      </c>
      <c r="K544" s="58" t="s">
        <v>3762</v>
      </c>
      <c r="L544" s="60" t="s">
        <v>106</v>
      </c>
      <c r="M544" s="368" t="s">
        <v>3625</v>
      </c>
      <c r="N544" s="747"/>
      <c r="O544" s="90">
        <v>1</v>
      </c>
      <c r="P544" s="81" t="s">
        <v>7790</v>
      </c>
      <c r="Q544" s="59" t="s">
        <v>167</v>
      </c>
      <c r="R544" s="54" t="s">
        <v>2001</v>
      </c>
      <c r="S544" s="134">
        <v>44410</v>
      </c>
      <c r="T544" s="134">
        <v>44438</v>
      </c>
      <c r="U544" s="60"/>
      <c r="V544" s="54"/>
      <c r="W544" s="65">
        <v>44438</v>
      </c>
      <c r="X544" s="54"/>
      <c r="Y544" s="62"/>
      <c r="Z544" s="54"/>
      <c r="AA544" s="62"/>
      <c r="AB544" s="62"/>
      <c r="AC544" s="62"/>
      <c r="AD544" s="62"/>
      <c r="AE544" s="54"/>
      <c r="AF544" s="57"/>
      <c r="AG544" s="70"/>
      <c r="AH544" s="626"/>
      <c r="AI544" s="54"/>
      <c r="AJ544" s="62"/>
      <c r="AK544" s="56"/>
      <c r="AL544" s="62"/>
      <c r="AM544" s="54"/>
      <c r="AN544" s="54"/>
      <c r="AO544" s="62"/>
      <c r="AP544" s="54"/>
      <c r="AQ544" s="62"/>
      <c r="AR544" s="62"/>
      <c r="AS544" s="62"/>
      <c r="AT544" s="62"/>
      <c r="AU544" s="54"/>
      <c r="AV544" s="54"/>
      <c r="AW544" s="62"/>
      <c r="AX544" s="62"/>
      <c r="AY544" s="54"/>
      <c r="AZ544" s="62"/>
      <c r="BA544" s="56"/>
      <c r="BB544" s="54"/>
      <c r="BC544" s="54"/>
      <c r="BD544" s="54"/>
      <c r="BE544" s="62"/>
      <c r="BF544" s="62"/>
      <c r="BG544" s="54"/>
      <c r="BH544" s="631"/>
      <c r="BI544" s="56"/>
      <c r="BJ544" s="54"/>
      <c r="BK544" s="54"/>
      <c r="BL544" s="71">
        <v>44500</v>
      </c>
      <c r="BM544" s="54" t="s">
        <v>7980</v>
      </c>
      <c r="BN544" s="54"/>
      <c r="BO544" s="71">
        <v>44508</v>
      </c>
      <c r="BP544" s="54" t="s">
        <v>2335</v>
      </c>
      <c r="BQ544" s="54" t="s">
        <v>126</v>
      </c>
      <c r="BR544" s="773">
        <v>44523</v>
      </c>
      <c r="BS544" s="56" t="s">
        <v>7981</v>
      </c>
      <c r="BT544" s="54" t="s">
        <v>220</v>
      </c>
      <c r="BU544" s="68">
        <v>0</v>
      </c>
      <c r="BV544" s="54" t="s">
        <v>115</v>
      </c>
      <c r="BW544" s="54"/>
      <c r="BX544" s="54"/>
      <c r="BY544" s="54"/>
      <c r="BZ544" s="66" t="s">
        <v>255</v>
      </c>
      <c r="CA544" s="56" t="s">
        <v>7982</v>
      </c>
      <c r="CB544" s="66" t="s">
        <v>195</v>
      </c>
      <c r="CC544" s="68">
        <v>1</v>
      </c>
      <c r="CD544" s="54" t="s">
        <v>257</v>
      </c>
      <c r="CE544" s="262"/>
      <c r="CF544" s="56" t="s">
        <v>7982</v>
      </c>
      <c r="CG544" s="66" t="s">
        <v>195</v>
      </c>
      <c r="CH544" s="68">
        <v>1</v>
      </c>
      <c r="CI544" s="54" t="s">
        <v>257</v>
      </c>
      <c r="CJ544" s="54"/>
      <c r="CK544" s="54"/>
      <c r="CL544" s="54"/>
      <c r="CM544" s="54"/>
      <c r="CN544" s="54"/>
      <c r="CO544" s="54"/>
      <c r="CP544" s="54"/>
      <c r="CQ544" s="54" t="s">
        <v>4218</v>
      </c>
      <c r="CR544" s="62"/>
      <c r="CS544" s="56"/>
      <c r="CT544" s="57"/>
      <c r="CU544" s="54"/>
      <c r="CV544" s="54"/>
      <c r="CW544" s="625"/>
      <c r="CX544" s="625"/>
      <c r="CY544" s="625"/>
      <c r="CZ544" s="625"/>
      <c r="DA544" s="625"/>
      <c r="DB544" s="625"/>
      <c r="DC544" s="625"/>
      <c r="DD544" s="625"/>
      <c r="DE544" s="625"/>
      <c r="DF544" s="625"/>
      <c r="DG544" s="625"/>
      <c r="DH544" s="625"/>
      <c r="DI544" s="625"/>
      <c r="DJ544" s="625"/>
      <c r="DK544" s="625"/>
      <c r="DL544" s="625"/>
      <c r="DM544" s="625"/>
      <c r="DN544" s="625"/>
      <c r="DO544" s="625"/>
      <c r="DP544" s="625"/>
    </row>
    <row r="545" spans="1:120" ht="38.25" customHeight="1">
      <c r="A545" s="54">
        <v>401</v>
      </c>
      <c r="B545" s="54">
        <v>293</v>
      </c>
      <c r="C545" s="59" t="s">
        <v>99</v>
      </c>
      <c r="D545" s="56">
        <v>2021</v>
      </c>
      <c r="E545" s="56" t="s">
        <v>2351</v>
      </c>
      <c r="F545" s="65">
        <v>44372</v>
      </c>
      <c r="G545" s="368" t="s">
        <v>7983</v>
      </c>
      <c r="H545" s="59" t="s">
        <v>102</v>
      </c>
      <c r="I545" s="58" t="s">
        <v>7984</v>
      </c>
      <c r="J545" s="58" t="s">
        <v>7985</v>
      </c>
      <c r="K545" s="58" t="s">
        <v>2943</v>
      </c>
      <c r="L545" s="60" t="s">
        <v>106</v>
      </c>
      <c r="M545" s="368" t="s">
        <v>7986</v>
      </c>
      <c r="N545" s="747"/>
      <c r="O545" s="74">
        <v>1</v>
      </c>
      <c r="P545" s="56" t="s">
        <v>7987</v>
      </c>
      <c r="Q545" s="59" t="s">
        <v>109</v>
      </c>
      <c r="R545" s="81" t="s">
        <v>2398</v>
      </c>
      <c r="S545" s="134">
        <v>44438</v>
      </c>
      <c r="T545" s="134">
        <v>44469</v>
      </c>
      <c r="U545" s="60"/>
      <c r="V545" s="54"/>
      <c r="W545" s="65">
        <v>44469</v>
      </c>
      <c r="X545" s="54"/>
      <c r="Y545" s="62"/>
      <c r="Z545" s="54"/>
      <c r="AA545" s="62"/>
      <c r="AB545" s="62"/>
      <c r="AC545" s="62"/>
      <c r="AD545" s="62"/>
      <c r="AE545" s="54"/>
      <c r="AF545" s="57"/>
      <c r="AG545" s="70"/>
      <c r="AH545" s="626"/>
      <c r="AI545" s="54"/>
      <c r="AJ545" s="62"/>
      <c r="AK545" s="56"/>
      <c r="AL545" s="62"/>
      <c r="AM545" s="54"/>
      <c r="AN545" s="54"/>
      <c r="AO545" s="62"/>
      <c r="AP545" s="54"/>
      <c r="AQ545" s="62"/>
      <c r="AR545" s="62"/>
      <c r="AS545" s="62"/>
      <c r="AT545" s="62"/>
      <c r="AU545" s="54"/>
      <c r="AV545" s="54"/>
      <c r="AW545" s="62"/>
      <c r="AX545" s="62"/>
      <c r="AY545" s="54"/>
      <c r="AZ545" s="62"/>
      <c r="BA545" s="56"/>
      <c r="BB545" s="54"/>
      <c r="BC545" s="54"/>
      <c r="BD545" s="54"/>
      <c r="BE545" s="62"/>
      <c r="BF545" s="62"/>
      <c r="BG545" s="54"/>
      <c r="BH545" s="631"/>
      <c r="BI545" s="56"/>
      <c r="BJ545" s="54"/>
      <c r="BK545" s="54"/>
      <c r="BL545" s="71">
        <v>44500</v>
      </c>
      <c r="BM545" s="368" t="s">
        <v>7052</v>
      </c>
      <c r="BN545" s="68">
        <v>1</v>
      </c>
      <c r="BO545" s="71" t="s">
        <v>7053</v>
      </c>
      <c r="BP545" s="368" t="s">
        <v>7988</v>
      </c>
      <c r="BQ545" s="56" t="s">
        <v>139</v>
      </c>
      <c r="BR545" s="71">
        <v>44519</v>
      </c>
      <c r="BS545" s="368" t="s">
        <v>7989</v>
      </c>
      <c r="BT545" s="54" t="s">
        <v>128</v>
      </c>
      <c r="BU545" s="68">
        <v>1</v>
      </c>
      <c r="BV545" s="54" t="s">
        <v>257</v>
      </c>
      <c r="BW545" s="71">
        <v>44610</v>
      </c>
      <c r="BX545" s="368" t="s">
        <v>849</v>
      </c>
      <c r="BY545" s="68">
        <v>1</v>
      </c>
      <c r="BZ545" s="89">
        <v>44635</v>
      </c>
      <c r="CA545" s="623" t="s">
        <v>7990</v>
      </c>
      <c r="CB545" s="81" t="s">
        <v>597</v>
      </c>
      <c r="CC545" s="74">
        <v>1</v>
      </c>
      <c r="CD545" s="68" t="s">
        <v>257</v>
      </c>
      <c r="CE545" s="68"/>
      <c r="CF545" s="68"/>
      <c r="CG545" s="68"/>
      <c r="CH545" s="68"/>
      <c r="CI545" s="68"/>
      <c r="CJ545" s="68"/>
      <c r="CK545" s="68"/>
      <c r="CL545" s="68"/>
      <c r="CM545" s="68"/>
      <c r="CN545" s="68"/>
      <c r="CO545" s="60" t="s">
        <v>260</v>
      </c>
      <c r="CP545" s="60" t="s">
        <v>260</v>
      </c>
      <c r="CQ545" s="54" t="s">
        <v>4218</v>
      </c>
      <c r="CR545" s="67" t="s">
        <v>3767</v>
      </c>
      <c r="CS545" s="56" t="s">
        <v>597</v>
      </c>
      <c r="CT545" s="71">
        <v>44633</v>
      </c>
      <c r="CU545" s="54" t="s">
        <v>310</v>
      </c>
      <c r="CV545" s="368" t="s">
        <v>7990</v>
      </c>
      <c r="CW545" s="625"/>
      <c r="CX545" s="625"/>
      <c r="CY545" s="625"/>
      <c r="CZ545" s="625"/>
      <c r="DA545" s="625"/>
      <c r="DB545" s="625"/>
      <c r="DC545" s="625"/>
      <c r="DD545" s="625"/>
      <c r="DE545" s="625"/>
      <c r="DF545" s="625"/>
      <c r="DG545" s="625"/>
      <c r="DH545" s="625"/>
      <c r="DI545" s="625"/>
      <c r="DJ545" s="625"/>
      <c r="DK545" s="625"/>
      <c r="DL545" s="625"/>
      <c r="DM545" s="625"/>
      <c r="DN545" s="625"/>
      <c r="DO545" s="625"/>
      <c r="DP545" s="625"/>
    </row>
    <row r="546" spans="1:120" ht="38.25" customHeight="1">
      <c r="A546" s="54">
        <v>0</v>
      </c>
      <c r="B546" s="54">
        <v>294</v>
      </c>
      <c r="C546" s="59" t="s">
        <v>99</v>
      </c>
      <c r="D546" s="56">
        <v>2021</v>
      </c>
      <c r="E546" s="56" t="s">
        <v>2351</v>
      </c>
      <c r="F546" s="65">
        <v>44372</v>
      </c>
      <c r="G546" s="368" t="s">
        <v>7983</v>
      </c>
      <c r="H546" s="59" t="s">
        <v>102</v>
      </c>
      <c r="I546" s="58" t="s">
        <v>7991</v>
      </c>
      <c r="J546" s="58" t="s">
        <v>7992</v>
      </c>
      <c r="K546" s="58" t="s">
        <v>2943</v>
      </c>
      <c r="L546" s="60" t="s">
        <v>146</v>
      </c>
      <c r="M546" s="368" t="s">
        <v>7993</v>
      </c>
      <c r="N546" s="747"/>
      <c r="O546" s="90">
        <v>5</v>
      </c>
      <c r="P546" s="56" t="s">
        <v>7994</v>
      </c>
      <c r="Q546" s="59" t="s">
        <v>109</v>
      </c>
      <c r="R546" s="81" t="s">
        <v>2398</v>
      </c>
      <c r="S546" s="134">
        <v>44409</v>
      </c>
      <c r="T546" s="134">
        <v>44561</v>
      </c>
      <c r="U546" s="60"/>
      <c r="V546" s="54"/>
      <c r="W546" s="65">
        <v>44561</v>
      </c>
      <c r="X546" s="54"/>
      <c r="Y546" s="62"/>
      <c r="Z546" s="54"/>
      <c r="AA546" s="62"/>
      <c r="AB546" s="62"/>
      <c r="AC546" s="62"/>
      <c r="AD546" s="62"/>
      <c r="AE546" s="54"/>
      <c r="AF546" s="57"/>
      <c r="AG546" s="70"/>
      <c r="AH546" s="626"/>
      <c r="AI546" s="54"/>
      <c r="AJ546" s="62"/>
      <c r="AK546" s="56"/>
      <c r="AL546" s="62"/>
      <c r="AM546" s="54"/>
      <c r="AN546" s="54"/>
      <c r="AO546" s="62"/>
      <c r="AP546" s="54"/>
      <c r="AQ546" s="62"/>
      <c r="AR546" s="62"/>
      <c r="AS546" s="62"/>
      <c r="AT546" s="62"/>
      <c r="AU546" s="54"/>
      <c r="AV546" s="54"/>
      <c r="AW546" s="62"/>
      <c r="AX546" s="62"/>
      <c r="AY546" s="54"/>
      <c r="AZ546" s="62"/>
      <c r="BA546" s="56"/>
      <c r="BB546" s="54"/>
      <c r="BC546" s="54"/>
      <c r="BD546" s="54"/>
      <c r="BE546" s="62"/>
      <c r="BF546" s="62"/>
      <c r="BG546" s="54"/>
      <c r="BH546" s="631"/>
      <c r="BI546" s="56"/>
      <c r="BJ546" s="54"/>
      <c r="BK546" s="54"/>
      <c r="BL546" s="71">
        <v>44500</v>
      </c>
      <c r="BM546" s="368" t="s">
        <v>7839</v>
      </c>
      <c r="BN546" s="68">
        <v>1</v>
      </c>
      <c r="BO546" s="71">
        <v>44419</v>
      </c>
      <c r="BP546" s="368" t="s">
        <v>7995</v>
      </c>
      <c r="BQ546" s="56" t="s">
        <v>2420</v>
      </c>
      <c r="BR546" s="71">
        <v>44519</v>
      </c>
      <c r="BS546" s="368" t="s">
        <v>7996</v>
      </c>
      <c r="BT546" s="54" t="s">
        <v>128</v>
      </c>
      <c r="BU546" s="68">
        <v>0.8</v>
      </c>
      <c r="BV546" s="54" t="s">
        <v>133</v>
      </c>
      <c r="BW546" s="71">
        <v>44610</v>
      </c>
      <c r="BX546" s="368" t="s">
        <v>7839</v>
      </c>
      <c r="BY546" s="68">
        <v>1</v>
      </c>
      <c r="BZ546" s="89">
        <v>44635</v>
      </c>
      <c r="CA546" s="623" t="s">
        <v>7997</v>
      </c>
      <c r="CB546" s="81" t="s">
        <v>597</v>
      </c>
      <c r="CC546" s="74">
        <v>1</v>
      </c>
      <c r="CD546" s="68" t="s">
        <v>257</v>
      </c>
      <c r="CE546" s="68"/>
      <c r="CF546" s="68"/>
      <c r="CG546" s="68"/>
      <c r="CH546" s="68"/>
      <c r="CI546" s="68"/>
      <c r="CJ546" s="68"/>
      <c r="CK546" s="68"/>
      <c r="CL546" s="68"/>
      <c r="CM546" s="68"/>
      <c r="CN546" s="68"/>
      <c r="CO546" s="60" t="s">
        <v>260</v>
      </c>
      <c r="CP546" s="60" t="s">
        <v>260</v>
      </c>
      <c r="CQ546" s="54" t="s">
        <v>4218</v>
      </c>
      <c r="CR546" s="67" t="s">
        <v>3767</v>
      </c>
      <c r="CS546" s="56" t="s">
        <v>597</v>
      </c>
      <c r="CT546" s="71">
        <v>44633</v>
      </c>
      <c r="CU546" s="54" t="s">
        <v>310</v>
      </c>
      <c r="CV546" s="368" t="s">
        <v>7997</v>
      </c>
      <c r="CW546" s="625"/>
      <c r="CX546" s="625"/>
      <c r="CY546" s="625"/>
      <c r="CZ546" s="625"/>
      <c r="DA546" s="625"/>
      <c r="DB546" s="625"/>
      <c r="DC546" s="625"/>
      <c r="DD546" s="625"/>
      <c r="DE546" s="625"/>
      <c r="DF546" s="625"/>
      <c r="DG546" s="625"/>
      <c r="DH546" s="625"/>
      <c r="DI546" s="625"/>
      <c r="DJ546" s="625"/>
      <c r="DK546" s="625"/>
      <c r="DL546" s="625"/>
      <c r="DM546" s="625"/>
      <c r="DN546" s="625"/>
      <c r="DO546" s="625"/>
      <c r="DP546" s="625"/>
    </row>
    <row r="547" spans="1:120" ht="38.25" customHeight="1">
      <c r="A547" s="54">
        <v>495</v>
      </c>
      <c r="B547" s="54">
        <v>429</v>
      </c>
      <c r="C547" s="59" t="s">
        <v>99</v>
      </c>
      <c r="D547" s="56">
        <v>2021</v>
      </c>
      <c r="E547" s="56" t="s">
        <v>3015</v>
      </c>
      <c r="F547" s="65">
        <v>44446</v>
      </c>
      <c r="G547" s="368" t="s">
        <v>7998</v>
      </c>
      <c r="H547" s="59" t="s">
        <v>102</v>
      </c>
      <c r="I547" s="58" t="s">
        <v>7999</v>
      </c>
      <c r="J547" s="58" t="s">
        <v>8000</v>
      </c>
      <c r="K547" s="58" t="s">
        <v>2943</v>
      </c>
      <c r="L547" s="60" t="s">
        <v>106</v>
      </c>
      <c r="M547" s="627" t="s">
        <v>8001</v>
      </c>
      <c r="N547" s="747"/>
      <c r="O547" s="699">
        <v>3</v>
      </c>
      <c r="P547" s="56" t="s">
        <v>7987</v>
      </c>
      <c r="Q547" s="59" t="s">
        <v>109</v>
      </c>
      <c r="R547" s="54" t="s">
        <v>2946</v>
      </c>
      <c r="S547" s="65">
        <v>44480</v>
      </c>
      <c r="T547" s="57">
        <v>44500</v>
      </c>
      <c r="U547" s="63" t="s">
        <v>111</v>
      </c>
      <c r="V547" s="626"/>
      <c r="W547" s="64">
        <v>44681</v>
      </c>
      <c r="X547" s="626"/>
      <c r="Y547" s="626"/>
      <c r="Z547" s="626"/>
      <c r="AA547" s="626"/>
      <c r="AB547" s="626"/>
      <c r="AC547" s="626"/>
      <c r="AD547" s="626"/>
      <c r="AE547" s="626"/>
      <c r="AF547" s="626"/>
      <c r="AG547" s="626"/>
      <c r="AH547" s="626"/>
      <c r="AI547" s="626"/>
      <c r="AJ547" s="626"/>
      <c r="AK547" s="626"/>
      <c r="AL547" s="626"/>
      <c r="AM547" s="626"/>
      <c r="AN547" s="626"/>
      <c r="AO547" s="626"/>
      <c r="AP547" s="626"/>
      <c r="AQ547" s="626"/>
      <c r="AR547" s="626"/>
      <c r="AS547" s="626"/>
      <c r="AT547" s="626"/>
      <c r="AU547" s="626"/>
      <c r="AV547" s="660"/>
      <c r="AW547" s="626"/>
      <c r="AX547" s="626"/>
      <c r="AY547" s="626"/>
      <c r="AZ547" s="626"/>
      <c r="BA547" s="730"/>
      <c r="BB547" s="54"/>
      <c r="BC547" s="626"/>
      <c r="BD547" s="660"/>
      <c r="BE547" s="626"/>
      <c r="BF547" s="626"/>
      <c r="BG547" s="626"/>
      <c r="BH547" s="631"/>
      <c r="BI547" s="730"/>
      <c r="BJ547" s="54"/>
      <c r="BK547" s="626"/>
      <c r="BL547" s="626"/>
      <c r="BM547" s="626"/>
      <c r="BN547" s="626"/>
      <c r="BO547" s="626"/>
      <c r="BP547" s="626"/>
      <c r="BQ547" s="647"/>
      <c r="BR547" s="626"/>
      <c r="BS547" s="653"/>
      <c r="BT547" s="626"/>
      <c r="BU547" s="626"/>
      <c r="BV547" s="660" t="s">
        <v>3022</v>
      </c>
      <c r="BW547" s="660"/>
      <c r="BX547" s="660"/>
      <c r="BY547" s="660"/>
      <c r="BZ547" s="89">
        <v>44622</v>
      </c>
      <c r="CA547" s="73" t="s">
        <v>306</v>
      </c>
      <c r="CB547" s="73" t="s">
        <v>132</v>
      </c>
      <c r="CC547" s="74">
        <v>0</v>
      </c>
      <c r="CD547" s="660" t="s">
        <v>133</v>
      </c>
      <c r="CE547" s="75">
        <v>44658</v>
      </c>
      <c r="CF547" s="66" t="s">
        <v>8002</v>
      </c>
      <c r="CG547" s="66" t="s">
        <v>135</v>
      </c>
      <c r="CH547" s="68">
        <v>1</v>
      </c>
      <c r="CI547" s="660" t="s">
        <v>257</v>
      </c>
      <c r="CJ547" s="660"/>
      <c r="CK547" s="660"/>
      <c r="CL547" s="660"/>
      <c r="CM547" s="660"/>
      <c r="CN547" s="660"/>
      <c r="CO547" s="60" t="s">
        <v>260</v>
      </c>
      <c r="CP547" s="60" t="s">
        <v>260</v>
      </c>
      <c r="CQ547" s="54" t="s">
        <v>4218</v>
      </c>
      <c r="CR547" s="626"/>
      <c r="CS547" s="626"/>
      <c r="CT547" s="54"/>
      <c r="CU547" s="626"/>
      <c r="CV547" s="626"/>
      <c r="CW547" s="752"/>
      <c r="CX547" s="626"/>
      <c r="CY547" s="626"/>
      <c r="CZ547" s="626"/>
      <c r="DA547" s="626"/>
      <c r="DB547" s="626"/>
      <c r="DC547" s="626"/>
      <c r="DD547" s="626"/>
      <c r="DE547" s="626"/>
      <c r="DF547" s="626"/>
      <c r="DG547" s="626"/>
      <c r="DH547" s="626"/>
      <c r="DI547" s="626"/>
      <c r="DJ547" s="626"/>
      <c r="DK547" s="626"/>
      <c r="DL547" s="626"/>
      <c r="DM547" s="626"/>
      <c r="DN547" s="626"/>
      <c r="DO547" s="626"/>
      <c r="DP547" s="626"/>
    </row>
    <row r="548" spans="1:120" ht="38.25" customHeight="1">
      <c r="A548" s="54">
        <v>497</v>
      </c>
      <c r="B548" s="54">
        <v>436</v>
      </c>
      <c r="C548" s="59" t="s">
        <v>99</v>
      </c>
      <c r="D548" s="56">
        <v>2021</v>
      </c>
      <c r="E548" s="56" t="s">
        <v>3015</v>
      </c>
      <c r="F548" s="65">
        <v>44446</v>
      </c>
      <c r="G548" s="368" t="s">
        <v>8003</v>
      </c>
      <c r="H548" s="59" t="s">
        <v>102</v>
      </c>
      <c r="I548" s="58" t="s">
        <v>3791</v>
      </c>
      <c r="J548" s="58" t="s">
        <v>3147</v>
      </c>
      <c r="K548" s="58" t="s">
        <v>2395</v>
      </c>
      <c r="L548" s="60" t="s">
        <v>146</v>
      </c>
      <c r="M548" s="368" t="s">
        <v>3792</v>
      </c>
      <c r="N548" s="747"/>
      <c r="O548" s="62">
        <v>1</v>
      </c>
      <c r="P548" s="56" t="s">
        <v>2410</v>
      </c>
      <c r="Q548" s="59" t="s">
        <v>167</v>
      </c>
      <c r="R548" s="56" t="s">
        <v>2001</v>
      </c>
      <c r="S548" s="65">
        <v>44480</v>
      </c>
      <c r="T548" s="65">
        <v>44561</v>
      </c>
      <c r="U548" s="774"/>
      <c r="V548" s="626"/>
      <c r="W548" s="65">
        <v>44561</v>
      </c>
      <c r="X548" s="626"/>
      <c r="Y548" s="626"/>
      <c r="Z548" s="626"/>
      <c r="AA548" s="626"/>
      <c r="AB548" s="626"/>
      <c r="AC548" s="626"/>
      <c r="AD548" s="626"/>
      <c r="AE548" s="626"/>
      <c r="AF548" s="626"/>
      <c r="AG548" s="626"/>
      <c r="AH548" s="626"/>
      <c r="AI548" s="626"/>
      <c r="AJ548" s="626"/>
      <c r="AK548" s="626"/>
      <c r="AL548" s="626"/>
      <c r="AM548" s="626"/>
      <c r="AN548" s="626"/>
      <c r="AO548" s="626"/>
      <c r="AP548" s="626"/>
      <c r="AQ548" s="626"/>
      <c r="AR548" s="626"/>
      <c r="AS548" s="626"/>
      <c r="AT548" s="626"/>
      <c r="AU548" s="626"/>
      <c r="AV548" s="660"/>
      <c r="AW548" s="626"/>
      <c r="AX548" s="626"/>
      <c r="AY548" s="626"/>
      <c r="AZ548" s="626"/>
      <c r="BA548" s="730"/>
      <c r="BB548" s="54"/>
      <c r="BC548" s="626"/>
      <c r="BD548" s="660"/>
      <c r="BE548" s="626"/>
      <c r="BF548" s="626"/>
      <c r="BG548" s="626"/>
      <c r="BH548" s="631"/>
      <c r="BI548" s="730"/>
      <c r="BJ548" s="54"/>
      <c r="BK548" s="626"/>
      <c r="BL548" s="626"/>
      <c r="BM548" s="626"/>
      <c r="BN548" s="626"/>
      <c r="BO548" s="626"/>
      <c r="BP548" s="626"/>
      <c r="BQ548" s="647"/>
      <c r="BR548" s="626"/>
      <c r="BS548" s="653"/>
      <c r="BT548" s="626"/>
      <c r="BU548" s="626"/>
      <c r="BV548" s="660" t="s">
        <v>3022</v>
      </c>
      <c r="BW548" s="660"/>
      <c r="BX548" s="660"/>
      <c r="BY548" s="660"/>
      <c r="BZ548" s="66" t="s">
        <v>255</v>
      </c>
      <c r="CA548" s="730" t="s">
        <v>8004</v>
      </c>
      <c r="CB548" s="66" t="s">
        <v>195</v>
      </c>
      <c r="CC548" s="651">
        <v>1</v>
      </c>
      <c r="CD548" s="660" t="s">
        <v>257</v>
      </c>
      <c r="CE548" s="71">
        <v>44659</v>
      </c>
      <c r="CF548" s="54" t="s">
        <v>258</v>
      </c>
      <c r="CG548" s="66" t="s">
        <v>195</v>
      </c>
      <c r="CH548" s="68">
        <v>1</v>
      </c>
      <c r="CI548" s="54" t="s">
        <v>257</v>
      </c>
      <c r="CJ548" s="261">
        <v>44680</v>
      </c>
      <c r="CK548" s="788" t="s">
        <v>259</v>
      </c>
      <c r="CL548" s="789" t="s">
        <v>198</v>
      </c>
      <c r="CM548" s="276">
        <v>1</v>
      </c>
      <c r="CN548" s="262" t="s">
        <v>257</v>
      </c>
      <c r="CO548" s="54"/>
      <c r="CP548" s="54"/>
      <c r="CQ548" s="54" t="s">
        <v>4218</v>
      </c>
      <c r="CR548" s="626"/>
      <c r="CS548" s="626"/>
      <c r="CT548" s="54"/>
      <c r="CU548" s="626"/>
      <c r="CV548" s="626"/>
      <c r="CW548" s="752"/>
      <c r="CX548" s="626"/>
      <c r="CY548" s="626"/>
      <c r="CZ548" s="626"/>
      <c r="DA548" s="626"/>
      <c r="DB548" s="626"/>
      <c r="DC548" s="626"/>
      <c r="DD548" s="626"/>
      <c r="DE548" s="626"/>
      <c r="DF548" s="626"/>
      <c r="DG548" s="626"/>
      <c r="DH548" s="626"/>
      <c r="DI548" s="626"/>
      <c r="DJ548" s="626"/>
      <c r="DK548" s="626"/>
      <c r="DL548" s="626"/>
      <c r="DM548" s="626"/>
      <c r="DN548" s="626"/>
      <c r="DO548" s="626"/>
      <c r="DP548" s="626"/>
    </row>
    <row r="549" spans="1:120" ht="38.25" customHeight="1">
      <c r="A549" s="54">
        <v>498</v>
      </c>
      <c r="B549" s="54">
        <v>441</v>
      </c>
      <c r="C549" s="59" t="s">
        <v>99</v>
      </c>
      <c r="D549" s="56">
        <v>2021</v>
      </c>
      <c r="E549" s="56" t="s">
        <v>3015</v>
      </c>
      <c r="F549" s="65">
        <v>44446</v>
      </c>
      <c r="G549" s="368" t="s">
        <v>8005</v>
      </c>
      <c r="H549" s="59" t="s">
        <v>102</v>
      </c>
      <c r="I549" s="58" t="s">
        <v>8006</v>
      </c>
      <c r="J549" s="58" t="s">
        <v>8007</v>
      </c>
      <c r="K549" s="58" t="s">
        <v>2395</v>
      </c>
      <c r="L549" s="60" t="s">
        <v>146</v>
      </c>
      <c r="M549" s="627" t="s">
        <v>8008</v>
      </c>
      <c r="N549" s="747"/>
      <c r="O549" s="69">
        <v>1</v>
      </c>
      <c r="P549" s="62" t="s">
        <v>8009</v>
      </c>
      <c r="Q549" s="59" t="s">
        <v>167</v>
      </c>
      <c r="R549" s="56" t="s">
        <v>2001</v>
      </c>
      <c r="S549" s="65">
        <v>44501</v>
      </c>
      <c r="T549" s="65">
        <v>44560</v>
      </c>
      <c r="U549" s="774"/>
      <c r="V549" s="626"/>
      <c r="W549" s="65">
        <v>44560</v>
      </c>
      <c r="X549" s="626"/>
      <c r="Y549" s="626"/>
      <c r="Z549" s="626"/>
      <c r="AA549" s="626"/>
      <c r="AB549" s="626"/>
      <c r="AC549" s="626"/>
      <c r="AD549" s="626"/>
      <c r="AE549" s="626"/>
      <c r="AF549" s="626"/>
      <c r="AG549" s="626"/>
      <c r="AH549" s="626"/>
      <c r="AI549" s="626"/>
      <c r="AJ549" s="626"/>
      <c r="AK549" s="626"/>
      <c r="AL549" s="626"/>
      <c r="AM549" s="626"/>
      <c r="AN549" s="626"/>
      <c r="AO549" s="626"/>
      <c r="AP549" s="626"/>
      <c r="AQ549" s="626"/>
      <c r="AR549" s="626"/>
      <c r="AS549" s="626"/>
      <c r="AT549" s="626"/>
      <c r="AU549" s="626"/>
      <c r="AV549" s="660"/>
      <c r="AW549" s="626"/>
      <c r="AX549" s="626"/>
      <c r="AY549" s="626"/>
      <c r="AZ549" s="626"/>
      <c r="BA549" s="730"/>
      <c r="BB549" s="54"/>
      <c r="BC549" s="626"/>
      <c r="BD549" s="660"/>
      <c r="BE549" s="626"/>
      <c r="BF549" s="626"/>
      <c r="BG549" s="626"/>
      <c r="BH549" s="631"/>
      <c r="BI549" s="730"/>
      <c r="BJ549" s="54"/>
      <c r="BK549" s="626"/>
      <c r="BL549" s="626"/>
      <c r="BM549" s="626"/>
      <c r="BN549" s="626"/>
      <c r="BO549" s="626"/>
      <c r="BP549" s="626"/>
      <c r="BQ549" s="647"/>
      <c r="BR549" s="626"/>
      <c r="BS549" s="653"/>
      <c r="BT549" s="626"/>
      <c r="BU549" s="626"/>
      <c r="BV549" s="660" t="s">
        <v>3022</v>
      </c>
      <c r="BW549" s="660"/>
      <c r="BX549" s="660"/>
      <c r="BY549" s="660"/>
      <c r="BZ549" s="66" t="s">
        <v>255</v>
      </c>
      <c r="CA549" s="730" t="s">
        <v>8010</v>
      </c>
      <c r="CB549" s="66" t="s">
        <v>195</v>
      </c>
      <c r="CC549" s="651">
        <v>1</v>
      </c>
      <c r="CD549" s="660" t="s">
        <v>257</v>
      </c>
      <c r="CE549" s="660"/>
      <c r="CF549" s="660"/>
      <c r="CG549" s="660"/>
      <c r="CH549" s="660"/>
      <c r="CI549" s="660"/>
      <c r="CJ549" s="660"/>
      <c r="CK549" s="660"/>
      <c r="CL549" s="660"/>
      <c r="CM549" s="660"/>
      <c r="CN549" s="660"/>
      <c r="CO549" s="54"/>
      <c r="CP549" s="54"/>
      <c r="CQ549" s="54" t="s">
        <v>4218</v>
      </c>
      <c r="CR549" s="626"/>
      <c r="CS549" s="626"/>
      <c r="CT549" s="54"/>
      <c r="CU549" s="626"/>
      <c r="CV549" s="626"/>
      <c r="CW549" s="752"/>
      <c r="CX549" s="626"/>
      <c r="CY549" s="626"/>
      <c r="CZ549" s="626"/>
      <c r="DA549" s="626"/>
      <c r="DB549" s="626"/>
      <c r="DC549" s="626"/>
      <c r="DD549" s="626"/>
      <c r="DE549" s="626"/>
      <c r="DF549" s="626"/>
      <c r="DG549" s="626"/>
      <c r="DH549" s="626"/>
      <c r="DI549" s="626"/>
      <c r="DJ549" s="626"/>
      <c r="DK549" s="626"/>
      <c r="DL549" s="626"/>
      <c r="DM549" s="626"/>
      <c r="DN549" s="626"/>
      <c r="DO549" s="626"/>
      <c r="DP549" s="626"/>
    </row>
    <row r="550" spans="1:120" ht="38.25" customHeight="1">
      <c r="A550" s="54">
        <v>500.5</v>
      </c>
      <c r="B550" s="54">
        <v>445</v>
      </c>
      <c r="C550" s="59" t="s">
        <v>99</v>
      </c>
      <c r="D550" s="56">
        <v>2021</v>
      </c>
      <c r="E550" s="56" t="s">
        <v>3015</v>
      </c>
      <c r="F550" s="65">
        <v>44446</v>
      </c>
      <c r="G550" s="368" t="s">
        <v>8011</v>
      </c>
      <c r="H550" s="59" t="s">
        <v>102</v>
      </c>
      <c r="I550" s="58" t="s">
        <v>8012</v>
      </c>
      <c r="J550" s="58" t="s">
        <v>8013</v>
      </c>
      <c r="K550" s="58" t="s">
        <v>8014</v>
      </c>
      <c r="L550" s="60" t="s">
        <v>106</v>
      </c>
      <c r="M550" s="368" t="s">
        <v>8015</v>
      </c>
      <c r="N550" s="747"/>
      <c r="O550" s="54">
        <v>1</v>
      </c>
      <c r="P550" s="56" t="s">
        <v>8016</v>
      </c>
      <c r="Q550" s="59" t="s">
        <v>167</v>
      </c>
      <c r="R550" s="56" t="s">
        <v>2213</v>
      </c>
      <c r="S550" s="65">
        <v>44480</v>
      </c>
      <c r="T550" s="65">
        <v>44499</v>
      </c>
      <c r="U550" s="774"/>
      <c r="V550" s="626"/>
      <c r="W550" s="65">
        <v>44499</v>
      </c>
      <c r="X550" s="626"/>
      <c r="Y550" s="626"/>
      <c r="Z550" s="626"/>
      <c r="AA550" s="626"/>
      <c r="AB550" s="626"/>
      <c r="AC550" s="626"/>
      <c r="AD550" s="626"/>
      <c r="AE550" s="626"/>
      <c r="AF550" s="626"/>
      <c r="AG550" s="626"/>
      <c r="AH550" s="626"/>
      <c r="AI550" s="626"/>
      <c r="AJ550" s="626"/>
      <c r="AK550" s="626"/>
      <c r="AL550" s="626"/>
      <c r="AM550" s="626"/>
      <c r="AN550" s="626"/>
      <c r="AO550" s="626"/>
      <c r="AP550" s="626"/>
      <c r="AQ550" s="626"/>
      <c r="AR550" s="626"/>
      <c r="AS550" s="626"/>
      <c r="AT550" s="626"/>
      <c r="AU550" s="626"/>
      <c r="AV550" s="660"/>
      <c r="AW550" s="626"/>
      <c r="AX550" s="626"/>
      <c r="AY550" s="626"/>
      <c r="AZ550" s="626"/>
      <c r="BA550" s="730"/>
      <c r="BB550" s="54"/>
      <c r="BC550" s="626"/>
      <c r="BD550" s="660"/>
      <c r="BE550" s="626"/>
      <c r="BF550" s="626"/>
      <c r="BG550" s="626"/>
      <c r="BH550" s="631"/>
      <c r="BI550" s="730"/>
      <c r="BJ550" s="54"/>
      <c r="BK550" s="626"/>
      <c r="BL550" s="626"/>
      <c r="BM550" s="626"/>
      <c r="BN550" s="626"/>
      <c r="BO550" s="626"/>
      <c r="BP550" s="626"/>
      <c r="BQ550" s="647"/>
      <c r="BR550" s="626"/>
      <c r="BS550" s="653"/>
      <c r="BT550" s="626"/>
      <c r="BU550" s="626"/>
      <c r="BV550" s="660" t="s">
        <v>3022</v>
      </c>
      <c r="BW550" s="660"/>
      <c r="BX550" s="660"/>
      <c r="BY550" s="660"/>
      <c r="BZ550" s="66" t="s">
        <v>255</v>
      </c>
      <c r="CA550" s="730" t="s">
        <v>8017</v>
      </c>
      <c r="CB550" s="66" t="s">
        <v>195</v>
      </c>
      <c r="CC550" s="651">
        <v>1</v>
      </c>
      <c r="CD550" s="660" t="s">
        <v>257</v>
      </c>
      <c r="CE550" s="660"/>
      <c r="CF550" s="660"/>
      <c r="CG550" s="660"/>
      <c r="CH550" s="660"/>
      <c r="CI550" s="660"/>
      <c r="CJ550" s="660"/>
      <c r="CK550" s="660"/>
      <c r="CL550" s="660"/>
      <c r="CM550" s="660"/>
      <c r="CN550" s="660"/>
      <c r="CO550" s="54"/>
      <c r="CP550" s="54"/>
      <c r="CQ550" s="54" t="s">
        <v>4218</v>
      </c>
      <c r="CR550" s="626"/>
      <c r="CS550" s="626"/>
      <c r="CT550" s="54"/>
      <c r="CU550" s="626"/>
      <c r="CV550" s="626"/>
      <c r="CW550" s="752"/>
      <c r="CX550" s="626"/>
      <c r="CY550" s="626"/>
      <c r="CZ550" s="626"/>
      <c r="DA550" s="626"/>
      <c r="DB550" s="626"/>
      <c r="DC550" s="626"/>
      <c r="DD550" s="626"/>
      <c r="DE550" s="626"/>
      <c r="DF550" s="626"/>
      <c r="DG550" s="626"/>
      <c r="DH550" s="626"/>
      <c r="DI550" s="626"/>
      <c r="DJ550" s="626"/>
      <c r="DK550" s="626"/>
      <c r="DL550" s="626"/>
      <c r="DM550" s="626"/>
      <c r="DN550" s="626"/>
      <c r="DO550" s="626"/>
      <c r="DP550" s="626"/>
    </row>
    <row r="551" spans="1:120" ht="38.25" customHeight="1">
      <c r="A551" s="54">
        <v>501</v>
      </c>
      <c r="B551" s="54">
        <v>446</v>
      </c>
      <c r="C551" s="59" t="s">
        <v>99</v>
      </c>
      <c r="D551" s="56">
        <v>2021</v>
      </c>
      <c r="E551" s="56" t="s">
        <v>3015</v>
      </c>
      <c r="F551" s="65">
        <v>44446</v>
      </c>
      <c r="G551" s="368" t="s">
        <v>8018</v>
      </c>
      <c r="H551" s="59" t="s">
        <v>102</v>
      </c>
      <c r="I551" s="58" t="s">
        <v>8019</v>
      </c>
      <c r="J551" s="58" t="s">
        <v>8020</v>
      </c>
      <c r="K551" s="58" t="s">
        <v>2395</v>
      </c>
      <c r="L551" s="60" t="s">
        <v>146</v>
      </c>
      <c r="M551" s="368" t="s">
        <v>3792</v>
      </c>
      <c r="N551" s="747"/>
      <c r="O551" s="62">
        <v>1</v>
      </c>
      <c r="P551" s="56" t="s">
        <v>2410</v>
      </c>
      <c r="Q551" s="59" t="s">
        <v>167</v>
      </c>
      <c r="R551" s="56" t="s">
        <v>2001</v>
      </c>
      <c r="S551" s="65">
        <v>44480</v>
      </c>
      <c r="T551" s="65">
        <v>44561</v>
      </c>
      <c r="U551" s="774"/>
      <c r="V551" s="626"/>
      <c r="W551" s="65">
        <v>44561</v>
      </c>
      <c r="X551" s="626"/>
      <c r="Y551" s="626"/>
      <c r="Z551" s="626"/>
      <c r="AA551" s="626"/>
      <c r="AB551" s="626"/>
      <c r="AC551" s="626"/>
      <c r="AD551" s="626"/>
      <c r="AE551" s="626"/>
      <c r="AF551" s="626"/>
      <c r="AG551" s="626"/>
      <c r="AH551" s="626"/>
      <c r="AI551" s="626"/>
      <c r="AJ551" s="626"/>
      <c r="AK551" s="626"/>
      <c r="AL551" s="626"/>
      <c r="AM551" s="626"/>
      <c r="AN551" s="626"/>
      <c r="AO551" s="626"/>
      <c r="AP551" s="626"/>
      <c r="AQ551" s="626"/>
      <c r="AR551" s="626"/>
      <c r="AS551" s="626"/>
      <c r="AT551" s="626"/>
      <c r="AU551" s="626"/>
      <c r="AV551" s="660"/>
      <c r="AW551" s="626"/>
      <c r="AX551" s="626"/>
      <c r="AY551" s="626"/>
      <c r="AZ551" s="626"/>
      <c r="BA551" s="730"/>
      <c r="BB551" s="54"/>
      <c r="BC551" s="626"/>
      <c r="BD551" s="660"/>
      <c r="BE551" s="626"/>
      <c r="BF551" s="626"/>
      <c r="BG551" s="626"/>
      <c r="BH551" s="631"/>
      <c r="BI551" s="730"/>
      <c r="BJ551" s="54"/>
      <c r="BK551" s="626"/>
      <c r="BL551" s="626"/>
      <c r="BM551" s="626"/>
      <c r="BN551" s="626"/>
      <c r="BO551" s="626"/>
      <c r="BP551" s="626"/>
      <c r="BQ551" s="647"/>
      <c r="BR551" s="626"/>
      <c r="BS551" s="653"/>
      <c r="BT551" s="626"/>
      <c r="BU551" s="626"/>
      <c r="BV551" s="660" t="s">
        <v>3022</v>
      </c>
      <c r="BW551" s="660"/>
      <c r="BX551" s="660"/>
      <c r="BY551" s="660"/>
      <c r="BZ551" s="66" t="s">
        <v>255</v>
      </c>
      <c r="CA551" s="730" t="s">
        <v>8021</v>
      </c>
      <c r="CB551" s="66" t="s">
        <v>195</v>
      </c>
      <c r="CC551" s="651">
        <v>1</v>
      </c>
      <c r="CD551" s="660" t="s">
        <v>257</v>
      </c>
      <c r="CE551" s="660"/>
      <c r="CF551" s="660"/>
      <c r="CG551" s="660"/>
      <c r="CH551" s="660"/>
      <c r="CI551" s="660"/>
      <c r="CJ551" s="660"/>
      <c r="CK551" s="660"/>
      <c r="CL551" s="660"/>
      <c r="CM551" s="660"/>
      <c r="CN551" s="660"/>
      <c r="CO551" s="54"/>
      <c r="CP551" s="54"/>
      <c r="CQ551" s="54" t="s">
        <v>4218</v>
      </c>
      <c r="CR551" s="626"/>
      <c r="CS551" s="626"/>
      <c r="CT551" s="54"/>
      <c r="CU551" s="626"/>
      <c r="CV551" s="626"/>
      <c r="CW551" s="752"/>
      <c r="CX551" s="626"/>
      <c r="CY551" s="626"/>
      <c r="CZ551" s="626"/>
      <c r="DA551" s="626"/>
      <c r="DB551" s="626"/>
      <c r="DC551" s="626"/>
      <c r="DD551" s="626"/>
      <c r="DE551" s="626"/>
      <c r="DF551" s="626"/>
      <c r="DG551" s="626"/>
      <c r="DH551" s="626"/>
      <c r="DI551" s="626"/>
      <c r="DJ551" s="626"/>
      <c r="DK551" s="626"/>
      <c r="DL551" s="626"/>
      <c r="DM551" s="626"/>
      <c r="DN551" s="626"/>
      <c r="DO551" s="626"/>
      <c r="DP551" s="626"/>
    </row>
    <row r="552" spans="1:120" ht="38.25" customHeight="1">
      <c r="A552" s="54">
        <v>0</v>
      </c>
      <c r="B552" s="54">
        <v>447</v>
      </c>
      <c r="C552" s="59" t="s">
        <v>99</v>
      </c>
      <c r="D552" s="56">
        <v>2021</v>
      </c>
      <c r="E552" s="56" t="s">
        <v>3015</v>
      </c>
      <c r="F552" s="65">
        <v>44446</v>
      </c>
      <c r="G552" s="368" t="s">
        <v>8018</v>
      </c>
      <c r="H552" s="59" t="s">
        <v>102</v>
      </c>
      <c r="I552" s="58" t="s">
        <v>8019</v>
      </c>
      <c r="J552" s="58" t="s">
        <v>8020</v>
      </c>
      <c r="K552" s="58" t="s">
        <v>2395</v>
      </c>
      <c r="L552" s="60" t="s">
        <v>146</v>
      </c>
      <c r="M552" s="368" t="s">
        <v>8022</v>
      </c>
      <c r="N552" s="687"/>
      <c r="O552" s="790">
        <v>1</v>
      </c>
      <c r="P552" s="687" t="s">
        <v>3293</v>
      </c>
      <c r="Q552" s="59" t="s">
        <v>475</v>
      </c>
      <c r="R552" s="54" t="s">
        <v>2264</v>
      </c>
      <c r="S552" s="65">
        <v>44480</v>
      </c>
      <c r="T552" s="65">
        <v>44561</v>
      </c>
      <c r="U552" s="774"/>
      <c r="V552" s="626"/>
      <c r="W552" s="65">
        <v>44561</v>
      </c>
      <c r="X552" s="626"/>
      <c r="Y552" s="626"/>
      <c r="Z552" s="626"/>
      <c r="AA552" s="626"/>
      <c r="AB552" s="626"/>
      <c r="AC552" s="626"/>
      <c r="AD552" s="626"/>
      <c r="AE552" s="626"/>
      <c r="AF552" s="626"/>
      <c r="AG552" s="626"/>
      <c r="AH552" s="626"/>
      <c r="AI552" s="626"/>
      <c r="AJ552" s="626"/>
      <c r="AK552" s="626"/>
      <c r="AL552" s="626"/>
      <c r="AM552" s="626"/>
      <c r="AN552" s="626"/>
      <c r="AO552" s="626"/>
      <c r="AP552" s="626"/>
      <c r="AQ552" s="626"/>
      <c r="AR552" s="626"/>
      <c r="AS552" s="626"/>
      <c r="AT552" s="626"/>
      <c r="AU552" s="626"/>
      <c r="AV552" s="660"/>
      <c r="AW552" s="626"/>
      <c r="AX552" s="626"/>
      <c r="AY552" s="626"/>
      <c r="AZ552" s="626"/>
      <c r="BA552" s="730"/>
      <c r="BB552" s="54"/>
      <c r="BC552" s="626"/>
      <c r="BD552" s="660"/>
      <c r="BE552" s="626"/>
      <c r="BF552" s="626"/>
      <c r="BG552" s="626"/>
      <c r="BH552" s="631"/>
      <c r="BI552" s="730"/>
      <c r="BJ552" s="54"/>
      <c r="BK552" s="626"/>
      <c r="BL552" s="626"/>
      <c r="BM552" s="626"/>
      <c r="BN552" s="626"/>
      <c r="BO552" s="626"/>
      <c r="BP552" s="626"/>
      <c r="BQ552" s="647"/>
      <c r="BR552" s="626"/>
      <c r="BS552" s="653"/>
      <c r="BT552" s="626"/>
      <c r="BU552" s="626"/>
      <c r="BV552" s="660" t="s">
        <v>3022</v>
      </c>
      <c r="BW552" s="660"/>
      <c r="BX552" s="660"/>
      <c r="BY552" s="660"/>
      <c r="BZ552" s="149" t="s">
        <v>486</v>
      </c>
      <c r="CA552" s="779" t="s">
        <v>8023</v>
      </c>
      <c r="CB552" s="149" t="s">
        <v>195</v>
      </c>
      <c r="CC552" s="150">
        <v>1</v>
      </c>
      <c r="CD552" s="660" t="s">
        <v>257</v>
      </c>
      <c r="CE552" s="660"/>
      <c r="CF552" s="660"/>
      <c r="CG552" s="660"/>
      <c r="CH552" s="660"/>
      <c r="CI552" s="660"/>
      <c r="CJ552" s="660"/>
      <c r="CK552" s="660"/>
      <c r="CL552" s="660"/>
      <c r="CM552" s="660"/>
      <c r="CN552" s="660"/>
      <c r="CO552" s="60" t="s">
        <v>260</v>
      </c>
      <c r="CP552" s="60" t="s">
        <v>260</v>
      </c>
      <c r="CQ552" s="54" t="s">
        <v>4218</v>
      </c>
      <c r="CR552" s="626"/>
      <c r="CS552" s="626"/>
      <c r="CT552" s="54"/>
      <c r="CU552" s="626"/>
      <c r="CV552" s="626"/>
      <c r="CW552" s="752"/>
      <c r="CX552" s="626"/>
      <c r="CY552" s="626"/>
      <c r="CZ552" s="626"/>
      <c r="DA552" s="626"/>
      <c r="DB552" s="626"/>
      <c r="DC552" s="626"/>
      <c r="DD552" s="626"/>
      <c r="DE552" s="626"/>
      <c r="DF552" s="626"/>
      <c r="DG552" s="626"/>
      <c r="DH552" s="626"/>
      <c r="DI552" s="626"/>
      <c r="DJ552" s="626"/>
      <c r="DK552" s="626"/>
      <c r="DL552" s="626"/>
      <c r="DM552" s="626"/>
      <c r="DN552" s="626"/>
      <c r="DO552" s="626"/>
      <c r="DP552" s="626"/>
    </row>
    <row r="553" spans="1:120" ht="38.25" customHeight="1">
      <c r="A553" s="54">
        <v>504</v>
      </c>
      <c r="B553" s="54">
        <v>451</v>
      </c>
      <c r="C553" s="59" t="s">
        <v>99</v>
      </c>
      <c r="D553" s="56">
        <v>2021</v>
      </c>
      <c r="E553" s="56" t="s">
        <v>3196</v>
      </c>
      <c r="F553" s="65">
        <v>44414</v>
      </c>
      <c r="G553" s="368" t="s">
        <v>8024</v>
      </c>
      <c r="H553" s="59" t="s">
        <v>102</v>
      </c>
      <c r="I553" s="58" t="s">
        <v>8025</v>
      </c>
      <c r="J553" s="58" t="s">
        <v>8026</v>
      </c>
      <c r="K553" s="58" t="s">
        <v>1109</v>
      </c>
      <c r="L553" s="60" t="s">
        <v>146</v>
      </c>
      <c r="M553" s="368" t="s">
        <v>8027</v>
      </c>
      <c r="N553" s="769"/>
      <c r="O553" s="54">
        <v>2</v>
      </c>
      <c r="P553" s="56" t="s">
        <v>7126</v>
      </c>
      <c r="Q553" s="59" t="s">
        <v>167</v>
      </c>
      <c r="R553" s="56" t="s">
        <v>2213</v>
      </c>
      <c r="S553" s="65">
        <v>44440</v>
      </c>
      <c r="T553" s="65">
        <v>44469</v>
      </c>
      <c r="U553" s="774"/>
      <c r="V553" s="626"/>
      <c r="W553" s="65">
        <v>44469</v>
      </c>
      <c r="X553" s="626"/>
      <c r="Y553" s="626"/>
      <c r="Z553" s="626"/>
      <c r="AA553" s="626"/>
      <c r="AB553" s="626"/>
      <c r="AC553" s="626"/>
      <c r="AD553" s="626"/>
      <c r="AE553" s="626"/>
      <c r="AF553" s="626"/>
      <c r="AG553" s="626"/>
      <c r="AH553" s="626"/>
      <c r="AI553" s="626"/>
      <c r="AJ553" s="626"/>
      <c r="AK553" s="626"/>
      <c r="AL553" s="626"/>
      <c r="AM553" s="626"/>
      <c r="AN553" s="626"/>
      <c r="AO553" s="626"/>
      <c r="AP553" s="626"/>
      <c r="AQ553" s="626"/>
      <c r="AR553" s="626"/>
      <c r="AS553" s="626"/>
      <c r="AT553" s="626"/>
      <c r="AU553" s="626"/>
      <c r="AV553" s="660"/>
      <c r="AW553" s="626"/>
      <c r="AX553" s="626"/>
      <c r="AY553" s="626"/>
      <c r="AZ553" s="626"/>
      <c r="BA553" s="730"/>
      <c r="BB553" s="54"/>
      <c r="BC553" s="626"/>
      <c r="BD553" s="660"/>
      <c r="BE553" s="626"/>
      <c r="BF553" s="626"/>
      <c r="BG553" s="626"/>
      <c r="BH553" s="631"/>
      <c r="BI553" s="730"/>
      <c r="BJ553" s="54"/>
      <c r="BK553" s="626"/>
      <c r="BL553" s="626"/>
      <c r="BM553" s="626"/>
      <c r="BN553" s="626"/>
      <c r="BO553" s="626"/>
      <c r="BP553" s="626"/>
      <c r="BQ553" s="647"/>
      <c r="BR553" s="626"/>
      <c r="BS553" s="653"/>
      <c r="BT553" s="626"/>
      <c r="BU553" s="626"/>
      <c r="BV553" s="660" t="s">
        <v>3022</v>
      </c>
      <c r="BW553" s="660"/>
      <c r="BX553" s="660"/>
      <c r="BY553" s="660"/>
      <c r="BZ553" s="66" t="s">
        <v>255</v>
      </c>
      <c r="CA553" s="730" t="s">
        <v>8028</v>
      </c>
      <c r="CB553" s="66" t="s">
        <v>195</v>
      </c>
      <c r="CC553" s="651">
        <v>1</v>
      </c>
      <c r="CD553" s="660" t="s">
        <v>257</v>
      </c>
      <c r="CE553" s="660"/>
      <c r="CF553" s="660"/>
      <c r="CG553" s="660"/>
      <c r="CH553" s="660"/>
      <c r="CI553" s="660"/>
      <c r="CJ553" s="660"/>
      <c r="CK553" s="660"/>
      <c r="CL553" s="660"/>
      <c r="CM553" s="660"/>
      <c r="CN553" s="660"/>
      <c r="CO553" s="54"/>
      <c r="CP553" s="54"/>
      <c r="CQ553" s="54" t="s">
        <v>4218</v>
      </c>
      <c r="CR553" s="626"/>
      <c r="CS553" s="626"/>
      <c r="CT553" s="54"/>
      <c r="CU553" s="626"/>
      <c r="CV553" s="626"/>
      <c r="CW553" s="752"/>
      <c r="CX553" s="626"/>
      <c r="CY553" s="626"/>
      <c r="CZ553" s="626"/>
      <c r="DA553" s="626"/>
      <c r="DB553" s="626"/>
      <c r="DC553" s="626"/>
      <c r="DD553" s="626"/>
      <c r="DE553" s="626"/>
      <c r="DF553" s="626"/>
      <c r="DG553" s="626"/>
      <c r="DH553" s="626"/>
      <c r="DI553" s="626"/>
      <c r="DJ553" s="626"/>
      <c r="DK553" s="626"/>
      <c r="DL553" s="626"/>
      <c r="DM553" s="626"/>
      <c r="DN553" s="626"/>
      <c r="DO553" s="626"/>
      <c r="DP553" s="626"/>
    </row>
    <row r="554" spans="1:120" ht="38.25" customHeight="1">
      <c r="A554" s="54">
        <v>517</v>
      </c>
      <c r="B554" s="54">
        <v>464</v>
      </c>
      <c r="C554" s="59" t="s">
        <v>99</v>
      </c>
      <c r="D554" s="56">
        <v>2021</v>
      </c>
      <c r="E554" s="56" t="s">
        <v>3196</v>
      </c>
      <c r="F554" s="65">
        <v>44414</v>
      </c>
      <c r="G554" s="368" t="s">
        <v>8029</v>
      </c>
      <c r="H554" s="59" t="s">
        <v>102</v>
      </c>
      <c r="I554" s="58" t="s">
        <v>8030</v>
      </c>
      <c r="J554" s="58" t="s">
        <v>8031</v>
      </c>
      <c r="K554" s="58" t="s">
        <v>3274</v>
      </c>
      <c r="L554" s="60" t="s">
        <v>146</v>
      </c>
      <c r="M554" s="627" t="s">
        <v>8032</v>
      </c>
      <c r="N554" s="747"/>
      <c r="O554" s="68">
        <v>1</v>
      </c>
      <c r="P554" s="56" t="s">
        <v>8033</v>
      </c>
      <c r="Q554" s="59" t="s">
        <v>2221</v>
      </c>
      <c r="R554" s="56" t="s">
        <v>2222</v>
      </c>
      <c r="S554" s="57">
        <v>44500</v>
      </c>
      <c r="T554" s="57">
        <v>44771</v>
      </c>
      <c r="U554" s="774"/>
      <c r="V554" s="626"/>
      <c r="W554" s="65">
        <v>44771</v>
      </c>
      <c r="X554" s="626"/>
      <c r="Y554" s="626"/>
      <c r="Z554" s="626"/>
      <c r="AA554" s="626"/>
      <c r="AB554" s="626"/>
      <c r="AC554" s="626"/>
      <c r="AD554" s="626"/>
      <c r="AE554" s="626"/>
      <c r="AF554" s="626"/>
      <c r="AG554" s="626"/>
      <c r="AH554" s="626"/>
      <c r="AI554" s="626"/>
      <c r="AJ554" s="626"/>
      <c r="AK554" s="626"/>
      <c r="AL554" s="626"/>
      <c r="AM554" s="626"/>
      <c r="AN554" s="626"/>
      <c r="AO554" s="626"/>
      <c r="AP554" s="626"/>
      <c r="AQ554" s="626"/>
      <c r="AR554" s="626"/>
      <c r="AS554" s="626"/>
      <c r="AT554" s="626"/>
      <c r="AU554" s="626"/>
      <c r="AV554" s="660"/>
      <c r="AW554" s="626"/>
      <c r="AX554" s="626"/>
      <c r="AY554" s="626"/>
      <c r="AZ554" s="626"/>
      <c r="BA554" s="730"/>
      <c r="BB554" s="54"/>
      <c r="BC554" s="626"/>
      <c r="BD554" s="660"/>
      <c r="BE554" s="626"/>
      <c r="BF554" s="626"/>
      <c r="BG554" s="626"/>
      <c r="BH554" s="631"/>
      <c r="BI554" s="730"/>
      <c r="BJ554" s="54"/>
      <c r="BK554" s="626"/>
      <c r="BL554" s="626"/>
      <c r="BM554" s="626"/>
      <c r="BN554" s="626"/>
      <c r="BO554" s="626"/>
      <c r="BP554" s="626"/>
      <c r="BQ554" s="647"/>
      <c r="BR554" s="626"/>
      <c r="BS554" s="653"/>
      <c r="BT554" s="626"/>
      <c r="BU554" s="626"/>
      <c r="BV554" s="660" t="s">
        <v>3022</v>
      </c>
      <c r="BW554" s="660"/>
      <c r="BX554" s="660"/>
      <c r="BY554" s="660"/>
      <c r="BZ554" s="56" t="s">
        <v>486</v>
      </c>
      <c r="CA554" s="730" t="s">
        <v>8034</v>
      </c>
      <c r="CB554" s="56" t="s">
        <v>195</v>
      </c>
      <c r="CC554" s="651">
        <v>1</v>
      </c>
      <c r="CD554" s="54" t="s">
        <v>257</v>
      </c>
      <c r="CE554" s="54"/>
      <c r="CF554" s="54"/>
      <c r="CG554" s="54"/>
      <c r="CH554" s="54"/>
      <c r="CI554" s="54"/>
      <c r="CJ554" s="54"/>
      <c r="CK554" s="54"/>
      <c r="CL554" s="54"/>
      <c r="CM554" s="54"/>
      <c r="CN554" s="54"/>
      <c r="CO554" s="54" t="s">
        <v>260</v>
      </c>
      <c r="CP554" s="54" t="s">
        <v>260</v>
      </c>
      <c r="CQ554" s="54" t="s">
        <v>4218</v>
      </c>
      <c r="CR554" s="626"/>
      <c r="CS554" s="626"/>
      <c r="CT554" s="54"/>
      <c r="CU554" s="626"/>
      <c r="CV554" s="626"/>
      <c r="CW554" s="752"/>
      <c r="CX554" s="626"/>
      <c r="CY554" s="626"/>
      <c r="CZ554" s="626"/>
      <c r="DA554" s="626"/>
      <c r="DB554" s="626"/>
      <c r="DC554" s="626"/>
      <c r="DD554" s="626"/>
      <c r="DE554" s="626"/>
      <c r="DF554" s="626"/>
      <c r="DG554" s="626"/>
      <c r="DH554" s="626"/>
      <c r="DI554" s="626"/>
      <c r="DJ554" s="626"/>
      <c r="DK554" s="626"/>
      <c r="DL554" s="626"/>
      <c r="DM554" s="626"/>
      <c r="DN554" s="626"/>
      <c r="DO554" s="626"/>
      <c r="DP554" s="626"/>
    </row>
    <row r="555" spans="1:120" ht="38.25" customHeight="1">
      <c r="A555" s="54">
        <v>518</v>
      </c>
      <c r="B555" s="54">
        <v>465</v>
      </c>
      <c r="C555" s="59" t="s">
        <v>99</v>
      </c>
      <c r="D555" s="56">
        <v>2021</v>
      </c>
      <c r="E555" s="56" t="s">
        <v>3196</v>
      </c>
      <c r="F555" s="65">
        <v>44414</v>
      </c>
      <c r="G555" s="368" t="s">
        <v>8035</v>
      </c>
      <c r="H555" s="59" t="s">
        <v>102</v>
      </c>
      <c r="I555" s="58" t="s">
        <v>8036</v>
      </c>
      <c r="J555" s="58" t="s">
        <v>8037</v>
      </c>
      <c r="K555" s="58" t="s">
        <v>3265</v>
      </c>
      <c r="L555" s="60" t="s">
        <v>146</v>
      </c>
      <c r="M555" s="627" t="s">
        <v>8038</v>
      </c>
      <c r="N555" s="747"/>
      <c r="O555" s="68">
        <v>1</v>
      </c>
      <c r="P555" s="56" t="s">
        <v>8039</v>
      </c>
      <c r="Q555" s="59" t="s">
        <v>167</v>
      </c>
      <c r="R555" s="56" t="s">
        <v>2213</v>
      </c>
      <c r="S555" s="57">
        <v>44500</v>
      </c>
      <c r="T555" s="57">
        <v>44771</v>
      </c>
      <c r="U555" s="774"/>
      <c r="V555" s="626"/>
      <c r="W555" s="65">
        <v>44771</v>
      </c>
      <c r="X555" s="626"/>
      <c r="Y555" s="626"/>
      <c r="Z555" s="626"/>
      <c r="AA555" s="626"/>
      <c r="AB555" s="626"/>
      <c r="AC555" s="626"/>
      <c r="AD555" s="626"/>
      <c r="AE555" s="626"/>
      <c r="AF555" s="626"/>
      <c r="AG555" s="626"/>
      <c r="AH555" s="626"/>
      <c r="AI555" s="626"/>
      <c r="AJ555" s="626"/>
      <c r="AK555" s="626"/>
      <c r="AL555" s="626"/>
      <c r="AM555" s="626"/>
      <c r="AN555" s="626"/>
      <c r="AO555" s="626"/>
      <c r="AP555" s="626"/>
      <c r="AQ555" s="626"/>
      <c r="AR555" s="626"/>
      <c r="AS555" s="626"/>
      <c r="AT555" s="626"/>
      <c r="AU555" s="626"/>
      <c r="AV555" s="660"/>
      <c r="AW555" s="626"/>
      <c r="AX555" s="626"/>
      <c r="AY555" s="626"/>
      <c r="AZ555" s="626"/>
      <c r="BA555" s="730"/>
      <c r="BB555" s="54"/>
      <c r="BC555" s="626"/>
      <c r="BD555" s="660"/>
      <c r="BE555" s="626"/>
      <c r="BF555" s="626"/>
      <c r="BG555" s="626"/>
      <c r="BH555" s="631"/>
      <c r="BI555" s="730"/>
      <c r="BJ555" s="54"/>
      <c r="BK555" s="626"/>
      <c r="BL555" s="626"/>
      <c r="BM555" s="626"/>
      <c r="BN555" s="626"/>
      <c r="BO555" s="626"/>
      <c r="BP555" s="626"/>
      <c r="BQ555" s="647"/>
      <c r="BR555" s="626"/>
      <c r="BS555" s="653"/>
      <c r="BT555" s="626"/>
      <c r="BU555" s="626"/>
      <c r="BV555" s="660" t="s">
        <v>3022</v>
      </c>
      <c r="BW555" s="660"/>
      <c r="BX555" s="660"/>
      <c r="BY555" s="660"/>
      <c r="BZ555" s="66" t="s">
        <v>255</v>
      </c>
      <c r="CA555" s="660" t="s">
        <v>163</v>
      </c>
      <c r="CB555" s="66" t="s">
        <v>195</v>
      </c>
      <c r="CC555" s="651">
        <v>0.1</v>
      </c>
      <c r="CD555" s="660" t="s">
        <v>133</v>
      </c>
      <c r="CE555" s="71">
        <v>44659</v>
      </c>
      <c r="CF555" s="56" t="s">
        <v>8040</v>
      </c>
      <c r="CG555" s="66" t="s">
        <v>195</v>
      </c>
      <c r="CH555" s="68">
        <v>1</v>
      </c>
      <c r="CI555" s="54" t="s">
        <v>257</v>
      </c>
      <c r="CJ555" s="54"/>
      <c r="CK555" s="54"/>
      <c r="CL555" s="54"/>
      <c r="CM555" s="54"/>
      <c r="CN555" s="54"/>
      <c r="CO555" s="54" t="s">
        <v>260</v>
      </c>
      <c r="CP555" s="54" t="s">
        <v>260</v>
      </c>
      <c r="CQ555" s="54" t="s">
        <v>4218</v>
      </c>
      <c r="CR555" s="626"/>
      <c r="CS555" s="626"/>
      <c r="CT555" s="54"/>
      <c r="CU555" s="626"/>
      <c r="CV555" s="626"/>
      <c r="CW555" s="752"/>
      <c r="CX555" s="626"/>
      <c r="CY555" s="626"/>
      <c r="CZ555" s="626"/>
      <c r="DA555" s="626"/>
      <c r="DB555" s="626"/>
      <c r="DC555" s="626"/>
      <c r="DD555" s="626"/>
      <c r="DE555" s="626"/>
      <c r="DF555" s="626"/>
      <c r="DG555" s="626"/>
      <c r="DH555" s="626"/>
      <c r="DI555" s="626"/>
      <c r="DJ555" s="626"/>
      <c r="DK555" s="626"/>
      <c r="DL555" s="626"/>
      <c r="DM555" s="626"/>
      <c r="DN555" s="626"/>
      <c r="DO555" s="626"/>
      <c r="DP555" s="626"/>
    </row>
    <row r="556" spans="1:120" ht="38.25" customHeight="1">
      <c r="A556" s="54">
        <v>519</v>
      </c>
      <c r="B556" s="54">
        <v>466</v>
      </c>
      <c r="C556" s="59" t="s">
        <v>99</v>
      </c>
      <c r="D556" s="56">
        <v>2021</v>
      </c>
      <c r="E556" s="56" t="s">
        <v>3196</v>
      </c>
      <c r="F556" s="65">
        <v>44414</v>
      </c>
      <c r="G556" s="368" t="s">
        <v>8041</v>
      </c>
      <c r="H556" s="59" t="s">
        <v>102</v>
      </c>
      <c r="I556" s="58" t="s">
        <v>8042</v>
      </c>
      <c r="J556" s="58" t="s">
        <v>8042</v>
      </c>
      <c r="K556" s="58" t="s">
        <v>8043</v>
      </c>
      <c r="L556" s="60" t="s">
        <v>146</v>
      </c>
      <c r="M556" s="368" t="s">
        <v>3281</v>
      </c>
      <c r="N556" s="747"/>
      <c r="O556" s="68">
        <v>1</v>
      </c>
      <c r="P556" s="56" t="s">
        <v>3282</v>
      </c>
      <c r="Q556" s="59" t="s">
        <v>167</v>
      </c>
      <c r="R556" s="56" t="s">
        <v>3283</v>
      </c>
      <c r="S556" s="65">
        <v>44500</v>
      </c>
      <c r="T556" s="65">
        <v>44771</v>
      </c>
      <c r="U556" s="774"/>
      <c r="V556" s="626"/>
      <c r="W556" s="65">
        <v>44771</v>
      </c>
      <c r="X556" s="626"/>
      <c r="Y556" s="626"/>
      <c r="Z556" s="626"/>
      <c r="AA556" s="626"/>
      <c r="AB556" s="626"/>
      <c r="AC556" s="626"/>
      <c r="AD556" s="626"/>
      <c r="AE556" s="626"/>
      <c r="AF556" s="626"/>
      <c r="AG556" s="626"/>
      <c r="AH556" s="626"/>
      <c r="AI556" s="626"/>
      <c r="AJ556" s="626"/>
      <c r="AK556" s="626"/>
      <c r="AL556" s="626"/>
      <c r="AM556" s="626"/>
      <c r="AN556" s="626"/>
      <c r="AO556" s="626"/>
      <c r="AP556" s="626"/>
      <c r="AQ556" s="626"/>
      <c r="AR556" s="626"/>
      <c r="AS556" s="626"/>
      <c r="AT556" s="626"/>
      <c r="AU556" s="626"/>
      <c r="AV556" s="660"/>
      <c r="AW556" s="626"/>
      <c r="AX556" s="626"/>
      <c r="AY556" s="626"/>
      <c r="AZ556" s="626"/>
      <c r="BA556" s="730"/>
      <c r="BB556" s="54"/>
      <c r="BC556" s="626"/>
      <c r="BD556" s="660"/>
      <c r="BE556" s="626"/>
      <c r="BF556" s="626"/>
      <c r="BG556" s="626"/>
      <c r="BH556" s="631"/>
      <c r="BI556" s="730"/>
      <c r="BJ556" s="54"/>
      <c r="BK556" s="626"/>
      <c r="BL556" s="626"/>
      <c r="BM556" s="626"/>
      <c r="BN556" s="626"/>
      <c r="BO556" s="626"/>
      <c r="BP556" s="626"/>
      <c r="BQ556" s="647"/>
      <c r="BR556" s="626"/>
      <c r="BS556" s="653"/>
      <c r="BT556" s="626"/>
      <c r="BU556" s="626"/>
      <c r="BV556" s="660" t="s">
        <v>3022</v>
      </c>
      <c r="BW556" s="660"/>
      <c r="BX556" s="660"/>
      <c r="BY556" s="660"/>
      <c r="BZ556" s="66" t="s">
        <v>255</v>
      </c>
      <c r="CA556" s="660" t="s">
        <v>163</v>
      </c>
      <c r="CB556" s="66" t="s">
        <v>195</v>
      </c>
      <c r="CC556" s="651">
        <v>0.1</v>
      </c>
      <c r="CD556" s="660" t="s">
        <v>133</v>
      </c>
      <c r="CE556" s="71">
        <v>44659</v>
      </c>
      <c r="CF556" s="56" t="s">
        <v>8044</v>
      </c>
      <c r="CG556" s="66" t="s">
        <v>195</v>
      </c>
      <c r="CH556" s="68">
        <v>1</v>
      </c>
      <c r="CI556" s="660" t="s">
        <v>257</v>
      </c>
      <c r="CJ556" s="660"/>
      <c r="CK556" s="660"/>
      <c r="CL556" s="660"/>
      <c r="CM556" s="660"/>
      <c r="CN556" s="660"/>
      <c r="CO556" s="54" t="s">
        <v>260</v>
      </c>
      <c r="CP556" s="54" t="s">
        <v>260</v>
      </c>
      <c r="CQ556" s="54" t="s">
        <v>4218</v>
      </c>
      <c r="CR556" s="626"/>
      <c r="CS556" s="626"/>
      <c r="CT556" s="54"/>
      <c r="CU556" s="626"/>
      <c r="CV556" s="626"/>
      <c r="CW556" s="752"/>
      <c r="CX556" s="626"/>
      <c r="CY556" s="626"/>
      <c r="CZ556" s="626"/>
      <c r="DA556" s="626"/>
      <c r="DB556" s="626"/>
      <c r="DC556" s="626"/>
      <c r="DD556" s="626"/>
      <c r="DE556" s="626"/>
      <c r="DF556" s="626"/>
      <c r="DG556" s="626"/>
      <c r="DH556" s="626"/>
      <c r="DI556" s="626"/>
      <c r="DJ556" s="626"/>
      <c r="DK556" s="626"/>
      <c r="DL556" s="626"/>
      <c r="DM556" s="626"/>
      <c r="DN556" s="626"/>
      <c r="DO556" s="626"/>
      <c r="DP556" s="626"/>
    </row>
    <row r="557" spans="1:120" ht="38.25" customHeight="1">
      <c r="A557" s="54">
        <v>521</v>
      </c>
      <c r="B557" s="54">
        <v>468</v>
      </c>
      <c r="C557" s="59" t="s">
        <v>99</v>
      </c>
      <c r="D557" s="56">
        <v>2021</v>
      </c>
      <c r="E557" s="56" t="s">
        <v>3196</v>
      </c>
      <c r="F557" s="65">
        <v>44414</v>
      </c>
      <c r="G557" s="391" t="s">
        <v>8045</v>
      </c>
      <c r="H557" s="59" t="s">
        <v>102</v>
      </c>
      <c r="I557" s="58" t="s">
        <v>8046</v>
      </c>
      <c r="J557" s="58" t="s">
        <v>8046</v>
      </c>
      <c r="K557" s="58" t="s">
        <v>3297</v>
      </c>
      <c r="L557" s="60" t="s">
        <v>146</v>
      </c>
      <c r="M557" s="627" t="s">
        <v>8047</v>
      </c>
      <c r="N557" s="697"/>
      <c r="O557" s="66">
        <v>1</v>
      </c>
      <c r="P557" s="56" t="s">
        <v>8048</v>
      </c>
      <c r="Q557" s="59" t="s">
        <v>167</v>
      </c>
      <c r="R557" s="56" t="s">
        <v>2161</v>
      </c>
      <c r="S557" s="65">
        <v>44470</v>
      </c>
      <c r="T557" s="65">
        <v>44561</v>
      </c>
      <c r="U557" s="774"/>
      <c r="V557" s="626"/>
      <c r="W557" s="65">
        <v>44561</v>
      </c>
      <c r="X557" s="626"/>
      <c r="Y557" s="626"/>
      <c r="Z557" s="626"/>
      <c r="AA557" s="626"/>
      <c r="AB557" s="626"/>
      <c r="AC557" s="626"/>
      <c r="AD557" s="626"/>
      <c r="AE557" s="626"/>
      <c r="AF557" s="626"/>
      <c r="AG557" s="626"/>
      <c r="AH557" s="626"/>
      <c r="AI557" s="626"/>
      <c r="AJ557" s="626"/>
      <c r="AK557" s="626"/>
      <c r="AL557" s="626"/>
      <c r="AM557" s="626"/>
      <c r="AN557" s="626"/>
      <c r="AO557" s="626"/>
      <c r="AP557" s="626"/>
      <c r="AQ557" s="626"/>
      <c r="AR557" s="626"/>
      <c r="AS557" s="626"/>
      <c r="AT557" s="626"/>
      <c r="AU557" s="626"/>
      <c r="AV557" s="660"/>
      <c r="AW557" s="626"/>
      <c r="AX557" s="626"/>
      <c r="AY557" s="626"/>
      <c r="AZ557" s="626"/>
      <c r="BA557" s="730"/>
      <c r="BB557" s="54"/>
      <c r="BC557" s="626"/>
      <c r="BD557" s="660"/>
      <c r="BE557" s="626"/>
      <c r="BF557" s="626"/>
      <c r="BG557" s="626"/>
      <c r="BH557" s="631"/>
      <c r="BI557" s="730"/>
      <c r="BJ557" s="54"/>
      <c r="BK557" s="626"/>
      <c r="BL557" s="626"/>
      <c r="BM557" s="626"/>
      <c r="BN557" s="626"/>
      <c r="BO557" s="626"/>
      <c r="BP557" s="626"/>
      <c r="BQ557" s="647"/>
      <c r="BR557" s="626"/>
      <c r="BS557" s="653"/>
      <c r="BT557" s="626"/>
      <c r="BU557" s="626"/>
      <c r="BV557" s="660" t="s">
        <v>3022</v>
      </c>
      <c r="BW557" s="660"/>
      <c r="BX557" s="660"/>
      <c r="BY557" s="660"/>
      <c r="BZ557" s="66" t="s">
        <v>255</v>
      </c>
      <c r="CA557" s="730" t="s">
        <v>8049</v>
      </c>
      <c r="CB557" s="66" t="s">
        <v>195</v>
      </c>
      <c r="CC557" s="651">
        <v>1</v>
      </c>
      <c r="CD557" s="660" t="s">
        <v>257</v>
      </c>
      <c r="CE557" s="660"/>
      <c r="CF557" s="660"/>
      <c r="CG557" s="660"/>
      <c r="CH557" s="660"/>
      <c r="CI557" s="660"/>
      <c r="CJ557" s="660"/>
      <c r="CK557" s="660"/>
      <c r="CL557" s="660"/>
      <c r="CM557" s="660"/>
      <c r="CN557" s="660"/>
      <c r="CO557" s="54"/>
      <c r="CP557" s="54"/>
      <c r="CQ557" s="54" t="s">
        <v>4218</v>
      </c>
      <c r="CR557" s="626"/>
      <c r="CS557" s="626"/>
      <c r="CT557" s="54"/>
      <c r="CU557" s="626"/>
      <c r="CV557" s="626"/>
      <c r="CW557" s="752"/>
      <c r="CX557" s="626"/>
      <c r="CY557" s="626"/>
      <c r="CZ557" s="626"/>
      <c r="DA557" s="626"/>
      <c r="DB557" s="626"/>
      <c r="DC557" s="626"/>
      <c r="DD557" s="626"/>
      <c r="DE557" s="626"/>
      <c r="DF557" s="626"/>
      <c r="DG557" s="626"/>
      <c r="DH557" s="626"/>
      <c r="DI557" s="626"/>
      <c r="DJ557" s="626"/>
      <c r="DK557" s="626"/>
      <c r="DL557" s="626"/>
      <c r="DM557" s="626"/>
      <c r="DN557" s="626"/>
      <c r="DO557" s="626"/>
      <c r="DP557" s="626"/>
    </row>
    <row r="558" spans="1:120" ht="38.25" customHeight="1">
      <c r="A558" s="54">
        <v>523</v>
      </c>
      <c r="B558" s="54">
        <v>470</v>
      </c>
      <c r="C558" s="59" t="s">
        <v>99</v>
      </c>
      <c r="D558" s="56">
        <v>2021</v>
      </c>
      <c r="E558" s="56" t="s">
        <v>3196</v>
      </c>
      <c r="F558" s="65">
        <v>44414</v>
      </c>
      <c r="G558" s="391" t="s">
        <v>8050</v>
      </c>
      <c r="H558" s="59" t="s">
        <v>102</v>
      </c>
      <c r="I558" s="58" t="s">
        <v>8046</v>
      </c>
      <c r="J558" s="58" t="s">
        <v>8046</v>
      </c>
      <c r="K558" s="58" t="s">
        <v>3297</v>
      </c>
      <c r="L558" s="60" t="s">
        <v>146</v>
      </c>
      <c r="M558" s="627" t="s">
        <v>8047</v>
      </c>
      <c r="N558" s="697"/>
      <c r="O558" s="66">
        <v>1</v>
      </c>
      <c r="P558" s="56" t="s">
        <v>8051</v>
      </c>
      <c r="Q558" s="59" t="s">
        <v>167</v>
      </c>
      <c r="R558" s="56" t="s">
        <v>2161</v>
      </c>
      <c r="S558" s="65">
        <v>44470</v>
      </c>
      <c r="T558" s="65">
        <v>44561</v>
      </c>
      <c r="U558" s="774"/>
      <c r="V558" s="626"/>
      <c r="W558" s="65">
        <v>44561</v>
      </c>
      <c r="X558" s="626"/>
      <c r="Y558" s="626"/>
      <c r="Z558" s="626"/>
      <c r="AA558" s="626"/>
      <c r="AB558" s="626"/>
      <c r="AC558" s="626"/>
      <c r="AD558" s="626"/>
      <c r="AE558" s="626"/>
      <c r="AF558" s="626"/>
      <c r="AG558" s="626"/>
      <c r="AH558" s="626"/>
      <c r="AI558" s="626"/>
      <c r="AJ558" s="626"/>
      <c r="AK558" s="626"/>
      <c r="AL558" s="626"/>
      <c r="AM558" s="626"/>
      <c r="AN558" s="626"/>
      <c r="AO558" s="626"/>
      <c r="AP558" s="626"/>
      <c r="AQ558" s="626"/>
      <c r="AR558" s="626"/>
      <c r="AS558" s="626"/>
      <c r="AT558" s="626"/>
      <c r="AU558" s="626"/>
      <c r="AV558" s="660"/>
      <c r="AW558" s="626"/>
      <c r="AX558" s="626"/>
      <c r="AY558" s="626"/>
      <c r="AZ558" s="626"/>
      <c r="BA558" s="730"/>
      <c r="BB558" s="54"/>
      <c r="BC558" s="626"/>
      <c r="BD558" s="660"/>
      <c r="BE558" s="626"/>
      <c r="BF558" s="626"/>
      <c r="BG558" s="626"/>
      <c r="BH558" s="631"/>
      <c r="BI558" s="730"/>
      <c r="BJ558" s="54"/>
      <c r="BK558" s="626"/>
      <c r="BL558" s="626"/>
      <c r="BM558" s="626"/>
      <c r="BN558" s="626"/>
      <c r="BO558" s="626"/>
      <c r="BP558" s="626"/>
      <c r="BQ558" s="647"/>
      <c r="BR558" s="626"/>
      <c r="BS558" s="653"/>
      <c r="BT558" s="626"/>
      <c r="BU558" s="626"/>
      <c r="BV558" s="660" t="s">
        <v>3022</v>
      </c>
      <c r="BW558" s="660"/>
      <c r="BX558" s="660"/>
      <c r="BY558" s="660"/>
      <c r="BZ558" s="66" t="s">
        <v>255</v>
      </c>
      <c r="CA558" s="730" t="s">
        <v>8049</v>
      </c>
      <c r="CB558" s="66" t="s">
        <v>195</v>
      </c>
      <c r="CC558" s="651">
        <v>1</v>
      </c>
      <c r="CD558" s="660" t="s">
        <v>257</v>
      </c>
      <c r="CE558" s="660"/>
      <c r="CF558" s="660"/>
      <c r="CG558" s="660"/>
      <c r="CH558" s="660"/>
      <c r="CI558" s="660"/>
      <c r="CJ558" s="660"/>
      <c r="CK558" s="660"/>
      <c r="CL558" s="660"/>
      <c r="CM558" s="660"/>
      <c r="CN558" s="660"/>
      <c r="CO558" s="54"/>
      <c r="CP558" s="54"/>
      <c r="CQ558" s="54" t="s">
        <v>4218</v>
      </c>
      <c r="CR558" s="626"/>
      <c r="CS558" s="626"/>
      <c r="CT558" s="54"/>
      <c r="CU558" s="626"/>
      <c r="CV558" s="626"/>
      <c r="CW558" s="752"/>
      <c r="CX558" s="626"/>
      <c r="CY558" s="626"/>
      <c r="CZ558" s="626"/>
      <c r="DA558" s="626"/>
      <c r="DB558" s="626"/>
      <c r="DC558" s="626"/>
      <c r="DD558" s="626"/>
      <c r="DE558" s="626"/>
      <c r="DF558" s="626"/>
      <c r="DG558" s="626"/>
      <c r="DH558" s="626"/>
      <c r="DI558" s="626"/>
      <c r="DJ558" s="626"/>
      <c r="DK558" s="626"/>
      <c r="DL558" s="626"/>
      <c r="DM558" s="626"/>
      <c r="DN558" s="626"/>
      <c r="DO558" s="626"/>
      <c r="DP558" s="626"/>
    </row>
    <row r="559" spans="1:120" ht="38.25" customHeight="1">
      <c r="A559" s="54">
        <v>526</v>
      </c>
      <c r="B559" s="54">
        <v>473</v>
      </c>
      <c r="C559" s="59" t="s">
        <v>99</v>
      </c>
      <c r="D559" s="56">
        <v>2021</v>
      </c>
      <c r="E559" s="56" t="s">
        <v>3196</v>
      </c>
      <c r="F559" s="65">
        <v>44414</v>
      </c>
      <c r="G559" s="391" t="s">
        <v>8052</v>
      </c>
      <c r="H559" s="59" t="s">
        <v>102</v>
      </c>
      <c r="I559" s="58" t="s">
        <v>8053</v>
      </c>
      <c r="J559" s="58" t="s">
        <v>8054</v>
      </c>
      <c r="K559" s="58" t="s">
        <v>8055</v>
      </c>
      <c r="L559" s="60" t="s">
        <v>146</v>
      </c>
      <c r="M559" s="627" t="s">
        <v>8056</v>
      </c>
      <c r="N559" s="697"/>
      <c r="O559" s="56">
        <v>1</v>
      </c>
      <c r="P559" s="56" t="s">
        <v>8057</v>
      </c>
      <c r="Q559" s="59" t="s">
        <v>167</v>
      </c>
      <c r="R559" s="56" t="s">
        <v>2213</v>
      </c>
      <c r="S559" s="57">
        <v>44470</v>
      </c>
      <c r="T559" s="57">
        <v>44742</v>
      </c>
      <c r="U559" s="774"/>
      <c r="V559" s="626"/>
      <c r="W559" s="65">
        <v>44742</v>
      </c>
      <c r="X559" s="626"/>
      <c r="Y559" s="626"/>
      <c r="Z559" s="626"/>
      <c r="AA559" s="626"/>
      <c r="AB559" s="626"/>
      <c r="AC559" s="626"/>
      <c r="AD559" s="626"/>
      <c r="AE559" s="626"/>
      <c r="AF559" s="626"/>
      <c r="AG559" s="626"/>
      <c r="AH559" s="626"/>
      <c r="AI559" s="626"/>
      <c r="AJ559" s="626"/>
      <c r="AK559" s="626"/>
      <c r="AL559" s="626"/>
      <c r="AM559" s="626"/>
      <c r="AN559" s="626"/>
      <c r="AO559" s="626"/>
      <c r="AP559" s="626"/>
      <c r="AQ559" s="626"/>
      <c r="AR559" s="626"/>
      <c r="AS559" s="626"/>
      <c r="AT559" s="626"/>
      <c r="AU559" s="626"/>
      <c r="AV559" s="660"/>
      <c r="AW559" s="626"/>
      <c r="AX559" s="626"/>
      <c r="AY559" s="626"/>
      <c r="AZ559" s="626"/>
      <c r="BA559" s="730"/>
      <c r="BB559" s="54"/>
      <c r="BC559" s="626"/>
      <c r="BD559" s="660"/>
      <c r="BE559" s="626"/>
      <c r="BF559" s="626"/>
      <c r="BG559" s="626"/>
      <c r="BH559" s="631"/>
      <c r="BI559" s="730"/>
      <c r="BJ559" s="54"/>
      <c r="BK559" s="626"/>
      <c r="BL559" s="626"/>
      <c r="BM559" s="626"/>
      <c r="BN559" s="626"/>
      <c r="BO559" s="626"/>
      <c r="BP559" s="626"/>
      <c r="BQ559" s="647"/>
      <c r="BR559" s="626"/>
      <c r="BS559" s="653"/>
      <c r="BT559" s="626"/>
      <c r="BU559" s="626"/>
      <c r="BV559" s="660" t="s">
        <v>3022</v>
      </c>
      <c r="BW559" s="660"/>
      <c r="BX559" s="660"/>
      <c r="BY559" s="660"/>
      <c r="BZ559" s="66" t="s">
        <v>255</v>
      </c>
      <c r="CA559" s="653" t="s">
        <v>1086</v>
      </c>
      <c r="CB559" s="66" t="s">
        <v>195</v>
      </c>
      <c r="CC559" s="651">
        <v>0.1</v>
      </c>
      <c r="CD559" s="660" t="s">
        <v>133</v>
      </c>
      <c r="CE559" s="71">
        <v>44659</v>
      </c>
      <c r="CF559" s="54" t="s">
        <v>8058</v>
      </c>
      <c r="CG559" s="66" t="s">
        <v>195</v>
      </c>
      <c r="CH559" s="68">
        <v>1</v>
      </c>
      <c r="CI559" s="54" t="s">
        <v>257</v>
      </c>
      <c r="CJ559" s="54"/>
      <c r="CK559" s="54"/>
      <c r="CL559" s="54"/>
      <c r="CM559" s="54"/>
      <c r="CN559" s="54"/>
      <c r="CO559" s="54"/>
      <c r="CP559" s="54"/>
      <c r="CQ559" s="54" t="s">
        <v>4218</v>
      </c>
      <c r="CR559" s="626"/>
      <c r="CS559" s="626"/>
      <c r="CT559" s="54"/>
      <c r="CU559" s="626"/>
      <c r="CV559" s="626"/>
      <c r="CW559" s="752"/>
      <c r="CX559" s="626"/>
      <c r="CY559" s="626"/>
      <c r="CZ559" s="626"/>
      <c r="DA559" s="626"/>
      <c r="DB559" s="626"/>
      <c r="DC559" s="626"/>
      <c r="DD559" s="626"/>
      <c r="DE559" s="626"/>
      <c r="DF559" s="626"/>
      <c r="DG559" s="626"/>
      <c r="DH559" s="626"/>
      <c r="DI559" s="626"/>
      <c r="DJ559" s="626"/>
      <c r="DK559" s="626"/>
      <c r="DL559" s="626"/>
      <c r="DM559" s="626"/>
      <c r="DN559" s="626"/>
      <c r="DO559" s="626"/>
      <c r="DP559" s="626"/>
    </row>
    <row r="560" spans="1:120" ht="38.25" customHeight="1">
      <c r="A560" s="54">
        <v>528</v>
      </c>
      <c r="B560" s="54">
        <v>475</v>
      </c>
      <c r="C560" s="59" t="s">
        <v>99</v>
      </c>
      <c r="D560" s="56">
        <v>2021</v>
      </c>
      <c r="E560" s="56" t="s">
        <v>3196</v>
      </c>
      <c r="F560" s="65">
        <v>44414</v>
      </c>
      <c r="G560" s="368" t="s">
        <v>8059</v>
      </c>
      <c r="H560" s="59" t="s">
        <v>102</v>
      </c>
      <c r="I560" s="58" t="s">
        <v>8060</v>
      </c>
      <c r="J560" s="58" t="s">
        <v>3303</v>
      </c>
      <c r="K560" s="58" t="s">
        <v>1538</v>
      </c>
      <c r="L560" s="60" t="s">
        <v>146</v>
      </c>
      <c r="M560" s="627" t="s">
        <v>8061</v>
      </c>
      <c r="N560" s="747"/>
      <c r="O560" s="54">
        <v>1</v>
      </c>
      <c r="P560" s="67" t="s">
        <v>3358</v>
      </c>
      <c r="Q560" s="59" t="s">
        <v>167</v>
      </c>
      <c r="R560" s="56" t="s">
        <v>2213</v>
      </c>
      <c r="S560" s="65">
        <v>44592</v>
      </c>
      <c r="T560" s="65">
        <v>44669</v>
      </c>
      <c r="U560" s="774"/>
      <c r="V560" s="626"/>
      <c r="W560" s="65">
        <v>44669</v>
      </c>
      <c r="X560" s="626"/>
      <c r="Y560" s="626"/>
      <c r="Z560" s="626"/>
      <c r="AA560" s="626"/>
      <c r="AB560" s="626"/>
      <c r="AC560" s="626"/>
      <c r="AD560" s="626"/>
      <c r="AE560" s="626"/>
      <c r="AF560" s="626"/>
      <c r="AG560" s="626"/>
      <c r="AH560" s="626"/>
      <c r="AI560" s="626"/>
      <c r="AJ560" s="626"/>
      <c r="AK560" s="626"/>
      <c r="AL560" s="626"/>
      <c r="AM560" s="626"/>
      <c r="AN560" s="626"/>
      <c r="AO560" s="626"/>
      <c r="AP560" s="626"/>
      <c r="AQ560" s="626"/>
      <c r="AR560" s="626"/>
      <c r="AS560" s="626"/>
      <c r="AT560" s="626"/>
      <c r="AU560" s="626"/>
      <c r="AV560" s="660"/>
      <c r="AW560" s="626"/>
      <c r="AX560" s="626"/>
      <c r="AY560" s="626"/>
      <c r="AZ560" s="626"/>
      <c r="BA560" s="730"/>
      <c r="BB560" s="54"/>
      <c r="BC560" s="626"/>
      <c r="BD560" s="660"/>
      <c r="BE560" s="626"/>
      <c r="BF560" s="626"/>
      <c r="BG560" s="626"/>
      <c r="BH560" s="631"/>
      <c r="BI560" s="730"/>
      <c r="BJ560" s="54"/>
      <c r="BK560" s="626"/>
      <c r="BL560" s="626"/>
      <c r="BM560" s="626"/>
      <c r="BN560" s="626"/>
      <c r="BO560" s="626"/>
      <c r="BP560" s="626"/>
      <c r="BQ560" s="647"/>
      <c r="BR560" s="626"/>
      <c r="BS560" s="653"/>
      <c r="BT560" s="626"/>
      <c r="BU560" s="626"/>
      <c r="BV560" s="660" t="s">
        <v>3022</v>
      </c>
      <c r="BW560" s="660"/>
      <c r="BX560" s="660"/>
      <c r="BY560" s="660"/>
      <c r="BZ560" s="66" t="s">
        <v>255</v>
      </c>
      <c r="CA560" s="653" t="s">
        <v>1086</v>
      </c>
      <c r="CB560" s="66" t="s">
        <v>195</v>
      </c>
      <c r="CC560" s="651">
        <v>0.1</v>
      </c>
      <c r="CD560" s="660" t="s">
        <v>133</v>
      </c>
      <c r="CE560" s="71">
        <v>44659</v>
      </c>
      <c r="CF560" s="54" t="s">
        <v>8062</v>
      </c>
      <c r="CG560" s="66" t="s">
        <v>195</v>
      </c>
      <c r="CH560" s="68">
        <v>1</v>
      </c>
      <c r="CI560" s="54" t="s">
        <v>257</v>
      </c>
      <c r="CJ560" s="54"/>
      <c r="CK560" s="54"/>
      <c r="CL560" s="54"/>
      <c r="CM560" s="54"/>
      <c r="CN560" s="54"/>
      <c r="CO560" s="54" t="s">
        <v>260</v>
      </c>
      <c r="CP560" s="54" t="s">
        <v>260</v>
      </c>
      <c r="CQ560" s="54" t="s">
        <v>4218</v>
      </c>
      <c r="CR560" s="626"/>
      <c r="CS560" s="626"/>
      <c r="CT560" s="54"/>
      <c r="CU560" s="626"/>
      <c r="CV560" s="626"/>
      <c r="CW560" s="752"/>
      <c r="CX560" s="626"/>
      <c r="CY560" s="626"/>
      <c r="CZ560" s="626"/>
      <c r="DA560" s="626"/>
      <c r="DB560" s="626"/>
      <c r="DC560" s="626"/>
      <c r="DD560" s="626"/>
      <c r="DE560" s="626"/>
      <c r="DF560" s="626"/>
      <c r="DG560" s="626"/>
      <c r="DH560" s="626"/>
      <c r="DI560" s="626"/>
      <c r="DJ560" s="626"/>
      <c r="DK560" s="626"/>
      <c r="DL560" s="626"/>
      <c r="DM560" s="626"/>
      <c r="DN560" s="626"/>
      <c r="DO560" s="626"/>
      <c r="DP560" s="626"/>
    </row>
    <row r="561" spans="1:120" ht="38.25" customHeight="1">
      <c r="A561" s="54">
        <v>531</v>
      </c>
      <c r="B561" s="54">
        <v>478</v>
      </c>
      <c r="C561" s="59" t="s">
        <v>99</v>
      </c>
      <c r="D561" s="56">
        <v>2021</v>
      </c>
      <c r="E561" s="56" t="s">
        <v>3196</v>
      </c>
      <c r="F561" s="65">
        <v>44414</v>
      </c>
      <c r="G561" s="368" t="s">
        <v>8063</v>
      </c>
      <c r="H561" s="59" t="s">
        <v>102</v>
      </c>
      <c r="I561" s="58" t="s">
        <v>8064</v>
      </c>
      <c r="J561" s="58" t="s">
        <v>8064</v>
      </c>
      <c r="K561" s="58" t="s">
        <v>1538</v>
      </c>
      <c r="L561" s="60" t="s">
        <v>146</v>
      </c>
      <c r="M561" s="627" t="s">
        <v>8065</v>
      </c>
      <c r="N561" s="747"/>
      <c r="O561" s="199">
        <v>1</v>
      </c>
      <c r="P561" s="56" t="s">
        <v>7462</v>
      </c>
      <c r="Q561" s="59" t="s">
        <v>167</v>
      </c>
      <c r="R561" s="56" t="s">
        <v>2213</v>
      </c>
      <c r="S561" s="65">
        <v>44650</v>
      </c>
      <c r="T561" s="65">
        <v>44680</v>
      </c>
      <c r="U561" s="774"/>
      <c r="V561" s="626"/>
      <c r="W561" s="65">
        <v>44680</v>
      </c>
      <c r="X561" s="626"/>
      <c r="Y561" s="626"/>
      <c r="Z561" s="626"/>
      <c r="AA561" s="626"/>
      <c r="AB561" s="626"/>
      <c r="AC561" s="626"/>
      <c r="AD561" s="626"/>
      <c r="AE561" s="626"/>
      <c r="AF561" s="626"/>
      <c r="AG561" s="626"/>
      <c r="AH561" s="626"/>
      <c r="AI561" s="626"/>
      <c r="AJ561" s="626"/>
      <c r="AK561" s="626"/>
      <c r="AL561" s="626"/>
      <c r="AM561" s="626"/>
      <c r="AN561" s="626"/>
      <c r="AO561" s="626"/>
      <c r="AP561" s="626"/>
      <c r="AQ561" s="626"/>
      <c r="AR561" s="626"/>
      <c r="AS561" s="626"/>
      <c r="AT561" s="626"/>
      <c r="AU561" s="626"/>
      <c r="AV561" s="660"/>
      <c r="AW561" s="626"/>
      <c r="AX561" s="626"/>
      <c r="AY561" s="626"/>
      <c r="AZ561" s="626"/>
      <c r="BA561" s="730"/>
      <c r="BB561" s="54"/>
      <c r="BC561" s="626"/>
      <c r="BD561" s="660"/>
      <c r="BE561" s="626"/>
      <c r="BF561" s="626"/>
      <c r="BG561" s="626"/>
      <c r="BH561" s="631"/>
      <c r="BI561" s="730"/>
      <c r="BJ561" s="54"/>
      <c r="BK561" s="626"/>
      <c r="BL561" s="626"/>
      <c r="BM561" s="626"/>
      <c r="BN561" s="626"/>
      <c r="BO561" s="626"/>
      <c r="BP561" s="626"/>
      <c r="BQ561" s="647"/>
      <c r="BR561" s="626"/>
      <c r="BS561" s="653"/>
      <c r="BT561" s="626"/>
      <c r="BU561" s="626"/>
      <c r="BV561" s="660" t="s">
        <v>3022</v>
      </c>
      <c r="BW561" s="660"/>
      <c r="BX561" s="660"/>
      <c r="BY561" s="660"/>
      <c r="BZ561" s="66" t="s">
        <v>255</v>
      </c>
      <c r="CA561" s="653" t="s">
        <v>1086</v>
      </c>
      <c r="CB561" s="66" t="s">
        <v>195</v>
      </c>
      <c r="CC561" s="651">
        <v>0.1</v>
      </c>
      <c r="CD561" s="660" t="s">
        <v>133</v>
      </c>
      <c r="CE561" s="71">
        <v>44659</v>
      </c>
      <c r="CF561" s="54" t="s">
        <v>8066</v>
      </c>
      <c r="CG561" s="66" t="s">
        <v>195</v>
      </c>
      <c r="CH561" s="68">
        <v>1</v>
      </c>
      <c r="CI561" s="54" t="s">
        <v>257</v>
      </c>
      <c r="CJ561" s="54"/>
      <c r="CK561" s="54"/>
      <c r="CL561" s="54"/>
      <c r="CM561" s="54"/>
      <c r="CN561" s="54"/>
      <c r="CO561" s="54" t="s">
        <v>260</v>
      </c>
      <c r="CP561" s="54" t="s">
        <v>260</v>
      </c>
      <c r="CQ561" s="54" t="s">
        <v>4218</v>
      </c>
      <c r="CR561" s="626"/>
      <c r="CS561" s="626"/>
      <c r="CT561" s="54"/>
      <c r="CU561" s="626"/>
      <c r="CV561" s="626"/>
      <c r="CW561" s="752"/>
      <c r="CX561" s="626"/>
      <c r="CY561" s="626"/>
      <c r="CZ561" s="626"/>
      <c r="DA561" s="626"/>
      <c r="DB561" s="626"/>
      <c r="DC561" s="626"/>
      <c r="DD561" s="626"/>
      <c r="DE561" s="626"/>
      <c r="DF561" s="626"/>
      <c r="DG561" s="626"/>
      <c r="DH561" s="626"/>
      <c r="DI561" s="626"/>
      <c r="DJ561" s="626"/>
      <c r="DK561" s="626"/>
      <c r="DL561" s="626"/>
      <c r="DM561" s="626"/>
      <c r="DN561" s="626"/>
      <c r="DO561" s="626"/>
      <c r="DP561" s="626"/>
    </row>
    <row r="562" spans="1:120" ht="38.25" customHeight="1">
      <c r="A562" s="54">
        <v>547</v>
      </c>
      <c r="B562" s="54">
        <v>505</v>
      </c>
      <c r="C562" s="59" t="s">
        <v>99</v>
      </c>
      <c r="D562" s="56">
        <v>2021</v>
      </c>
      <c r="E562" s="56" t="s">
        <v>3364</v>
      </c>
      <c r="F562" s="65">
        <v>44482</v>
      </c>
      <c r="G562" s="368" t="s">
        <v>8067</v>
      </c>
      <c r="H562" s="59" t="s">
        <v>102</v>
      </c>
      <c r="I562" s="58" t="s">
        <v>8068</v>
      </c>
      <c r="J562" s="58" t="s">
        <v>3450</v>
      </c>
      <c r="K562" s="58" t="s">
        <v>3414</v>
      </c>
      <c r="L562" s="60" t="s">
        <v>106</v>
      </c>
      <c r="M562" s="368" t="s">
        <v>8069</v>
      </c>
      <c r="N562" s="714"/>
      <c r="O562" s="90">
        <v>1</v>
      </c>
      <c r="P562" s="56" t="s">
        <v>8070</v>
      </c>
      <c r="Q562" s="59" t="s">
        <v>3378</v>
      </c>
      <c r="R562" s="81" t="s">
        <v>3386</v>
      </c>
      <c r="S562" s="65" t="s">
        <v>3387</v>
      </c>
      <c r="T562" s="134">
        <v>44561</v>
      </c>
      <c r="U562" s="774"/>
      <c r="V562" s="626"/>
      <c r="W562" s="65">
        <v>44561</v>
      </c>
      <c r="X562" s="626"/>
      <c r="Y562" s="626"/>
      <c r="Z562" s="626"/>
      <c r="AA562" s="626"/>
      <c r="AB562" s="626"/>
      <c r="AC562" s="626"/>
      <c r="AD562" s="626"/>
      <c r="AE562" s="626"/>
      <c r="AF562" s="626"/>
      <c r="AG562" s="626"/>
      <c r="AH562" s="626"/>
      <c r="AI562" s="626"/>
      <c r="AJ562" s="626"/>
      <c r="AK562" s="626"/>
      <c r="AL562" s="626"/>
      <c r="AM562" s="626"/>
      <c r="AN562" s="626"/>
      <c r="AO562" s="626"/>
      <c r="AP562" s="626"/>
      <c r="AQ562" s="626"/>
      <c r="AR562" s="626"/>
      <c r="AS562" s="626"/>
      <c r="AT562" s="626"/>
      <c r="AU562" s="626"/>
      <c r="AV562" s="660"/>
      <c r="AW562" s="626"/>
      <c r="AX562" s="626"/>
      <c r="AY562" s="626"/>
      <c r="AZ562" s="626"/>
      <c r="BA562" s="730"/>
      <c r="BB562" s="54"/>
      <c r="BC562" s="626"/>
      <c r="BD562" s="660"/>
      <c r="BE562" s="626"/>
      <c r="BF562" s="626"/>
      <c r="BG562" s="626"/>
      <c r="BH562" s="631"/>
      <c r="BI562" s="730"/>
      <c r="BJ562" s="54"/>
      <c r="BK562" s="626"/>
      <c r="BL562" s="626"/>
      <c r="BM562" s="626"/>
      <c r="BN562" s="626"/>
      <c r="BO562" s="626"/>
      <c r="BP562" s="626"/>
      <c r="BQ562" s="647"/>
      <c r="BR562" s="626"/>
      <c r="BS562" s="653"/>
      <c r="BT562" s="626"/>
      <c r="BU562" s="626"/>
      <c r="BV562" s="660" t="s">
        <v>3022</v>
      </c>
      <c r="BW562" s="660"/>
      <c r="BX562" s="660"/>
      <c r="BY562" s="660"/>
      <c r="BZ562" s="71">
        <v>44635</v>
      </c>
      <c r="CA562" s="368" t="s">
        <v>8071</v>
      </c>
      <c r="CB562" s="56" t="s">
        <v>3381</v>
      </c>
      <c r="CC562" s="68">
        <v>1</v>
      </c>
      <c r="CD562" s="660" t="s">
        <v>257</v>
      </c>
      <c r="CE562" s="660"/>
      <c r="CF562" s="660"/>
      <c r="CG562" s="660"/>
      <c r="CH562" s="660"/>
      <c r="CI562" s="660"/>
      <c r="CJ562" s="660"/>
      <c r="CK562" s="660"/>
      <c r="CL562" s="660"/>
      <c r="CM562" s="660"/>
      <c r="CN562" s="660"/>
      <c r="CO562" s="54"/>
      <c r="CP562" s="54"/>
      <c r="CQ562" s="54" t="s">
        <v>4218</v>
      </c>
      <c r="CR562" s="67" t="s">
        <v>3767</v>
      </c>
      <c r="CS562" s="56" t="s">
        <v>3381</v>
      </c>
      <c r="CT562" s="71">
        <v>44264</v>
      </c>
      <c r="CU562" s="54" t="s">
        <v>310</v>
      </c>
      <c r="CV562" s="368" t="s">
        <v>8072</v>
      </c>
      <c r="CW562" s="752"/>
      <c r="CX562" s="626"/>
      <c r="CY562" s="626"/>
      <c r="CZ562" s="626"/>
      <c r="DA562" s="626"/>
      <c r="DB562" s="626"/>
      <c r="DC562" s="626"/>
      <c r="DD562" s="626"/>
      <c r="DE562" s="626"/>
      <c r="DF562" s="626"/>
      <c r="DG562" s="626"/>
      <c r="DH562" s="626"/>
      <c r="DI562" s="626"/>
      <c r="DJ562" s="626"/>
      <c r="DK562" s="626"/>
      <c r="DL562" s="626"/>
      <c r="DM562" s="626"/>
      <c r="DN562" s="626"/>
      <c r="DO562" s="626"/>
      <c r="DP562" s="626"/>
    </row>
    <row r="563" spans="1:120" ht="38.25" customHeight="1">
      <c r="A563" s="54">
        <v>549</v>
      </c>
      <c r="B563" s="138">
        <v>508</v>
      </c>
      <c r="C563" s="59" t="s">
        <v>99</v>
      </c>
      <c r="D563" s="81">
        <v>2021</v>
      </c>
      <c r="E563" s="86" t="s">
        <v>3470</v>
      </c>
      <c r="F563" s="134">
        <v>44510</v>
      </c>
      <c r="G563" s="623" t="s">
        <v>8073</v>
      </c>
      <c r="H563" s="59" t="s">
        <v>102</v>
      </c>
      <c r="I563" s="61" t="s">
        <v>8074</v>
      </c>
      <c r="J563" s="61" t="s">
        <v>8075</v>
      </c>
      <c r="K563" s="61" t="s">
        <v>3605</v>
      </c>
      <c r="L563" s="60" t="s">
        <v>146</v>
      </c>
      <c r="M563" s="623" t="s">
        <v>8076</v>
      </c>
      <c r="N563" s="761"/>
      <c r="O563" s="791" t="s">
        <v>8077</v>
      </c>
      <c r="P563" s="81" t="s">
        <v>8078</v>
      </c>
      <c r="Q563" s="59" t="s">
        <v>391</v>
      </c>
      <c r="R563" s="81" t="s">
        <v>3477</v>
      </c>
      <c r="S563" s="134">
        <v>44531</v>
      </c>
      <c r="T563" s="134">
        <v>44561</v>
      </c>
      <c r="U563" s="710"/>
      <c r="V563" s="90"/>
      <c r="W563" s="65">
        <v>44561</v>
      </c>
      <c r="X563" s="626"/>
      <c r="Y563" s="626"/>
      <c r="Z563" s="626"/>
      <c r="AA563" s="626"/>
      <c r="AB563" s="626"/>
      <c r="AC563" s="626"/>
      <c r="AD563" s="626"/>
      <c r="AE563" s="626"/>
      <c r="AF563" s="626"/>
      <c r="AG563" s="626"/>
      <c r="AH563" s="626"/>
      <c r="AI563" s="626"/>
      <c r="AJ563" s="626"/>
      <c r="AK563" s="626"/>
      <c r="AL563" s="626"/>
      <c r="AM563" s="626"/>
      <c r="AN563" s="626"/>
      <c r="AO563" s="626"/>
      <c r="AP563" s="626"/>
      <c r="AQ563" s="626"/>
      <c r="AR563" s="626"/>
      <c r="AS563" s="626"/>
      <c r="AT563" s="626"/>
      <c r="AU563" s="626"/>
      <c r="AV563" s="660"/>
      <c r="AW563" s="626"/>
      <c r="AX563" s="626"/>
      <c r="AY563" s="626"/>
      <c r="AZ563" s="626"/>
      <c r="BA563" s="730"/>
      <c r="BB563" s="54"/>
      <c r="BC563" s="626"/>
      <c r="BD563" s="660"/>
      <c r="BE563" s="626"/>
      <c r="BF563" s="626"/>
      <c r="BG563" s="626"/>
      <c r="BH563" s="631"/>
      <c r="BI563" s="730"/>
      <c r="BJ563" s="54"/>
      <c r="BK563" s="626"/>
      <c r="BL563" s="626"/>
      <c r="BM563" s="626"/>
      <c r="BN563" s="626"/>
      <c r="BO563" s="626"/>
      <c r="BP563" s="626"/>
      <c r="BQ563" s="647"/>
      <c r="BR563" s="626"/>
      <c r="BS563" s="653"/>
      <c r="BT563" s="626"/>
      <c r="BU563" s="626"/>
      <c r="BV563" s="660" t="s">
        <v>3022</v>
      </c>
      <c r="BW563" s="773">
        <v>44615</v>
      </c>
      <c r="BX563" s="792" t="s">
        <v>8079</v>
      </c>
      <c r="BY563" s="651">
        <v>1</v>
      </c>
      <c r="BZ563" s="71">
        <v>44615</v>
      </c>
      <c r="CA563" s="368" t="s">
        <v>8080</v>
      </c>
      <c r="CB563" s="130" t="s">
        <v>409</v>
      </c>
      <c r="CC563" s="68">
        <v>1</v>
      </c>
      <c r="CD563" s="54" t="s">
        <v>257</v>
      </c>
      <c r="CE563" s="54"/>
      <c r="CF563" s="54"/>
      <c r="CG563" s="54"/>
      <c r="CH563" s="54"/>
      <c r="CI563" s="54"/>
      <c r="CJ563" s="54"/>
      <c r="CK563" s="54"/>
      <c r="CL563" s="54"/>
      <c r="CM563" s="54"/>
      <c r="CN563" s="54"/>
      <c r="CO563" s="54"/>
      <c r="CP563" s="54"/>
      <c r="CQ563" s="54" t="s">
        <v>4218</v>
      </c>
      <c r="CR563" s="626"/>
      <c r="CS563" s="626"/>
      <c r="CT563" s="54"/>
      <c r="CU563" s="626"/>
      <c r="CV563" s="626"/>
      <c r="CW563" s="752"/>
      <c r="CX563" s="626"/>
      <c r="CY563" s="626"/>
      <c r="CZ563" s="626"/>
      <c r="DA563" s="626"/>
      <c r="DB563" s="626"/>
      <c r="DC563" s="626"/>
      <c r="DD563" s="626"/>
      <c r="DE563" s="626"/>
      <c r="DF563" s="626"/>
      <c r="DG563" s="626"/>
      <c r="DH563" s="626"/>
      <c r="DI563" s="626"/>
      <c r="DJ563" s="626"/>
      <c r="DK563" s="626"/>
      <c r="DL563" s="626"/>
      <c r="DM563" s="626"/>
      <c r="DN563" s="626"/>
      <c r="DO563" s="626"/>
      <c r="DP563" s="626"/>
    </row>
    <row r="564" spans="1:120" ht="15" customHeight="1">
      <c r="A564" s="54">
        <v>0</v>
      </c>
      <c r="B564" s="346">
        <v>509</v>
      </c>
      <c r="C564" s="59" t="s">
        <v>99</v>
      </c>
      <c r="D564" s="81">
        <v>2021</v>
      </c>
      <c r="E564" s="86" t="s">
        <v>3470</v>
      </c>
      <c r="F564" s="134">
        <v>44510</v>
      </c>
      <c r="G564" s="623" t="s">
        <v>8073</v>
      </c>
      <c r="H564" s="59" t="s">
        <v>102</v>
      </c>
      <c r="I564" s="61" t="s">
        <v>8081</v>
      </c>
      <c r="J564" s="61" t="s">
        <v>8082</v>
      </c>
      <c r="K564" s="61" t="s">
        <v>3605</v>
      </c>
      <c r="L564" s="60" t="s">
        <v>106</v>
      </c>
      <c r="M564" s="623" t="s">
        <v>8083</v>
      </c>
      <c r="N564" s="761"/>
      <c r="O564" s="74">
        <v>1</v>
      </c>
      <c r="P564" s="81" t="s">
        <v>8084</v>
      </c>
      <c r="Q564" s="59" t="s">
        <v>391</v>
      </c>
      <c r="R564" s="81" t="s">
        <v>3477</v>
      </c>
      <c r="S564" s="134">
        <v>44531</v>
      </c>
      <c r="T564" s="134">
        <v>44560</v>
      </c>
      <c r="U564" s="710"/>
      <c r="V564" s="90"/>
      <c r="W564" s="65">
        <v>44560</v>
      </c>
      <c r="X564" s="626"/>
      <c r="Y564" s="626"/>
      <c r="Z564" s="626"/>
      <c r="AA564" s="626"/>
      <c r="AB564" s="626"/>
      <c r="AC564" s="626"/>
      <c r="AD564" s="626"/>
      <c r="AE564" s="626"/>
      <c r="AF564" s="626"/>
      <c r="AG564" s="626"/>
      <c r="AH564" s="626"/>
      <c r="AI564" s="626"/>
      <c r="AJ564" s="626"/>
      <c r="AK564" s="626"/>
      <c r="AL564" s="626"/>
      <c r="AM564" s="626"/>
      <c r="AN564" s="626"/>
      <c r="AO564" s="626"/>
      <c r="AP564" s="626"/>
      <c r="AQ564" s="626"/>
      <c r="AR564" s="626"/>
      <c r="AS564" s="626"/>
      <c r="AT564" s="626"/>
      <c r="AU564" s="626"/>
      <c r="AV564" s="660"/>
      <c r="AW564" s="626"/>
      <c r="AX564" s="626"/>
      <c r="AY564" s="626"/>
      <c r="AZ564" s="626"/>
      <c r="BA564" s="730"/>
      <c r="BB564" s="54"/>
      <c r="BC564" s="626"/>
      <c r="BD564" s="660"/>
      <c r="BE564" s="626"/>
      <c r="BF564" s="626"/>
      <c r="BG564" s="626"/>
      <c r="BH564" s="631"/>
      <c r="BI564" s="730"/>
      <c r="BJ564" s="54"/>
      <c r="BK564" s="626"/>
      <c r="BL564" s="626"/>
      <c r="BM564" s="626"/>
      <c r="BN564" s="626"/>
      <c r="BO564" s="626"/>
      <c r="BP564" s="626"/>
      <c r="BQ564" s="647"/>
      <c r="BR564" s="626"/>
      <c r="BS564" s="653"/>
      <c r="BT564" s="626"/>
      <c r="BU564" s="626"/>
      <c r="BV564" s="660" t="s">
        <v>3022</v>
      </c>
      <c r="BW564" s="773">
        <v>44615</v>
      </c>
      <c r="BX564" s="793" t="s">
        <v>8085</v>
      </c>
      <c r="BY564" s="651">
        <v>1</v>
      </c>
      <c r="BZ564" s="71">
        <v>44615</v>
      </c>
      <c r="CA564" s="638" t="s">
        <v>8086</v>
      </c>
      <c r="CB564" s="130" t="s">
        <v>409</v>
      </c>
      <c r="CC564" s="68">
        <v>1</v>
      </c>
      <c r="CD564" s="54" t="s">
        <v>257</v>
      </c>
      <c r="CE564" s="54"/>
      <c r="CF564" s="54"/>
      <c r="CG564" s="54"/>
      <c r="CH564" s="54"/>
      <c r="CI564" s="54"/>
      <c r="CJ564" s="54"/>
      <c r="CK564" s="54"/>
      <c r="CL564" s="54"/>
      <c r="CM564" s="54"/>
      <c r="CN564" s="54"/>
      <c r="CO564" s="54"/>
      <c r="CP564" s="54"/>
      <c r="CQ564" s="54" t="s">
        <v>4218</v>
      </c>
      <c r="CR564" s="626"/>
      <c r="CS564" s="626"/>
      <c r="CT564" s="54"/>
      <c r="CU564" s="626"/>
      <c r="CV564" s="626"/>
      <c r="CW564" s="752"/>
      <c r="CX564" s="626"/>
      <c r="CY564" s="626"/>
      <c r="CZ564" s="626"/>
      <c r="DA564" s="626"/>
      <c r="DB564" s="626"/>
      <c r="DC564" s="626"/>
      <c r="DD564" s="626"/>
      <c r="DE564" s="626"/>
      <c r="DF564" s="626"/>
      <c r="DG564" s="626"/>
      <c r="DH564" s="626"/>
      <c r="DI564" s="626"/>
      <c r="DJ564" s="626"/>
      <c r="DK564" s="626"/>
      <c r="DL564" s="626"/>
      <c r="DM564" s="626"/>
      <c r="DN564" s="626"/>
      <c r="DO564" s="626"/>
      <c r="DP564" s="626"/>
    </row>
    <row r="565" spans="1:120" ht="15" customHeight="1">
      <c r="A565" s="54">
        <v>557</v>
      </c>
      <c r="B565" s="242">
        <v>526</v>
      </c>
      <c r="C565" s="59" t="s">
        <v>99</v>
      </c>
      <c r="D565" s="81">
        <v>2021</v>
      </c>
      <c r="E565" s="86" t="s">
        <v>3470</v>
      </c>
      <c r="F565" s="134">
        <v>44510</v>
      </c>
      <c r="G565" s="623" t="s">
        <v>8087</v>
      </c>
      <c r="H565" s="59" t="s">
        <v>102</v>
      </c>
      <c r="I565" s="61" t="s">
        <v>3603</v>
      </c>
      <c r="J565" s="61" t="s">
        <v>3604</v>
      </c>
      <c r="K565" s="61" t="s">
        <v>3605</v>
      </c>
      <c r="L565" s="60" t="s">
        <v>106</v>
      </c>
      <c r="M565" s="623" t="s">
        <v>8088</v>
      </c>
      <c r="N565" s="768"/>
      <c r="O565" s="74">
        <v>1</v>
      </c>
      <c r="P565" s="81" t="s">
        <v>8089</v>
      </c>
      <c r="Q565" s="59" t="s">
        <v>391</v>
      </c>
      <c r="R565" s="81" t="s">
        <v>3521</v>
      </c>
      <c r="S565" s="766">
        <v>44531</v>
      </c>
      <c r="T565" s="134">
        <v>44561</v>
      </c>
      <c r="U565" s="60"/>
      <c r="V565" s="90"/>
      <c r="W565" s="65">
        <v>44561</v>
      </c>
      <c r="X565" s="626"/>
      <c r="Y565" s="626"/>
      <c r="Z565" s="626"/>
      <c r="AA565" s="626"/>
      <c r="AB565" s="626"/>
      <c r="AC565" s="626"/>
      <c r="AD565" s="626"/>
      <c r="AE565" s="626"/>
      <c r="AF565" s="626"/>
      <c r="AG565" s="626"/>
      <c r="AH565" s="626"/>
      <c r="AI565" s="626"/>
      <c r="AJ565" s="626"/>
      <c r="AK565" s="626"/>
      <c r="AL565" s="626"/>
      <c r="AM565" s="626"/>
      <c r="AN565" s="626"/>
      <c r="AO565" s="626"/>
      <c r="AP565" s="626"/>
      <c r="AQ565" s="626"/>
      <c r="AR565" s="626"/>
      <c r="AS565" s="626"/>
      <c r="AT565" s="626"/>
      <c r="AU565" s="626"/>
      <c r="AV565" s="660"/>
      <c r="AW565" s="626"/>
      <c r="AX565" s="626"/>
      <c r="AY565" s="626"/>
      <c r="AZ565" s="626"/>
      <c r="BA565" s="730"/>
      <c r="BB565" s="54"/>
      <c r="BC565" s="626"/>
      <c r="BD565" s="660"/>
      <c r="BE565" s="626"/>
      <c r="BF565" s="626"/>
      <c r="BG565" s="626"/>
      <c r="BH565" s="631"/>
      <c r="BI565" s="730"/>
      <c r="BJ565" s="54"/>
      <c r="BK565" s="626"/>
      <c r="BL565" s="626"/>
      <c r="BM565" s="626"/>
      <c r="BN565" s="626"/>
      <c r="BO565" s="626"/>
      <c r="BP565" s="626"/>
      <c r="BQ565" s="647"/>
      <c r="BR565" s="626"/>
      <c r="BS565" s="653"/>
      <c r="BT565" s="626"/>
      <c r="BU565" s="626"/>
      <c r="BV565" s="660" t="s">
        <v>3022</v>
      </c>
      <c r="BW565" s="773">
        <v>44615</v>
      </c>
      <c r="BX565" s="730" t="s">
        <v>8090</v>
      </c>
      <c r="BY565" s="651">
        <v>1</v>
      </c>
      <c r="BZ565" s="773">
        <v>44616</v>
      </c>
      <c r="CA565" s="368" t="s">
        <v>8090</v>
      </c>
      <c r="CB565" s="130" t="s">
        <v>409</v>
      </c>
      <c r="CC565" s="68">
        <v>1</v>
      </c>
      <c r="CD565" s="54" t="s">
        <v>257</v>
      </c>
      <c r="CE565" s="54"/>
      <c r="CF565" s="54"/>
      <c r="CG565" s="54"/>
      <c r="CH565" s="54"/>
      <c r="CI565" s="54"/>
      <c r="CJ565" s="54"/>
      <c r="CK565" s="54"/>
      <c r="CL565" s="54"/>
      <c r="CM565" s="54"/>
      <c r="CN565" s="54"/>
      <c r="CO565" s="54"/>
      <c r="CP565" s="54"/>
      <c r="CQ565" s="54" t="s">
        <v>4218</v>
      </c>
      <c r="CR565" s="56" t="s">
        <v>8091</v>
      </c>
      <c r="CS565" s="130" t="s">
        <v>409</v>
      </c>
      <c r="CT565" s="71">
        <v>44615</v>
      </c>
      <c r="CU565" s="54" t="s">
        <v>126</v>
      </c>
      <c r="CV565" s="626"/>
      <c r="CW565" s="752"/>
      <c r="CX565" s="626"/>
      <c r="CY565" s="626"/>
      <c r="CZ565" s="626"/>
      <c r="DA565" s="626"/>
      <c r="DB565" s="626"/>
      <c r="DC565" s="626"/>
      <c r="DD565" s="626"/>
      <c r="DE565" s="626"/>
      <c r="DF565" s="626"/>
      <c r="DG565" s="626"/>
      <c r="DH565" s="626"/>
      <c r="DI565" s="626"/>
      <c r="DJ565" s="626"/>
      <c r="DK565" s="626"/>
      <c r="DL565" s="626"/>
      <c r="DM565" s="626"/>
      <c r="DN565" s="626"/>
      <c r="DO565" s="626"/>
      <c r="DP565" s="626"/>
    </row>
    <row r="566" spans="1:120" ht="15" customHeight="1">
      <c r="A566" s="54">
        <v>560</v>
      </c>
      <c r="B566" s="138">
        <v>532</v>
      </c>
      <c r="C566" s="59" t="s">
        <v>99</v>
      </c>
      <c r="D566" s="56">
        <v>2021</v>
      </c>
      <c r="E566" s="86" t="s">
        <v>3470</v>
      </c>
      <c r="F566" s="65">
        <v>44510</v>
      </c>
      <c r="G566" s="368" t="s">
        <v>8092</v>
      </c>
      <c r="H566" s="59" t="s">
        <v>102</v>
      </c>
      <c r="I566" s="58" t="s">
        <v>8093</v>
      </c>
      <c r="J566" s="58" t="s">
        <v>8094</v>
      </c>
      <c r="K566" s="58" t="s">
        <v>8095</v>
      </c>
      <c r="L566" s="60" t="s">
        <v>146</v>
      </c>
      <c r="M566" s="368" t="s">
        <v>8096</v>
      </c>
      <c r="N566" s="747"/>
      <c r="O566" s="54">
        <v>1</v>
      </c>
      <c r="P566" s="56" t="s">
        <v>8097</v>
      </c>
      <c r="Q566" s="59" t="s">
        <v>391</v>
      </c>
      <c r="R566" s="56" t="s">
        <v>3477</v>
      </c>
      <c r="S566" s="57">
        <v>44197</v>
      </c>
      <c r="T566" s="65">
        <v>44650</v>
      </c>
      <c r="U566" s="60"/>
      <c r="V566" s="54"/>
      <c r="W566" s="65">
        <v>44650</v>
      </c>
      <c r="X566" s="626"/>
      <c r="Y566" s="626"/>
      <c r="Z566" s="626"/>
      <c r="AA566" s="626"/>
      <c r="AB566" s="626"/>
      <c r="AC566" s="626"/>
      <c r="AD566" s="626"/>
      <c r="AE566" s="626"/>
      <c r="AF566" s="626"/>
      <c r="AG566" s="626"/>
      <c r="AH566" s="626"/>
      <c r="AI566" s="626"/>
      <c r="AJ566" s="626"/>
      <c r="AK566" s="626"/>
      <c r="AL566" s="626"/>
      <c r="AM566" s="626"/>
      <c r="AN566" s="626"/>
      <c r="AO566" s="626"/>
      <c r="AP566" s="626"/>
      <c r="AQ566" s="626"/>
      <c r="AR566" s="626"/>
      <c r="AS566" s="626"/>
      <c r="AT566" s="626"/>
      <c r="AU566" s="626"/>
      <c r="AV566" s="660"/>
      <c r="AW566" s="626"/>
      <c r="AX566" s="626"/>
      <c r="AY566" s="626"/>
      <c r="AZ566" s="626"/>
      <c r="BA566" s="730"/>
      <c r="BB566" s="54"/>
      <c r="BC566" s="626"/>
      <c r="BD566" s="660"/>
      <c r="BE566" s="626"/>
      <c r="BF566" s="626"/>
      <c r="BG566" s="626"/>
      <c r="BH566" s="631"/>
      <c r="BI566" s="730"/>
      <c r="BJ566" s="54"/>
      <c r="BK566" s="626"/>
      <c r="BL566" s="626"/>
      <c r="BM566" s="626"/>
      <c r="BN566" s="626"/>
      <c r="BO566" s="626"/>
      <c r="BP566" s="626"/>
      <c r="BQ566" s="647"/>
      <c r="BR566" s="626"/>
      <c r="BS566" s="653"/>
      <c r="BT566" s="626"/>
      <c r="BU566" s="626"/>
      <c r="BV566" s="660" t="s">
        <v>3022</v>
      </c>
      <c r="BW566" s="773">
        <v>44615</v>
      </c>
      <c r="BX566" s="794" t="s">
        <v>8098</v>
      </c>
      <c r="BY566" s="651">
        <v>0.05</v>
      </c>
      <c r="BZ566" s="773">
        <v>44616</v>
      </c>
      <c r="CA566" s="795" t="s">
        <v>8099</v>
      </c>
      <c r="CB566" s="130" t="s">
        <v>409</v>
      </c>
      <c r="CC566" s="68">
        <v>0.05</v>
      </c>
      <c r="CD566" s="54" t="s">
        <v>133</v>
      </c>
      <c r="CE566" s="71">
        <v>44656</v>
      </c>
      <c r="CF566" s="368" t="s">
        <v>8100</v>
      </c>
      <c r="CG566" s="130" t="s">
        <v>411</v>
      </c>
      <c r="CH566" s="68">
        <v>0.6</v>
      </c>
      <c r="CI566" s="54" t="s">
        <v>115</v>
      </c>
      <c r="CJ566" s="71">
        <v>44680</v>
      </c>
      <c r="CK566" s="66" t="s">
        <v>8101</v>
      </c>
      <c r="CL566" s="130" t="s">
        <v>411</v>
      </c>
      <c r="CM566" s="54">
        <v>100</v>
      </c>
      <c r="CN566" s="54" t="s">
        <v>257</v>
      </c>
      <c r="CO566" s="54"/>
      <c r="CP566" s="54"/>
      <c r="CQ566" s="54" t="s">
        <v>4218</v>
      </c>
      <c r="CR566" s="66" t="s">
        <v>8102</v>
      </c>
      <c r="CS566" s="130" t="s">
        <v>411</v>
      </c>
      <c r="CT566" s="71">
        <v>44680</v>
      </c>
      <c r="CU566" s="54" t="s">
        <v>126</v>
      </c>
      <c r="CV566" s="626"/>
      <c r="CW566" s="752"/>
      <c r="CX566" s="626"/>
      <c r="CY566" s="626"/>
      <c r="CZ566" s="626"/>
      <c r="DA566" s="626"/>
      <c r="DB566" s="626"/>
      <c r="DC566" s="626"/>
      <c r="DD566" s="626"/>
      <c r="DE566" s="626"/>
      <c r="DF566" s="626"/>
      <c r="DG566" s="626"/>
      <c r="DH566" s="626"/>
      <c r="DI566" s="626"/>
      <c r="DJ566" s="626"/>
      <c r="DK566" s="626"/>
      <c r="DL566" s="626"/>
      <c r="DM566" s="626"/>
      <c r="DN566" s="626"/>
      <c r="DO566" s="626"/>
      <c r="DP566" s="626"/>
    </row>
    <row r="567" spans="1:120" ht="15" customHeight="1">
      <c r="A567" s="54">
        <v>561</v>
      </c>
      <c r="B567" s="54">
        <v>533</v>
      </c>
      <c r="C567" s="59" t="s">
        <v>99</v>
      </c>
      <c r="D567" s="56">
        <v>2021</v>
      </c>
      <c r="E567" s="56" t="s">
        <v>3470</v>
      </c>
      <c r="F567" s="65">
        <v>44510</v>
      </c>
      <c r="G567" s="368" t="s">
        <v>8103</v>
      </c>
      <c r="H567" s="59" t="s">
        <v>102</v>
      </c>
      <c r="I567" s="58" t="s">
        <v>8104</v>
      </c>
      <c r="J567" s="58" t="s">
        <v>8105</v>
      </c>
      <c r="K567" s="58" t="s">
        <v>8106</v>
      </c>
      <c r="L567" s="60" t="s">
        <v>106</v>
      </c>
      <c r="M567" s="368" t="s">
        <v>3667</v>
      </c>
      <c r="N567" s="747"/>
      <c r="O567" s="68">
        <v>1</v>
      </c>
      <c r="P567" s="56" t="s">
        <v>8107</v>
      </c>
      <c r="Q567" s="59" t="s">
        <v>167</v>
      </c>
      <c r="R567" s="56" t="s">
        <v>8108</v>
      </c>
      <c r="S567" s="57">
        <v>44562</v>
      </c>
      <c r="T567" s="57">
        <v>44650</v>
      </c>
      <c r="U567" s="60"/>
      <c r="V567" s="54"/>
      <c r="W567" s="65">
        <v>44650</v>
      </c>
      <c r="X567" s="626"/>
      <c r="Y567" s="626"/>
      <c r="Z567" s="626"/>
      <c r="AA567" s="626"/>
      <c r="AB567" s="626"/>
      <c r="AC567" s="626"/>
      <c r="AD567" s="626"/>
      <c r="AE567" s="626"/>
      <c r="AF567" s="626"/>
      <c r="AG567" s="626"/>
      <c r="AH567" s="626"/>
      <c r="AI567" s="626"/>
      <c r="AJ567" s="626"/>
      <c r="AK567" s="626"/>
      <c r="AL567" s="626"/>
      <c r="AM567" s="626"/>
      <c r="AN567" s="626"/>
      <c r="AO567" s="626"/>
      <c r="AP567" s="626"/>
      <c r="AQ567" s="626"/>
      <c r="AR567" s="626"/>
      <c r="AS567" s="626"/>
      <c r="AT567" s="626"/>
      <c r="AU567" s="626"/>
      <c r="AV567" s="660"/>
      <c r="AW567" s="626"/>
      <c r="AX567" s="626"/>
      <c r="AY567" s="626"/>
      <c r="AZ567" s="626"/>
      <c r="BA567" s="730"/>
      <c r="BB567" s="54"/>
      <c r="BC567" s="626"/>
      <c r="BD567" s="660"/>
      <c r="BE567" s="626"/>
      <c r="BF567" s="626"/>
      <c r="BG567" s="626"/>
      <c r="BH567" s="631"/>
      <c r="BI567" s="730"/>
      <c r="BJ567" s="54"/>
      <c r="BK567" s="626"/>
      <c r="BL567" s="626"/>
      <c r="BM567" s="626"/>
      <c r="BN567" s="626"/>
      <c r="BO567" s="626"/>
      <c r="BP567" s="626"/>
      <c r="BQ567" s="647"/>
      <c r="BR567" s="626"/>
      <c r="BS567" s="653"/>
      <c r="BT567" s="626"/>
      <c r="BU567" s="626"/>
      <c r="BV567" s="660" t="s">
        <v>3022</v>
      </c>
      <c r="BW567" s="660"/>
      <c r="BX567" s="660"/>
      <c r="BY567" s="660"/>
      <c r="BZ567" s="66" t="s">
        <v>255</v>
      </c>
      <c r="CA567" s="660" t="s">
        <v>163</v>
      </c>
      <c r="CB567" s="66" t="s">
        <v>195</v>
      </c>
      <c r="CC567" s="68">
        <v>0.1</v>
      </c>
      <c r="CD567" s="54" t="s">
        <v>133</v>
      </c>
      <c r="CE567" s="71">
        <v>44659</v>
      </c>
      <c r="CF567" s="56" t="s">
        <v>8109</v>
      </c>
      <c r="CG567" s="66" t="s">
        <v>195</v>
      </c>
      <c r="CH567" s="68">
        <v>1</v>
      </c>
      <c r="CI567" s="54" t="s">
        <v>257</v>
      </c>
      <c r="CJ567" s="54"/>
      <c r="CK567" s="54"/>
      <c r="CL567" s="54"/>
      <c r="CM567" s="54"/>
      <c r="CN567" s="54"/>
      <c r="CO567" s="54"/>
      <c r="CP567" s="54"/>
      <c r="CQ567" s="54" t="s">
        <v>4218</v>
      </c>
      <c r="CR567" s="626"/>
      <c r="CS567" s="626"/>
      <c r="CT567" s="54"/>
      <c r="CU567" s="626"/>
      <c r="CV567" s="626"/>
      <c r="CW567" s="752"/>
      <c r="CX567" s="626"/>
      <c r="CY567" s="626"/>
      <c r="CZ567" s="626"/>
      <c r="DA567" s="626"/>
      <c r="DB567" s="626"/>
      <c r="DC567" s="626"/>
      <c r="DD567" s="626"/>
      <c r="DE567" s="626"/>
      <c r="DF567" s="626"/>
      <c r="DG567" s="626"/>
      <c r="DH567" s="626"/>
      <c r="DI567" s="626"/>
      <c r="DJ567" s="626"/>
      <c r="DK567" s="626"/>
      <c r="DL567" s="626"/>
      <c r="DM567" s="626"/>
      <c r="DN567" s="626"/>
      <c r="DO567" s="626"/>
      <c r="DP567" s="626"/>
    </row>
    <row r="568" spans="1:120" ht="15" customHeight="1">
      <c r="A568" s="54">
        <v>564</v>
      </c>
      <c r="B568" s="138">
        <v>537</v>
      </c>
      <c r="C568" s="59" t="s">
        <v>99</v>
      </c>
      <c r="D568" s="81">
        <v>2021</v>
      </c>
      <c r="E568" s="86" t="s">
        <v>3470</v>
      </c>
      <c r="F568" s="134">
        <v>44510</v>
      </c>
      <c r="G568" s="623" t="s">
        <v>8110</v>
      </c>
      <c r="H568" s="59" t="s">
        <v>102</v>
      </c>
      <c r="I568" s="61" t="s">
        <v>8111</v>
      </c>
      <c r="J568" s="61" t="s">
        <v>8112</v>
      </c>
      <c r="K568" s="61" t="s">
        <v>8113</v>
      </c>
      <c r="L568" s="60" t="s">
        <v>146</v>
      </c>
      <c r="M568" s="623" t="s">
        <v>8114</v>
      </c>
      <c r="N568" s="768"/>
      <c r="O568" s="90">
        <v>1</v>
      </c>
      <c r="P568" s="81" t="s">
        <v>8115</v>
      </c>
      <c r="Q568" s="59" t="s">
        <v>391</v>
      </c>
      <c r="R568" s="81" t="s">
        <v>3477</v>
      </c>
      <c r="S568" s="766">
        <v>44562</v>
      </c>
      <c r="T568" s="766">
        <v>44620</v>
      </c>
      <c r="U568" s="60"/>
      <c r="V568" s="766"/>
      <c r="W568" s="64">
        <v>44670</v>
      </c>
      <c r="X568" s="626"/>
      <c r="Y568" s="626"/>
      <c r="Z568" s="626"/>
      <c r="AA568" s="626"/>
      <c r="AB568" s="626"/>
      <c r="AC568" s="626"/>
      <c r="AD568" s="626"/>
      <c r="AE568" s="626"/>
      <c r="AF568" s="626"/>
      <c r="AG568" s="626"/>
      <c r="AH568" s="626"/>
      <c r="AI568" s="626"/>
      <c r="AJ568" s="626"/>
      <c r="AK568" s="626"/>
      <c r="AL568" s="626"/>
      <c r="AM568" s="626"/>
      <c r="AN568" s="626"/>
      <c r="AO568" s="626"/>
      <c r="AP568" s="626"/>
      <c r="AQ568" s="626"/>
      <c r="AR568" s="626"/>
      <c r="AS568" s="626"/>
      <c r="AT568" s="626"/>
      <c r="AU568" s="626"/>
      <c r="AV568" s="660"/>
      <c r="AW568" s="626"/>
      <c r="AX568" s="626"/>
      <c r="AY568" s="626"/>
      <c r="AZ568" s="626"/>
      <c r="BA568" s="730"/>
      <c r="BB568" s="54"/>
      <c r="BC568" s="626"/>
      <c r="BD568" s="660"/>
      <c r="BE568" s="626"/>
      <c r="BF568" s="626"/>
      <c r="BG568" s="626"/>
      <c r="BH568" s="631"/>
      <c r="BI568" s="730"/>
      <c r="BJ568" s="54"/>
      <c r="BK568" s="626"/>
      <c r="BL568" s="626"/>
      <c r="BM568" s="626"/>
      <c r="BN568" s="626"/>
      <c r="BO568" s="626"/>
      <c r="BP568" s="626"/>
      <c r="BQ568" s="647"/>
      <c r="BR568" s="626"/>
      <c r="BS568" s="653"/>
      <c r="BT568" s="626"/>
      <c r="BU568" s="626"/>
      <c r="BV568" s="660" t="s">
        <v>3022</v>
      </c>
      <c r="BW568" s="773">
        <v>44615</v>
      </c>
      <c r="BX568" s="792" t="s">
        <v>8116</v>
      </c>
      <c r="BY568" s="651">
        <v>0.5</v>
      </c>
      <c r="BZ568" s="660"/>
      <c r="CA568" s="795" t="s">
        <v>8117</v>
      </c>
      <c r="CB568" s="730"/>
      <c r="CC568" s="68">
        <v>0</v>
      </c>
      <c r="CD568" s="54" t="s">
        <v>133</v>
      </c>
      <c r="CE568" s="71">
        <v>44656</v>
      </c>
      <c r="CF568" s="368" t="s">
        <v>8118</v>
      </c>
      <c r="CG568" s="130" t="s">
        <v>411</v>
      </c>
      <c r="CH568" s="68">
        <v>1</v>
      </c>
      <c r="CI568" s="54" t="s">
        <v>257</v>
      </c>
      <c r="CJ568" s="71">
        <v>44680</v>
      </c>
      <c r="CK568" s="56" t="s">
        <v>8118</v>
      </c>
      <c r="CL568" s="130" t="s">
        <v>411</v>
      </c>
      <c r="CM568" s="54">
        <v>100</v>
      </c>
      <c r="CN568" s="54" t="s">
        <v>257</v>
      </c>
      <c r="CO568" s="54"/>
      <c r="CP568" s="54"/>
      <c r="CQ568" s="54" t="s">
        <v>4218</v>
      </c>
      <c r="CR568" s="56" t="s">
        <v>8119</v>
      </c>
      <c r="CS568" s="130" t="s">
        <v>411</v>
      </c>
      <c r="CT568" s="71">
        <v>44680</v>
      </c>
      <c r="CU568" s="54" t="s">
        <v>126</v>
      </c>
      <c r="CV568" s="626"/>
      <c r="CW568" s="752"/>
      <c r="CX568" s="626"/>
      <c r="CY568" s="626"/>
      <c r="CZ568" s="626"/>
      <c r="DA568" s="626"/>
      <c r="DB568" s="626"/>
      <c r="DC568" s="626"/>
      <c r="DD568" s="626"/>
      <c r="DE568" s="626"/>
      <c r="DF568" s="626"/>
      <c r="DG568" s="626"/>
      <c r="DH568" s="626"/>
      <c r="DI568" s="626"/>
      <c r="DJ568" s="626"/>
      <c r="DK568" s="626"/>
      <c r="DL568" s="626"/>
      <c r="DM568" s="626"/>
      <c r="DN568" s="626"/>
      <c r="DO568" s="626"/>
      <c r="DP568" s="626"/>
    </row>
    <row r="569" spans="1:120" ht="15" customHeight="1">
      <c r="A569" s="54">
        <v>0</v>
      </c>
      <c r="B569" s="138">
        <v>538</v>
      </c>
      <c r="C569" s="59" t="s">
        <v>99</v>
      </c>
      <c r="D569" s="56">
        <v>2021</v>
      </c>
      <c r="E569" s="86" t="s">
        <v>3470</v>
      </c>
      <c r="F569" s="65">
        <v>44510</v>
      </c>
      <c r="G569" s="368" t="s">
        <v>8110</v>
      </c>
      <c r="H569" s="59" t="s">
        <v>102</v>
      </c>
      <c r="I569" s="61" t="s">
        <v>8111</v>
      </c>
      <c r="J569" s="61" t="s">
        <v>8112</v>
      </c>
      <c r="K569" s="58" t="s">
        <v>8113</v>
      </c>
      <c r="L569" s="60" t="s">
        <v>106</v>
      </c>
      <c r="M569" s="368" t="s">
        <v>8120</v>
      </c>
      <c r="N569" s="747"/>
      <c r="O569" s="698" t="s">
        <v>3598</v>
      </c>
      <c r="P569" s="56" t="s">
        <v>8121</v>
      </c>
      <c r="Q569" s="59" t="s">
        <v>391</v>
      </c>
      <c r="R569" s="56" t="s">
        <v>3477</v>
      </c>
      <c r="S569" s="57">
        <v>44531</v>
      </c>
      <c r="T569" s="57">
        <v>44561</v>
      </c>
      <c r="U569" s="60"/>
      <c r="V569" s="54"/>
      <c r="W569" s="64">
        <v>44670</v>
      </c>
      <c r="X569" s="626"/>
      <c r="Y569" s="626"/>
      <c r="Z569" s="626"/>
      <c r="AA569" s="626"/>
      <c r="AB569" s="626"/>
      <c r="AC569" s="626"/>
      <c r="AD569" s="626"/>
      <c r="AE569" s="626"/>
      <c r="AF569" s="626"/>
      <c r="AG569" s="626"/>
      <c r="AH569" s="626"/>
      <c r="AI569" s="626"/>
      <c r="AJ569" s="626"/>
      <c r="AK569" s="626"/>
      <c r="AL569" s="626"/>
      <c r="AM569" s="626"/>
      <c r="AN569" s="626"/>
      <c r="AO569" s="626"/>
      <c r="AP569" s="626"/>
      <c r="AQ569" s="626"/>
      <c r="AR569" s="626"/>
      <c r="AS569" s="626"/>
      <c r="AT569" s="626"/>
      <c r="AU569" s="626"/>
      <c r="AV569" s="660"/>
      <c r="AW569" s="626"/>
      <c r="AX569" s="626"/>
      <c r="AY569" s="626"/>
      <c r="AZ569" s="626"/>
      <c r="BA569" s="730"/>
      <c r="BB569" s="54"/>
      <c r="BC569" s="626"/>
      <c r="BD569" s="660"/>
      <c r="BE569" s="626"/>
      <c r="BF569" s="626"/>
      <c r="BG569" s="626"/>
      <c r="BH569" s="631"/>
      <c r="BI569" s="730"/>
      <c r="BJ569" s="54"/>
      <c r="BK569" s="626"/>
      <c r="BL569" s="626"/>
      <c r="BM569" s="626"/>
      <c r="BN569" s="626"/>
      <c r="BO569" s="626"/>
      <c r="BP569" s="626"/>
      <c r="BQ569" s="647"/>
      <c r="BR569" s="626"/>
      <c r="BS569" s="653"/>
      <c r="BT569" s="626"/>
      <c r="BU569" s="626"/>
      <c r="BV569" s="660" t="s">
        <v>3022</v>
      </c>
      <c r="BW569" s="773">
        <v>44615</v>
      </c>
      <c r="BX569" s="792" t="s">
        <v>8122</v>
      </c>
      <c r="BY569" s="651">
        <v>0.1</v>
      </c>
      <c r="BZ569" s="660"/>
      <c r="CA569" s="795" t="s">
        <v>8123</v>
      </c>
      <c r="CB569" s="730"/>
      <c r="CC569" s="68">
        <v>0</v>
      </c>
      <c r="CD569" s="54" t="s">
        <v>133</v>
      </c>
      <c r="CE569" s="71">
        <v>44656</v>
      </c>
      <c r="CF569" s="368" t="s">
        <v>8124</v>
      </c>
      <c r="CG569" s="130" t="s">
        <v>411</v>
      </c>
      <c r="CH569" s="68">
        <v>1</v>
      </c>
      <c r="CI569" s="54" t="s">
        <v>257</v>
      </c>
      <c r="CJ569" s="71">
        <v>44680</v>
      </c>
      <c r="CK569" s="56" t="s">
        <v>8124</v>
      </c>
      <c r="CL569" s="130" t="s">
        <v>411</v>
      </c>
      <c r="CM569" s="54">
        <v>100</v>
      </c>
      <c r="CN569" s="54" t="s">
        <v>257</v>
      </c>
      <c r="CO569" s="54"/>
      <c r="CP569" s="54"/>
      <c r="CQ569" s="54" t="s">
        <v>4218</v>
      </c>
      <c r="CR569" s="56" t="s">
        <v>8119</v>
      </c>
      <c r="CS569" s="130" t="s">
        <v>411</v>
      </c>
      <c r="CT569" s="71">
        <v>44680</v>
      </c>
      <c r="CU569" s="54" t="s">
        <v>126</v>
      </c>
      <c r="CV569" s="626"/>
      <c r="CW569" s="752"/>
      <c r="CX569" s="626"/>
      <c r="CY569" s="626"/>
      <c r="CZ569" s="626"/>
      <c r="DA569" s="626"/>
      <c r="DB569" s="626"/>
      <c r="DC569" s="626"/>
      <c r="DD569" s="626"/>
      <c r="DE569" s="626"/>
      <c r="DF569" s="626"/>
      <c r="DG569" s="626"/>
      <c r="DH569" s="626"/>
      <c r="DI569" s="626"/>
      <c r="DJ569" s="626"/>
      <c r="DK569" s="626"/>
      <c r="DL569" s="626"/>
      <c r="DM569" s="626"/>
      <c r="DN569" s="626"/>
      <c r="DO569" s="626"/>
      <c r="DP569" s="626"/>
    </row>
    <row r="570" spans="1:120" ht="15" customHeight="1">
      <c r="A570" s="54">
        <v>567</v>
      </c>
      <c r="B570" s="242">
        <v>541</v>
      </c>
      <c r="C570" s="59" t="s">
        <v>99</v>
      </c>
      <c r="D570" s="81">
        <v>2021</v>
      </c>
      <c r="E570" s="86" t="s">
        <v>3470</v>
      </c>
      <c r="F570" s="134">
        <v>44510</v>
      </c>
      <c r="G570" s="623" t="s">
        <v>8125</v>
      </c>
      <c r="H570" s="59" t="s">
        <v>102</v>
      </c>
      <c r="I570" s="61" t="s">
        <v>8126</v>
      </c>
      <c r="J570" s="61" t="s">
        <v>8127</v>
      </c>
      <c r="K570" s="61" t="s">
        <v>8128</v>
      </c>
      <c r="L570" s="60" t="s">
        <v>106</v>
      </c>
      <c r="M570" s="623" t="s">
        <v>8129</v>
      </c>
      <c r="N570" s="768"/>
      <c r="O570" s="90">
        <v>1</v>
      </c>
      <c r="P570" s="81" t="s">
        <v>8130</v>
      </c>
      <c r="Q570" s="59" t="s">
        <v>391</v>
      </c>
      <c r="R570" s="81" t="s">
        <v>3704</v>
      </c>
      <c r="S570" s="766">
        <v>44531</v>
      </c>
      <c r="T570" s="766">
        <v>44561</v>
      </c>
      <c r="U570" s="60"/>
      <c r="V570" s="90"/>
      <c r="W570" s="65">
        <v>44561</v>
      </c>
      <c r="X570" s="626"/>
      <c r="Y570" s="626"/>
      <c r="Z570" s="626"/>
      <c r="AA570" s="626"/>
      <c r="AB570" s="626"/>
      <c r="AC570" s="626"/>
      <c r="AD570" s="626"/>
      <c r="AE570" s="626"/>
      <c r="AF570" s="626"/>
      <c r="AG570" s="626"/>
      <c r="AH570" s="626"/>
      <c r="AI570" s="626"/>
      <c r="AJ570" s="626"/>
      <c r="AK570" s="626"/>
      <c r="AL570" s="626"/>
      <c r="AM570" s="626"/>
      <c r="AN570" s="626"/>
      <c r="AO570" s="626"/>
      <c r="AP570" s="626"/>
      <c r="AQ570" s="626"/>
      <c r="AR570" s="626"/>
      <c r="AS570" s="626"/>
      <c r="AT570" s="626"/>
      <c r="AU570" s="626"/>
      <c r="AV570" s="660"/>
      <c r="AW570" s="626"/>
      <c r="AX570" s="626"/>
      <c r="AY570" s="626"/>
      <c r="AZ570" s="626"/>
      <c r="BA570" s="730"/>
      <c r="BB570" s="54"/>
      <c r="BC570" s="626"/>
      <c r="BD570" s="660"/>
      <c r="BE570" s="626"/>
      <c r="BF570" s="626"/>
      <c r="BG570" s="626"/>
      <c r="BH570" s="631"/>
      <c r="BI570" s="730"/>
      <c r="BJ570" s="54"/>
      <c r="BK570" s="626"/>
      <c r="BL570" s="626"/>
      <c r="BM570" s="626"/>
      <c r="BN570" s="626"/>
      <c r="BO570" s="626"/>
      <c r="BP570" s="626"/>
      <c r="BQ570" s="647"/>
      <c r="BR570" s="626"/>
      <c r="BS570" s="653"/>
      <c r="BT570" s="626"/>
      <c r="BU570" s="626"/>
      <c r="BV570" s="660" t="s">
        <v>3022</v>
      </c>
      <c r="BW570" s="773">
        <v>44615</v>
      </c>
      <c r="BX570" s="730" t="s">
        <v>8131</v>
      </c>
      <c r="BY570" s="651">
        <v>1</v>
      </c>
      <c r="BZ570" s="71">
        <v>44621</v>
      </c>
      <c r="CA570" s="368" t="s">
        <v>8132</v>
      </c>
      <c r="CB570" s="130" t="s">
        <v>409</v>
      </c>
      <c r="CC570" s="68">
        <v>1</v>
      </c>
      <c r="CD570" s="54" t="s">
        <v>257</v>
      </c>
      <c r="CE570" s="54"/>
      <c r="CF570" s="54"/>
      <c r="CG570" s="54"/>
      <c r="CH570" s="54"/>
      <c r="CI570" s="54"/>
      <c r="CJ570" s="54"/>
      <c r="CK570" s="54"/>
      <c r="CL570" s="54"/>
      <c r="CM570" s="54"/>
      <c r="CN570" s="54"/>
      <c r="CO570" s="54"/>
      <c r="CP570" s="54"/>
      <c r="CQ570" s="54" t="s">
        <v>4218</v>
      </c>
      <c r="CR570" s="647" t="s">
        <v>8133</v>
      </c>
      <c r="CS570" s="130" t="s">
        <v>409</v>
      </c>
      <c r="CT570" s="71">
        <v>44615</v>
      </c>
      <c r="CU570" s="54" t="s">
        <v>126</v>
      </c>
      <c r="CV570" s="626"/>
      <c r="CW570" s="752"/>
      <c r="CX570" s="626"/>
      <c r="CY570" s="626"/>
      <c r="CZ570" s="626"/>
      <c r="DA570" s="626"/>
      <c r="DB570" s="626"/>
      <c r="DC570" s="626"/>
      <c r="DD570" s="626"/>
      <c r="DE570" s="626"/>
      <c r="DF570" s="626"/>
      <c r="DG570" s="626"/>
      <c r="DH570" s="626"/>
      <c r="DI570" s="626"/>
      <c r="DJ570" s="626"/>
      <c r="DK570" s="626"/>
      <c r="DL570" s="626"/>
      <c r="DM570" s="626"/>
      <c r="DN570" s="626"/>
      <c r="DO570" s="626"/>
      <c r="DP570" s="626"/>
    </row>
    <row r="571" spans="1:120" ht="15" customHeight="1">
      <c r="A571" s="54">
        <v>571</v>
      </c>
      <c r="B571" s="54">
        <v>544</v>
      </c>
      <c r="C571" s="59" t="s">
        <v>99</v>
      </c>
      <c r="D571" s="81">
        <v>2021</v>
      </c>
      <c r="E571" s="86" t="s">
        <v>3470</v>
      </c>
      <c r="F571" s="134">
        <v>44510</v>
      </c>
      <c r="G571" s="623" t="s">
        <v>8134</v>
      </c>
      <c r="H571" s="59" t="s">
        <v>102</v>
      </c>
      <c r="I571" s="61" t="s">
        <v>8135</v>
      </c>
      <c r="J571" s="61" t="s">
        <v>8136</v>
      </c>
      <c r="K571" s="61" t="s">
        <v>8137</v>
      </c>
      <c r="L571" s="60" t="s">
        <v>146</v>
      </c>
      <c r="M571" s="623" t="s">
        <v>8138</v>
      </c>
      <c r="N571" s="768"/>
      <c r="O571" s="90">
        <v>1</v>
      </c>
      <c r="P571" s="81" t="s">
        <v>8139</v>
      </c>
      <c r="Q571" s="59" t="s">
        <v>391</v>
      </c>
      <c r="R571" s="81" t="s">
        <v>3704</v>
      </c>
      <c r="S571" s="766">
        <v>44531</v>
      </c>
      <c r="T571" s="134">
        <v>44620</v>
      </c>
      <c r="U571" s="60"/>
      <c r="V571" s="90"/>
      <c r="W571" s="64">
        <v>44670</v>
      </c>
      <c r="X571" s="626"/>
      <c r="Y571" s="626"/>
      <c r="Z571" s="626"/>
      <c r="AA571" s="626"/>
      <c r="AB571" s="626"/>
      <c r="AC571" s="626"/>
      <c r="AD571" s="626"/>
      <c r="AE571" s="626"/>
      <c r="AF571" s="626"/>
      <c r="AG571" s="626"/>
      <c r="AH571" s="626"/>
      <c r="AI571" s="626"/>
      <c r="AJ571" s="626"/>
      <c r="AK571" s="626"/>
      <c r="AL571" s="626"/>
      <c r="AM571" s="626"/>
      <c r="AN571" s="626"/>
      <c r="AO571" s="626"/>
      <c r="AP571" s="626"/>
      <c r="AQ571" s="626"/>
      <c r="AR571" s="626"/>
      <c r="AS571" s="626"/>
      <c r="AT571" s="626"/>
      <c r="AU571" s="626"/>
      <c r="AV571" s="660"/>
      <c r="AW571" s="626"/>
      <c r="AX571" s="626"/>
      <c r="AY571" s="626"/>
      <c r="AZ571" s="626"/>
      <c r="BA571" s="730"/>
      <c r="BB571" s="54"/>
      <c r="BC571" s="626"/>
      <c r="BD571" s="660"/>
      <c r="BE571" s="626"/>
      <c r="BF571" s="626"/>
      <c r="BG571" s="626"/>
      <c r="BH571" s="631"/>
      <c r="BI571" s="730"/>
      <c r="BJ571" s="54"/>
      <c r="BK571" s="626"/>
      <c r="BL571" s="626"/>
      <c r="BM571" s="626"/>
      <c r="BN571" s="626"/>
      <c r="BO571" s="626"/>
      <c r="BP571" s="626"/>
      <c r="BQ571" s="647"/>
      <c r="BR571" s="626"/>
      <c r="BS571" s="653"/>
      <c r="BT571" s="626"/>
      <c r="BU571" s="626"/>
      <c r="BV571" s="660" t="s">
        <v>3022</v>
      </c>
      <c r="BW571" s="773">
        <v>44614</v>
      </c>
      <c r="BX571" s="730" t="s">
        <v>8140</v>
      </c>
      <c r="BY571" s="651">
        <v>0.1</v>
      </c>
      <c r="BZ571" s="773">
        <v>44621</v>
      </c>
      <c r="CA571" s="795" t="s">
        <v>8141</v>
      </c>
      <c r="CB571" s="130" t="s">
        <v>409</v>
      </c>
      <c r="CC571" s="68">
        <v>0.05</v>
      </c>
      <c r="CD571" s="54" t="s">
        <v>133</v>
      </c>
      <c r="CE571" s="71">
        <v>44656</v>
      </c>
      <c r="CF571" s="129" t="s">
        <v>8142</v>
      </c>
      <c r="CG571" s="130" t="s">
        <v>411</v>
      </c>
      <c r="CH571" s="68">
        <v>10</v>
      </c>
      <c r="CI571" s="54" t="s">
        <v>257</v>
      </c>
      <c r="CJ571" s="54"/>
      <c r="CK571" s="54"/>
      <c r="CL571" s="54"/>
      <c r="CM571" s="54"/>
      <c r="CN571" s="54"/>
      <c r="CO571" s="54"/>
      <c r="CP571" s="54"/>
      <c r="CQ571" s="54" t="s">
        <v>4218</v>
      </c>
      <c r="CR571" s="626"/>
      <c r="CS571" s="626"/>
      <c r="CT571" s="54"/>
      <c r="CU571" s="626"/>
      <c r="CV571" s="626"/>
      <c r="CW571" s="752"/>
      <c r="CX571" s="626"/>
      <c r="CY571" s="626"/>
      <c r="CZ571" s="626"/>
      <c r="DA571" s="626"/>
      <c r="DB571" s="626"/>
      <c r="DC571" s="626"/>
      <c r="DD571" s="626"/>
      <c r="DE571" s="626"/>
      <c r="DF571" s="626"/>
      <c r="DG571" s="626"/>
      <c r="DH571" s="626"/>
      <c r="DI571" s="626"/>
      <c r="DJ571" s="626"/>
      <c r="DK571" s="626"/>
      <c r="DL571" s="626"/>
      <c r="DM571" s="626"/>
      <c r="DN571" s="626"/>
      <c r="DO571" s="626"/>
      <c r="DP571" s="626"/>
    </row>
    <row r="572" spans="1:120" ht="15" customHeight="1">
      <c r="A572" s="54">
        <v>577</v>
      </c>
      <c r="B572" s="54">
        <v>557</v>
      </c>
      <c r="C572" s="59" t="s">
        <v>99</v>
      </c>
      <c r="D572" s="56">
        <v>2021</v>
      </c>
      <c r="E572" s="56" t="s">
        <v>3708</v>
      </c>
      <c r="F572" s="65">
        <v>44529</v>
      </c>
      <c r="G572" s="368" t="s">
        <v>8143</v>
      </c>
      <c r="H572" s="59" t="s">
        <v>102</v>
      </c>
      <c r="I572" s="58" t="s">
        <v>8144</v>
      </c>
      <c r="J572" s="58" t="s">
        <v>8145</v>
      </c>
      <c r="K572" s="58" t="s">
        <v>2389</v>
      </c>
      <c r="L572" s="60" t="s">
        <v>146</v>
      </c>
      <c r="M572" s="368" t="s">
        <v>8146</v>
      </c>
      <c r="N572" s="747"/>
      <c r="O572" s="54">
        <v>12</v>
      </c>
      <c r="P572" s="56" t="s">
        <v>3089</v>
      </c>
      <c r="Q572" s="59" t="s">
        <v>391</v>
      </c>
      <c r="R572" s="56" t="s">
        <v>8147</v>
      </c>
      <c r="S572" s="65">
        <v>44557</v>
      </c>
      <c r="T572" s="134">
        <v>44926</v>
      </c>
      <c r="U572" s="60"/>
      <c r="V572" s="626"/>
      <c r="W572" s="65">
        <v>44926</v>
      </c>
      <c r="X572" s="626"/>
      <c r="Y572" s="626"/>
      <c r="Z572" s="626"/>
      <c r="AA572" s="626"/>
      <c r="AB572" s="626"/>
      <c r="AC572" s="626"/>
      <c r="AD572" s="626"/>
      <c r="AE572" s="626"/>
      <c r="AF572" s="626"/>
      <c r="AG572" s="626"/>
      <c r="AH572" s="626"/>
      <c r="AI572" s="626"/>
      <c r="AJ572" s="626"/>
      <c r="AK572" s="626"/>
      <c r="AL572" s="626"/>
      <c r="AM572" s="626"/>
      <c r="AN572" s="626"/>
      <c r="AO572" s="626"/>
      <c r="AP572" s="626"/>
      <c r="AQ572" s="626"/>
      <c r="AR572" s="626"/>
      <c r="AS572" s="626"/>
      <c r="AT572" s="626"/>
      <c r="AU572" s="626"/>
      <c r="AV572" s="660"/>
      <c r="AW572" s="626"/>
      <c r="AX572" s="626"/>
      <c r="AY572" s="626"/>
      <c r="AZ572" s="626"/>
      <c r="BA572" s="730"/>
      <c r="BB572" s="54"/>
      <c r="BC572" s="626"/>
      <c r="BD572" s="660"/>
      <c r="BE572" s="626"/>
      <c r="BF572" s="626"/>
      <c r="BG572" s="626"/>
      <c r="BH572" s="631"/>
      <c r="BI572" s="730"/>
      <c r="BJ572" s="54"/>
      <c r="BK572" s="626"/>
      <c r="BL572" s="626"/>
      <c r="BM572" s="626"/>
      <c r="BN572" s="626"/>
      <c r="BO572" s="626"/>
      <c r="BP572" s="626"/>
      <c r="BQ572" s="647"/>
      <c r="BR572" s="626"/>
      <c r="BS572" s="653"/>
      <c r="BT572" s="626"/>
      <c r="BU572" s="626"/>
      <c r="BV572" s="660" t="s">
        <v>3022</v>
      </c>
      <c r="BW572" s="660"/>
      <c r="BX572" s="660"/>
      <c r="BY572" s="660"/>
      <c r="BZ572" s="660"/>
      <c r="CA572" s="638" t="s">
        <v>8148</v>
      </c>
      <c r="CB572" s="730"/>
      <c r="CC572" s="54">
        <v>100</v>
      </c>
      <c r="CD572" s="54" t="s">
        <v>257</v>
      </c>
      <c r="CE572" s="54"/>
      <c r="CF572" s="54"/>
      <c r="CG572" s="54"/>
      <c r="CH572" s="54"/>
      <c r="CI572" s="54"/>
      <c r="CJ572" s="54"/>
      <c r="CK572" s="54"/>
      <c r="CL572" s="54"/>
      <c r="CM572" s="54"/>
      <c r="CN572" s="54"/>
      <c r="CO572" s="54"/>
      <c r="CP572" s="54"/>
      <c r="CQ572" s="54" t="s">
        <v>4218</v>
      </c>
      <c r="CR572" s="626"/>
      <c r="CS572" s="626"/>
      <c r="CT572" s="54"/>
      <c r="CU572" s="626"/>
      <c r="CV572" s="626"/>
      <c r="CW572" s="752"/>
      <c r="CX572" s="626"/>
      <c r="CY572" s="626"/>
      <c r="CZ572" s="626"/>
      <c r="DA572" s="626"/>
      <c r="DB572" s="626"/>
      <c r="DC572" s="626"/>
      <c r="DD572" s="626"/>
      <c r="DE572" s="626"/>
      <c r="DF572" s="626"/>
      <c r="DG572" s="626"/>
      <c r="DH572" s="626"/>
      <c r="DI572" s="626"/>
      <c r="DJ572" s="626"/>
      <c r="DK572" s="626"/>
      <c r="DL572" s="626"/>
      <c r="DM572" s="626"/>
      <c r="DN572" s="626"/>
      <c r="DO572" s="626"/>
      <c r="DP572" s="626"/>
    </row>
    <row r="573" spans="1:120" ht="15" customHeight="1">
      <c r="A573" s="54">
        <v>578</v>
      </c>
      <c r="B573" s="54">
        <v>558</v>
      </c>
      <c r="C573" s="59" t="s">
        <v>99</v>
      </c>
      <c r="D573" s="352">
        <v>2021</v>
      </c>
      <c r="E573" s="352" t="s">
        <v>3708</v>
      </c>
      <c r="F573" s="353">
        <v>44529</v>
      </c>
      <c r="G573" s="796" t="s">
        <v>8149</v>
      </c>
      <c r="H573" s="59" t="s">
        <v>102</v>
      </c>
      <c r="I573" s="356" t="s">
        <v>3760</v>
      </c>
      <c r="J573" s="356" t="s">
        <v>3761</v>
      </c>
      <c r="K573" s="356" t="s">
        <v>3762</v>
      </c>
      <c r="L573" s="60" t="s">
        <v>146</v>
      </c>
      <c r="M573" s="796" t="s">
        <v>8150</v>
      </c>
      <c r="N573" s="797"/>
      <c r="O573" s="798">
        <v>1</v>
      </c>
      <c r="P573" s="352" t="s">
        <v>3771</v>
      </c>
      <c r="Q573" s="59" t="s">
        <v>109</v>
      </c>
      <c r="R573" s="352" t="s">
        <v>2398</v>
      </c>
      <c r="S573" s="353">
        <v>44557</v>
      </c>
      <c r="T573" s="353">
        <v>44651</v>
      </c>
      <c r="U573" s="774"/>
      <c r="V573" s="626"/>
      <c r="W573" s="65">
        <v>44651</v>
      </c>
      <c r="X573" s="626"/>
      <c r="Y573" s="626"/>
      <c r="Z573" s="626"/>
      <c r="AA573" s="626"/>
      <c r="AB573" s="626"/>
      <c r="AC573" s="626"/>
      <c r="AD573" s="626"/>
      <c r="AE573" s="626"/>
      <c r="AF573" s="626"/>
      <c r="AG573" s="626"/>
      <c r="AH573" s="626"/>
      <c r="AI573" s="626"/>
      <c r="AJ573" s="626"/>
      <c r="AK573" s="626"/>
      <c r="AL573" s="626"/>
      <c r="AM573" s="626"/>
      <c r="AN573" s="626"/>
      <c r="AO573" s="626"/>
      <c r="AP573" s="626"/>
      <c r="AQ573" s="626"/>
      <c r="AR573" s="626"/>
      <c r="AS573" s="626"/>
      <c r="AT573" s="626"/>
      <c r="AU573" s="626"/>
      <c r="AV573" s="660"/>
      <c r="AW573" s="626"/>
      <c r="AX573" s="626"/>
      <c r="AY573" s="626"/>
      <c r="AZ573" s="626"/>
      <c r="BA573" s="730"/>
      <c r="BB573" s="54"/>
      <c r="BC573" s="626"/>
      <c r="BD573" s="660"/>
      <c r="BE573" s="626"/>
      <c r="BF573" s="626"/>
      <c r="BG573" s="626"/>
      <c r="BH573" s="631"/>
      <c r="BI573" s="730"/>
      <c r="BJ573" s="54"/>
      <c r="BK573" s="626"/>
      <c r="BL573" s="626"/>
      <c r="BM573" s="626"/>
      <c r="BN573" s="626"/>
      <c r="BO573" s="626"/>
      <c r="BP573" s="626"/>
      <c r="BQ573" s="647"/>
      <c r="BR573" s="626"/>
      <c r="BS573" s="653"/>
      <c r="BT573" s="626"/>
      <c r="BU573" s="626"/>
      <c r="BV573" s="660" t="s">
        <v>3022</v>
      </c>
      <c r="BW573" s="660"/>
      <c r="BX573" s="660"/>
      <c r="BY573" s="660"/>
      <c r="BZ573" s="89">
        <v>44635</v>
      </c>
      <c r="CA573" s="623" t="s">
        <v>8151</v>
      </c>
      <c r="CB573" s="81" t="s">
        <v>597</v>
      </c>
      <c r="CC573" s="74">
        <v>1</v>
      </c>
      <c r="CD573" s="54" t="s">
        <v>257</v>
      </c>
      <c r="CE573" s="54"/>
      <c r="CF573" s="54"/>
      <c r="CG573" s="54"/>
      <c r="CH573" s="54"/>
      <c r="CI573" s="54"/>
      <c r="CJ573" s="54"/>
      <c r="CK573" s="54"/>
      <c r="CL573" s="54"/>
      <c r="CM573" s="54"/>
      <c r="CN573" s="54"/>
      <c r="CO573" s="60" t="s">
        <v>260</v>
      </c>
      <c r="CP573" s="60" t="s">
        <v>260</v>
      </c>
      <c r="CQ573" s="54" t="s">
        <v>4218</v>
      </c>
      <c r="CR573" s="67" t="s">
        <v>3767</v>
      </c>
      <c r="CS573" s="56" t="s">
        <v>597</v>
      </c>
      <c r="CT573" s="71">
        <v>44635</v>
      </c>
      <c r="CU573" s="54" t="s">
        <v>310</v>
      </c>
      <c r="CV573" s="748" t="s">
        <v>8152</v>
      </c>
      <c r="CW573" s="752"/>
      <c r="CX573" s="626"/>
      <c r="CY573" s="626"/>
      <c r="CZ573" s="626"/>
      <c r="DA573" s="626"/>
      <c r="DB573" s="626"/>
      <c r="DC573" s="626"/>
      <c r="DD573" s="626"/>
      <c r="DE573" s="626"/>
      <c r="DF573" s="626"/>
      <c r="DG573" s="626"/>
      <c r="DH573" s="626"/>
      <c r="DI573" s="626"/>
      <c r="DJ573" s="626"/>
      <c r="DK573" s="626"/>
      <c r="DL573" s="626"/>
      <c r="DM573" s="626"/>
      <c r="DN573" s="626"/>
      <c r="DO573" s="626"/>
      <c r="DP573" s="626"/>
    </row>
    <row r="574" spans="1:120" ht="15" customHeight="1">
      <c r="A574" s="54">
        <v>579</v>
      </c>
      <c r="B574" s="54">
        <v>559</v>
      </c>
      <c r="C574" s="59" t="s">
        <v>99</v>
      </c>
      <c r="D574" s="56">
        <v>2021</v>
      </c>
      <c r="E574" s="56" t="s">
        <v>3708</v>
      </c>
      <c r="F574" s="65">
        <v>44529</v>
      </c>
      <c r="G574" s="368" t="s">
        <v>8153</v>
      </c>
      <c r="H574" s="59" t="s">
        <v>102</v>
      </c>
      <c r="I574" s="58" t="s">
        <v>3760</v>
      </c>
      <c r="J574" s="58" t="s">
        <v>3761</v>
      </c>
      <c r="K574" s="58" t="s">
        <v>3762</v>
      </c>
      <c r="L574" s="60" t="s">
        <v>106</v>
      </c>
      <c r="M574" s="368" t="s">
        <v>3625</v>
      </c>
      <c r="N574" s="747"/>
      <c r="O574" s="54">
        <v>1</v>
      </c>
      <c r="P574" s="56" t="s">
        <v>7790</v>
      </c>
      <c r="Q574" s="59" t="s">
        <v>167</v>
      </c>
      <c r="R574" s="54" t="s">
        <v>2001</v>
      </c>
      <c r="S574" s="65">
        <v>44550</v>
      </c>
      <c r="T574" s="65">
        <v>44561</v>
      </c>
      <c r="U574" s="774"/>
      <c r="V574" s="626"/>
      <c r="W574" s="65">
        <v>44561</v>
      </c>
      <c r="X574" s="626"/>
      <c r="Y574" s="626"/>
      <c r="Z574" s="626"/>
      <c r="AA574" s="626"/>
      <c r="AB574" s="626"/>
      <c r="AC574" s="626"/>
      <c r="AD574" s="626"/>
      <c r="AE574" s="626"/>
      <c r="AF574" s="626"/>
      <c r="AG574" s="626"/>
      <c r="AH574" s="626"/>
      <c r="AI574" s="626"/>
      <c r="AJ574" s="626"/>
      <c r="AK574" s="626"/>
      <c r="AL574" s="626"/>
      <c r="AM574" s="626"/>
      <c r="AN574" s="626"/>
      <c r="AO574" s="626"/>
      <c r="AP574" s="626"/>
      <c r="AQ574" s="626"/>
      <c r="AR574" s="626"/>
      <c r="AS574" s="626"/>
      <c r="AT574" s="626"/>
      <c r="AU574" s="626"/>
      <c r="AV574" s="660"/>
      <c r="AW574" s="626"/>
      <c r="AX574" s="626"/>
      <c r="AY574" s="626"/>
      <c r="AZ574" s="626"/>
      <c r="BA574" s="730"/>
      <c r="BB574" s="54"/>
      <c r="BC574" s="626"/>
      <c r="BD574" s="660"/>
      <c r="BE574" s="626"/>
      <c r="BF574" s="626"/>
      <c r="BG574" s="626"/>
      <c r="BH574" s="631"/>
      <c r="BI574" s="730"/>
      <c r="BJ574" s="54"/>
      <c r="BK574" s="626"/>
      <c r="BL574" s="626"/>
      <c r="BM574" s="626"/>
      <c r="BN574" s="626"/>
      <c r="BO574" s="626"/>
      <c r="BP574" s="626"/>
      <c r="BQ574" s="647"/>
      <c r="BR574" s="626"/>
      <c r="BS574" s="653"/>
      <c r="BT574" s="626"/>
      <c r="BU574" s="626"/>
      <c r="BV574" s="660" t="s">
        <v>3022</v>
      </c>
      <c r="BW574" s="660"/>
      <c r="BX574" s="660"/>
      <c r="BY574" s="660"/>
      <c r="BZ574" s="66" t="s">
        <v>255</v>
      </c>
      <c r="CA574" s="730" t="s">
        <v>8154</v>
      </c>
      <c r="CB574" s="66" t="s">
        <v>195</v>
      </c>
      <c r="CC574" s="651">
        <v>1</v>
      </c>
      <c r="CD574" s="54" t="s">
        <v>257</v>
      </c>
      <c r="CE574" s="54"/>
      <c r="CF574" s="54"/>
      <c r="CG574" s="54"/>
      <c r="CH574" s="54"/>
      <c r="CI574" s="54"/>
      <c r="CJ574" s="54"/>
      <c r="CK574" s="54"/>
      <c r="CL574" s="54"/>
      <c r="CM574" s="54"/>
      <c r="CN574" s="54"/>
      <c r="CO574" s="54"/>
      <c r="CP574" s="54"/>
      <c r="CQ574" s="54" t="s">
        <v>4218</v>
      </c>
      <c r="CR574" s="626"/>
      <c r="CS574" s="626"/>
      <c r="CT574" s="54"/>
      <c r="CU574" s="626"/>
      <c r="CV574" s="626"/>
      <c r="CW574" s="752"/>
      <c r="CX574" s="626"/>
      <c r="CY574" s="626"/>
      <c r="CZ574" s="626"/>
      <c r="DA574" s="626"/>
      <c r="DB574" s="626"/>
      <c r="DC574" s="626"/>
      <c r="DD574" s="626"/>
      <c r="DE574" s="626"/>
      <c r="DF574" s="626"/>
      <c r="DG574" s="626"/>
      <c r="DH574" s="626"/>
      <c r="DI574" s="626"/>
      <c r="DJ574" s="626"/>
      <c r="DK574" s="626"/>
      <c r="DL574" s="626"/>
      <c r="DM574" s="626"/>
      <c r="DN574" s="626"/>
      <c r="DO574" s="626"/>
      <c r="DP574" s="626"/>
    </row>
    <row r="575" spans="1:120" ht="15" customHeight="1">
      <c r="A575" s="54">
        <v>568</v>
      </c>
      <c r="B575" s="138">
        <v>542</v>
      </c>
      <c r="C575" s="59" t="s">
        <v>99</v>
      </c>
      <c r="D575" s="81">
        <v>2021</v>
      </c>
      <c r="E575" s="86" t="s">
        <v>3470</v>
      </c>
      <c r="F575" s="134">
        <v>44510</v>
      </c>
      <c r="G575" s="623" t="s">
        <v>8155</v>
      </c>
      <c r="H575" s="59" t="s">
        <v>102</v>
      </c>
      <c r="I575" s="61" t="s">
        <v>8156</v>
      </c>
      <c r="J575" s="61" t="s">
        <v>8157</v>
      </c>
      <c r="K575" s="61" t="s">
        <v>8158</v>
      </c>
      <c r="L575" s="60" t="s">
        <v>146</v>
      </c>
      <c r="M575" s="623" t="s">
        <v>8159</v>
      </c>
      <c r="N575" s="768"/>
      <c r="O575" s="90">
        <v>1</v>
      </c>
      <c r="P575" s="81" t="s">
        <v>8160</v>
      </c>
      <c r="Q575" s="59" t="s">
        <v>391</v>
      </c>
      <c r="R575" s="81" t="s">
        <v>3704</v>
      </c>
      <c r="S575" s="766">
        <v>44197</v>
      </c>
      <c r="T575" s="766">
        <v>44620</v>
      </c>
      <c r="U575" s="60"/>
      <c r="V575" s="90"/>
      <c r="W575" s="64">
        <v>44670</v>
      </c>
      <c r="X575" s="626"/>
      <c r="Y575" s="626"/>
      <c r="Z575" s="626"/>
      <c r="AA575" s="626"/>
      <c r="AB575" s="626"/>
      <c r="AC575" s="626"/>
      <c r="AD575" s="626"/>
      <c r="AE575" s="626"/>
      <c r="AF575" s="626"/>
      <c r="AG575" s="626"/>
      <c r="AH575" s="626"/>
      <c r="AI575" s="626"/>
      <c r="AJ575" s="626"/>
      <c r="AK575" s="626"/>
      <c r="AL575" s="626"/>
      <c r="AM575" s="626"/>
      <c r="AN575" s="626"/>
      <c r="AO575" s="626"/>
      <c r="AP575" s="626"/>
      <c r="AQ575" s="626"/>
      <c r="AR575" s="626"/>
      <c r="AS575" s="626"/>
      <c r="AT575" s="626"/>
      <c r="AU575" s="626"/>
      <c r="AV575" s="660"/>
      <c r="AW575" s="626"/>
      <c r="AX575" s="626"/>
      <c r="AY575" s="626"/>
      <c r="AZ575" s="626"/>
      <c r="BA575" s="730"/>
      <c r="BB575" s="54"/>
      <c r="BC575" s="626"/>
      <c r="BD575" s="660"/>
      <c r="BE575" s="626"/>
      <c r="BF575" s="626"/>
      <c r="BG575" s="626"/>
      <c r="BH575" s="631"/>
      <c r="BI575" s="730"/>
      <c r="BJ575" s="54"/>
      <c r="BK575" s="626"/>
      <c r="BL575" s="626"/>
      <c r="BM575" s="626"/>
      <c r="BN575" s="626"/>
      <c r="BO575" s="626"/>
      <c r="BP575" s="626"/>
      <c r="BQ575" s="647"/>
      <c r="BR575" s="626"/>
      <c r="BS575" s="653"/>
      <c r="BT575" s="626"/>
      <c r="BU575" s="626"/>
      <c r="BV575" s="660" t="s">
        <v>3022</v>
      </c>
      <c r="BW575" s="773">
        <v>44614</v>
      </c>
      <c r="BX575" s="730" t="s">
        <v>8161</v>
      </c>
      <c r="BY575" s="651">
        <v>0.1</v>
      </c>
      <c r="BZ575" s="71">
        <v>44621</v>
      </c>
      <c r="CA575" s="795" t="s">
        <v>8162</v>
      </c>
      <c r="CB575" s="130" t="s">
        <v>409</v>
      </c>
      <c r="CC575" s="68">
        <v>0.05</v>
      </c>
      <c r="CD575" s="54" t="s">
        <v>133</v>
      </c>
      <c r="CE575" s="71">
        <v>44656</v>
      </c>
      <c r="CF575" s="129" t="s">
        <v>8142</v>
      </c>
      <c r="CG575" s="130" t="s">
        <v>411</v>
      </c>
      <c r="CH575" s="68">
        <v>1</v>
      </c>
      <c r="CI575" s="54" t="s">
        <v>257</v>
      </c>
      <c r="CJ575" s="715">
        <v>44680</v>
      </c>
      <c r="CK575" s="129" t="s">
        <v>8142</v>
      </c>
      <c r="CL575" s="130" t="s">
        <v>411</v>
      </c>
      <c r="CM575" s="68">
        <v>1</v>
      </c>
      <c r="CN575" s="262" t="s">
        <v>257</v>
      </c>
      <c r="CO575" s="54"/>
      <c r="CP575" s="54"/>
      <c r="CQ575" s="54" t="s">
        <v>4218</v>
      </c>
      <c r="CR575" s="626"/>
      <c r="CS575" s="626"/>
      <c r="CT575" s="54"/>
      <c r="CU575" s="626"/>
      <c r="CV575" s="626"/>
      <c r="CW575" s="752"/>
      <c r="CX575" s="626"/>
      <c r="CY575" s="626"/>
      <c r="CZ575" s="626"/>
      <c r="DA575" s="626"/>
      <c r="DB575" s="626"/>
      <c r="DC575" s="626"/>
      <c r="DD575" s="626"/>
      <c r="DE575" s="626"/>
      <c r="DF575" s="626"/>
      <c r="DG575" s="626"/>
      <c r="DH575" s="626"/>
      <c r="DI575" s="626"/>
      <c r="DJ575" s="626"/>
      <c r="DK575" s="626"/>
      <c r="DL575" s="626"/>
      <c r="DM575" s="626"/>
      <c r="DN575" s="626"/>
      <c r="DO575" s="626"/>
      <c r="DP575" s="626"/>
    </row>
  </sheetData>
  <autoFilter ref="A7:BM549" xr:uid="{00000000-0009-0000-0000-000003000000}"/>
  <mergeCells count="6">
    <mergeCell ref="BF6:BJ6"/>
    <mergeCell ref="B2:U2"/>
    <mergeCell ref="B3:U3"/>
    <mergeCell ref="B6:J6"/>
    <mergeCell ref="AH6:AJ6"/>
    <mergeCell ref="AK6:AO6"/>
  </mergeCells>
  <conditionalFormatting sqref="AE7">
    <cfRule type="cellIs" dxfId="2440" priority="1" stopIfTrue="1" operator="equal">
      <formula>"ROJO"</formula>
    </cfRule>
  </conditionalFormatting>
  <conditionalFormatting sqref="AE7">
    <cfRule type="cellIs" dxfId="2439" priority="2" stopIfTrue="1" operator="equal">
      <formula>"AMARILLO"</formula>
    </cfRule>
  </conditionalFormatting>
  <conditionalFormatting sqref="AE7">
    <cfRule type="cellIs" dxfId="2438" priority="3" stopIfTrue="1" operator="equal">
      <formula>"OK"</formula>
    </cfRule>
  </conditionalFormatting>
  <conditionalFormatting sqref="AM7">
    <cfRule type="cellIs" dxfId="2437" priority="4" stopIfTrue="1" operator="equal">
      <formula>"ROJO"</formula>
    </cfRule>
  </conditionalFormatting>
  <conditionalFormatting sqref="AM7">
    <cfRule type="cellIs" dxfId="2436" priority="5" stopIfTrue="1" operator="equal">
      <formula>"AMARILLO"</formula>
    </cfRule>
  </conditionalFormatting>
  <conditionalFormatting sqref="AM7">
    <cfRule type="cellIs" dxfId="2435" priority="6" stopIfTrue="1" operator="equal">
      <formula>"OK"</formula>
    </cfRule>
  </conditionalFormatting>
  <conditionalFormatting sqref="AU7">
    <cfRule type="cellIs" dxfId="2434" priority="7" stopIfTrue="1" operator="equal">
      <formula>"ROJO"</formula>
    </cfRule>
  </conditionalFormatting>
  <conditionalFormatting sqref="AU7">
    <cfRule type="cellIs" dxfId="2433" priority="8" stopIfTrue="1" operator="equal">
      <formula>"AMARILLO"</formula>
    </cfRule>
  </conditionalFormatting>
  <conditionalFormatting sqref="AU7">
    <cfRule type="cellIs" dxfId="2432" priority="9" stopIfTrue="1" operator="equal">
      <formula>"OK"</formula>
    </cfRule>
  </conditionalFormatting>
  <conditionalFormatting sqref="BC7">
    <cfRule type="cellIs" dxfId="2431" priority="10" stopIfTrue="1" operator="equal">
      <formula>"ROJO"</formula>
    </cfRule>
  </conditionalFormatting>
  <conditionalFormatting sqref="BC7">
    <cfRule type="cellIs" dxfId="2430" priority="11" stopIfTrue="1" operator="equal">
      <formula>"AMARILLO"</formula>
    </cfRule>
  </conditionalFormatting>
  <conditionalFormatting sqref="BC7">
    <cfRule type="cellIs" dxfId="2429" priority="12" stopIfTrue="1" operator="equal">
      <formula>"OK"</formula>
    </cfRule>
  </conditionalFormatting>
  <conditionalFormatting sqref="AE8:AE138 AM8:AM138 AP158:AP199 AU8:AU138 AX158:AX199 AX333:AX340 AX342:AX347 BC8:BC138 BF158:BF199 BF333:BF340 BF342:BF347">
    <cfRule type="cellIs" dxfId="2428" priority="13" operator="equal">
      <formula>"Sin iniciar"</formula>
    </cfRule>
  </conditionalFormatting>
  <conditionalFormatting sqref="AE8:AE138 AM8:AM138 AP158:AP199 AU8:AU138 AX158:AX199 AX333:AX340 AX342:AX347 BC8:BC138 BF158:BF199 BF333:BF340 BF342:BF347">
    <cfRule type="cellIs" dxfId="2427" priority="14" operator="equal">
      <formula>"Vencida"</formula>
    </cfRule>
  </conditionalFormatting>
  <conditionalFormatting sqref="AE8:AE138 AM8:AM138 AP158:AP199 AU8:AU138 AX158:AX199 AX333:AX340 AX342:AX347 BC8:BC138 BF158:BF199 BF333:BF340 BF342:BF347">
    <cfRule type="cellIs" dxfId="2426" priority="15" operator="equal">
      <formula>"En avance"</formula>
    </cfRule>
  </conditionalFormatting>
  <conditionalFormatting sqref="AE8:AE138 AM8:AM138 AP158:AP199 AU8:AU138 AX158:AX199 AX333:AX340 AX342:AX347 BC8:BC138 BF158:BF199 BF333:BF340 BF342:BF347">
    <cfRule type="cellIs" dxfId="2425" priority="16" operator="equal">
      <formula>"Cumplida"</formula>
    </cfRule>
  </conditionalFormatting>
  <conditionalFormatting sqref="BF8:BF138 BI158:BI199 BI333:BI347">
    <cfRule type="cellIs" dxfId="2424" priority="17" operator="equal">
      <formula>"Cerrado"</formula>
    </cfRule>
  </conditionalFormatting>
  <conditionalFormatting sqref="BF8:BF138 BI158:BI199 BI333:BI347">
    <cfRule type="cellIs" dxfId="2423" priority="18" operator="equal">
      <formula>"Abierto"</formula>
    </cfRule>
  </conditionalFormatting>
  <conditionalFormatting sqref="S94:T94 S96:S118 S131:S138">
    <cfRule type="expression" dxfId="2422" priority="19">
      <formula>AND(S94&lt;TODAY(), TODAY()-S94&gt;=WEEKDAY(TODAY()), TODAY()-S94&lt;WEEKDAY(TODAY())+7)</formula>
    </cfRule>
  </conditionalFormatting>
  <conditionalFormatting sqref="S95">
    <cfRule type="expression" dxfId="2421" priority="20">
      <formula>AND(S95&lt;TODAY(), TODAY()-S95&gt;=WEEKDAY(TODAY()), TODAY()-S95&lt;WEEKDAY(TODAY())+7)</formula>
    </cfRule>
  </conditionalFormatting>
  <conditionalFormatting sqref="S119:S130">
    <cfRule type="expression" dxfId="2420" priority="21">
      <formula>AND(S119&lt;TODAY(), TODAY()-S119&gt;=WEEKDAY(TODAY()), TODAY()-S119&lt;WEEKDAY(TODAY())+7)</formula>
    </cfRule>
  </conditionalFormatting>
  <conditionalFormatting sqref="S158:S159">
    <cfRule type="expression" dxfId="2419" priority="22">
      <formula>AND(S158&lt;TODAY(), TODAY()-S158&gt;=WEEKDAY(TODAY()), TODAY()-S158&lt;WEEKDAY(TODAY())+7)</formula>
    </cfRule>
  </conditionalFormatting>
  <conditionalFormatting sqref="S160:S161">
    <cfRule type="expression" dxfId="2418" priority="23">
      <formula>AND(S160&lt;TODAY(), TODAY()-S160&gt;=WEEKDAY(TODAY()), TODAY()-S160&lt;WEEKDAY(TODAY())+7)</formula>
    </cfRule>
  </conditionalFormatting>
  <conditionalFormatting sqref="S162">
    <cfRule type="expression" dxfId="2417" priority="24">
      <formula>AND(S162&lt;TODAY(), TODAY()-S162&gt;=WEEKDAY(TODAY()), TODAY()-S162&lt;WEEKDAY(TODAY())+7)</formula>
    </cfRule>
  </conditionalFormatting>
  <conditionalFormatting sqref="S155:S157">
    <cfRule type="expression" dxfId="2416" priority="25">
      <formula>AND(S155&lt;TODAY(), TODAY()-S155&gt;=WEEKDAY(TODAY()), TODAY()-S155&lt;WEEKDAY(TODAY())+7)</formula>
    </cfRule>
  </conditionalFormatting>
  <conditionalFormatting sqref="S228:S230">
    <cfRule type="expression" dxfId="2415" priority="26">
      <formula>AND(S228&lt;TODAY(), TODAY()-S228&gt;=WEEKDAY(TODAY()), TODAY()-S228&lt;WEEKDAY(TODAY())+7)</formula>
    </cfRule>
  </conditionalFormatting>
  <conditionalFormatting sqref="S231:S232">
    <cfRule type="expression" dxfId="2414" priority="27">
      <formula>AND(S231&lt;TODAY(), TODAY()-S231&gt;=WEEKDAY(TODAY()), TODAY()-S231&lt;WEEKDAY(TODAY())+7)</formula>
    </cfRule>
  </conditionalFormatting>
  <conditionalFormatting sqref="S233:S234">
    <cfRule type="expression" dxfId="2413" priority="28">
      <formula>AND(S233&lt;TODAY(), TODAY()-S233&gt;=WEEKDAY(TODAY()), TODAY()-S233&lt;WEEKDAY(TODAY())+7)</formula>
    </cfRule>
  </conditionalFormatting>
  <conditionalFormatting sqref="S235">
    <cfRule type="expression" dxfId="2412" priority="29">
      <formula>AND(S235&lt;TODAY(), TODAY()-S235&gt;=WEEKDAY(TODAY()), TODAY()-S235&lt;WEEKDAY(TODAY())+7)</formula>
    </cfRule>
  </conditionalFormatting>
  <conditionalFormatting sqref="S236:S237">
    <cfRule type="expression" dxfId="2411" priority="30">
      <formula>AND(S236&lt;TODAY(), TODAY()-S236&gt;=WEEKDAY(TODAY()), TODAY()-S236&lt;WEEKDAY(TODAY())+7)</formula>
    </cfRule>
  </conditionalFormatting>
  <conditionalFormatting sqref="S238:S240">
    <cfRule type="expression" dxfId="2410" priority="31">
      <formula>AND(S238&lt;TODAY(), TODAY()-S238&gt;=WEEKDAY(TODAY()), TODAY()-S238&lt;WEEKDAY(TODAY())+7)</formula>
    </cfRule>
  </conditionalFormatting>
  <conditionalFormatting sqref="S241">
    <cfRule type="expression" dxfId="2409" priority="32">
      <formula>AND(S241&lt;TODAY(), TODAY()-S241&gt;=WEEKDAY(TODAY()), TODAY()-S241&lt;WEEKDAY(TODAY())+7)</formula>
    </cfRule>
  </conditionalFormatting>
  <conditionalFormatting sqref="S242">
    <cfRule type="expression" dxfId="2408" priority="33">
      <formula>AND(S242&lt;TODAY(), TODAY()-S242&gt;=WEEKDAY(TODAY()), TODAY()-S242&lt;WEEKDAY(TODAY())+7)</formula>
    </cfRule>
  </conditionalFormatting>
  <conditionalFormatting sqref="S243">
    <cfRule type="expression" dxfId="2407" priority="34">
      <formula>AND(S243&lt;TODAY(), TODAY()-S243&gt;=WEEKDAY(TODAY()), TODAY()-S243&lt;WEEKDAY(TODAY())+7)</formula>
    </cfRule>
  </conditionalFormatting>
  <conditionalFormatting sqref="S244">
    <cfRule type="expression" dxfId="2406" priority="35">
      <formula>AND(S244&lt;TODAY(), TODAY()-S244&gt;=WEEKDAY(TODAY()), TODAY()-S244&lt;WEEKDAY(TODAY())+7)</formula>
    </cfRule>
  </conditionalFormatting>
  <conditionalFormatting sqref="S245">
    <cfRule type="expression" dxfId="2405" priority="36">
      <formula>AND(S245&lt;TODAY(), TODAY()-S245&gt;=WEEKDAY(TODAY()), TODAY()-S245&lt;WEEKDAY(TODAY())+7)</formula>
    </cfRule>
  </conditionalFormatting>
  <conditionalFormatting sqref="V334">
    <cfRule type="expression" dxfId="2404" priority="37">
      <formula>AND(V334&lt;TODAY(), TODAY()-V334&gt;=WEEKDAY(TODAY()), TODAY()-V334&lt;WEEKDAY(TODAY())+7)</formula>
    </cfRule>
  </conditionalFormatting>
  <conditionalFormatting sqref="V335">
    <cfRule type="expression" dxfId="2403" priority="38">
      <formula>AND(V335&lt;TODAY(), TODAY()-V335&gt;=WEEKDAY(TODAY()), TODAY()-V335&lt;WEEKDAY(TODAY())+7)</formula>
    </cfRule>
  </conditionalFormatting>
  <conditionalFormatting sqref="V336">
    <cfRule type="expression" dxfId="2402" priority="39">
      <formula>AND(V336&lt;TODAY(), TODAY()-V336&gt;=WEEKDAY(TODAY()), TODAY()-V336&lt;WEEKDAY(TODAY())+7)</formula>
    </cfRule>
  </conditionalFormatting>
  <conditionalFormatting sqref="V337">
    <cfRule type="expression" dxfId="2401" priority="40">
      <formula>AND(V337&lt;TODAY(), TODAY()-V337&gt;=WEEKDAY(TODAY()), TODAY()-V337&lt;WEEKDAY(TODAY())+7)</formula>
    </cfRule>
  </conditionalFormatting>
  <conditionalFormatting sqref="V338">
    <cfRule type="expression" dxfId="2400" priority="41">
      <formula>AND(V338&lt;TODAY(), TODAY()-V338&gt;=WEEKDAY(TODAY()), TODAY()-V338&lt;WEEKDAY(TODAY())+7)</formula>
    </cfRule>
  </conditionalFormatting>
  <conditionalFormatting sqref="V339">
    <cfRule type="expression" dxfId="2399" priority="42">
      <formula>AND(V339&lt;TODAY(), TODAY()-V339&gt;=WEEKDAY(TODAY()), TODAY()-V339&lt;WEEKDAY(TODAY())+7)</formula>
    </cfRule>
  </conditionalFormatting>
  <conditionalFormatting sqref="V340">
    <cfRule type="expression" dxfId="2398" priority="43">
      <formula>AND(V340&lt;TODAY(), TODAY()-V340&gt;=WEEKDAY(TODAY()), TODAY()-V340&lt;WEEKDAY(TODAY())+7)</formula>
    </cfRule>
  </conditionalFormatting>
  <conditionalFormatting sqref="S349">
    <cfRule type="expression" dxfId="2397" priority="44">
      <formula>AND(S349&lt;TODAY(), TODAY()-S349&gt;=WEEKDAY(TODAY()), TODAY()-S349&lt;WEEKDAY(TODAY())+7)</formula>
    </cfRule>
  </conditionalFormatting>
  <conditionalFormatting sqref="S350">
    <cfRule type="expression" dxfId="2396" priority="45">
      <formula>AND(S350&lt;TODAY(), TODAY()-S350&gt;=WEEKDAY(TODAY()), TODAY()-S350&lt;WEEKDAY(TODAY())+7)</formula>
    </cfRule>
  </conditionalFormatting>
  <conditionalFormatting sqref="S351">
    <cfRule type="expression" dxfId="2395" priority="46">
      <formula>AND(S351&lt;TODAY(), TODAY()-S351&gt;=WEEKDAY(TODAY()), TODAY()-S351&lt;WEEKDAY(TODAY())+7)</formula>
    </cfRule>
  </conditionalFormatting>
  <conditionalFormatting sqref="S352">
    <cfRule type="expression" dxfId="2394" priority="47">
      <formula>AND(S352&lt;TODAY(), TODAY()-S352&gt;=WEEKDAY(TODAY()), TODAY()-S352&lt;WEEKDAY(TODAY())+7)</formula>
    </cfRule>
  </conditionalFormatting>
  <conditionalFormatting sqref="S353">
    <cfRule type="expression" dxfId="2393" priority="48">
      <formula>AND(S353&lt;TODAY(), TODAY()-S353&gt;=WEEKDAY(TODAY()), TODAY()-S353&lt;WEEKDAY(TODAY())+7)</formula>
    </cfRule>
  </conditionalFormatting>
  <conditionalFormatting sqref="BV426:CC429">
    <cfRule type="cellIs" dxfId="2392" priority="49" stopIfTrue="1" operator="equal">
      <formula>"Sin seguimiento"</formula>
    </cfRule>
  </conditionalFormatting>
  <conditionalFormatting sqref="BV426:CC429">
    <cfRule type="cellIs" dxfId="2391" priority="50" stopIfTrue="1" operator="equal">
      <formula>"Sin iniciar"</formula>
    </cfRule>
  </conditionalFormatting>
  <conditionalFormatting sqref="BV426:CC429">
    <cfRule type="cellIs" dxfId="2390" priority="51" stopIfTrue="1" operator="equal">
      <formula>"Vencida"</formula>
    </cfRule>
  </conditionalFormatting>
  <conditionalFormatting sqref="BV426:CC429">
    <cfRule type="cellIs" dxfId="2389" priority="52" stopIfTrue="1" operator="equal">
      <formula>"En avance"</formula>
    </cfRule>
  </conditionalFormatting>
  <conditionalFormatting sqref="BV426:CC429">
    <cfRule type="cellIs" dxfId="2388" priority="53" stopIfTrue="1" operator="equal">
      <formula>"Cumplida"</formula>
    </cfRule>
  </conditionalFormatting>
  <conditionalFormatting sqref="CG426:CG429">
    <cfRule type="cellIs" dxfId="2387" priority="54" operator="equal">
      <formula>"Cerrado"</formula>
    </cfRule>
  </conditionalFormatting>
  <conditionalFormatting sqref="CG426:CG429">
    <cfRule type="cellIs" dxfId="2386" priority="55" operator="equal">
      <formula>"Abierto"</formula>
    </cfRule>
  </conditionalFormatting>
  <conditionalFormatting sqref="CD426:CD429">
    <cfRule type="cellIs" dxfId="2385" priority="56" operator="equal">
      <formula>"Sin iniciar"</formula>
    </cfRule>
  </conditionalFormatting>
  <conditionalFormatting sqref="CD426:CD429">
    <cfRule type="cellIs" dxfId="2384" priority="57" operator="equal">
      <formula>"Vencida"</formula>
    </cfRule>
  </conditionalFormatting>
  <conditionalFormatting sqref="CD426:CD429">
    <cfRule type="cellIs" dxfId="2383" priority="58" operator="equal">
      <formula>"En avance"</formula>
    </cfRule>
  </conditionalFormatting>
  <conditionalFormatting sqref="CD426:CD429">
    <cfRule type="cellIs" dxfId="2382" priority="59" operator="equal">
      <formula>"Cumplida"</formula>
    </cfRule>
  </conditionalFormatting>
  <conditionalFormatting sqref="BV430">
    <cfRule type="cellIs" dxfId="2381" priority="60" stopIfTrue="1" operator="equal">
      <formula>"Sin seguimiento"</formula>
    </cfRule>
  </conditionalFormatting>
  <conditionalFormatting sqref="BV430">
    <cfRule type="cellIs" dxfId="2380" priority="61" stopIfTrue="1" operator="equal">
      <formula>"Sin iniciar"</formula>
    </cfRule>
  </conditionalFormatting>
  <conditionalFormatting sqref="BV430">
    <cfRule type="cellIs" dxfId="2379" priority="62" stopIfTrue="1" operator="equal">
      <formula>"Vencida"</formula>
    </cfRule>
  </conditionalFormatting>
  <conditionalFormatting sqref="BV430">
    <cfRule type="cellIs" dxfId="2378" priority="63" stopIfTrue="1" operator="equal">
      <formula>"En avance"</formula>
    </cfRule>
  </conditionalFormatting>
  <conditionalFormatting sqref="BV430">
    <cfRule type="cellIs" dxfId="2377" priority="64" stopIfTrue="1" operator="equal">
      <formula>"Cumplida"</formula>
    </cfRule>
  </conditionalFormatting>
  <conditionalFormatting sqref="CQ430">
    <cfRule type="cellIs" dxfId="2376" priority="65" operator="equal">
      <formula>"Cerrado"</formula>
    </cfRule>
  </conditionalFormatting>
  <conditionalFormatting sqref="CQ430">
    <cfRule type="cellIs" dxfId="2375" priority="66" operator="equal">
      <formula>"Abierto"</formula>
    </cfRule>
  </conditionalFormatting>
  <conditionalFormatting sqref="BX430:BY430">
    <cfRule type="cellIs" dxfId="2374" priority="67" stopIfTrue="1" operator="equal">
      <formula>"Sin iniciar"</formula>
    </cfRule>
  </conditionalFormatting>
  <conditionalFormatting sqref="BX430:BY430">
    <cfRule type="cellIs" dxfId="2373" priority="68" stopIfTrue="1" operator="equal">
      <formula>"Vencida"</formula>
    </cfRule>
  </conditionalFormatting>
  <conditionalFormatting sqref="BX430:BY430">
    <cfRule type="cellIs" dxfId="2372" priority="69" stopIfTrue="1" operator="equal">
      <formula>"En avance"</formula>
    </cfRule>
  </conditionalFormatting>
  <conditionalFormatting sqref="BX430:BY430">
    <cfRule type="cellIs" dxfId="2371" priority="70" stopIfTrue="1" operator="equal">
      <formula>"Cumplida"</formula>
    </cfRule>
  </conditionalFormatting>
  <conditionalFormatting sqref="BW430">
    <cfRule type="cellIs" dxfId="2370" priority="71" operator="equal">
      <formula>"Sin iniciar"</formula>
    </cfRule>
  </conditionalFormatting>
  <conditionalFormatting sqref="BW430">
    <cfRule type="cellIs" dxfId="2369" priority="72" operator="equal">
      <formula>"Vencida"</formula>
    </cfRule>
  </conditionalFormatting>
  <conditionalFormatting sqref="BW430">
    <cfRule type="cellIs" dxfId="2368" priority="73" operator="equal">
      <formula>"En avance"</formula>
    </cfRule>
  </conditionalFormatting>
  <conditionalFormatting sqref="BW430">
    <cfRule type="cellIs" dxfId="2367" priority="74" operator="equal">
      <formula>"Cumplida"</formula>
    </cfRule>
  </conditionalFormatting>
  <conditionalFormatting sqref="CD430:CI430">
    <cfRule type="cellIs" dxfId="2366" priority="75" operator="equal">
      <formula>"Sin iniciar"</formula>
    </cfRule>
  </conditionalFormatting>
  <conditionalFormatting sqref="CD430:CI430">
    <cfRule type="cellIs" dxfId="2365" priority="76" operator="equal">
      <formula>"Vencida"</formula>
    </cfRule>
  </conditionalFormatting>
  <conditionalFormatting sqref="CD430:CI430">
    <cfRule type="cellIs" dxfId="2364" priority="77" operator="equal">
      <formula>"En avance"</formula>
    </cfRule>
  </conditionalFormatting>
  <conditionalFormatting sqref="CD430:CI430">
    <cfRule type="cellIs" dxfId="2363" priority="78" operator="equal">
      <formula>"Cumplida"</formula>
    </cfRule>
  </conditionalFormatting>
  <conditionalFormatting sqref="CC430">
    <cfRule type="cellIs" dxfId="2362" priority="79" stopIfTrue="1" operator="equal">
      <formula>"Sin iniciar"</formula>
    </cfRule>
  </conditionalFormatting>
  <conditionalFormatting sqref="CC430">
    <cfRule type="cellIs" dxfId="2361" priority="80" stopIfTrue="1" operator="equal">
      <formula>"Vencida"</formula>
    </cfRule>
  </conditionalFormatting>
  <conditionalFormatting sqref="CC430">
    <cfRule type="cellIs" dxfId="2360" priority="81" stopIfTrue="1" operator="equal">
      <formula>"En avance"</formula>
    </cfRule>
  </conditionalFormatting>
  <conditionalFormatting sqref="CC430">
    <cfRule type="cellIs" dxfId="2359" priority="82" stopIfTrue="1" operator="equal">
      <formula>"Cumplida"</formula>
    </cfRule>
  </conditionalFormatting>
  <conditionalFormatting sqref="CN430">
    <cfRule type="cellIs" dxfId="2358" priority="83" operator="equal">
      <formula>"Vencida"</formula>
    </cfRule>
  </conditionalFormatting>
  <conditionalFormatting sqref="CN430">
    <cfRule type="cellIs" dxfId="2357" priority="84" operator="equal">
      <formula>"Sin iniciar"</formula>
    </cfRule>
  </conditionalFormatting>
  <conditionalFormatting sqref="CN430">
    <cfRule type="cellIs" dxfId="2356" priority="85" operator="equal">
      <formula>"En avance"</formula>
    </cfRule>
  </conditionalFormatting>
  <conditionalFormatting sqref="CN430">
    <cfRule type="cellIs" dxfId="2355" priority="86" operator="equal">
      <formula>"Cumplida"</formula>
    </cfRule>
  </conditionalFormatting>
  <conditionalFormatting sqref="BV431">
    <cfRule type="cellIs" dxfId="2354" priority="87" stopIfTrue="1" operator="equal">
      <formula>"Sin seguimiento"</formula>
    </cfRule>
  </conditionalFormatting>
  <conditionalFormatting sqref="BV431">
    <cfRule type="cellIs" dxfId="2353" priority="88" stopIfTrue="1" operator="equal">
      <formula>"Sin iniciar"</formula>
    </cfRule>
  </conditionalFormatting>
  <conditionalFormatting sqref="BV431">
    <cfRule type="cellIs" dxfId="2352" priority="89" stopIfTrue="1" operator="equal">
      <formula>"Vencida"</formula>
    </cfRule>
  </conditionalFormatting>
  <conditionalFormatting sqref="BV431">
    <cfRule type="cellIs" dxfId="2351" priority="90" stopIfTrue="1" operator="equal">
      <formula>"En avance"</formula>
    </cfRule>
  </conditionalFormatting>
  <conditionalFormatting sqref="BV431">
    <cfRule type="cellIs" dxfId="2350" priority="91" stopIfTrue="1" operator="equal">
      <formula>"Cumplida"</formula>
    </cfRule>
  </conditionalFormatting>
  <conditionalFormatting sqref="CQ431">
    <cfRule type="cellIs" dxfId="2349" priority="92" operator="equal">
      <formula>"Cerrado"</formula>
    </cfRule>
  </conditionalFormatting>
  <conditionalFormatting sqref="CQ431">
    <cfRule type="cellIs" dxfId="2348" priority="93" operator="equal">
      <formula>"Abierto"</formula>
    </cfRule>
  </conditionalFormatting>
  <conditionalFormatting sqref="BX431:BY431">
    <cfRule type="cellIs" dxfId="2347" priority="94" operator="equal">
      <formula>"Sin iniciar"</formula>
    </cfRule>
  </conditionalFormatting>
  <conditionalFormatting sqref="BX431:BY431">
    <cfRule type="cellIs" dxfId="2346" priority="95" operator="equal">
      <formula>"Vencida"</formula>
    </cfRule>
  </conditionalFormatting>
  <conditionalFormatting sqref="BX431:BY431">
    <cfRule type="cellIs" dxfId="2345" priority="96" operator="equal">
      <formula>"En avance"</formula>
    </cfRule>
  </conditionalFormatting>
  <conditionalFormatting sqref="BX431:BY431">
    <cfRule type="cellIs" dxfId="2344" priority="97" operator="equal">
      <formula>"Cumplida"</formula>
    </cfRule>
  </conditionalFormatting>
  <conditionalFormatting sqref="BW431">
    <cfRule type="cellIs" dxfId="2343" priority="98" operator="equal">
      <formula>"Sin iniciar"</formula>
    </cfRule>
  </conditionalFormatting>
  <conditionalFormatting sqref="BW431">
    <cfRule type="cellIs" dxfId="2342" priority="99" operator="equal">
      <formula>"Vencida"</formula>
    </cfRule>
  </conditionalFormatting>
  <conditionalFormatting sqref="BW431">
    <cfRule type="cellIs" dxfId="2341" priority="100" operator="equal">
      <formula>"En avance"</formula>
    </cfRule>
  </conditionalFormatting>
  <conditionalFormatting sqref="BW431">
    <cfRule type="cellIs" dxfId="2340" priority="101" operator="equal">
      <formula>"Cumplida"</formula>
    </cfRule>
  </conditionalFormatting>
  <conditionalFormatting sqref="CD431:CI431">
    <cfRule type="cellIs" dxfId="2339" priority="102" operator="equal">
      <formula>"Sin iniciar"</formula>
    </cfRule>
  </conditionalFormatting>
  <conditionalFormatting sqref="CD431:CI431">
    <cfRule type="cellIs" dxfId="2338" priority="103" operator="equal">
      <formula>"Vencida"</formula>
    </cfRule>
  </conditionalFormatting>
  <conditionalFormatting sqref="CD431:CI431">
    <cfRule type="cellIs" dxfId="2337" priority="104" operator="equal">
      <formula>"En avance"</formula>
    </cfRule>
  </conditionalFormatting>
  <conditionalFormatting sqref="CD431:CI431">
    <cfRule type="cellIs" dxfId="2336" priority="105" operator="equal">
      <formula>"Cumplida"</formula>
    </cfRule>
  </conditionalFormatting>
  <conditionalFormatting sqref="CC431">
    <cfRule type="cellIs" dxfId="2335" priority="106" stopIfTrue="1" operator="equal">
      <formula>"Sin iniciar"</formula>
    </cfRule>
  </conditionalFormatting>
  <conditionalFormatting sqref="CC431">
    <cfRule type="cellIs" dxfId="2334" priority="107" stopIfTrue="1" operator="equal">
      <formula>"Vencida"</formula>
    </cfRule>
  </conditionalFormatting>
  <conditionalFormatting sqref="CC431">
    <cfRule type="cellIs" dxfId="2333" priority="108" stopIfTrue="1" operator="equal">
      <formula>"En avance"</formula>
    </cfRule>
  </conditionalFormatting>
  <conditionalFormatting sqref="CC431">
    <cfRule type="cellIs" dxfId="2332" priority="109" stopIfTrue="1" operator="equal">
      <formula>"Cumplida"</formula>
    </cfRule>
  </conditionalFormatting>
  <conditionalFormatting sqref="CN431">
    <cfRule type="cellIs" dxfId="2331" priority="110" operator="equal">
      <formula>"Vencida"</formula>
    </cfRule>
  </conditionalFormatting>
  <conditionalFormatting sqref="CN431">
    <cfRule type="cellIs" dxfId="2330" priority="111" operator="equal">
      <formula>"Sin iniciar"</formula>
    </cfRule>
  </conditionalFormatting>
  <conditionalFormatting sqref="CN431">
    <cfRule type="cellIs" dxfId="2329" priority="112" operator="equal">
      <formula>"En avance"</formula>
    </cfRule>
  </conditionalFormatting>
  <conditionalFormatting sqref="CN431">
    <cfRule type="cellIs" dxfId="2328" priority="113" operator="equal">
      <formula>"Cumplida"</formula>
    </cfRule>
  </conditionalFormatting>
  <conditionalFormatting sqref="S432:S433">
    <cfRule type="expression" dxfId="2327" priority="114">
      <formula>AND(S432&lt;TODAY(), TODAY()-S432&gt;=WEEKDAY(TODAY()), TODAY()-S432&lt;WEEKDAY(TODAY())+7)</formula>
    </cfRule>
  </conditionalFormatting>
  <conditionalFormatting sqref="BV432:BV433">
    <cfRule type="cellIs" dxfId="2326" priority="115" stopIfTrue="1" operator="equal">
      <formula>"Sin seguimiento"</formula>
    </cfRule>
  </conditionalFormatting>
  <conditionalFormatting sqref="BV432:BV433">
    <cfRule type="cellIs" dxfId="2325" priority="116" stopIfTrue="1" operator="equal">
      <formula>"Sin iniciar"</formula>
    </cfRule>
  </conditionalFormatting>
  <conditionalFormatting sqref="BV432:BV433">
    <cfRule type="cellIs" dxfId="2324" priority="117" stopIfTrue="1" operator="equal">
      <formula>"Vencida"</formula>
    </cfRule>
  </conditionalFormatting>
  <conditionalFormatting sqref="BV432:BV433">
    <cfRule type="cellIs" dxfId="2323" priority="118" stopIfTrue="1" operator="equal">
      <formula>"En avance"</formula>
    </cfRule>
  </conditionalFormatting>
  <conditionalFormatting sqref="BV432:BV433">
    <cfRule type="cellIs" dxfId="2322" priority="119" stopIfTrue="1" operator="equal">
      <formula>"Cumplida"</formula>
    </cfRule>
  </conditionalFormatting>
  <conditionalFormatting sqref="CQ432:CQ433">
    <cfRule type="cellIs" dxfId="2321" priority="120" operator="equal">
      <formula>"Cerrado"</formula>
    </cfRule>
  </conditionalFormatting>
  <conditionalFormatting sqref="CQ432:CQ433">
    <cfRule type="cellIs" dxfId="2320" priority="121" operator="equal">
      <formula>"Abierto"</formula>
    </cfRule>
  </conditionalFormatting>
  <conditionalFormatting sqref="BW432:BY433">
    <cfRule type="cellIs" dxfId="2319" priority="122" stopIfTrue="1" operator="equal">
      <formula>"Sin iniciar"</formula>
    </cfRule>
  </conditionalFormatting>
  <conditionalFormatting sqref="BW432:BY433">
    <cfRule type="cellIs" dxfId="2318" priority="123" stopIfTrue="1" operator="equal">
      <formula>"Vencida"</formula>
    </cfRule>
  </conditionalFormatting>
  <conditionalFormatting sqref="BW432:BY433">
    <cfRule type="cellIs" dxfId="2317" priority="124" stopIfTrue="1" operator="equal">
      <formula>"En avance"</formula>
    </cfRule>
  </conditionalFormatting>
  <conditionalFormatting sqref="BW432:BY433">
    <cfRule type="cellIs" dxfId="2316" priority="125" stopIfTrue="1" operator="equal">
      <formula>"Cumplida"</formula>
    </cfRule>
  </conditionalFormatting>
  <conditionalFormatting sqref="BZ432:CA433">
    <cfRule type="cellIs" dxfId="2315" priority="126" stopIfTrue="1" operator="equal">
      <formula>"Sin iniciar"</formula>
    </cfRule>
  </conditionalFormatting>
  <conditionalFormatting sqref="BZ432:CA433">
    <cfRule type="cellIs" dxfId="2314" priority="127" stopIfTrue="1" operator="equal">
      <formula>"Vencida"</formula>
    </cfRule>
  </conditionalFormatting>
  <conditionalFormatting sqref="BZ432:CA433">
    <cfRule type="cellIs" dxfId="2313" priority="128" stopIfTrue="1" operator="equal">
      <formula>"En avance"</formula>
    </cfRule>
  </conditionalFormatting>
  <conditionalFormatting sqref="BZ432:CA433">
    <cfRule type="cellIs" dxfId="2312" priority="129" stopIfTrue="1" operator="equal">
      <formula>"Cumplida"</formula>
    </cfRule>
  </conditionalFormatting>
  <conditionalFormatting sqref="CC432:CC433">
    <cfRule type="cellIs" dxfId="2311" priority="130" stopIfTrue="1" operator="equal">
      <formula>"Sin iniciar"</formula>
    </cfRule>
  </conditionalFormatting>
  <conditionalFormatting sqref="CC432:CC433">
    <cfRule type="cellIs" dxfId="2310" priority="131" stopIfTrue="1" operator="equal">
      <formula>"Vencida"</formula>
    </cfRule>
  </conditionalFormatting>
  <conditionalFormatting sqref="CC432:CC433">
    <cfRule type="cellIs" dxfId="2309" priority="132" stopIfTrue="1" operator="equal">
      <formula>"En avance"</formula>
    </cfRule>
  </conditionalFormatting>
  <conditionalFormatting sqref="CC432:CC433">
    <cfRule type="cellIs" dxfId="2308" priority="133" stopIfTrue="1" operator="equal">
      <formula>"Cumplida"</formula>
    </cfRule>
  </conditionalFormatting>
  <conditionalFormatting sqref="CD432:CI433">
    <cfRule type="cellIs" dxfId="2307" priority="134" operator="equal">
      <formula>"Sin iniciar"</formula>
    </cfRule>
  </conditionalFormatting>
  <conditionalFormatting sqref="CD432:CI433">
    <cfRule type="cellIs" dxfId="2306" priority="135" operator="equal">
      <formula>"Vencida"</formula>
    </cfRule>
  </conditionalFormatting>
  <conditionalFormatting sqref="CD432:CI433">
    <cfRule type="cellIs" dxfId="2305" priority="136" operator="equal">
      <formula>"En avance"</formula>
    </cfRule>
  </conditionalFormatting>
  <conditionalFormatting sqref="CD432:CI433">
    <cfRule type="cellIs" dxfId="2304" priority="137" operator="equal">
      <formula>"Cumplida"</formula>
    </cfRule>
  </conditionalFormatting>
  <conditionalFormatting sqref="CN432:CN433">
    <cfRule type="cellIs" dxfId="2303" priority="138" operator="equal">
      <formula>"Vencida"</formula>
    </cfRule>
  </conditionalFormatting>
  <conditionalFormatting sqref="CN432:CN433">
    <cfRule type="cellIs" dxfId="2302" priority="139" operator="equal">
      <formula>"Sin iniciar"</formula>
    </cfRule>
  </conditionalFormatting>
  <conditionalFormatting sqref="CN432:CN433">
    <cfRule type="cellIs" dxfId="2301" priority="140" operator="equal">
      <formula>"En avance"</formula>
    </cfRule>
  </conditionalFormatting>
  <conditionalFormatting sqref="CN432:CN433">
    <cfRule type="cellIs" dxfId="2300" priority="141" operator="equal">
      <formula>"Cumplida"</formula>
    </cfRule>
  </conditionalFormatting>
  <conditionalFormatting sqref="S434:S435">
    <cfRule type="expression" dxfId="2299" priority="142">
      <formula>AND(S434&lt;TODAY(), TODAY()-S434&gt;=WEEKDAY(TODAY()), TODAY()-S434&lt;WEEKDAY(TODAY())+7)</formula>
    </cfRule>
  </conditionalFormatting>
  <conditionalFormatting sqref="BV434:BV435">
    <cfRule type="cellIs" dxfId="2298" priority="143" stopIfTrue="1" operator="equal">
      <formula>"Sin seguimiento"</formula>
    </cfRule>
  </conditionalFormatting>
  <conditionalFormatting sqref="BV434:BV435">
    <cfRule type="cellIs" dxfId="2297" priority="144" stopIfTrue="1" operator="equal">
      <formula>"Sin iniciar"</formula>
    </cfRule>
  </conditionalFormatting>
  <conditionalFormatting sqref="BV434:BV435">
    <cfRule type="cellIs" dxfId="2296" priority="145" stopIfTrue="1" operator="equal">
      <formula>"Vencida"</formula>
    </cfRule>
  </conditionalFormatting>
  <conditionalFormatting sqref="BV434:BV435">
    <cfRule type="cellIs" dxfId="2295" priority="146" stopIfTrue="1" operator="equal">
      <formula>"En avance"</formula>
    </cfRule>
  </conditionalFormatting>
  <conditionalFormatting sqref="BV434:BV435">
    <cfRule type="cellIs" dxfId="2294" priority="147" stopIfTrue="1" operator="equal">
      <formula>"Cumplida"</formula>
    </cfRule>
  </conditionalFormatting>
  <conditionalFormatting sqref="CQ434:CQ435">
    <cfRule type="cellIs" dxfId="2293" priority="148" operator="equal">
      <formula>"Cerrado"</formula>
    </cfRule>
  </conditionalFormatting>
  <conditionalFormatting sqref="CQ434:CQ435">
    <cfRule type="cellIs" dxfId="2292" priority="149" operator="equal">
      <formula>"Abierto"</formula>
    </cfRule>
  </conditionalFormatting>
  <conditionalFormatting sqref="BW434:CA435 CC434:CC435">
    <cfRule type="cellIs" dxfId="2291" priority="150" stopIfTrue="1" operator="equal">
      <formula>"Sin iniciar"</formula>
    </cfRule>
  </conditionalFormatting>
  <conditionalFormatting sqref="BW434:CA435 CC434:CC435">
    <cfRule type="cellIs" dxfId="2290" priority="151" stopIfTrue="1" operator="equal">
      <formula>"Vencida"</formula>
    </cfRule>
  </conditionalFormatting>
  <conditionalFormatting sqref="BW434:CA435 CC434:CC435">
    <cfRule type="cellIs" dxfId="2289" priority="152" stopIfTrue="1" operator="equal">
      <formula>"En avance"</formula>
    </cfRule>
  </conditionalFormatting>
  <conditionalFormatting sqref="BW434:CA435 CC434:CC435">
    <cfRule type="cellIs" dxfId="2288" priority="153" stopIfTrue="1" operator="equal">
      <formula>"Cumplida"</formula>
    </cfRule>
  </conditionalFormatting>
  <conditionalFormatting sqref="CD434:CI435">
    <cfRule type="cellIs" dxfId="2287" priority="154" operator="equal">
      <formula>"Sin iniciar"</formula>
    </cfRule>
  </conditionalFormatting>
  <conditionalFormatting sqref="CD434:CI435">
    <cfRule type="cellIs" dxfId="2286" priority="155" operator="equal">
      <formula>"Vencida"</formula>
    </cfRule>
  </conditionalFormatting>
  <conditionalFormatting sqref="CD434:CI435">
    <cfRule type="cellIs" dxfId="2285" priority="156" operator="equal">
      <formula>"En avance"</formula>
    </cfRule>
  </conditionalFormatting>
  <conditionalFormatting sqref="CD434:CI435">
    <cfRule type="cellIs" dxfId="2284" priority="157" operator="equal">
      <formula>"Cumplida"</formula>
    </cfRule>
  </conditionalFormatting>
  <conditionalFormatting sqref="CN434:CN435">
    <cfRule type="cellIs" dxfId="2283" priority="158" operator="equal">
      <formula>"Vencida"</formula>
    </cfRule>
  </conditionalFormatting>
  <conditionalFormatting sqref="CN434:CN435">
    <cfRule type="cellIs" dxfId="2282" priority="159" operator="equal">
      <formula>"Sin iniciar"</formula>
    </cfRule>
  </conditionalFormatting>
  <conditionalFormatting sqref="CN434:CN435">
    <cfRule type="cellIs" dxfId="2281" priority="160" operator="equal">
      <formula>"En avance"</formula>
    </cfRule>
  </conditionalFormatting>
  <conditionalFormatting sqref="CN434:CN435">
    <cfRule type="cellIs" dxfId="2280" priority="161" operator="equal">
      <formula>"Cumplida"</formula>
    </cfRule>
  </conditionalFormatting>
  <conditionalFormatting sqref="S436">
    <cfRule type="expression" dxfId="2279" priority="162">
      <formula>AND(S436&lt;TODAY(), TODAY()-S436&gt;=WEEKDAY(TODAY()), TODAY()-S436&lt;WEEKDAY(TODAY())+7)</formula>
    </cfRule>
  </conditionalFormatting>
  <conditionalFormatting sqref="BV436">
    <cfRule type="cellIs" dxfId="2278" priority="163" stopIfTrue="1" operator="equal">
      <formula>"Sin seguimiento"</formula>
    </cfRule>
  </conditionalFormatting>
  <conditionalFormatting sqref="BV436">
    <cfRule type="cellIs" dxfId="2277" priority="164" stopIfTrue="1" operator="equal">
      <formula>"Sin iniciar"</formula>
    </cfRule>
  </conditionalFormatting>
  <conditionalFormatting sqref="BV436">
    <cfRule type="cellIs" dxfId="2276" priority="165" stopIfTrue="1" operator="equal">
      <formula>"Vencida"</formula>
    </cfRule>
  </conditionalFormatting>
  <conditionalFormatting sqref="BV436">
    <cfRule type="cellIs" dxfId="2275" priority="166" stopIfTrue="1" operator="equal">
      <formula>"En avance"</formula>
    </cfRule>
  </conditionalFormatting>
  <conditionalFormatting sqref="BV436">
    <cfRule type="cellIs" dxfId="2274" priority="167" stopIfTrue="1" operator="equal">
      <formula>"Cumplida"</formula>
    </cfRule>
  </conditionalFormatting>
  <conditionalFormatting sqref="CQ436">
    <cfRule type="cellIs" dxfId="2273" priority="168" operator="equal">
      <formula>"Cerrado"</formula>
    </cfRule>
  </conditionalFormatting>
  <conditionalFormatting sqref="CQ436">
    <cfRule type="cellIs" dxfId="2272" priority="169" operator="equal">
      <formula>"Abierto"</formula>
    </cfRule>
  </conditionalFormatting>
  <conditionalFormatting sqref="BW436:CA436 CC436">
    <cfRule type="cellIs" dxfId="2271" priority="170" stopIfTrue="1" operator="equal">
      <formula>"Sin iniciar"</formula>
    </cfRule>
  </conditionalFormatting>
  <conditionalFormatting sqref="BW436:CA436 CC436">
    <cfRule type="cellIs" dxfId="2270" priority="171" stopIfTrue="1" operator="equal">
      <formula>"Vencida"</formula>
    </cfRule>
  </conditionalFormatting>
  <conditionalFormatting sqref="BW436:CA436 CC436">
    <cfRule type="cellIs" dxfId="2269" priority="172" stopIfTrue="1" operator="equal">
      <formula>"En avance"</formula>
    </cfRule>
  </conditionalFormatting>
  <conditionalFormatting sqref="BW436:CA436 CC436">
    <cfRule type="cellIs" dxfId="2268" priority="173" stopIfTrue="1" operator="equal">
      <formula>"Cumplida"</formula>
    </cfRule>
  </conditionalFormatting>
  <conditionalFormatting sqref="CD436:CI436">
    <cfRule type="cellIs" dxfId="2267" priority="174" operator="equal">
      <formula>"Sin iniciar"</formula>
    </cfRule>
  </conditionalFormatting>
  <conditionalFormatting sqref="CD436:CI436">
    <cfRule type="cellIs" dxfId="2266" priority="175" operator="equal">
      <formula>"Vencida"</formula>
    </cfRule>
  </conditionalFormatting>
  <conditionalFormatting sqref="CD436:CI436">
    <cfRule type="cellIs" dxfId="2265" priority="176" operator="equal">
      <formula>"En avance"</formula>
    </cfRule>
  </conditionalFormatting>
  <conditionalFormatting sqref="CD436:CI436">
    <cfRule type="cellIs" dxfId="2264" priority="177" operator="equal">
      <formula>"Cumplida"</formula>
    </cfRule>
  </conditionalFormatting>
  <conditionalFormatting sqref="CN436">
    <cfRule type="cellIs" dxfId="2263" priority="178" operator="equal">
      <formula>"Vencida"</formula>
    </cfRule>
  </conditionalFormatting>
  <conditionalFormatting sqref="CN436">
    <cfRule type="cellIs" dxfId="2262" priority="179" operator="equal">
      <formula>"Sin iniciar"</formula>
    </cfRule>
  </conditionalFormatting>
  <conditionalFormatting sqref="CN436">
    <cfRule type="cellIs" dxfId="2261" priority="180" operator="equal">
      <formula>"En avance"</formula>
    </cfRule>
  </conditionalFormatting>
  <conditionalFormatting sqref="CN436">
    <cfRule type="cellIs" dxfId="2260" priority="181" operator="equal">
      <formula>"Cumplida"</formula>
    </cfRule>
  </conditionalFormatting>
  <conditionalFormatting sqref="S437:S440">
    <cfRule type="expression" dxfId="2259" priority="182">
      <formula>AND(S437&lt;TODAY(), TODAY()-S437&gt;=WEEKDAY(TODAY()), TODAY()-S437&lt;WEEKDAY(TODAY())+7)</formula>
    </cfRule>
  </conditionalFormatting>
  <conditionalFormatting sqref="BV437:BV440">
    <cfRule type="cellIs" dxfId="2258" priority="183" stopIfTrue="1" operator="equal">
      <formula>"Sin seguimiento"</formula>
    </cfRule>
  </conditionalFormatting>
  <conditionalFormatting sqref="BV437:BV440">
    <cfRule type="cellIs" dxfId="2257" priority="184" stopIfTrue="1" operator="equal">
      <formula>"Sin iniciar"</formula>
    </cfRule>
  </conditionalFormatting>
  <conditionalFormatting sqref="BV437:BV440">
    <cfRule type="cellIs" dxfId="2256" priority="185" stopIfTrue="1" operator="equal">
      <formula>"Vencida"</formula>
    </cfRule>
  </conditionalFormatting>
  <conditionalFormatting sqref="BV437:BV440">
    <cfRule type="cellIs" dxfId="2255" priority="186" stopIfTrue="1" operator="equal">
      <formula>"En avance"</formula>
    </cfRule>
  </conditionalFormatting>
  <conditionalFormatting sqref="BV437:BV440">
    <cfRule type="cellIs" dxfId="2254" priority="187" stopIfTrue="1" operator="equal">
      <formula>"Cumplida"</formula>
    </cfRule>
  </conditionalFormatting>
  <conditionalFormatting sqref="CQ437:CQ440">
    <cfRule type="cellIs" dxfId="2253" priority="188" operator="equal">
      <formula>"Cerrado"</formula>
    </cfRule>
  </conditionalFormatting>
  <conditionalFormatting sqref="CQ437:CQ440">
    <cfRule type="cellIs" dxfId="2252" priority="189" operator="equal">
      <formula>"Abierto"</formula>
    </cfRule>
  </conditionalFormatting>
  <conditionalFormatting sqref="BW437:CA437 BW439:BY439 BW440:CA440 BZ438:CC438 CC437 CC440">
    <cfRule type="cellIs" dxfId="2251" priority="190" stopIfTrue="1" operator="equal">
      <formula>"Sin iniciar"</formula>
    </cfRule>
  </conditionalFormatting>
  <conditionalFormatting sqref="BW437:CA437 BW439:BY439 BW440:CA440 BZ438:CC438 CC437 CC440">
    <cfRule type="cellIs" dxfId="2250" priority="191" stopIfTrue="1" operator="equal">
      <formula>"Vencida"</formula>
    </cfRule>
  </conditionalFormatting>
  <conditionalFormatting sqref="BW437:CA437 BW439:BY439 BW440:CA440 BZ438:CC438 CC437 CC440">
    <cfRule type="cellIs" dxfId="2249" priority="192" stopIfTrue="1" operator="equal">
      <formula>"En avance"</formula>
    </cfRule>
  </conditionalFormatting>
  <conditionalFormatting sqref="BW437:CA437 BW439:BY439 BW440:CA440 BZ438:CC438 CC437 CC440">
    <cfRule type="cellIs" dxfId="2248" priority="193" stopIfTrue="1" operator="equal">
      <formula>"Cumplida"</formula>
    </cfRule>
  </conditionalFormatting>
  <conditionalFormatting sqref="CD437 CD438:CI440">
    <cfRule type="cellIs" dxfId="2247" priority="194" operator="equal">
      <formula>"Sin iniciar"</formula>
    </cfRule>
  </conditionalFormatting>
  <conditionalFormatting sqref="CD437 CD438:CI440">
    <cfRule type="cellIs" dxfId="2246" priority="195" operator="equal">
      <formula>"Vencida"</formula>
    </cfRule>
  </conditionalFormatting>
  <conditionalFormatting sqref="CD437 CD438:CI440">
    <cfRule type="cellIs" dxfId="2245" priority="196" operator="equal">
      <formula>"En avance"</formula>
    </cfRule>
  </conditionalFormatting>
  <conditionalFormatting sqref="CD437 CD438:CI440">
    <cfRule type="cellIs" dxfId="2244" priority="197" operator="equal">
      <formula>"Cumplida"</formula>
    </cfRule>
  </conditionalFormatting>
  <conditionalFormatting sqref="BW438:BY438">
    <cfRule type="cellIs" dxfId="2243" priority="198" stopIfTrue="1" operator="equal">
      <formula>"Sin iniciar"</formula>
    </cfRule>
  </conditionalFormatting>
  <conditionalFormatting sqref="BW438:BY438">
    <cfRule type="cellIs" dxfId="2242" priority="199" stopIfTrue="1" operator="equal">
      <formula>"Vencida"</formula>
    </cfRule>
  </conditionalFormatting>
  <conditionalFormatting sqref="BW438:BY438">
    <cfRule type="cellIs" dxfId="2241" priority="200" stopIfTrue="1" operator="equal">
      <formula>"En avance"</formula>
    </cfRule>
  </conditionalFormatting>
  <conditionalFormatting sqref="BW438:BY438">
    <cfRule type="cellIs" dxfId="2240" priority="201" stopIfTrue="1" operator="equal">
      <formula>"Cumplida"</formula>
    </cfRule>
  </conditionalFormatting>
  <conditionalFormatting sqref="BZ439:CA439 CC439">
    <cfRule type="cellIs" dxfId="2239" priority="202" stopIfTrue="1" operator="equal">
      <formula>"Sin iniciar"</formula>
    </cfRule>
  </conditionalFormatting>
  <conditionalFormatting sqref="BZ439:CA439 CC439">
    <cfRule type="cellIs" dxfId="2238" priority="203" stopIfTrue="1" operator="equal">
      <formula>"Vencida"</formula>
    </cfRule>
  </conditionalFormatting>
  <conditionalFormatting sqref="BZ439:CA439 CC439">
    <cfRule type="cellIs" dxfId="2237" priority="204" stopIfTrue="1" operator="equal">
      <formula>"En avance"</formula>
    </cfRule>
  </conditionalFormatting>
  <conditionalFormatting sqref="BZ439:CA439 CC439">
    <cfRule type="cellIs" dxfId="2236" priority="205" stopIfTrue="1" operator="equal">
      <formula>"Cumplida"</formula>
    </cfRule>
  </conditionalFormatting>
  <conditionalFormatting sqref="CH437">
    <cfRule type="cellIs" dxfId="2235" priority="206" stopIfTrue="1" operator="equal">
      <formula>"Sin iniciar"</formula>
    </cfRule>
  </conditionalFormatting>
  <conditionalFormatting sqref="CH437">
    <cfRule type="cellIs" dxfId="2234" priority="207" stopIfTrue="1" operator="equal">
      <formula>"Vencida"</formula>
    </cfRule>
  </conditionalFormatting>
  <conditionalFormatting sqref="CH437">
    <cfRule type="cellIs" dxfId="2233" priority="208" stopIfTrue="1" operator="equal">
      <formula>"En avance"</formula>
    </cfRule>
  </conditionalFormatting>
  <conditionalFormatting sqref="CH437">
    <cfRule type="cellIs" dxfId="2232" priority="209" stopIfTrue="1" operator="equal">
      <formula>"Cumplida"</formula>
    </cfRule>
  </conditionalFormatting>
  <conditionalFormatting sqref="CI437">
    <cfRule type="cellIs" dxfId="2231" priority="210" operator="equal">
      <formula>"Sin iniciar"</formula>
    </cfRule>
  </conditionalFormatting>
  <conditionalFormatting sqref="CI437">
    <cfRule type="cellIs" dxfId="2230" priority="211" operator="equal">
      <formula>"Vencida"</formula>
    </cfRule>
  </conditionalFormatting>
  <conditionalFormatting sqref="CI437">
    <cfRule type="cellIs" dxfId="2229" priority="212" operator="equal">
      <formula>"En avance"</formula>
    </cfRule>
  </conditionalFormatting>
  <conditionalFormatting sqref="CI437">
    <cfRule type="cellIs" dxfId="2228" priority="213" operator="equal">
      <formula>"Cumplida"</formula>
    </cfRule>
  </conditionalFormatting>
  <conditionalFormatting sqref="CF437">
    <cfRule type="cellIs" dxfId="2227" priority="214" stopIfTrue="1" operator="equal">
      <formula>"Sin iniciar"</formula>
    </cfRule>
  </conditionalFormatting>
  <conditionalFormatting sqref="CF437">
    <cfRule type="cellIs" dxfId="2226" priority="215" stopIfTrue="1" operator="equal">
      <formula>"Vencida"</formula>
    </cfRule>
  </conditionalFormatting>
  <conditionalFormatting sqref="CF437">
    <cfRule type="cellIs" dxfId="2225" priority="216" stopIfTrue="1" operator="equal">
      <formula>"En avance"</formula>
    </cfRule>
  </conditionalFormatting>
  <conditionalFormatting sqref="CF437">
    <cfRule type="cellIs" dxfId="2224" priority="217" stopIfTrue="1" operator="equal">
      <formula>"Cumplida"</formula>
    </cfRule>
  </conditionalFormatting>
  <conditionalFormatting sqref="CN437:CN440">
    <cfRule type="cellIs" dxfId="2223" priority="218" operator="equal">
      <formula>"Vencida"</formula>
    </cfRule>
  </conditionalFormatting>
  <conditionalFormatting sqref="CN437:CN440">
    <cfRule type="cellIs" dxfId="2222" priority="219" operator="equal">
      <formula>"Sin iniciar"</formula>
    </cfRule>
  </conditionalFormatting>
  <conditionalFormatting sqref="CN437:CN440">
    <cfRule type="cellIs" dxfId="2221" priority="220" operator="equal">
      <formula>"En avance"</formula>
    </cfRule>
  </conditionalFormatting>
  <conditionalFormatting sqref="CN437:CN440">
    <cfRule type="cellIs" dxfId="2220" priority="221" operator="equal">
      <formula>"Cumplida"</formula>
    </cfRule>
  </conditionalFormatting>
  <conditionalFormatting sqref="BV441 CA441 CC441">
    <cfRule type="cellIs" dxfId="2219" priority="222" stopIfTrue="1" operator="equal">
      <formula>"Sin seguimiento"</formula>
    </cfRule>
  </conditionalFormatting>
  <conditionalFormatting sqref="BV441 CA441 CC441">
    <cfRule type="cellIs" dxfId="2218" priority="223" stopIfTrue="1" operator="equal">
      <formula>"Sin iniciar"</formula>
    </cfRule>
  </conditionalFormatting>
  <conditionalFormatting sqref="BV441 CA441 CC441">
    <cfRule type="cellIs" dxfId="2217" priority="224" stopIfTrue="1" operator="equal">
      <formula>"Vencida"</formula>
    </cfRule>
  </conditionalFormatting>
  <conditionalFormatting sqref="BV441 CA441 CC441">
    <cfRule type="cellIs" dxfId="2216" priority="225" stopIfTrue="1" operator="equal">
      <formula>"En avance"</formula>
    </cfRule>
  </conditionalFormatting>
  <conditionalFormatting sqref="BV441 CA441 CC441">
    <cfRule type="cellIs" dxfId="2215" priority="226" stopIfTrue="1" operator="equal">
      <formula>"Cumplida"</formula>
    </cfRule>
  </conditionalFormatting>
  <conditionalFormatting sqref="CQ441">
    <cfRule type="cellIs" dxfId="2214" priority="227" operator="equal">
      <formula>"Cerrado"</formula>
    </cfRule>
  </conditionalFormatting>
  <conditionalFormatting sqref="CQ441">
    <cfRule type="cellIs" dxfId="2213" priority="228" operator="equal">
      <formula>"Abierto"</formula>
    </cfRule>
  </conditionalFormatting>
  <conditionalFormatting sqref="CD441:CI441">
    <cfRule type="cellIs" dxfId="2212" priority="229" operator="equal">
      <formula>"Sin iniciar"</formula>
    </cfRule>
  </conditionalFormatting>
  <conditionalFormatting sqref="CD441:CI441">
    <cfRule type="cellIs" dxfId="2211" priority="230" operator="equal">
      <formula>"Vencida"</formula>
    </cfRule>
  </conditionalFormatting>
  <conditionalFormatting sqref="CD441:CI441">
    <cfRule type="cellIs" dxfId="2210" priority="231" operator="equal">
      <formula>"En avance"</formula>
    </cfRule>
  </conditionalFormatting>
  <conditionalFormatting sqref="CD441:CI441">
    <cfRule type="cellIs" dxfId="2209" priority="232" operator="equal">
      <formula>"Cumplida"</formula>
    </cfRule>
  </conditionalFormatting>
  <conditionalFormatting sqref="BZ441">
    <cfRule type="cellIs" dxfId="2208" priority="233" stopIfTrue="1" operator="equal">
      <formula>"Sin iniciar"</formula>
    </cfRule>
  </conditionalFormatting>
  <conditionalFormatting sqref="BZ441">
    <cfRule type="cellIs" dxfId="2207" priority="234" stopIfTrue="1" operator="equal">
      <formula>"Vencida"</formula>
    </cfRule>
  </conditionalFormatting>
  <conditionalFormatting sqref="BZ441">
    <cfRule type="cellIs" dxfId="2206" priority="235" stopIfTrue="1" operator="equal">
      <formula>"En avance"</formula>
    </cfRule>
  </conditionalFormatting>
  <conditionalFormatting sqref="BZ441">
    <cfRule type="cellIs" dxfId="2205" priority="236" stopIfTrue="1" operator="equal">
      <formula>"Cumplida"</formula>
    </cfRule>
  </conditionalFormatting>
  <conditionalFormatting sqref="CB441">
    <cfRule type="cellIs" dxfId="2204" priority="237" stopIfTrue="1" operator="equal">
      <formula>"Sin iniciar"</formula>
    </cfRule>
  </conditionalFormatting>
  <conditionalFormatting sqref="CB441">
    <cfRule type="cellIs" dxfId="2203" priority="238" stopIfTrue="1" operator="equal">
      <formula>"Vencida"</formula>
    </cfRule>
  </conditionalFormatting>
  <conditionalFormatting sqref="CB441">
    <cfRule type="cellIs" dxfId="2202" priority="239" stopIfTrue="1" operator="equal">
      <formula>"En avance"</formula>
    </cfRule>
  </conditionalFormatting>
  <conditionalFormatting sqref="CB441">
    <cfRule type="cellIs" dxfId="2201" priority="240" stopIfTrue="1" operator="equal">
      <formula>"Cumplida"</formula>
    </cfRule>
  </conditionalFormatting>
  <conditionalFormatting sqref="BW441:BY441">
    <cfRule type="cellIs" dxfId="2200" priority="241" stopIfTrue="1" operator="equal">
      <formula>"Sin iniciar"</formula>
    </cfRule>
  </conditionalFormatting>
  <conditionalFormatting sqref="BW441:BY441">
    <cfRule type="cellIs" dxfId="2199" priority="242" stopIfTrue="1" operator="equal">
      <formula>"Vencida"</formula>
    </cfRule>
  </conditionalFormatting>
  <conditionalFormatting sqref="BW441:BY441">
    <cfRule type="cellIs" dxfId="2198" priority="243" stopIfTrue="1" operator="equal">
      <formula>"En avance"</formula>
    </cfRule>
  </conditionalFormatting>
  <conditionalFormatting sqref="BW441:BY441">
    <cfRule type="cellIs" dxfId="2197" priority="244" stopIfTrue="1" operator="equal">
      <formula>"Cumplida"</formula>
    </cfRule>
  </conditionalFormatting>
  <conditionalFormatting sqref="CN441">
    <cfRule type="cellIs" dxfId="2196" priority="245" operator="equal">
      <formula>"Vencida"</formula>
    </cfRule>
  </conditionalFormatting>
  <conditionalFormatting sqref="CN441">
    <cfRule type="cellIs" dxfId="2195" priority="246" operator="equal">
      <formula>"Sin iniciar"</formula>
    </cfRule>
  </conditionalFormatting>
  <conditionalFormatting sqref="CN441">
    <cfRule type="cellIs" dxfId="2194" priority="247" operator="equal">
      <formula>"En avance"</formula>
    </cfRule>
  </conditionalFormatting>
  <conditionalFormatting sqref="CN441">
    <cfRule type="cellIs" dxfId="2193" priority="248" operator="equal">
      <formula>"Cumplida"</formula>
    </cfRule>
  </conditionalFormatting>
  <conditionalFormatting sqref="BV442">
    <cfRule type="cellIs" dxfId="2192" priority="249" stopIfTrue="1" operator="equal">
      <formula>"Sin seguimiento"</formula>
    </cfRule>
  </conditionalFormatting>
  <conditionalFormatting sqref="BV442">
    <cfRule type="cellIs" dxfId="2191" priority="250" stopIfTrue="1" operator="equal">
      <formula>"Sin iniciar"</formula>
    </cfRule>
  </conditionalFormatting>
  <conditionalFormatting sqref="BV442">
    <cfRule type="cellIs" dxfId="2190" priority="251" stopIfTrue="1" operator="equal">
      <formula>"Vencida"</formula>
    </cfRule>
  </conditionalFormatting>
  <conditionalFormatting sqref="BV442">
    <cfRule type="cellIs" dxfId="2189" priority="252" stopIfTrue="1" operator="equal">
      <formula>"En avance"</formula>
    </cfRule>
  </conditionalFormatting>
  <conditionalFormatting sqref="BV442">
    <cfRule type="cellIs" dxfId="2188" priority="253" stopIfTrue="1" operator="equal">
      <formula>"Cumplida"</formula>
    </cfRule>
  </conditionalFormatting>
  <conditionalFormatting sqref="CQ442">
    <cfRule type="cellIs" dxfId="2187" priority="254" operator="equal">
      <formula>"Cerrado"</formula>
    </cfRule>
  </conditionalFormatting>
  <conditionalFormatting sqref="CQ442">
    <cfRule type="cellIs" dxfId="2186" priority="255" operator="equal">
      <formula>"Abierto"</formula>
    </cfRule>
  </conditionalFormatting>
  <conditionalFormatting sqref="BX442:BY442">
    <cfRule type="cellIs" dxfId="2185" priority="256" operator="equal">
      <formula>"Sin iniciar"</formula>
    </cfRule>
  </conditionalFormatting>
  <conditionalFormatting sqref="BX442:BY442">
    <cfRule type="cellIs" dxfId="2184" priority="257" operator="equal">
      <formula>"Vencida"</formula>
    </cfRule>
  </conditionalFormatting>
  <conditionalFormatting sqref="BX442:BY442">
    <cfRule type="cellIs" dxfId="2183" priority="258" operator="equal">
      <formula>"En avance"</formula>
    </cfRule>
  </conditionalFormatting>
  <conditionalFormatting sqref="BX442:BY442">
    <cfRule type="cellIs" dxfId="2182" priority="259" operator="equal">
      <formula>"Cumplida"</formula>
    </cfRule>
  </conditionalFormatting>
  <conditionalFormatting sqref="BW442">
    <cfRule type="cellIs" dxfId="2181" priority="260" operator="equal">
      <formula>"Sin iniciar"</formula>
    </cfRule>
  </conditionalFormatting>
  <conditionalFormatting sqref="BW442">
    <cfRule type="cellIs" dxfId="2180" priority="261" operator="equal">
      <formula>"Vencida"</formula>
    </cfRule>
  </conditionalFormatting>
  <conditionalFormatting sqref="BW442">
    <cfRule type="cellIs" dxfId="2179" priority="262" operator="equal">
      <formula>"En avance"</formula>
    </cfRule>
  </conditionalFormatting>
  <conditionalFormatting sqref="BW442">
    <cfRule type="cellIs" dxfId="2178" priority="263" operator="equal">
      <formula>"Cumplida"</formula>
    </cfRule>
  </conditionalFormatting>
  <conditionalFormatting sqref="CD442:CI442">
    <cfRule type="cellIs" dxfId="2177" priority="264" operator="equal">
      <formula>"Sin iniciar"</formula>
    </cfRule>
  </conditionalFormatting>
  <conditionalFormatting sqref="CD442:CI442">
    <cfRule type="cellIs" dxfId="2176" priority="265" operator="equal">
      <formula>"Vencida"</formula>
    </cfRule>
  </conditionalFormatting>
  <conditionalFormatting sqref="CD442:CI442">
    <cfRule type="cellIs" dxfId="2175" priority="266" operator="equal">
      <formula>"En avance"</formula>
    </cfRule>
  </conditionalFormatting>
  <conditionalFormatting sqref="CD442:CI442">
    <cfRule type="cellIs" dxfId="2174" priority="267" operator="equal">
      <formula>"Cumplida"</formula>
    </cfRule>
  </conditionalFormatting>
  <conditionalFormatting sqref="BZ442 CC442">
    <cfRule type="cellIs" dxfId="2173" priority="268" stopIfTrue="1" operator="equal">
      <formula>"Sin iniciar"</formula>
    </cfRule>
  </conditionalFormatting>
  <conditionalFormatting sqref="BZ442 CC442">
    <cfRule type="cellIs" dxfId="2172" priority="269" stopIfTrue="1" operator="equal">
      <formula>"Vencida"</formula>
    </cfRule>
  </conditionalFormatting>
  <conditionalFormatting sqref="BZ442 CC442">
    <cfRule type="cellIs" dxfId="2171" priority="270" stopIfTrue="1" operator="equal">
      <formula>"En avance"</formula>
    </cfRule>
  </conditionalFormatting>
  <conditionalFormatting sqref="BZ442 CC442">
    <cfRule type="cellIs" dxfId="2170" priority="271" stopIfTrue="1" operator="equal">
      <formula>"Cumplida"</formula>
    </cfRule>
  </conditionalFormatting>
  <conditionalFormatting sqref="CA442">
    <cfRule type="cellIs" dxfId="2169" priority="272" operator="equal">
      <formula>"Sin iniciar"</formula>
    </cfRule>
  </conditionalFormatting>
  <conditionalFormatting sqref="CA442">
    <cfRule type="cellIs" dxfId="2168" priority="273" operator="equal">
      <formula>"Vencida"</formula>
    </cfRule>
  </conditionalFormatting>
  <conditionalFormatting sqref="CA442">
    <cfRule type="cellIs" dxfId="2167" priority="274" operator="equal">
      <formula>"En avance"</formula>
    </cfRule>
  </conditionalFormatting>
  <conditionalFormatting sqref="CA442">
    <cfRule type="cellIs" dxfId="2166" priority="275" operator="equal">
      <formula>"Cumplida"</formula>
    </cfRule>
  </conditionalFormatting>
  <conditionalFormatting sqref="CN442">
    <cfRule type="cellIs" dxfId="2165" priority="276" operator="equal">
      <formula>"Vencida"</formula>
    </cfRule>
  </conditionalFormatting>
  <conditionalFormatting sqref="CN442">
    <cfRule type="cellIs" dxfId="2164" priority="277" operator="equal">
      <formula>"Sin iniciar"</formula>
    </cfRule>
  </conditionalFormatting>
  <conditionalFormatting sqref="CN442">
    <cfRule type="cellIs" dxfId="2163" priority="278" operator="equal">
      <formula>"En avance"</formula>
    </cfRule>
  </conditionalFormatting>
  <conditionalFormatting sqref="CN442">
    <cfRule type="cellIs" dxfId="2162" priority="279" operator="equal">
      <formula>"Cumplida"</formula>
    </cfRule>
  </conditionalFormatting>
  <conditionalFormatting sqref="BV443">
    <cfRule type="cellIs" dxfId="2161" priority="280" stopIfTrue="1" operator="equal">
      <formula>"Sin seguimiento"</formula>
    </cfRule>
  </conditionalFormatting>
  <conditionalFormatting sqref="BV443">
    <cfRule type="cellIs" dxfId="2160" priority="281" stopIfTrue="1" operator="equal">
      <formula>"Sin iniciar"</formula>
    </cfRule>
  </conditionalFormatting>
  <conditionalFormatting sqref="BV443">
    <cfRule type="cellIs" dxfId="2159" priority="282" stopIfTrue="1" operator="equal">
      <formula>"Vencida"</formula>
    </cfRule>
  </conditionalFormatting>
  <conditionalFormatting sqref="BV443">
    <cfRule type="cellIs" dxfId="2158" priority="283" stopIfTrue="1" operator="equal">
      <formula>"En avance"</formula>
    </cfRule>
  </conditionalFormatting>
  <conditionalFormatting sqref="BV443">
    <cfRule type="cellIs" dxfId="2157" priority="284" stopIfTrue="1" operator="equal">
      <formula>"Cumplida"</formula>
    </cfRule>
  </conditionalFormatting>
  <conditionalFormatting sqref="CQ443">
    <cfRule type="cellIs" dxfId="2156" priority="285" operator="equal">
      <formula>"Cerrado"</formula>
    </cfRule>
  </conditionalFormatting>
  <conditionalFormatting sqref="CQ443">
    <cfRule type="cellIs" dxfId="2155" priority="286" operator="equal">
      <formula>"Abierto"</formula>
    </cfRule>
  </conditionalFormatting>
  <conditionalFormatting sqref="BX443">
    <cfRule type="cellIs" dxfId="2154" priority="287" operator="equal">
      <formula>"Sin iniciar"</formula>
    </cfRule>
  </conditionalFormatting>
  <conditionalFormatting sqref="BX443">
    <cfRule type="cellIs" dxfId="2153" priority="288" operator="equal">
      <formula>"Vencida"</formula>
    </cfRule>
  </conditionalFormatting>
  <conditionalFormatting sqref="BX443">
    <cfRule type="cellIs" dxfId="2152" priority="289" operator="equal">
      <formula>"En avance"</formula>
    </cfRule>
  </conditionalFormatting>
  <conditionalFormatting sqref="BX443">
    <cfRule type="cellIs" dxfId="2151" priority="290" operator="equal">
      <formula>"Cumplida"</formula>
    </cfRule>
  </conditionalFormatting>
  <conditionalFormatting sqref="BW443">
    <cfRule type="cellIs" dxfId="2150" priority="291" operator="equal">
      <formula>"Sin iniciar"</formula>
    </cfRule>
  </conditionalFormatting>
  <conditionalFormatting sqref="BW443">
    <cfRule type="cellIs" dxfId="2149" priority="292" operator="equal">
      <formula>"Vencida"</formula>
    </cfRule>
  </conditionalFormatting>
  <conditionalFormatting sqref="BW443">
    <cfRule type="cellIs" dxfId="2148" priority="293" operator="equal">
      <formula>"En avance"</formula>
    </cfRule>
  </conditionalFormatting>
  <conditionalFormatting sqref="BW443">
    <cfRule type="cellIs" dxfId="2147" priority="294" operator="equal">
      <formula>"Cumplida"</formula>
    </cfRule>
  </conditionalFormatting>
  <conditionalFormatting sqref="BY443">
    <cfRule type="cellIs" dxfId="2146" priority="295" operator="equal">
      <formula>"Sin iniciar"</formula>
    </cfRule>
  </conditionalFormatting>
  <conditionalFormatting sqref="BY443">
    <cfRule type="cellIs" dxfId="2145" priority="296" operator="equal">
      <formula>"Vencida"</formula>
    </cfRule>
  </conditionalFormatting>
  <conditionalFormatting sqref="BY443">
    <cfRule type="cellIs" dxfId="2144" priority="297" operator="equal">
      <formula>"En avance"</formula>
    </cfRule>
  </conditionalFormatting>
  <conditionalFormatting sqref="BY443">
    <cfRule type="cellIs" dxfId="2143" priority="298" operator="equal">
      <formula>"Cumplida"</formula>
    </cfRule>
  </conditionalFormatting>
  <conditionalFormatting sqref="CD443">
    <cfRule type="cellIs" dxfId="2142" priority="299" operator="equal">
      <formula>"Sin iniciar"</formula>
    </cfRule>
  </conditionalFormatting>
  <conditionalFormatting sqref="CD443">
    <cfRule type="cellIs" dxfId="2141" priority="300" operator="equal">
      <formula>"Vencida"</formula>
    </cfRule>
  </conditionalFormatting>
  <conditionalFormatting sqref="CD443">
    <cfRule type="cellIs" dxfId="2140" priority="301" operator="equal">
      <formula>"En avance"</formula>
    </cfRule>
  </conditionalFormatting>
  <conditionalFormatting sqref="CD443">
    <cfRule type="cellIs" dxfId="2139" priority="302" operator="equal">
      <formula>"Cumplida"</formula>
    </cfRule>
  </conditionalFormatting>
  <conditionalFormatting sqref="CC443">
    <cfRule type="cellIs" dxfId="2138" priority="303" operator="equal">
      <formula>"Sin iniciar"</formula>
    </cfRule>
  </conditionalFormatting>
  <conditionalFormatting sqref="CC443">
    <cfRule type="cellIs" dxfId="2137" priority="304" operator="equal">
      <formula>"Vencida"</formula>
    </cfRule>
  </conditionalFormatting>
  <conditionalFormatting sqref="CC443">
    <cfRule type="cellIs" dxfId="2136" priority="305" operator="equal">
      <formula>"En avance"</formula>
    </cfRule>
  </conditionalFormatting>
  <conditionalFormatting sqref="CC443">
    <cfRule type="cellIs" dxfId="2135" priority="306" operator="equal">
      <formula>"Cumplida"</formula>
    </cfRule>
  </conditionalFormatting>
  <conditionalFormatting sqref="CE443">
    <cfRule type="cellIs" dxfId="2134" priority="307" stopIfTrue="1" operator="equal">
      <formula>"Sin iniciar"</formula>
    </cfRule>
  </conditionalFormatting>
  <conditionalFormatting sqref="CE443">
    <cfRule type="cellIs" dxfId="2133" priority="308" stopIfTrue="1" operator="equal">
      <formula>"Vencida"</formula>
    </cfRule>
  </conditionalFormatting>
  <conditionalFormatting sqref="CE443">
    <cfRule type="cellIs" dxfId="2132" priority="309" stopIfTrue="1" operator="equal">
      <formula>"En avance"</formula>
    </cfRule>
  </conditionalFormatting>
  <conditionalFormatting sqref="CE443">
    <cfRule type="cellIs" dxfId="2131" priority="310" stopIfTrue="1" operator="equal">
      <formula>"Cumplida"</formula>
    </cfRule>
  </conditionalFormatting>
  <conditionalFormatting sqref="CI443">
    <cfRule type="cellIs" dxfId="2130" priority="311" operator="equal">
      <formula>"Sin iniciar"</formula>
    </cfRule>
  </conditionalFormatting>
  <conditionalFormatting sqref="CI443">
    <cfRule type="cellIs" dxfId="2129" priority="312" operator="equal">
      <formula>"Vencida"</formula>
    </cfRule>
  </conditionalFormatting>
  <conditionalFormatting sqref="CI443">
    <cfRule type="cellIs" dxfId="2128" priority="313" operator="equal">
      <formula>"En avance"</formula>
    </cfRule>
  </conditionalFormatting>
  <conditionalFormatting sqref="CI443">
    <cfRule type="cellIs" dxfId="2127" priority="314" operator="equal">
      <formula>"Cumplida"</formula>
    </cfRule>
  </conditionalFormatting>
  <conditionalFormatting sqref="CH443">
    <cfRule type="cellIs" dxfId="2126" priority="315" operator="equal">
      <formula>"Sin iniciar"</formula>
    </cfRule>
  </conditionalFormatting>
  <conditionalFormatting sqref="CH443">
    <cfRule type="cellIs" dxfId="2125" priority="316" operator="equal">
      <formula>"Vencida"</formula>
    </cfRule>
  </conditionalFormatting>
  <conditionalFormatting sqref="CH443">
    <cfRule type="cellIs" dxfId="2124" priority="317" operator="equal">
      <formula>"En avance"</formula>
    </cfRule>
  </conditionalFormatting>
  <conditionalFormatting sqref="CH443">
    <cfRule type="cellIs" dxfId="2123" priority="318" operator="equal">
      <formula>"Cumplida"</formula>
    </cfRule>
  </conditionalFormatting>
  <conditionalFormatting sqref="CN443">
    <cfRule type="cellIs" dxfId="2122" priority="319" operator="equal">
      <formula>"Vencida"</formula>
    </cfRule>
  </conditionalFormatting>
  <conditionalFormatting sqref="CN443">
    <cfRule type="cellIs" dxfId="2121" priority="320" operator="equal">
      <formula>"Sin iniciar"</formula>
    </cfRule>
  </conditionalFormatting>
  <conditionalFormatting sqref="CN443">
    <cfRule type="cellIs" dxfId="2120" priority="321" operator="equal">
      <formula>"En avance"</formula>
    </cfRule>
  </conditionalFormatting>
  <conditionalFormatting sqref="CN443">
    <cfRule type="cellIs" dxfId="2119" priority="322" operator="equal">
      <formula>"Cumplida"</formula>
    </cfRule>
  </conditionalFormatting>
  <conditionalFormatting sqref="BV444:BV448">
    <cfRule type="cellIs" dxfId="2118" priority="323" stopIfTrue="1" operator="equal">
      <formula>"Sin seguimiento"</formula>
    </cfRule>
  </conditionalFormatting>
  <conditionalFormatting sqref="BV444:BV448">
    <cfRule type="cellIs" dxfId="2117" priority="324" stopIfTrue="1" operator="equal">
      <formula>"Sin iniciar"</formula>
    </cfRule>
  </conditionalFormatting>
  <conditionalFormatting sqref="BV444:BV448">
    <cfRule type="cellIs" dxfId="2116" priority="325" stopIfTrue="1" operator="equal">
      <formula>"Vencida"</formula>
    </cfRule>
  </conditionalFormatting>
  <conditionalFormatting sqref="BV444:BV448">
    <cfRule type="cellIs" dxfId="2115" priority="326" stopIfTrue="1" operator="equal">
      <formula>"En avance"</formula>
    </cfRule>
  </conditionalFormatting>
  <conditionalFormatting sqref="BV444:BV448">
    <cfRule type="cellIs" dxfId="2114" priority="327" stopIfTrue="1" operator="equal">
      <formula>"Cumplida"</formula>
    </cfRule>
  </conditionalFormatting>
  <conditionalFormatting sqref="CQ444:CQ448">
    <cfRule type="cellIs" dxfId="2113" priority="328" operator="equal">
      <formula>"Cerrado"</formula>
    </cfRule>
  </conditionalFormatting>
  <conditionalFormatting sqref="CQ444:CQ448">
    <cfRule type="cellIs" dxfId="2112" priority="329" operator="equal">
      <formula>"Abierto"</formula>
    </cfRule>
  </conditionalFormatting>
  <conditionalFormatting sqref="CA446">
    <cfRule type="cellIs" dxfId="2111" priority="330" operator="equal">
      <formula>"Sin iniciar"</formula>
    </cfRule>
  </conditionalFormatting>
  <conditionalFormatting sqref="CA446">
    <cfRule type="cellIs" dxfId="2110" priority="331" operator="equal">
      <formula>"Vencida"</formula>
    </cfRule>
  </conditionalFormatting>
  <conditionalFormatting sqref="CA446">
    <cfRule type="cellIs" dxfId="2109" priority="332" operator="equal">
      <formula>"En avance"</formula>
    </cfRule>
  </conditionalFormatting>
  <conditionalFormatting sqref="CA446">
    <cfRule type="cellIs" dxfId="2108" priority="333" operator="equal">
      <formula>"Cumplida"</formula>
    </cfRule>
  </conditionalFormatting>
  <conditionalFormatting sqref="CA444 CC444">
    <cfRule type="cellIs" dxfId="2107" priority="334" operator="equal">
      <formula>"Sin iniciar"</formula>
    </cfRule>
  </conditionalFormatting>
  <conditionalFormatting sqref="CA444 CC444">
    <cfRule type="cellIs" dxfId="2106" priority="335" operator="equal">
      <formula>"Vencida"</formula>
    </cfRule>
  </conditionalFormatting>
  <conditionalFormatting sqref="CA444 CC444">
    <cfRule type="cellIs" dxfId="2105" priority="336" operator="equal">
      <formula>"En avance"</formula>
    </cfRule>
  </conditionalFormatting>
  <conditionalFormatting sqref="CA444 CC444">
    <cfRule type="cellIs" dxfId="2104" priority="337" operator="equal">
      <formula>"Cumplida"</formula>
    </cfRule>
  </conditionalFormatting>
  <conditionalFormatting sqref="CA445">
    <cfRule type="cellIs" dxfId="2103" priority="338" operator="equal">
      <formula>"Sin iniciar"</formula>
    </cfRule>
  </conditionalFormatting>
  <conditionalFormatting sqref="CA445">
    <cfRule type="cellIs" dxfId="2102" priority="339" operator="equal">
      <formula>"Vencida"</formula>
    </cfRule>
  </conditionalFormatting>
  <conditionalFormatting sqref="CA445">
    <cfRule type="cellIs" dxfId="2101" priority="340" operator="equal">
      <formula>"En avance"</formula>
    </cfRule>
  </conditionalFormatting>
  <conditionalFormatting sqref="CA445">
    <cfRule type="cellIs" dxfId="2100" priority="341" operator="equal">
      <formula>"Cumplida"</formula>
    </cfRule>
  </conditionalFormatting>
  <conditionalFormatting sqref="CD444:CI448">
    <cfRule type="cellIs" dxfId="2099" priority="342" operator="equal">
      <formula>"Sin iniciar"</formula>
    </cfRule>
  </conditionalFormatting>
  <conditionalFormatting sqref="CD444:CI448">
    <cfRule type="cellIs" dxfId="2098" priority="343" operator="equal">
      <formula>"Vencida"</formula>
    </cfRule>
  </conditionalFormatting>
  <conditionalFormatting sqref="CD444:CI448">
    <cfRule type="cellIs" dxfId="2097" priority="344" operator="equal">
      <formula>"En avance"</formula>
    </cfRule>
  </conditionalFormatting>
  <conditionalFormatting sqref="CD444:CI448">
    <cfRule type="cellIs" dxfId="2096" priority="345" operator="equal">
      <formula>"Cumplida"</formula>
    </cfRule>
  </conditionalFormatting>
  <conditionalFormatting sqref="BZ444:BZ448">
    <cfRule type="cellIs" dxfId="2095" priority="346" stopIfTrue="1" operator="equal">
      <formula>"Sin iniciar"</formula>
    </cfRule>
  </conditionalFormatting>
  <conditionalFormatting sqref="BZ444:BZ448">
    <cfRule type="cellIs" dxfId="2094" priority="347" stopIfTrue="1" operator="equal">
      <formula>"Vencida"</formula>
    </cfRule>
  </conditionalFormatting>
  <conditionalFormatting sqref="BZ444:BZ448">
    <cfRule type="cellIs" dxfId="2093" priority="348" stopIfTrue="1" operator="equal">
      <formula>"En avance"</formula>
    </cfRule>
  </conditionalFormatting>
  <conditionalFormatting sqref="BZ444:BZ448">
    <cfRule type="cellIs" dxfId="2092" priority="349" stopIfTrue="1" operator="equal">
      <formula>"Cumplida"</formula>
    </cfRule>
  </conditionalFormatting>
  <conditionalFormatting sqref="BX446:BY446">
    <cfRule type="cellIs" dxfId="2091" priority="350" operator="equal">
      <formula>"Sin iniciar"</formula>
    </cfRule>
  </conditionalFormatting>
  <conditionalFormatting sqref="BX446:BY446">
    <cfRule type="cellIs" dxfId="2090" priority="351" operator="equal">
      <formula>"Vencida"</formula>
    </cfRule>
  </conditionalFormatting>
  <conditionalFormatting sqref="BX446:BY446">
    <cfRule type="cellIs" dxfId="2089" priority="352" operator="equal">
      <formula>"En avance"</formula>
    </cfRule>
  </conditionalFormatting>
  <conditionalFormatting sqref="BX446:BY446">
    <cfRule type="cellIs" dxfId="2088" priority="353" operator="equal">
      <formula>"Cumplida"</formula>
    </cfRule>
  </conditionalFormatting>
  <conditionalFormatting sqref="BX444:BY444">
    <cfRule type="cellIs" dxfId="2087" priority="354" operator="equal">
      <formula>"Sin iniciar"</formula>
    </cfRule>
  </conditionalFormatting>
  <conditionalFormatting sqref="BX444:BY444">
    <cfRule type="cellIs" dxfId="2086" priority="355" operator="equal">
      <formula>"Vencida"</formula>
    </cfRule>
  </conditionalFormatting>
  <conditionalFormatting sqref="BX444:BY444">
    <cfRule type="cellIs" dxfId="2085" priority="356" operator="equal">
      <formula>"En avance"</formula>
    </cfRule>
  </conditionalFormatting>
  <conditionalFormatting sqref="BX444:BY444">
    <cfRule type="cellIs" dxfId="2084" priority="357" operator="equal">
      <formula>"Cumplida"</formula>
    </cfRule>
  </conditionalFormatting>
  <conditionalFormatting sqref="BW444">
    <cfRule type="cellIs" dxfId="2083" priority="358" operator="equal">
      <formula>"Sin iniciar"</formula>
    </cfRule>
  </conditionalFormatting>
  <conditionalFormatting sqref="BW444">
    <cfRule type="cellIs" dxfId="2082" priority="359" operator="equal">
      <formula>"Vencida"</formula>
    </cfRule>
  </conditionalFormatting>
  <conditionalFormatting sqref="BW444">
    <cfRule type="cellIs" dxfId="2081" priority="360" operator="equal">
      <formula>"En avance"</formula>
    </cfRule>
  </conditionalFormatting>
  <conditionalFormatting sqref="BW444">
    <cfRule type="cellIs" dxfId="2080" priority="361" operator="equal">
      <formula>"Cumplida"</formula>
    </cfRule>
  </conditionalFormatting>
  <conditionalFormatting sqref="BX445:BY445">
    <cfRule type="cellIs" dxfId="2079" priority="362" operator="equal">
      <formula>"Sin iniciar"</formula>
    </cfRule>
  </conditionalFormatting>
  <conditionalFormatting sqref="BX445:BY445">
    <cfRule type="cellIs" dxfId="2078" priority="363" operator="equal">
      <formula>"Vencida"</formula>
    </cfRule>
  </conditionalFormatting>
  <conditionalFormatting sqref="BX445:BY445">
    <cfRule type="cellIs" dxfId="2077" priority="364" operator="equal">
      <formula>"En avance"</formula>
    </cfRule>
  </conditionalFormatting>
  <conditionalFormatting sqref="BX445:BY445">
    <cfRule type="cellIs" dxfId="2076" priority="365" operator="equal">
      <formula>"Cumplida"</formula>
    </cfRule>
  </conditionalFormatting>
  <conditionalFormatting sqref="BW445">
    <cfRule type="cellIs" dxfId="2075" priority="366" operator="equal">
      <formula>"Sin iniciar"</formula>
    </cfRule>
  </conditionalFormatting>
  <conditionalFormatting sqref="BW445">
    <cfRule type="cellIs" dxfId="2074" priority="367" operator="equal">
      <formula>"Vencida"</formula>
    </cfRule>
  </conditionalFormatting>
  <conditionalFormatting sqref="BW445">
    <cfRule type="cellIs" dxfId="2073" priority="368" operator="equal">
      <formula>"En avance"</formula>
    </cfRule>
  </conditionalFormatting>
  <conditionalFormatting sqref="BW445">
    <cfRule type="cellIs" dxfId="2072" priority="369" operator="equal">
      <formula>"Cumplida"</formula>
    </cfRule>
  </conditionalFormatting>
  <conditionalFormatting sqref="BW446">
    <cfRule type="cellIs" dxfId="2071" priority="370" operator="equal">
      <formula>"Sin iniciar"</formula>
    </cfRule>
  </conditionalFormatting>
  <conditionalFormatting sqref="BW446">
    <cfRule type="cellIs" dxfId="2070" priority="371" operator="equal">
      <formula>"Vencida"</formula>
    </cfRule>
  </conditionalFormatting>
  <conditionalFormatting sqref="BW446">
    <cfRule type="cellIs" dxfId="2069" priority="372" operator="equal">
      <formula>"En avance"</formula>
    </cfRule>
  </conditionalFormatting>
  <conditionalFormatting sqref="BW446">
    <cfRule type="cellIs" dxfId="2068" priority="373" operator="equal">
      <formula>"Cumplida"</formula>
    </cfRule>
  </conditionalFormatting>
  <conditionalFormatting sqref="BX447:BY447">
    <cfRule type="cellIs" dxfId="2067" priority="374" operator="equal">
      <formula>"Sin iniciar"</formula>
    </cfRule>
  </conditionalFormatting>
  <conditionalFormatting sqref="BX447:BY447">
    <cfRule type="cellIs" dxfId="2066" priority="375" operator="equal">
      <formula>"Vencida"</formula>
    </cfRule>
  </conditionalFormatting>
  <conditionalFormatting sqref="BX447:BY447">
    <cfRule type="cellIs" dxfId="2065" priority="376" operator="equal">
      <formula>"En avance"</formula>
    </cfRule>
  </conditionalFormatting>
  <conditionalFormatting sqref="BX447:BY447">
    <cfRule type="cellIs" dxfId="2064" priority="377" operator="equal">
      <formula>"Cumplida"</formula>
    </cfRule>
  </conditionalFormatting>
  <conditionalFormatting sqref="BW447">
    <cfRule type="cellIs" dxfId="2063" priority="378" operator="equal">
      <formula>"Sin iniciar"</formula>
    </cfRule>
  </conditionalFormatting>
  <conditionalFormatting sqref="BW447">
    <cfRule type="cellIs" dxfId="2062" priority="379" operator="equal">
      <formula>"Vencida"</formula>
    </cfRule>
  </conditionalFormatting>
  <conditionalFormatting sqref="BW447">
    <cfRule type="cellIs" dxfId="2061" priority="380" operator="equal">
      <formula>"En avance"</formula>
    </cfRule>
  </conditionalFormatting>
  <conditionalFormatting sqref="BW447">
    <cfRule type="cellIs" dxfId="2060" priority="381" operator="equal">
      <formula>"Cumplida"</formula>
    </cfRule>
  </conditionalFormatting>
  <conditionalFormatting sqref="BX448:BY448">
    <cfRule type="cellIs" dxfId="2059" priority="382" operator="equal">
      <formula>"Sin iniciar"</formula>
    </cfRule>
  </conditionalFormatting>
  <conditionalFormatting sqref="BX448:BY448">
    <cfRule type="cellIs" dxfId="2058" priority="383" operator="equal">
      <formula>"Vencida"</formula>
    </cfRule>
  </conditionalFormatting>
  <conditionalFormatting sqref="BX448:BY448">
    <cfRule type="cellIs" dxfId="2057" priority="384" operator="equal">
      <formula>"En avance"</formula>
    </cfRule>
  </conditionalFormatting>
  <conditionalFormatting sqref="BX448:BY448">
    <cfRule type="cellIs" dxfId="2056" priority="385" operator="equal">
      <formula>"Cumplida"</formula>
    </cfRule>
  </conditionalFormatting>
  <conditionalFormatting sqref="BW448">
    <cfRule type="cellIs" dxfId="2055" priority="386" operator="equal">
      <formula>"Sin iniciar"</formula>
    </cfRule>
  </conditionalFormatting>
  <conditionalFormatting sqref="BW448">
    <cfRule type="cellIs" dxfId="2054" priority="387" operator="equal">
      <formula>"Vencida"</formula>
    </cfRule>
  </conditionalFormatting>
  <conditionalFormatting sqref="BW448">
    <cfRule type="cellIs" dxfId="2053" priority="388" operator="equal">
      <formula>"En avance"</formula>
    </cfRule>
  </conditionalFormatting>
  <conditionalFormatting sqref="BW448">
    <cfRule type="cellIs" dxfId="2052" priority="389" operator="equal">
      <formula>"Cumplida"</formula>
    </cfRule>
  </conditionalFormatting>
  <conditionalFormatting sqref="CB444">
    <cfRule type="cellIs" dxfId="2051" priority="390" stopIfTrue="1" operator="equal">
      <formula>"Sin iniciar"</formula>
    </cfRule>
  </conditionalFormatting>
  <conditionalFormatting sqref="CB444">
    <cfRule type="cellIs" dxfId="2050" priority="391" stopIfTrue="1" operator="equal">
      <formula>"Vencida"</formula>
    </cfRule>
  </conditionalFormatting>
  <conditionalFormatting sqref="CB444">
    <cfRule type="cellIs" dxfId="2049" priority="392" stopIfTrue="1" operator="equal">
      <formula>"En avance"</formula>
    </cfRule>
  </conditionalFormatting>
  <conditionalFormatting sqref="CB444">
    <cfRule type="cellIs" dxfId="2048" priority="393" stopIfTrue="1" operator="equal">
      <formula>"Cumplida"</formula>
    </cfRule>
  </conditionalFormatting>
  <conditionalFormatting sqref="CC445">
    <cfRule type="cellIs" dxfId="2047" priority="394" operator="equal">
      <formula>"Sin iniciar"</formula>
    </cfRule>
  </conditionalFormatting>
  <conditionalFormatting sqref="CC445">
    <cfRule type="cellIs" dxfId="2046" priority="395" operator="equal">
      <formula>"Vencida"</formula>
    </cfRule>
  </conditionalFormatting>
  <conditionalFormatting sqref="CC445">
    <cfRule type="cellIs" dxfId="2045" priority="396" operator="equal">
      <formula>"En avance"</formula>
    </cfRule>
  </conditionalFormatting>
  <conditionalFormatting sqref="CC445">
    <cfRule type="cellIs" dxfId="2044" priority="397" operator="equal">
      <formula>"Cumplida"</formula>
    </cfRule>
  </conditionalFormatting>
  <conditionalFormatting sqref="CB445:CB448">
    <cfRule type="cellIs" dxfId="2043" priority="398" stopIfTrue="1" operator="equal">
      <formula>"Sin iniciar"</formula>
    </cfRule>
  </conditionalFormatting>
  <conditionalFormatting sqref="CB445:CB448">
    <cfRule type="cellIs" dxfId="2042" priority="399" stopIfTrue="1" operator="equal">
      <formula>"Vencida"</formula>
    </cfRule>
  </conditionalFormatting>
  <conditionalFormatting sqref="CB445:CB448">
    <cfRule type="cellIs" dxfId="2041" priority="400" stopIfTrue="1" operator="equal">
      <formula>"En avance"</formula>
    </cfRule>
  </conditionalFormatting>
  <conditionalFormatting sqref="CB445:CB448">
    <cfRule type="cellIs" dxfId="2040" priority="401" stopIfTrue="1" operator="equal">
      <formula>"Cumplida"</formula>
    </cfRule>
  </conditionalFormatting>
  <conditionalFormatting sqref="CC446">
    <cfRule type="cellIs" dxfId="2039" priority="402" operator="equal">
      <formula>"Sin iniciar"</formula>
    </cfRule>
  </conditionalFormatting>
  <conditionalFormatting sqref="CC446">
    <cfRule type="cellIs" dxfId="2038" priority="403" operator="equal">
      <formula>"Vencida"</formula>
    </cfRule>
  </conditionalFormatting>
  <conditionalFormatting sqref="CC446">
    <cfRule type="cellIs" dxfId="2037" priority="404" operator="equal">
      <formula>"En avance"</formula>
    </cfRule>
  </conditionalFormatting>
  <conditionalFormatting sqref="CC446">
    <cfRule type="cellIs" dxfId="2036" priority="405" operator="equal">
      <formula>"Cumplida"</formula>
    </cfRule>
  </conditionalFormatting>
  <conditionalFormatting sqref="CA447">
    <cfRule type="cellIs" dxfId="2035" priority="406" operator="equal">
      <formula>"Sin iniciar"</formula>
    </cfRule>
  </conditionalFormatting>
  <conditionalFormatting sqref="CA447">
    <cfRule type="cellIs" dxfId="2034" priority="407" operator="equal">
      <formula>"Vencida"</formula>
    </cfRule>
  </conditionalFormatting>
  <conditionalFormatting sqref="CA447">
    <cfRule type="cellIs" dxfId="2033" priority="408" operator="equal">
      <formula>"En avance"</formula>
    </cfRule>
  </conditionalFormatting>
  <conditionalFormatting sqref="CA447">
    <cfRule type="cellIs" dxfId="2032" priority="409" operator="equal">
      <formula>"Cumplida"</formula>
    </cfRule>
  </conditionalFormatting>
  <conditionalFormatting sqref="CC447">
    <cfRule type="cellIs" dxfId="2031" priority="410" operator="equal">
      <formula>"Sin iniciar"</formula>
    </cfRule>
  </conditionalFormatting>
  <conditionalFormatting sqref="CC447">
    <cfRule type="cellIs" dxfId="2030" priority="411" operator="equal">
      <formula>"Vencida"</formula>
    </cfRule>
  </conditionalFormatting>
  <conditionalFormatting sqref="CC447">
    <cfRule type="cellIs" dxfId="2029" priority="412" operator="equal">
      <formula>"En avance"</formula>
    </cfRule>
  </conditionalFormatting>
  <conditionalFormatting sqref="CC447">
    <cfRule type="cellIs" dxfId="2028" priority="413" operator="equal">
      <formula>"Cumplida"</formula>
    </cfRule>
  </conditionalFormatting>
  <conditionalFormatting sqref="CA448">
    <cfRule type="cellIs" dxfId="2027" priority="414" operator="equal">
      <formula>"Sin iniciar"</formula>
    </cfRule>
  </conditionalFormatting>
  <conditionalFormatting sqref="CA448">
    <cfRule type="cellIs" dxfId="2026" priority="415" operator="equal">
      <formula>"Vencida"</formula>
    </cfRule>
  </conditionalFormatting>
  <conditionalFormatting sqref="CA448">
    <cfRule type="cellIs" dxfId="2025" priority="416" operator="equal">
      <formula>"En avance"</formula>
    </cfRule>
  </conditionalFormatting>
  <conditionalFormatting sqref="CA448">
    <cfRule type="cellIs" dxfId="2024" priority="417" operator="equal">
      <formula>"Cumplida"</formula>
    </cfRule>
  </conditionalFormatting>
  <conditionalFormatting sqref="CC448">
    <cfRule type="cellIs" dxfId="2023" priority="418" operator="equal">
      <formula>"Sin iniciar"</formula>
    </cfRule>
  </conditionalFormatting>
  <conditionalFormatting sqref="CC448">
    <cfRule type="cellIs" dxfId="2022" priority="419" operator="equal">
      <formula>"Vencida"</formula>
    </cfRule>
  </conditionalFormatting>
  <conditionalFormatting sqref="CC448">
    <cfRule type="cellIs" dxfId="2021" priority="420" operator="equal">
      <formula>"En avance"</formula>
    </cfRule>
  </conditionalFormatting>
  <conditionalFormatting sqref="CC448">
    <cfRule type="cellIs" dxfId="2020" priority="421" operator="equal">
      <formula>"Cumplida"</formula>
    </cfRule>
  </conditionalFormatting>
  <conditionalFormatting sqref="CN444:CN448">
    <cfRule type="cellIs" dxfId="2019" priority="422" operator="equal">
      <formula>"Vencida"</formula>
    </cfRule>
  </conditionalFormatting>
  <conditionalFormatting sqref="CN444:CN448">
    <cfRule type="cellIs" dxfId="2018" priority="423" operator="equal">
      <formula>"Sin iniciar"</formula>
    </cfRule>
  </conditionalFormatting>
  <conditionalFormatting sqref="CN444:CN448">
    <cfRule type="cellIs" dxfId="2017" priority="424" operator="equal">
      <formula>"En avance"</formula>
    </cfRule>
  </conditionalFormatting>
  <conditionalFormatting sqref="CN444:CN448">
    <cfRule type="cellIs" dxfId="2016" priority="425" operator="equal">
      <formula>"Cumplida"</formula>
    </cfRule>
  </conditionalFormatting>
  <conditionalFormatting sqref="BV449">
    <cfRule type="cellIs" dxfId="2015" priority="426" stopIfTrue="1" operator="equal">
      <formula>"Sin seguimiento"</formula>
    </cfRule>
  </conditionalFormatting>
  <conditionalFormatting sqref="BV449">
    <cfRule type="cellIs" dxfId="2014" priority="427" stopIfTrue="1" operator="equal">
      <formula>"Sin iniciar"</formula>
    </cfRule>
  </conditionalFormatting>
  <conditionalFormatting sqref="BV449">
    <cfRule type="cellIs" dxfId="2013" priority="428" stopIfTrue="1" operator="equal">
      <formula>"Vencida"</formula>
    </cfRule>
  </conditionalFormatting>
  <conditionalFormatting sqref="BV449">
    <cfRule type="cellIs" dxfId="2012" priority="429" stopIfTrue="1" operator="equal">
      <formula>"En avance"</formula>
    </cfRule>
  </conditionalFormatting>
  <conditionalFormatting sqref="BV449">
    <cfRule type="cellIs" dxfId="2011" priority="430" stopIfTrue="1" operator="equal">
      <formula>"Cumplida"</formula>
    </cfRule>
  </conditionalFormatting>
  <conditionalFormatting sqref="CQ449">
    <cfRule type="cellIs" dxfId="2010" priority="431" operator="equal">
      <formula>"Cerrado"</formula>
    </cfRule>
  </conditionalFormatting>
  <conditionalFormatting sqref="CQ449">
    <cfRule type="cellIs" dxfId="2009" priority="432" operator="equal">
      <formula>"Abierto"</formula>
    </cfRule>
  </conditionalFormatting>
  <conditionalFormatting sqref="CD449:CI449">
    <cfRule type="cellIs" dxfId="2008" priority="433" operator="equal">
      <formula>"Sin iniciar"</formula>
    </cfRule>
  </conditionalFormatting>
  <conditionalFormatting sqref="CD449:CI449">
    <cfRule type="cellIs" dxfId="2007" priority="434" operator="equal">
      <formula>"Vencida"</formula>
    </cfRule>
  </conditionalFormatting>
  <conditionalFormatting sqref="CD449:CI449">
    <cfRule type="cellIs" dxfId="2006" priority="435" operator="equal">
      <formula>"En avance"</formula>
    </cfRule>
  </conditionalFormatting>
  <conditionalFormatting sqref="CD449:CI449">
    <cfRule type="cellIs" dxfId="2005" priority="436" operator="equal">
      <formula>"Cumplida"</formula>
    </cfRule>
  </conditionalFormatting>
  <conditionalFormatting sqref="BZ449">
    <cfRule type="cellIs" dxfId="2004" priority="437" stopIfTrue="1" operator="equal">
      <formula>"Sin iniciar"</formula>
    </cfRule>
  </conditionalFormatting>
  <conditionalFormatting sqref="BZ449">
    <cfRule type="cellIs" dxfId="2003" priority="438" stopIfTrue="1" operator="equal">
      <formula>"Vencida"</formula>
    </cfRule>
  </conditionalFormatting>
  <conditionalFormatting sqref="BZ449">
    <cfRule type="cellIs" dxfId="2002" priority="439" stopIfTrue="1" operator="equal">
      <formula>"En avance"</formula>
    </cfRule>
  </conditionalFormatting>
  <conditionalFormatting sqref="BZ449">
    <cfRule type="cellIs" dxfId="2001" priority="440" stopIfTrue="1" operator="equal">
      <formula>"Cumplida"</formula>
    </cfRule>
  </conditionalFormatting>
  <conditionalFormatting sqref="BX449:BY449">
    <cfRule type="cellIs" dxfId="2000" priority="441" operator="equal">
      <formula>"Sin iniciar"</formula>
    </cfRule>
  </conditionalFormatting>
  <conditionalFormatting sqref="BX449:BY449">
    <cfRule type="cellIs" dxfId="1999" priority="442" operator="equal">
      <formula>"Vencida"</formula>
    </cfRule>
  </conditionalFormatting>
  <conditionalFormatting sqref="BX449:BY449">
    <cfRule type="cellIs" dxfId="1998" priority="443" operator="equal">
      <formula>"En avance"</formula>
    </cfRule>
  </conditionalFormatting>
  <conditionalFormatting sqref="BX449:BY449">
    <cfRule type="cellIs" dxfId="1997" priority="444" operator="equal">
      <formula>"Cumplida"</formula>
    </cfRule>
  </conditionalFormatting>
  <conditionalFormatting sqref="BW449">
    <cfRule type="cellIs" dxfId="1996" priority="445" operator="equal">
      <formula>"Sin iniciar"</formula>
    </cfRule>
  </conditionalFormatting>
  <conditionalFormatting sqref="BW449">
    <cfRule type="cellIs" dxfId="1995" priority="446" operator="equal">
      <formula>"Vencida"</formula>
    </cfRule>
  </conditionalFormatting>
  <conditionalFormatting sqref="BW449">
    <cfRule type="cellIs" dxfId="1994" priority="447" operator="equal">
      <formula>"En avance"</formula>
    </cfRule>
  </conditionalFormatting>
  <conditionalFormatting sqref="BW449">
    <cfRule type="cellIs" dxfId="1993" priority="448" operator="equal">
      <formula>"Cumplida"</formula>
    </cfRule>
  </conditionalFormatting>
  <conditionalFormatting sqref="CB449">
    <cfRule type="cellIs" dxfId="1992" priority="449" stopIfTrue="1" operator="equal">
      <formula>"Sin iniciar"</formula>
    </cfRule>
  </conditionalFormatting>
  <conditionalFormatting sqref="CB449">
    <cfRule type="cellIs" dxfId="1991" priority="450" stopIfTrue="1" operator="equal">
      <formula>"Vencida"</formula>
    </cfRule>
  </conditionalFormatting>
  <conditionalFormatting sqref="CB449">
    <cfRule type="cellIs" dxfId="1990" priority="451" stopIfTrue="1" operator="equal">
      <formula>"En avance"</formula>
    </cfRule>
  </conditionalFormatting>
  <conditionalFormatting sqref="CB449">
    <cfRule type="cellIs" dxfId="1989" priority="452" stopIfTrue="1" operator="equal">
      <formula>"Cumplida"</formula>
    </cfRule>
  </conditionalFormatting>
  <conditionalFormatting sqref="CA449">
    <cfRule type="cellIs" dxfId="1988" priority="453" operator="equal">
      <formula>"Sin iniciar"</formula>
    </cfRule>
  </conditionalFormatting>
  <conditionalFormatting sqref="CA449">
    <cfRule type="cellIs" dxfId="1987" priority="454" operator="equal">
      <formula>"Vencida"</formula>
    </cfRule>
  </conditionalFormatting>
  <conditionalFormatting sqref="CA449">
    <cfRule type="cellIs" dxfId="1986" priority="455" operator="equal">
      <formula>"En avance"</formula>
    </cfRule>
  </conditionalFormatting>
  <conditionalFormatting sqref="CA449">
    <cfRule type="cellIs" dxfId="1985" priority="456" operator="equal">
      <formula>"Cumplida"</formula>
    </cfRule>
  </conditionalFormatting>
  <conditionalFormatting sqref="CC449">
    <cfRule type="cellIs" dxfId="1984" priority="457" operator="equal">
      <formula>"Sin iniciar"</formula>
    </cfRule>
  </conditionalFormatting>
  <conditionalFormatting sqref="CC449">
    <cfRule type="cellIs" dxfId="1983" priority="458" operator="equal">
      <formula>"Vencida"</formula>
    </cfRule>
  </conditionalFormatting>
  <conditionalFormatting sqref="CC449">
    <cfRule type="cellIs" dxfId="1982" priority="459" operator="equal">
      <formula>"En avance"</formula>
    </cfRule>
  </conditionalFormatting>
  <conditionalFormatting sqref="CC449">
    <cfRule type="cellIs" dxfId="1981" priority="460" operator="equal">
      <formula>"Cumplida"</formula>
    </cfRule>
  </conditionalFormatting>
  <conditionalFormatting sqref="CN449">
    <cfRule type="cellIs" dxfId="1980" priority="461" operator="equal">
      <formula>"Vencida"</formula>
    </cfRule>
  </conditionalFormatting>
  <conditionalFormatting sqref="CN449">
    <cfRule type="cellIs" dxfId="1979" priority="462" operator="equal">
      <formula>"Sin iniciar"</formula>
    </cfRule>
  </conditionalFormatting>
  <conditionalFormatting sqref="CN449">
    <cfRule type="cellIs" dxfId="1978" priority="463" operator="equal">
      <formula>"En avance"</formula>
    </cfRule>
  </conditionalFormatting>
  <conditionalFormatting sqref="CN449">
    <cfRule type="cellIs" dxfId="1977" priority="464" operator="equal">
      <formula>"Cumplida"</formula>
    </cfRule>
  </conditionalFormatting>
  <conditionalFormatting sqref="BV450:BY450">
    <cfRule type="cellIs" dxfId="1976" priority="465" stopIfTrue="1" operator="equal">
      <formula>"Sin seguimiento"</formula>
    </cfRule>
  </conditionalFormatting>
  <conditionalFormatting sqref="BV450:BY450">
    <cfRule type="cellIs" dxfId="1975" priority="466" stopIfTrue="1" operator="equal">
      <formula>"Sin iniciar"</formula>
    </cfRule>
  </conditionalFormatting>
  <conditionalFormatting sqref="BV450:BY450">
    <cfRule type="cellIs" dxfId="1974" priority="467" stopIfTrue="1" operator="equal">
      <formula>"Vencida"</formula>
    </cfRule>
  </conditionalFormatting>
  <conditionalFormatting sqref="BV450:BY450">
    <cfRule type="cellIs" dxfId="1973" priority="468" stopIfTrue="1" operator="equal">
      <formula>"En avance"</formula>
    </cfRule>
  </conditionalFormatting>
  <conditionalFormatting sqref="BV450:BY450">
    <cfRule type="cellIs" dxfId="1972" priority="469" stopIfTrue="1" operator="equal">
      <formula>"Cumplida"</formula>
    </cfRule>
  </conditionalFormatting>
  <conditionalFormatting sqref="CQ450">
    <cfRule type="cellIs" dxfId="1971" priority="470" operator="equal">
      <formula>"Cerrado"</formula>
    </cfRule>
  </conditionalFormatting>
  <conditionalFormatting sqref="CQ450">
    <cfRule type="cellIs" dxfId="1970" priority="471" operator="equal">
      <formula>"Abierto"</formula>
    </cfRule>
  </conditionalFormatting>
  <conditionalFormatting sqref="CD450:CI450">
    <cfRule type="cellIs" dxfId="1969" priority="472" operator="equal">
      <formula>"Sin iniciar"</formula>
    </cfRule>
  </conditionalFormatting>
  <conditionalFormatting sqref="CD450:CI450">
    <cfRule type="cellIs" dxfId="1968" priority="473" operator="equal">
      <formula>"Vencida"</formula>
    </cfRule>
  </conditionalFormatting>
  <conditionalFormatting sqref="CD450:CI450">
    <cfRule type="cellIs" dxfId="1967" priority="474" operator="equal">
      <formula>"En avance"</formula>
    </cfRule>
  </conditionalFormatting>
  <conditionalFormatting sqref="CD450:CI450">
    <cfRule type="cellIs" dxfId="1966" priority="475" operator="equal">
      <formula>"Cumplida"</formula>
    </cfRule>
  </conditionalFormatting>
  <conditionalFormatting sqref="CA450">
    <cfRule type="cellIs" dxfId="1965" priority="476" stopIfTrue="1" operator="equal">
      <formula>"Sin seguimiento"</formula>
    </cfRule>
  </conditionalFormatting>
  <conditionalFormatting sqref="CA450">
    <cfRule type="cellIs" dxfId="1964" priority="477" stopIfTrue="1" operator="equal">
      <formula>"Sin iniciar"</formula>
    </cfRule>
  </conditionalFormatting>
  <conditionalFormatting sqref="CA450">
    <cfRule type="cellIs" dxfId="1963" priority="478" stopIfTrue="1" operator="equal">
      <formula>"Vencida"</formula>
    </cfRule>
  </conditionalFormatting>
  <conditionalFormatting sqref="CA450">
    <cfRule type="cellIs" dxfId="1962" priority="479" stopIfTrue="1" operator="equal">
      <formula>"En avance"</formula>
    </cfRule>
  </conditionalFormatting>
  <conditionalFormatting sqref="CA450">
    <cfRule type="cellIs" dxfId="1961" priority="480" stopIfTrue="1" operator="equal">
      <formula>"Cumplida"</formula>
    </cfRule>
  </conditionalFormatting>
  <conditionalFormatting sqref="BZ450">
    <cfRule type="cellIs" dxfId="1960" priority="481" stopIfTrue="1" operator="equal">
      <formula>"Sin iniciar"</formula>
    </cfRule>
  </conditionalFormatting>
  <conditionalFormatting sqref="BZ450">
    <cfRule type="cellIs" dxfId="1959" priority="482" stopIfTrue="1" operator="equal">
      <formula>"Vencida"</formula>
    </cfRule>
  </conditionalFormatting>
  <conditionalFormatting sqref="BZ450">
    <cfRule type="cellIs" dxfId="1958" priority="483" stopIfTrue="1" operator="equal">
      <formula>"En avance"</formula>
    </cfRule>
  </conditionalFormatting>
  <conditionalFormatting sqref="BZ450">
    <cfRule type="cellIs" dxfId="1957" priority="484" stopIfTrue="1" operator="equal">
      <formula>"Cumplida"</formula>
    </cfRule>
  </conditionalFormatting>
  <conditionalFormatting sqref="CC450">
    <cfRule type="cellIs" dxfId="1956" priority="485" operator="equal">
      <formula>"Sin iniciar"</formula>
    </cfRule>
  </conditionalFormatting>
  <conditionalFormatting sqref="CC450">
    <cfRule type="cellIs" dxfId="1955" priority="486" operator="equal">
      <formula>"Vencida"</formula>
    </cfRule>
  </conditionalFormatting>
  <conditionalFormatting sqref="CC450">
    <cfRule type="cellIs" dxfId="1954" priority="487" operator="equal">
      <formula>"En avance"</formula>
    </cfRule>
  </conditionalFormatting>
  <conditionalFormatting sqref="CC450">
    <cfRule type="cellIs" dxfId="1953" priority="488" operator="equal">
      <formula>"Cumplida"</formula>
    </cfRule>
  </conditionalFormatting>
  <conditionalFormatting sqref="CN450">
    <cfRule type="cellIs" dxfId="1952" priority="489" operator="equal">
      <formula>"Vencida"</formula>
    </cfRule>
  </conditionalFormatting>
  <conditionalFormatting sqref="CN450">
    <cfRule type="cellIs" dxfId="1951" priority="490" operator="equal">
      <formula>"Sin iniciar"</formula>
    </cfRule>
  </conditionalFormatting>
  <conditionalFormatting sqref="CN450">
    <cfRule type="cellIs" dxfId="1950" priority="491" operator="equal">
      <formula>"En avance"</formula>
    </cfRule>
  </conditionalFormatting>
  <conditionalFormatting sqref="CN450">
    <cfRule type="cellIs" dxfId="1949" priority="492" operator="equal">
      <formula>"Cumplida"</formula>
    </cfRule>
  </conditionalFormatting>
  <conditionalFormatting sqref="BV451">
    <cfRule type="cellIs" dxfId="1948" priority="493" stopIfTrue="1" operator="equal">
      <formula>"Sin seguimiento"</formula>
    </cfRule>
  </conditionalFormatting>
  <conditionalFormatting sqref="BV451">
    <cfRule type="cellIs" dxfId="1947" priority="494" stopIfTrue="1" operator="equal">
      <formula>"Sin iniciar"</formula>
    </cfRule>
  </conditionalFormatting>
  <conditionalFormatting sqref="BV451">
    <cfRule type="cellIs" dxfId="1946" priority="495" stopIfTrue="1" operator="equal">
      <formula>"Vencida"</formula>
    </cfRule>
  </conditionalFormatting>
  <conditionalFormatting sqref="BV451">
    <cfRule type="cellIs" dxfId="1945" priority="496" stopIfTrue="1" operator="equal">
      <formula>"En avance"</formula>
    </cfRule>
  </conditionalFormatting>
  <conditionalFormatting sqref="BV451">
    <cfRule type="cellIs" dxfId="1944" priority="497" stopIfTrue="1" operator="equal">
      <formula>"Cumplida"</formula>
    </cfRule>
  </conditionalFormatting>
  <conditionalFormatting sqref="CQ451">
    <cfRule type="cellIs" dxfId="1943" priority="498" operator="equal">
      <formula>"Cerrado"</formula>
    </cfRule>
  </conditionalFormatting>
  <conditionalFormatting sqref="CQ451">
    <cfRule type="cellIs" dxfId="1942" priority="499" operator="equal">
      <formula>"Abierto"</formula>
    </cfRule>
  </conditionalFormatting>
  <conditionalFormatting sqref="CD451:CI451">
    <cfRule type="cellIs" dxfId="1941" priority="500" operator="equal">
      <formula>"Sin iniciar"</formula>
    </cfRule>
  </conditionalFormatting>
  <conditionalFormatting sqref="CD451:CI451">
    <cfRule type="cellIs" dxfId="1940" priority="501" operator="equal">
      <formula>"Vencida"</formula>
    </cfRule>
  </conditionalFormatting>
  <conditionalFormatting sqref="CD451:CI451">
    <cfRule type="cellIs" dxfId="1939" priority="502" operator="equal">
      <formula>"En avance"</formula>
    </cfRule>
  </conditionalFormatting>
  <conditionalFormatting sqref="CD451:CI451">
    <cfRule type="cellIs" dxfId="1938" priority="503" operator="equal">
      <formula>"Cumplida"</formula>
    </cfRule>
  </conditionalFormatting>
  <conditionalFormatting sqref="BZ451">
    <cfRule type="cellIs" dxfId="1937" priority="504" stopIfTrue="1" operator="equal">
      <formula>"Sin iniciar"</formula>
    </cfRule>
  </conditionalFormatting>
  <conditionalFormatting sqref="BZ451">
    <cfRule type="cellIs" dxfId="1936" priority="505" stopIfTrue="1" operator="equal">
      <formula>"Vencida"</formula>
    </cfRule>
  </conditionalFormatting>
  <conditionalFormatting sqref="BZ451">
    <cfRule type="cellIs" dxfId="1935" priority="506" stopIfTrue="1" operator="equal">
      <formula>"En avance"</formula>
    </cfRule>
  </conditionalFormatting>
  <conditionalFormatting sqref="BZ451">
    <cfRule type="cellIs" dxfId="1934" priority="507" stopIfTrue="1" operator="equal">
      <formula>"Cumplida"</formula>
    </cfRule>
  </conditionalFormatting>
  <conditionalFormatting sqref="BX451:BY451">
    <cfRule type="cellIs" dxfId="1933" priority="508" operator="equal">
      <formula>"Sin iniciar"</formula>
    </cfRule>
  </conditionalFormatting>
  <conditionalFormatting sqref="BX451:BY451">
    <cfRule type="cellIs" dxfId="1932" priority="509" operator="equal">
      <formula>"Vencida"</formula>
    </cfRule>
  </conditionalFormatting>
  <conditionalFormatting sqref="BX451:BY451">
    <cfRule type="cellIs" dxfId="1931" priority="510" operator="equal">
      <formula>"En avance"</formula>
    </cfRule>
  </conditionalFormatting>
  <conditionalFormatting sqref="BX451:BY451">
    <cfRule type="cellIs" dxfId="1930" priority="511" operator="equal">
      <formula>"Cumplida"</formula>
    </cfRule>
  </conditionalFormatting>
  <conditionalFormatting sqref="BW451">
    <cfRule type="cellIs" dxfId="1929" priority="512" operator="equal">
      <formula>"Sin iniciar"</formula>
    </cfRule>
  </conditionalFormatting>
  <conditionalFormatting sqref="BW451">
    <cfRule type="cellIs" dxfId="1928" priority="513" operator="equal">
      <formula>"Vencida"</formula>
    </cfRule>
  </conditionalFormatting>
  <conditionalFormatting sqref="BW451">
    <cfRule type="cellIs" dxfId="1927" priority="514" operator="equal">
      <formula>"En avance"</formula>
    </cfRule>
  </conditionalFormatting>
  <conditionalFormatting sqref="BW451">
    <cfRule type="cellIs" dxfId="1926" priority="515" operator="equal">
      <formula>"Cumplida"</formula>
    </cfRule>
  </conditionalFormatting>
  <conditionalFormatting sqref="CB451">
    <cfRule type="cellIs" dxfId="1925" priority="516" stopIfTrue="1" operator="equal">
      <formula>"Sin iniciar"</formula>
    </cfRule>
  </conditionalFormatting>
  <conditionalFormatting sqref="CB451">
    <cfRule type="cellIs" dxfId="1924" priority="517" stopIfTrue="1" operator="equal">
      <formula>"Vencida"</formula>
    </cfRule>
  </conditionalFormatting>
  <conditionalFormatting sqref="CB451">
    <cfRule type="cellIs" dxfId="1923" priority="518" stopIfTrue="1" operator="equal">
      <formula>"En avance"</formula>
    </cfRule>
  </conditionalFormatting>
  <conditionalFormatting sqref="CB451">
    <cfRule type="cellIs" dxfId="1922" priority="519" stopIfTrue="1" operator="equal">
      <formula>"Cumplida"</formula>
    </cfRule>
  </conditionalFormatting>
  <conditionalFormatting sqref="CA451">
    <cfRule type="cellIs" dxfId="1921" priority="520" operator="equal">
      <formula>"Sin iniciar"</formula>
    </cfRule>
  </conditionalFormatting>
  <conditionalFormatting sqref="CA451">
    <cfRule type="cellIs" dxfId="1920" priority="521" operator="equal">
      <formula>"Vencida"</formula>
    </cfRule>
  </conditionalFormatting>
  <conditionalFormatting sqref="CA451">
    <cfRule type="cellIs" dxfId="1919" priority="522" operator="equal">
      <formula>"En avance"</formula>
    </cfRule>
  </conditionalFormatting>
  <conditionalFormatting sqref="CA451">
    <cfRule type="cellIs" dxfId="1918" priority="523" operator="equal">
      <formula>"Cumplida"</formula>
    </cfRule>
  </conditionalFormatting>
  <conditionalFormatting sqref="CC451">
    <cfRule type="cellIs" dxfId="1917" priority="524" operator="equal">
      <formula>"Sin iniciar"</formula>
    </cfRule>
  </conditionalFormatting>
  <conditionalFormatting sqref="CC451">
    <cfRule type="cellIs" dxfId="1916" priority="525" operator="equal">
      <formula>"Vencida"</formula>
    </cfRule>
  </conditionalFormatting>
  <conditionalFormatting sqref="CC451">
    <cfRule type="cellIs" dxfId="1915" priority="526" operator="equal">
      <formula>"En avance"</formula>
    </cfRule>
  </conditionalFormatting>
  <conditionalFormatting sqref="CC451">
    <cfRule type="cellIs" dxfId="1914" priority="527" operator="equal">
      <formula>"Cumplida"</formula>
    </cfRule>
  </conditionalFormatting>
  <conditionalFormatting sqref="CN451">
    <cfRule type="cellIs" dxfId="1913" priority="528" operator="equal">
      <formula>"Vencida"</formula>
    </cfRule>
  </conditionalFormatting>
  <conditionalFormatting sqref="CN451">
    <cfRule type="cellIs" dxfId="1912" priority="529" operator="equal">
      <formula>"Sin iniciar"</formula>
    </cfRule>
  </conditionalFormatting>
  <conditionalFormatting sqref="CN451">
    <cfRule type="cellIs" dxfId="1911" priority="530" operator="equal">
      <formula>"En avance"</formula>
    </cfRule>
  </conditionalFormatting>
  <conditionalFormatting sqref="CN451">
    <cfRule type="cellIs" dxfId="1910" priority="531" operator="equal">
      <formula>"Cumplida"</formula>
    </cfRule>
  </conditionalFormatting>
  <conditionalFormatting sqref="BV452:BY458">
    <cfRule type="cellIs" dxfId="1909" priority="532" stopIfTrue="1" operator="equal">
      <formula>"Sin seguimiento"</formula>
    </cfRule>
  </conditionalFormatting>
  <conditionalFormatting sqref="BV452:BY458">
    <cfRule type="cellIs" dxfId="1908" priority="533" stopIfTrue="1" operator="equal">
      <formula>"Sin iniciar"</formula>
    </cfRule>
  </conditionalFormatting>
  <conditionalFormatting sqref="BV452:BY458">
    <cfRule type="cellIs" dxfId="1907" priority="534" stopIfTrue="1" operator="equal">
      <formula>"Vencida"</formula>
    </cfRule>
  </conditionalFormatting>
  <conditionalFormatting sqref="BV452:BY458">
    <cfRule type="cellIs" dxfId="1906" priority="535" stopIfTrue="1" operator="equal">
      <formula>"En avance"</formula>
    </cfRule>
  </conditionalFormatting>
  <conditionalFormatting sqref="BV452:BY458">
    <cfRule type="cellIs" dxfId="1905" priority="536" stopIfTrue="1" operator="equal">
      <formula>"Cumplida"</formula>
    </cfRule>
  </conditionalFormatting>
  <conditionalFormatting sqref="CQ452:CQ458">
    <cfRule type="cellIs" dxfId="1904" priority="537" operator="equal">
      <formula>"Cerrado"</formula>
    </cfRule>
  </conditionalFormatting>
  <conditionalFormatting sqref="CQ452:CQ458">
    <cfRule type="cellIs" dxfId="1903" priority="538" operator="equal">
      <formula>"Abierto"</formula>
    </cfRule>
  </conditionalFormatting>
  <conditionalFormatting sqref="CD452:CI458">
    <cfRule type="cellIs" dxfId="1902" priority="539" operator="equal">
      <formula>"Sin iniciar"</formula>
    </cfRule>
  </conditionalFormatting>
  <conditionalFormatting sqref="CD452:CI458">
    <cfRule type="cellIs" dxfId="1901" priority="540" operator="equal">
      <formula>"Vencida"</formula>
    </cfRule>
  </conditionalFormatting>
  <conditionalFormatting sqref="CD452:CI458">
    <cfRule type="cellIs" dxfId="1900" priority="541" operator="equal">
      <formula>"En avance"</formula>
    </cfRule>
  </conditionalFormatting>
  <conditionalFormatting sqref="CD452:CI458">
    <cfRule type="cellIs" dxfId="1899" priority="542" operator="equal">
      <formula>"Cumplida"</formula>
    </cfRule>
  </conditionalFormatting>
  <conditionalFormatting sqref="BZ456:CA458 CA452:CA455">
    <cfRule type="cellIs" dxfId="1898" priority="543" stopIfTrue="1" operator="equal">
      <formula>"Sin seguimiento"</formula>
    </cfRule>
  </conditionalFormatting>
  <conditionalFormatting sqref="BZ456:CA458 CA452:CA455">
    <cfRule type="cellIs" dxfId="1897" priority="544" stopIfTrue="1" operator="equal">
      <formula>"Sin iniciar"</formula>
    </cfRule>
  </conditionalFormatting>
  <conditionalFormatting sqref="BZ456:CA458 CA452:CA455">
    <cfRule type="cellIs" dxfId="1896" priority="545" stopIfTrue="1" operator="equal">
      <formula>"Vencida"</formula>
    </cfRule>
  </conditionalFormatting>
  <conditionalFormatting sqref="BZ456:CA458 CA452:CA455">
    <cfRule type="cellIs" dxfId="1895" priority="546" stopIfTrue="1" operator="equal">
      <formula>"En avance"</formula>
    </cfRule>
  </conditionalFormatting>
  <conditionalFormatting sqref="BZ456:CA458 CA452:CA455">
    <cfRule type="cellIs" dxfId="1894" priority="547" stopIfTrue="1" operator="equal">
      <formula>"Cumplida"</formula>
    </cfRule>
  </conditionalFormatting>
  <conditionalFormatting sqref="BZ452:BZ455">
    <cfRule type="cellIs" dxfId="1893" priority="548" stopIfTrue="1" operator="equal">
      <formula>"Sin iniciar"</formula>
    </cfRule>
  </conditionalFormatting>
  <conditionalFormatting sqref="BZ452:BZ455">
    <cfRule type="cellIs" dxfId="1892" priority="549" stopIfTrue="1" operator="equal">
      <formula>"Vencida"</formula>
    </cfRule>
  </conditionalFormatting>
  <conditionalFormatting sqref="BZ452:BZ455">
    <cfRule type="cellIs" dxfId="1891" priority="550" stopIfTrue="1" operator="equal">
      <formula>"En avance"</formula>
    </cfRule>
  </conditionalFormatting>
  <conditionalFormatting sqref="BZ452:BZ455">
    <cfRule type="cellIs" dxfId="1890" priority="551" stopIfTrue="1" operator="equal">
      <formula>"Cumplida"</formula>
    </cfRule>
  </conditionalFormatting>
  <conditionalFormatting sqref="CC452:CC458">
    <cfRule type="cellIs" dxfId="1889" priority="552" operator="equal">
      <formula>"Sin iniciar"</formula>
    </cfRule>
  </conditionalFormatting>
  <conditionalFormatting sqref="CC452:CC458">
    <cfRule type="cellIs" dxfId="1888" priority="553" operator="equal">
      <formula>"Vencida"</formula>
    </cfRule>
  </conditionalFormatting>
  <conditionalFormatting sqref="CC452:CC458">
    <cfRule type="cellIs" dxfId="1887" priority="554" operator="equal">
      <formula>"En avance"</formula>
    </cfRule>
  </conditionalFormatting>
  <conditionalFormatting sqref="CC452:CC458">
    <cfRule type="cellIs" dxfId="1886" priority="555" operator="equal">
      <formula>"Cumplida"</formula>
    </cfRule>
  </conditionalFormatting>
  <conditionalFormatting sqref="CN452:CN458">
    <cfRule type="cellIs" dxfId="1885" priority="556" operator="equal">
      <formula>"Vencida"</formula>
    </cfRule>
  </conditionalFormatting>
  <conditionalFormatting sqref="CN452:CN458">
    <cfRule type="cellIs" dxfId="1884" priority="557" operator="equal">
      <formula>"Sin iniciar"</formula>
    </cfRule>
  </conditionalFormatting>
  <conditionalFormatting sqref="CN452:CN458">
    <cfRule type="cellIs" dxfId="1883" priority="558" operator="equal">
      <formula>"En avance"</formula>
    </cfRule>
  </conditionalFormatting>
  <conditionalFormatting sqref="CN452:CN458">
    <cfRule type="cellIs" dxfId="1882" priority="559" operator="equal">
      <formula>"Cumplida"</formula>
    </cfRule>
  </conditionalFormatting>
  <conditionalFormatting sqref="BV459:BY459">
    <cfRule type="cellIs" dxfId="1881" priority="560" stopIfTrue="1" operator="equal">
      <formula>"Sin seguimiento"</formula>
    </cfRule>
  </conditionalFormatting>
  <conditionalFormatting sqref="BV459:BY459">
    <cfRule type="cellIs" dxfId="1880" priority="561" stopIfTrue="1" operator="equal">
      <formula>"Sin iniciar"</formula>
    </cfRule>
  </conditionalFormatting>
  <conditionalFormatting sqref="BV459:BY459">
    <cfRule type="cellIs" dxfId="1879" priority="562" stopIfTrue="1" operator="equal">
      <formula>"Vencida"</formula>
    </cfRule>
  </conditionalFormatting>
  <conditionalFormatting sqref="BV459:BY459">
    <cfRule type="cellIs" dxfId="1878" priority="563" stopIfTrue="1" operator="equal">
      <formula>"En avance"</formula>
    </cfRule>
  </conditionalFormatting>
  <conditionalFormatting sqref="BV459:BY459">
    <cfRule type="cellIs" dxfId="1877" priority="564" stopIfTrue="1" operator="equal">
      <formula>"Cumplida"</formula>
    </cfRule>
  </conditionalFormatting>
  <conditionalFormatting sqref="CQ459">
    <cfRule type="cellIs" dxfId="1876" priority="565" operator="equal">
      <formula>"Cerrado"</formula>
    </cfRule>
  </conditionalFormatting>
  <conditionalFormatting sqref="CQ459">
    <cfRule type="cellIs" dxfId="1875" priority="566" operator="equal">
      <formula>"Abierto"</formula>
    </cfRule>
  </conditionalFormatting>
  <conditionalFormatting sqref="CD459:CI459">
    <cfRule type="cellIs" dxfId="1874" priority="567" operator="equal">
      <formula>"Sin iniciar"</formula>
    </cfRule>
  </conditionalFormatting>
  <conditionalFormatting sqref="CD459:CI459">
    <cfRule type="cellIs" dxfId="1873" priority="568" operator="equal">
      <formula>"Vencida"</formula>
    </cfRule>
  </conditionalFormatting>
  <conditionalFormatting sqref="CD459:CI459">
    <cfRule type="cellIs" dxfId="1872" priority="569" operator="equal">
      <formula>"En avance"</formula>
    </cfRule>
  </conditionalFormatting>
  <conditionalFormatting sqref="CD459:CI459">
    <cfRule type="cellIs" dxfId="1871" priority="570" operator="equal">
      <formula>"Cumplida"</formula>
    </cfRule>
  </conditionalFormatting>
  <conditionalFormatting sqref="BZ459:CA459 CC459">
    <cfRule type="cellIs" dxfId="1870" priority="571" stopIfTrue="1" operator="equal">
      <formula>"Sin seguimiento"</formula>
    </cfRule>
  </conditionalFormatting>
  <conditionalFormatting sqref="BZ459:CA459 CC459">
    <cfRule type="cellIs" dxfId="1869" priority="572" stopIfTrue="1" operator="equal">
      <formula>"Sin iniciar"</formula>
    </cfRule>
  </conditionalFormatting>
  <conditionalFormatting sqref="BZ459:CA459 CC459">
    <cfRule type="cellIs" dxfId="1868" priority="573" stopIfTrue="1" operator="equal">
      <formula>"Vencida"</formula>
    </cfRule>
  </conditionalFormatting>
  <conditionalFormatting sqref="BZ459:CA459 CC459">
    <cfRule type="cellIs" dxfId="1867" priority="574" stopIfTrue="1" operator="equal">
      <formula>"En avance"</formula>
    </cfRule>
  </conditionalFormatting>
  <conditionalFormatting sqref="BZ459:CA459 CC459">
    <cfRule type="cellIs" dxfId="1866" priority="575" stopIfTrue="1" operator="equal">
      <formula>"Cumplida"</formula>
    </cfRule>
  </conditionalFormatting>
  <conditionalFormatting sqref="CB459">
    <cfRule type="cellIs" dxfId="1865" priority="576" stopIfTrue="1" operator="equal">
      <formula>"Sin iniciar"</formula>
    </cfRule>
  </conditionalFormatting>
  <conditionalFormatting sqref="CB459">
    <cfRule type="cellIs" dxfId="1864" priority="577" stopIfTrue="1" operator="equal">
      <formula>"Vencida"</formula>
    </cfRule>
  </conditionalFormatting>
  <conditionalFormatting sqref="CB459">
    <cfRule type="cellIs" dxfId="1863" priority="578" stopIfTrue="1" operator="equal">
      <formula>"En avance"</formula>
    </cfRule>
  </conditionalFormatting>
  <conditionalFormatting sqref="CB459">
    <cfRule type="cellIs" dxfId="1862" priority="579" stopIfTrue="1" operator="equal">
      <formula>"Cumplida"</formula>
    </cfRule>
  </conditionalFormatting>
  <conditionalFormatting sqref="CN459">
    <cfRule type="cellIs" dxfId="1861" priority="580" operator="equal">
      <formula>"Vencida"</formula>
    </cfRule>
  </conditionalFormatting>
  <conditionalFormatting sqref="CN459">
    <cfRule type="cellIs" dxfId="1860" priority="581" operator="equal">
      <formula>"Sin iniciar"</formula>
    </cfRule>
  </conditionalFormatting>
  <conditionalFormatting sqref="CN459">
    <cfRule type="cellIs" dxfId="1859" priority="582" operator="equal">
      <formula>"En avance"</formula>
    </cfRule>
  </conditionalFormatting>
  <conditionalFormatting sqref="CN459">
    <cfRule type="cellIs" dxfId="1858" priority="583" operator="equal">
      <formula>"Cumplida"</formula>
    </cfRule>
  </conditionalFormatting>
  <conditionalFormatting sqref="BV460:BV461">
    <cfRule type="cellIs" dxfId="1857" priority="584" stopIfTrue="1" operator="equal">
      <formula>"Sin seguimiento"</formula>
    </cfRule>
  </conditionalFormatting>
  <conditionalFormatting sqref="BV460:BV461">
    <cfRule type="cellIs" dxfId="1856" priority="585" stopIfTrue="1" operator="equal">
      <formula>"Sin iniciar"</formula>
    </cfRule>
  </conditionalFormatting>
  <conditionalFormatting sqref="BV460:BV461">
    <cfRule type="cellIs" dxfId="1855" priority="586" stopIfTrue="1" operator="equal">
      <formula>"Vencida"</formula>
    </cfRule>
  </conditionalFormatting>
  <conditionalFormatting sqref="BV460:BV461">
    <cfRule type="cellIs" dxfId="1854" priority="587" stopIfTrue="1" operator="equal">
      <formula>"En avance"</formula>
    </cfRule>
  </conditionalFormatting>
  <conditionalFormatting sqref="BV460:BV461">
    <cfRule type="cellIs" dxfId="1853" priority="588" stopIfTrue="1" operator="equal">
      <formula>"Cumplida"</formula>
    </cfRule>
  </conditionalFormatting>
  <conditionalFormatting sqref="CQ460:CQ461">
    <cfRule type="cellIs" dxfId="1852" priority="589" operator="equal">
      <formula>"Cerrado"</formula>
    </cfRule>
  </conditionalFormatting>
  <conditionalFormatting sqref="CQ460:CQ461">
    <cfRule type="cellIs" dxfId="1851" priority="590" operator="equal">
      <formula>"Abierto"</formula>
    </cfRule>
  </conditionalFormatting>
  <conditionalFormatting sqref="BX460:BY460">
    <cfRule type="cellIs" dxfId="1850" priority="591" operator="equal">
      <formula>"Sin iniciar"</formula>
    </cfRule>
  </conditionalFormatting>
  <conditionalFormatting sqref="BX460:BY460">
    <cfRule type="cellIs" dxfId="1849" priority="592" operator="equal">
      <formula>"Vencida"</formula>
    </cfRule>
  </conditionalFormatting>
  <conditionalFormatting sqref="BX460:BY460">
    <cfRule type="cellIs" dxfId="1848" priority="593" operator="equal">
      <formula>"En avance"</formula>
    </cfRule>
  </conditionalFormatting>
  <conditionalFormatting sqref="BX460:BY460">
    <cfRule type="cellIs" dxfId="1847" priority="594" operator="equal">
      <formula>"Cumplida"</formula>
    </cfRule>
  </conditionalFormatting>
  <conditionalFormatting sqref="BW460">
    <cfRule type="cellIs" dxfId="1846" priority="595" operator="equal">
      <formula>"Sin iniciar"</formula>
    </cfRule>
  </conditionalFormatting>
  <conditionalFormatting sqref="BW460">
    <cfRule type="cellIs" dxfId="1845" priority="596" operator="equal">
      <formula>"Vencida"</formula>
    </cfRule>
  </conditionalFormatting>
  <conditionalFormatting sqref="BW460">
    <cfRule type="cellIs" dxfId="1844" priority="597" operator="equal">
      <formula>"En avance"</formula>
    </cfRule>
  </conditionalFormatting>
  <conditionalFormatting sqref="BW460">
    <cfRule type="cellIs" dxfId="1843" priority="598" operator="equal">
      <formula>"Cumplida"</formula>
    </cfRule>
  </conditionalFormatting>
  <conditionalFormatting sqref="BX461:BY461">
    <cfRule type="cellIs" dxfId="1842" priority="599" operator="equal">
      <formula>"Sin iniciar"</formula>
    </cfRule>
  </conditionalFormatting>
  <conditionalFormatting sqref="BX461:BY461">
    <cfRule type="cellIs" dxfId="1841" priority="600" operator="equal">
      <formula>"Vencida"</formula>
    </cfRule>
  </conditionalFormatting>
  <conditionalFormatting sqref="BX461:BY461">
    <cfRule type="cellIs" dxfId="1840" priority="601" operator="equal">
      <formula>"En avance"</formula>
    </cfRule>
  </conditionalFormatting>
  <conditionalFormatting sqref="BX461:BY461">
    <cfRule type="cellIs" dxfId="1839" priority="602" operator="equal">
      <formula>"Cumplida"</formula>
    </cfRule>
  </conditionalFormatting>
  <conditionalFormatting sqref="BW461">
    <cfRule type="cellIs" dxfId="1838" priority="603" operator="equal">
      <formula>"Sin iniciar"</formula>
    </cfRule>
  </conditionalFormatting>
  <conditionalFormatting sqref="BW461">
    <cfRule type="cellIs" dxfId="1837" priority="604" operator="equal">
      <formula>"Vencida"</formula>
    </cfRule>
  </conditionalFormatting>
  <conditionalFormatting sqref="BW461">
    <cfRule type="cellIs" dxfId="1836" priority="605" operator="equal">
      <formula>"En avance"</formula>
    </cfRule>
  </conditionalFormatting>
  <conditionalFormatting sqref="BW461">
    <cfRule type="cellIs" dxfId="1835" priority="606" operator="equal">
      <formula>"Cumplida"</formula>
    </cfRule>
  </conditionalFormatting>
  <conditionalFormatting sqref="CD460:CI461">
    <cfRule type="cellIs" dxfId="1834" priority="607" operator="equal">
      <formula>"Sin iniciar"</formula>
    </cfRule>
  </conditionalFormatting>
  <conditionalFormatting sqref="CD460:CI461">
    <cfRule type="cellIs" dxfId="1833" priority="608" operator="equal">
      <formula>"Vencida"</formula>
    </cfRule>
  </conditionalFormatting>
  <conditionalFormatting sqref="CD460:CI461">
    <cfRule type="cellIs" dxfId="1832" priority="609" operator="equal">
      <formula>"En avance"</formula>
    </cfRule>
  </conditionalFormatting>
  <conditionalFormatting sqref="CD460:CI461">
    <cfRule type="cellIs" dxfId="1831" priority="610" operator="equal">
      <formula>"Cumplida"</formula>
    </cfRule>
  </conditionalFormatting>
  <conditionalFormatting sqref="CC460">
    <cfRule type="cellIs" dxfId="1830" priority="611" stopIfTrue="1" operator="equal">
      <formula>"Sin iniciar"</formula>
    </cfRule>
  </conditionalFormatting>
  <conditionalFormatting sqref="CC460">
    <cfRule type="cellIs" dxfId="1829" priority="612" stopIfTrue="1" operator="equal">
      <formula>"Vencida"</formula>
    </cfRule>
  </conditionalFormatting>
  <conditionalFormatting sqref="CC460">
    <cfRule type="cellIs" dxfId="1828" priority="613" stopIfTrue="1" operator="equal">
      <formula>"En avance"</formula>
    </cfRule>
  </conditionalFormatting>
  <conditionalFormatting sqref="CC460">
    <cfRule type="cellIs" dxfId="1827" priority="614" stopIfTrue="1" operator="equal">
      <formula>"Cumplida"</formula>
    </cfRule>
  </conditionalFormatting>
  <conditionalFormatting sqref="CC461">
    <cfRule type="cellIs" dxfId="1826" priority="615" stopIfTrue="1" operator="equal">
      <formula>"Sin iniciar"</formula>
    </cfRule>
  </conditionalFormatting>
  <conditionalFormatting sqref="CC461">
    <cfRule type="cellIs" dxfId="1825" priority="616" stopIfTrue="1" operator="equal">
      <formula>"Vencida"</formula>
    </cfRule>
  </conditionalFormatting>
  <conditionalFormatting sqref="CC461">
    <cfRule type="cellIs" dxfId="1824" priority="617" stopIfTrue="1" operator="equal">
      <formula>"En avance"</formula>
    </cfRule>
  </conditionalFormatting>
  <conditionalFormatting sqref="CC461">
    <cfRule type="cellIs" dxfId="1823" priority="618" stopIfTrue="1" operator="equal">
      <formula>"Cumplida"</formula>
    </cfRule>
  </conditionalFormatting>
  <conditionalFormatting sqref="CN460:CN461">
    <cfRule type="cellIs" dxfId="1822" priority="619" operator="equal">
      <formula>"Vencida"</formula>
    </cfRule>
  </conditionalFormatting>
  <conditionalFormatting sqref="CN460:CN461">
    <cfRule type="cellIs" dxfId="1821" priority="620" operator="equal">
      <formula>"Sin iniciar"</formula>
    </cfRule>
  </conditionalFormatting>
  <conditionalFormatting sqref="CN460:CN461">
    <cfRule type="cellIs" dxfId="1820" priority="621" operator="equal">
      <formula>"En avance"</formula>
    </cfRule>
  </conditionalFormatting>
  <conditionalFormatting sqref="CN460:CN461">
    <cfRule type="cellIs" dxfId="1819" priority="622" operator="equal">
      <formula>"Cumplida"</formula>
    </cfRule>
  </conditionalFormatting>
  <conditionalFormatting sqref="BV462:BV464">
    <cfRule type="cellIs" dxfId="1818" priority="623" stopIfTrue="1" operator="equal">
      <formula>"Sin seguimiento"</formula>
    </cfRule>
  </conditionalFormatting>
  <conditionalFormatting sqref="BV462:BV464">
    <cfRule type="cellIs" dxfId="1817" priority="624" stopIfTrue="1" operator="equal">
      <formula>"Sin iniciar"</formula>
    </cfRule>
  </conditionalFormatting>
  <conditionalFormatting sqref="BV462:BV464">
    <cfRule type="cellIs" dxfId="1816" priority="625" stopIfTrue="1" operator="equal">
      <formula>"Vencida"</formula>
    </cfRule>
  </conditionalFormatting>
  <conditionalFormatting sqref="BV462:BV464">
    <cfRule type="cellIs" dxfId="1815" priority="626" stopIfTrue="1" operator="equal">
      <formula>"En avance"</formula>
    </cfRule>
  </conditionalFormatting>
  <conditionalFormatting sqref="BV462:BV464">
    <cfRule type="cellIs" dxfId="1814" priority="627" stopIfTrue="1" operator="equal">
      <formula>"Cumplida"</formula>
    </cfRule>
  </conditionalFormatting>
  <conditionalFormatting sqref="CQ462:CQ464">
    <cfRule type="cellIs" dxfId="1813" priority="628" operator="equal">
      <formula>"Cerrado"</formula>
    </cfRule>
  </conditionalFormatting>
  <conditionalFormatting sqref="CQ462:CQ464">
    <cfRule type="cellIs" dxfId="1812" priority="629" operator="equal">
      <formula>"Abierto"</formula>
    </cfRule>
  </conditionalFormatting>
  <conditionalFormatting sqref="BW462:BY462">
    <cfRule type="cellIs" dxfId="1811" priority="630" stopIfTrue="1" operator="equal">
      <formula>"Sin iniciar"</formula>
    </cfRule>
  </conditionalFormatting>
  <conditionalFormatting sqref="BW462:BY462">
    <cfRule type="cellIs" dxfId="1810" priority="631" stopIfTrue="1" operator="equal">
      <formula>"Vencida"</formula>
    </cfRule>
  </conditionalFormatting>
  <conditionalFormatting sqref="BW462:BY462">
    <cfRule type="cellIs" dxfId="1809" priority="632" stopIfTrue="1" operator="equal">
      <formula>"En avance"</formula>
    </cfRule>
  </conditionalFormatting>
  <conditionalFormatting sqref="BW462:BY462">
    <cfRule type="cellIs" dxfId="1808" priority="633" stopIfTrue="1" operator="equal">
      <formula>"Cumplida"</formula>
    </cfRule>
  </conditionalFormatting>
  <conditionalFormatting sqref="BW463:BY463">
    <cfRule type="cellIs" dxfId="1807" priority="634" stopIfTrue="1" operator="equal">
      <formula>"Sin iniciar"</formula>
    </cfRule>
  </conditionalFormatting>
  <conditionalFormatting sqref="BW463:BY463">
    <cfRule type="cellIs" dxfId="1806" priority="635" stopIfTrue="1" operator="equal">
      <formula>"Vencida"</formula>
    </cfRule>
  </conditionalFormatting>
  <conditionalFormatting sqref="BW463:BY463">
    <cfRule type="cellIs" dxfId="1805" priority="636" stopIfTrue="1" operator="equal">
      <formula>"En avance"</formula>
    </cfRule>
  </conditionalFormatting>
  <conditionalFormatting sqref="BW463:BY463">
    <cfRule type="cellIs" dxfId="1804" priority="637" stopIfTrue="1" operator="equal">
      <formula>"Cumplida"</formula>
    </cfRule>
  </conditionalFormatting>
  <conditionalFormatting sqref="CD462:CI464">
    <cfRule type="cellIs" dxfId="1803" priority="638" operator="equal">
      <formula>"Sin iniciar"</formula>
    </cfRule>
  </conditionalFormatting>
  <conditionalFormatting sqref="CD462:CI464">
    <cfRule type="cellIs" dxfId="1802" priority="639" operator="equal">
      <formula>"Vencida"</formula>
    </cfRule>
  </conditionalFormatting>
  <conditionalFormatting sqref="CD462:CI464">
    <cfRule type="cellIs" dxfId="1801" priority="640" operator="equal">
      <formula>"En avance"</formula>
    </cfRule>
  </conditionalFormatting>
  <conditionalFormatting sqref="CD462:CI464">
    <cfRule type="cellIs" dxfId="1800" priority="641" operator="equal">
      <formula>"Cumplida"</formula>
    </cfRule>
  </conditionalFormatting>
  <conditionalFormatting sqref="BZ464">
    <cfRule type="cellIs" dxfId="1799" priority="642" stopIfTrue="1" operator="equal">
      <formula>"Sin iniciar"</formula>
    </cfRule>
  </conditionalFormatting>
  <conditionalFormatting sqref="BZ464">
    <cfRule type="cellIs" dxfId="1798" priority="643" stopIfTrue="1" operator="equal">
      <formula>"Vencida"</formula>
    </cfRule>
  </conditionalFormatting>
  <conditionalFormatting sqref="BZ464">
    <cfRule type="cellIs" dxfId="1797" priority="644" stopIfTrue="1" operator="equal">
      <formula>"En avance"</formula>
    </cfRule>
  </conditionalFormatting>
  <conditionalFormatting sqref="BZ464">
    <cfRule type="cellIs" dxfId="1796" priority="645" stopIfTrue="1" operator="equal">
      <formula>"Cumplida"</formula>
    </cfRule>
  </conditionalFormatting>
  <conditionalFormatting sqref="BX464:BY464">
    <cfRule type="cellIs" dxfId="1795" priority="646" operator="equal">
      <formula>"Sin iniciar"</formula>
    </cfRule>
  </conditionalFormatting>
  <conditionalFormatting sqref="BX464:BY464">
    <cfRule type="cellIs" dxfId="1794" priority="647" operator="equal">
      <formula>"Vencida"</formula>
    </cfRule>
  </conditionalFormatting>
  <conditionalFormatting sqref="BX464:BY464">
    <cfRule type="cellIs" dxfId="1793" priority="648" operator="equal">
      <formula>"En avance"</formula>
    </cfRule>
  </conditionalFormatting>
  <conditionalFormatting sqref="BX464:BY464">
    <cfRule type="cellIs" dxfId="1792" priority="649" operator="equal">
      <formula>"Cumplida"</formula>
    </cfRule>
  </conditionalFormatting>
  <conditionalFormatting sqref="BW464">
    <cfRule type="cellIs" dxfId="1791" priority="650" operator="equal">
      <formula>"Sin iniciar"</formula>
    </cfRule>
  </conditionalFormatting>
  <conditionalFormatting sqref="BW464">
    <cfRule type="cellIs" dxfId="1790" priority="651" operator="equal">
      <formula>"Vencida"</formula>
    </cfRule>
  </conditionalFormatting>
  <conditionalFormatting sqref="BW464">
    <cfRule type="cellIs" dxfId="1789" priority="652" operator="equal">
      <formula>"En avance"</formula>
    </cfRule>
  </conditionalFormatting>
  <conditionalFormatting sqref="BW464">
    <cfRule type="cellIs" dxfId="1788" priority="653" operator="equal">
      <formula>"Cumplida"</formula>
    </cfRule>
  </conditionalFormatting>
  <conditionalFormatting sqref="CB464">
    <cfRule type="cellIs" dxfId="1787" priority="654" stopIfTrue="1" operator="equal">
      <formula>"Sin iniciar"</formula>
    </cfRule>
  </conditionalFormatting>
  <conditionalFormatting sqref="CB464">
    <cfRule type="cellIs" dxfId="1786" priority="655" stopIfTrue="1" operator="equal">
      <formula>"Vencida"</formula>
    </cfRule>
  </conditionalFormatting>
  <conditionalFormatting sqref="CB464">
    <cfRule type="cellIs" dxfId="1785" priority="656" stopIfTrue="1" operator="equal">
      <formula>"En avance"</formula>
    </cfRule>
  </conditionalFormatting>
  <conditionalFormatting sqref="CB464">
    <cfRule type="cellIs" dxfId="1784" priority="657" stopIfTrue="1" operator="equal">
      <formula>"Cumplida"</formula>
    </cfRule>
  </conditionalFormatting>
  <conditionalFormatting sqref="CA464">
    <cfRule type="cellIs" dxfId="1783" priority="658" operator="equal">
      <formula>"Sin iniciar"</formula>
    </cfRule>
  </conditionalFormatting>
  <conditionalFormatting sqref="CA464">
    <cfRule type="cellIs" dxfId="1782" priority="659" operator="equal">
      <formula>"Vencida"</formula>
    </cfRule>
  </conditionalFormatting>
  <conditionalFormatting sqref="CA464">
    <cfRule type="cellIs" dxfId="1781" priority="660" operator="equal">
      <formula>"En avance"</formula>
    </cfRule>
  </conditionalFormatting>
  <conditionalFormatting sqref="CA464">
    <cfRule type="cellIs" dxfId="1780" priority="661" operator="equal">
      <formula>"Cumplida"</formula>
    </cfRule>
  </conditionalFormatting>
  <conditionalFormatting sqref="CC464">
    <cfRule type="cellIs" dxfId="1779" priority="662" operator="equal">
      <formula>"Sin iniciar"</formula>
    </cfRule>
  </conditionalFormatting>
  <conditionalFormatting sqref="CC464">
    <cfRule type="cellIs" dxfId="1778" priority="663" operator="equal">
      <formula>"Vencida"</formula>
    </cfRule>
  </conditionalFormatting>
  <conditionalFormatting sqref="CC464">
    <cfRule type="cellIs" dxfId="1777" priority="664" operator="equal">
      <formula>"En avance"</formula>
    </cfRule>
  </conditionalFormatting>
  <conditionalFormatting sqref="CC464">
    <cfRule type="cellIs" dxfId="1776" priority="665" operator="equal">
      <formula>"Cumplida"</formula>
    </cfRule>
  </conditionalFormatting>
  <conditionalFormatting sqref="CC462">
    <cfRule type="cellIs" dxfId="1775" priority="666" stopIfTrue="1" operator="equal">
      <formula>"Sin iniciar"</formula>
    </cfRule>
  </conditionalFormatting>
  <conditionalFormatting sqref="CC462">
    <cfRule type="cellIs" dxfId="1774" priority="667" stopIfTrue="1" operator="equal">
      <formula>"Vencida"</formula>
    </cfRule>
  </conditionalFormatting>
  <conditionalFormatting sqref="CC462">
    <cfRule type="cellIs" dxfId="1773" priority="668" stopIfTrue="1" operator="equal">
      <formula>"En avance"</formula>
    </cfRule>
  </conditionalFormatting>
  <conditionalFormatting sqref="CC462">
    <cfRule type="cellIs" dxfId="1772" priority="669" stopIfTrue="1" operator="equal">
      <formula>"Cumplida"</formula>
    </cfRule>
  </conditionalFormatting>
  <conditionalFormatting sqref="CC463">
    <cfRule type="cellIs" dxfId="1771" priority="670" stopIfTrue="1" operator="equal">
      <formula>"Sin iniciar"</formula>
    </cfRule>
  </conditionalFormatting>
  <conditionalFormatting sqref="CC463">
    <cfRule type="cellIs" dxfId="1770" priority="671" stopIfTrue="1" operator="equal">
      <formula>"Vencida"</formula>
    </cfRule>
  </conditionalFormatting>
  <conditionalFormatting sqref="CC463">
    <cfRule type="cellIs" dxfId="1769" priority="672" stopIfTrue="1" operator="equal">
      <formula>"En avance"</formula>
    </cfRule>
  </conditionalFormatting>
  <conditionalFormatting sqref="CC463">
    <cfRule type="cellIs" dxfId="1768" priority="673" stopIfTrue="1" operator="equal">
      <formula>"Cumplida"</formula>
    </cfRule>
  </conditionalFormatting>
  <conditionalFormatting sqref="CN462:CN464">
    <cfRule type="cellIs" dxfId="1767" priority="674" operator="equal">
      <formula>"Vencida"</formula>
    </cfRule>
  </conditionalFormatting>
  <conditionalFormatting sqref="CN462:CN464">
    <cfRule type="cellIs" dxfId="1766" priority="675" operator="equal">
      <formula>"Sin iniciar"</formula>
    </cfRule>
  </conditionalFormatting>
  <conditionalFormatting sqref="CN462:CN464">
    <cfRule type="cellIs" dxfId="1765" priority="676" operator="equal">
      <formula>"En avance"</formula>
    </cfRule>
  </conditionalFormatting>
  <conditionalFormatting sqref="CN462:CN464">
    <cfRule type="cellIs" dxfId="1764" priority="677" operator="equal">
      <formula>"Cumplida"</formula>
    </cfRule>
  </conditionalFormatting>
  <conditionalFormatting sqref="BV465:CA465 CC465">
    <cfRule type="cellIs" dxfId="1763" priority="678" stopIfTrue="1" operator="equal">
      <formula>"Sin seguimiento"</formula>
    </cfRule>
  </conditionalFormatting>
  <conditionalFormatting sqref="BV465:CA465 CC465">
    <cfRule type="cellIs" dxfId="1762" priority="679" stopIfTrue="1" operator="equal">
      <formula>"Sin iniciar"</formula>
    </cfRule>
  </conditionalFormatting>
  <conditionalFormatting sqref="BV465:CA465 CC465">
    <cfRule type="cellIs" dxfId="1761" priority="680" stopIfTrue="1" operator="equal">
      <formula>"Vencida"</formula>
    </cfRule>
  </conditionalFormatting>
  <conditionalFormatting sqref="BV465:CA465 CC465">
    <cfRule type="cellIs" dxfId="1760" priority="681" stopIfTrue="1" operator="equal">
      <formula>"En avance"</formula>
    </cfRule>
  </conditionalFormatting>
  <conditionalFormatting sqref="BV465:CA465 CC465">
    <cfRule type="cellIs" dxfId="1759" priority="682" stopIfTrue="1" operator="equal">
      <formula>"Cumplida"</formula>
    </cfRule>
  </conditionalFormatting>
  <conditionalFormatting sqref="CQ465">
    <cfRule type="cellIs" dxfId="1758" priority="683" operator="equal">
      <formula>"Cerrado"</formula>
    </cfRule>
  </conditionalFormatting>
  <conditionalFormatting sqref="CQ465">
    <cfRule type="cellIs" dxfId="1757" priority="684" operator="equal">
      <formula>"Abierto"</formula>
    </cfRule>
  </conditionalFormatting>
  <conditionalFormatting sqref="CD465:CI465">
    <cfRule type="cellIs" dxfId="1756" priority="685" operator="equal">
      <formula>"Sin iniciar"</formula>
    </cfRule>
  </conditionalFormatting>
  <conditionalFormatting sqref="CD465:CI465">
    <cfRule type="cellIs" dxfId="1755" priority="686" operator="equal">
      <formula>"Vencida"</formula>
    </cfRule>
  </conditionalFormatting>
  <conditionalFormatting sqref="CD465:CI465">
    <cfRule type="cellIs" dxfId="1754" priority="687" operator="equal">
      <formula>"En avance"</formula>
    </cfRule>
  </conditionalFormatting>
  <conditionalFormatting sqref="CD465:CI465">
    <cfRule type="cellIs" dxfId="1753" priority="688" operator="equal">
      <formula>"Cumplida"</formula>
    </cfRule>
  </conditionalFormatting>
  <conditionalFormatting sqref="CN465">
    <cfRule type="cellIs" dxfId="1752" priority="689" operator="equal">
      <formula>"Vencida"</formula>
    </cfRule>
  </conditionalFormatting>
  <conditionalFormatting sqref="CN465">
    <cfRule type="cellIs" dxfId="1751" priority="690" operator="equal">
      <formula>"Sin iniciar"</formula>
    </cfRule>
  </conditionalFormatting>
  <conditionalFormatting sqref="CN465">
    <cfRule type="cellIs" dxfId="1750" priority="691" operator="equal">
      <formula>"En avance"</formula>
    </cfRule>
  </conditionalFormatting>
  <conditionalFormatting sqref="CN465">
    <cfRule type="cellIs" dxfId="1749" priority="692" operator="equal">
      <formula>"Cumplida"</formula>
    </cfRule>
  </conditionalFormatting>
  <conditionalFormatting sqref="BV466:BV470 CA466:CA468">
    <cfRule type="cellIs" dxfId="1748" priority="693" stopIfTrue="1" operator="equal">
      <formula>"Sin seguimiento"</formula>
    </cfRule>
  </conditionalFormatting>
  <conditionalFormatting sqref="BV466:BV470 CA466:CA468">
    <cfRule type="cellIs" dxfId="1747" priority="694" stopIfTrue="1" operator="equal">
      <formula>"Sin iniciar"</formula>
    </cfRule>
  </conditionalFormatting>
  <conditionalFormatting sqref="BV466:BV470 CA466:CA468">
    <cfRule type="cellIs" dxfId="1746" priority="695" stopIfTrue="1" operator="equal">
      <formula>"Vencida"</formula>
    </cfRule>
  </conditionalFormatting>
  <conditionalFormatting sqref="BV466:BV470 CA466:CA468">
    <cfRule type="cellIs" dxfId="1745" priority="696" stopIfTrue="1" operator="equal">
      <formula>"En avance"</formula>
    </cfRule>
  </conditionalFormatting>
  <conditionalFormatting sqref="BV466:BV470 CA466:CA468">
    <cfRule type="cellIs" dxfId="1744" priority="697" stopIfTrue="1" operator="equal">
      <formula>"Cumplida"</formula>
    </cfRule>
  </conditionalFormatting>
  <conditionalFormatting sqref="CQ466:CQ470">
    <cfRule type="cellIs" dxfId="1743" priority="698" operator="equal">
      <formula>"Cerrado"</formula>
    </cfRule>
  </conditionalFormatting>
  <conditionalFormatting sqref="CQ466:CQ470">
    <cfRule type="cellIs" dxfId="1742" priority="699" operator="equal">
      <formula>"Abierto"</formula>
    </cfRule>
  </conditionalFormatting>
  <conditionalFormatting sqref="CD466:CI470">
    <cfRule type="cellIs" dxfId="1741" priority="700" operator="equal">
      <formula>"Sin iniciar"</formula>
    </cfRule>
  </conditionalFormatting>
  <conditionalFormatting sqref="CD466:CI470">
    <cfRule type="cellIs" dxfId="1740" priority="701" operator="equal">
      <formula>"Vencida"</formula>
    </cfRule>
  </conditionalFormatting>
  <conditionalFormatting sqref="CD466:CI470">
    <cfRule type="cellIs" dxfId="1739" priority="702" operator="equal">
      <formula>"En avance"</formula>
    </cfRule>
  </conditionalFormatting>
  <conditionalFormatting sqref="CD466:CI470">
    <cfRule type="cellIs" dxfId="1738" priority="703" operator="equal">
      <formula>"Cumplida"</formula>
    </cfRule>
  </conditionalFormatting>
  <conditionalFormatting sqref="BZ466:BZ470">
    <cfRule type="cellIs" dxfId="1737" priority="704" stopIfTrue="1" operator="equal">
      <formula>"Sin iniciar"</formula>
    </cfRule>
  </conditionalFormatting>
  <conditionalFormatting sqref="BZ466:BZ470">
    <cfRule type="cellIs" dxfId="1736" priority="705" stopIfTrue="1" operator="equal">
      <formula>"Vencida"</formula>
    </cfRule>
  </conditionalFormatting>
  <conditionalFormatting sqref="BZ466:BZ470">
    <cfRule type="cellIs" dxfId="1735" priority="706" stopIfTrue="1" operator="equal">
      <formula>"En avance"</formula>
    </cfRule>
  </conditionalFormatting>
  <conditionalFormatting sqref="BZ466:BZ470">
    <cfRule type="cellIs" dxfId="1734" priority="707" stopIfTrue="1" operator="equal">
      <formula>"Cumplida"</formula>
    </cfRule>
  </conditionalFormatting>
  <conditionalFormatting sqref="BW466:BY470">
    <cfRule type="cellIs" dxfId="1733" priority="708" stopIfTrue="1" operator="equal">
      <formula>"Sin seguimiento"</formula>
    </cfRule>
  </conditionalFormatting>
  <conditionalFormatting sqref="BW466:BY470">
    <cfRule type="cellIs" dxfId="1732" priority="709" stopIfTrue="1" operator="equal">
      <formula>"Sin iniciar"</formula>
    </cfRule>
  </conditionalFormatting>
  <conditionalFormatting sqref="BW466:BY470">
    <cfRule type="cellIs" dxfId="1731" priority="710" stopIfTrue="1" operator="equal">
      <formula>"Vencida"</formula>
    </cfRule>
  </conditionalFormatting>
  <conditionalFormatting sqref="BW466:BY470">
    <cfRule type="cellIs" dxfId="1730" priority="711" stopIfTrue="1" operator="equal">
      <formula>"En avance"</formula>
    </cfRule>
  </conditionalFormatting>
  <conditionalFormatting sqref="BW466:BY470">
    <cfRule type="cellIs" dxfId="1729" priority="712" stopIfTrue="1" operator="equal">
      <formula>"Cumplida"</formula>
    </cfRule>
  </conditionalFormatting>
  <conditionalFormatting sqref="CB466:CB470">
    <cfRule type="cellIs" dxfId="1728" priority="713" stopIfTrue="1" operator="equal">
      <formula>"Sin iniciar"</formula>
    </cfRule>
  </conditionalFormatting>
  <conditionalFormatting sqref="CB466:CB470">
    <cfRule type="cellIs" dxfId="1727" priority="714" stopIfTrue="1" operator="equal">
      <formula>"Vencida"</formula>
    </cfRule>
  </conditionalFormatting>
  <conditionalFormatting sqref="CB466:CB470">
    <cfRule type="cellIs" dxfId="1726" priority="715" stopIfTrue="1" operator="equal">
      <formula>"En avance"</formula>
    </cfRule>
  </conditionalFormatting>
  <conditionalFormatting sqref="CB466:CB470">
    <cfRule type="cellIs" dxfId="1725" priority="716" stopIfTrue="1" operator="equal">
      <formula>"Cumplida"</formula>
    </cfRule>
  </conditionalFormatting>
  <conditionalFormatting sqref="CC466">
    <cfRule type="cellIs" dxfId="1724" priority="717" operator="equal">
      <formula>"Sin iniciar"</formula>
    </cfRule>
  </conditionalFormatting>
  <conditionalFormatting sqref="CC466">
    <cfRule type="cellIs" dxfId="1723" priority="718" operator="equal">
      <formula>"Vencida"</formula>
    </cfRule>
  </conditionalFormatting>
  <conditionalFormatting sqref="CC466">
    <cfRule type="cellIs" dxfId="1722" priority="719" operator="equal">
      <formula>"En avance"</formula>
    </cfRule>
  </conditionalFormatting>
  <conditionalFormatting sqref="CC466">
    <cfRule type="cellIs" dxfId="1721" priority="720" operator="equal">
      <formula>"Cumplida"</formula>
    </cfRule>
  </conditionalFormatting>
  <conditionalFormatting sqref="CC467">
    <cfRule type="cellIs" dxfId="1720" priority="721" operator="equal">
      <formula>"Sin iniciar"</formula>
    </cfRule>
  </conditionalFormatting>
  <conditionalFormatting sqref="CC467">
    <cfRule type="cellIs" dxfId="1719" priority="722" operator="equal">
      <formula>"Vencida"</formula>
    </cfRule>
  </conditionalFormatting>
  <conditionalFormatting sqref="CC467">
    <cfRule type="cellIs" dxfId="1718" priority="723" operator="equal">
      <formula>"En avance"</formula>
    </cfRule>
  </conditionalFormatting>
  <conditionalFormatting sqref="CC467">
    <cfRule type="cellIs" dxfId="1717" priority="724" operator="equal">
      <formula>"Cumplida"</formula>
    </cfRule>
  </conditionalFormatting>
  <conditionalFormatting sqref="CC468">
    <cfRule type="cellIs" dxfId="1716" priority="725" operator="equal">
      <formula>"Sin iniciar"</formula>
    </cfRule>
  </conditionalFormatting>
  <conditionalFormatting sqref="CC468">
    <cfRule type="cellIs" dxfId="1715" priority="726" operator="equal">
      <formula>"Vencida"</formula>
    </cfRule>
  </conditionalFormatting>
  <conditionalFormatting sqref="CC468">
    <cfRule type="cellIs" dxfId="1714" priority="727" operator="equal">
      <formula>"En avance"</formula>
    </cfRule>
  </conditionalFormatting>
  <conditionalFormatting sqref="CC468">
    <cfRule type="cellIs" dxfId="1713" priority="728" operator="equal">
      <formula>"Cumplida"</formula>
    </cfRule>
  </conditionalFormatting>
  <conditionalFormatting sqref="CC469">
    <cfRule type="cellIs" dxfId="1712" priority="729" operator="equal">
      <formula>"Sin iniciar"</formula>
    </cfRule>
  </conditionalFormatting>
  <conditionalFormatting sqref="CC469">
    <cfRule type="cellIs" dxfId="1711" priority="730" operator="equal">
      <formula>"Vencida"</formula>
    </cfRule>
  </conditionalFormatting>
  <conditionalFormatting sqref="CC469">
    <cfRule type="cellIs" dxfId="1710" priority="731" operator="equal">
      <formula>"En avance"</formula>
    </cfRule>
  </conditionalFormatting>
  <conditionalFormatting sqref="CC469">
    <cfRule type="cellIs" dxfId="1709" priority="732" operator="equal">
      <formula>"Cumplida"</formula>
    </cfRule>
  </conditionalFormatting>
  <conditionalFormatting sqref="CC470">
    <cfRule type="cellIs" dxfId="1708" priority="733" operator="equal">
      <formula>"Sin iniciar"</formula>
    </cfRule>
  </conditionalFormatting>
  <conditionalFormatting sqref="CC470">
    <cfRule type="cellIs" dxfId="1707" priority="734" operator="equal">
      <formula>"Vencida"</formula>
    </cfRule>
  </conditionalFormatting>
  <conditionalFormatting sqref="CC470">
    <cfRule type="cellIs" dxfId="1706" priority="735" operator="equal">
      <formula>"En avance"</formula>
    </cfRule>
  </conditionalFormatting>
  <conditionalFormatting sqref="CC470">
    <cfRule type="cellIs" dxfId="1705" priority="736" operator="equal">
      <formula>"Cumplida"</formula>
    </cfRule>
  </conditionalFormatting>
  <conditionalFormatting sqref="CN466:CN470">
    <cfRule type="cellIs" dxfId="1704" priority="737" operator="equal">
      <formula>"Vencida"</formula>
    </cfRule>
  </conditionalFormatting>
  <conditionalFormatting sqref="CN466:CN470">
    <cfRule type="cellIs" dxfId="1703" priority="738" operator="equal">
      <formula>"Sin iniciar"</formula>
    </cfRule>
  </conditionalFormatting>
  <conditionalFormatting sqref="CN466:CN470">
    <cfRule type="cellIs" dxfId="1702" priority="739" operator="equal">
      <formula>"En avance"</formula>
    </cfRule>
  </conditionalFormatting>
  <conditionalFormatting sqref="CN466:CN470">
    <cfRule type="cellIs" dxfId="1701" priority="740" operator="equal">
      <formula>"Cumplida"</formula>
    </cfRule>
  </conditionalFormatting>
  <conditionalFormatting sqref="BV471:CA471 BV472 CC471">
    <cfRule type="cellIs" dxfId="1700" priority="741" stopIfTrue="1" operator="equal">
      <formula>"Sin seguimiento"</formula>
    </cfRule>
  </conditionalFormatting>
  <conditionalFormatting sqref="BV471:CA471 BV472 CC471">
    <cfRule type="cellIs" dxfId="1699" priority="742" stopIfTrue="1" operator="equal">
      <formula>"Sin iniciar"</formula>
    </cfRule>
  </conditionalFormatting>
  <conditionalFormatting sqref="BV471:CA471 BV472 CC471">
    <cfRule type="cellIs" dxfId="1698" priority="743" stopIfTrue="1" operator="equal">
      <formula>"Vencida"</formula>
    </cfRule>
  </conditionalFormatting>
  <conditionalFormatting sqref="BV471:CA471 BV472 CC471">
    <cfRule type="cellIs" dxfId="1697" priority="744" stopIfTrue="1" operator="equal">
      <formula>"En avance"</formula>
    </cfRule>
  </conditionalFormatting>
  <conditionalFormatting sqref="BV471:CA471 BV472 CC471">
    <cfRule type="cellIs" dxfId="1696" priority="745" stopIfTrue="1" operator="equal">
      <formula>"Cumplida"</formula>
    </cfRule>
  </conditionalFormatting>
  <conditionalFormatting sqref="CQ471:CQ472">
    <cfRule type="cellIs" dxfId="1695" priority="746" operator="equal">
      <formula>"Cerrado"</formula>
    </cfRule>
  </conditionalFormatting>
  <conditionalFormatting sqref="CQ471:CQ472">
    <cfRule type="cellIs" dxfId="1694" priority="747" operator="equal">
      <formula>"Abierto"</formula>
    </cfRule>
  </conditionalFormatting>
  <conditionalFormatting sqref="BW472:BY472">
    <cfRule type="cellIs" dxfId="1693" priority="748" stopIfTrue="1" operator="equal">
      <formula>"Sin iniciar"</formula>
    </cfRule>
  </conditionalFormatting>
  <conditionalFormatting sqref="BW472:BY472">
    <cfRule type="cellIs" dxfId="1692" priority="749" stopIfTrue="1" operator="equal">
      <formula>"Vencida"</formula>
    </cfRule>
  </conditionalFormatting>
  <conditionalFormatting sqref="BW472:BY472">
    <cfRule type="cellIs" dxfId="1691" priority="750" stopIfTrue="1" operator="equal">
      <formula>"En avance"</formula>
    </cfRule>
  </conditionalFormatting>
  <conditionalFormatting sqref="BW472:BY472">
    <cfRule type="cellIs" dxfId="1690" priority="751" stopIfTrue="1" operator="equal">
      <formula>"Cumplida"</formula>
    </cfRule>
  </conditionalFormatting>
  <conditionalFormatting sqref="CD471:CI472">
    <cfRule type="cellIs" dxfId="1689" priority="752" operator="equal">
      <formula>"Sin iniciar"</formula>
    </cfRule>
  </conditionalFormatting>
  <conditionalFormatting sqref="CD471:CI472">
    <cfRule type="cellIs" dxfId="1688" priority="753" operator="equal">
      <formula>"Vencida"</formula>
    </cfRule>
  </conditionalFormatting>
  <conditionalFormatting sqref="CD471:CI472">
    <cfRule type="cellIs" dxfId="1687" priority="754" operator="equal">
      <formula>"En avance"</formula>
    </cfRule>
  </conditionalFormatting>
  <conditionalFormatting sqref="CD471:CI472">
    <cfRule type="cellIs" dxfId="1686" priority="755" operator="equal">
      <formula>"Cumplida"</formula>
    </cfRule>
  </conditionalFormatting>
  <conditionalFormatting sqref="CC472">
    <cfRule type="cellIs" dxfId="1685" priority="756" stopIfTrue="1" operator="equal">
      <formula>"Sin iniciar"</formula>
    </cfRule>
  </conditionalFormatting>
  <conditionalFormatting sqref="CC472">
    <cfRule type="cellIs" dxfId="1684" priority="757" stopIfTrue="1" operator="equal">
      <formula>"Vencida"</formula>
    </cfRule>
  </conditionalFormatting>
  <conditionalFormatting sqref="CC472">
    <cfRule type="cellIs" dxfId="1683" priority="758" stopIfTrue="1" operator="equal">
      <formula>"En avance"</formula>
    </cfRule>
  </conditionalFormatting>
  <conditionalFormatting sqref="CC472">
    <cfRule type="cellIs" dxfId="1682" priority="759" stopIfTrue="1" operator="equal">
      <formula>"Cumplida"</formula>
    </cfRule>
  </conditionalFormatting>
  <conditionalFormatting sqref="CN471:CN472">
    <cfRule type="cellIs" dxfId="1681" priority="760" operator="equal">
      <formula>"Vencida"</formula>
    </cfRule>
  </conditionalFormatting>
  <conditionalFormatting sqref="CN471:CN472">
    <cfRule type="cellIs" dxfId="1680" priority="761" operator="equal">
      <formula>"Sin iniciar"</formula>
    </cfRule>
  </conditionalFormatting>
  <conditionalFormatting sqref="CN471:CN472">
    <cfRule type="cellIs" dxfId="1679" priority="762" operator="equal">
      <formula>"En avance"</formula>
    </cfRule>
  </conditionalFormatting>
  <conditionalFormatting sqref="CN471:CN472">
    <cfRule type="cellIs" dxfId="1678" priority="763" operator="equal">
      <formula>"Cumplida"</formula>
    </cfRule>
  </conditionalFormatting>
  <conditionalFormatting sqref="BV473 BV474:BY474 CA473 CC473">
    <cfRule type="cellIs" dxfId="1677" priority="764" stopIfTrue="1" operator="equal">
      <formula>"Sin seguimiento"</formula>
    </cfRule>
  </conditionalFormatting>
  <conditionalFormatting sqref="BV473 BV474:BY474 CA473 CC473">
    <cfRule type="cellIs" dxfId="1676" priority="765" stopIfTrue="1" operator="equal">
      <formula>"Sin iniciar"</formula>
    </cfRule>
  </conditionalFormatting>
  <conditionalFormatting sqref="BV473 BV474:BY474 CA473 CC473">
    <cfRule type="cellIs" dxfId="1675" priority="766" stopIfTrue="1" operator="equal">
      <formula>"Vencida"</formula>
    </cfRule>
  </conditionalFormatting>
  <conditionalFormatting sqref="BV473 BV474:BY474 CA473 CC473">
    <cfRule type="cellIs" dxfId="1674" priority="767" stopIfTrue="1" operator="equal">
      <formula>"En avance"</formula>
    </cfRule>
  </conditionalFormatting>
  <conditionalFormatting sqref="BV473 BV474:BY474 CA473 CC473">
    <cfRule type="cellIs" dxfId="1673" priority="768" stopIfTrue="1" operator="equal">
      <formula>"Cumplida"</formula>
    </cfRule>
  </conditionalFormatting>
  <conditionalFormatting sqref="CQ473:CQ474">
    <cfRule type="cellIs" dxfId="1672" priority="769" operator="equal">
      <formula>"Cerrado"</formula>
    </cfRule>
  </conditionalFormatting>
  <conditionalFormatting sqref="CQ473:CQ474">
    <cfRule type="cellIs" dxfId="1671" priority="770" operator="equal">
      <formula>"Abierto"</formula>
    </cfRule>
  </conditionalFormatting>
  <conditionalFormatting sqref="CD473:CI474">
    <cfRule type="cellIs" dxfId="1670" priority="771" operator="equal">
      <formula>"Sin iniciar"</formula>
    </cfRule>
  </conditionalFormatting>
  <conditionalFormatting sqref="CD473:CI474">
    <cfRule type="cellIs" dxfId="1669" priority="772" operator="equal">
      <formula>"Vencida"</formula>
    </cfRule>
  </conditionalFormatting>
  <conditionalFormatting sqref="CD473:CI474">
    <cfRule type="cellIs" dxfId="1668" priority="773" operator="equal">
      <formula>"En avance"</formula>
    </cfRule>
  </conditionalFormatting>
  <conditionalFormatting sqref="CD473:CI474">
    <cfRule type="cellIs" dxfId="1667" priority="774" operator="equal">
      <formula>"Cumplida"</formula>
    </cfRule>
  </conditionalFormatting>
  <conditionalFormatting sqref="BZ473">
    <cfRule type="cellIs" dxfId="1666" priority="775" stopIfTrue="1" operator="equal">
      <formula>"Sin iniciar"</formula>
    </cfRule>
  </conditionalFormatting>
  <conditionalFormatting sqref="BZ473">
    <cfRule type="cellIs" dxfId="1665" priority="776" stopIfTrue="1" operator="equal">
      <formula>"Vencida"</formula>
    </cfRule>
  </conditionalFormatting>
  <conditionalFormatting sqref="BZ473">
    <cfRule type="cellIs" dxfId="1664" priority="777" stopIfTrue="1" operator="equal">
      <formula>"En avance"</formula>
    </cfRule>
  </conditionalFormatting>
  <conditionalFormatting sqref="BZ473">
    <cfRule type="cellIs" dxfId="1663" priority="778" stopIfTrue="1" operator="equal">
      <formula>"Cumplida"</formula>
    </cfRule>
  </conditionalFormatting>
  <conditionalFormatting sqref="BW473:BY473">
    <cfRule type="cellIs" dxfId="1662" priority="779" stopIfTrue="1" operator="equal">
      <formula>"Sin iniciar"</formula>
    </cfRule>
  </conditionalFormatting>
  <conditionalFormatting sqref="BW473:BY473">
    <cfRule type="cellIs" dxfId="1661" priority="780" stopIfTrue="1" operator="equal">
      <formula>"Vencida"</formula>
    </cfRule>
  </conditionalFormatting>
  <conditionalFormatting sqref="BW473:BY473">
    <cfRule type="cellIs" dxfId="1660" priority="781" stopIfTrue="1" operator="equal">
      <formula>"En avance"</formula>
    </cfRule>
  </conditionalFormatting>
  <conditionalFormatting sqref="BW473:BY473">
    <cfRule type="cellIs" dxfId="1659" priority="782" stopIfTrue="1" operator="equal">
      <formula>"Cumplida"</formula>
    </cfRule>
  </conditionalFormatting>
  <conditionalFormatting sqref="CB473">
    <cfRule type="cellIs" dxfId="1658" priority="783" stopIfTrue="1" operator="equal">
      <formula>"Sin iniciar"</formula>
    </cfRule>
  </conditionalFormatting>
  <conditionalFormatting sqref="CB473">
    <cfRule type="cellIs" dxfId="1657" priority="784" stopIfTrue="1" operator="equal">
      <formula>"Vencida"</formula>
    </cfRule>
  </conditionalFormatting>
  <conditionalFormatting sqref="CB473">
    <cfRule type="cellIs" dxfId="1656" priority="785" stopIfTrue="1" operator="equal">
      <formula>"En avance"</formula>
    </cfRule>
  </conditionalFormatting>
  <conditionalFormatting sqref="CB473">
    <cfRule type="cellIs" dxfId="1655" priority="786" stopIfTrue="1" operator="equal">
      <formula>"Cumplida"</formula>
    </cfRule>
  </conditionalFormatting>
  <conditionalFormatting sqref="BZ474:CA474">
    <cfRule type="cellIs" dxfId="1654" priority="787" stopIfTrue="1" operator="equal">
      <formula>"Sin seguimiento"</formula>
    </cfRule>
  </conditionalFormatting>
  <conditionalFormatting sqref="BZ474:CA474">
    <cfRule type="cellIs" dxfId="1653" priority="788" stopIfTrue="1" operator="equal">
      <formula>"Sin iniciar"</formula>
    </cfRule>
  </conditionalFormatting>
  <conditionalFormatting sqref="BZ474:CA474">
    <cfRule type="cellIs" dxfId="1652" priority="789" stopIfTrue="1" operator="equal">
      <formula>"Vencida"</formula>
    </cfRule>
  </conditionalFormatting>
  <conditionalFormatting sqref="BZ474:CA474">
    <cfRule type="cellIs" dxfId="1651" priority="790" stopIfTrue="1" operator="equal">
      <formula>"En avance"</formula>
    </cfRule>
  </conditionalFormatting>
  <conditionalFormatting sqref="BZ474:CA474">
    <cfRule type="cellIs" dxfId="1650" priority="791" stopIfTrue="1" operator="equal">
      <formula>"Cumplida"</formula>
    </cfRule>
  </conditionalFormatting>
  <conditionalFormatting sqref="CC474">
    <cfRule type="cellIs" dxfId="1649" priority="792" operator="equal">
      <formula>"Sin iniciar"</formula>
    </cfRule>
  </conditionalFormatting>
  <conditionalFormatting sqref="CC474">
    <cfRule type="cellIs" dxfId="1648" priority="793" operator="equal">
      <formula>"Vencida"</formula>
    </cfRule>
  </conditionalFormatting>
  <conditionalFormatting sqref="CC474">
    <cfRule type="cellIs" dxfId="1647" priority="794" operator="equal">
      <formula>"En avance"</formula>
    </cfRule>
  </conditionalFormatting>
  <conditionalFormatting sqref="CC474">
    <cfRule type="cellIs" dxfId="1646" priority="795" operator="equal">
      <formula>"Cumplida"</formula>
    </cfRule>
  </conditionalFormatting>
  <conditionalFormatting sqref="CN473:CN474">
    <cfRule type="cellIs" dxfId="1645" priority="796" operator="equal">
      <formula>"Vencida"</formula>
    </cfRule>
  </conditionalFormatting>
  <conditionalFormatting sqref="CN473:CN474">
    <cfRule type="cellIs" dxfId="1644" priority="797" operator="equal">
      <formula>"Sin iniciar"</formula>
    </cfRule>
  </conditionalFormatting>
  <conditionalFormatting sqref="CN473:CN474">
    <cfRule type="cellIs" dxfId="1643" priority="798" operator="equal">
      <formula>"En avance"</formula>
    </cfRule>
  </conditionalFormatting>
  <conditionalFormatting sqref="CN473:CN474">
    <cfRule type="cellIs" dxfId="1642" priority="799" operator="equal">
      <formula>"Cumplida"</formula>
    </cfRule>
  </conditionalFormatting>
  <conditionalFormatting sqref="BV475:BY478">
    <cfRule type="cellIs" dxfId="1641" priority="800" stopIfTrue="1" operator="equal">
      <formula>"Sin seguimiento"</formula>
    </cfRule>
  </conditionalFormatting>
  <conditionalFormatting sqref="BV475:BY478">
    <cfRule type="cellIs" dxfId="1640" priority="801" stopIfTrue="1" operator="equal">
      <formula>"Sin iniciar"</formula>
    </cfRule>
  </conditionalFormatting>
  <conditionalFormatting sqref="BV475:BY478">
    <cfRule type="cellIs" dxfId="1639" priority="802" stopIfTrue="1" operator="equal">
      <formula>"Vencida"</formula>
    </cfRule>
  </conditionalFormatting>
  <conditionalFormatting sqref="BV475:BY478">
    <cfRule type="cellIs" dxfId="1638" priority="803" stopIfTrue="1" operator="equal">
      <formula>"En avance"</formula>
    </cfRule>
  </conditionalFormatting>
  <conditionalFormatting sqref="BV475:BY478">
    <cfRule type="cellIs" dxfId="1637" priority="804" stopIfTrue="1" operator="equal">
      <formula>"Cumplida"</formula>
    </cfRule>
  </conditionalFormatting>
  <conditionalFormatting sqref="CQ475:CQ478">
    <cfRule type="cellIs" dxfId="1636" priority="805" operator="equal">
      <formula>"Cerrado"</formula>
    </cfRule>
  </conditionalFormatting>
  <conditionalFormatting sqref="CQ475:CQ478">
    <cfRule type="cellIs" dxfId="1635" priority="806" operator="equal">
      <formula>"Abierto"</formula>
    </cfRule>
  </conditionalFormatting>
  <conditionalFormatting sqref="CD475:CI478">
    <cfRule type="cellIs" dxfId="1634" priority="807" operator="equal">
      <formula>"Sin iniciar"</formula>
    </cfRule>
  </conditionalFormatting>
  <conditionalFormatting sqref="CD475:CI478">
    <cfRule type="cellIs" dxfId="1633" priority="808" operator="equal">
      <formula>"Vencida"</formula>
    </cfRule>
  </conditionalFormatting>
  <conditionalFormatting sqref="CD475:CI478">
    <cfRule type="cellIs" dxfId="1632" priority="809" operator="equal">
      <formula>"En avance"</formula>
    </cfRule>
  </conditionalFormatting>
  <conditionalFormatting sqref="CD475:CI478">
    <cfRule type="cellIs" dxfId="1631" priority="810" operator="equal">
      <formula>"Cumplida"</formula>
    </cfRule>
  </conditionalFormatting>
  <conditionalFormatting sqref="BZ475:BZ478 CB475:CC478">
    <cfRule type="cellIs" dxfId="1630" priority="811" stopIfTrue="1" operator="equal">
      <formula>"Sin seguimiento"</formula>
    </cfRule>
  </conditionalFormatting>
  <conditionalFormatting sqref="BZ475:BZ478 CB475:CC478">
    <cfRule type="cellIs" dxfId="1629" priority="812" stopIfTrue="1" operator="equal">
      <formula>"Sin iniciar"</formula>
    </cfRule>
  </conditionalFormatting>
  <conditionalFormatting sqref="BZ475:BZ478 CB475:CC478">
    <cfRule type="cellIs" dxfId="1628" priority="813" stopIfTrue="1" operator="equal">
      <formula>"Vencida"</formula>
    </cfRule>
  </conditionalFormatting>
  <conditionalFormatting sqref="BZ475:BZ478 CB475:CC478">
    <cfRule type="cellIs" dxfId="1627" priority="814" stopIfTrue="1" operator="equal">
      <formula>"En avance"</formula>
    </cfRule>
  </conditionalFormatting>
  <conditionalFormatting sqref="BZ475:BZ478 CB475:CC478">
    <cfRule type="cellIs" dxfId="1626" priority="815" stopIfTrue="1" operator="equal">
      <formula>"Cumplida"</formula>
    </cfRule>
  </conditionalFormatting>
  <conditionalFormatting sqref="CN475:CN478">
    <cfRule type="cellIs" dxfId="1625" priority="816" operator="equal">
      <formula>"Vencida"</formula>
    </cfRule>
  </conditionalFormatting>
  <conditionalFormatting sqref="CN475:CN478">
    <cfRule type="cellIs" dxfId="1624" priority="817" operator="equal">
      <formula>"Sin iniciar"</formula>
    </cfRule>
  </conditionalFormatting>
  <conditionalFormatting sqref="CN475:CN478">
    <cfRule type="cellIs" dxfId="1623" priority="818" operator="equal">
      <formula>"En avance"</formula>
    </cfRule>
  </conditionalFormatting>
  <conditionalFormatting sqref="CN475:CN478">
    <cfRule type="cellIs" dxfId="1622" priority="819" operator="equal">
      <formula>"Cumplida"</formula>
    </cfRule>
  </conditionalFormatting>
  <conditionalFormatting sqref="BV479:BY479">
    <cfRule type="cellIs" dxfId="1621" priority="820" stopIfTrue="1" operator="equal">
      <formula>"Sin seguimiento"</formula>
    </cfRule>
  </conditionalFormatting>
  <conditionalFormatting sqref="BV479:BY479">
    <cfRule type="cellIs" dxfId="1620" priority="821" stopIfTrue="1" operator="equal">
      <formula>"Sin iniciar"</formula>
    </cfRule>
  </conditionalFormatting>
  <conditionalFormatting sqref="BV479:BY479">
    <cfRule type="cellIs" dxfId="1619" priority="822" stopIfTrue="1" operator="equal">
      <formula>"Vencida"</formula>
    </cfRule>
  </conditionalFormatting>
  <conditionalFormatting sqref="BV479:BY479">
    <cfRule type="cellIs" dxfId="1618" priority="823" stopIfTrue="1" operator="equal">
      <formula>"En avance"</formula>
    </cfRule>
  </conditionalFormatting>
  <conditionalFormatting sqref="BV479:BY479">
    <cfRule type="cellIs" dxfId="1617" priority="824" stopIfTrue="1" operator="equal">
      <formula>"Cumplida"</formula>
    </cfRule>
  </conditionalFormatting>
  <conditionalFormatting sqref="CQ479">
    <cfRule type="cellIs" dxfId="1616" priority="825" operator="equal">
      <formula>"Cerrado"</formula>
    </cfRule>
  </conditionalFormatting>
  <conditionalFormatting sqref="CQ479">
    <cfRule type="cellIs" dxfId="1615" priority="826" operator="equal">
      <formula>"Abierto"</formula>
    </cfRule>
  </conditionalFormatting>
  <conditionalFormatting sqref="CD479">
    <cfRule type="cellIs" dxfId="1614" priority="827" operator="equal">
      <formula>"Sin iniciar"</formula>
    </cfRule>
  </conditionalFormatting>
  <conditionalFormatting sqref="CD479">
    <cfRule type="cellIs" dxfId="1613" priority="828" operator="equal">
      <formula>"Vencida"</formula>
    </cfRule>
  </conditionalFormatting>
  <conditionalFormatting sqref="CD479">
    <cfRule type="cellIs" dxfId="1612" priority="829" operator="equal">
      <formula>"En avance"</formula>
    </cfRule>
  </conditionalFormatting>
  <conditionalFormatting sqref="CD479">
    <cfRule type="cellIs" dxfId="1611" priority="830" operator="equal">
      <formula>"Cumplida"</formula>
    </cfRule>
  </conditionalFormatting>
  <conditionalFormatting sqref="BZ479 CB479:CC479">
    <cfRule type="cellIs" dxfId="1610" priority="831" stopIfTrue="1" operator="equal">
      <formula>"Sin seguimiento"</formula>
    </cfRule>
  </conditionalFormatting>
  <conditionalFormatting sqref="BZ479 CB479:CC479">
    <cfRule type="cellIs" dxfId="1609" priority="832" stopIfTrue="1" operator="equal">
      <formula>"Sin iniciar"</formula>
    </cfRule>
  </conditionalFormatting>
  <conditionalFormatting sqref="BZ479 CB479:CC479">
    <cfRule type="cellIs" dxfId="1608" priority="833" stopIfTrue="1" operator="equal">
      <formula>"Vencida"</formula>
    </cfRule>
  </conditionalFormatting>
  <conditionalFormatting sqref="BZ479 CB479:CC479">
    <cfRule type="cellIs" dxfId="1607" priority="834" stopIfTrue="1" operator="equal">
      <formula>"En avance"</formula>
    </cfRule>
  </conditionalFormatting>
  <conditionalFormatting sqref="BZ479 CB479:CC479">
    <cfRule type="cellIs" dxfId="1606" priority="835" stopIfTrue="1" operator="equal">
      <formula>"Cumplida"</formula>
    </cfRule>
  </conditionalFormatting>
  <conditionalFormatting sqref="CI479">
    <cfRule type="cellIs" dxfId="1605" priority="836" operator="equal">
      <formula>"Sin iniciar"</formula>
    </cfRule>
  </conditionalFormatting>
  <conditionalFormatting sqref="CI479">
    <cfRule type="cellIs" dxfId="1604" priority="837" operator="equal">
      <formula>"Vencida"</formula>
    </cfRule>
  </conditionalFormatting>
  <conditionalFormatting sqref="CI479">
    <cfRule type="cellIs" dxfId="1603" priority="838" operator="equal">
      <formula>"En avance"</formula>
    </cfRule>
  </conditionalFormatting>
  <conditionalFormatting sqref="CI479">
    <cfRule type="cellIs" dxfId="1602" priority="839" operator="equal">
      <formula>"Cumplida"</formula>
    </cfRule>
  </conditionalFormatting>
  <conditionalFormatting sqref="CF479">
    <cfRule type="cellIs" dxfId="1601" priority="840" operator="equal">
      <formula>"Sin iniciar"</formula>
    </cfRule>
  </conditionalFormatting>
  <conditionalFormatting sqref="CF479">
    <cfRule type="cellIs" dxfId="1600" priority="841" operator="equal">
      <formula>"Vencida"</formula>
    </cfRule>
  </conditionalFormatting>
  <conditionalFormatting sqref="CF479">
    <cfRule type="cellIs" dxfId="1599" priority="842" operator="equal">
      <formula>"En avance"</formula>
    </cfRule>
  </conditionalFormatting>
  <conditionalFormatting sqref="CF479">
    <cfRule type="cellIs" dxfId="1598" priority="843" operator="equal">
      <formula>"Cumplida"</formula>
    </cfRule>
  </conditionalFormatting>
  <conditionalFormatting sqref="CE479">
    <cfRule type="cellIs" dxfId="1597" priority="844" stopIfTrue="1" operator="equal">
      <formula>"Sin seguimiento"</formula>
    </cfRule>
  </conditionalFormatting>
  <conditionalFormatting sqref="CE479">
    <cfRule type="cellIs" dxfId="1596" priority="845" stopIfTrue="1" operator="equal">
      <formula>"Sin iniciar"</formula>
    </cfRule>
  </conditionalFormatting>
  <conditionalFormatting sqref="CE479">
    <cfRule type="cellIs" dxfId="1595" priority="846" stopIfTrue="1" operator="equal">
      <formula>"Vencida"</formula>
    </cfRule>
  </conditionalFormatting>
  <conditionalFormatting sqref="CE479">
    <cfRule type="cellIs" dxfId="1594" priority="847" stopIfTrue="1" operator="equal">
      <formula>"En avance"</formula>
    </cfRule>
  </conditionalFormatting>
  <conditionalFormatting sqref="CE479">
    <cfRule type="cellIs" dxfId="1593" priority="848" stopIfTrue="1" operator="equal">
      <formula>"Cumplida"</formula>
    </cfRule>
  </conditionalFormatting>
  <conditionalFormatting sqref="CG479">
    <cfRule type="cellIs" dxfId="1592" priority="849" stopIfTrue="1" operator="equal">
      <formula>"Sin seguimiento"</formula>
    </cfRule>
  </conditionalFormatting>
  <conditionalFormatting sqref="CG479">
    <cfRule type="cellIs" dxfId="1591" priority="850" stopIfTrue="1" operator="equal">
      <formula>"Sin iniciar"</formula>
    </cfRule>
  </conditionalFormatting>
  <conditionalFormatting sqref="CG479">
    <cfRule type="cellIs" dxfId="1590" priority="851" stopIfTrue="1" operator="equal">
      <formula>"Vencida"</formula>
    </cfRule>
  </conditionalFormatting>
  <conditionalFormatting sqref="CG479">
    <cfRule type="cellIs" dxfId="1589" priority="852" stopIfTrue="1" operator="equal">
      <formula>"En avance"</formula>
    </cfRule>
  </conditionalFormatting>
  <conditionalFormatting sqref="CG479">
    <cfRule type="cellIs" dxfId="1588" priority="853" stopIfTrue="1" operator="equal">
      <formula>"Cumplida"</formula>
    </cfRule>
  </conditionalFormatting>
  <conditionalFormatting sqref="CH479">
    <cfRule type="cellIs" dxfId="1587" priority="854" stopIfTrue="1" operator="equal">
      <formula>"Sin seguimiento"</formula>
    </cfRule>
  </conditionalFormatting>
  <conditionalFormatting sqref="CH479">
    <cfRule type="cellIs" dxfId="1586" priority="855" stopIfTrue="1" operator="equal">
      <formula>"Sin iniciar"</formula>
    </cfRule>
  </conditionalFormatting>
  <conditionalFormatting sqref="CH479">
    <cfRule type="cellIs" dxfId="1585" priority="856" stopIfTrue="1" operator="equal">
      <formula>"Vencida"</formula>
    </cfRule>
  </conditionalFormatting>
  <conditionalFormatting sqref="CH479">
    <cfRule type="cellIs" dxfId="1584" priority="857" stopIfTrue="1" operator="equal">
      <formula>"En avance"</formula>
    </cfRule>
  </conditionalFormatting>
  <conditionalFormatting sqref="CH479">
    <cfRule type="cellIs" dxfId="1583" priority="858" stopIfTrue="1" operator="equal">
      <formula>"Cumplida"</formula>
    </cfRule>
  </conditionalFormatting>
  <conditionalFormatting sqref="CN479">
    <cfRule type="cellIs" dxfId="1582" priority="859" operator="equal">
      <formula>"Vencida"</formula>
    </cfRule>
  </conditionalFormatting>
  <conditionalFormatting sqref="CN479">
    <cfRule type="cellIs" dxfId="1581" priority="860" operator="equal">
      <formula>"Sin iniciar"</formula>
    </cfRule>
  </conditionalFormatting>
  <conditionalFormatting sqref="CN479">
    <cfRule type="cellIs" dxfId="1580" priority="861" operator="equal">
      <formula>"En avance"</formula>
    </cfRule>
  </conditionalFormatting>
  <conditionalFormatting sqref="CN479">
    <cfRule type="cellIs" dxfId="1579" priority="862" operator="equal">
      <formula>"Cumplida"</formula>
    </cfRule>
  </conditionalFormatting>
  <conditionalFormatting sqref="CK479">
    <cfRule type="cellIs" dxfId="1578" priority="863" operator="equal">
      <formula>"Sin iniciar"</formula>
    </cfRule>
  </conditionalFormatting>
  <conditionalFormatting sqref="CK479">
    <cfRule type="cellIs" dxfId="1577" priority="864" operator="equal">
      <formula>"Vencida"</formula>
    </cfRule>
  </conditionalFormatting>
  <conditionalFormatting sqref="CK479">
    <cfRule type="cellIs" dxfId="1576" priority="865" operator="equal">
      <formula>"En avance"</formula>
    </cfRule>
  </conditionalFormatting>
  <conditionalFormatting sqref="CK479">
    <cfRule type="cellIs" dxfId="1575" priority="866" operator="equal">
      <formula>"Cumplida"</formula>
    </cfRule>
  </conditionalFormatting>
  <conditionalFormatting sqref="CL479">
    <cfRule type="cellIs" dxfId="1574" priority="867" stopIfTrue="1" operator="equal">
      <formula>"Sin seguimiento"</formula>
    </cfRule>
  </conditionalFormatting>
  <conditionalFormatting sqref="CL479">
    <cfRule type="cellIs" dxfId="1573" priority="868" stopIfTrue="1" operator="equal">
      <formula>"Sin iniciar"</formula>
    </cfRule>
  </conditionalFormatting>
  <conditionalFormatting sqref="CL479">
    <cfRule type="cellIs" dxfId="1572" priority="869" stopIfTrue="1" operator="equal">
      <formula>"Vencida"</formula>
    </cfRule>
  </conditionalFormatting>
  <conditionalFormatting sqref="CL479">
    <cfRule type="cellIs" dxfId="1571" priority="870" stopIfTrue="1" operator="equal">
      <formula>"En avance"</formula>
    </cfRule>
  </conditionalFormatting>
  <conditionalFormatting sqref="CL479">
    <cfRule type="cellIs" dxfId="1570" priority="871" stopIfTrue="1" operator="equal">
      <formula>"Cumplida"</formula>
    </cfRule>
  </conditionalFormatting>
  <conditionalFormatting sqref="CM479">
    <cfRule type="cellIs" dxfId="1569" priority="872" stopIfTrue="1" operator="equal">
      <formula>"Sin seguimiento"</formula>
    </cfRule>
  </conditionalFormatting>
  <conditionalFormatting sqref="CM479">
    <cfRule type="cellIs" dxfId="1568" priority="873" stopIfTrue="1" operator="equal">
      <formula>"Sin iniciar"</formula>
    </cfRule>
  </conditionalFormatting>
  <conditionalFormatting sqref="CM479">
    <cfRule type="cellIs" dxfId="1567" priority="874" stopIfTrue="1" operator="equal">
      <formula>"Vencida"</formula>
    </cfRule>
  </conditionalFormatting>
  <conditionalFormatting sqref="CM479">
    <cfRule type="cellIs" dxfId="1566" priority="875" stopIfTrue="1" operator="equal">
      <formula>"En avance"</formula>
    </cfRule>
  </conditionalFormatting>
  <conditionalFormatting sqref="CM479">
    <cfRule type="cellIs" dxfId="1565" priority="876" stopIfTrue="1" operator="equal">
      <formula>"Cumplida"</formula>
    </cfRule>
  </conditionalFormatting>
  <conditionalFormatting sqref="BV480:BY480">
    <cfRule type="cellIs" dxfId="1564" priority="877" stopIfTrue="1" operator="equal">
      <formula>"Sin seguimiento"</formula>
    </cfRule>
  </conditionalFormatting>
  <conditionalFormatting sqref="BV480:BY480">
    <cfRule type="cellIs" dxfId="1563" priority="878" stopIfTrue="1" operator="equal">
      <formula>"Sin iniciar"</formula>
    </cfRule>
  </conditionalFormatting>
  <conditionalFormatting sqref="BV480:BY480">
    <cfRule type="cellIs" dxfId="1562" priority="879" stopIfTrue="1" operator="equal">
      <formula>"Vencida"</formula>
    </cfRule>
  </conditionalFormatting>
  <conditionalFormatting sqref="BV480:BY480">
    <cfRule type="cellIs" dxfId="1561" priority="880" stopIfTrue="1" operator="equal">
      <formula>"En avance"</formula>
    </cfRule>
  </conditionalFormatting>
  <conditionalFormatting sqref="BV480:BY480">
    <cfRule type="cellIs" dxfId="1560" priority="881" stopIfTrue="1" operator="equal">
      <formula>"Cumplida"</formula>
    </cfRule>
  </conditionalFormatting>
  <conditionalFormatting sqref="CQ480">
    <cfRule type="cellIs" dxfId="1559" priority="882" operator="equal">
      <formula>"Cerrado"</formula>
    </cfRule>
  </conditionalFormatting>
  <conditionalFormatting sqref="CQ480">
    <cfRule type="cellIs" dxfId="1558" priority="883" operator="equal">
      <formula>"Abierto"</formula>
    </cfRule>
  </conditionalFormatting>
  <conditionalFormatting sqref="CD480:CI480">
    <cfRule type="cellIs" dxfId="1557" priority="884" operator="equal">
      <formula>"Sin iniciar"</formula>
    </cfRule>
  </conditionalFormatting>
  <conditionalFormatting sqref="CD480:CI480">
    <cfRule type="cellIs" dxfId="1556" priority="885" operator="equal">
      <formula>"Vencida"</formula>
    </cfRule>
  </conditionalFormatting>
  <conditionalFormatting sqref="CD480:CI480">
    <cfRule type="cellIs" dxfId="1555" priority="886" operator="equal">
      <formula>"En avance"</formula>
    </cfRule>
  </conditionalFormatting>
  <conditionalFormatting sqref="CD480:CI480">
    <cfRule type="cellIs" dxfId="1554" priority="887" operator="equal">
      <formula>"Cumplida"</formula>
    </cfRule>
  </conditionalFormatting>
  <conditionalFormatting sqref="BZ480 CB480:CC480">
    <cfRule type="cellIs" dxfId="1553" priority="888" stopIfTrue="1" operator="equal">
      <formula>"Sin seguimiento"</formula>
    </cfRule>
  </conditionalFormatting>
  <conditionalFormatting sqref="BZ480 CB480:CC480">
    <cfRule type="cellIs" dxfId="1552" priority="889" stopIfTrue="1" operator="equal">
      <formula>"Sin iniciar"</formula>
    </cfRule>
  </conditionalFormatting>
  <conditionalFormatting sqref="BZ480 CB480:CC480">
    <cfRule type="cellIs" dxfId="1551" priority="890" stopIfTrue="1" operator="equal">
      <formula>"Vencida"</formula>
    </cfRule>
  </conditionalFormatting>
  <conditionalFormatting sqref="BZ480 CB480:CC480">
    <cfRule type="cellIs" dxfId="1550" priority="891" stopIfTrue="1" operator="equal">
      <formula>"En avance"</formula>
    </cfRule>
  </conditionalFormatting>
  <conditionalFormatting sqref="BZ480 CB480:CC480">
    <cfRule type="cellIs" dxfId="1549" priority="892" stopIfTrue="1" operator="equal">
      <formula>"Cumplida"</formula>
    </cfRule>
  </conditionalFormatting>
  <conditionalFormatting sqref="CN480">
    <cfRule type="cellIs" dxfId="1548" priority="893" operator="equal">
      <formula>"Vencida"</formula>
    </cfRule>
  </conditionalFormatting>
  <conditionalFormatting sqref="CN480">
    <cfRule type="cellIs" dxfId="1547" priority="894" operator="equal">
      <formula>"Sin iniciar"</formula>
    </cfRule>
  </conditionalFormatting>
  <conditionalFormatting sqref="CN480">
    <cfRule type="cellIs" dxfId="1546" priority="895" operator="equal">
      <formula>"En avance"</formula>
    </cfRule>
  </conditionalFormatting>
  <conditionalFormatting sqref="CN480">
    <cfRule type="cellIs" dxfId="1545" priority="896" operator="equal">
      <formula>"Cumplida"</formula>
    </cfRule>
  </conditionalFormatting>
  <conditionalFormatting sqref="BV481:BV482 CA482 CC481:CC482">
    <cfRule type="cellIs" dxfId="1544" priority="897" stopIfTrue="1" operator="equal">
      <formula>"Sin seguimiento"</formula>
    </cfRule>
  </conditionalFormatting>
  <conditionalFormatting sqref="BV481:BV482 CA482 CC481:CC482">
    <cfRule type="cellIs" dxfId="1543" priority="898" stopIfTrue="1" operator="equal">
      <formula>"Sin iniciar"</formula>
    </cfRule>
  </conditionalFormatting>
  <conditionalFormatting sqref="BV481:BV482 CA482 CC481:CC482">
    <cfRule type="cellIs" dxfId="1542" priority="899" stopIfTrue="1" operator="equal">
      <formula>"Vencida"</formula>
    </cfRule>
  </conditionalFormatting>
  <conditionalFormatting sqref="BV481:BV482 CA482 CC481:CC482">
    <cfRule type="cellIs" dxfId="1541" priority="900" stopIfTrue="1" operator="equal">
      <formula>"En avance"</formula>
    </cfRule>
  </conditionalFormatting>
  <conditionalFormatting sqref="BV481:BV482 CA482 CC481:CC482">
    <cfRule type="cellIs" dxfId="1540" priority="901" stopIfTrue="1" operator="equal">
      <formula>"Cumplida"</formula>
    </cfRule>
  </conditionalFormatting>
  <conditionalFormatting sqref="CQ481:CQ482">
    <cfRule type="cellIs" dxfId="1539" priority="902" operator="equal">
      <formula>"Cerrado"</formula>
    </cfRule>
  </conditionalFormatting>
  <conditionalFormatting sqref="CQ481:CQ482">
    <cfRule type="cellIs" dxfId="1538" priority="903" operator="equal">
      <formula>"Abierto"</formula>
    </cfRule>
  </conditionalFormatting>
  <conditionalFormatting sqref="CD481:CI481 CD482">
    <cfRule type="cellIs" dxfId="1537" priority="904" operator="equal">
      <formula>"Sin iniciar"</formula>
    </cfRule>
  </conditionalFormatting>
  <conditionalFormatting sqref="CD481:CI481 CD482">
    <cfRule type="cellIs" dxfId="1536" priority="905" operator="equal">
      <formula>"Vencida"</formula>
    </cfRule>
  </conditionalFormatting>
  <conditionalFormatting sqref="CD481:CI481 CD482">
    <cfRule type="cellIs" dxfId="1535" priority="906" operator="equal">
      <formula>"En avance"</formula>
    </cfRule>
  </conditionalFormatting>
  <conditionalFormatting sqref="CD481:CI481 CD482">
    <cfRule type="cellIs" dxfId="1534" priority="907" operator="equal">
      <formula>"Cumplida"</formula>
    </cfRule>
  </conditionalFormatting>
  <conditionalFormatting sqref="BZ481:BZ482">
    <cfRule type="cellIs" dxfId="1533" priority="908" stopIfTrue="1" operator="equal">
      <formula>"Sin iniciar"</formula>
    </cfRule>
  </conditionalFormatting>
  <conditionalFormatting sqref="BZ481:BZ482">
    <cfRule type="cellIs" dxfId="1532" priority="909" stopIfTrue="1" operator="equal">
      <formula>"Vencida"</formula>
    </cfRule>
  </conditionalFormatting>
  <conditionalFormatting sqref="BZ481:BZ482">
    <cfRule type="cellIs" dxfId="1531" priority="910" stopIfTrue="1" operator="equal">
      <formula>"En avance"</formula>
    </cfRule>
  </conditionalFormatting>
  <conditionalFormatting sqref="BZ481:BZ482">
    <cfRule type="cellIs" dxfId="1530" priority="911" stopIfTrue="1" operator="equal">
      <formula>"Cumplida"</formula>
    </cfRule>
  </conditionalFormatting>
  <conditionalFormatting sqref="BW481:BY482">
    <cfRule type="cellIs" dxfId="1529" priority="912" stopIfTrue="1" operator="equal">
      <formula>"Sin seguimiento"</formula>
    </cfRule>
  </conditionalFormatting>
  <conditionalFormatting sqref="BW481:BY482">
    <cfRule type="cellIs" dxfId="1528" priority="913" stopIfTrue="1" operator="equal">
      <formula>"Sin iniciar"</formula>
    </cfRule>
  </conditionalFormatting>
  <conditionalFormatting sqref="BW481:BY482">
    <cfRule type="cellIs" dxfId="1527" priority="914" stopIfTrue="1" operator="equal">
      <formula>"Vencida"</formula>
    </cfRule>
  </conditionalFormatting>
  <conditionalFormatting sqref="BW481:BY482">
    <cfRule type="cellIs" dxfId="1526" priority="915" stopIfTrue="1" operator="equal">
      <formula>"En avance"</formula>
    </cfRule>
  </conditionalFormatting>
  <conditionalFormatting sqref="BW481:BY482">
    <cfRule type="cellIs" dxfId="1525" priority="916" stopIfTrue="1" operator="equal">
      <formula>"Cumplida"</formula>
    </cfRule>
  </conditionalFormatting>
  <conditionalFormatting sqref="CB481:CB482">
    <cfRule type="cellIs" dxfId="1524" priority="917" stopIfTrue="1" operator="equal">
      <formula>"Sin iniciar"</formula>
    </cfRule>
  </conditionalFormatting>
  <conditionalFormatting sqref="CB481:CB482">
    <cfRule type="cellIs" dxfId="1523" priority="918" stopIfTrue="1" operator="equal">
      <formula>"Vencida"</formula>
    </cfRule>
  </conditionalFormatting>
  <conditionalFormatting sqref="CB481:CB482">
    <cfRule type="cellIs" dxfId="1522" priority="919" stopIfTrue="1" operator="equal">
      <formula>"En avance"</formula>
    </cfRule>
  </conditionalFormatting>
  <conditionalFormatting sqref="CB481:CB482">
    <cfRule type="cellIs" dxfId="1521" priority="920" stopIfTrue="1" operator="equal">
      <formula>"Cumplida"</formula>
    </cfRule>
  </conditionalFormatting>
  <conditionalFormatting sqref="CA481">
    <cfRule type="cellIs" dxfId="1520" priority="921" operator="equal">
      <formula>"Sin iniciar"</formula>
    </cfRule>
  </conditionalFormatting>
  <conditionalFormatting sqref="CA481">
    <cfRule type="cellIs" dxfId="1519" priority="922" operator="equal">
      <formula>"Vencida"</formula>
    </cfRule>
  </conditionalFormatting>
  <conditionalFormatting sqref="CA481">
    <cfRule type="cellIs" dxfId="1518" priority="923" operator="equal">
      <formula>"En avance"</formula>
    </cfRule>
  </conditionalFormatting>
  <conditionalFormatting sqref="CA481">
    <cfRule type="cellIs" dxfId="1517" priority="924" operator="equal">
      <formula>"Cumplida"</formula>
    </cfRule>
  </conditionalFormatting>
  <conditionalFormatting sqref="CI482">
    <cfRule type="cellIs" dxfId="1516" priority="925" operator="equal">
      <formula>"Sin iniciar"</formula>
    </cfRule>
  </conditionalFormatting>
  <conditionalFormatting sqref="CI482">
    <cfRule type="cellIs" dxfId="1515" priority="926" operator="equal">
      <formula>"Vencida"</formula>
    </cfRule>
  </conditionalFormatting>
  <conditionalFormatting sqref="CI482">
    <cfRule type="cellIs" dxfId="1514" priority="927" operator="equal">
      <formula>"En avance"</formula>
    </cfRule>
  </conditionalFormatting>
  <conditionalFormatting sqref="CI482">
    <cfRule type="cellIs" dxfId="1513" priority="928" operator="equal">
      <formula>"Cumplida"</formula>
    </cfRule>
  </conditionalFormatting>
  <conditionalFormatting sqref="CE482">
    <cfRule type="cellIs" dxfId="1512" priority="929" stopIfTrue="1" operator="equal">
      <formula>"Sin iniciar"</formula>
    </cfRule>
  </conditionalFormatting>
  <conditionalFormatting sqref="CE482">
    <cfRule type="cellIs" dxfId="1511" priority="930" stopIfTrue="1" operator="equal">
      <formula>"Vencida"</formula>
    </cfRule>
  </conditionalFormatting>
  <conditionalFormatting sqref="CE482">
    <cfRule type="cellIs" dxfId="1510" priority="931" stopIfTrue="1" operator="equal">
      <formula>"En avance"</formula>
    </cfRule>
  </conditionalFormatting>
  <conditionalFormatting sqref="CE482">
    <cfRule type="cellIs" dxfId="1509" priority="932" stopIfTrue="1" operator="equal">
      <formula>"Cumplida"</formula>
    </cfRule>
  </conditionalFormatting>
  <conditionalFormatting sqref="CF482">
    <cfRule type="cellIs" dxfId="1508" priority="933" stopIfTrue="1" operator="equal">
      <formula>"Sin seguimiento"</formula>
    </cfRule>
  </conditionalFormatting>
  <conditionalFormatting sqref="CF482">
    <cfRule type="cellIs" dxfId="1507" priority="934" stopIfTrue="1" operator="equal">
      <formula>"Sin iniciar"</formula>
    </cfRule>
  </conditionalFormatting>
  <conditionalFormatting sqref="CF482">
    <cfRule type="cellIs" dxfId="1506" priority="935" stopIfTrue="1" operator="equal">
      <formula>"Vencida"</formula>
    </cfRule>
  </conditionalFormatting>
  <conditionalFormatting sqref="CF482">
    <cfRule type="cellIs" dxfId="1505" priority="936" stopIfTrue="1" operator="equal">
      <formula>"En avance"</formula>
    </cfRule>
  </conditionalFormatting>
  <conditionalFormatting sqref="CF482">
    <cfRule type="cellIs" dxfId="1504" priority="937" stopIfTrue="1" operator="equal">
      <formula>"Cumplida"</formula>
    </cfRule>
  </conditionalFormatting>
  <conditionalFormatting sqref="CG482">
    <cfRule type="cellIs" dxfId="1503" priority="938" stopIfTrue="1" operator="equal">
      <formula>"Sin iniciar"</formula>
    </cfRule>
  </conditionalFormatting>
  <conditionalFormatting sqref="CG482">
    <cfRule type="cellIs" dxfId="1502" priority="939" stopIfTrue="1" operator="equal">
      <formula>"Vencida"</formula>
    </cfRule>
  </conditionalFormatting>
  <conditionalFormatting sqref="CG482">
    <cfRule type="cellIs" dxfId="1501" priority="940" stopIfTrue="1" operator="equal">
      <formula>"En avance"</formula>
    </cfRule>
  </conditionalFormatting>
  <conditionalFormatting sqref="CG482">
    <cfRule type="cellIs" dxfId="1500" priority="941" stopIfTrue="1" operator="equal">
      <formula>"Cumplida"</formula>
    </cfRule>
  </conditionalFormatting>
  <conditionalFormatting sqref="CH482">
    <cfRule type="cellIs" dxfId="1499" priority="942" operator="equal">
      <formula>"Sin iniciar"</formula>
    </cfRule>
  </conditionalFormatting>
  <conditionalFormatting sqref="CH482">
    <cfRule type="cellIs" dxfId="1498" priority="943" operator="equal">
      <formula>"Vencida"</formula>
    </cfRule>
  </conditionalFormatting>
  <conditionalFormatting sqref="CH482">
    <cfRule type="cellIs" dxfId="1497" priority="944" operator="equal">
      <formula>"En avance"</formula>
    </cfRule>
  </conditionalFormatting>
  <conditionalFormatting sqref="CH482">
    <cfRule type="cellIs" dxfId="1496" priority="945" operator="equal">
      <formula>"Cumplida"</formula>
    </cfRule>
  </conditionalFormatting>
  <conditionalFormatting sqref="CR482">
    <cfRule type="cellIs" dxfId="1495" priority="946" operator="equal">
      <formula>"Sin iniciar"</formula>
    </cfRule>
  </conditionalFormatting>
  <conditionalFormatting sqref="CR482">
    <cfRule type="cellIs" dxfId="1494" priority="947" operator="equal">
      <formula>"Vencida"</formula>
    </cfRule>
  </conditionalFormatting>
  <conditionalFormatting sqref="CR482">
    <cfRule type="cellIs" dxfId="1493" priority="948" operator="equal">
      <formula>"En avance"</formula>
    </cfRule>
  </conditionalFormatting>
  <conditionalFormatting sqref="CR482">
    <cfRule type="cellIs" dxfId="1492" priority="949" operator="equal">
      <formula>"Cumplida"</formula>
    </cfRule>
  </conditionalFormatting>
  <conditionalFormatting sqref="CS482">
    <cfRule type="cellIs" dxfId="1491" priority="950" stopIfTrue="1" operator="equal">
      <formula>"Sin iniciar"</formula>
    </cfRule>
  </conditionalFormatting>
  <conditionalFormatting sqref="CS482">
    <cfRule type="cellIs" dxfId="1490" priority="951" stopIfTrue="1" operator="equal">
      <formula>"Vencida"</formula>
    </cfRule>
  </conditionalFormatting>
  <conditionalFormatting sqref="CS482">
    <cfRule type="cellIs" dxfId="1489" priority="952" stopIfTrue="1" operator="equal">
      <formula>"En avance"</formula>
    </cfRule>
  </conditionalFormatting>
  <conditionalFormatting sqref="CS482">
    <cfRule type="cellIs" dxfId="1488" priority="953" stopIfTrue="1" operator="equal">
      <formula>"Cumplida"</formula>
    </cfRule>
  </conditionalFormatting>
  <conditionalFormatting sqref="CT482">
    <cfRule type="cellIs" dxfId="1487" priority="954" operator="equal">
      <formula>"Sin iniciar"</formula>
    </cfRule>
  </conditionalFormatting>
  <conditionalFormatting sqref="CT482">
    <cfRule type="cellIs" dxfId="1486" priority="955" operator="equal">
      <formula>"Vencida"</formula>
    </cfRule>
  </conditionalFormatting>
  <conditionalFormatting sqref="CT482">
    <cfRule type="cellIs" dxfId="1485" priority="956" operator="equal">
      <formula>"En avance"</formula>
    </cfRule>
  </conditionalFormatting>
  <conditionalFormatting sqref="CT482">
    <cfRule type="cellIs" dxfId="1484" priority="957" operator="equal">
      <formula>"Cumplida"</formula>
    </cfRule>
  </conditionalFormatting>
  <conditionalFormatting sqref="CN481:CN482">
    <cfRule type="cellIs" dxfId="1483" priority="958" operator="equal">
      <formula>"Vencida"</formula>
    </cfRule>
  </conditionalFormatting>
  <conditionalFormatting sqref="CN481:CN482">
    <cfRule type="cellIs" dxfId="1482" priority="959" operator="equal">
      <formula>"Sin iniciar"</formula>
    </cfRule>
  </conditionalFormatting>
  <conditionalFormatting sqref="CN481:CN482">
    <cfRule type="cellIs" dxfId="1481" priority="960" operator="equal">
      <formula>"En avance"</formula>
    </cfRule>
  </conditionalFormatting>
  <conditionalFormatting sqref="CN481:CN482">
    <cfRule type="cellIs" dxfId="1480" priority="961" operator="equal">
      <formula>"Cumplida"</formula>
    </cfRule>
  </conditionalFormatting>
  <conditionalFormatting sqref="BV483:BV492 CA483:CA489 CA491:CA492 CC483:CC492">
    <cfRule type="cellIs" dxfId="1479" priority="962" stopIfTrue="1" operator="equal">
      <formula>"Sin seguimiento"</formula>
    </cfRule>
  </conditionalFormatting>
  <conditionalFormatting sqref="BV483:BV492 CA483:CA489 CA491:CA492 CC483:CC492">
    <cfRule type="cellIs" dxfId="1478" priority="963" stopIfTrue="1" operator="equal">
      <formula>"Sin iniciar"</formula>
    </cfRule>
  </conditionalFormatting>
  <conditionalFormatting sqref="BV483:BV492 CA483:CA489 CA491:CA492 CC483:CC492">
    <cfRule type="cellIs" dxfId="1477" priority="964" stopIfTrue="1" operator="equal">
      <formula>"Vencida"</formula>
    </cfRule>
  </conditionalFormatting>
  <conditionalFormatting sqref="BV483:BV492 CA483:CA489 CA491:CA492 CC483:CC492">
    <cfRule type="cellIs" dxfId="1476" priority="965" stopIfTrue="1" operator="equal">
      <formula>"En avance"</formula>
    </cfRule>
  </conditionalFormatting>
  <conditionalFormatting sqref="BV483:BV492 CA483:CA489 CA491:CA492 CC483:CC492">
    <cfRule type="cellIs" dxfId="1475" priority="966" stopIfTrue="1" operator="equal">
      <formula>"Cumplida"</formula>
    </cfRule>
  </conditionalFormatting>
  <conditionalFormatting sqref="CQ483:CQ492">
    <cfRule type="cellIs" dxfId="1474" priority="967" operator="equal">
      <formula>"Cerrado"</formula>
    </cfRule>
  </conditionalFormatting>
  <conditionalFormatting sqref="CQ483:CQ492">
    <cfRule type="cellIs" dxfId="1473" priority="968" operator="equal">
      <formula>"Abierto"</formula>
    </cfRule>
  </conditionalFormatting>
  <conditionalFormatting sqref="CD483:CI492">
    <cfRule type="cellIs" dxfId="1472" priority="969" operator="equal">
      <formula>"Sin iniciar"</formula>
    </cfRule>
  </conditionalFormatting>
  <conditionalFormatting sqref="CD483:CI492">
    <cfRule type="cellIs" dxfId="1471" priority="970" operator="equal">
      <formula>"Vencida"</formula>
    </cfRule>
  </conditionalFormatting>
  <conditionalFormatting sqref="CD483:CI492">
    <cfRule type="cellIs" dxfId="1470" priority="971" operator="equal">
      <formula>"En avance"</formula>
    </cfRule>
  </conditionalFormatting>
  <conditionalFormatting sqref="CD483:CI492">
    <cfRule type="cellIs" dxfId="1469" priority="972" operator="equal">
      <formula>"Cumplida"</formula>
    </cfRule>
  </conditionalFormatting>
  <conditionalFormatting sqref="BZ483:BZ492">
    <cfRule type="cellIs" dxfId="1468" priority="973" stopIfTrue="1" operator="equal">
      <formula>"Sin iniciar"</formula>
    </cfRule>
  </conditionalFormatting>
  <conditionalFormatting sqref="BZ483:BZ492">
    <cfRule type="cellIs" dxfId="1467" priority="974" stopIfTrue="1" operator="equal">
      <formula>"Vencida"</formula>
    </cfRule>
  </conditionalFormatting>
  <conditionalFormatting sqref="BZ483:BZ492">
    <cfRule type="cellIs" dxfId="1466" priority="975" stopIfTrue="1" operator="equal">
      <formula>"En avance"</formula>
    </cfRule>
  </conditionalFormatting>
  <conditionalFormatting sqref="BZ483:BZ492">
    <cfRule type="cellIs" dxfId="1465" priority="976" stopIfTrue="1" operator="equal">
      <formula>"Cumplida"</formula>
    </cfRule>
  </conditionalFormatting>
  <conditionalFormatting sqref="BW483:BY492">
    <cfRule type="cellIs" dxfId="1464" priority="977" stopIfTrue="1" operator="equal">
      <formula>"Sin seguimiento"</formula>
    </cfRule>
  </conditionalFormatting>
  <conditionalFormatting sqref="BW483:BY492">
    <cfRule type="cellIs" dxfId="1463" priority="978" stopIfTrue="1" operator="equal">
      <formula>"Sin iniciar"</formula>
    </cfRule>
  </conditionalFormatting>
  <conditionalFormatting sqref="BW483:BY492">
    <cfRule type="cellIs" dxfId="1462" priority="979" stopIfTrue="1" operator="equal">
      <formula>"Vencida"</formula>
    </cfRule>
  </conditionalFormatting>
  <conditionalFormatting sqref="BW483:BY492">
    <cfRule type="cellIs" dxfId="1461" priority="980" stopIfTrue="1" operator="equal">
      <formula>"En avance"</formula>
    </cfRule>
  </conditionalFormatting>
  <conditionalFormatting sqref="BW483:BY492">
    <cfRule type="cellIs" dxfId="1460" priority="981" stopIfTrue="1" operator="equal">
      <formula>"Cumplida"</formula>
    </cfRule>
  </conditionalFormatting>
  <conditionalFormatting sqref="CB483:CB492">
    <cfRule type="cellIs" dxfId="1459" priority="982" stopIfTrue="1" operator="equal">
      <formula>"Sin iniciar"</formula>
    </cfRule>
  </conditionalFormatting>
  <conditionalFormatting sqref="CB483:CB492">
    <cfRule type="cellIs" dxfId="1458" priority="983" stopIfTrue="1" operator="equal">
      <formula>"Vencida"</formula>
    </cfRule>
  </conditionalFormatting>
  <conditionalFormatting sqref="CB483:CB492">
    <cfRule type="cellIs" dxfId="1457" priority="984" stopIfTrue="1" operator="equal">
      <formula>"En avance"</formula>
    </cfRule>
  </conditionalFormatting>
  <conditionalFormatting sqref="CB483:CB492">
    <cfRule type="cellIs" dxfId="1456" priority="985" stopIfTrue="1" operator="equal">
      <formula>"Cumplida"</formula>
    </cfRule>
  </conditionalFormatting>
  <conditionalFormatting sqref="CA490">
    <cfRule type="cellIs" dxfId="1455" priority="986" operator="equal">
      <formula>"Sin iniciar"</formula>
    </cfRule>
  </conditionalFormatting>
  <conditionalFormatting sqref="CA490">
    <cfRule type="cellIs" dxfId="1454" priority="987" operator="equal">
      <formula>"Vencida"</formula>
    </cfRule>
  </conditionalFormatting>
  <conditionalFormatting sqref="CA490">
    <cfRule type="cellIs" dxfId="1453" priority="988" operator="equal">
      <formula>"En avance"</formula>
    </cfRule>
  </conditionalFormatting>
  <conditionalFormatting sqref="CA490">
    <cfRule type="cellIs" dxfId="1452" priority="989" operator="equal">
      <formula>"Cumplida"</formula>
    </cfRule>
  </conditionalFormatting>
  <conditionalFormatting sqref="CN483:CN492">
    <cfRule type="cellIs" dxfId="1451" priority="990" operator="equal">
      <formula>"Vencida"</formula>
    </cfRule>
  </conditionalFormatting>
  <conditionalFormatting sqref="CN483:CN492">
    <cfRule type="cellIs" dxfId="1450" priority="991" operator="equal">
      <formula>"Sin iniciar"</formula>
    </cfRule>
  </conditionalFormatting>
  <conditionalFormatting sqref="CN483:CN492">
    <cfRule type="cellIs" dxfId="1449" priority="992" operator="equal">
      <formula>"En avance"</formula>
    </cfRule>
  </conditionalFormatting>
  <conditionalFormatting sqref="CN483:CN492">
    <cfRule type="cellIs" dxfId="1448" priority="993" operator="equal">
      <formula>"Cumplida"</formula>
    </cfRule>
  </conditionalFormatting>
  <conditionalFormatting sqref="BV493:BY494 CC493">
    <cfRule type="cellIs" dxfId="1447" priority="994" stopIfTrue="1" operator="equal">
      <formula>"Sin seguimiento"</formula>
    </cfRule>
  </conditionalFormatting>
  <conditionalFormatting sqref="BV493:BY494 CC493">
    <cfRule type="cellIs" dxfId="1446" priority="995" stopIfTrue="1" operator="equal">
      <formula>"Sin iniciar"</formula>
    </cfRule>
  </conditionalFormatting>
  <conditionalFormatting sqref="BV493:BY494 CC493">
    <cfRule type="cellIs" dxfId="1445" priority="996" stopIfTrue="1" operator="equal">
      <formula>"Vencida"</formula>
    </cfRule>
  </conditionalFormatting>
  <conditionalFormatting sqref="BV493:BY494 CC493">
    <cfRule type="cellIs" dxfId="1444" priority="997" stopIfTrue="1" operator="equal">
      <formula>"En avance"</formula>
    </cfRule>
  </conditionalFormatting>
  <conditionalFormatting sqref="BV493:BY494 CC493">
    <cfRule type="cellIs" dxfId="1443" priority="998" stopIfTrue="1" operator="equal">
      <formula>"Cumplida"</formula>
    </cfRule>
  </conditionalFormatting>
  <conditionalFormatting sqref="CQ493:CQ494">
    <cfRule type="cellIs" dxfId="1442" priority="999" operator="equal">
      <formula>"Cerrado"</formula>
    </cfRule>
  </conditionalFormatting>
  <conditionalFormatting sqref="CQ493:CQ494">
    <cfRule type="cellIs" dxfId="1441" priority="1000" operator="equal">
      <formula>"Abierto"</formula>
    </cfRule>
  </conditionalFormatting>
  <conditionalFormatting sqref="BZ493 CB493">
    <cfRule type="cellIs" dxfId="1440" priority="1001" stopIfTrue="1" operator="equal">
      <formula>"Sin iniciar"</formula>
    </cfRule>
  </conditionalFormatting>
  <conditionalFormatting sqref="BZ493 CB493">
    <cfRule type="cellIs" dxfId="1439" priority="1002" stopIfTrue="1" operator="equal">
      <formula>"Vencida"</formula>
    </cfRule>
  </conditionalFormatting>
  <conditionalFormatting sqref="BZ493 CB493">
    <cfRule type="cellIs" dxfId="1438" priority="1003" stopIfTrue="1" operator="equal">
      <formula>"En avance"</formula>
    </cfRule>
  </conditionalFormatting>
  <conditionalFormatting sqref="BZ493 CB493">
    <cfRule type="cellIs" dxfId="1437" priority="1004" stopIfTrue="1" operator="equal">
      <formula>"Cumplida"</formula>
    </cfRule>
  </conditionalFormatting>
  <conditionalFormatting sqref="CD493:CI493 CD494">
    <cfRule type="cellIs" dxfId="1436" priority="1005" operator="equal">
      <formula>"Sin iniciar"</formula>
    </cfRule>
  </conditionalFormatting>
  <conditionalFormatting sqref="CD493:CI493 CD494">
    <cfRule type="cellIs" dxfId="1435" priority="1006" operator="equal">
      <formula>"Vencida"</formula>
    </cfRule>
  </conditionalFormatting>
  <conditionalFormatting sqref="CD493:CI493 CD494">
    <cfRule type="cellIs" dxfId="1434" priority="1007" operator="equal">
      <formula>"En avance"</formula>
    </cfRule>
  </conditionalFormatting>
  <conditionalFormatting sqref="CD493:CI493 CD494">
    <cfRule type="cellIs" dxfId="1433" priority="1008" operator="equal">
      <formula>"Cumplida"</formula>
    </cfRule>
  </conditionalFormatting>
  <conditionalFormatting sqref="CA493">
    <cfRule type="cellIs" dxfId="1432" priority="1009" operator="equal">
      <formula>"Sin iniciar"</formula>
    </cfRule>
  </conditionalFormatting>
  <conditionalFormatting sqref="CA493">
    <cfRule type="cellIs" dxfId="1431" priority="1010" operator="equal">
      <formula>"Vencida"</formula>
    </cfRule>
  </conditionalFormatting>
  <conditionalFormatting sqref="CA493">
    <cfRule type="cellIs" dxfId="1430" priority="1011" operator="equal">
      <formula>"En avance"</formula>
    </cfRule>
  </conditionalFormatting>
  <conditionalFormatting sqref="CA493">
    <cfRule type="cellIs" dxfId="1429" priority="1012" operator="equal">
      <formula>"Cumplida"</formula>
    </cfRule>
  </conditionalFormatting>
  <conditionalFormatting sqref="BZ494 CB494:CC494">
    <cfRule type="cellIs" dxfId="1428" priority="1013" stopIfTrue="1" operator="equal">
      <formula>"Sin seguimiento"</formula>
    </cfRule>
  </conditionalFormatting>
  <conditionalFormatting sqref="BZ494 CB494:CC494">
    <cfRule type="cellIs" dxfId="1427" priority="1014" stopIfTrue="1" operator="equal">
      <formula>"Sin iniciar"</formula>
    </cfRule>
  </conditionalFormatting>
  <conditionalFormatting sqref="BZ494 CB494:CC494">
    <cfRule type="cellIs" dxfId="1426" priority="1015" stopIfTrue="1" operator="equal">
      <formula>"Vencida"</formula>
    </cfRule>
  </conditionalFormatting>
  <conditionalFormatting sqref="BZ494 CB494:CC494">
    <cfRule type="cellIs" dxfId="1425" priority="1016" stopIfTrue="1" operator="equal">
      <formula>"En avance"</formula>
    </cfRule>
  </conditionalFormatting>
  <conditionalFormatting sqref="BZ494 CB494:CC494">
    <cfRule type="cellIs" dxfId="1424" priority="1017" stopIfTrue="1" operator="equal">
      <formula>"Cumplida"</formula>
    </cfRule>
  </conditionalFormatting>
  <conditionalFormatting sqref="CI494">
    <cfRule type="cellIs" dxfId="1423" priority="1018" operator="equal">
      <formula>"Sin iniciar"</formula>
    </cfRule>
  </conditionalFormatting>
  <conditionalFormatting sqref="CI494">
    <cfRule type="cellIs" dxfId="1422" priority="1019" operator="equal">
      <formula>"Vencida"</formula>
    </cfRule>
  </conditionalFormatting>
  <conditionalFormatting sqref="CI494">
    <cfRule type="cellIs" dxfId="1421" priority="1020" operator="equal">
      <formula>"En avance"</formula>
    </cfRule>
  </conditionalFormatting>
  <conditionalFormatting sqref="CI494">
    <cfRule type="cellIs" dxfId="1420" priority="1021" operator="equal">
      <formula>"Cumplida"</formula>
    </cfRule>
  </conditionalFormatting>
  <conditionalFormatting sqref="CH494">
    <cfRule type="cellIs" dxfId="1419" priority="1022" stopIfTrue="1" operator="equal">
      <formula>"Sin seguimiento"</formula>
    </cfRule>
  </conditionalFormatting>
  <conditionalFormatting sqref="CH494">
    <cfRule type="cellIs" dxfId="1418" priority="1023" stopIfTrue="1" operator="equal">
      <formula>"Sin iniciar"</formula>
    </cfRule>
  </conditionalFormatting>
  <conditionalFormatting sqref="CH494">
    <cfRule type="cellIs" dxfId="1417" priority="1024" stopIfTrue="1" operator="equal">
      <formula>"Vencida"</formula>
    </cfRule>
  </conditionalFormatting>
  <conditionalFormatting sqref="CH494">
    <cfRule type="cellIs" dxfId="1416" priority="1025" stopIfTrue="1" operator="equal">
      <formula>"En avance"</formula>
    </cfRule>
  </conditionalFormatting>
  <conditionalFormatting sqref="CH494">
    <cfRule type="cellIs" dxfId="1415" priority="1026" stopIfTrue="1" operator="equal">
      <formula>"Cumplida"</formula>
    </cfRule>
  </conditionalFormatting>
  <conditionalFormatting sqref="CE494">
    <cfRule type="cellIs" dxfId="1414" priority="1027" stopIfTrue="1" operator="equal">
      <formula>"Sin seguimiento"</formula>
    </cfRule>
  </conditionalFormatting>
  <conditionalFormatting sqref="CE494">
    <cfRule type="cellIs" dxfId="1413" priority="1028" stopIfTrue="1" operator="equal">
      <formula>"Sin iniciar"</formula>
    </cfRule>
  </conditionalFormatting>
  <conditionalFormatting sqref="CE494">
    <cfRule type="cellIs" dxfId="1412" priority="1029" stopIfTrue="1" operator="equal">
      <formula>"Vencida"</formula>
    </cfRule>
  </conditionalFormatting>
  <conditionalFormatting sqref="CE494">
    <cfRule type="cellIs" dxfId="1411" priority="1030" stopIfTrue="1" operator="equal">
      <formula>"En avance"</formula>
    </cfRule>
  </conditionalFormatting>
  <conditionalFormatting sqref="CE494">
    <cfRule type="cellIs" dxfId="1410" priority="1031" stopIfTrue="1" operator="equal">
      <formula>"Cumplida"</formula>
    </cfRule>
  </conditionalFormatting>
  <conditionalFormatting sqref="CG494">
    <cfRule type="cellIs" dxfId="1409" priority="1032" stopIfTrue="1" operator="equal">
      <formula>"Sin seguimiento"</formula>
    </cfRule>
  </conditionalFormatting>
  <conditionalFormatting sqref="CG494">
    <cfRule type="cellIs" dxfId="1408" priority="1033" stopIfTrue="1" operator="equal">
      <formula>"Sin iniciar"</formula>
    </cfRule>
  </conditionalFormatting>
  <conditionalFormatting sqref="CG494">
    <cfRule type="cellIs" dxfId="1407" priority="1034" stopIfTrue="1" operator="equal">
      <formula>"Vencida"</formula>
    </cfRule>
  </conditionalFormatting>
  <conditionalFormatting sqref="CG494">
    <cfRule type="cellIs" dxfId="1406" priority="1035" stopIfTrue="1" operator="equal">
      <formula>"En avance"</formula>
    </cfRule>
  </conditionalFormatting>
  <conditionalFormatting sqref="CG494">
    <cfRule type="cellIs" dxfId="1405" priority="1036" stopIfTrue="1" operator="equal">
      <formula>"Cumplida"</formula>
    </cfRule>
  </conditionalFormatting>
  <conditionalFormatting sqref="CF494">
    <cfRule type="cellIs" dxfId="1404" priority="1037" operator="equal">
      <formula>"Sin iniciar"</formula>
    </cfRule>
  </conditionalFormatting>
  <conditionalFormatting sqref="CF494">
    <cfRule type="cellIs" dxfId="1403" priority="1038" operator="equal">
      <formula>"Vencida"</formula>
    </cfRule>
  </conditionalFormatting>
  <conditionalFormatting sqref="CF494">
    <cfRule type="cellIs" dxfId="1402" priority="1039" operator="equal">
      <formula>"En avance"</formula>
    </cfRule>
  </conditionalFormatting>
  <conditionalFormatting sqref="CF494">
    <cfRule type="cellIs" dxfId="1401" priority="1040" operator="equal">
      <formula>"Cumplida"</formula>
    </cfRule>
  </conditionalFormatting>
  <conditionalFormatting sqref="CN493:CN494">
    <cfRule type="cellIs" dxfId="1400" priority="1041" operator="equal">
      <formula>"Vencida"</formula>
    </cfRule>
  </conditionalFormatting>
  <conditionalFormatting sqref="CN493:CN494">
    <cfRule type="cellIs" dxfId="1399" priority="1042" operator="equal">
      <formula>"Sin iniciar"</formula>
    </cfRule>
  </conditionalFormatting>
  <conditionalFormatting sqref="CN493:CN494">
    <cfRule type="cellIs" dxfId="1398" priority="1043" operator="equal">
      <formula>"En avance"</formula>
    </cfRule>
  </conditionalFormatting>
  <conditionalFormatting sqref="CN493:CN494">
    <cfRule type="cellIs" dxfId="1397" priority="1044" operator="equal">
      <formula>"Cumplida"</formula>
    </cfRule>
  </conditionalFormatting>
  <conditionalFormatting sqref="CM494">
    <cfRule type="cellIs" dxfId="1396" priority="1045" stopIfTrue="1" operator="equal">
      <formula>"Sin seguimiento"</formula>
    </cfRule>
  </conditionalFormatting>
  <conditionalFormatting sqref="CM494">
    <cfRule type="cellIs" dxfId="1395" priority="1046" stopIfTrue="1" operator="equal">
      <formula>"Sin iniciar"</formula>
    </cfRule>
  </conditionalFormatting>
  <conditionalFormatting sqref="CM494">
    <cfRule type="cellIs" dxfId="1394" priority="1047" stopIfTrue="1" operator="equal">
      <formula>"Vencida"</formula>
    </cfRule>
  </conditionalFormatting>
  <conditionalFormatting sqref="CM494">
    <cfRule type="cellIs" dxfId="1393" priority="1048" stopIfTrue="1" operator="equal">
      <formula>"En avance"</formula>
    </cfRule>
  </conditionalFormatting>
  <conditionalFormatting sqref="CM494">
    <cfRule type="cellIs" dxfId="1392" priority="1049" stopIfTrue="1" operator="equal">
      <formula>"Cumplida"</formula>
    </cfRule>
  </conditionalFormatting>
  <conditionalFormatting sqref="CL494">
    <cfRule type="cellIs" dxfId="1391" priority="1050" stopIfTrue="1" operator="equal">
      <formula>"Sin seguimiento"</formula>
    </cfRule>
  </conditionalFormatting>
  <conditionalFormatting sqref="CL494">
    <cfRule type="cellIs" dxfId="1390" priority="1051" stopIfTrue="1" operator="equal">
      <formula>"Sin iniciar"</formula>
    </cfRule>
  </conditionalFormatting>
  <conditionalFormatting sqref="CL494">
    <cfRule type="cellIs" dxfId="1389" priority="1052" stopIfTrue="1" operator="equal">
      <formula>"Vencida"</formula>
    </cfRule>
  </conditionalFormatting>
  <conditionalFormatting sqref="CL494">
    <cfRule type="cellIs" dxfId="1388" priority="1053" stopIfTrue="1" operator="equal">
      <formula>"En avance"</formula>
    </cfRule>
  </conditionalFormatting>
  <conditionalFormatting sqref="CL494">
    <cfRule type="cellIs" dxfId="1387" priority="1054" stopIfTrue="1" operator="equal">
      <formula>"Cumplida"</formula>
    </cfRule>
  </conditionalFormatting>
  <conditionalFormatting sqref="CK494">
    <cfRule type="cellIs" dxfId="1386" priority="1055" operator="equal">
      <formula>"Sin iniciar"</formula>
    </cfRule>
  </conditionalFormatting>
  <conditionalFormatting sqref="CK494">
    <cfRule type="cellIs" dxfId="1385" priority="1056" operator="equal">
      <formula>"Vencida"</formula>
    </cfRule>
  </conditionalFormatting>
  <conditionalFormatting sqref="CK494">
    <cfRule type="cellIs" dxfId="1384" priority="1057" operator="equal">
      <formula>"En avance"</formula>
    </cfRule>
  </conditionalFormatting>
  <conditionalFormatting sqref="CK494">
    <cfRule type="cellIs" dxfId="1383" priority="1058" operator="equal">
      <formula>"Cumplida"</formula>
    </cfRule>
  </conditionalFormatting>
  <conditionalFormatting sqref="BV495 CC495">
    <cfRule type="cellIs" dxfId="1382" priority="1059" stopIfTrue="1" operator="equal">
      <formula>"Sin seguimiento"</formula>
    </cfRule>
  </conditionalFormatting>
  <conditionalFormatting sqref="BV495 CC495">
    <cfRule type="cellIs" dxfId="1381" priority="1060" stopIfTrue="1" operator="equal">
      <formula>"Sin iniciar"</formula>
    </cfRule>
  </conditionalFormatting>
  <conditionalFormatting sqref="BV495 CC495">
    <cfRule type="cellIs" dxfId="1380" priority="1061" stopIfTrue="1" operator="equal">
      <formula>"Vencida"</formula>
    </cfRule>
  </conditionalFormatting>
  <conditionalFormatting sqref="BV495 CC495">
    <cfRule type="cellIs" dxfId="1379" priority="1062" stopIfTrue="1" operator="equal">
      <formula>"En avance"</formula>
    </cfRule>
  </conditionalFormatting>
  <conditionalFormatting sqref="BV495 CC495">
    <cfRule type="cellIs" dxfId="1378" priority="1063" stopIfTrue="1" operator="equal">
      <formula>"Cumplida"</formula>
    </cfRule>
  </conditionalFormatting>
  <conditionalFormatting sqref="CQ495">
    <cfRule type="cellIs" dxfId="1377" priority="1064" operator="equal">
      <formula>"Cerrado"</formula>
    </cfRule>
  </conditionalFormatting>
  <conditionalFormatting sqref="CQ495">
    <cfRule type="cellIs" dxfId="1376" priority="1065" operator="equal">
      <formula>"Abierto"</formula>
    </cfRule>
  </conditionalFormatting>
  <conditionalFormatting sqref="CD495:CI495">
    <cfRule type="cellIs" dxfId="1375" priority="1066" operator="equal">
      <formula>"Sin iniciar"</formula>
    </cfRule>
  </conditionalFormatting>
  <conditionalFormatting sqref="CD495:CI495">
    <cfRule type="cellIs" dxfId="1374" priority="1067" operator="equal">
      <formula>"Vencida"</formula>
    </cfRule>
  </conditionalFormatting>
  <conditionalFormatting sqref="CD495:CI495">
    <cfRule type="cellIs" dxfId="1373" priority="1068" operator="equal">
      <formula>"En avance"</formula>
    </cfRule>
  </conditionalFormatting>
  <conditionalFormatting sqref="CD495:CI495">
    <cfRule type="cellIs" dxfId="1372" priority="1069" operator="equal">
      <formula>"Cumplida"</formula>
    </cfRule>
  </conditionalFormatting>
  <conditionalFormatting sqref="BZ495">
    <cfRule type="cellIs" dxfId="1371" priority="1070" stopIfTrue="1" operator="equal">
      <formula>"Sin iniciar"</formula>
    </cfRule>
  </conditionalFormatting>
  <conditionalFormatting sqref="BZ495">
    <cfRule type="cellIs" dxfId="1370" priority="1071" stopIfTrue="1" operator="equal">
      <formula>"Vencida"</formula>
    </cfRule>
  </conditionalFormatting>
  <conditionalFormatting sqref="BZ495">
    <cfRule type="cellIs" dxfId="1369" priority="1072" stopIfTrue="1" operator="equal">
      <formula>"En avance"</formula>
    </cfRule>
  </conditionalFormatting>
  <conditionalFormatting sqref="BZ495">
    <cfRule type="cellIs" dxfId="1368" priority="1073" stopIfTrue="1" operator="equal">
      <formula>"Cumplida"</formula>
    </cfRule>
  </conditionalFormatting>
  <conditionalFormatting sqref="BW495:BY495">
    <cfRule type="cellIs" dxfId="1367" priority="1074" stopIfTrue="1" operator="equal">
      <formula>"Sin seguimiento"</formula>
    </cfRule>
  </conditionalFormatting>
  <conditionalFormatting sqref="BW495:BY495">
    <cfRule type="cellIs" dxfId="1366" priority="1075" stopIfTrue="1" operator="equal">
      <formula>"Sin iniciar"</formula>
    </cfRule>
  </conditionalFormatting>
  <conditionalFormatting sqref="BW495:BY495">
    <cfRule type="cellIs" dxfId="1365" priority="1076" stopIfTrue="1" operator="equal">
      <formula>"Vencida"</formula>
    </cfRule>
  </conditionalFormatting>
  <conditionalFormatting sqref="BW495:BY495">
    <cfRule type="cellIs" dxfId="1364" priority="1077" stopIfTrue="1" operator="equal">
      <formula>"En avance"</formula>
    </cfRule>
  </conditionalFormatting>
  <conditionalFormatting sqref="BW495:BY495">
    <cfRule type="cellIs" dxfId="1363" priority="1078" stopIfTrue="1" operator="equal">
      <formula>"Cumplida"</formula>
    </cfRule>
  </conditionalFormatting>
  <conditionalFormatting sqref="CB495">
    <cfRule type="cellIs" dxfId="1362" priority="1079" stopIfTrue="1" operator="equal">
      <formula>"Sin iniciar"</formula>
    </cfRule>
  </conditionalFormatting>
  <conditionalFormatting sqref="CB495">
    <cfRule type="cellIs" dxfId="1361" priority="1080" stopIfTrue="1" operator="equal">
      <formula>"Vencida"</formula>
    </cfRule>
  </conditionalFormatting>
  <conditionalFormatting sqref="CB495">
    <cfRule type="cellIs" dxfId="1360" priority="1081" stopIfTrue="1" operator="equal">
      <formula>"En avance"</formula>
    </cfRule>
  </conditionalFormatting>
  <conditionalFormatting sqref="CB495">
    <cfRule type="cellIs" dxfId="1359" priority="1082" stopIfTrue="1" operator="equal">
      <formula>"Cumplida"</formula>
    </cfRule>
  </conditionalFormatting>
  <conditionalFormatting sqref="CA495">
    <cfRule type="cellIs" dxfId="1358" priority="1083" operator="equal">
      <formula>"Sin iniciar"</formula>
    </cfRule>
  </conditionalFormatting>
  <conditionalFormatting sqref="CA495">
    <cfRule type="cellIs" dxfId="1357" priority="1084" operator="equal">
      <formula>"Vencida"</formula>
    </cfRule>
  </conditionalFormatting>
  <conditionalFormatting sqref="CA495">
    <cfRule type="cellIs" dxfId="1356" priority="1085" operator="equal">
      <formula>"En avance"</formula>
    </cfRule>
  </conditionalFormatting>
  <conditionalFormatting sqref="CA495">
    <cfRule type="cellIs" dxfId="1355" priority="1086" operator="equal">
      <formula>"Cumplida"</formula>
    </cfRule>
  </conditionalFormatting>
  <conditionalFormatting sqref="CN495">
    <cfRule type="cellIs" dxfId="1354" priority="1087" operator="equal">
      <formula>"Vencida"</formula>
    </cfRule>
  </conditionalFormatting>
  <conditionalFormatting sqref="CN495">
    <cfRule type="cellIs" dxfId="1353" priority="1088" operator="equal">
      <formula>"Sin iniciar"</formula>
    </cfRule>
  </conditionalFormatting>
  <conditionalFormatting sqref="CN495">
    <cfRule type="cellIs" dxfId="1352" priority="1089" operator="equal">
      <formula>"En avance"</formula>
    </cfRule>
  </conditionalFormatting>
  <conditionalFormatting sqref="CN495">
    <cfRule type="cellIs" dxfId="1351" priority="1090" operator="equal">
      <formula>"Cumplida"</formula>
    </cfRule>
  </conditionalFormatting>
  <conditionalFormatting sqref="BV496 BV497:BY497 BV498 CC496 CC498">
    <cfRule type="cellIs" dxfId="1350" priority="1091" stopIfTrue="1" operator="equal">
      <formula>"Sin seguimiento"</formula>
    </cfRule>
  </conditionalFormatting>
  <conditionalFormatting sqref="BV496 BV497:BY497 BV498 CC496 CC498">
    <cfRule type="cellIs" dxfId="1349" priority="1092" stopIfTrue="1" operator="equal">
      <formula>"Sin iniciar"</formula>
    </cfRule>
  </conditionalFormatting>
  <conditionalFormatting sqref="BV496 BV497:BY497 BV498 CC496 CC498">
    <cfRule type="cellIs" dxfId="1348" priority="1093" stopIfTrue="1" operator="equal">
      <formula>"Vencida"</formula>
    </cfRule>
  </conditionalFormatting>
  <conditionalFormatting sqref="BV496 BV497:BY497 BV498 CC496 CC498">
    <cfRule type="cellIs" dxfId="1347" priority="1094" stopIfTrue="1" operator="equal">
      <formula>"En avance"</formula>
    </cfRule>
  </conditionalFormatting>
  <conditionalFormatting sqref="BV496 BV497:BY497 BV498 CC496 CC498">
    <cfRule type="cellIs" dxfId="1346" priority="1095" stopIfTrue="1" operator="equal">
      <formula>"Cumplida"</formula>
    </cfRule>
  </conditionalFormatting>
  <conditionalFormatting sqref="CQ496:CQ498">
    <cfRule type="cellIs" dxfId="1345" priority="1096" operator="equal">
      <formula>"Cerrado"</formula>
    </cfRule>
  </conditionalFormatting>
  <conditionalFormatting sqref="CQ496:CQ498">
    <cfRule type="cellIs" dxfId="1344" priority="1097" operator="equal">
      <formula>"Abierto"</formula>
    </cfRule>
  </conditionalFormatting>
  <conditionalFormatting sqref="CD496:CI498">
    <cfRule type="cellIs" dxfId="1343" priority="1098" operator="equal">
      <formula>"Sin iniciar"</formula>
    </cfRule>
  </conditionalFormatting>
  <conditionalFormatting sqref="CD496:CI498">
    <cfRule type="cellIs" dxfId="1342" priority="1099" operator="equal">
      <formula>"Vencida"</formula>
    </cfRule>
  </conditionalFormatting>
  <conditionalFormatting sqref="CD496:CI498">
    <cfRule type="cellIs" dxfId="1341" priority="1100" operator="equal">
      <formula>"En avance"</formula>
    </cfRule>
  </conditionalFormatting>
  <conditionalFormatting sqref="CD496:CI498">
    <cfRule type="cellIs" dxfId="1340" priority="1101" operator="equal">
      <formula>"Cumplida"</formula>
    </cfRule>
  </conditionalFormatting>
  <conditionalFormatting sqref="BZ496 BZ498">
    <cfRule type="cellIs" dxfId="1339" priority="1102" stopIfTrue="1" operator="equal">
      <formula>"Sin iniciar"</formula>
    </cfRule>
  </conditionalFormatting>
  <conditionalFormatting sqref="BZ496 BZ498">
    <cfRule type="cellIs" dxfId="1338" priority="1103" stopIfTrue="1" operator="equal">
      <formula>"Vencida"</formula>
    </cfRule>
  </conditionalFormatting>
  <conditionalFormatting sqref="BZ496 BZ498">
    <cfRule type="cellIs" dxfId="1337" priority="1104" stopIfTrue="1" operator="equal">
      <formula>"En avance"</formula>
    </cfRule>
  </conditionalFormatting>
  <conditionalFormatting sqref="BZ496 BZ498">
    <cfRule type="cellIs" dxfId="1336" priority="1105" stopIfTrue="1" operator="equal">
      <formula>"Cumplida"</formula>
    </cfRule>
  </conditionalFormatting>
  <conditionalFormatting sqref="BW496:BY496">
    <cfRule type="cellIs" dxfId="1335" priority="1106" stopIfTrue="1" operator="equal">
      <formula>"Sin iniciar"</formula>
    </cfRule>
  </conditionalFormatting>
  <conditionalFormatting sqref="BW496:BY496">
    <cfRule type="cellIs" dxfId="1334" priority="1107" stopIfTrue="1" operator="equal">
      <formula>"Vencida"</formula>
    </cfRule>
  </conditionalFormatting>
  <conditionalFormatting sqref="BW496:BY496">
    <cfRule type="cellIs" dxfId="1333" priority="1108" stopIfTrue="1" operator="equal">
      <formula>"En avance"</formula>
    </cfRule>
  </conditionalFormatting>
  <conditionalFormatting sqref="BW496:BY496">
    <cfRule type="cellIs" dxfId="1332" priority="1109" stopIfTrue="1" operator="equal">
      <formula>"Cumplida"</formula>
    </cfRule>
  </conditionalFormatting>
  <conditionalFormatting sqref="BW498:BY498">
    <cfRule type="cellIs" dxfId="1331" priority="1110" stopIfTrue="1" operator="equal">
      <formula>"Sin seguimiento"</formula>
    </cfRule>
  </conditionalFormatting>
  <conditionalFormatting sqref="BW498:BY498">
    <cfRule type="cellIs" dxfId="1330" priority="1111" stopIfTrue="1" operator="equal">
      <formula>"Sin iniciar"</formula>
    </cfRule>
  </conditionalFormatting>
  <conditionalFormatting sqref="BW498:BY498">
    <cfRule type="cellIs" dxfId="1329" priority="1112" stopIfTrue="1" operator="equal">
      <formula>"Vencida"</formula>
    </cfRule>
  </conditionalFormatting>
  <conditionalFormatting sqref="BW498:BY498">
    <cfRule type="cellIs" dxfId="1328" priority="1113" stopIfTrue="1" operator="equal">
      <formula>"En avance"</formula>
    </cfRule>
  </conditionalFormatting>
  <conditionalFormatting sqref="BW498:BY498">
    <cfRule type="cellIs" dxfId="1327" priority="1114" stopIfTrue="1" operator="equal">
      <formula>"Cumplida"</formula>
    </cfRule>
  </conditionalFormatting>
  <conditionalFormatting sqref="CB496 CB498">
    <cfRule type="cellIs" dxfId="1326" priority="1115" stopIfTrue="1" operator="equal">
      <formula>"Sin iniciar"</formula>
    </cfRule>
  </conditionalFormatting>
  <conditionalFormatting sqref="CB496 CB498">
    <cfRule type="cellIs" dxfId="1325" priority="1116" stopIfTrue="1" operator="equal">
      <formula>"Vencida"</formula>
    </cfRule>
  </conditionalFormatting>
  <conditionalFormatting sqref="CB496 CB498">
    <cfRule type="cellIs" dxfId="1324" priority="1117" stopIfTrue="1" operator="equal">
      <formula>"En avance"</formula>
    </cfRule>
  </conditionalFormatting>
  <conditionalFormatting sqref="CB496 CB498">
    <cfRule type="cellIs" dxfId="1323" priority="1118" stopIfTrue="1" operator="equal">
      <formula>"Cumplida"</formula>
    </cfRule>
  </conditionalFormatting>
  <conditionalFormatting sqref="CA498">
    <cfRule type="cellIs" dxfId="1322" priority="1119" operator="equal">
      <formula>"Sin iniciar"</formula>
    </cfRule>
  </conditionalFormatting>
  <conditionalFormatting sqref="CA498">
    <cfRule type="cellIs" dxfId="1321" priority="1120" operator="equal">
      <formula>"Vencida"</formula>
    </cfRule>
  </conditionalFormatting>
  <conditionalFormatting sqref="CA498">
    <cfRule type="cellIs" dxfId="1320" priority="1121" operator="equal">
      <formula>"En avance"</formula>
    </cfRule>
  </conditionalFormatting>
  <conditionalFormatting sqref="CA498">
    <cfRule type="cellIs" dxfId="1319" priority="1122" operator="equal">
      <formula>"Cumplida"</formula>
    </cfRule>
  </conditionalFormatting>
  <conditionalFormatting sqref="CA496">
    <cfRule type="cellIs" dxfId="1318" priority="1123" stopIfTrue="1" operator="equal">
      <formula>"Sin iniciar"</formula>
    </cfRule>
  </conditionalFormatting>
  <conditionalFormatting sqref="CA496">
    <cfRule type="cellIs" dxfId="1317" priority="1124" stopIfTrue="1" operator="equal">
      <formula>"Vencida"</formula>
    </cfRule>
  </conditionalFormatting>
  <conditionalFormatting sqref="CA496">
    <cfRule type="cellIs" dxfId="1316" priority="1125" stopIfTrue="1" operator="equal">
      <formula>"En avance"</formula>
    </cfRule>
  </conditionalFormatting>
  <conditionalFormatting sqref="CA496">
    <cfRule type="cellIs" dxfId="1315" priority="1126" stopIfTrue="1" operator="equal">
      <formula>"Cumplida"</formula>
    </cfRule>
  </conditionalFormatting>
  <conditionalFormatting sqref="BZ497:CA497">
    <cfRule type="cellIs" dxfId="1314" priority="1127" stopIfTrue="1" operator="equal">
      <formula>"Sin seguimiento"</formula>
    </cfRule>
  </conditionalFormatting>
  <conditionalFormatting sqref="BZ497:CA497">
    <cfRule type="cellIs" dxfId="1313" priority="1128" stopIfTrue="1" operator="equal">
      <formula>"Sin iniciar"</formula>
    </cfRule>
  </conditionalFormatting>
  <conditionalFormatting sqref="BZ497:CA497">
    <cfRule type="cellIs" dxfId="1312" priority="1129" stopIfTrue="1" operator="equal">
      <formula>"Vencida"</formula>
    </cfRule>
  </conditionalFormatting>
  <conditionalFormatting sqref="BZ497:CA497">
    <cfRule type="cellIs" dxfId="1311" priority="1130" stopIfTrue="1" operator="equal">
      <formula>"En avance"</formula>
    </cfRule>
  </conditionalFormatting>
  <conditionalFormatting sqref="BZ497:CA497">
    <cfRule type="cellIs" dxfId="1310" priority="1131" stopIfTrue="1" operator="equal">
      <formula>"Cumplida"</formula>
    </cfRule>
  </conditionalFormatting>
  <conditionalFormatting sqref="CC497">
    <cfRule type="cellIs" dxfId="1309" priority="1132" operator="equal">
      <formula>"Sin iniciar"</formula>
    </cfRule>
  </conditionalFormatting>
  <conditionalFormatting sqref="CC497">
    <cfRule type="cellIs" dxfId="1308" priority="1133" operator="equal">
      <formula>"Vencida"</formula>
    </cfRule>
  </conditionalFormatting>
  <conditionalFormatting sqref="CC497">
    <cfRule type="cellIs" dxfId="1307" priority="1134" operator="equal">
      <formula>"En avance"</formula>
    </cfRule>
  </conditionalFormatting>
  <conditionalFormatting sqref="CC497">
    <cfRule type="cellIs" dxfId="1306" priority="1135" operator="equal">
      <formula>"Cumplida"</formula>
    </cfRule>
  </conditionalFormatting>
  <conditionalFormatting sqref="CN496:CN498">
    <cfRule type="cellIs" dxfId="1305" priority="1136" operator="equal">
      <formula>"Vencida"</formula>
    </cfRule>
  </conditionalFormatting>
  <conditionalFormatting sqref="CN496:CN498">
    <cfRule type="cellIs" dxfId="1304" priority="1137" operator="equal">
      <formula>"Sin iniciar"</formula>
    </cfRule>
  </conditionalFormatting>
  <conditionalFormatting sqref="CN496:CN498">
    <cfRule type="cellIs" dxfId="1303" priority="1138" operator="equal">
      <formula>"En avance"</formula>
    </cfRule>
  </conditionalFormatting>
  <conditionalFormatting sqref="CN496:CN498">
    <cfRule type="cellIs" dxfId="1302" priority="1139" operator="equal">
      <formula>"Cumplida"</formula>
    </cfRule>
  </conditionalFormatting>
  <conditionalFormatting sqref="BV499:BY500">
    <cfRule type="cellIs" dxfId="1301" priority="1140" stopIfTrue="1" operator="equal">
      <formula>"Sin seguimiento"</formula>
    </cfRule>
  </conditionalFormatting>
  <conditionalFormatting sqref="BV499:BY500">
    <cfRule type="cellIs" dxfId="1300" priority="1141" stopIfTrue="1" operator="equal">
      <formula>"Sin iniciar"</formula>
    </cfRule>
  </conditionalFormatting>
  <conditionalFormatting sqref="BV499:BY500">
    <cfRule type="cellIs" dxfId="1299" priority="1142" stopIfTrue="1" operator="equal">
      <formula>"Vencida"</formula>
    </cfRule>
  </conditionalFormatting>
  <conditionalFormatting sqref="BV499:BY500">
    <cfRule type="cellIs" dxfId="1298" priority="1143" stopIfTrue="1" operator="equal">
      <formula>"En avance"</formula>
    </cfRule>
  </conditionalFormatting>
  <conditionalFormatting sqref="BV499:BY500">
    <cfRule type="cellIs" dxfId="1297" priority="1144" stopIfTrue="1" operator="equal">
      <formula>"Cumplida"</formula>
    </cfRule>
  </conditionalFormatting>
  <conditionalFormatting sqref="CQ499:CQ500">
    <cfRule type="cellIs" dxfId="1296" priority="1145" operator="equal">
      <formula>"Cerrado"</formula>
    </cfRule>
  </conditionalFormatting>
  <conditionalFormatting sqref="CQ499:CQ500">
    <cfRule type="cellIs" dxfId="1295" priority="1146" operator="equal">
      <formula>"Abierto"</formula>
    </cfRule>
  </conditionalFormatting>
  <conditionalFormatting sqref="CD499:CI500">
    <cfRule type="cellIs" dxfId="1294" priority="1147" operator="equal">
      <formula>"Sin iniciar"</formula>
    </cfRule>
  </conditionalFormatting>
  <conditionalFormatting sqref="CD499:CI500">
    <cfRule type="cellIs" dxfId="1293" priority="1148" operator="equal">
      <formula>"Vencida"</formula>
    </cfRule>
  </conditionalFormatting>
  <conditionalFormatting sqref="CD499:CI500">
    <cfRule type="cellIs" dxfId="1292" priority="1149" operator="equal">
      <formula>"En avance"</formula>
    </cfRule>
  </conditionalFormatting>
  <conditionalFormatting sqref="CD499:CI500">
    <cfRule type="cellIs" dxfId="1291" priority="1150" operator="equal">
      <formula>"Cumplida"</formula>
    </cfRule>
  </conditionalFormatting>
  <conditionalFormatting sqref="BZ499:CA500">
    <cfRule type="cellIs" dxfId="1290" priority="1151" stopIfTrue="1" operator="equal">
      <formula>"Sin seguimiento"</formula>
    </cfRule>
  </conditionalFormatting>
  <conditionalFormatting sqref="BZ499:CA500">
    <cfRule type="cellIs" dxfId="1289" priority="1152" stopIfTrue="1" operator="equal">
      <formula>"Sin iniciar"</formula>
    </cfRule>
  </conditionalFormatting>
  <conditionalFormatting sqref="BZ499:CA500">
    <cfRule type="cellIs" dxfId="1288" priority="1153" stopIfTrue="1" operator="equal">
      <formula>"Vencida"</formula>
    </cfRule>
  </conditionalFormatting>
  <conditionalFormatting sqref="BZ499:CA500">
    <cfRule type="cellIs" dxfId="1287" priority="1154" stopIfTrue="1" operator="equal">
      <formula>"En avance"</formula>
    </cfRule>
  </conditionalFormatting>
  <conditionalFormatting sqref="BZ499:CA500">
    <cfRule type="cellIs" dxfId="1286" priority="1155" stopIfTrue="1" operator="equal">
      <formula>"Cumplida"</formula>
    </cfRule>
  </conditionalFormatting>
  <conditionalFormatting sqref="CC499:CC500">
    <cfRule type="cellIs" dxfId="1285" priority="1156" operator="equal">
      <formula>"Sin iniciar"</formula>
    </cfRule>
  </conditionalFormatting>
  <conditionalFormatting sqref="CC499:CC500">
    <cfRule type="cellIs" dxfId="1284" priority="1157" operator="equal">
      <formula>"Vencida"</formula>
    </cfRule>
  </conditionalFormatting>
  <conditionalFormatting sqref="CC499:CC500">
    <cfRule type="cellIs" dxfId="1283" priority="1158" operator="equal">
      <formula>"En avance"</formula>
    </cfRule>
  </conditionalFormatting>
  <conditionalFormatting sqref="CC499:CC500">
    <cfRule type="cellIs" dxfId="1282" priority="1159" operator="equal">
      <formula>"Cumplida"</formula>
    </cfRule>
  </conditionalFormatting>
  <conditionalFormatting sqref="CN499:CN500">
    <cfRule type="cellIs" dxfId="1281" priority="1160" operator="equal">
      <formula>"Vencida"</formula>
    </cfRule>
  </conditionalFormatting>
  <conditionalFormatting sqref="CN499:CN500">
    <cfRule type="cellIs" dxfId="1280" priority="1161" operator="equal">
      <formula>"Sin iniciar"</formula>
    </cfRule>
  </conditionalFormatting>
  <conditionalFormatting sqref="CN499:CN500">
    <cfRule type="cellIs" dxfId="1279" priority="1162" operator="equal">
      <formula>"En avance"</formula>
    </cfRule>
  </conditionalFormatting>
  <conditionalFormatting sqref="CN499:CN500">
    <cfRule type="cellIs" dxfId="1278" priority="1163" operator="equal">
      <formula>"Cumplida"</formula>
    </cfRule>
  </conditionalFormatting>
  <conditionalFormatting sqref="BV501:CA501">
    <cfRule type="cellIs" dxfId="1277" priority="1164" stopIfTrue="1" operator="equal">
      <formula>"Sin seguimiento"</formula>
    </cfRule>
  </conditionalFormatting>
  <conditionalFormatting sqref="BV501:CA501">
    <cfRule type="cellIs" dxfId="1276" priority="1165" stopIfTrue="1" operator="equal">
      <formula>"Sin iniciar"</formula>
    </cfRule>
  </conditionalFormatting>
  <conditionalFormatting sqref="BV501:CA501">
    <cfRule type="cellIs" dxfId="1275" priority="1166" stopIfTrue="1" operator="equal">
      <formula>"Vencida"</formula>
    </cfRule>
  </conditionalFormatting>
  <conditionalFormatting sqref="BV501:CA501">
    <cfRule type="cellIs" dxfId="1274" priority="1167" stopIfTrue="1" operator="equal">
      <formula>"En avance"</formula>
    </cfRule>
  </conditionalFormatting>
  <conditionalFormatting sqref="BV501:CA501">
    <cfRule type="cellIs" dxfId="1273" priority="1168" stopIfTrue="1" operator="equal">
      <formula>"Cumplida"</formula>
    </cfRule>
  </conditionalFormatting>
  <conditionalFormatting sqref="CQ501">
    <cfRule type="cellIs" dxfId="1272" priority="1169" operator="equal">
      <formula>"Cerrado"</formula>
    </cfRule>
  </conditionalFormatting>
  <conditionalFormatting sqref="CQ501">
    <cfRule type="cellIs" dxfId="1271" priority="1170" operator="equal">
      <formula>"Abierto"</formula>
    </cfRule>
  </conditionalFormatting>
  <conditionalFormatting sqref="CC501">
    <cfRule type="cellIs" dxfId="1270" priority="1171" operator="equal">
      <formula>"Sin iniciar"</formula>
    </cfRule>
  </conditionalFormatting>
  <conditionalFormatting sqref="CC501">
    <cfRule type="cellIs" dxfId="1269" priority="1172" operator="equal">
      <formula>"Vencida"</formula>
    </cfRule>
  </conditionalFormatting>
  <conditionalFormatting sqref="CC501">
    <cfRule type="cellIs" dxfId="1268" priority="1173" operator="equal">
      <formula>"En avance"</formula>
    </cfRule>
  </conditionalFormatting>
  <conditionalFormatting sqref="CC501">
    <cfRule type="cellIs" dxfId="1267" priority="1174" operator="equal">
      <formula>"Cumplida"</formula>
    </cfRule>
  </conditionalFormatting>
  <conditionalFormatting sqref="CD501:CI501">
    <cfRule type="cellIs" dxfId="1266" priority="1175" operator="equal">
      <formula>"Sin iniciar"</formula>
    </cfRule>
  </conditionalFormatting>
  <conditionalFormatting sqref="CD501:CI501">
    <cfRule type="cellIs" dxfId="1265" priority="1176" operator="equal">
      <formula>"Vencida"</formula>
    </cfRule>
  </conditionalFormatting>
  <conditionalFormatting sqref="CD501:CI501">
    <cfRule type="cellIs" dxfId="1264" priority="1177" operator="equal">
      <formula>"En avance"</formula>
    </cfRule>
  </conditionalFormatting>
  <conditionalFormatting sqref="CD501:CI501">
    <cfRule type="cellIs" dxfId="1263" priority="1178" operator="equal">
      <formula>"Cumplida"</formula>
    </cfRule>
  </conditionalFormatting>
  <conditionalFormatting sqref="CN501">
    <cfRule type="cellIs" dxfId="1262" priority="1179" operator="equal">
      <formula>"Vencida"</formula>
    </cfRule>
  </conditionalFormatting>
  <conditionalFormatting sqref="CN501">
    <cfRule type="cellIs" dxfId="1261" priority="1180" operator="equal">
      <formula>"Sin iniciar"</formula>
    </cfRule>
  </conditionalFormatting>
  <conditionalFormatting sqref="CN501">
    <cfRule type="cellIs" dxfId="1260" priority="1181" operator="equal">
      <formula>"En avance"</formula>
    </cfRule>
  </conditionalFormatting>
  <conditionalFormatting sqref="CN501">
    <cfRule type="cellIs" dxfId="1259" priority="1182" operator="equal">
      <formula>"Cumplida"</formula>
    </cfRule>
  </conditionalFormatting>
  <conditionalFormatting sqref="BV502:BY514">
    <cfRule type="cellIs" dxfId="1258" priority="1183" stopIfTrue="1" operator="equal">
      <formula>"Sin seguimiento"</formula>
    </cfRule>
  </conditionalFormatting>
  <conditionalFormatting sqref="BV502:BY514">
    <cfRule type="cellIs" dxfId="1257" priority="1184" stopIfTrue="1" operator="equal">
      <formula>"Sin iniciar"</formula>
    </cfRule>
  </conditionalFormatting>
  <conditionalFormatting sqref="BV502:BY514">
    <cfRule type="cellIs" dxfId="1256" priority="1185" stopIfTrue="1" operator="equal">
      <formula>"Vencida"</formula>
    </cfRule>
  </conditionalFormatting>
  <conditionalFormatting sqref="BV502:BY514">
    <cfRule type="cellIs" dxfId="1255" priority="1186" stopIfTrue="1" operator="equal">
      <formula>"En avance"</formula>
    </cfRule>
  </conditionalFormatting>
  <conditionalFormatting sqref="BV502:BY514">
    <cfRule type="cellIs" dxfId="1254" priority="1187" stopIfTrue="1" operator="equal">
      <formula>"Cumplida"</formula>
    </cfRule>
  </conditionalFormatting>
  <conditionalFormatting sqref="CQ502:CQ514">
    <cfRule type="cellIs" dxfId="1253" priority="1188" operator="equal">
      <formula>"Cerrado"</formula>
    </cfRule>
  </conditionalFormatting>
  <conditionalFormatting sqref="CQ502:CQ514">
    <cfRule type="cellIs" dxfId="1252" priority="1189" operator="equal">
      <formula>"Abierto"</formula>
    </cfRule>
  </conditionalFormatting>
  <conditionalFormatting sqref="CD502:CI513 CD514 CI514">
    <cfRule type="cellIs" dxfId="1251" priority="1190" operator="equal">
      <formula>"Sin iniciar"</formula>
    </cfRule>
  </conditionalFormatting>
  <conditionalFormatting sqref="CD502:CI513 CD514 CI514">
    <cfRule type="cellIs" dxfId="1250" priority="1191" operator="equal">
      <formula>"Vencida"</formula>
    </cfRule>
  </conditionalFormatting>
  <conditionalFormatting sqref="CD502:CI513 CD514 CI514">
    <cfRule type="cellIs" dxfId="1249" priority="1192" operator="equal">
      <formula>"En avance"</formula>
    </cfRule>
  </conditionalFormatting>
  <conditionalFormatting sqref="CD502:CI513 CD514 CI514">
    <cfRule type="cellIs" dxfId="1248" priority="1193" operator="equal">
      <formula>"Cumplida"</formula>
    </cfRule>
  </conditionalFormatting>
  <conditionalFormatting sqref="CA514 CC514">
    <cfRule type="cellIs" dxfId="1247" priority="1194" stopIfTrue="1" operator="equal">
      <formula>"Sin seguimiento"</formula>
    </cfRule>
  </conditionalFormatting>
  <conditionalFormatting sqref="CA514 CC514">
    <cfRule type="cellIs" dxfId="1246" priority="1195" stopIfTrue="1" operator="equal">
      <formula>"Sin iniciar"</formula>
    </cfRule>
  </conditionalFormatting>
  <conditionalFormatting sqref="CA514 CC514">
    <cfRule type="cellIs" dxfId="1245" priority="1196" stopIfTrue="1" operator="equal">
      <formula>"Vencida"</formula>
    </cfRule>
  </conditionalFormatting>
  <conditionalFormatting sqref="CA514 CC514">
    <cfRule type="cellIs" dxfId="1244" priority="1197" stopIfTrue="1" operator="equal">
      <formula>"En avance"</formula>
    </cfRule>
  </conditionalFormatting>
  <conditionalFormatting sqref="CA514 CC514">
    <cfRule type="cellIs" dxfId="1243" priority="1198" stopIfTrue="1" operator="equal">
      <formula>"Cumplida"</formula>
    </cfRule>
  </conditionalFormatting>
  <conditionalFormatting sqref="CB514">
    <cfRule type="cellIs" dxfId="1242" priority="1199" stopIfTrue="1" operator="equal">
      <formula>"Sin iniciar"</formula>
    </cfRule>
  </conditionalFormatting>
  <conditionalFormatting sqref="CB514">
    <cfRule type="cellIs" dxfId="1241" priority="1200" stopIfTrue="1" operator="equal">
      <formula>"Vencida"</formula>
    </cfRule>
  </conditionalFormatting>
  <conditionalFormatting sqref="CB514">
    <cfRule type="cellIs" dxfId="1240" priority="1201" stopIfTrue="1" operator="equal">
      <formula>"En avance"</formula>
    </cfRule>
  </conditionalFormatting>
  <conditionalFormatting sqref="CB514">
    <cfRule type="cellIs" dxfId="1239" priority="1202" stopIfTrue="1" operator="equal">
      <formula>"Cumplida"</formula>
    </cfRule>
  </conditionalFormatting>
  <conditionalFormatting sqref="BZ514">
    <cfRule type="cellIs" dxfId="1238" priority="1203" stopIfTrue="1" operator="equal">
      <formula>"Sin iniciar"</formula>
    </cfRule>
  </conditionalFormatting>
  <conditionalFormatting sqref="BZ514">
    <cfRule type="cellIs" dxfId="1237" priority="1204" stopIfTrue="1" operator="equal">
      <formula>"Vencida"</formula>
    </cfRule>
  </conditionalFormatting>
  <conditionalFormatting sqref="BZ514">
    <cfRule type="cellIs" dxfId="1236" priority="1205" stopIfTrue="1" operator="equal">
      <formula>"En avance"</formula>
    </cfRule>
  </conditionalFormatting>
  <conditionalFormatting sqref="BZ514">
    <cfRule type="cellIs" dxfId="1235" priority="1206" stopIfTrue="1" operator="equal">
      <formula>"Cumplida"</formula>
    </cfRule>
  </conditionalFormatting>
  <conditionalFormatting sqref="CA506">
    <cfRule type="cellIs" dxfId="1234" priority="1207" stopIfTrue="1" operator="equal">
      <formula>"Sin seguimiento"</formula>
    </cfRule>
  </conditionalFormatting>
  <conditionalFormatting sqref="CA506">
    <cfRule type="cellIs" dxfId="1233" priority="1208" stopIfTrue="1" operator="equal">
      <formula>"Sin iniciar"</formula>
    </cfRule>
  </conditionalFormatting>
  <conditionalFormatting sqref="CA506">
    <cfRule type="cellIs" dxfId="1232" priority="1209" stopIfTrue="1" operator="equal">
      <formula>"Vencida"</formula>
    </cfRule>
  </conditionalFormatting>
  <conditionalFormatting sqref="CA506">
    <cfRule type="cellIs" dxfId="1231" priority="1210" stopIfTrue="1" operator="equal">
      <formula>"En avance"</formula>
    </cfRule>
  </conditionalFormatting>
  <conditionalFormatting sqref="CA506">
    <cfRule type="cellIs" dxfId="1230" priority="1211" stopIfTrue="1" operator="equal">
      <formula>"Cumplida"</formula>
    </cfRule>
  </conditionalFormatting>
  <conditionalFormatting sqref="BZ506 CB506:CC506">
    <cfRule type="cellIs" dxfId="1229" priority="1212" stopIfTrue="1" operator="equal">
      <formula>"Sin iniciar"</formula>
    </cfRule>
  </conditionalFormatting>
  <conditionalFormatting sqref="BZ506 CB506:CC506">
    <cfRule type="cellIs" dxfId="1228" priority="1213" stopIfTrue="1" operator="equal">
      <formula>"Vencida"</formula>
    </cfRule>
  </conditionalFormatting>
  <conditionalFormatting sqref="BZ506 CB506:CC506">
    <cfRule type="cellIs" dxfId="1227" priority="1214" stopIfTrue="1" operator="equal">
      <formula>"En avance"</formula>
    </cfRule>
  </conditionalFormatting>
  <conditionalFormatting sqref="BZ506 CB506:CC506">
    <cfRule type="cellIs" dxfId="1226" priority="1215" stopIfTrue="1" operator="equal">
      <formula>"Cumplida"</formula>
    </cfRule>
  </conditionalFormatting>
  <conditionalFormatting sqref="CA512">
    <cfRule type="cellIs" dxfId="1225" priority="1216" stopIfTrue="1" operator="equal">
      <formula>"Sin seguimiento"</formula>
    </cfRule>
  </conditionalFormatting>
  <conditionalFormatting sqref="CA512">
    <cfRule type="cellIs" dxfId="1224" priority="1217" stopIfTrue="1" operator="equal">
      <formula>"Sin iniciar"</formula>
    </cfRule>
  </conditionalFormatting>
  <conditionalFormatting sqref="CA512">
    <cfRule type="cellIs" dxfId="1223" priority="1218" stopIfTrue="1" operator="equal">
      <formula>"Vencida"</formula>
    </cfRule>
  </conditionalFormatting>
  <conditionalFormatting sqref="CA512">
    <cfRule type="cellIs" dxfId="1222" priority="1219" stopIfTrue="1" operator="equal">
      <formula>"En avance"</formula>
    </cfRule>
  </conditionalFormatting>
  <conditionalFormatting sqref="CA512">
    <cfRule type="cellIs" dxfId="1221" priority="1220" stopIfTrue="1" operator="equal">
      <formula>"Cumplida"</formula>
    </cfRule>
  </conditionalFormatting>
  <conditionalFormatting sqref="BZ512 CB512:CC512">
    <cfRule type="cellIs" dxfId="1220" priority="1221" stopIfTrue="1" operator="equal">
      <formula>"Sin iniciar"</formula>
    </cfRule>
  </conditionalFormatting>
  <conditionalFormatting sqref="BZ512 CB512:CC512">
    <cfRule type="cellIs" dxfId="1219" priority="1222" stopIfTrue="1" operator="equal">
      <formula>"Vencida"</formula>
    </cfRule>
  </conditionalFormatting>
  <conditionalFormatting sqref="BZ512 CB512:CC512">
    <cfRule type="cellIs" dxfId="1218" priority="1223" stopIfTrue="1" operator="equal">
      <formula>"En avance"</formula>
    </cfRule>
  </conditionalFormatting>
  <conditionalFormatting sqref="BZ512 CB512:CC512">
    <cfRule type="cellIs" dxfId="1217" priority="1224" stopIfTrue="1" operator="equal">
      <formula>"Cumplida"</formula>
    </cfRule>
  </conditionalFormatting>
  <conditionalFormatting sqref="CC502">
    <cfRule type="cellIs" dxfId="1216" priority="1225" stopIfTrue="1" operator="equal">
      <formula>"Sin iniciar"</formula>
    </cfRule>
  </conditionalFormatting>
  <conditionalFormatting sqref="CC502">
    <cfRule type="cellIs" dxfId="1215" priority="1226" stopIfTrue="1" operator="equal">
      <formula>"Vencida"</formula>
    </cfRule>
  </conditionalFormatting>
  <conditionalFormatting sqref="CC502">
    <cfRule type="cellIs" dxfId="1214" priority="1227" stopIfTrue="1" operator="equal">
      <formula>"En avance"</formula>
    </cfRule>
  </conditionalFormatting>
  <conditionalFormatting sqref="CC502">
    <cfRule type="cellIs" dxfId="1213" priority="1228" stopIfTrue="1" operator="equal">
      <formula>"Cumplida"</formula>
    </cfRule>
  </conditionalFormatting>
  <conditionalFormatting sqref="CC503">
    <cfRule type="cellIs" dxfId="1212" priority="1229" stopIfTrue="1" operator="equal">
      <formula>"Sin iniciar"</formula>
    </cfRule>
  </conditionalFormatting>
  <conditionalFormatting sqref="CC503">
    <cfRule type="cellIs" dxfId="1211" priority="1230" stopIfTrue="1" operator="equal">
      <formula>"Vencida"</formula>
    </cfRule>
  </conditionalFormatting>
  <conditionalFormatting sqref="CC503">
    <cfRule type="cellIs" dxfId="1210" priority="1231" stopIfTrue="1" operator="equal">
      <formula>"En avance"</formula>
    </cfRule>
  </conditionalFormatting>
  <conditionalFormatting sqref="CC503">
    <cfRule type="cellIs" dxfId="1209" priority="1232" stopIfTrue="1" operator="equal">
      <formula>"Cumplida"</formula>
    </cfRule>
  </conditionalFormatting>
  <conditionalFormatting sqref="CC504">
    <cfRule type="cellIs" dxfId="1208" priority="1233" stopIfTrue="1" operator="equal">
      <formula>"Sin iniciar"</formula>
    </cfRule>
  </conditionalFormatting>
  <conditionalFormatting sqref="CC504">
    <cfRule type="cellIs" dxfId="1207" priority="1234" stopIfTrue="1" operator="equal">
      <formula>"Vencida"</formula>
    </cfRule>
  </conditionalFormatting>
  <conditionalFormatting sqref="CC504">
    <cfRule type="cellIs" dxfId="1206" priority="1235" stopIfTrue="1" operator="equal">
      <formula>"En avance"</formula>
    </cfRule>
  </conditionalFormatting>
  <conditionalFormatting sqref="CC504">
    <cfRule type="cellIs" dxfId="1205" priority="1236" stopIfTrue="1" operator="equal">
      <formula>"Cumplida"</formula>
    </cfRule>
  </conditionalFormatting>
  <conditionalFormatting sqref="CC505">
    <cfRule type="cellIs" dxfId="1204" priority="1237" stopIfTrue="1" operator="equal">
      <formula>"Sin iniciar"</formula>
    </cfRule>
  </conditionalFormatting>
  <conditionalFormatting sqref="CC505">
    <cfRule type="cellIs" dxfId="1203" priority="1238" stopIfTrue="1" operator="equal">
      <formula>"Vencida"</formula>
    </cfRule>
  </conditionalFormatting>
  <conditionalFormatting sqref="CC505">
    <cfRule type="cellIs" dxfId="1202" priority="1239" stopIfTrue="1" operator="equal">
      <formula>"En avance"</formula>
    </cfRule>
  </conditionalFormatting>
  <conditionalFormatting sqref="CC505">
    <cfRule type="cellIs" dxfId="1201" priority="1240" stopIfTrue="1" operator="equal">
      <formula>"Cumplida"</formula>
    </cfRule>
  </conditionalFormatting>
  <conditionalFormatting sqref="CC507">
    <cfRule type="cellIs" dxfId="1200" priority="1241" stopIfTrue="1" operator="equal">
      <formula>"Sin iniciar"</formula>
    </cfRule>
  </conditionalFormatting>
  <conditionalFormatting sqref="CC507">
    <cfRule type="cellIs" dxfId="1199" priority="1242" stopIfTrue="1" operator="equal">
      <formula>"Vencida"</formula>
    </cfRule>
  </conditionalFormatting>
  <conditionalFormatting sqref="CC507">
    <cfRule type="cellIs" dxfId="1198" priority="1243" stopIfTrue="1" operator="equal">
      <formula>"En avance"</formula>
    </cfRule>
  </conditionalFormatting>
  <conditionalFormatting sqref="CC507">
    <cfRule type="cellIs" dxfId="1197" priority="1244" stopIfTrue="1" operator="equal">
      <formula>"Cumplida"</formula>
    </cfRule>
  </conditionalFormatting>
  <conditionalFormatting sqref="CC508">
    <cfRule type="cellIs" dxfId="1196" priority="1245" stopIfTrue="1" operator="equal">
      <formula>"Sin iniciar"</formula>
    </cfRule>
  </conditionalFormatting>
  <conditionalFormatting sqref="CC508">
    <cfRule type="cellIs" dxfId="1195" priority="1246" stopIfTrue="1" operator="equal">
      <formula>"Vencida"</formula>
    </cfRule>
  </conditionalFormatting>
  <conditionalFormatting sqref="CC508">
    <cfRule type="cellIs" dxfId="1194" priority="1247" stopIfTrue="1" operator="equal">
      <formula>"En avance"</formula>
    </cfRule>
  </conditionalFormatting>
  <conditionalFormatting sqref="CC508">
    <cfRule type="cellIs" dxfId="1193" priority="1248" stopIfTrue="1" operator="equal">
      <formula>"Cumplida"</formula>
    </cfRule>
  </conditionalFormatting>
  <conditionalFormatting sqref="CC509">
    <cfRule type="cellIs" dxfId="1192" priority="1249" stopIfTrue="1" operator="equal">
      <formula>"Sin iniciar"</formula>
    </cfRule>
  </conditionalFormatting>
  <conditionalFormatting sqref="CC509">
    <cfRule type="cellIs" dxfId="1191" priority="1250" stopIfTrue="1" operator="equal">
      <formula>"Vencida"</formula>
    </cfRule>
  </conditionalFormatting>
  <conditionalFormatting sqref="CC509">
    <cfRule type="cellIs" dxfId="1190" priority="1251" stopIfTrue="1" operator="equal">
      <formula>"En avance"</formula>
    </cfRule>
  </conditionalFormatting>
  <conditionalFormatting sqref="CC509">
    <cfRule type="cellIs" dxfId="1189" priority="1252" stopIfTrue="1" operator="equal">
      <formula>"Cumplida"</formula>
    </cfRule>
  </conditionalFormatting>
  <conditionalFormatting sqref="CC510">
    <cfRule type="cellIs" dxfId="1188" priority="1253" stopIfTrue="1" operator="equal">
      <formula>"Sin iniciar"</formula>
    </cfRule>
  </conditionalFormatting>
  <conditionalFormatting sqref="CC510">
    <cfRule type="cellIs" dxfId="1187" priority="1254" stopIfTrue="1" operator="equal">
      <formula>"Vencida"</formula>
    </cfRule>
  </conditionalFormatting>
  <conditionalFormatting sqref="CC510">
    <cfRule type="cellIs" dxfId="1186" priority="1255" stopIfTrue="1" operator="equal">
      <formula>"En avance"</formula>
    </cfRule>
  </conditionalFormatting>
  <conditionalFormatting sqref="CC510">
    <cfRule type="cellIs" dxfId="1185" priority="1256" stopIfTrue="1" operator="equal">
      <formula>"Cumplida"</formula>
    </cfRule>
  </conditionalFormatting>
  <conditionalFormatting sqref="CC511">
    <cfRule type="cellIs" dxfId="1184" priority="1257" stopIfTrue="1" operator="equal">
      <formula>"Sin iniciar"</formula>
    </cfRule>
  </conditionalFormatting>
  <conditionalFormatting sqref="CC511">
    <cfRule type="cellIs" dxfId="1183" priority="1258" stopIfTrue="1" operator="equal">
      <formula>"Vencida"</formula>
    </cfRule>
  </conditionalFormatting>
  <conditionalFormatting sqref="CC511">
    <cfRule type="cellIs" dxfId="1182" priority="1259" stopIfTrue="1" operator="equal">
      <formula>"En avance"</formula>
    </cfRule>
  </conditionalFormatting>
  <conditionalFormatting sqref="CC511">
    <cfRule type="cellIs" dxfId="1181" priority="1260" stopIfTrue="1" operator="equal">
      <formula>"Cumplida"</formula>
    </cfRule>
  </conditionalFormatting>
  <conditionalFormatting sqref="CC513">
    <cfRule type="cellIs" dxfId="1180" priority="1261" stopIfTrue="1" operator="equal">
      <formula>"Sin iniciar"</formula>
    </cfRule>
  </conditionalFormatting>
  <conditionalFormatting sqref="CC513">
    <cfRule type="cellIs" dxfId="1179" priority="1262" stopIfTrue="1" operator="equal">
      <formula>"Vencida"</formula>
    </cfRule>
  </conditionalFormatting>
  <conditionalFormatting sqref="CC513">
    <cfRule type="cellIs" dxfId="1178" priority="1263" stopIfTrue="1" operator="equal">
      <formula>"En avance"</formula>
    </cfRule>
  </conditionalFormatting>
  <conditionalFormatting sqref="CC513">
    <cfRule type="cellIs" dxfId="1177" priority="1264" stopIfTrue="1" operator="equal">
      <formula>"Cumplida"</formula>
    </cfRule>
  </conditionalFormatting>
  <conditionalFormatting sqref="CF514 CH514">
    <cfRule type="cellIs" dxfId="1176" priority="1265" stopIfTrue="1" operator="equal">
      <formula>"Sin seguimiento"</formula>
    </cfRule>
  </conditionalFormatting>
  <conditionalFormatting sqref="CF514 CH514">
    <cfRule type="cellIs" dxfId="1175" priority="1266" stopIfTrue="1" operator="equal">
      <formula>"Sin iniciar"</formula>
    </cfRule>
  </conditionalFormatting>
  <conditionalFormatting sqref="CF514 CH514">
    <cfRule type="cellIs" dxfId="1174" priority="1267" stopIfTrue="1" operator="equal">
      <formula>"Vencida"</formula>
    </cfRule>
  </conditionalFormatting>
  <conditionalFormatting sqref="CF514 CH514">
    <cfRule type="cellIs" dxfId="1173" priority="1268" stopIfTrue="1" operator="equal">
      <formula>"En avance"</formula>
    </cfRule>
  </conditionalFormatting>
  <conditionalFormatting sqref="CF514 CH514">
    <cfRule type="cellIs" dxfId="1172" priority="1269" stopIfTrue="1" operator="equal">
      <formula>"Cumplida"</formula>
    </cfRule>
  </conditionalFormatting>
  <conditionalFormatting sqref="CG514">
    <cfRule type="cellIs" dxfId="1171" priority="1270" stopIfTrue="1" operator="equal">
      <formula>"Sin iniciar"</formula>
    </cfRule>
  </conditionalFormatting>
  <conditionalFormatting sqref="CG514">
    <cfRule type="cellIs" dxfId="1170" priority="1271" stopIfTrue="1" operator="equal">
      <formula>"Vencida"</formula>
    </cfRule>
  </conditionalFormatting>
  <conditionalFormatting sqref="CG514">
    <cfRule type="cellIs" dxfId="1169" priority="1272" stopIfTrue="1" operator="equal">
      <formula>"En avance"</formula>
    </cfRule>
  </conditionalFormatting>
  <conditionalFormatting sqref="CG514">
    <cfRule type="cellIs" dxfId="1168" priority="1273" stopIfTrue="1" operator="equal">
      <formula>"Cumplida"</formula>
    </cfRule>
  </conditionalFormatting>
  <conditionalFormatting sqref="CN502:CN514">
    <cfRule type="cellIs" dxfId="1167" priority="1274" operator="equal">
      <formula>"Vencida"</formula>
    </cfRule>
  </conditionalFormatting>
  <conditionalFormatting sqref="CN502:CN514">
    <cfRule type="cellIs" dxfId="1166" priority="1275" operator="equal">
      <formula>"Sin iniciar"</formula>
    </cfRule>
  </conditionalFormatting>
  <conditionalFormatting sqref="CN502:CN514">
    <cfRule type="cellIs" dxfId="1165" priority="1276" operator="equal">
      <formula>"En avance"</formula>
    </cfRule>
  </conditionalFormatting>
  <conditionalFormatting sqref="CN502:CN514">
    <cfRule type="cellIs" dxfId="1164" priority="1277" operator="equal">
      <formula>"Cumplida"</formula>
    </cfRule>
  </conditionalFormatting>
  <conditionalFormatting sqref="BV515:BY515">
    <cfRule type="cellIs" dxfId="1163" priority="1278" stopIfTrue="1" operator="equal">
      <formula>"Sin seguimiento"</formula>
    </cfRule>
  </conditionalFormatting>
  <conditionalFormatting sqref="BV515:BY515">
    <cfRule type="cellIs" dxfId="1162" priority="1279" stopIfTrue="1" operator="equal">
      <formula>"Sin iniciar"</formula>
    </cfRule>
  </conditionalFormatting>
  <conditionalFormatting sqref="BV515:BY515">
    <cfRule type="cellIs" dxfId="1161" priority="1280" stopIfTrue="1" operator="equal">
      <formula>"Vencida"</formula>
    </cfRule>
  </conditionalFormatting>
  <conditionalFormatting sqref="BV515:BY515">
    <cfRule type="cellIs" dxfId="1160" priority="1281" stopIfTrue="1" operator="equal">
      <formula>"En avance"</formula>
    </cfRule>
  </conditionalFormatting>
  <conditionalFormatting sqref="BV515:BY515">
    <cfRule type="cellIs" dxfId="1159" priority="1282" stopIfTrue="1" operator="equal">
      <formula>"Cumplida"</formula>
    </cfRule>
  </conditionalFormatting>
  <conditionalFormatting sqref="CQ515">
    <cfRule type="cellIs" dxfId="1158" priority="1283" operator="equal">
      <formula>"Cerrado"</formula>
    </cfRule>
  </conditionalFormatting>
  <conditionalFormatting sqref="CQ515">
    <cfRule type="cellIs" dxfId="1157" priority="1284" operator="equal">
      <formula>"Abierto"</formula>
    </cfRule>
  </conditionalFormatting>
  <conditionalFormatting sqref="CD515:CI515">
    <cfRule type="cellIs" dxfId="1156" priority="1285" operator="equal">
      <formula>"Sin iniciar"</formula>
    </cfRule>
  </conditionalFormatting>
  <conditionalFormatting sqref="CD515:CI515">
    <cfRule type="cellIs" dxfId="1155" priority="1286" operator="equal">
      <formula>"Vencida"</formula>
    </cfRule>
  </conditionalFormatting>
  <conditionalFormatting sqref="CD515:CI515">
    <cfRule type="cellIs" dxfId="1154" priority="1287" operator="equal">
      <formula>"En avance"</formula>
    </cfRule>
  </conditionalFormatting>
  <conditionalFormatting sqref="CD515:CI515">
    <cfRule type="cellIs" dxfId="1153" priority="1288" operator="equal">
      <formula>"Cumplida"</formula>
    </cfRule>
  </conditionalFormatting>
  <conditionalFormatting sqref="CB515">
    <cfRule type="cellIs" dxfId="1152" priority="1289" stopIfTrue="1" operator="equal">
      <formula>"Sin seguimiento"</formula>
    </cfRule>
  </conditionalFormatting>
  <conditionalFormatting sqref="CB515">
    <cfRule type="cellIs" dxfId="1151" priority="1290" stopIfTrue="1" operator="equal">
      <formula>"Sin iniciar"</formula>
    </cfRule>
  </conditionalFormatting>
  <conditionalFormatting sqref="CB515">
    <cfRule type="cellIs" dxfId="1150" priority="1291" stopIfTrue="1" operator="equal">
      <formula>"Vencida"</formula>
    </cfRule>
  </conditionalFormatting>
  <conditionalFormatting sqref="CB515">
    <cfRule type="cellIs" dxfId="1149" priority="1292" stopIfTrue="1" operator="equal">
      <formula>"En avance"</formula>
    </cfRule>
  </conditionalFormatting>
  <conditionalFormatting sqref="CB515">
    <cfRule type="cellIs" dxfId="1148" priority="1293" stopIfTrue="1" operator="equal">
      <formula>"Cumplida"</formula>
    </cfRule>
  </conditionalFormatting>
  <conditionalFormatting sqref="CC515">
    <cfRule type="cellIs" dxfId="1147" priority="1294" stopIfTrue="1" operator="equal">
      <formula>"Sin seguimiento"</formula>
    </cfRule>
  </conditionalFormatting>
  <conditionalFormatting sqref="CC515">
    <cfRule type="cellIs" dxfId="1146" priority="1295" stopIfTrue="1" operator="equal">
      <formula>"Sin iniciar"</formula>
    </cfRule>
  </conditionalFormatting>
  <conditionalFormatting sqref="CC515">
    <cfRule type="cellIs" dxfId="1145" priority="1296" stopIfTrue="1" operator="equal">
      <formula>"Vencida"</formula>
    </cfRule>
  </conditionalFormatting>
  <conditionalFormatting sqref="CC515">
    <cfRule type="cellIs" dxfId="1144" priority="1297" stopIfTrue="1" operator="equal">
      <formula>"En avance"</formula>
    </cfRule>
  </conditionalFormatting>
  <conditionalFormatting sqref="CC515">
    <cfRule type="cellIs" dxfId="1143" priority="1298" stopIfTrue="1" operator="equal">
      <formula>"Cumplida"</formula>
    </cfRule>
  </conditionalFormatting>
  <conditionalFormatting sqref="CN515">
    <cfRule type="cellIs" dxfId="1142" priority="1299" operator="equal">
      <formula>"Vencida"</formula>
    </cfRule>
  </conditionalFormatting>
  <conditionalFormatting sqref="CN515">
    <cfRule type="cellIs" dxfId="1141" priority="1300" operator="equal">
      <formula>"Sin iniciar"</formula>
    </cfRule>
  </conditionalFormatting>
  <conditionalFormatting sqref="CN515">
    <cfRule type="cellIs" dxfId="1140" priority="1301" operator="equal">
      <formula>"En avance"</formula>
    </cfRule>
  </conditionalFormatting>
  <conditionalFormatting sqref="CN515">
    <cfRule type="cellIs" dxfId="1139" priority="1302" operator="equal">
      <formula>"Cumplida"</formula>
    </cfRule>
  </conditionalFormatting>
  <conditionalFormatting sqref="BV516:BY516">
    <cfRule type="cellIs" dxfId="1138" priority="1303" stopIfTrue="1" operator="equal">
      <formula>"Sin seguimiento"</formula>
    </cfRule>
  </conditionalFormatting>
  <conditionalFormatting sqref="BV516:BY516">
    <cfRule type="cellIs" dxfId="1137" priority="1304" stopIfTrue="1" operator="equal">
      <formula>"Sin iniciar"</formula>
    </cfRule>
  </conditionalFormatting>
  <conditionalFormatting sqref="BV516:BY516">
    <cfRule type="cellIs" dxfId="1136" priority="1305" stopIfTrue="1" operator="equal">
      <formula>"Vencida"</formula>
    </cfRule>
  </conditionalFormatting>
  <conditionalFormatting sqref="BV516:BY516">
    <cfRule type="cellIs" dxfId="1135" priority="1306" stopIfTrue="1" operator="equal">
      <formula>"En avance"</formula>
    </cfRule>
  </conditionalFormatting>
  <conditionalFormatting sqref="BV516:BY516">
    <cfRule type="cellIs" dxfId="1134" priority="1307" stopIfTrue="1" operator="equal">
      <formula>"Cumplida"</formula>
    </cfRule>
  </conditionalFormatting>
  <conditionalFormatting sqref="CQ516">
    <cfRule type="cellIs" dxfId="1133" priority="1308" operator="equal">
      <formula>"Cerrado"</formula>
    </cfRule>
  </conditionalFormatting>
  <conditionalFormatting sqref="CQ516">
    <cfRule type="cellIs" dxfId="1132" priority="1309" operator="equal">
      <formula>"Abierto"</formula>
    </cfRule>
  </conditionalFormatting>
  <conditionalFormatting sqref="CD516:CI516">
    <cfRule type="cellIs" dxfId="1131" priority="1310" operator="equal">
      <formula>"Sin iniciar"</formula>
    </cfRule>
  </conditionalFormatting>
  <conditionalFormatting sqref="CD516:CI516">
    <cfRule type="cellIs" dxfId="1130" priority="1311" operator="equal">
      <formula>"Vencida"</formula>
    </cfRule>
  </conditionalFormatting>
  <conditionalFormatting sqref="CD516:CI516">
    <cfRule type="cellIs" dxfId="1129" priority="1312" operator="equal">
      <formula>"En avance"</formula>
    </cfRule>
  </conditionalFormatting>
  <conditionalFormatting sqref="CD516:CI516">
    <cfRule type="cellIs" dxfId="1128" priority="1313" operator="equal">
      <formula>"Cumplida"</formula>
    </cfRule>
  </conditionalFormatting>
  <conditionalFormatting sqref="BZ516:CC516">
    <cfRule type="cellIs" dxfId="1127" priority="1314" stopIfTrue="1" operator="equal">
      <formula>"Sin seguimiento"</formula>
    </cfRule>
  </conditionalFormatting>
  <conditionalFormatting sqref="BZ516:CC516">
    <cfRule type="cellIs" dxfId="1126" priority="1315" stopIfTrue="1" operator="equal">
      <formula>"Sin iniciar"</formula>
    </cfRule>
  </conditionalFormatting>
  <conditionalFormatting sqref="BZ516:CC516">
    <cfRule type="cellIs" dxfId="1125" priority="1316" stopIfTrue="1" operator="equal">
      <formula>"Vencida"</formula>
    </cfRule>
  </conditionalFormatting>
  <conditionalFormatting sqref="BZ516:CC516">
    <cfRule type="cellIs" dxfId="1124" priority="1317" stopIfTrue="1" operator="equal">
      <formula>"En avance"</formula>
    </cfRule>
  </conditionalFormatting>
  <conditionalFormatting sqref="BZ516:CC516">
    <cfRule type="cellIs" dxfId="1123" priority="1318" stopIfTrue="1" operator="equal">
      <formula>"Cumplida"</formula>
    </cfRule>
  </conditionalFormatting>
  <conditionalFormatting sqref="CN516">
    <cfRule type="cellIs" dxfId="1122" priority="1319" operator="equal">
      <formula>"Vencida"</formula>
    </cfRule>
  </conditionalFormatting>
  <conditionalFormatting sqref="CN516">
    <cfRule type="cellIs" dxfId="1121" priority="1320" operator="equal">
      <formula>"Sin iniciar"</formula>
    </cfRule>
  </conditionalFormatting>
  <conditionalFormatting sqref="CN516">
    <cfRule type="cellIs" dxfId="1120" priority="1321" operator="equal">
      <formula>"En avance"</formula>
    </cfRule>
  </conditionalFormatting>
  <conditionalFormatting sqref="CN516">
    <cfRule type="cellIs" dxfId="1119" priority="1322" operator="equal">
      <formula>"Cumplida"</formula>
    </cfRule>
  </conditionalFormatting>
  <conditionalFormatting sqref="BV517:BY519 CA519">
    <cfRule type="cellIs" dxfId="1118" priority="1323" stopIfTrue="1" operator="equal">
      <formula>"Sin seguimiento"</formula>
    </cfRule>
  </conditionalFormatting>
  <conditionalFormatting sqref="BV517:BY519 CA519">
    <cfRule type="cellIs" dxfId="1117" priority="1324" stopIfTrue="1" operator="equal">
      <formula>"Sin iniciar"</formula>
    </cfRule>
  </conditionalFormatting>
  <conditionalFormatting sqref="BV517:BY519 CA519">
    <cfRule type="cellIs" dxfId="1116" priority="1325" stopIfTrue="1" operator="equal">
      <formula>"Vencida"</formula>
    </cfRule>
  </conditionalFormatting>
  <conditionalFormatting sqref="BV517:BY519 CA519">
    <cfRule type="cellIs" dxfId="1115" priority="1326" stopIfTrue="1" operator="equal">
      <formula>"En avance"</formula>
    </cfRule>
  </conditionalFormatting>
  <conditionalFormatting sqref="BV517:BY519 CA519">
    <cfRule type="cellIs" dxfId="1114" priority="1327" stopIfTrue="1" operator="equal">
      <formula>"Cumplida"</formula>
    </cfRule>
  </conditionalFormatting>
  <conditionalFormatting sqref="CQ517:CQ519">
    <cfRule type="cellIs" dxfId="1113" priority="1328" operator="equal">
      <formula>"Cerrado"</formula>
    </cfRule>
  </conditionalFormatting>
  <conditionalFormatting sqref="CQ517:CQ519">
    <cfRule type="cellIs" dxfId="1112" priority="1329" operator="equal">
      <formula>"Abierto"</formula>
    </cfRule>
  </conditionalFormatting>
  <conditionalFormatting sqref="CB518">
    <cfRule type="cellIs" dxfId="1111" priority="1330" stopIfTrue="1" operator="equal">
      <formula>"Sin iniciar"</formula>
    </cfRule>
  </conditionalFormatting>
  <conditionalFormatting sqref="CB518">
    <cfRule type="cellIs" dxfId="1110" priority="1331" stopIfTrue="1" operator="equal">
      <formula>"Vencida"</formula>
    </cfRule>
  </conditionalFormatting>
  <conditionalFormatting sqref="CB518">
    <cfRule type="cellIs" dxfId="1109" priority="1332" stopIfTrue="1" operator="equal">
      <formula>"En avance"</formula>
    </cfRule>
  </conditionalFormatting>
  <conditionalFormatting sqref="CB518">
    <cfRule type="cellIs" dxfId="1108" priority="1333" stopIfTrue="1" operator="equal">
      <formula>"Cumplida"</formula>
    </cfRule>
  </conditionalFormatting>
  <conditionalFormatting sqref="CD517:CI519">
    <cfRule type="cellIs" dxfId="1107" priority="1334" operator="equal">
      <formula>"Sin iniciar"</formula>
    </cfRule>
  </conditionalFormatting>
  <conditionalFormatting sqref="CD517:CI519">
    <cfRule type="cellIs" dxfId="1106" priority="1335" operator="equal">
      <formula>"Vencida"</formula>
    </cfRule>
  </conditionalFormatting>
  <conditionalFormatting sqref="CD517:CI519">
    <cfRule type="cellIs" dxfId="1105" priority="1336" operator="equal">
      <formula>"En avance"</formula>
    </cfRule>
  </conditionalFormatting>
  <conditionalFormatting sqref="CD517:CI519">
    <cfRule type="cellIs" dxfId="1104" priority="1337" operator="equal">
      <formula>"Cumplida"</formula>
    </cfRule>
  </conditionalFormatting>
  <conditionalFormatting sqref="CA518 CC518:CC519">
    <cfRule type="cellIs" dxfId="1103" priority="1338" stopIfTrue="1" operator="equal">
      <formula>"Sin seguimiento"</formula>
    </cfRule>
  </conditionalFormatting>
  <conditionalFormatting sqref="CA518 CC518:CC519">
    <cfRule type="cellIs" dxfId="1102" priority="1339" stopIfTrue="1" operator="equal">
      <formula>"Sin iniciar"</formula>
    </cfRule>
  </conditionalFormatting>
  <conditionalFormatting sqref="CA518 CC518:CC519">
    <cfRule type="cellIs" dxfId="1101" priority="1340" stopIfTrue="1" operator="equal">
      <formula>"Vencida"</formula>
    </cfRule>
  </conditionalFormatting>
  <conditionalFormatting sqref="CA518 CC518:CC519">
    <cfRule type="cellIs" dxfId="1100" priority="1341" stopIfTrue="1" operator="equal">
      <formula>"En avance"</formula>
    </cfRule>
  </conditionalFormatting>
  <conditionalFormatting sqref="CA518 CC518:CC519">
    <cfRule type="cellIs" dxfId="1099" priority="1342" stopIfTrue="1" operator="equal">
      <formula>"Cumplida"</formula>
    </cfRule>
  </conditionalFormatting>
  <conditionalFormatting sqref="BZ518:BZ519 CB519">
    <cfRule type="cellIs" dxfId="1098" priority="1343" stopIfTrue="1" operator="equal">
      <formula>"Sin iniciar"</formula>
    </cfRule>
  </conditionalFormatting>
  <conditionalFormatting sqref="BZ518:BZ519 CB519">
    <cfRule type="cellIs" dxfId="1097" priority="1344" stopIfTrue="1" operator="equal">
      <formula>"Vencida"</formula>
    </cfRule>
  </conditionalFormatting>
  <conditionalFormatting sqref="BZ518:BZ519 CB519">
    <cfRule type="cellIs" dxfId="1096" priority="1345" stopIfTrue="1" operator="equal">
      <formula>"En avance"</formula>
    </cfRule>
  </conditionalFormatting>
  <conditionalFormatting sqref="BZ518:BZ519 CB519">
    <cfRule type="cellIs" dxfId="1095" priority="1346" stopIfTrue="1" operator="equal">
      <formula>"Cumplida"</formula>
    </cfRule>
  </conditionalFormatting>
  <conditionalFormatting sqref="CB517:CC517">
    <cfRule type="cellIs" dxfId="1094" priority="1347" stopIfTrue="1" operator="equal">
      <formula>"Sin seguimiento"</formula>
    </cfRule>
  </conditionalFormatting>
  <conditionalFormatting sqref="CB517:CC517">
    <cfRule type="cellIs" dxfId="1093" priority="1348" stopIfTrue="1" operator="equal">
      <formula>"Sin iniciar"</formula>
    </cfRule>
  </conditionalFormatting>
  <conditionalFormatting sqref="CB517:CC517">
    <cfRule type="cellIs" dxfId="1092" priority="1349" stopIfTrue="1" operator="equal">
      <formula>"Vencida"</formula>
    </cfRule>
  </conditionalFormatting>
  <conditionalFormatting sqref="CB517:CC517">
    <cfRule type="cellIs" dxfId="1091" priority="1350" stopIfTrue="1" operator="equal">
      <formula>"En avance"</formula>
    </cfRule>
  </conditionalFormatting>
  <conditionalFormatting sqref="CB517:CC517">
    <cfRule type="cellIs" dxfId="1090" priority="1351" stopIfTrue="1" operator="equal">
      <formula>"Cumplida"</formula>
    </cfRule>
  </conditionalFormatting>
  <conditionalFormatting sqref="CN517:CN519">
    <cfRule type="cellIs" dxfId="1089" priority="1352" operator="equal">
      <formula>"Vencida"</formula>
    </cfRule>
  </conditionalFormatting>
  <conditionalFormatting sqref="CN517:CN519">
    <cfRule type="cellIs" dxfId="1088" priority="1353" operator="equal">
      <formula>"Sin iniciar"</formula>
    </cfRule>
  </conditionalFormatting>
  <conditionalFormatting sqref="CN517:CN519">
    <cfRule type="cellIs" dxfId="1087" priority="1354" operator="equal">
      <formula>"En avance"</formula>
    </cfRule>
  </conditionalFormatting>
  <conditionalFormatting sqref="CN517:CN519">
    <cfRule type="cellIs" dxfId="1086" priority="1355" operator="equal">
      <formula>"Cumplida"</formula>
    </cfRule>
  </conditionalFormatting>
  <conditionalFormatting sqref="BV520:BV522">
    <cfRule type="cellIs" dxfId="1085" priority="1356" stopIfTrue="1" operator="equal">
      <formula>"Sin seguimiento"</formula>
    </cfRule>
  </conditionalFormatting>
  <conditionalFormatting sqref="BV520:BV522">
    <cfRule type="cellIs" dxfId="1084" priority="1357" stopIfTrue="1" operator="equal">
      <formula>"Sin iniciar"</formula>
    </cfRule>
  </conditionalFormatting>
  <conditionalFormatting sqref="BV520:BV522">
    <cfRule type="cellIs" dxfId="1083" priority="1358" stopIfTrue="1" operator="equal">
      <formula>"Vencida"</formula>
    </cfRule>
  </conditionalFormatting>
  <conditionalFormatting sqref="BV520:BV522">
    <cfRule type="cellIs" dxfId="1082" priority="1359" stopIfTrue="1" operator="equal">
      <formula>"En avance"</formula>
    </cfRule>
  </conditionalFormatting>
  <conditionalFormatting sqref="BV520:BV522">
    <cfRule type="cellIs" dxfId="1081" priority="1360" stopIfTrue="1" operator="equal">
      <formula>"Cumplida"</formula>
    </cfRule>
  </conditionalFormatting>
  <conditionalFormatting sqref="CQ520:CQ522">
    <cfRule type="cellIs" dxfId="1080" priority="1361" operator="equal">
      <formula>"Cerrado"</formula>
    </cfRule>
  </conditionalFormatting>
  <conditionalFormatting sqref="CQ520:CQ522">
    <cfRule type="cellIs" dxfId="1079" priority="1362" operator="equal">
      <formula>"Abierto"</formula>
    </cfRule>
  </conditionalFormatting>
  <conditionalFormatting sqref="BX520:BY520">
    <cfRule type="cellIs" dxfId="1078" priority="1363" operator="equal">
      <formula>"Sin iniciar"</formula>
    </cfRule>
  </conditionalFormatting>
  <conditionalFormatting sqref="BX520:BY520">
    <cfRule type="cellIs" dxfId="1077" priority="1364" operator="equal">
      <formula>"Vencida"</formula>
    </cfRule>
  </conditionalFormatting>
  <conditionalFormatting sqref="BX520:BY520">
    <cfRule type="cellIs" dxfId="1076" priority="1365" operator="equal">
      <formula>"En avance"</formula>
    </cfRule>
  </conditionalFormatting>
  <conditionalFormatting sqref="BX520:BY520">
    <cfRule type="cellIs" dxfId="1075" priority="1366" operator="equal">
      <formula>"Cumplida"</formula>
    </cfRule>
  </conditionalFormatting>
  <conditionalFormatting sqref="BW520">
    <cfRule type="cellIs" dxfId="1074" priority="1367" operator="equal">
      <formula>"Sin iniciar"</formula>
    </cfRule>
  </conditionalFormatting>
  <conditionalFormatting sqref="BW520">
    <cfRule type="cellIs" dxfId="1073" priority="1368" operator="equal">
      <formula>"Vencida"</formula>
    </cfRule>
  </conditionalFormatting>
  <conditionalFormatting sqref="BW520">
    <cfRule type="cellIs" dxfId="1072" priority="1369" operator="equal">
      <formula>"En avance"</formula>
    </cfRule>
  </conditionalFormatting>
  <conditionalFormatting sqref="BW520">
    <cfRule type="cellIs" dxfId="1071" priority="1370" operator="equal">
      <formula>"Cumplida"</formula>
    </cfRule>
  </conditionalFormatting>
  <conditionalFormatting sqref="BX521:BY521">
    <cfRule type="cellIs" dxfId="1070" priority="1371" operator="equal">
      <formula>"Sin iniciar"</formula>
    </cfRule>
  </conditionalFormatting>
  <conditionalFormatting sqref="BX521:BY521">
    <cfRule type="cellIs" dxfId="1069" priority="1372" operator="equal">
      <formula>"Vencida"</formula>
    </cfRule>
  </conditionalFormatting>
  <conditionalFormatting sqref="BX521:BY521">
    <cfRule type="cellIs" dxfId="1068" priority="1373" operator="equal">
      <formula>"En avance"</formula>
    </cfRule>
  </conditionalFormatting>
  <conditionalFormatting sqref="BX521:BY521">
    <cfRule type="cellIs" dxfId="1067" priority="1374" operator="equal">
      <formula>"Cumplida"</formula>
    </cfRule>
  </conditionalFormatting>
  <conditionalFormatting sqref="BW521">
    <cfRule type="cellIs" dxfId="1066" priority="1375" operator="equal">
      <formula>"Sin iniciar"</formula>
    </cfRule>
  </conditionalFormatting>
  <conditionalFormatting sqref="BW521">
    <cfRule type="cellIs" dxfId="1065" priority="1376" operator="equal">
      <formula>"Vencida"</formula>
    </cfRule>
  </conditionalFormatting>
  <conditionalFormatting sqref="BW521">
    <cfRule type="cellIs" dxfId="1064" priority="1377" operator="equal">
      <formula>"En avance"</formula>
    </cfRule>
  </conditionalFormatting>
  <conditionalFormatting sqref="BW521">
    <cfRule type="cellIs" dxfId="1063" priority="1378" operator="equal">
      <formula>"Cumplida"</formula>
    </cfRule>
  </conditionalFormatting>
  <conditionalFormatting sqref="BX522:BY522">
    <cfRule type="cellIs" dxfId="1062" priority="1379" operator="equal">
      <formula>"Sin iniciar"</formula>
    </cfRule>
  </conditionalFormatting>
  <conditionalFormatting sqref="BX522:BY522">
    <cfRule type="cellIs" dxfId="1061" priority="1380" operator="equal">
      <formula>"Vencida"</formula>
    </cfRule>
  </conditionalFormatting>
  <conditionalFormatting sqref="BX522:BY522">
    <cfRule type="cellIs" dxfId="1060" priority="1381" operator="equal">
      <formula>"En avance"</formula>
    </cfRule>
  </conditionalFormatting>
  <conditionalFormatting sqref="BX522:BY522">
    <cfRule type="cellIs" dxfId="1059" priority="1382" operator="equal">
      <formula>"Cumplida"</formula>
    </cfRule>
  </conditionalFormatting>
  <conditionalFormatting sqref="BW522">
    <cfRule type="cellIs" dxfId="1058" priority="1383" operator="equal">
      <formula>"Sin iniciar"</formula>
    </cfRule>
  </conditionalFormatting>
  <conditionalFormatting sqref="BW522">
    <cfRule type="cellIs" dxfId="1057" priority="1384" operator="equal">
      <formula>"Vencida"</formula>
    </cfRule>
  </conditionalFormatting>
  <conditionalFormatting sqref="BW522">
    <cfRule type="cellIs" dxfId="1056" priority="1385" operator="equal">
      <formula>"En avance"</formula>
    </cfRule>
  </conditionalFormatting>
  <conditionalFormatting sqref="BW522">
    <cfRule type="cellIs" dxfId="1055" priority="1386" operator="equal">
      <formula>"Cumplida"</formula>
    </cfRule>
  </conditionalFormatting>
  <conditionalFormatting sqref="CD520:CI522">
    <cfRule type="cellIs" dxfId="1054" priority="1387" operator="equal">
      <formula>"Sin iniciar"</formula>
    </cfRule>
  </conditionalFormatting>
  <conditionalFormatting sqref="CD520:CI522">
    <cfRule type="cellIs" dxfId="1053" priority="1388" operator="equal">
      <formula>"Vencida"</formula>
    </cfRule>
  </conditionalFormatting>
  <conditionalFormatting sqref="CD520:CI522">
    <cfRule type="cellIs" dxfId="1052" priority="1389" operator="equal">
      <formula>"En avance"</formula>
    </cfRule>
  </conditionalFormatting>
  <conditionalFormatting sqref="CD520:CI522">
    <cfRule type="cellIs" dxfId="1051" priority="1390" operator="equal">
      <formula>"Cumplida"</formula>
    </cfRule>
  </conditionalFormatting>
  <conditionalFormatting sqref="CC520:CC521">
    <cfRule type="cellIs" dxfId="1050" priority="1391" stopIfTrue="1" operator="equal">
      <formula>"Sin iniciar"</formula>
    </cfRule>
  </conditionalFormatting>
  <conditionalFormatting sqref="CC520:CC521">
    <cfRule type="cellIs" dxfId="1049" priority="1392" stopIfTrue="1" operator="equal">
      <formula>"Vencida"</formula>
    </cfRule>
  </conditionalFormatting>
  <conditionalFormatting sqref="CC520:CC521">
    <cfRule type="cellIs" dxfId="1048" priority="1393" stopIfTrue="1" operator="equal">
      <formula>"En avance"</formula>
    </cfRule>
  </conditionalFormatting>
  <conditionalFormatting sqref="CC520:CC521">
    <cfRule type="cellIs" dxfId="1047" priority="1394" stopIfTrue="1" operator="equal">
      <formula>"Cumplida"</formula>
    </cfRule>
  </conditionalFormatting>
  <conditionalFormatting sqref="CC522">
    <cfRule type="cellIs" dxfId="1046" priority="1395" stopIfTrue="1" operator="equal">
      <formula>"Sin iniciar"</formula>
    </cfRule>
  </conditionalFormatting>
  <conditionalFormatting sqref="CC522">
    <cfRule type="cellIs" dxfId="1045" priority="1396" stopIfTrue="1" operator="equal">
      <formula>"Vencida"</formula>
    </cfRule>
  </conditionalFormatting>
  <conditionalFormatting sqref="CC522">
    <cfRule type="cellIs" dxfId="1044" priority="1397" stopIfTrue="1" operator="equal">
      <formula>"En avance"</formula>
    </cfRule>
  </conditionalFormatting>
  <conditionalFormatting sqref="CC522">
    <cfRule type="cellIs" dxfId="1043" priority="1398" stopIfTrue="1" operator="equal">
      <formula>"Cumplida"</formula>
    </cfRule>
  </conditionalFormatting>
  <conditionalFormatting sqref="CN520:CN522">
    <cfRule type="cellIs" dxfId="1042" priority="1399" operator="equal">
      <formula>"Vencida"</formula>
    </cfRule>
  </conditionalFormatting>
  <conditionalFormatting sqref="CN520:CN522">
    <cfRule type="cellIs" dxfId="1041" priority="1400" operator="equal">
      <formula>"Sin iniciar"</formula>
    </cfRule>
  </conditionalFormatting>
  <conditionalFormatting sqref="CN520:CN522">
    <cfRule type="cellIs" dxfId="1040" priority="1401" operator="equal">
      <formula>"En avance"</formula>
    </cfRule>
  </conditionalFormatting>
  <conditionalFormatting sqref="CN520:CN522">
    <cfRule type="cellIs" dxfId="1039" priority="1402" operator="equal">
      <formula>"Cumplida"</formula>
    </cfRule>
  </conditionalFormatting>
  <conditionalFormatting sqref="BV523">
    <cfRule type="cellIs" dxfId="1038" priority="1403" stopIfTrue="1" operator="equal">
      <formula>"Sin seguimiento"</formula>
    </cfRule>
  </conditionalFormatting>
  <conditionalFormatting sqref="BV523">
    <cfRule type="cellIs" dxfId="1037" priority="1404" stopIfTrue="1" operator="equal">
      <formula>"Sin iniciar"</formula>
    </cfRule>
  </conditionalFormatting>
  <conditionalFormatting sqref="BV523">
    <cfRule type="cellIs" dxfId="1036" priority="1405" stopIfTrue="1" operator="equal">
      <formula>"Vencida"</formula>
    </cfRule>
  </conditionalFormatting>
  <conditionalFormatting sqref="BV523">
    <cfRule type="cellIs" dxfId="1035" priority="1406" stopIfTrue="1" operator="equal">
      <formula>"En avance"</formula>
    </cfRule>
  </conditionalFormatting>
  <conditionalFormatting sqref="BV523">
    <cfRule type="cellIs" dxfId="1034" priority="1407" stopIfTrue="1" operator="equal">
      <formula>"Cumplida"</formula>
    </cfRule>
  </conditionalFormatting>
  <conditionalFormatting sqref="CQ523">
    <cfRule type="cellIs" dxfId="1033" priority="1408" operator="equal">
      <formula>"Cerrado"</formula>
    </cfRule>
  </conditionalFormatting>
  <conditionalFormatting sqref="CQ523">
    <cfRule type="cellIs" dxfId="1032" priority="1409" operator="equal">
      <formula>"Abierto"</formula>
    </cfRule>
  </conditionalFormatting>
  <conditionalFormatting sqref="BX523:BY523">
    <cfRule type="cellIs" dxfId="1031" priority="1410" operator="equal">
      <formula>"Sin iniciar"</formula>
    </cfRule>
  </conditionalFormatting>
  <conditionalFormatting sqref="BX523:BY523">
    <cfRule type="cellIs" dxfId="1030" priority="1411" operator="equal">
      <formula>"Vencida"</formula>
    </cfRule>
  </conditionalFormatting>
  <conditionalFormatting sqref="BX523:BY523">
    <cfRule type="cellIs" dxfId="1029" priority="1412" operator="equal">
      <formula>"En avance"</formula>
    </cfRule>
  </conditionalFormatting>
  <conditionalFormatting sqref="BX523:BY523">
    <cfRule type="cellIs" dxfId="1028" priority="1413" operator="equal">
      <formula>"Cumplida"</formula>
    </cfRule>
  </conditionalFormatting>
  <conditionalFormatting sqref="BW523">
    <cfRule type="cellIs" dxfId="1027" priority="1414" operator="equal">
      <formula>"Sin iniciar"</formula>
    </cfRule>
  </conditionalFormatting>
  <conditionalFormatting sqref="BW523">
    <cfRule type="cellIs" dxfId="1026" priority="1415" operator="equal">
      <formula>"Vencida"</formula>
    </cfRule>
  </conditionalFormatting>
  <conditionalFormatting sqref="BW523">
    <cfRule type="cellIs" dxfId="1025" priority="1416" operator="equal">
      <formula>"En avance"</formula>
    </cfRule>
  </conditionalFormatting>
  <conditionalFormatting sqref="BW523">
    <cfRule type="cellIs" dxfId="1024" priority="1417" operator="equal">
      <formula>"Cumplida"</formula>
    </cfRule>
  </conditionalFormatting>
  <conditionalFormatting sqref="CD523">
    <cfRule type="cellIs" dxfId="1023" priority="1418" operator="equal">
      <formula>"Sin iniciar"</formula>
    </cfRule>
  </conditionalFormatting>
  <conditionalFormatting sqref="CD523">
    <cfRule type="cellIs" dxfId="1022" priority="1419" operator="equal">
      <formula>"Vencida"</formula>
    </cfRule>
  </conditionalFormatting>
  <conditionalFormatting sqref="CD523">
    <cfRule type="cellIs" dxfId="1021" priority="1420" operator="equal">
      <formula>"En avance"</formula>
    </cfRule>
  </conditionalFormatting>
  <conditionalFormatting sqref="CD523">
    <cfRule type="cellIs" dxfId="1020" priority="1421" operator="equal">
      <formula>"Cumplida"</formula>
    </cfRule>
  </conditionalFormatting>
  <conditionalFormatting sqref="BZ523">
    <cfRule type="cellIs" dxfId="1019" priority="1422" operator="equal">
      <formula>"Sin iniciar"</formula>
    </cfRule>
  </conditionalFormatting>
  <conditionalFormatting sqref="BZ523">
    <cfRule type="cellIs" dxfId="1018" priority="1423" operator="equal">
      <formula>"Vencida"</formula>
    </cfRule>
  </conditionalFormatting>
  <conditionalFormatting sqref="BZ523">
    <cfRule type="cellIs" dxfId="1017" priority="1424" stopIfTrue="1" operator="equal">
      <formula>"Cumplida"</formula>
    </cfRule>
  </conditionalFormatting>
  <conditionalFormatting sqref="CA523">
    <cfRule type="cellIs" dxfId="1016" priority="1425" operator="equal">
      <formula>"Sin iniciar"</formula>
    </cfRule>
  </conditionalFormatting>
  <conditionalFormatting sqref="CA523">
    <cfRule type="cellIs" dxfId="1015" priority="1426" operator="equal">
      <formula>"Vencida"</formula>
    </cfRule>
  </conditionalFormatting>
  <conditionalFormatting sqref="CA523">
    <cfRule type="cellIs" dxfId="1014" priority="1427" stopIfTrue="1" operator="equal">
      <formula>"Cumplida"</formula>
    </cfRule>
  </conditionalFormatting>
  <conditionalFormatting sqref="CB523">
    <cfRule type="cellIs" dxfId="1013" priority="1428" operator="equal">
      <formula>"Sin iniciar"</formula>
    </cfRule>
  </conditionalFormatting>
  <conditionalFormatting sqref="CB523">
    <cfRule type="cellIs" dxfId="1012" priority="1429" operator="equal">
      <formula>"Vencida"</formula>
    </cfRule>
  </conditionalFormatting>
  <conditionalFormatting sqref="CB523">
    <cfRule type="cellIs" dxfId="1011" priority="1430" stopIfTrue="1" operator="equal">
      <formula>"Cumplida"</formula>
    </cfRule>
  </conditionalFormatting>
  <conditionalFormatting sqref="CC523">
    <cfRule type="cellIs" dxfId="1010" priority="1431" stopIfTrue="1" operator="equal">
      <formula>"Sin iniciar"</formula>
    </cfRule>
  </conditionalFormatting>
  <conditionalFormatting sqref="CC523">
    <cfRule type="cellIs" dxfId="1009" priority="1432" stopIfTrue="1" operator="equal">
      <formula>"Vencida"</formula>
    </cfRule>
  </conditionalFormatting>
  <conditionalFormatting sqref="CC523">
    <cfRule type="cellIs" dxfId="1008" priority="1433" stopIfTrue="1" operator="equal">
      <formula>"En avance"</formula>
    </cfRule>
  </conditionalFormatting>
  <conditionalFormatting sqref="CC523">
    <cfRule type="cellIs" dxfId="1007" priority="1434" stopIfTrue="1" operator="equal">
      <formula>"Cumplida"</formula>
    </cfRule>
  </conditionalFormatting>
  <conditionalFormatting sqref="CI523">
    <cfRule type="cellIs" dxfId="1006" priority="1435" operator="equal">
      <formula>"Sin iniciar"</formula>
    </cfRule>
  </conditionalFormatting>
  <conditionalFormatting sqref="CI523">
    <cfRule type="cellIs" dxfId="1005" priority="1436" operator="equal">
      <formula>"Vencida"</formula>
    </cfRule>
  </conditionalFormatting>
  <conditionalFormatting sqref="CI523">
    <cfRule type="cellIs" dxfId="1004" priority="1437" operator="equal">
      <formula>"En avance"</formula>
    </cfRule>
  </conditionalFormatting>
  <conditionalFormatting sqref="CI523">
    <cfRule type="cellIs" dxfId="1003" priority="1438" operator="equal">
      <formula>"Cumplida"</formula>
    </cfRule>
  </conditionalFormatting>
  <conditionalFormatting sqref="CF523">
    <cfRule type="cellIs" dxfId="1002" priority="1439" operator="equal">
      <formula>"Sin iniciar"</formula>
    </cfRule>
  </conditionalFormatting>
  <conditionalFormatting sqref="CF523">
    <cfRule type="cellIs" dxfId="1001" priority="1440" operator="equal">
      <formula>"Vencida"</formula>
    </cfRule>
  </conditionalFormatting>
  <conditionalFormatting sqref="CF523">
    <cfRule type="cellIs" dxfId="1000" priority="1441" stopIfTrue="1" operator="equal">
      <formula>"Cumplida"</formula>
    </cfRule>
  </conditionalFormatting>
  <conditionalFormatting sqref="CH523">
    <cfRule type="cellIs" dxfId="999" priority="1442" stopIfTrue="1" operator="equal">
      <formula>"Sin iniciar"</formula>
    </cfRule>
  </conditionalFormatting>
  <conditionalFormatting sqref="CH523">
    <cfRule type="cellIs" dxfId="998" priority="1443" stopIfTrue="1" operator="equal">
      <formula>"Vencida"</formula>
    </cfRule>
  </conditionalFormatting>
  <conditionalFormatting sqref="CH523">
    <cfRule type="cellIs" dxfId="997" priority="1444" stopIfTrue="1" operator="equal">
      <formula>"En avance"</formula>
    </cfRule>
  </conditionalFormatting>
  <conditionalFormatting sqref="CH523">
    <cfRule type="cellIs" dxfId="996" priority="1445" stopIfTrue="1" operator="equal">
      <formula>"Cumplida"</formula>
    </cfRule>
  </conditionalFormatting>
  <conditionalFormatting sqref="CG523">
    <cfRule type="cellIs" dxfId="995" priority="1446" operator="equal">
      <formula>"Sin iniciar"</formula>
    </cfRule>
  </conditionalFormatting>
  <conditionalFormatting sqref="CG523">
    <cfRule type="cellIs" dxfId="994" priority="1447" operator="equal">
      <formula>"Vencida"</formula>
    </cfRule>
  </conditionalFormatting>
  <conditionalFormatting sqref="CG523">
    <cfRule type="cellIs" dxfId="993" priority="1448" stopIfTrue="1" operator="equal">
      <formula>"Cumplida"</formula>
    </cfRule>
  </conditionalFormatting>
  <conditionalFormatting sqref="CE523">
    <cfRule type="cellIs" dxfId="992" priority="1449" operator="equal">
      <formula>"Sin iniciar"</formula>
    </cfRule>
  </conditionalFormatting>
  <conditionalFormatting sqref="CE523">
    <cfRule type="cellIs" dxfId="991" priority="1450" operator="equal">
      <formula>"Vencida"</formula>
    </cfRule>
  </conditionalFormatting>
  <conditionalFormatting sqref="CE523">
    <cfRule type="cellIs" dxfId="990" priority="1451" stopIfTrue="1" operator="equal">
      <formula>"Cumplida"</formula>
    </cfRule>
  </conditionalFormatting>
  <conditionalFormatting sqref="CN523">
    <cfRule type="cellIs" dxfId="989" priority="1452" operator="equal">
      <formula>"Vencida"</formula>
    </cfRule>
  </conditionalFormatting>
  <conditionalFormatting sqref="CN523">
    <cfRule type="cellIs" dxfId="988" priority="1453" operator="equal">
      <formula>"Sin iniciar"</formula>
    </cfRule>
  </conditionalFormatting>
  <conditionalFormatting sqref="CN523">
    <cfRule type="cellIs" dxfId="987" priority="1454" operator="equal">
      <formula>"En avance"</formula>
    </cfRule>
  </conditionalFormatting>
  <conditionalFormatting sqref="CN523">
    <cfRule type="cellIs" dxfId="986" priority="1455" operator="equal">
      <formula>"Cumplida"</formula>
    </cfRule>
  </conditionalFormatting>
  <conditionalFormatting sqref="BV524 BY524 CC524">
    <cfRule type="cellIs" dxfId="985" priority="1456" stopIfTrue="1" operator="equal">
      <formula>"Sin seguimiento"</formula>
    </cfRule>
  </conditionalFormatting>
  <conditionalFormatting sqref="BV524 BY524 CC524">
    <cfRule type="cellIs" dxfId="984" priority="1457" stopIfTrue="1" operator="equal">
      <formula>"Sin iniciar"</formula>
    </cfRule>
  </conditionalFormatting>
  <conditionalFormatting sqref="BV524 BY524 CC524">
    <cfRule type="cellIs" dxfId="983" priority="1458" stopIfTrue="1" operator="equal">
      <formula>"Vencida"</formula>
    </cfRule>
  </conditionalFormatting>
  <conditionalFormatting sqref="BV524 BY524 CC524">
    <cfRule type="cellIs" dxfId="982" priority="1459" stopIfTrue="1" operator="equal">
      <formula>"En avance"</formula>
    </cfRule>
  </conditionalFormatting>
  <conditionalFormatting sqref="BV524 BY524 CC524">
    <cfRule type="cellIs" dxfId="981" priority="1460" stopIfTrue="1" operator="equal">
      <formula>"Cumplida"</formula>
    </cfRule>
  </conditionalFormatting>
  <conditionalFormatting sqref="CQ524">
    <cfRule type="cellIs" dxfId="980" priority="1461" operator="equal">
      <formula>"Cerrado"</formula>
    </cfRule>
  </conditionalFormatting>
  <conditionalFormatting sqref="CQ524">
    <cfRule type="cellIs" dxfId="979" priority="1462" operator="equal">
      <formula>"Abierto"</formula>
    </cfRule>
  </conditionalFormatting>
  <conditionalFormatting sqref="CD524:CI524">
    <cfRule type="cellIs" dxfId="978" priority="1463" operator="equal">
      <formula>"Sin iniciar"</formula>
    </cfRule>
  </conditionalFormatting>
  <conditionalFormatting sqref="CD524:CI524">
    <cfRule type="cellIs" dxfId="977" priority="1464" operator="equal">
      <formula>"Vencida"</formula>
    </cfRule>
  </conditionalFormatting>
  <conditionalFormatting sqref="CD524:CI524">
    <cfRule type="cellIs" dxfId="976" priority="1465" operator="equal">
      <formula>"En avance"</formula>
    </cfRule>
  </conditionalFormatting>
  <conditionalFormatting sqref="CD524:CI524">
    <cfRule type="cellIs" dxfId="975" priority="1466" operator="equal">
      <formula>"Cumplida"</formula>
    </cfRule>
  </conditionalFormatting>
  <conditionalFormatting sqref="CA524">
    <cfRule type="cellIs" dxfId="974" priority="1467" operator="equal">
      <formula>"Sin iniciar"</formula>
    </cfRule>
  </conditionalFormatting>
  <conditionalFormatting sqref="CA524">
    <cfRule type="cellIs" dxfId="973" priority="1468" operator="equal">
      <formula>"Vencida"</formula>
    </cfRule>
  </conditionalFormatting>
  <conditionalFormatting sqref="CA524">
    <cfRule type="cellIs" dxfId="972" priority="1469" operator="equal">
      <formula>"En avance"</formula>
    </cfRule>
  </conditionalFormatting>
  <conditionalFormatting sqref="CA524">
    <cfRule type="cellIs" dxfId="971" priority="1470" operator="equal">
      <formula>"Cumplida"</formula>
    </cfRule>
  </conditionalFormatting>
  <conditionalFormatting sqref="BX524">
    <cfRule type="cellIs" dxfId="970" priority="1471" operator="equal">
      <formula>"Sin iniciar"</formula>
    </cfRule>
  </conditionalFormatting>
  <conditionalFormatting sqref="BX524">
    <cfRule type="cellIs" dxfId="969" priority="1472" operator="equal">
      <formula>"Vencida"</formula>
    </cfRule>
  </conditionalFormatting>
  <conditionalFormatting sqref="BX524">
    <cfRule type="cellIs" dxfId="968" priority="1473" operator="equal">
      <formula>"En avance"</formula>
    </cfRule>
  </conditionalFormatting>
  <conditionalFormatting sqref="BX524">
    <cfRule type="cellIs" dxfId="967" priority="1474" operator="equal">
      <formula>"Cumplida"</formula>
    </cfRule>
  </conditionalFormatting>
  <conditionalFormatting sqref="CN524">
    <cfRule type="cellIs" dxfId="966" priority="1475" operator="equal">
      <formula>"Vencida"</formula>
    </cfRule>
  </conditionalFormatting>
  <conditionalFormatting sqref="CN524">
    <cfRule type="cellIs" dxfId="965" priority="1476" operator="equal">
      <formula>"Sin iniciar"</formula>
    </cfRule>
  </conditionalFormatting>
  <conditionalFormatting sqref="CN524">
    <cfRule type="cellIs" dxfId="964" priority="1477" operator="equal">
      <formula>"En avance"</formula>
    </cfRule>
  </conditionalFormatting>
  <conditionalFormatting sqref="CN524">
    <cfRule type="cellIs" dxfId="963" priority="1478" operator="equal">
      <formula>"Cumplida"</formula>
    </cfRule>
  </conditionalFormatting>
  <conditionalFormatting sqref="BV525 BX525:BY525 CA525 CC525">
    <cfRule type="cellIs" dxfId="962" priority="1479" stopIfTrue="1" operator="equal">
      <formula>"Sin seguimiento"</formula>
    </cfRule>
  </conditionalFormatting>
  <conditionalFormatting sqref="BV525 BX525:BY525 CA525 CC525">
    <cfRule type="cellIs" dxfId="961" priority="1480" stopIfTrue="1" operator="equal">
      <formula>"Sin iniciar"</formula>
    </cfRule>
  </conditionalFormatting>
  <conditionalFormatting sqref="BV525 BX525:BY525 CA525 CC525">
    <cfRule type="cellIs" dxfId="960" priority="1481" stopIfTrue="1" operator="equal">
      <formula>"Vencida"</formula>
    </cfRule>
  </conditionalFormatting>
  <conditionalFormatting sqref="BV525 BX525:BY525 CA525 CC525">
    <cfRule type="cellIs" dxfId="959" priority="1482" stopIfTrue="1" operator="equal">
      <formula>"En avance"</formula>
    </cfRule>
  </conditionalFormatting>
  <conditionalFormatting sqref="BV525 BX525:BY525 CA525 CC525">
    <cfRule type="cellIs" dxfId="958" priority="1483" stopIfTrue="1" operator="equal">
      <formula>"Cumplida"</formula>
    </cfRule>
  </conditionalFormatting>
  <conditionalFormatting sqref="CQ525">
    <cfRule type="cellIs" dxfId="957" priority="1484" operator="equal">
      <formula>"Cerrado"</formula>
    </cfRule>
  </conditionalFormatting>
  <conditionalFormatting sqref="CQ525">
    <cfRule type="cellIs" dxfId="956" priority="1485" operator="equal">
      <formula>"Abierto"</formula>
    </cfRule>
  </conditionalFormatting>
  <conditionalFormatting sqref="CD525:CI525">
    <cfRule type="cellIs" dxfId="955" priority="1486" operator="equal">
      <formula>"Sin iniciar"</formula>
    </cfRule>
  </conditionalFormatting>
  <conditionalFormatting sqref="CD525:CI525">
    <cfRule type="cellIs" dxfId="954" priority="1487" operator="equal">
      <formula>"Vencida"</formula>
    </cfRule>
  </conditionalFormatting>
  <conditionalFormatting sqref="CD525:CI525">
    <cfRule type="cellIs" dxfId="953" priority="1488" operator="equal">
      <formula>"En avance"</formula>
    </cfRule>
  </conditionalFormatting>
  <conditionalFormatting sqref="CD525:CI525">
    <cfRule type="cellIs" dxfId="952" priority="1489" operator="equal">
      <formula>"Cumplida"</formula>
    </cfRule>
  </conditionalFormatting>
  <conditionalFormatting sqref="CN525">
    <cfRule type="cellIs" dxfId="951" priority="1490" operator="equal">
      <formula>"Vencida"</formula>
    </cfRule>
  </conditionalFormatting>
  <conditionalFormatting sqref="CN525">
    <cfRule type="cellIs" dxfId="950" priority="1491" operator="equal">
      <formula>"Sin iniciar"</formula>
    </cfRule>
  </conditionalFormatting>
  <conditionalFormatting sqref="CN525">
    <cfRule type="cellIs" dxfId="949" priority="1492" operator="equal">
      <formula>"En avance"</formula>
    </cfRule>
  </conditionalFormatting>
  <conditionalFormatting sqref="CN525">
    <cfRule type="cellIs" dxfId="948" priority="1493" operator="equal">
      <formula>"Cumplida"</formula>
    </cfRule>
  </conditionalFormatting>
  <conditionalFormatting sqref="BV526 BX526:BY526 CA526 CC526">
    <cfRule type="cellIs" dxfId="947" priority="1494" stopIfTrue="1" operator="equal">
      <formula>"Sin seguimiento"</formula>
    </cfRule>
  </conditionalFormatting>
  <conditionalFormatting sqref="BV526 BX526:BY526 CA526 CC526">
    <cfRule type="cellIs" dxfId="946" priority="1495" stopIfTrue="1" operator="equal">
      <formula>"Sin iniciar"</formula>
    </cfRule>
  </conditionalFormatting>
  <conditionalFormatting sqref="BV526 BX526:BY526 CA526 CC526">
    <cfRule type="cellIs" dxfId="945" priority="1496" stopIfTrue="1" operator="equal">
      <formula>"Vencida"</formula>
    </cfRule>
  </conditionalFormatting>
  <conditionalFormatting sqref="BV526 BX526:BY526 CA526 CC526">
    <cfRule type="cellIs" dxfId="944" priority="1497" stopIfTrue="1" operator="equal">
      <formula>"En avance"</formula>
    </cfRule>
  </conditionalFormatting>
  <conditionalFormatting sqref="BV526 BX526:BY526 CA526 CC526">
    <cfRule type="cellIs" dxfId="943" priority="1498" stopIfTrue="1" operator="equal">
      <formula>"Cumplida"</formula>
    </cfRule>
  </conditionalFormatting>
  <conditionalFormatting sqref="CQ526">
    <cfRule type="cellIs" dxfId="942" priority="1499" operator="equal">
      <formula>"Cerrado"</formula>
    </cfRule>
  </conditionalFormatting>
  <conditionalFormatting sqref="CQ526">
    <cfRule type="cellIs" dxfId="941" priority="1500" operator="equal">
      <formula>"Abierto"</formula>
    </cfRule>
  </conditionalFormatting>
  <conditionalFormatting sqref="CD526:CI526">
    <cfRule type="cellIs" dxfId="940" priority="1501" operator="equal">
      <formula>"Sin iniciar"</formula>
    </cfRule>
  </conditionalFormatting>
  <conditionalFormatting sqref="CD526:CI526">
    <cfRule type="cellIs" dxfId="939" priority="1502" operator="equal">
      <formula>"Vencida"</formula>
    </cfRule>
  </conditionalFormatting>
  <conditionalFormatting sqref="CD526:CI526">
    <cfRule type="cellIs" dxfId="938" priority="1503" operator="equal">
      <formula>"En avance"</formula>
    </cfRule>
  </conditionalFormatting>
  <conditionalFormatting sqref="CD526:CI526">
    <cfRule type="cellIs" dxfId="937" priority="1504" operator="equal">
      <formula>"Cumplida"</formula>
    </cfRule>
  </conditionalFormatting>
  <conditionalFormatting sqref="CN526">
    <cfRule type="cellIs" dxfId="936" priority="1505" operator="equal">
      <formula>"Vencida"</formula>
    </cfRule>
  </conditionalFormatting>
  <conditionalFormatting sqref="CN526">
    <cfRule type="cellIs" dxfId="935" priority="1506" operator="equal">
      <formula>"Sin iniciar"</formula>
    </cfRule>
  </conditionalFormatting>
  <conditionalFormatting sqref="CN526">
    <cfRule type="cellIs" dxfId="934" priority="1507" operator="equal">
      <formula>"En avance"</formula>
    </cfRule>
  </conditionalFormatting>
  <conditionalFormatting sqref="CN526">
    <cfRule type="cellIs" dxfId="933" priority="1508" operator="equal">
      <formula>"Cumplida"</formula>
    </cfRule>
  </conditionalFormatting>
  <conditionalFormatting sqref="BV527:BY527">
    <cfRule type="cellIs" dxfId="932" priority="1509" stopIfTrue="1" operator="equal">
      <formula>"Sin seguimiento"</formula>
    </cfRule>
  </conditionalFormatting>
  <conditionalFormatting sqref="BV527:BY527">
    <cfRule type="cellIs" dxfId="931" priority="1510" stopIfTrue="1" operator="equal">
      <formula>"Sin iniciar"</formula>
    </cfRule>
  </conditionalFormatting>
  <conditionalFormatting sqref="BV527:BY527">
    <cfRule type="cellIs" dxfId="930" priority="1511" stopIfTrue="1" operator="equal">
      <formula>"Vencida"</formula>
    </cfRule>
  </conditionalFormatting>
  <conditionalFormatting sqref="BV527:BY527">
    <cfRule type="cellIs" dxfId="929" priority="1512" stopIfTrue="1" operator="equal">
      <formula>"En avance"</formula>
    </cfRule>
  </conditionalFormatting>
  <conditionalFormatting sqref="BV527:BY527">
    <cfRule type="cellIs" dxfId="928" priority="1513" stopIfTrue="1" operator="equal">
      <formula>"Cumplida"</formula>
    </cfRule>
  </conditionalFormatting>
  <conditionalFormatting sqref="CQ527">
    <cfRule type="cellIs" dxfId="927" priority="1514" operator="equal">
      <formula>"Cerrado"</formula>
    </cfRule>
  </conditionalFormatting>
  <conditionalFormatting sqref="CQ527">
    <cfRule type="cellIs" dxfId="926" priority="1515" operator="equal">
      <formula>"Abierto"</formula>
    </cfRule>
  </conditionalFormatting>
  <conditionalFormatting sqref="CD527:CI527">
    <cfRule type="cellIs" dxfId="925" priority="1516" operator="equal">
      <formula>"Sin iniciar"</formula>
    </cfRule>
  </conditionalFormatting>
  <conditionalFormatting sqref="CD527:CI527">
    <cfRule type="cellIs" dxfId="924" priority="1517" operator="equal">
      <formula>"Vencida"</formula>
    </cfRule>
  </conditionalFormatting>
  <conditionalFormatting sqref="CD527:CI527">
    <cfRule type="cellIs" dxfId="923" priority="1518" operator="equal">
      <formula>"En avance"</formula>
    </cfRule>
  </conditionalFormatting>
  <conditionalFormatting sqref="CD527:CI527">
    <cfRule type="cellIs" dxfId="922" priority="1519" operator="equal">
      <formula>"Cumplida"</formula>
    </cfRule>
  </conditionalFormatting>
  <conditionalFormatting sqref="BZ527">
    <cfRule type="cellIs" dxfId="921" priority="1520" stopIfTrue="1" operator="equal">
      <formula>"Sin seguimiento"</formula>
    </cfRule>
  </conditionalFormatting>
  <conditionalFormatting sqref="BZ527">
    <cfRule type="cellIs" dxfId="920" priority="1521" stopIfTrue="1" operator="equal">
      <formula>"Sin iniciar"</formula>
    </cfRule>
  </conditionalFormatting>
  <conditionalFormatting sqref="BZ527">
    <cfRule type="cellIs" dxfId="919" priority="1522" stopIfTrue="1" operator="equal">
      <formula>"Vencida"</formula>
    </cfRule>
  </conditionalFormatting>
  <conditionalFormatting sqref="BZ527">
    <cfRule type="cellIs" dxfId="918" priority="1523" stopIfTrue="1" operator="equal">
      <formula>"En avance"</formula>
    </cfRule>
  </conditionalFormatting>
  <conditionalFormatting sqref="BZ527">
    <cfRule type="cellIs" dxfId="917" priority="1524" stopIfTrue="1" operator="equal">
      <formula>"Cumplida"</formula>
    </cfRule>
  </conditionalFormatting>
  <conditionalFormatting sqref="CC527">
    <cfRule type="cellIs" dxfId="916" priority="1525" operator="equal">
      <formula>"Sin iniciar"</formula>
    </cfRule>
  </conditionalFormatting>
  <conditionalFormatting sqref="CC527">
    <cfRule type="cellIs" dxfId="915" priority="1526" operator="equal">
      <formula>"Vencida"</formula>
    </cfRule>
  </conditionalFormatting>
  <conditionalFormatting sqref="CC527">
    <cfRule type="cellIs" dxfId="914" priority="1527" operator="equal">
      <formula>"En avance"</formula>
    </cfRule>
  </conditionalFormatting>
  <conditionalFormatting sqref="CC527">
    <cfRule type="cellIs" dxfId="913" priority="1528" operator="equal">
      <formula>"Cumplida"</formula>
    </cfRule>
  </conditionalFormatting>
  <conditionalFormatting sqref="CN527">
    <cfRule type="cellIs" dxfId="912" priority="1529" operator="equal">
      <formula>"Vencida"</formula>
    </cfRule>
  </conditionalFormatting>
  <conditionalFormatting sqref="CN527">
    <cfRule type="cellIs" dxfId="911" priority="1530" operator="equal">
      <formula>"Sin iniciar"</formula>
    </cfRule>
  </conditionalFormatting>
  <conditionalFormatting sqref="CN527">
    <cfRule type="cellIs" dxfId="910" priority="1531" operator="equal">
      <formula>"En avance"</formula>
    </cfRule>
  </conditionalFormatting>
  <conditionalFormatting sqref="CN527">
    <cfRule type="cellIs" dxfId="909" priority="1532" operator="equal">
      <formula>"Cumplida"</formula>
    </cfRule>
  </conditionalFormatting>
  <conditionalFormatting sqref="BV528:BY528">
    <cfRule type="cellIs" dxfId="908" priority="1533" stopIfTrue="1" operator="equal">
      <formula>"Sin seguimiento"</formula>
    </cfRule>
  </conditionalFormatting>
  <conditionalFormatting sqref="BV528:BY528">
    <cfRule type="cellIs" dxfId="907" priority="1534" stopIfTrue="1" operator="equal">
      <formula>"Sin iniciar"</formula>
    </cfRule>
  </conditionalFormatting>
  <conditionalFormatting sqref="BV528:BY528">
    <cfRule type="cellIs" dxfId="906" priority="1535" stopIfTrue="1" operator="equal">
      <formula>"Vencida"</formula>
    </cfRule>
  </conditionalFormatting>
  <conditionalFormatting sqref="BV528:BY528">
    <cfRule type="cellIs" dxfId="905" priority="1536" stopIfTrue="1" operator="equal">
      <formula>"En avance"</formula>
    </cfRule>
  </conditionalFormatting>
  <conditionalFormatting sqref="BV528:BY528">
    <cfRule type="cellIs" dxfId="904" priority="1537" stopIfTrue="1" operator="equal">
      <formula>"Cumplida"</formula>
    </cfRule>
  </conditionalFormatting>
  <conditionalFormatting sqref="CQ528">
    <cfRule type="cellIs" dxfId="903" priority="1538" operator="equal">
      <formula>"Cerrado"</formula>
    </cfRule>
  </conditionalFormatting>
  <conditionalFormatting sqref="CQ528">
    <cfRule type="cellIs" dxfId="902" priority="1539" operator="equal">
      <formula>"Abierto"</formula>
    </cfRule>
  </conditionalFormatting>
  <conditionalFormatting sqref="CC528">
    <cfRule type="cellIs" dxfId="901" priority="1540" operator="equal">
      <formula>"Sin iniciar"</formula>
    </cfRule>
  </conditionalFormatting>
  <conditionalFormatting sqref="CC528">
    <cfRule type="cellIs" dxfId="900" priority="1541" operator="equal">
      <formula>"Vencida"</formula>
    </cfRule>
  </conditionalFormatting>
  <conditionalFormatting sqref="CC528">
    <cfRule type="cellIs" dxfId="899" priority="1542" operator="equal">
      <formula>"En avance"</formula>
    </cfRule>
  </conditionalFormatting>
  <conditionalFormatting sqref="CC528">
    <cfRule type="cellIs" dxfId="898" priority="1543" operator="equal">
      <formula>"Cumplida"</formula>
    </cfRule>
  </conditionalFormatting>
  <conditionalFormatting sqref="CD528:CI528">
    <cfRule type="cellIs" dxfId="897" priority="1544" operator="equal">
      <formula>"Sin iniciar"</formula>
    </cfRule>
  </conditionalFormatting>
  <conditionalFormatting sqref="CD528:CI528">
    <cfRule type="cellIs" dxfId="896" priority="1545" operator="equal">
      <formula>"Vencida"</formula>
    </cfRule>
  </conditionalFormatting>
  <conditionalFormatting sqref="CD528:CI528">
    <cfRule type="cellIs" dxfId="895" priority="1546" operator="equal">
      <formula>"En avance"</formula>
    </cfRule>
  </conditionalFormatting>
  <conditionalFormatting sqref="CD528:CI528">
    <cfRule type="cellIs" dxfId="894" priority="1547" operator="equal">
      <formula>"Cumplida"</formula>
    </cfRule>
  </conditionalFormatting>
  <conditionalFormatting sqref="BZ528:CA528">
    <cfRule type="cellIs" dxfId="893" priority="1548" stopIfTrue="1" operator="equal">
      <formula>"Sin seguimiento"</formula>
    </cfRule>
  </conditionalFormatting>
  <conditionalFormatting sqref="BZ528:CA528">
    <cfRule type="cellIs" dxfId="892" priority="1549" stopIfTrue="1" operator="equal">
      <formula>"Sin iniciar"</formula>
    </cfRule>
  </conditionalFormatting>
  <conditionalFormatting sqref="BZ528:CA528">
    <cfRule type="cellIs" dxfId="891" priority="1550" stopIfTrue="1" operator="equal">
      <formula>"Vencida"</formula>
    </cfRule>
  </conditionalFormatting>
  <conditionalFormatting sqref="BZ528:CA528">
    <cfRule type="cellIs" dxfId="890" priority="1551" stopIfTrue="1" operator="equal">
      <formula>"En avance"</formula>
    </cfRule>
  </conditionalFormatting>
  <conditionalFormatting sqref="BZ528:CA528">
    <cfRule type="cellIs" dxfId="889" priority="1552" stopIfTrue="1" operator="equal">
      <formula>"Cumplida"</formula>
    </cfRule>
  </conditionalFormatting>
  <conditionalFormatting sqref="CN528">
    <cfRule type="cellIs" dxfId="888" priority="1553" operator="equal">
      <formula>"Vencida"</formula>
    </cfRule>
  </conditionalFormatting>
  <conditionalFormatting sqref="CN528">
    <cfRule type="cellIs" dxfId="887" priority="1554" operator="equal">
      <formula>"Sin iniciar"</formula>
    </cfRule>
  </conditionalFormatting>
  <conditionalFormatting sqref="CN528">
    <cfRule type="cellIs" dxfId="886" priority="1555" operator="equal">
      <formula>"En avance"</formula>
    </cfRule>
  </conditionalFormatting>
  <conditionalFormatting sqref="CN528">
    <cfRule type="cellIs" dxfId="885" priority="1556" operator="equal">
      <formula>"Cumplida"</formula>
    </cfRule>
  </conditionalFormatting>
  <conditionalFormatting sqref="BV529:BY530">
    <cfRule type="cellIs" dxfId="884" priority="1557" stopIfTrue="1" operator="equal">
      <formula>"Sin seguimiento"</formula>
    </cfRule>
  </conditionalFormatting>
  <conditionalFormatting sqref="BV529:BY530">
    <cfRule type="cellIs" dxfId="883" priority="1558" stopIfTrue="1" operator="equal">
      <formula>"Sin iniciar"</formula>
    </cfRule>
  </conditionalFormatting>
  <conditionalFormatting sqref="BV529:BY530">
    <cfRule type="cellIs" dxfId="882" priority="1559" stopIfTrue="1" operator="equal">
      <formula>"Vencida"</formula>
    </cfRule>
  </conditionalFormatting>
  <conditionalFormatting sqref="BV529:BY530">
    <cfRule type="cellIs" dxfId="881" priority="1560" stopIfTrue="1" operator="equal">
      <formula>"En avance"</formula>
    </cfRule>
  </conditionalFormatting>
  <conditionalFormatting sqref="BV529:BY530">
    <cfRule type="cellIs" dxfId="880" priority="1561" stopIfTrue="1" operator="equal">
      <formula>"Cumplida"</formula>
    </cfRule>
  </conditionalFormatting>
  <conditionalFormatting sqref="CQ529:CQ530">
    <cfRule type="cellIs" dxfId="879" priority="1562" operator="equal">
      <formula>"Cerrado"</formula>
    </cfRule>
  </conditionalFormatting>
  <conditionalFormatting sqref="CQ529:CQ530">
    <cfRule type="cellIs" dxfId="878" priority="1563" operator="equal">
      <formula>"Abierto"</formula>
    </cfRule>
  </conditionalFormatting>
  <conditionalFormatting sqref="CD529:CI530">
    <cfRule type="cellIs" dxfId="877" priority="1564" operator="equal">
      <formula>"Sin iniciar"</formula>
    </cfRule>
  </conditionalFormatting>
  <conditionalFormatting sqref="CD529:CI530">
    <cfRule type="cellIs" dxfId="876" priority="1565" operator="equal">
      <formula>"Vencida"</formula>
    </cfRule>
  </conditionalFormatting>
  <conditionalFormatting sqref="CD529:CI530">
    <cfRule type="cellIs" dxfId="875" priority="1566" operator="equal">
      <formula>"En avance"</formula>
    </cfRule>
  </conditionalFormatting>
  <conditionalFormatting sqref="CD529:CI530">
    <cfRule type="cellIs" dxfId="874" priority="1567" operator="equal">
      <formula>"Cumplida"</formula>
    </cfRule>
  </conditionalFormatting>
  <conditionalFormatting sqref="BZ529:CA529 CC529">
    <cfRule type="cellIs" dxfId="873" priority="1568" stopIfTrue="1" operator="equal">
      <formula>"Sin seguimiento"</formula>
    </cfRule>
  </conditionalFormatting>
  <conditionalFormatting sqref="BZ529:CA529 CC529">
    <cfRule type="cellIs" dxfId="872" priority="1569" stopIfTrue="1" operator="equal">
      <formula>"Sin iniciar"</formula>
    </cfRule>
  </conditionalFormatting>
  <conditionalFormatting sqref="BZ529:CA529 CC529">
    <cfRule type="cellIs" dxfId="871" priority="1570" stopIfTrue="1" operator="equal">
      <formula>"Vencida"</formula>
    </cfRule>
  </conditionalFormatting>
  <conditionalFormatting sqref="BZ529:CA529 CC529">
    <cfRule type="cellIs" dxfId="870" priority="1571" stopIfTrue="1" operator="equal">
      <formula>"En avance"</formula>
    </cfRule>
  </conditionalFormatting>
  <conditionalFormatting sqref="BZ529:CA529 CC529">
    <cfRule type="cellIs" dxfId="869" priority="1572" stopIfTrue="1" operator="equal">
      <formula>"Cumplida"</formula>
    </cfRule>
  </conditionalFormatting>
  <conditionalFormatting sqref="CB529">
    <cfRule type="cellIs" dxfId="868" priority="1573" stopIfTrue="1" operator="equal">
      <formula>"Sin iniciar"</formula>
    </cfRule>
  </conditionalFormatting>
  <conditionalFormatting sqref="CB529">
    <cfRule type="cellIs" dxfId="867" priority="1574" stopIfTrue="1" operator="equal">
      <formula>"Vencida"</formula>
    </cfRule>
  </conditionalFormatting>
  <conditionalFormatting sqref="CB529">
    <cfRule type="cellIs" dxfId="866" priority="1575" stopIfTrue="1" operator="equal">
      <formula>"En avance"</formula>
    </cfRule>
  </conditionalFormatting>
  <conditionalFormatting sqref="CB529">
    <cfRule type="cellIs" dxfId="865" priority="1576" stopIfTrue="1" operator="equal">
      <formula>"Cumplida"</formula>
    </cfRule>
  </conditionalFormatting>
  <conditionalFormatting sqref="CA530">
    <cfRule type="cellIs" dxfId="864" priority="1577" stopIfTrue="1" operator="equal">
      <formula>"Sin seguimiento"</formula>
    </cfRule>
  </conditionalFormatting>
  <conditionalFormatting sqref="CA530">
    <cfRule type="cellIs" dxfId="863" priority="1578" stopIfTrue="1" operator="equal">
      <formula>"Sin iniciar"</formula>
    </cfRule>
  </conditionalFormatting>
  <conditionalFormatting sqref="CA530">
    <cfRule type="cellIs" dxfId="862" priority="1579" stopIfTrue="1" operator="equal">
      <formula>"Vencida"</formula>
    </cfRule>
  </conditionalFormatting>
  <conditionalFormatting sqref="CA530">
    <cfRule type="cellIs" dxfId="861" priority="1580" stopIfTrue="1" operator="equal">
      <formula>"En avance"</formula>
    </cfRule>
  </conditionalFormatting>
  <conditionalFormatting sqref="CA530">
    <cfRule type="cellIs" dxfId="860" priority="1581" stopIfTrue="1" operator="equal">
      <formula>"Cumplida"</formula>
    </cfRule>
  </conditionalFormatting>
  <conditionalFormatting sqref="BZ530 CB530:CC530">
    <cfRule type="cellIs" dxfId="859" priority="1582" stopIfTrue="1" operator="equal">
      <formula>"Sin iniciar"</formula>
    </cfRule>
  </conditionalFormatting>
  <conditionalFormatting sqref="BZ530 CB530:CC530">
    <cfRule type="cellIs" dxfId="858" priority="1583" stopIfTrue="1" operator="equal">
      <formula>"Vencida"</formula>
    </cfRule>
  </conditionalFormatting>
  <conditionalFormatting sqref="BZ530 CB530:CC530">
    <cfRule type="cellIs" dxfId="857" priority="1584" stopIfTrue="1" operator="equal">
      <formula>"En avance"</formula>
    </cfRule>
  </conditionalFormatting>
  <conditionalFormatting sqref="BZ530 CB530:CC530">
    <cfRule type="cellIs" dxfId="856" priority="1585" stopIfTrue="1" operator="equal">
      <formula>"Cumplida"</formula>
    </cfRule>
  </conditionalFormatting>
  <conditionalFormatting sqref="CN529:CN530">
    <cfRule type="cellIs" dxfId="855" priority="1586" operator="equal">
      <formula>"Vencida"</formula>
    </cfRule>
  </conditionalFormatting>
  <conditionalFormatting sqref="CN529:CN530">
    <cfRule type="cellIs" dxfId="854" priority="1587" operator="equal">
      <formula>"Sin iniciar"</formula>
    </cfRule>
  </conditionalFormatting>
  <conditionalFormatting sqref="CN529:CN530">
    <cfRule type="cellIs" dxfId="853" priority="1588" operator="equal">
      <formula>"En avance"</formula>
    </cfRule>
  </conditionalFormatting>
  <conditionalFormatting sqref="CN529:CN530">
    <cfRule type="cellIs" dxfId="852" priority="1589" operator="equal">
      <formula>"Cumplida"</formula>
    </cfRule>
  </conditionalFormatting>
  <conditionalFormatting sqref="BV531:BY531">
    <cfRule type="cellIs" dxfId="851" priority="1590" stopIfTrue="1" operator="equal">
      <formula>"Sin seguimiento"</formula>
    </cfRule>
  </conditionalFormatting>
  <conditionalFormatting sqref="BV531:BY531">
    <cfRule type="cellIs" dxfId="850" priority="1591" stopIfTrue="1" operator="equal">
      <formula>"Sin iniciar"</formula>
    </cfRule>
  </conditionalFormatting>
  <conditionalFormatting sqref="BV531:BY531">
    <cfRule type="cellIs" dxfId="849" priority="1592" stopIfTrue="1" operator="equal">
      <formula>"Vencida"</formula>
    </cfRule>
  </conditionalFormatting>
  <conditionalFormatting sqref="BV531:BY531">
    <cfRule type="cellIs" dxfId="848" priority="1593" stopIfTrue="1" operator="equal">
      <formula>"En avance"</formula>
    </cfRule>
  </conditionalFormatting>
  <conditionalFormatting sqref="BV531:BY531">
    <cfRule type="cellIs" dxfId="847" priority="1594" stopIfTrue="1" operator="equal">
      <formula>"Cumplida"</formula>
    </cfRule>
  </conditionalFormatting>
  <conditionalFormatting sqref="CQ531">
    <cfRule type="cellIs" dxfId="846" priority="1595" operator="equal">
      <formula>"Cerrado"</formula>
    </cfRule>
  </conditionalFormatting>
  <conditionalFormatting sqref="CQ531">
    <cfRule type="cellIs" dxfId="845" priority="1596" operator="equal">
      <formula>"Abierto"</formula>
    </cfRule>
  </conditionalFormatting>
  <conditionalFormatting sqref="CD531:CI531">
    <cfRule type="cellIs" dxfId="844" priority="1597" operator="equal">
      <formula>"Sin iniciar"</formula>
    </cfRule>
  </conditionalFormatting>
  <conditionalFormatting sqref="CD531:CI531">
    <cfRule type="cellIs" dxfId="843" priority="1598" operator="equal">
      <formula>"Vencida"</formula>
    </cfRule>
  </conditionalFormatting>
  <conditionalFormatting sqref="CD531:CI531">
    <cfRule type="cellIs" dxfId="842" priority="1599" operator="equal">
      <formula>"En avance"</formula>
    </cfRule>
  </conditionalFormatting>
  <conditionalFormatting sqref="CD531:CI531">
    <cfRule type="cellIs" dxfId="841" priority="1600" operator="equal">
      <formula>"Cumplida"</formula>
    </cfRule>
  </conditionalFormatting>
  <conditionalFormatting sqref="CB531">
    <cfRule type="cellIs" dxfId="840" priority="1601" stopIfTrue="1" operator="equal">
      <formula>"Sin seguimiento"</formula>
    </cfRule>
  </conditionalFormatting>
  <conditionalFormatting sqref="CB531">
    <cfRule type="cellIs" dxfId="839" priority="1602" stopIfTrue="1" operator="equal">
      <formula>"Sin iniciar"</formula>
    </cfRule>
  </conditionalFormatting>
  <conditionalFormatting sqref="CB531">
    <cfRule type="cellIs" dxfId="838" priority="1603" stopIfTrue="1" operator="equal">
      <formula>"Vencida"</formula>
    </cfRule>
  </conditionalFormatting>
  <conditionalFormatting sqref="CB531">
    <cfRule type="cellIs" dxfId="837" priority="1604" stopIfTrue="1" operator="equal">
      <formula>"En avance"</formula>
    </cfRule>
  </conditionalFormatting>
  <conditionalFormatting sqref="CB531">
    <cfRule type="cellIs" dxfId="836" priority="1605" stopIfTrue="1" operator="equal">
      <formula>"Cumplida"</formula>
    </cfRule>
  </conditionalFormatting>
  <conditionalFormatting sqref="CC531">
    <cfRule type="cellIs" dxfId="835" priority="1606" stopIfTrue="1" operator="equal">
      <formula>"Sin seguimiento"</formula>
    </cfRule>
  </conditionalFormatting>
  <conditionalFormatting sqref="CC531">
    <cfRule type="cellIs" dxfId="834" priority="1607" stopIfTrue="1" operator="equal">
      <formula>"Sin iniciar"</formula>
    </cfRule>
  </conditionalFormatting>
  <conditionalFormatting sqref="CC531">
    <cfRule type="cellIs" dxfId="833" priority="1608" stopIfTrue="1" operator="equal">
      <formula>"Vencida"</formula>
    </cfRule>
  </conditionalFormatting>
  <conditionalFormatting sqref="CC531">
    <cfRule type="cellIs" dxfId="832" priority="1609" stopIfTrue="1" operator="equal">
      <formula>"En avance"</formula>
    </cfRule>
  </conditionalFormatting>
  <conditionalFormatting sqref="CC531">
    <cfRule type="cellIs" dxfId="831" priority="1610" stopIfTrue="1" operator="equal">
      <formula>"Cumplida"</formula>
    </cfRule>
  </conditionalFormatting>
  <conditionalFormatting sqref="CN531">
    <cfRule type="cellIs" dxfId="830" priority="1611" operator="equal">
      <formula>"Vencida"</formula>
    </cfRule>
  </conditionalFormatting>
  <conditionalFormatting sqref="CN531">
    <cfRule type="cellIs" dxfId="829" priority="1612" operator="equal">
      <formula>"Sin iniciar"</formula>
    </cfRule>
  </conditionalFormatting>
  <conditionalFormatting sqref="CN531">
    <cfRule type="cellIs" dxfId="828" priority="1613" operator="equal">
      <formula>"En avance"</formula>
    </cfRule>
  </conditionalFormatting>
  <conditionalFormatting sqref="CN531">
    <cfRule type="cellIs" dxfId="827" priority="1614" operator="equal">
      <formula>"Cumplida"</formula>
    </cfRule>
  </conditionalFormatting>
  <conditionalFormatting sqref="BV532:BY537 BV538:BV543 BV544:BY544">
    <cfRule type="cellIs" dxfId="826" priority="1615" stopIfTrue="1" operator="equal">
      <formula>"Sin seguimiento"</formula>
    </cfRule>
  </conditionalFormatting>
  <conditionalFormatting sqref="BV532:BY537 BV538:BV543 BV544:BY544">
    <cfRule type="cellIs" dxfId="825" priority="1616" stopIfTrue="1" operator="equal">
      <formula>"Sin iniciar"</formula>
    </cfRule>
  </conditionalFormatting>
  <conditionalFormatting sqref="BV532:BY537 BV538:BV543 BV544:BY544">
    <cfRule type="cellIs" dxfId="824" priority="1617" stopIfTrue="1" operator="equal">
      <formula>"Vencida"</formula>
    </cfRule>
  </conditionalFormatting>
  <conditionalFormatting sqref="BV532:BY537 BV538:BV543 BV544:BY544">
    <cfRule type="cellIs" dxfId="823" priority="1618" stopIfTrue="1" operator="equal">
      <formula>"En avance"</formula>
    </cfRule>
  </conditionalFormatting>
  <conditionalFormatting sqref="BV532:BY537 BV538:BV543 BV544:BY544">
    <cfRule type="cellIs" dxfId="822" priority="1619" stopIfTrue="1" operator="equal">
      <formula>"Cumplida"</formula>
    </cfRule>
  </conditionalFormatting>
  <conditionalFormatting sqref="CQ532:CQ544">
    <cfRule type="cellIs" dxfId="821" priority="1620" operator="equal">
      <formula>"Cerrado"</formula>
    </cfRule>
  </conditionalFormatting>
  <conditionalFormatting sqref="CQ532:CQ544">
    <cfRule type="cellIs" dxfId="820" priority="1621" operator="equal">
      <formula>"Abierto"</formula>
    </cfRule>
  </conditionalFormatting>
  <conditionalFormatting sqref="AG538:AH538">
    <cfRule type="cellIs" dxfId="819" priority="1622" operator="equal">
      <formula>"Sin iniciar"</formula>
    </cfRule>
  </conditionalFormatting>
  <conditionalFormatting sqref="AG538:AH538">
    <cfRule type="cellIs" dxfId="818" priority="1623" operator="equal">
      <formula>"Vencida"</formula>
    </cfRule>
  </conditionalFormatting>
  <conditionalFormatting sqref="AG538:AH538">
    <cfRule type="cellIs" dxfId="817" priority="1624" operator="equal">
      <formula>"En avance"</formula>
    </cfRule>
  </conditionalFormatting>
  <conditionalFormatting sqref="AG538:AH538">
    <cfRule type="cellIs" dxfId="816" priority="1625" operator="equal">
      <formula>"Cumplida"</formula>
    </cfRule>
  </conditionalFormatting>
  <conditionalFormatting sqref="AF538">
    <cfRule type="cellIs" dxfId="815" priority="1626" operator="equal">
      <formula>"Sin iniciar"</formula>
    </cfRule>
  </conditionalFormatting>
  <conditionalFormatting sqref="AF538">
    <cfRule type="cellIs" dxfId="814" priority="1627" operator="equal">
      <formula>"Vencida"</formula>
    </cfRule>
  </conditionalFormatting>
  <conditionalFormatting sqref="AF538">
    <cfRule type="cellIs" dxfId="813" priority="1628" operator="equal">
      <formula>"En avance"</formula>
    </cfRule>
  </conditionalFormatting>
  <conditionalFormatting sqref="AF538">
    <cfRule type="cellIs" dxfId="812" priority="1629" operator="equal">
      <formula>"Cumplida"</formula>
    </cfRule>
  </conditionalFormatting>
  <conditionalFormatting sqref="BE539:BF539">
    <cfRule type="cellIs" dxfId="811" priority="1630" operator="equal">
      <formula>"Sin iniciar"</formula>
    </cfRule>
  </conditionalFormatting>
  <conditionalFormatting sqref="BE539:BF539">
    <cfRule type="cellIs" dxfId="810" priority="1631" operator="equal">
      <formula>"Vencida"</formula>
    </cfRule>
  </conditionalFormatting>
  <conditionalFormatting sqref="BE539:BF539">
    <cfRule type="cellIs" dxfId="809" priority="1632" operator="equal">
      <formula>"En avance"</formula>
    </cfRule>
  </conditionalFormatting>
  <conditionalFormatting sqref="BE539:BF539">
    <cfRule type="cellIs" dxfId="808" priority="1633" operator="equal">
      <formula>"Cumplida"</formula>
    </cfRule>
  </conditionalFormatting>
  <conditionalFormatting sqref="BD539">
    <cfRule type="cellIs" dxfId="807" priority="1634" operator="equal">
      <formula>"Sin iniciar"</formula>
    </cfRule>
  </conditionalFormatting>
  <conditionalFormatting sqref="BD539">
    <cfRule type="cellIs" dxfId="806" priority="1635" operator="equal">
      <formula>"Vencida"</formula>
    </cfRule>
  </conditionalFormatting>
  <conditionalFormatting sqref="BD539">
    <cfRule type="cellIs" dxfId="805" priority="1636" operator="equal">
      <formula>"En avance"</formula>
    </cfRule>
  </conditionalFormatting>
  <conditionalFormatting sqref="BD539">
    <cfRule type="cellIs" dxfId="804" priority="1637" operator="equal">
      <formula>"Cumplida"</formula>
    </cfRule>
  </conditionalFormatting>
  <conditionalFormatting sqref="BX539:BY539">
    <cfRule type="cellIs" dxfId="803" priority="1638" operator="equal">
      <formula>"Sin iniciar"</formula>
    </cfRule>
  </conditionalFormatting>
  <conditionalFormatting sqref="BX539:BY539">
    <cfRule type="cellIs" dxfId="802" priority="1639" operator="equal">
      <formula>"Vencida"</formula>
    </cfRule>
  </conditionalFormatting>
  <conditionalFormatting sqref="BX539:BY539">
    <cfRule type="cellIs" dxfId="801" priority="1640" operator="equal">
      <formula>"En avance"</formula>
    </cfRule>
  </conditionalFormatting>
  <conditionalFormatting sqref="BX539:BY539">
    <cfRule type="cellIs" dxfId="800" priority="1641" operator="equal">
      <formula>"Cumplida"</formula>
    </cfRule>
  </conditionalFormatting>
  <conditionalFormatting sqref="BW539">
    <cfRule type="cellIs" dxfId="799" priority="1642" operator="equal">
      <formula>"Sin iniciar"</formula>
    </cfRule>
  </conditionalFormatting>
  <conditionalFormatting sqref="BW539">
    <cfRule type="cellIs" dxfId="798" priority="1643" operator="equal">
      <formula>"Vencida"</formula>
    </cfRule>
  </conditionalFormatting>
  <conditionalFormatting sqref="BW539">
    <cfRule type="cellIs" dxfId="797" priority="1644" operator="equal">
      <formula>"En avance"</formula>
    </cfRule>
  </conditionalFormatting>
  <conditionalFormatting sqref="BW539">
    <cfRule type="cellIs" dxfId="796" priority="1645" operator="equal">
      <formula>"Cumplida"</formula>
    </cfRule>
  </conditionalFormatting>
  <conditionalFormatting sqref="BX538:BY538">
    <cfRule type="cellIs" dxfId="795" priority="1646" operator="equal">
      <formula>"Sin iniciar"</formula>
    </cfRule>
  </conditionalFormatting>
  <conditionalFormatting sqref="BX538:BY538">
    <cfRule type="cellIs" dxfId="794" priority="1647" operator="equal">
      <formula>"Vencida"</formula>
    </cfRule>
  </conditionalFormatting>
  <conditionalFormatting sqref="BX538:BY538">
    <cfRule type="cellIs" dxfId="793" priority="1648" operator="equal">
      <formula>"En avance"</formula>
    </cfRule>
  </conditionalFormatting>
  <conditionalFormatting sqref="BX538:BY538">
    <cfRule type="cellIs" dxfId="792" priority="1649" operator="equal">
      <formula>"Cumplida"</formula>
    </cfRule>
  </conditionalFormatting>
  <conditionalFormatting sqref="BW538">
    <cfRule type="cellIs" dxfId="791" priority="1650" operator="equal">
      <formula>"Sin iniciar"</formula>
    </cfRule>
  </conditionalFormatting>
  <conditionalFormatting sqref="BW538">
    <cfRule type="cellIs" dxfId="790" priority="1651" operator="equal">
      <formula>"Vencida"</formula>
    </cfRule>
  </conditionalFormatting>
  <conditionalFormatting sqref="BW538">
    <cfRule type="cellIs" dxfId="789" priority="1652" operator="equal">
      <formula>"En avance"</formula>
    </cfRule>
  </conditionalFormatting>
  <conditionalFormatting sqref="BW538">
    <cfRule type="cellIs" dxfId="788" priority="1653" operator="equal">
      <formula>"Cumplida"</formula>
    </cfRule>
  </conditionalFormatting>
  <conditionalFormatting sqref="BX540:BY541">
    <cfRule type="cellIs" dxfId="787" priority="1654" operator="equal">
      <formula>"Sin iniciar"</formula>
    </cfRule>
  </conditionalFormatting>
  <conditionalFormatting sqref="BX540:BY541">
    <cfRule type="cellIs" dxfId="786" priority="1655" operator="equal">
      <formula>"Vencida"</formula>
    </cfRule>
  </conditionalFormatting>
  <conditionalFormatting sqref="BX540:BY541">
    <cfRule type="cellIs" dxfId="785" priority="1656" operator="equal">
      <formula>"En avance"</formula>
    </cfRule>
  </conditionalFormatting>
  <conditionalFormatting sqref="BX540:BY541">
    <cfRule type="cellIs" dxfId="784" priority="1657" operator="equal">
      <formula>"Cumplida"</formula>
    </cfRule>
  </conditionalFormatting>
  <conditionalFormatting sqref="BW540:BW541">
    <cfRule type="cellIs" dxfId="783" priority="1658" operator="equal">
      <formula>"Sin iniciar"</formula>
    </cfRule>
  </conditionalFormatting>
  <conditionalFormatting sqref="BW540:BW541">
    <cfRule type="cellIs" dxfId="782" priority="1659" operator="equal">
      <formula>"Vencida"</formula>
    </cfRule>
  </conditionalFormatting>
  <conditionalFormatting sqref="BW540:BW541">
    <cfRule type="cellIs" dxfId="781" priority="1660" operator="equal">
      <formula>"En avance"</formula>
    </cfRule>
  </conditionalFormatting>
  <conditionalFormatting sqref="BW540:BW541">
    <cfRule type="cellIs" dxfId="780" priority="1661" operator="equal">
      <formula>"Cumplida"</formula>
    </cfRule>
  </conditionalFormatting>
  <conditionalFormatting sqref="BX542:BY542">
    <cfRule type="cellIs" dxfId="779" priority="1662" operator="equal">
      <formula>"Sin iniciar"</formula>
    </cfRule>
  </conditionalFormatting>
  <conditionalFormatting sqref="BX542:BY542">
    <cfRule type="cellIs" dxfId="778" priority="1663" operator="equal">
      <formula>"Vencida"</formula>
    </cfRule>
  </conditionalFormatting>
  <conditionalFormatting sqref="BX542:BY542">
    <cfRule type="cellIs" dxfId="777" priority="1664" operator="equal">
      <formula>"En avance"</formula>
    </cfRule>
  </conditionalFormatting>
  <conditionalFormatting sqref="BX542:BY542">
    <cfRule type="cellIs" dxfId="776" priority="1665" operator="equal">
      <formula>"Cumplida"</formula>
    </cfRule>
  </conditionalFormatting>
  <conditionalFormatting sqref="BW542">
    <cfRule type="cellIs" dxfId="775" priority="1666" operator="equal">
      <formula>"Sin iniciar"</formula>
    </cfRule>
  </conditionalFormatting>
  <conditionalFormatting sqref="BW542">
    <cfRule type="cellIs" dxfId="774" priority="1667" operator="equal">
      <formula>"Vencida"</formula>
    </cfRule>
  </conditionalFormatting>
  <conditionalFormatting sqref="BW542">
    <cfRule type="cellIs" dxfId="773" priority="1668" operator="equal">
      <formula>"En avance"</formula>
    </cfRule>
  </conditionalFormatting>
  <conditionalFormatting sqref="BW542">
    <cfRule type="cellIs" dxfId="772" priority="1669" operator="equal">
      <formula>"Cumplida"</formula>
    </cfRule>
  </conditionalFormatting>
  <conditionalFormatting sqref="BX543:BY543">
    <cfRule type="cellIs" dxfId="771" priority="1670" operator="equal">
      <formula>"Sin iniciar"</formula>
    </cfRule>
  </conditionalFormatting>
  <conditionalFormatting sqref="BX543:BY543">
    <cfRule type="cellIs" dxfId="770" priority="1671" operator="equal">
      <formula>"Vencida"</formula>
    </cfRule>
  </conditionalFormatting>
  <conditionalFormatting sqref="BX543:BY543">
    <cfRule type="cellIs" dxfId="769" priority="1672" operator="equal">
      <formula>"En avance"</formula>
    </cfRule>
  </conditionalFormatting>
  <conditionalFormatting sqref="BX543:BY543">
    <cfRule type="cellIs" dxfId="768" priority="1673" operator="equal">
      <formula>"Cumplida"</formula>
    </cfRule>
  </conditionalFormatting>
  <conditionalFormatting sqref="BW543">
    <cfRule type="cellIs" dxfId="767" priority="1674" operator="equal">
      <formula>"Sin iniciar"</formula>
    </cfRule>
  </conditionalFormatting>
  <conditionalFormatting sqref="BW543">
    <cfRule type="cellIs" dxfId="766" priority="1675" operator="equal">
      <formula>"Vencida"</formula>
    </cfRule>
  </conditionalFormatting>
  <conditionalFormatting sqref="BW543">
    <cfRule type="cellIs" dxfId="765" priority="1676" operator="equal">
      <formula>"En avance"</formula>
    </cfRule>
  </conditionalFormatting>
  <conditionalFormatting sqref="BW543">
    <cfRule type="cellIs" dxfId="764" priority="1677" operator="equal">
      <formula>"Cumplida"</formula>
    </cfRule>
  </conditionalFormatting>
  <conditionalFormatting sqref="CD532:CI543 CD544:CE544 CI544">
    <cfRule type="cellIs" dxfId="763" priority="1678" operator="equal">
      <formula>"Sin iniciar"</formula>
    </cfRule>
  </conditionalFormatting>
  <conditionalFormatting sqref="CD532:CI543 CD544:CE544 CI544">
    <cfRule type="cellIs" dxfId="762" priority="1679" operator="equal">
      <formula>"Vencida"</formula>
    </cfRule>
  </conditionalFormatting>
  <conditionalFormatting sqref="CD532:CI543 CD544:CE544 CI544">
    <cfRule type="cellIs" dxfId="761" priority="1680" operator="equal">
      <formula>"En avance"</formula>
    </cfRule>
  </conditionalFormatting>
  <conditionalFormatting sqref="CD532:CI543 CD544:CE544 CI544">
    <cfRule type="cellIs" dxfId="760" priority="1681" operator="equal">
      <formula>"Cumplida"</formula>
    </cfRule>
  </conditionalFormatting>
  <conditionalFormatting sqref="CA544 CC544">
    <cfRule type="cellIs" dxfId="759" priority="1682" stopIfTrue="1" operator="equal">
      <formula>"Sin seguimiento"</formula>
    </cfRule>
  </conditionalFormatting>
  <conditionalFormatting sqref="CA544 CC544">
    <cfRule type="cellIs" dxfId="758" priority="1683" stopIfTrue="1" operator="equal">
      <formula>"Sin iniciar"</formula>
    </cfRule>
  </conditionalFormatting>
  <conditionalFormatting sqref="CA544 CC544">
    <cfRule type="cellIs" dxfId="757" priority="1684" stopIfTrue="1" operator="equal">
      <formula>"Vencida"</formula>
    </cfRule>
  </conditionalFormatting>
  <conditionalFormatting sqref="CA544 CC544">
    <cfRule type="cellIs" dxfId="756" priority="1685" stopIfTrue="1" operator="equal">
      <formula>"En avance"</formula>
    </cfRule>
  </conditionalFormatting>
  <conditionalFormatting sqref="CA544 CC544">
    <cfRule type="cellIs" dxfId="755" priority="1686" stopIfTrue="1" operator="equal">
      <formula>"Cumplida"</formula>
    </cfRule>
  </conditionalFormatting>
  <conditionalFormatting sqref="CB544">
    <cfRule type="cellIs" dxfId="754" priority="1687" stopIfTrue="1" operator="equal">
      <formula>"Sin iniciar"</formula>
    </cfRule>
  </conditionalFormatting>
  <conditionalFormatting sqref="CB544">
    <cfRule type="cellIs" dxfId="753" priority="1688" stopIfTrue="1" operator="equal">
      <formula>"Vencida"</formula>
    </cfRule>
  </conditionalFormatting>
  <conditionalFormatting sqref="CB544">
    <cfRule type="cellIs" dxfId="752" priority="1689" stopIfTrue="1" operator="equal">
      <formula>"En avance"</formula>
    </cfRule>
  </conditionalFormatting>
  <conditionalFormatting sqref="CB544">
    <cfRule type="cellIs" dxfId="751" priority="1690" stopIfTrue="1" operator="equal">
      <formula>"Cumplida"</formula>
    </cfRule>
  </conditionalFormatting>
  <conditionalFormatting sqref="BZ544">
    <cfRule type="cellIs" dxfId="750" priority="1691" stopIfTrue="1" operator="equal">
      <formula>"Sin iniciar"</formula>
    </cfRule>
  </conditionalFormatting>
  <conditionalFormatting sqref="BZ544">
    <cfRule type="cellIs" dxfId="749" priority="1692" stopIfTrue="1" operator="equal">
      <formula>"Vencida"</formula>
    </cfRule>
  </conditionalFormatting>
  <conditionalFormatting sqref="BZ544">
    <cfRule type="cellIs" dxfId="748" priority="1693" stopIfTrue="1" operator="equal">
      <formula>"En avance"</formula>
    </cfRule>
  </conditionalFormatting>
  <conditionalFormatting sqref="BZ544">
    <cfRule type="cellIs" dxfId="747" priority="1694" stopIfTrue="1" operator="equal">
      <formula>"Cumplida"</formula>
    </cfRule>
  </conditionalFormatting>
  <conditionalFormatting sqref="CC532">
    <cfRule type="cellIs" dxfId="746" priority="1695" stopIfTrue="1" operator="equal">
      <formula>"Sin iniciar"</formula>
    </cfRule>
  </conditionalFormatting>
  <conditionalFormatting sqref="CC532">
    <cfRule type="cellIs" dxfId="745" priority="1696" stopIfTrue="1" operator="equal">
      <formula>"Vencida"</formula>
    </cfRule>
  </conditionalFormatting>
  <conditionalFormatting sqref="CC532">
    <cfRule type="cellIs" dxfId="744" priority="1697" stopIfTrue="1" operator="equal">
      <formula>"En avance"</formula>
    </cfRule>
  </conditionalFormatting>
  <conditionalFormatting sqref="CC532">
    <cfRule type="cellIs" dxfId="743" priority="1698" stopIfTrue="1" operator="equal">
      <formula>"Cumplida"</formula>
    </cfRule>
  </conditionalFormatting>
  <conditionalFormatting sqref="CC533">
    <cfRule type="cellIs" dxfId="742" priority="1699" stopIfTrue="1" operator="equal">
      <formula>"Sin iniciar"</formula>
    </cfRule>
  </conditionalFormatting>
  <conditionalFormatting sqref="CC533">
    <cfRule type="cellIs" dxfId="741" priority="1700" stopIfTrue="1" operator="equal">
      <formula>"Vencida"</formula>
    </cfRule>
  </conditionalFormatting>
  <conditionalFormatting sqref="CC533">
    <cfRule type="cellIs" dxfId="740" priority="1701" stopIfTrue="1" operator="equal">
      <formula>"En avance"</formula>
    </cfRule>
  </conditionalFormatting>
  <conditionalFormatting sqref="CC533">
    <cfRule type="cellIs" dxfId="739" priority="1702" stopIfTrue="1" operator="equal">
      <formula>"Cumplida"</formula>
    </cfRule>
  </conditionalFormatting>
  <conditionalFormatting sqref="CC534">
    <cfRule type="cellIs" dxfId="738" priority="1703" stopIfTrue="1" operator="equal">
      <formula>"Sin iniciar"</formula>
    </cfRule>
  </conditionalFormatting>
  <conditionalFormatting sqref="CC534">
    <cfRule type="cellIs" dxfId="737" priority="1704" stopIfTrue="1" operator="equal">
      <formula>"Vencida"</formula>
    </cfRule>
  </conditionalFormatting>
  <conditionalFormatting sqref="CC534">
    <cfRule type="cellIs" dxfId="736" priority="1705" stopIfTrue="1" operator="equal">
      <formula>"En avance"</formula>
    </cfRule>
  </conditionalFormatting>
  <conditionalFormatting sqref="CC534">
    <cfRule type="cellIs" dxfId="735" priority="1706" stopIfTrue="1" operator="equal">
      <formula>"Cumplida"</formula>
    </cfRule>
  </conditionalFormatting>
  <conditionalFormatting sqref="CC535">
    <cfRule type="cellIs" dxfId="734" priority="1707" stopIfTrue="1" operator="equal">
      <formula>"Sin iniciar"</formula>
    </cfRule>
  </conditionalFormatting>
  <conditionalFormatting sqref="CC535">
    <cfRule type="cellIs" dxfId="733" priority="1708" stopIfTrue="1" operator="equal">
      <formula>"Vencida"</formula>
    </cfRule>
  </conditionalFormatting>
  <conditionalFormatting sqref="CC535">
    <cfRule type="cellIs" dxfId="732" priority="1709" stopIfTrue="1" operator="equal">
      <formula>"En avance"</formula>
    </cfRule>
  </conditionalFormatting>
  <conditionalFormatting sqref="CC535">
    <cfRule type="cellIs" dxfId="731" priority="1710" stopIfTrue="1" operator="equal">
      <formula>"Cumplida"</formula>
    </cfRule>
  </conditionalFormatting>
  <conditionalFormatting sqref="CC536">
    <cfRule type="cellIs" dxfId="730" priority="1711" stopIfTrue="1" operator="equal">
      <formula>"Sin iniciar"</formula>
    </cfRule>
  </conditionalFormatting>
  <conditionalFormatting sqref="CC536">
    <cfRule type="cellIs" dxfId="729" priority="1712" stopIfTrue="1" operator="equal">
      <formula>"Vencida"</formula>
    </cfRule>
  </conditionalFormatting>
  <conditionalFormatting sqref="CC536">
    <cfRule type="cellIs" dxfId="728" priority="1713" stopIfTrue="1" operator="equal">
      <formula>"En avance"</formula>
    </cfRule>
  </conditionalFormatting>
  <conditionalFormatting sqref="CC536">
    <cfRule type="cellIs" dxfId="727" priority="1714" stopIfTrue="1" operator="equal">
      <formula>"Cumplida"</formula>
    </cfRule>
  </conditionalFormatting>
  <conditionalFormatting sqref="CC537">
    <cfRule type="cellIs" dxfId="726" priority="1715" stopIfTrue="1" operator="equal">
      <formula>"Sin iniciar"</formula>
    </cfRule>
  </conditionalFormatting>
  <conditionalFormatting sqref="CC537">
    <cfRule type="cellIs" dxfId="725" priority="1716" stopIfTrue="1" operator="equal">
      <formula>"Vencida"</formula>
    </cfRule>
  </conditionalFormatting>
  <conditionalFormatting sqref="CC537">
    <cfRule type="cellIs" dxfId="724" priority="1717" stopIfTrue="1" operator="equal">
      <formula>"En avance"</formula>
    </cfRule>
  </conditionalFormatting>
  <conditionalFormatting sqref="CC537">
    <cfRule type="cellIs" dxfId="723" priority="1718" stopIfTrue="1" operator="equal">
      <formula>"Cumplida"</formula>
    </cfRule>
  </conditionalFormatting>
  <conditionalFormatting sqref="CC538">
    <cfRule type="cellIs" dxfId="722" priority="1719" stopIfTrue="1" operator="equal">
      <formula>"Sin iniciar"</formula>
    </cfRule>
  </conditionalFormatting>
  <conditionalFormatting sqref="CC538">
    <cfRule type="cellIs" dxfId="721" priority="1720" stopIfTrue="1" operator="equal">
      <formula>"Vencida"</formula>
    </cfRule>
  </conditionalFormatting>
  <conditionalFormatting sqref="CC538">
    <cfRule type="cellIs" dxfId="720" priority="1721" stopIfTrue="1" operator="equal">
      <formula>"En avance"</formula>
    </cfRule>
  </conditionalFormatting>
  <conditionalFormatting sqref="CC538">
    <cfRule type="cellIs" dxfId="719" priority="1722" stopIfTrue="1" operator="equal">
      <formula>"Cumplida"</formula>
    </cfRule>
  </conditionalFormatting>
  <conditionalFormatting sqref="CC539">
    <cfRule type="cellIs" dxfId="718" priority="1723" stopIfTrue="1" operator="equal">
      <formula>"Sin iniciar"</formula>
    </cfRule>
  </conditionalFormatting>
  <conditionalFormatting sqref="CC539">
    <cfRule type="cellIs" dxfId="717" priority="1724" stopIfTrue="1" operator="equal">
      <formula>"Vencida"</formula>
    </cfRule>
  </conditionalFormatting>
  <conditionalFormatting sqref="CC539">
    <cfRule type="cellIs" dxfId="716" priority="1725" stopIfTrue="1" operator="equal">
      <formula>"En avance"</formula>
    </cfRule>
  </conditionalFormatting>
  <conditionalFormatting sqref="CC539">
    <cfRule type="cellIs" dxfId="715" priority="1726" stopIfTrue="1" operator="equal">
      <formula>"Cumplida"</formula>
    </cfRule>
  </conditionalFormatting>
  <conditionalFormatting sqref="CC540">
    <cfRule type="cellIs" dxfId="714" priority="1727" stopIfTrue="1" operator="equal">
      <formula>"Sin iniciar"</formula>
    </cfRule>
  </conditionalFormatting>
  <conditionalFormatting sqref="CC540">
    <cfRule type="cellIs" dxfId="713" priority="1728" stopIfTrue="1" operator="equal">
      <formula>"Vencida"</formula>
    </cfRule>
  </conditionalFormatting>
  <conditionalFormatting sqref="CC540">
    <cfRule type="cellIs" dxfId="712" priority="1729" stopIfTrue="1" operator="equal">
      <formula>"En avance"</formula>
    </cfRule>
  </conditionalFormatting>
  <conditionalFormatting sqref="CC540">
    <cfRule type="cellIs" dxfId="711" priority="1730" stopIfTrue="1" operator="equal">
      <formula>"Cumplida"</formula>
    </cfRule>
  </conditionalFormatting>
  <conditionalFormatting sqref="CC541">
    <cfRule type="cellIs" dxfId="710" priority="1731" stopIfTrue="1" operator="equal">
      <formula>"Sin iniciar"</formula>
    </cfRule>
  </conditionalFormatting>
  <conditionalFormatting sqref="CC541">
    <cfRule type="cellIs" dxfId="709" priority="1732" stopIfTrue="1" operator="equal">
      <formula>"Vencida"</formula>
    </cfRule>
  </conditionalFormatting>
  <conditionalFormatting sqref="CC541">
    <cfRule type="cellIs" dxfId="708" priority="1733" stopIfTrue="1" operator="equal">
      <formula>"En avance"</formula>
    </cfRule>
  </conditionalFormatting>
  <conditionalFormatting sqref="CC541">
    <cfRule type="cellIs" dxfId="707" priority="1734" stopIfTrue="1" operator="equal">
      <formula>"Cumplida"</formula>
    </cfRule>
  </conditionalFormatting>
  <conditionalFormatting sqref="CC542">
    <cfRule type="cellIs" dxfId="706" priority="1735" stopIfTrue="1" operator="equal">
      <formula>"Sin iniciar"</formula>
    </cfRule>
  </conditionalFormatting>
  <conditionalFormatting sqref="CC542">
    <cfRule type="cellIs" dxfId="705" priority="1736" stopIfTrue="1" operator="equal">
      <formula>"Vencida"</formula>
    </cfRule>
  </conditionalFormatting>
  <conditionalFormatting sqref="CC542">
    <cfRule type="cellIs" dxfId="704" priority="1737" stopIfTrue="1" operator="equal">
      <formula>"En avance"</formula>
    </cfRule>
  </conditionalFormatting>
  <conditionalFormatting sqref="CC542">
    <cfRule type="cellIs" dxfId="703" priority="1738" stopIfTrue="1" operator="equal">
      <formula>"Cumplida"</formula>
    </cfRule>
  </conditionalFormatting>
  <conditionalFormatting sqref="CC543">
    <cfRule type="cellIs" dxfId="702" priority="1739" stopIfTrue="1" operator="equal">
      <formula>"Sin iniciar"</formula>
    </cfRule>
  </conditionalFormatting>
  <conditionalFormatting sqref="CC543">
    <cfRule type="cellIs" dxfId="701" priority="1740" stopIfTrue="1" operator="equal">
      <formula>"Vencida"</formula>
    </cfRule>
  </conditionalFormatting>
  <conditionalFormatting sqref="CC543">
    <cfRule type="cellIs" dxfId="700" priority="1741" stopIfTrue="1" operator="equal">
      <formula>"En avance"</formula>
    </cfRule>
  </conditionalFormatting>
  <conditionalFormatting sqref="CC543">
    <cfRule type="cellIs" dxfId="699" priority="1742" stopIfTrue="1" operator="equal">
      <formula>"Cumplida"</formula>
    </cfRule>
  </conditionalFormatting>
  <conditionalFormatting sqref="CF544 CH544">
    <cfRule type="cellIs" dxfId="698" priority="1743" stopIfTrue="1" operator="equal">
      <formula>"Sin seguimiento"</formula>
    </cfRule>
  </conditionalFormatting>
  <conditionalFormatting sqref="CF544 CH544">
    <cfRule type="cellIs" dxfId="697" priority="1744" stopIfTrue="1" operator="equal">
      <formula>"Sin iniciar"</formula>
    </cfRule>
  </conditionalFormatting>
  <conditionalFormatting sqref="CF544 CH544">
    <cfRule type="cellIs" dxfId="696" priority="1745" stopIfTrue="1" operator="equal">
      <formula>"Vencida"</formula>
    </cfRule>
  </conditionalFormatting>
  <conditionalFormatting sqref="CF544 CH544">
    <cfRule type="cellIs" dxfId="695" priority="1746" stopIfTrue="1" operator="equal">
      <formula>"En avance"</formula>
    </cfRule>
  </conditionalFormatting>
  <conditionalFormatting sqref="CF544 CH544">
    <cfRule type="cellIs" dxfId="694" priority="1747" stopIfTrue="1" operator="equal">
      <formula>"Cumplida"</formula>
    </cfRule>
  </conditionalFormatting>
  <conditionalFormatting sqref="CG544">
    <cfRule type="cellIs" dxfId="693" priority="1748" stopIfTrue="1" operator="equal">
      <formula>"Sin iniciar"</formula>
    </cfRule>
  </conditionalFormatting>
  <conditionalFormatting sqref="CG544">
    <cfRule type="cellIs" dxfId="692" priority="1749" stopIfTrue="1" operator="equal">
      <formula>"Vencida"</formula>
    </cfRule>
  </conditionalFormatting>
  <conditionalFormatting sqref="CG544">
    <cfRule type="cellIs" dxfId="691" priority="1750" stopIfTrue="1" operator="equal">
      <formula>"En avance"</formula>
    </cfRule>
  </conditionalFormatting>
  <conditionalFormatting sqref="CG544">
    <cfRule type="cellIs" dxfId="690" priority="1751" stopIfTrue="1" operator="equal">
      <formula>"Cumplida"</formula>
    </cfRule>
  </conditionalFormatting>
  <conditionalFormatting sqref="CN532:CN544">
    <cfRule type="cellIs" dxfId="689" priority="1752" operator="equal">
      <formula>"Vencida"</formula>
    </cfRule>
  </conditionalFormatting>
  <conditionalFormatting sqref="CN532:CN544">
    <cfRule type="cellIs" dxfId="688" priority="1753" operator="equal">
      <formula>"Sin iniciar"</formula>
    </cfRule>
  </conditionalFormatting>
  <conditionalFormatting sqref="CN532:CN544">
    <cfRule type="cellIs" dxfId="687" priority="1754" operator="equal">
      <formula>"En avance"</formula>
    </cfRule>
  </conditionalFormatting>
  <conditionalFormatting sqref="CN532:CN544">
    <cfRule type="cellIs" dxfId="686" priority="1755" operator="equal">
      <formula>"Cumplida"</formula>
    </cfRule>
  </conditionalFormatting>
  <conditionalFormatting sqref="BV545:BV546">
    <cfRule type="cellIs" dxfId="685" priority="1756" stopIfTrue="1" operator="equal">
      <formula>"Sin seguimiento"</formula>
    </cfRule>
  </conditionalFormatting>
  <conditionalFormatting sqref="BV545:BV546">
    <cfRule type="cellIs" dxfId="684" priority="1757" stopIfTrue="1" operator="equal">
      <formula>"Sin iniciar"</formula>
    </cfRule>
  </conditionalFormatting>
  <conditionalFormatting sqref="BV545:BV546">
    <cfRule type="cellIs" dxfId="683" priority="1758" stopIfTrue="1" operator="equal">
      <formula>"Vencida"</formula>
    </cfRule>
  </conditionalFormatting>
  <conditionalFormatting sqref="BV545:BV546">
    <cfRule type="cellIs" dxfId="682" priority="1759" stopIfTrue="1" operator="equal">
      <formula>"En avance"</formula>
    </cfRule>
  </conditionalFormatting>
  <conditionalFormatting sqref="BV545:BV546">
    <cfRule type="cellIs" dxfId="681" priority="1760" stopIfTrue="1" operator="equal">
      <formula>"Cumplida"</formula>
    </cfRule>
  </conditionalFormatting>
  <conditionalFormatting sqref="CQ545:CQ546">
    <cfRule type="cellIs" dxfId="680" priority="1761" operator="equal">
      <formula>"Cerrado"</formula>
    </cfRule>
  </conditionalFormatting>
  <conditionalFormatting sqref="CQ545:CQ546">
    <cfRule type="cellIs" dxfId="679" priority="1762" operator="equal">
      <formula>"Abierto"</formula>
    </cfRule>
  </conditionalFormatting>
  <conditionalFormatting sqref="BX545:BY545">
    <cfRule type="cellIs" dxfId="678" priority="1763" operator="equal">
      <formula>"Sin iniciar"</formula>
    </cfRule>
  </conditionalFormatting>
  <conditionalFormatting sqref="BX545:BY545">
    <cfRule type="cellIs" dxfId="677" priority="1764" operator="equal">
      <formula>"Vencida"</formula>
    </cfRule>
  </conditionalFormatting>
  <conditionalFormatting sqref="BX545:BY545">
    <cfRule type="cellIs" dxfId="676" priority="1765" operator="equal">
      <formula>"En avance"</formula>
    </cfRule>
  </conditionalFormatting>
  <conditionalFormatting sqref="BX545:BY545">
    <cfRule type="cellIs" dxfId="675" priority="1766" operator="equal">
      <formula>"Cumplida"</formula>
    </cfRule>
  </conditionalFormatting>
  <conditionalFormatting sqref="BW545">
    <cfRule type="cellIs" dxfId="674" priority="1767" operator="equal">
      <formula>"Sin iniciar"</formula>
    </cfRule>
  </conditionalFormatting>
  <conditionalFormatting sqref="BW545">
    <cfRule type="cellIs" dxfId="673" priority="1768" operator="equal">
      <formula>"Vencida"</formula>
    </cfRule>
  </conditionalFormatting>
  <conditionalFormatting sqref="BW545">
    <cfRule type="cellIs" dxfId="672" priority="1769" operator="equal">
      <formula>"En avance"</formula>
    </cfRule>
  </conditionalFormatting>
  <conditionalFormatting sqref="BW545">
    <cfRule type="cellIs" dxfId="671" priority="1770" operator="equal">
      <formula>"Cumplida"</formula>
    </cfRule>
  </conditionalFormatting>
  <conditionalFormatting sqref="BX546:BY546">
    <cfRule type="cellIs" dxfId="670" priority="1771" operator="equal">
      <formula>"Sin iniciar"</formula>
    </cfRule>
  </conditionalFormatting>
  <conditionalFormatting sqref="BX546:BY546">
    <cfRule type="cellIs" dxfId="669" priority="1772" operator="equal">
      <formula>"Vencida"</formula>
    </cfRule>
  </conditionalFormatting>
  <conditionalFormatting sqref="BX546:BY546">
    <cfRule type="cellIs" dxfId="668" priority="1773" operator="equal">
      <formula>"En avance"</formula>
    </cfRule>
  </conditionalFormatting>
  <conditionalFormatting sqref="BX546:BY546">
    <cfRule type="cellIs" dxfId="667" priority="1774" operator="equal">
      <formula>"Cumplida"</formula>
    </cfRule>
  </conditionalFormatting>
  <conditionalFormatting sqref="BW546">
    <cfRule type="cellIs" dxfId="666" priority="1775" operator="equal">
      <formula>"Sin iniciar"</formula>
    </cfRule>
  </conditionalFormatting>
  <conditionalFormatting sqref="BW546">
    <cfRule type="cellIs" dxfId="665" priority="1776" operator="equal">
      <formula>"Vencida"</formula>
    </cfRule>
  </conditionalFormatting>
  <conditionalFormatting sqref="BW546">
    <cfRule type="cellIs" dxfId="664" priority="1777" operator="equal">
      <formula>"En avance"</formula>
    </cfRule>
  </conditionalFormatting>
  <conditionalFormatting sqref="BW546">
    <cfRule type="cellIs" dxfId="663" priority="1778" operator="equal">
      <formula>"Cumplida"</formula>
    </cfRule>
  </conditionalFormatting>
  <conditionalFormatting sqref="CD545:CI546">
    <cfRule type="cellIs" dxfId="662" priority="1779" operator="equal">
      <formula>"Sin iniciar"</formula>
    </cfRule>
  </conditionalFormatting>
  <conditionalFormatting sqref="CD545:CI546">
    <cfRule type="cellIs" dxfId="661" priority="1780" operator="equal">
      <formula>"Vencida"</formula>
    </cfRule>
  </conditionalFormatting>
  <conditionalFormatting sqref="CD545:CI546">
    <cfRule type="cellIs" dxfId="660" priority="1781" operator="equal">
      <formula>"En avance"</formula>
    </cfRule>
  </conditionalFormatting>
  <conditionalFormatting sqref="CD545:CI546">
    <cfRule type="cellIs" dxfId="659" priority="1782" operator="equal">
      <formula>"Cumplida"</formula>
    </cfRule>
  </conditionalFormatting>
  <conditionalFormatting sqref="CC545">
    <cfRule type="cellIs" dxfId="658" priority="1783" stopIfTrue="1" operator="equal">
      <formula>"Sin iniciar"</formula>
    </cfRule>
  </conditionalFormatting>
  <conditionalFormatting sqref="CC545">
    <cfRule type="cellIs" dxfId="657" priority="1784" stopIfTrue="1" operator="equal">
      <formula>"Vencida"</formula>
    </cfRule>
  </conditionalFormatting>
  <conditionalFormatting sqref="CC545">
    <cfRule type="cellIs" dxfId="656" priority="1785" stopIfTrue="1" operator="equal">
      <formula>"En avance"</formula>
    </cfRule>
  </conditionalFormatting>
  <conditionalFormatting sqref="CC545">
    <cfRule type="cellIs" dxfId="655" priority="1786" stopIfTrue="1" operator="equal">
      <formula>"Cumplida"</formula>
    </cfRule>
  </conditionalFormatting>
  <conditionalFormatting sqref="CC546">
    <cfRule type="cellIs" dxfId="654" priority="1787" stopIfTrue="1" operator="equal">
      <formula>"Sin iniciar"</formula>
    </cfRule>
  </conditionalFormatting>
  <conditionalFormatting sqref="CC546">
    <cfRule type="cellIs" dxfId="653" priority="1788" stopIfTrue="1" operator="equal">
      <formula>"Vencida"</formula>
    </cfRule>
  </conditionalFormatting>
  <conditionalFormatting sqref="CC546">
    <cfRule type="cellIs" dxfId="652" priority="1789" stopIfTrue="1" operator="equal">
      <formula>"En avance"</formula>
    </cfRule>
  </conditionalFormatting>
  <conditionalFormatting sqref="CC546">
    <cfRule type="cellIs" dxfId="651" priority="1790" stopIfTrue="1" operator="equal">
      <formula>"Cumplida"</formula>
    </cfRule>
  </conditionalFormatting>
  <conditionalFormatting sqref="CN545:CN546">
    <cfRule type="cellIs" dxfId="650" priority="1791" operator="equal">
      <formula>"Vencida"</formula>
    </cfRule>
  </conditionalFormatting>
  <conditionalFormatting sqref="CN545:CN546">
    <cfRule type="cellIs" dxfId="649" priority="1792" operator="equal">
      <formula>"Sin iniciar"</formula>
    </cfRule>
  </conditionalFormatting>
  <conditionalFormatting sqref="CN545:CN546">
    <cfRule type="cellIs" dxfId="648" priority="1793" operator="equal">
      <formula>"En avance"</formula>
    </cfRule>
  </conditionalFormatting>
  <conditionalFormatting sqref="CN545:CN546">
    <cfRule type="cellIs" dxfId="647" priority="1794" operator="equal">
      <formula>"Cumplida"</formula>
    </cfRule>
  </conditionalFormatting>
  <conditionalFormatting sqref="BV547:BY547">
    <cfRule type="cellIs" dxfId="646" priority="1795" stopIfTrue="1" operator="equal">
      <formula>"Sin seguimiento"</formula>
    </cfRule>
  </conditionalFormatting>
  <conditionalFormatting sqref="BV547:BY547">
    <cfRule type="cellIs" dxfId="645" priority="1796" stopIfTrue="1" operator="equal">
      <formula>"Sin iniciar"</formula>
    </cfRule>
  </conditionalFormatting>
  <conditionalFormatting sqref="BV547:BY547">
    <cfRule type="cellIs" dxfId="644" priority="1797" stopIfTrue="1" operator="equal">
      <formula>"Vencida"</formula>
    </cfRule>
  </conditionalFormatting>
  <conditionalFormatting sqref="BV547:BY547">
    <cfRule type="cellIs" dxfId="643" priority="1798" stopIfTrue="1" operator="equal">
      <formula>"En avance"</formula>
    </cfRule>
  </conditionalFormatting>
  <conditionalFormatting sqref="BV547:BY547">
    <cfRule type="cellIs" dxfId="642" priority="1799" stopIfTrue="1" operator="equal">
      <formula>"Cumplida"</formula>
    </cfRule>
  </conditionalFormatting>
  <conditionalFormatting sqref="CQ547">
    <cfRule type="cellIs" dxfId="641" priority="1800" operator="equal">
      <formula>"Cerrado"</formula>
    </cfRule>
  </conditionalFormatting>
  <conditionalFormatting sqref="CQ547">
    <cfRule type="cellIs" dxfId="640" priority="1801" operator="equal">
      <formula>"Abierto"</formula>
    </cfRule>
  </conditionalFormatting>
  <conditionalFormatting sqref="CD547">
    <cfRule type="cellIs" dxfId="639" priority="1802" operator="equal">
      <formula>"Sin iniciar"</formula>
    </cfRule>
  </conditionalFormatting>
  <conditionalFormatting sqref="CD547">
    <cfRule type="cellIs" dxfId="638" priority="1803" operator="equal">
      <formula>"Vencida"</formula>
    </cfRule>
  </conditionalFormatting>
  <conditionalFormatting sqref="CD547">
    <cfRule type="cellIs" dxfId="637" priority="1804" operator="equal">
      <formula>"En avance"</formula>
    </cfRule>
  </conditionalFormatting>
  <conditionalFormatting sqref="CD547">
    <cfRule type="cellIs" dxfId="636" priority="1805" operator="equal">
      <formula>"Cumplida"</formula>
    </cfRule>
  </conditionalFormatting>
  <conditionalFormatting sqref="CA547">
    <cfRule type="cellIs" dxfId="635" priority="1806" operator="equal">
      <formula>"Sin iniciar"</formula>
    </cfRule>
  </conditionalFormatting>
  <conditionalFormatting sqref="CA547">
    <cfRule type="cellIs" dxfId="634" priority="1807" operator="equal">
      <formula>"Vencida"</formula>
    </cfRule>
  </conditionalFormatting>
  <conditionalFormatting sqref="CA547">
    <cfRule type="cellIs" dxfId="633" priority="1808" stopIfTrue="1" operator="equal">
      <formula>"Cumplida"</formula>
    </cfRule>
  </conditionalFormatting>
  <conditionalFormatting sqref="CB547">
    <cfRule type="cellIs" dxfId="632" priority="1809" operator="equal">
      <formula>"Sin iniciar"</formula>
    </cfRule>
  </conditionalFormatting>
  <conditionalFormatting sqref="CB547">
    <cfRule type="cellIs" dxfId="631" priority="1810" operator="equal">
      <formula>"Vencida"</formula>
    </cfRule>
  </conditionalFormatting>
  <conditionalFormatting sqref="CB547">
    <cfRule type="cellIs" dxfId="630" priority="1811" stopIfTrue="1" operator="equal">
      <formula>"Cumplida"</formula>
    </cfRule>
  </conditionalFormatting>
  <conditionalFormatting sqref="BZ547">
    <cfRule type="cellIs" dxfId="629" priority="1812" operator="equal">
      <formula>"Sin iniciar"</formula>
    </cfRule>
  </conditionalFormatting>
  <conditionalFormatting sqref="BZ547">
    <cfRule type="cellIs" dxfId="628" priority="1813" operator="equal">
      <formula>"Vencida"</formula>
    </cfRule>
  </conditionalFormatting>
  <conditionalFormatting sqref="BZ547">
    <cfRule type="cellIs" dxfId="627" priority="1814" operator="equal">
      <formula>"En avance"</formula>
    </cfRule>
  </conditionalFormatting>
  <conditionalFormatting sqref="BZ547">
    <cfRule type="cellIs" dxfId="626" priority="1815" operator="equal">
      <formula>"Cumplida"</formula>
    </cfRule>
  </conditionalFormatting>
  <conditionalFormatting sqref="CC547">
    <cfRule type="cellIs" dxfId="625" priority="1816" stopIfTrue="1" operator="equal">
      <formula>"Sin iniciar"</formula>
    </cfRule>
  </conditionalFormatting>
  <conditionalFormatting sqref="CC547">
    <cfRule type="cellIs" dxfId="624" priority="1817" stopIfTrue="1" operator="equal">
      <formula>"Vencida"</formula>
    </cfRule>
  </conditionalFormatting>
  <conditionalFormatting sqref="CC547">
    <cfRule type="cellIs" dxfId="623" priority="1818" stopIfTrue="1" operator="equal">
      <formula>"En avance"</formula>
    </cfRule>
  </conditionalFormatting>
  <conditionalFormatting sqref="CC547">
    <cfRule type="cellIs" dxfId="622" priority="1819" stopIfTrue="1" operator="equal">
      <formula>"Cumplida"</formula>
    </cfRule>
  </conditionalFormatting>
  <conditionalFormatting sqref="CI547">
    <cfRule type="cellIs" dxfId="621" priority="1820" operator="equal">
      <formula>"Sin iniciar"</formula>
    </cfRule>
  </conditionalFormatting>
  <conditionalFormatting sqref="CI547">
    <cfRule type="cellIs" dxfId="620" priority="1821" operator="equal">
      <formula>"Vencida"</formula>
    </cfRule>
  </conditionalFormatting>
  <conditionalFormatting sqref="CI547">
    <cfRule type="cellIs" dxfId="619" priority="1822" operator="equal">
      <formula>"En avance"</formula>
    </cfRule>
  </conditionalFormatting>
  <conditionalFormatting sqref="CI547">
    <cfRule type="cellIs" dxfId="618" priority="1823" operator="equal">
      <formula>"Cumplida"</formula>
    </cfRule>
  </conditionalFormatting>
  <conditionalFormatting sqref="CH547">
    <cfRule type="cellIs" dxfId="617" priority="1824" stopIfTrue="1" operator="equal">
      <formula>"Sin iniciar"</formula>
    </cfRule>
  </conditionalFormatting>
  <conditionalFormatting sqref="CH547">
    <cfRule type="cellIs" dxfId="616" priority="1825" stopIfTrue="1" operator="equal">
      <formula>"Vencida"</formula>
    </cfRule>
  </conditionalFormatting>
  <conditionalFormatting sqref="CH547">
    <cfRule type="cellIs" dxfId="615" priority="1826" stopIfTrue="1" operator="equal">
      <formula>"En avance"</formula>
    </cfRule>
  </conditionalFormatting>
  <conditionalFormatting sqref="CH547">
    <cfRule type="cellIs" dxfId="614" priority="1827" stopIfTrue="1" operator="equal">
      <formula>"Cumplida"</formula>
    </cfRule>
  </conditionalFormatting>
  <conditionalFormatting sqref="CF547">
    <cfRule type="cellIs" dxfId="613" priority="1828" operator="equal">
      <formula>"Sin iniciar"</formula>
    </cfRule>
  </conditionalFormatting>
  <conditionalFormatting sqref="CF547">
    <cfRule type="cellIs" dxfId="612" priority="1829" operator="equal">
      <formula>"Vencida"</formula>
    </cfRule>
  </conditionalFormatting>
  <conditionalFormatting sqref="CF547">
    <cfRule type="cellIs" dxfId="611" priority="1830" stopIfTrue="1" operator="equal">
      <formula>"Cumplida"</formula>
    </cfRule>
  </conditionalFormatting>
  <conditionalFormatting sqref="CG547">
    <cfRule type="cellIs" dxfId="610" priority="1831" operator="equal">
      <formula>"Sin iniciar"</formula>
    </cfRule>
  </conditionalFormatting>
  <conditionalFormatting sqref="CG547">
    <cfRule type="cellIs" dxfId="609" priority="1832" operator="equal">
      <formula>"Vencida"</formula>
    </cfRule>
  </conditionalFormatting>
  <conditionalFormatting sqref="CG547">
    <cfRule type="cellIs" dxfId="608" priority="1833" stopIfTrue="1" operator="equal">
      <formula>"Cumplida"</formula>
    </cfRule>
  </conditionalFormatting>
  <conditionalFormatting sqref="CE547">
    <cfRule type="cellIs" dxfId="607" priority="1834" operator="equal">
      <formula>"Sin iniciar"</formula>
    </cfRule>
  </conditionalFormatting>
  <conditionalFormatting sqref="CE547">
    <cfRule type="cellIs" dxfId="606" priority="1835" operator="equal">
      <formula>"Vencida"</formula>
    </cfRule>
  </conditionalFormatting>
  <conditionalFormatting sqref="CE547">
    <cfRule type="cellIs" dxfId="605" priority="1836" stopIfTrue="1" operator="equal">
      <formula>"Cumplida"</formula>
    </cfRule>
  </conditionalFormatting>
  <conditionalFormatting sqref="CN547">
    <cfRule type="cellIs" dxfId="604" priority="1837" operator="equal">
      <formula>"Vencida"</formula>
    </cfRule>
  </conditionalFormatting>
  <conditionalFormatting sqref="CN547">
    <cfRule type="cellIs" dxfId="603" priority="1838" operator="equal">
      <formula>"Sin iniciar"</formula>
    </cfRule>
  </conditionalFormatting>
  <conditionalFormatting sqref="CN547">
    <cfRule type="cellIs" dxfId="602" priority="1839" operator="equal">
      <formula>"En avance"</formula>
    </cfRule>
  </conditionalFormatting>
  <conditionalFormatting sqref="CN547">
    <cfRule type="cellIs" dxfId="601" priority="1840" operator="equal">
      <formula>"Cumplida"</formula>
    </cfRule>
  </conditionalFormatting>
  <conditionalFormatting sqref="BV548:BY548">
    <cfRule type="cellIs" dxfId="600" priority="1841" stopIfTrue="1" operator="equal">
      <formula>"Sin seguimiento"</formula>
    </cfRule>
  </conditionalFormatting>
  <conditionalFormatting sqref="BV548:BY548">
    <cfRule type="cellIs" dxfId="599" priority="1842" stopIfTrue="1" operator="equal">
      <formula>"Sin iniciar"</formula>
    </cfRule>
  </conditionalFormatting>
  <conditionalFormatting sqref="BV548:BY548">
    <cfRule type="cellIs" dxfId="598" priority="1843" stopIfTrue="1" operator="equal">
      <formula>"Vencida"</formula>
    </cfRule>
  </conditionalFormatting>
  <conditionalFormatting sqref="BV548:BY548">
    <cfRule type="cellIs" dxfId="597" priority="1844" stopIfTrue="1" operator="equal">
      <formula>"En avance"</formula>
    </cfRule>
  </conditionalFormatting>
  <conditionalFormatting sqref="BV548:BY548">
    <cfRule type="cellIs" dxfId="596" priority="1845" stopIfTrue="1" operator="equal">
      <formula>"Cumplida"</formula>
    </cfRule>
  </conditionalFormatting>
  <conditionalFormatting sqref="CQ548">
    <cfRule type="cellIs" dxfId="595" priority="1846" operator="equal">
      <formula>"Cerrado"</formula>
    </cfRule>
  </conditionalFormatting>
  <conditionalFormatting sqref="CQ548">
    <cfRule type="cellIs" dxfId="594" priority="1847" operator="equal">
      <formula>"Abierto"</formula>
    </cfRule>
  </conditionalFormatting>
  <conditionalFormatting sqref="CD548">
    <cfRule type="cellIs" dxfId="593" priority="1848" operator="equal">
      <formula>"Sin iniciar"</formula>
    </cfRule>
  </conditionalFormatting>
  <conditionalFormatting sqref="CD548">
    <cfRule type="cellIs" dxfId="592" priority="1849" operator="equal">
      <formula>"Vencida"</formula>
    </cfRule>
  </conditionalFormatting>
  <conditionalFormatting sqref="CD548">
    <cfRule type="cellIs" dxfId="591" priority="1850" operator="equal">
      <formula>"En avance"</formula>
    </cfRule>
  </conditionalFormatting>
  <conditionalFormatting sqref="CD548">
    <cfRule type="cellIs" dxfId="590" priority="1851" operator="equal">
      <formula>"Cumplida"</formula>
    </cfRule>
  </conditionalFormatting>
  <conditionalFormatting sqref="CA548 CC548">
    <cfRule type="cellIs" dxfId="589" priority="1852" stopIfTrue="1" operator="equal">
      <formula>"Sin seguimiento"</formula>
    </cfRule>
  </conditionalFormatting>
  <conditionalFormatting sqref="CA548 CC548">
    <cfRule type="cellIs" dxfId="588" priority="1853" stopIfTrue="1" operator="equal">
      <formula>"Sin iniciar"</formula>
    </cfRule>
  </conditionalFormatting>
  <conditionalFormatting sqref="CA548 CC548">
    <cfRule type="cellIs" dxfId="587" priority="1854" stopIfTrue="1" operator="equal">
      <formula>"Vencida"</formula>
    </cfRule>
  </conditionalFormatting>
  <conditionalFormatting sqref="CA548 CC548">
    <cfRule type="cellIs" dxfId="586" priority="1855" stopIfTrue="1" operator="equal">
      <formula>"En avance"</formula>
    </cfRule>
  </conditionalFormatting>
  <conditionalFormatting sqref="CA548 CC548">
    <cfRule type="cellIs" dxfId="585" priority="1856" stopIfTrue="1" operator="equal">
      <formula>"Cumplida"</formula>
    </cfRule>
  </conditionalFormatting>
  <conditionalFormatting sqref="CB548">
    <cfRule type="cellIs" dxfId="584" priority="1857" stopIfTrue="1" operator="equal">
      <formula>"Sin iniciar"</formula>
    </cfRule>
  </conditionalFormatting>
  <conditionalFormatting sqref="CB548">
    <cfRule type="cellIs" dxfId="583" priority="1858" stopIfTrue="1" operator="equal">
      <formula>"Vencida"</formula>
    </cfRule>
  </conditionalFormatting>
  <conditionalFormatting sqref="CB548">
    <cfRule type="cellIs" dxfId="582" priority="1859" stopIfTrue="1" operator="equal">
      <formula>"En avance"</formula>
    </cfRule>
  </conditionalFormatting>
  <conditionalFormatting sqref="CB548">
    <cfRule type="cellIs" dxfId="581" priority="1860" stopIfTrue="1" operator="equal">
      <formula>"Cumplida"</formula>
    </cfRule>
  </conditionalFormatting>
  <conditionalFormatting sqref="BZ548">
    <cfRule type="cellIs" dxfId="580" priority="1861" stopIfTrue="1" operator="equal">
      <formula>"Sin iniciar"</formula>
    </cfRule>
  </conditionalFormatting>
  <conditionalFormatting sqref="BZ548">
    <cfRule type="cellIs" dxfId="579" priority="1862" stopIfTrue="1" operator="equal">
      <formula>"Vencida"</formula>
    </cfRule>
  </conditionalFormatting>
  <conditionalFormatting sqref="BZ548">
    <cfRule type="cellIs" dxfId="578" priority="1863" stopIfTrue="1" operator="equal">
      <formula>"En avance"</formula>
    </cfRule>
  </conditionalFormatting>
  <conditionalFormatting sqref="BZ548">
    <cfRule type="cellIs" dxfId="577" priority="1864" stopIfTrue="1" operator="equal">
      <formula>"Cumplida"</formula>
    </cfRule>
  </conditionalFormatting>
  <conditionalFormatting sqref="CE548">
    <cfRule type="cellIs" dxfId="576" priority="1865" stopIfTrue="1" operator="equal">
      <formula>"Sin iniciar"</formula>
    </cfRule>
  </conditionalFormatting>
  <conditionalFormatting sqref="CE548">
    <cfRule type="cellIs" dxfId="575" priority="1866" stopIfTrue="1" operator="equal">
      <formula>"Vencida"</formula>
    </cfRule>
  </conditionalFormatting>
  <conditionalFormatting sqref="CE548">
    <cfRule type="cellIs" dxfId="574" priority="1867" stopIfTrue="1" operator="equal">
      <formula>"En avance"</formula>
    </cfRule>
  </conditionalFormatting>
  <conditionalFormatting sqref="CE548">
    <cfRule type="cellIs" dxfId="573" priority="1868" stopIfTrue="1" operator="equal">
      <formula>"Cumplida"</formula>
    </cfRule>
  </conditionalFormatting>
  <conditionalFormatting sqref="CI548">
    <cfRule type="cellIs" dxfId="572" priority="1869" operator="equal">
      <formula>"Sin iniciar"</formula>
    </cfRule>
  </conditionalFormatting>
  <conditionalFormatting sqref="CI548">
    <cfRule type="cellIs" dxfId="571" priority="1870" operator="equal">
      <formula>"Vencida"</formula>
    </cfRule>
  </conditionalFormatting>
  <conditionalFormatting sqref="CI548">
    <cfRule type="cellIs" dxfId="570" priority="1871" operator="equal">
      <formula>"En avance"</formula>
    </cfRule>
  </conditionalFormatting>
  <conditionalFormatting sqref="CI548">
    <cfRule type="cellIs" dxfId="569" priority="1872" operator="equal">
      <formula>"Cumplida"</formula>
    </cfRule>
  </conditionalFormatting>
  <conditionalFormatting sqref="CG548">
    <cfRule type="cellIs" dxfId="568" priority="1873" stopIfTrue="1" operator="equal">
      <formula>"Sin iniciar"</formula>
    </cfRule>
  </conditionalFormatting>
  <conditionalFormatting sqref="CG548">
    <cfRule type="cellIs" dxfId="567" priority="1874" stopIfTrue="1" operator="equal">
      <formula>"Vencida"</formula>
    </cfRule>
  </conditionalFormatting>
  <conditionalFormatting sqref="CG548">
    <cfRule type="cellIs" dxfId="566" priority="1875" stopIfTrue="1" operator="equal">
      <formula>"En avance"</formula>
    </cfRule>
  </conditionalFormatting>
  <conditionalFormatting sqref="CG548">
    <cfRule type="cellIs" dxfId="565" priority="1876" stopIfTrue="1" operator="equal">
      <formula>"Cumplida"</formula>
    </cfRule>
  </conditionalFormatting>
  <conditionalFormatting sqref="CF548 CH548">
    <cfRule type="cellIs" dxfId="564" priority="1877" stopIfTrue="1" operator="equal">
      <formula>"Sin seguimiento"</formula>
    </cfRule>
  </conditionalFormatting>
  <conditionalFormatting sqref="CF548 CH548">
    <cfRule type="cellIs" dxfId="563" priority="1878" stopIfTrue="1" operator="equal">
      <formula>"Sin iniciar"</formula>
    </cfRule>
  </conditionalFormatting>
  <conditionalFormatting sqref="CF548 CH548">
    <cfRule type="cellIs" dxfId="562" priority="1879" stopIfTrue="1" operator="equal">
      <formula>"Vencida"</formula>
    </cfRule>
  </conditionalFormatting>
  <conditionalFormatting sqref="CF548 CH548">
    <cfRule type="cellIs" dxfId="561" priority="1880" stopIfTrue="1" operator="equal">
      <formula>"En avance"</formula>
    </cfRule>
  </conditionalFormatting>
  <conditionalFormatting sqref="CF548 CH548">
    <cfRule type="cellIs" dxfId="560" priority="1881" stopIfTrue="1" operator="equal">
      <formula>"Cumplida"</formula>
    </cfRule>
  </conditionalFormatting>
  <conditionalFormatting sqref="CN548">
    <cfRule type="cellIs" dxfId="559" priority="1882" operator="equal">
      <formula>"Vencida"</formula>
    </cfRule>
  </conditionalFormatting>
  <conditionalFormatting sqref="CN548">
    <cfRule type="cellIs" dxfId="558" priority="1883" operator="equal">
      <formula>"Sin iniciar"</formula>
    </cfRule>
  </conditionalFormatting>
  <conditionalFormatting sqref="CN548">
    <cfRule type="cellIs" dxfId="557" priority="1884" operator="equal">
      <formula>"En avance"</formula>
    </cfRule>
  </conditionalFormatting>
  <conditionalFormatting sqref="CN548">
    <cfRule type="cellIs" dxfId="556" priority="1885" operator="equal">
      <formula>"Cumplida"</formula>
    </cfRule>
  </conditionalFormatting>
  <conditionalFormatting sqref="BV549:BY549">
    <cfRule type="cellIs" dxfId="555" priority="1886" stopIfTrue="1" operator="equal">
      <formula>"Sin seguimiento"</formula>
    </cfRule>
  </conditionalFormatting>
  <conditionalFormatting sqref="BV549:BY549">
    <cfRule type="cellIs" dxfId="554" priority="1887" stopIfTrue="1" operator="equal">
      <formula>"Sin iniciar"</formula>
    </cfRule>
  </conditionalFormatting>
  <conditionalFormatting sqref="BV549:BY549">
    <cfRule type="cellIs" dxfId="553" priority="1888" stopIfTrue="1" operator="equal">
      <formula>"Vencida"</formula>
    </cfRule>
  </conditionalFormatting>
  <conditionalFormatting sqref="BV549:BY549">
    <cfRule type="cellIs" dxfId="552" priority="1889" stopIfTrue="1" operator="equal">
      <formula>"En avance"</formula>
    </cfRule>
  </conditionalFormatting>
  <conditionalFormatting sqref="BV549:BY549">
    <cfRule type="cellIs" dxfId="551" priority="1890" stopIfTrue="1" operator="equal">
      <formula>"Cumplida"</formula>
    </cfRule>
  </conditionalFormatting>
  <conditionalFormatting sqref="CQ549">
    <cfRule type="cellIs" dxfId="550" priority="1891" operator="equal">
      <formula>"Cerrado"</formula>
    </cfRule>
  </conditionalFormatting>
  <conditionalFormatting sqref="CQ549">
    <cfRule type="cellIs" dxfId="549" priority="1892" operator="equal">
      <formula>"Abierto"</formula>
    </cfRule>
  </conditionalFormatting>
  <conditionalFormatting sqref="CD549:CI549">
    <cfRule type="cellIs" dxfId="548" priority="1893" operator="equal">
      <formula>"Sin iniciar"</formula>
    </cfRule>
  </conditionalFormatting>
  <conditionalFormatting sqref="CD549:CI549">
    <cfRule type="cellIs" dxfId="547" priority="1894" operator="equal">
      <formula>"Vencida"</formula>
    </cfRule>
  </conditionalFormatting>
  <conditionalFormatting sqref="CD549:CI549">
    <cfRule type="cellIs" dxfId="546" priority="1895" operator="equal">
      <formula>"En avance"</formula>
    </cfRule>
  </conditionalFormatting>
  <conditionalFormatting sqref="CD549:CI549">
    <cfRule type="cellIs" dxfId="545" priority="1896" operator="equal">
      <formula>"Cumplida"</formula>
    </cfRule>
  </conditionalFormatting>
  <conditionalFormatting sqref="CA549 CC549">
    <cfRule type="cellIs" dxfId="544" priority="1897" stopIfTrue="1" operator="equal">
      <formula>"Sin seguimiento"</formula>
    </cfRule>
  </conditionalFormatting>
  <conditionalFormatting sqref="CA549 CC549">
    <cfRule type="cellIs" dxfId="543" priority="1898" stopIfTrue="1" operator="equal">
      <formula>"Sin iniciar"</formula>
    </cfRule>
  </conditionalFormatting>
  <conditionalFormatting sqref="CA549 CC549">
    <cfRule type="cellIs" dxfId="542" priority="1899" stopIfTrue="1" operator="equal">
      <formula>"Vencida"</formula>
    </cfRule>
  </conditionalFormatting>
  <conditionalFormatting sqref="CA549 CC549">
    <cfRule type="cellIs" dxfId="541" priority="1900" stopIfTrue="1" operator="equal">
      <formula>"En avance"</formula>
    </cfRule>
  </conditionalFormatting>
  <conditionalFormatting sqref="CA549 CC549">
    <cfRule type="cellIs" dxfId="540" priority="1901" stopIfTrue="1" operator="equal">
      <formula>"Cumplida"</formula>
    </cfRule>
  </conditionalFormatting>
  <conditionalFormatting sqref="CB549">
    <cfRule type="cellIs" dxfId="539" priority="1902" stopIfTrue="1" operator="equal">
      <formula>"Sin iniciar"</formula>
    </cfRule>
  </conditionalFormatting>
  <conditionalFormatting sqref="CB549">
    <cfRule type="cellIs" dxfId="538" priority="1903" stopIfTrue="1" operator="equal">
      <formula>"Vencida"</formula>
    </cfRule>
  </conditionalFormatting>
  <conditionalFormatting sqref="CB549">
    <cfRule type="cellIs" dxfId="537" priority="1904" stopIfTrue="1" operator="equal">
      <formula>"En avance"</formula>
    </cfRule>
  </conditionalFormatting>
  <conditionalFormatting sqref="CB549">
    <cfRule type="cellIs" dxfId="536" priority="1905" stopIfTrue="1" operator="equal">
      <formula>"Cumplida"</formula>
    </cfRule>
  </conditionalFormatting>
  <conditionalFormatting sqref="BZ549">
    <cfRule type="cellIs" dxfId="535" priority="1906" stopIfTrue="1" operator="equal">
      <formula>"Sin iniciar"</formula>
    </cfRule>
  </conditionalFormatting>
  <conditionalFormatting sqref="BZ549">
    <cfRule type="cellIs" dxfId="534" priority="1907" stopIfTrue="1" operator="equal">
      <formula>"Vencida"</formula>
    </cfRule>
  </conditionalFormatting>
  <conditionalFormatting sqref="BZ549">
    <cfRule type="cellIs" dxfId="533" priority="1908" stopIfTrue="1" operator="equal">
      <formula>"En avance"</formula>
    </cfRule>
  </conditionalFormatting>
  <conditionalFormatting sqref="BZ549">
    <cfRule type="cellIs" dxfId="532" priority="1909" stopIfTrue="1" operator="equal">
      <formula>"Cumplida"</formula>
    </cfRule>
  </conditionalFormatting>
  <conditionalFormatting sqref="CN549">
    <cfRule type="cellIs" dxfId="531" priority="1910" operator="equal">
      <formula>"Vencida"</formula>
    </cfRule>
  </conditionalFormatting>
  <conditionalFormatting sqref="CN549">
    <cfRule type="cellIs" dxfId="530" priority="1911" operator="equal">
      <formula>"Sin iniciar"</formula>
    </cfRule>
  </conditionalFormatting>
  <conditionalFormatting sqref="CN549">
    <cfRule type="cellIs" dxfId="529" priority="1912" operator="equal">
      <formula>"En avance"</formula>
    </cfRule>
  </conditionalFormatting>
  <conditionalFormatting sqref="CN549">
    <cfRule type="cellIs" dxfId="528" priority="1913" operator="equal">
      <formula>"Cumplida"</formula>
    </cfRule>
  </conditionalFormatting>
  <conditionalFormatting sqref="BV550:BY550">
    <cfRule type="cellIs" dxfId="527" priority="1914" stopIfTrue="1" operator="equal">
      <formula>"Sin seguimiento"</formula>
    </cfRule>
  </conditionalFormatting>
  <conditionalFormatting sqref="BV550:BY550">
    <cfRule type="cellIs" dxfId="526" priority="1915" stopIfTrue="1" operator="equal">
      <formula>"Sin iniciar"</formula>
    </cfRule>
  </conditionalFormatting>
  <conditionalFormatting sqref="BV550:BY550">
    <cfRule type="cellIs" dxfId="525" priority="1916" stopIfTrue="1" operator="equal">
      <formula>"Vencida"</formula>
    </cfRule>
  </conditionalFormatting>
  <conditionalFormatting sqref="BV550:BY550">
    <cfRule type="cellIs" dxfId="524" priority="1917" stopIfTrue="1" operator="equal">
      <formula>"En avance"</formula>
    </cfRule>
  </conditionalFormatting>
  <conditionalFormatting sqref="BV550:BY550">
    <cfRule type="cellIs" dxfId="523" priority="1918" stopIfTrue="1" operator="equal">
      <formula>"Cumplida"</formula>
    </cfRule>
  </conditionalFormatting>
  <conditionalFormatting sqref="CQ550">
    <cfRule type="cellIs" dxfId="522" priority="1919" operator="equal">
      <formula>"Cerrado"</formula>
    </cfRule>
  </conditionalFormatting>
  <conditionalFormatting sqref="CQ550">
    <cfRule type="cellIs" dxfId="521" priority="1920" operator="equal">
      <formula>"Abierto"</formula>
    </cfRule>
  </conditionalFormatting>
  <conditionalFormatting sqref="CD550:CI550">
    <cfRule type="cellIs" dxfId="520" priority="1921" operator="equal">
      <formula>"Sin iniciar"</formula>
    </cfRule>
  </conditionalFormatting>
  <conditionalFormatting sqref="CD550:CI550">
    <cfRule type="cellIs" dxfId="519" priority="1922" operator="equal">
      <formula>"Vencida"</formula>
    </cfRule>
  </conditionalFormatting>
  <conditionalFormatting sqref="CD550:CI550">
    <cfRule type="cellIs" dxfId="518" priority="1923" operator="equal">
      <formula>"En avance"</formula>
    </cfRule>
  </conditionalFormatting>
  <conditionalFormatting sqref="CD550:CI550">
    <cfRule type="cellIs" dxfId="517" priority="1924" operator="equal">
      <formula>"Cumplida"</formula>
    </cfRule>
  </conditionalFormatting>
  <conditionalFormatting sqref="CA550 CC550">
    <cfRule type="cellIs" dxfId="516" priority="1925" stopIfTrue="1" operator="equal">
      <formula>"Sin seguimiento"</formula>
    </cfRule>
  </conditionalFormatting>
  <conditionalFormatting sqref="CA550 CC550">
    <cfRule type="cellIs" dxfId="515" priority="1926" stopIfTrue="1" operator="equal">
      <formula>"Sin iniciar"</formula>
    </cfRule>
  </conditionalFormatting>
  <conditionalFormatting sqref="CA550 CC550">
    <cfRule type="cellIs" dxfId="514" priority="1927" stopIfTrue="1" operator="equal">
      <formula>"Vencida"</formula>
    </cfRule>
  </conditionalFormatting>
  <conditionalFormatting sqref="CA550 CC550">
    <cfRule type="cellIs" dxfId="513" priority="1928" stopIfTrue="1" operator="equal">
      <formula>"En avance"</formula>
    </cfRule>
  </conditionalFormatting>
  <conditionalFormatting sqref="CA550 CC550">
    <cfRule type="cellIs" dxfId="512" priority="1929" stopIfTrue="1" operator="equal">
      <formula>"Cumplida"</formula>
    </cfRule>
  </conditionalFormatting>
  <conditionalFormatting sqref="CB550">
    <cfRule type="cellIs" dxfId="511" priority="1930" stopIfTrue="1" operator="equal">
      <formula>"Sin iniciar"</formula>
    </cfRule>
  </conditionalFormatting>
  <conditionalFormatting sqref="CB550">
    <cfRule type="cellIs" dxfId="510" priority="1931" stopIfTrue="1" operator="equal">
      <formula>"Vencida"</formula>
    </cfRule>
  </conditionalFormatting>
  <conditionalFormatting sqref="CB550">
    <cfRule type="cellIs" dxfId="509" priority="1932" stopIfTrue="1" operator="equal">
      <formula>"En avance"</formula>
    </cfRule>
  </conditionalFormatting>
  <conditionalFormatting sqref="CB550">
    <cfRule type="cellIs" dxfId="508" priority="1933" stopIfTrue="1" operator="equal">
      <formula>"Cumplida"</formula>
    </cfRule>
  </conditionalFormatting>
  <conditionalFormatting sqref="BZ550">
    <cfRule type="cellIs" dxfId="507" priority="1934" stopIfTrue="1" operator="equal">
      <formula>"Sin iniciar"</formula>
    </cfRule>
  </conditionalFormatting>
  <conditionalFormatting sqref="BZ550">
    <cfRule type="cellIs" dxfId="506" priority="1935" stopIfTrue="1" operator="equal">
      <formula>"Vencida"</formula>
    </cfRule>
  </conditionalFormatting>
  <conditionalFormatting sqref="BZ550">
    <cfRule type="cellIs" dxfId="505" priority="1936" stopIfTrue="1" operator="equal">
      <formula>"En avance"</formula>
    </cfRule>
  </conditionalFormatting>
  <conditionalFormatting sqref="BZ550">
    <cfRule type="cellIs" dxfId="504" priority="1937" stopIfTrue="1" operator="equal">
      <formula>"Cumplida"</formula>
    </cfRule>
  </conditionalFormatting>
  <conditionalFormatting sqref="CN550">
    <cfRule type="cellIs" dxfId="503" priority="1938" operator="equal">
      <formula>"Vencida"</formula>
    </cfRule>
  </conditionalFormatting>
  <conditionalFormatting sqref="CN550">
    <cfRule type="cellIs" dxfId="502" priority="1939" operator="equal">
      <formula>"Sin iniciar"</formula>
    </cfRule>
  </conditionalFormatting>
  <conditionalFormatting sqref="CN550">
    <cfRule type="cellIs" dxfId="501" priority="1940" operator="equal">
      <formula>"En avance"</formula>
    </cfRule>
  </conditionalFormatting>
  <conditionalFormatting sqref="CN550">
    <cfRule type="cellIs" dxfId="500" priority="1941" operator="equal">
      <formula>"Cumplida"</formula>
    </cfRule>
  </conditionalFormatting>
  <conditionalFormatting sqref="BV551:BY552 CA551 CC551">
    <cfRule type="cellIs" dxfId="499" priority="1942" stopIfTrue="1" operator="equal">
      <formula>"Sin seguimiento"</formula>
    </cfRule>
  </conditionalFormatting>
  <conditionalFormatting sqref="BV551:BY552 CA551 CC551">
    <cfRule type="cellIs" dxfId="498" priority="1943" stopIfTrue="1" operator="equal">
      <formula>"Sin iniciar"</formula>
    </cfRule>
  </conditionalFormatting>
  <conditionalFormatting sqref="BV551:BY552 CA551 CC551">
    <cfRule type="cellIs" dxfId="497" priority="1944" stopIfTrue="1" operator="equal">
      <formula>"Vencida"</formula>
    </cfRule>
  </conditionalFormatting>
  <conditionalFormatting sqref="BV551:BY552 CA551 CC551">
    <cfRule type="cellIs" dxfId="496" priority="1945" stopIfTrue="1" operator="equal">
      <formula>"En avance"</formula>
    </cfRule>
  </conditionalFormatting>
  <conditionalFormatting sqref="BV551:BY552 CA551 CC551">
    <cfRule type="cellIs" dxfId="495" priority="1946" stopIfTrue="1" operator="equal">
      <formula>"Cumplida"</formula>
    </cfRule>
  </conditionalFormatting>
  <conditionalFormatting sqref="CQ551:CQ552">
    <cfRule type="cellIs" dxfId="494" priority="1947" operator="equal">
      <formula>"Cerrado"</formula>
    </cfRule>
  </conditionalFormatting>
  <conditionalFormatting sqref="CQ551:CQ552">
    <cfRule type="cellIs" dxfId="493" priority="1948" operator="equal">
      <formula>"Abierto"</formula>
    </cfRule>
  </conditionalFormatting>
  <conditionalFormatting sqref="BZ551 CB551">
    <cfRule type="cellIs" dxfId="492" priority="1949" stopIfTrue="1" operator="equal">
      <formula>"Sin iniciar"</formula>
    </cfRule>
  </conditionalFormatting>
  <conditionalFormatting sqref="BZ551 CB551">
    <cfRule type="cellIs" dxfId="491" priority="1950" stopIfTrue="1" operator="equal">
      <formula>"Vencida"</formula>
    </cfRule>
  </conditionalFormatting>
  <conditionalFormatting sqref="BZ551 CB551">
    <cfRule type="cellIs" dxfId="490" priority="1951" stopIfTrue="1" operator="equal">
      <formula>"En avance"</formula>
    </cfRule>
  </conditionalFormatting>
  <conditionalFormatting sqref="BZ551 CB551">
    <cfRule type="cellIs" dxfId="489" priority="1952" stopIfTrue="1" operator="equal">
      <formula>"Cumplida"</formula>
    </cfRule>
  </conditionalFormatting>
  <conditionalFormatting sqref="CD551:CI552">
    <cfRule type="cellIs" dxfId="488" priority="1953" operator="equal">
      <formula>"Sin iniciar"</formula>
    </cfRule>
  </conditionalFormatting>
  <conditionalFormatting sqref="CD551:CI552">
    <cfRule type="cellIs" dxfId="487" priority="1954" operator="equal">
      <formula>"Vencida"</formula>
    </cfRule>
  </conditionalFormatting>
  <conditionalFormatting sqref="CD551:CI552">
    <cfRule type="cellIs" dxfId="486" priority="1955" operator="equal">
      <formula>"En avance"</formula>
    </cfRule>
  </conditionalFormatting>
  <conditionalFormatting sqref="CD551:CI552">
    <cfRule type="cellIs" dxfId="485" priority="1956" operator="equal">
      <formula>"Cumplida"</formula>
    </cfRule>
  </conditionalFormatting>
  <conditionalFormatting sqref="CA552">
    <cfRule type="cellIs" dxfId="484" priority="1957" stopIfTrue="1" operator="equal">
      <formula>"Sin seguimiento"</formula>
    </cfRule>
  </conditionalFormatting>
  <conditionalFormatting sqref="CA552">
    <cfRule type="cellIs" dxfId="483" priority="1958" stopIfTrue="1" operator="equal">
      <formula>"Sin iniciar"</formula>
    </cfRule>
  </conditionalFormatting>
  <conditionalFormatting sqref="CA552">
    <cfRule type="cellIs" dxfId="482" priority="1959" stopIfTrue="1" operator="equal">
      <formula>"Vencida"</formula>
    </cfRule>
  </conditionalFormatting>
  <conditionalFormatting sqref="CA552">
    <cfRule type="cellIs" dxfId="481" priority="1960" stopIfTrue="1" operator="equal">
      <formula>"En avance"</formula>
    </cfRule>
  </conditionalFormatting>
  <conditionalFormatting sqref="CA552">
    <cfRule type="cellIs" dxfId="480" priority="1961" stopIfTrue="1" operator="equal">
      <formula>"Cumplida"</formula>
    </cfRule>
  </conditionalFormatting>
  <conditionalFormatting sqref="BZ552 CB552:CC552">
    <cfRule type="cellIs" dxfId="479" priority="1962" stopIfTrue="1" operator="equal">
      <formula>"Sin iniciar"</formula>
    </cfRule>
  </conditionalFormatting>
  <conditionalFormatting sqref="BZ552 CB552:CC552">
    <cfRule type="cellIs" dxfId="478" priority="1963" stopIfTrue="1" operator="equal">
      <formula>"Vencida"</formula>
    </cfRule>
  </conditionalFormatting>
  <conditionalFormatting sqref="BZ552 CB552:CC552">
    <cfRule type="cellIs" dxfId="477" priority="1964" stopIfTrue="1" operator="equal">
      <formula>"En avance"</formula>
    </cfRule>
  </conditionalFormatting>
  <conditionalFormatting sqref="BZ552 CB552:CC552">
    <cfRule type="cellIs" dxfId="476" priority="1965" stopIfTrue="1" operator="equal">
      <formula>"Cumplida"</formula>
    </cfRule>
  </conditionalFormatting>
  <conditionalFormatting sqref="CN551:CN552">
    <cfRule type="cellIs" dxfId="475" priority="1966" operator="equal">
      <formula>"Vencida"</formula>
    </cfRule>
  </conditionalFormatting>
  <conditionalFormatting sqref="CN551:CN552">
    <cfRule type="cellIs" dxfId="474" priority="1967" operator="equal">
      <formula>"Sin iniciar"</formula>
    </cfRule>
  </conditionalFormatting>
  <conditionalFormatting sqref="CN551:CN552">
    <cfRule type="cellIs" dxfId="473" priority="1968" operator="equal">
      <formula>"En avance"</formula>
    </cfRule>
  </conditionalFormatting>
  <conditionalFormatting sqref="CN551:CN552">
    <cfRule type="cellIs" dxfId="472" priority="1969" operator="equal">
      <formula>"Cumplida"</formula>
    </cfRule>
  </conditionalFormatting>
  <conditionalFormatting sqref="BV553:BY553">
    <cfRule type="cellIs" dxfId="471" priority="1970" stopIfTrue="1" operator="equal">
      <formula>"Sin seguimiento"</formula>
    </cfRule>
  </conditionalFormatting>
  <conditionalFormatting sqref="BV553:BY553">
    <cfRule type="cellIs" dxfId="470" priority="1971" stopIfTrue="1" operator="equal">
      <formula>"Sin iniciar"</formula>
    </cfRule>
  </conditionalFormatting>
  <conditionalFormatting sqref="BV553:BY553">
    <cfRule type="cellIs" dxfId="469" priority="1972" stopIfTrue="1" operator="equal">
      <formula>"Vencida"</formula>
    </cfRule>
  </conditionalFormatting>
  <conditionalFormatting sqref="BV553:BY553">
    <cfRule type="cellIs" dxfId="468" priority="1973" stopIfTrue="1" operator="equal">
      <formula>"En avance"</formula>
    </cfRule>
  </conditionalFormatting>
  <conditionalFormatting sqref="BV553:BY553">
    <cfRule type="cellIs" dxfId="467" priority="1974" stopIfTrue="1" operator="equal">
      <formula>"Cumplida"</formula>
    </cfRule>
  </conditionalFormatting>
  <conditionalFormatting sqref="CQ553">
    <cfRule type="cellIs" dxfId="466" priority="1975" operator="equal">
      <formula>"Cerrado"</formula>
    </cfRule>
  </conditionalFormatting>
  <conditionalFormatting sqref="CQ553">
    <cfRule type="cellIs" dxfId="465" priority="1976" operator="equal">
      <formula>"Abierto"</formula>
    </cfRule>
  </conditionalFormatting>
  <conditionalFormatting sqref="CD553:CI553">
    <cfRule type="cellIs" dxfId="464" priority="1977" operator="equal">
      <formula>"Sin iniciar"</formula>
    </cfRule>
  </conditionalFormatting>
  <conditionalFormatting sqref="CD553:CI553">
    <cfRule type="cellIs" dxfId="463" priority="1978" operator="equal">
      <formula>"Vencida"</formula>
    </cfRule>
  </conditionalFormatting>
  <conditionalFormatting sqref="CD553:CI553">
    <cfRule type="cellIs" dxfId="462" priority="1979" operator="equal">
      <formula>"En avance"</formula>
    </cfRule>
  </conditionalFormatting>
  <conditionalFormatting sqref="CD553:CI553">
    <cfRule type="cellIs" dxfId="461" priority="1980" operator="equal">
      <formula>"Cumplida"</formula>
    </cfRule>
  </conditionalFormatting>
  <conditionalFormatting sqref="CA553 CC553">
    <cfRule type="cellIs" dxfId="460" priority="1981" stopIfTrue="1" operator="equal">
      <formula>"Sin seguimiento"</formula>
    </cfRule>
  </conditionalFormatting>
  <conditionalFormatting sqref="CA553 CC553">
    <cfRule type="cellIs" dxfId="459" priority="1982" stopIfTrue="1" operator="equal">
      <formula>"Sin iniciar"</formula>
    </cfRule>
  </conditionalFormatting>
  <conditionalFormatting sqref="CA553 CC553">
    <cfRule type="cellIs" dxfId="458" priority="1983" stopIfTrue="1" operator="equal">
      <formula>"Vencida"</formula>
    </cfRule>
  </conditionalFormatting>
  <conditionalFormatting sqref="CA553 CC553">
    <cfRule type="cellIs" dxfId="457" priority="1984" stopIfTrue="1" operator="equal">
      <formula>"En avance"</formula>
    </cfRule>
  </conditionalFormatting>
  <conditionalFormatting sqref="CA553 CC553">
    <cfRule type="cellIs" dxfId="456" priority="1985" stopIfTrue="1" operator="equal">
      <formula>"Cumplida"</formula>
    </cfRule>
  </conditionalFormatting>
  <conditionalFormatting sqref="CB553">
    <cfRule type="cellIs" dxfId="455" priority="1986" stopIfTrue="1" operator="equal">
      <formula>"Sin iniciar"</formula>
    </cfRule>
  </conditionalFormatting>
  <conditionalFormatting sqref="CB553">
    <cfRule type="cellIs" dxfId="454" priority="1987" stopIfTrue="1" operator="equal">
      <formula>"Vencida"</formula>
    </cfRule>
  </conditionalFormatting>
  <conditionalFormatting sqref="CB553">
    <cfRule type="cellIs" dxfId="453" priority="1988" stopIfTrue="1" operator="equal">
      <formula>"En avance"</formula>
    </cfRule>
  </conditionalFormatting>
  <conditionalFormatting sqref="CB553">
    <cfRule type="cellIs" dxfId="452" priority="1989" stopIfTrue="1" operator="equal">
      <formula>"Cumplida"</formula>
    </cfRule>
  </conditionalFormatting>
  <conditionalFormatting sqref="BZ553">
    <cfRule type="cellIs" dxfId="451" priority="1990" stopIfTrue="1" operator="equal">
      <formula>"Sin iniciar"</formula>
    </cfRule>
  </conditionalFormatting>
  <conditionalFormatting sqref="BZ553">
    <cfRule type="cellIs" dxfId="450" priority="1991" stopIfTrue="1" operator="equal">
      <formula>"Vencida"</formula>
    </cfRule>
  </conditionalFormatting>
  <conditionalFormatting sqref="BZ553">
    <cfRule type="cellIs" dxfId="449" priority="1992" stopIfTrue="1" operator="equal">
      <formula>"En avance"</formula>
    </cfRule>
  </conditionalFormatting>
  <conditionalFormatting sqref="BZ553">
    <cfRule type="cellIs" dxfId="448" priority="1993" stopIfTrue="1" operator="equal">
      <formula>"Cumplida"</formula>
    </cfRule>
  </conditionalFormatting>
  <conditionalFormatting sqref="CN553">
    <cfRule type="cellIs" dxfId="447" priority="1994" operator="equal">
      <formula>"Vencida"</formula>
    </cfRule>
  </conditionalFormatting>
  <conditionalFormatting sqref="CN553">
    <cfRule type="cellIs" dxfId="446" priority="1995" operator="equal">
      <formula>"Sin iniciar"</formula>
    </cfRule>
  </conditionalFormatting>
  <conditionalFormatting sqref="CN553">
    <cfRule type="cellIs" dxfId="445" priority="1996" operator="equal">
      <formula>"En avance"</formula>
    </cfRule>
  </conditionalFormatting>
  <conditionalFormatting sqref="CN553">
    <cfRule type="cellIs" dxfId="444" priority="1997" operator="equal">
      <formula>"Cumplida"</formula>
    </cfRule>
  </conditionalFormatting>
  <conditionalFormatting sqref="BV554:BY556">
    <cfRule type="cellIs" dxfId="443" priority="1998" stopIfTrue="1" operator="equal">
      <formula>"Sin seguimiento"</formula>
    </cfRule>
  </conditionalFormatting>
  <conditionalFormatting sqref="BV554:BY556">
    <cfRule type="cellIs" dxfId="442" priority="1999" stopIfTrue="1" operator="equal">
      <formula>"Sin iniciar"</formula>
    </cfRule>
  </conditionalFormatting>
  <conditionalFormatting sqref="BV554:BY556">
    <cfRule type="cellIs" dxfId="441" priority="2000" stopIfTrue="1" operator="equal">
      <formula>"Vencida"</formula>
    </cfRule>
  </conditionalFormatting>
  <conditionalFormatting sqref="BV554:BY556">
    <cfRule type="cellIs" dxfId="440" priority="2001" stopIfTrue="1" operator="equal">
      <formula>"En avance"</formula>
    </cfRule>
  </conditionalFormatting>
  <conditionalFormatting sqref="BV554:BY556">
    <cfRule type="cellIs" dxfId="439" priority="2002" stopIfTrue="1" operator="equal">
      <formula>"Cumplida"</formula>
    </cfRule>
  </conditionalFormatting>
  <conditionalFormatting sqref="CQ554:CQ556">
    <cfRule type="cellIs" dxfId="438" priority="2003" operator="equal">
      <formula>"Cerrado"</formula>
    </cfRule>
  </conditionalFormatting>
  <conditionalFormatting sqref="CQ554:CQ556">
    <cfRule type="cellIs" dxfId="437" priority="2004" operator="equal">
      <formula>"Abierto"</formula>
    </cfRule>
  </conditionalFormatting>
  <conditionalFormatting sqref="CD554:CI554 CD555:CD556 CI556">
    <cfRule type="cellIs" dxfId="436" priority="2005" operator="equal">
      <formula>"Sin iniciar"</formula>
    </cfRule>
  </conditionalFormatting>
  <conditionalFormatting sqref="CD554:CI554 CD555:CD556 CI556">
    <cfRule type="cellIs" dxfId="435" priority="2006" operator="equal">
      <formula>"Vencida"</formula>
    </cfRule>
  </conditionalFormatting>
  <conditionalFormatting sqref="CD554:CI554 CD555:CD556 CI556">
    <cfRule type="cellIs" dxfId="434" priority="2007" operator="equal">
      <formula>"En avance"</formula>
    </cfRule>
  </conditionalFormatting>
  <conditionalFormatting sqref="CD554:CI554 CD555:CD556 CI556">
    <cfRule type="cellIs" dxfId="433" priority="2008" operator="equal">
      <formula>"Cumplida"</formula>
    </cfRule>
  </conditionalFormatting>
  <conditionalFormatting sqref="CA555:CA556 CC555:CC556">
    <cfRule type="cellIs" dxfId="432" priority="2009" stopIfTrue="1" operator="equal">
      <formula>"Sin seguimiento"</formula>
    </cfRule>
  </conditionalFormatting>
  <conditionalFormatting sqref="CA555:CA556 CC555:CC556">
    <cfRule type="cellIs" dxfId="431" priority="2010" stopIfTrue="1" operator="equal">
      <formula>"Sin iniciar"</formula>
    </cfRule>
  </conditionalFormatting>
  <conditionalFormatting sqref="CA555:CA556 CC555:CC556">
    <cfRule type="cellIs" dxfId="430" priority="2011" stopIfTrue="1" operator="equal">
      <formula>"Vencida"</formula>
    </cfRule>
  </conditionalFormatting>
  <conditionalFormatting sqref="CA555:CA556 CC555:CC556">
    <cfRule type="cellIs" dxfId="429" priority="2012" stopIfTrue="1" operator="equal">
      <formula>"En avance"</formula>
    </cfRule>
  </conditionalFormatting>
  <conditionalFormatting sqref="CA555:CA556 CC555:CC556">
    <cfRule type="cellIs" dxfId="428" priority="2013" stopIfTrue="1" operator="equal">
      <formula>"Cumplida"</formula>
    </cfRule>
  </conditionalFormatting>
  <conditionalFormatting sqref="CB555:CB556">
    <cfRule type="cellIs" dxfId="427" priority="2014" stopIfTrue="1" operator="equal">
      <formula>"Sin iniciar"</formula>
    </cfRule>
  </conditionalFormatting>
  <conditionalFormatting sqref="CB555:CB556">
    <cfRule type="cellIs" dxfId="426" priority="2015" stopIfTrue="1" operator="equal">
      <formula>"Vencida"</formula>
    </cfRule>
  </conditionalFormatting>
  <conditionalFormatting sqref="CB555:CB556">
    <cfRule type="cellIs" dxfId="425" priority="2016" stopIfTrue="1" operator="equal">
      <formula>"En avance"</formula>
    </cfRule>
  </conditionalFormatting>
  <conditionalFormatting sqref="CB555:CB556">
    <cfRule type="cellIs" dxfId="424" priority="2017" stopIfTrue="1" operator="equal">
      <formula>"Cumplida"</formula>
    </cfRule>
  </conditionalFormatting>
  <conditionalFormatting sqref="BZ555:BZ556">
    <cfRule type="cellIs" dxfId="423" priority="2018" stopIfTrue="1" operator="equal">
      <formula>"Sin iniciar"</formula>
    </cfRule>
  </conditionalFormatting>
  <conditionalFormatting sqref="BZ555:BZ556">
    <cfRule type="cellIs" dxfId="422" priority="2019" stopIfTrue="1" operator="equal">
      <formula>"Vencida"</formula>
    </cfRule>
  </conditionalFormatting>
  <conditionalFormatting sqref="BZ555:BZ556">
    <cfRule type="cellIs" dxfId="421" priority="2020" stopIfTrue="1" operator="equal">
      <formula>"En avance"</formula>
    </cfRule>
  </conditionalFormatting>
  <conditionalFormatting sqref="BZ555:BZ556">
    <cfRule type="cellIs" dxfId="420" priority="2021" stopIfTrue="1" operator="equal">
      <formula>"Cumplida"</formula>
    </cfRule>
  </conditionalFormatting>
  <conditionalFormatting sqref="BZ554:CC554">
    <cfRule type="cellIs" dxfId="419" priority="2022" stopIfTrue="1" operator="equal">
      <formula>"Sin seguimiento"</formula>
    </cfRule>
  </conditionalFormatting>
  <conditionalFormatting sqref="BZ554:CC554">
    <cfRule type="cellIs" dxfId="418" priority="2023" stopIfTrue="1" operator="equal">
      <formula>"Sin iniciar"</formula>
    </cfRule>
  </conditionalFormatting>
  <conditionalFormatting sqref="BZ554:CC554">
    <cfRule type="cellIs" dxfId="417" priority="2024" stopIfTrue="1" operator="equal">
      <formula>"Vencida"</formula>
    </cfRule>
  </conditionalFormatting>
  <conditionalFormatting sqref="BZ554:CC554">
    <cfRule type="cellIs" dxfId="416" priority="2025" stopIfTrue="1" operator="equal">
      <formula>"En avance"</formula>
    </cfRule>
  </conditionalFormatting>
  <conditionalFormatting sqref="BZ554:CC554">
    <cfRule type="cellIs" dxfId="415" priority="2026" stopIfTrue="1" operator="equal">
      <formula>"Cumplida"</formula>
    </cfRule>
  </conditionalFormatting>
  <conditionalFormatting sqref="CE555 CG555">
    <cfRule type="cellIs" dxfId="414" priority="2027" stopIfTrue="1" operator="equal">
      <formula>"Sin iniciar"</formula>
    </cfRule>
  </conditionalFormatting>
  <conditionalFormatting sqref="CE555 CG555">
    <cfRule type="cellIs" dxfId="413" priority="2028" stopIfTrue="1" operator="equal">
      <formula>"Vencida"</formula>
    </cfRule>
  </conditionalFormatting>
  <conditionalFormatting sqref="CE555 CG555">
    <cfRule type="cellIs" dxfId="412" priority="2029" stopIfTrue="1" operator="equal">
      <formula>"En avance"</formula>
    </cfRule>
  </conditionalFormatting>
  <conditionalFormatting sqref="CE555 CG555">
    <cfRule type="cellIs" dxfId="411" priority="2030" stopIfTrue="1" operator="equal">
      <formula>"Cumplida"</formula>
    </cfRule>
  </conditionalFormatting>
  <conditionalFormatting sqref="CI555">
    <cfRule type="cellIs" dxfId="410" priority="2031" operator="equal">
      <formula>"Sin iniciar"</formula>
    </cfRule>
  </conditionalFormatting>
  <conditionalFormatting sqref="CI555">
    <cfRule type="cellIs" dxfId="409" priority="2032" operator="equal">
      <formula>"Vencida"</formula>
    </cfRule>
  </conditionalFormatting>
  <conditionalFormatting sqref="CI555">
    <cfRule type="cellIs" dxfId="408" priority="2033" operator="equal">
      <formula>"En avance"</formula>
    </cfRule>
  </conditionalFormatting>
  <conditionalFormatting sqref="CI555">
    <cfRule type="cellIs" dxfId="407" priority="2034" operator="equal">
      <formula>"Cumplida"</formula>
    </cfRule>
  </conditionalFormatting>
  <conditionalFormatting sqref="CF555 CH555">
    <cfRule type="cellIs" dxfId="406" priority="2035" stopIfTrue="1" operator="equal">
      <formula>"Sin seguimiento"</formula>
    </cfRule>
  </conditionalFormatting>
  <conditionalFormatting sqref="CF555 CH555">
    <cfRule type="cellIs" dxfId="405" priority="2036" stopIfTrue="1" operator="equal">
      <formula>"Sin iniciar"</formula>
    </cfRule>
  </conditionalFormatting>
  <conditionalFormatting sqref="CF555 CH555">
    <cfRule type="cellIs" dxfId="404" priority="2037" stopIfTrue="1" operator="equal">
      <formula>"Vencida"</formula>
    </cfRule>
  </conditionalFormatting>
  <conditionalFormatting sqref="CF555 CH555">
    <cfRule type="cellIs" dxfId="403" priority="2038" stopIfTrue="1" operator="equal">
      <formula>"En avance"</formula>
    </cfRule>
  </conditionalFormatting>
  <conditionalFormatting sqref="CF555 CH555">
    <cfRule type="cellIs" dxfId="402" priority="2039" stopIfTrue="1" operator="equal">
      <formula>"Cumplida"</formula>
    </cfRule>
  </conditionalFormatting>
  <conditionalFormatting sqref="CE556 CG556">
    <cfRule type="cellIs" dxfId="401" priority="2040" stopIfTrue="1" operator="equal">
      <formula>"Sin iniciar"</formula>
    </cfRule>
  </conditionalFormatting>
  <conditionalFormatting sqref="CE556 CG556">
    <cfRule type="cellIs" dxfId="400" priority="2041" stopIfTrue="1" operator="equal">
      <formula>"Vencida"</formula>
    </cfRule>
  </conditionalFormatting>
  <conditionalFormatting sqref="CE556 CG556">
    <cfRule type="cellIs" dxfId="399" priority="2042" stopIfTrue="1" operator="equal">
      <formula>"En avance"</formula>
    </cfRule>
  </conditionalFormatting>
  <conditionalFormatting sqref="CE556 CG556">
    <cfRule type="cellIs" dxfId="398" priority="2043" stopIfTrue="1" operator="equal">
      <formula>"Cumplida"</formula>
    </cfRule>
  </conditionalFormatting>
  <conditionalFormatting sqref="CF556 CH556">
    <cfRule type="cellIs" dxfId="397" priority="2044" stopIfTrue="1" operator="equal">
      <formula>"Sin seguimiento"</formula>
    </cfRule>
  </conditionalFormatting>
  <conditionalFormatting sqref="CF556 CH556">
    <cfRule type="cellIs" dxfId="396" priority="2045" stopIfTrue="1" operator="equal">
      <formula>"Sin iniciar"</formula>
    </cfRule>
  </conditionalFormatting>
  <conditionalFormatting sqref="CF556 CH556">
    <cfRule type="cellIs" dxfId="395" priority="2046" stopIfTrue="1" operator="equal">
      <formula>"Vencida"</formula>
    </cfRule>
  </conditionalFormatting>
  <conditionalFormatting sqref="CF556 CH556">
    <cfRule type="cellIs" dxfId="394" priority="2047" stopIfTrue="1" operator="equal">
      <formula>"En avance"</formula>
    </cfRule>
  </conditionalFormatting>
  <conditionalFormatting sqref="CF556 CH556">
    <cfRule type="cellIs" dxfId="393" priority="2048" stopIfTrue="1" operator="equal">
      <formula>"Cumplida"</formula>
    </cfRule>
  </conditionalFormatting>
  <conditionalFormatting sqref="CN554:CN556">
    <cfRule type="cellIs" dxfId="392" priority="2049" operator="equal">
      <formula>"Vencida"</formula>
    </cfRule>
  </conditionalFormatting>
  <conditionalFormatting sqref="CN554:CN556">
    <cfRule type="cellIs" dxfId="391" priority="2050" operator="equal">
      <formula>"Sin iniciar"</formula>
    </cfRule>
  </conditionalFormatting>
  <conditionalFormatting sqref="CN554:CN556">
    <cfRule type="cellIs" dxfId="390" priority="2051" operator="equal">
      <formula>"En avance"</formula>
    </cfRule>
  </conditionalFormatting>
  <conditionalFormatting sqref="CN554:CN556">
    <cfRule type="cellIs" dxfId="389" priority="2052" operator="equal">
      <formula>"Cumplida"</formula>
    </cfRule>
  </conditionalFormatting>
  <conditionalFormatting sqref="BV557:BY557 CA557 CC557">
    <cfRule type="cellIs" dxfId="388" priority="2053" stopIfTrue="1" operator="equal">
      <formula>"Sin seguimiento"</formula>
    </cfRule>
  </conditionalFormatting>
  <conditionalFormatting sqref="BV557:BY557 CA557 CC557">
    <cfRule type="cellIs" dxfId="387" priority="2054" stopIfTrue="1" operator="equal">
      <formula>"Sin iniciar"</formula>
    </cfRule>
  </conditionalFormatting>
  <conditionalFormatting sqref="BV557:BY557 CA557 CC557">
    <cfRule type="cellIs" dxfId="386" priority="2055" stopIfTrue="1" operator="equal">
      <formula>"Vencida"</formula>
    </cfRule>
  </conditionalFormatting>
  <conditionalFormatting sqref="BV557:BY557 CA557 CC557">
    <cfRule type="cellIs" dxfId="385" priority="2056" stopIfTrue="1" operator="equal">
      <formula>"En avance"</formula>
    </cfRule>
  </conditionalFormatting>
  <conditionalFormatting sqref="BV557:BY557 CA557 CC557">
    <cfRule type="cellIs" dxfId="384" priority="2057" stopIfTrue="1" operator="equal">
      <formula>"Cumplida"</formula>
    </cfRule>
  </conditionalFormatting>
  <conditionalFormatting sqref="CQ557">
    <cfRule type="cellIs" dxfId="383" priority="2058" operator="equal">
      <formula>"Cerrado"</formula>
    </cfRule>
  </conditionalFormatting>
  <conditionalFormatting sqref="CQ557">
    <cfRule type="cellIs" dxfId="382" priority="2059" operator="equal">
      <formula>"Abierto"</formula>
    </cfRule>
  </conditionalFormatting>
  <conditionalFormatting sqref="BZ557 CB557">
    <cfRule type="cellIs" dxfId="381" priority="2060" stopIfTrue="1" operator="equal">
      <formula>"Sin iniciar"</formula>
    </cfRule>
  </conditionalFormatting>
  <conditionalFormatting sqref="BZ557 CB557">
    <cfRule type="cellIs" dxfId="380" priority="2061" stopIfTrue="1" operator="equal">
      <formula>"Vencida"</formula>
    </cfRule>
  </conditionalFormatting>
  <conditionalFormatting sqref="BZ557 CB557">
    <cfRule type="cellIs" dxfId="379" priority="2062" stopIfTrue="1" operator="equal">
      <formula>"En avance"</formula>
    </cfRule>
  </conditionalFormatting>
  <conditionalFormatting sqref="BZ557 CB557">
    <cfRule type="cellIs" dxfId="378" priority="2063" stopIfTrue="1" operator="equal">
      <formula>"Cumplida"</formula>
    </cfRule>
  </conditionalFormatting>
  <conditionalFormatting sqref="CD557:CI557">
    <cfRule type="cellIs" dxfId="377" priority="2064" operator="equal">
      <formula>"Sin iniciar"</formula>
    </cfRule>
  </conditionalFormatting>
  <conditionalFormatting sqref="CD557:CI557">
    <cfRule type="cellIs" dxfId="376" priority="2065" operator="equal">
      <formula>"Vencida"</formula>
    </cfRule>
  </conditionalFormatting>
  <conditionalFormatting sqref="CD557:CI557">
    <cfRule type="cellIs" dxfId="375" priority="2066" operator="equal">
      <formula>"En avance"</formula>
    </cfRule>
  </conditionalFormatting>
  <conditionalFormatting sqref="CD557:CI557">
    <cfRule type="cellIs" dxfId="374" priority="2067" operator="equal">
      <formula>"Cumplida"</formula>
    </cfRule>
  </conditionalFormatting>
  <conditionalFormatting sqref="CN557">
    <cfRule type="cellIs" dxfId="373" priority="2068" operator="equal">
      <formula>"Vencida"</formula>
    </cfRule>
  </conditionalFormatting>
  <conditionalFormatting sqref="CN557">
    <cfRule type="cellIs" dxfId="372" priority="2069" operator="equal">
      <formula>"Sin iniciar"</formula>
    </cfRule>
  </conditionalFormatting>
  <conditionalFormatting sqref="CN557">
    <cfRule type="cellIs" dxfId="371" priority="2070" operator="equal">
      <formula>"En avance"</formula>
    </cfRule>
  </conditionalFormatting>
  <conditionalFormatting sqref="CN557">
    <cfRule type="cellIs" dxfId="370" priority="2071" operator="equal">
      <formula>"Cumplida"</formula>
    </cfRule>
  </conditionalFormatting>
  <conditionalFormatting sqref="BV558:BY558 CC558">
    <cfRule type="cellIs" dxfId="369" priority="2072" stopIfTrue="1" operator="equal">
      <formula>"Sin seguimiento"</formula>
    </cfRule>
  </conditionalFormatting>
  <conditionalFormatting sqref="BV558:BY558 CC558">
    <cfRule type="cellIs" dxfId="368" priority="2073" stopIfTrue="1" operator="equal">
      <formula>"Sin iniciar"</formula>
    </cfRule>
  </conditionalFormatting>
  <conditionalFormatting sqref="BV558:BY558 CC558">
    <cfRule type="cellIs" dxfId="367" priority="2074" stopIfTrue="1" operator="equal">
      <formula>"Vencida"</formula>
    </cfRule>
  </conditionalFormatting>
  <conditionalFormatting sqref="BV558:BY558 CC558">
    <cfRule type="cellIs" dxfId="366" priority="2075" stopIfTrue="1" operator="equal">
      <formula>"En avance"</formula>
    </cfRule>
  </conditionalFormatting>
  <conditionalFormatting sqref="BV558:BY558 CC558">
    <cfRule type="cellIs" dxfId="365" priority="2076" stopIfTrue="1" operator="equal">
      <formula>"Cumplida"</formula>
    </cfRule>
  </conditionalFormatting>
  <conditionalFormatting sqref="CQ558">
    <cfRule type="cellIs" dxfId="364" priority="2077" operator="equal">
      <formula>"Cerrado"</formula>
    </cfRule>
  </conditionalFormatting>
  <conditionalFormatting sqref="CQ558">
    <cfRule type="cellIs" dxfId="363" priority="2078" operator="equal">
      <formula>"Abierto"</formula>
    </cfRule>
  </conditionalFormatting>
  <conditionalFormatting sqref="CD558:CI558">
    <cfRule type="cellIs" dxfId="362" priority="2079" operator="equal">
      <formula>"Sin iniciar"</formula>
    </cfRule>
  </conditionalFormatting>
  <conditionalFormatting sqref="CD558:CI558">
    <cfRule type="cellIs" dxfId="361" priority="2080" operator="equal">
      <formula>"Vencida"</formula>
    </cfRule>
  </conditionalFormatting>
  <conditionalFormatting sqref="CD558:CI558">
    <cfRule type="cellIs" dxfId="360" priority="2081" operator="equal">
      <formula>"En avance"</formula>
    </cfRule>
  </conditionalFormatting>
  <conditionalFormatting sqref="CD558:CI558">
    <cfRule type="cellIs" dxfId="359" priority="2082" operator="equal">
      <formula>"Cumplida"</formula>
    </cfRule>
  </conditionalFormatting>
  <conditionalFormatting sqref="CA558">
    <cfRule type="cellIs" dxfId="358" priority="2083" stopIfTrue="1" operator="equal">
      <formula>"Sin seguimiento"</formula>
    </cfRule>
  </conditionalFormatting>
  <conditionalFormatting sqref="CA558">
    <cfRule type="cellIs" dxfId="357" priority="2084" stopIfTrue="1" operator="equal">
      <formula>"Sin iniciar"</formula>
    </cfRule>
  </conditionalFormatting>
  <conditionalFormatting sqref="CA558">
    <cfRule type="cellIs" dxfId="356" priority="2085" stopIfTrue="1" operator="equal">
      <formula>"Vencida"</formula>
    </cfRule>
  </conditionalFormatting>
  <conditionalFormatting sqref="CA558">
    <cfRule type="cellIs" dxfId="355" priority="2086" stopIfTrue="1" operator="equal">
      <formula>"En avance"</formula>
    </cfRule>
  </conditionalFormatting>
  <conditionalFormatting sqref="CA558">
    <cfRule type="cellIs" dxfId="354" priority="2087" stopIfTrue="1" operator="equal">
      <formula>"Cumplida"</formula>
    </cfRule>
  </conditionalFormatting>
  <conditionalFormatting sqref="CB558">
    <cfRule type="cellIs" dxfId="353" priority="2088" stopIfTrue="1" operator="equal">
      <formula>"Sin iniciar"</formula>
    </cfRule>
  </conditionalFormatting>
  <conditionalFormatting sqref="CB558">
    <cfRule type="cellIs" dxfId="352" priority="2089" stopIfTrue="1" operator="equal">
      <formula>"Vencida"</formula>
    </cfRule>
  </conditionalFormatting>
  <conditionalFormatting sqref="CB558">
    <cfRule type="cellIs" dxfId="351" priority="2090" stopIfTrue="1" operator="equal">
      <formula>"En avance"</formula>
    </cfRule>
  </conditionalFormatting>
  <conditionalFormatting sqref="CB558">
    <cfRule type="cellIs" dxfId="350" priority="2091" stopIfTrue="1" operator="equal">
      <formula>"Cumplida"</formula>
    </cfRule>
  </conditionalFormatting>
  <conditionalFormatting sqref="BZ558">
    <cfRule type="cellIs" dxfId="349" priority="2092" stopIfTrue="1" operator="equal">
      <formula>"Sin iniciar"</formula>
    </cfRule>
  </conditionalFormatting>
  <conditionalFormatting sqref="BZ558">
    <cfRule type="cellIs" dxfId="348" priority="2093" stopIfTrue="1" operator="equal">
      <formula>"Vencida"</formula>
    </cfRule>
  </conditionalFormatting>
  <conditionalFormatting sqref="BZ558">
    <cfRule type="cellIs" dxfId="347" priority="2094" stopIfTrue="1" operator="equal">
      <formula>"En avance"</formula>
    </cfRule>
  </conditionalFormatting>
  <conditionalFormatting sqref="BZ558">
    <cfRule type="cellIs" dxfId="346" priority="2095" stopIfTrue="1" operator="equal">
      <formula>"Cumplida"</formula>
    </cfRule>
  </conditionalFormatting>
  <conditionalFormatting sqref="CN558">
    <cfRule type="cellIs" dxfId="345" priority="2096" operator="equal">
      <formula>"Vencida"</formula>
    </cfRule>
  </conditionalFormatting>
  <conditionalFormatting sqref="CN558">
    <cfRule type="cellIs" dxfId="344" priority="2097" operator="equal">
      <formula>"Sin iniciar"</formula>
    </cfRule>
  </conditionalFormatting>
  <conditionalFormatting sqref="CN558">
    <cfRule type="cellIs" dxfId="343" priority="2098" operator="equal">
      <formula>"En avance"</formula>
    </cfRule>
  </conditionalFormatting>
  <conditionalFormatting sqref="CN558">
    <cfRule type="cellIs" dxfId="342" priority="2099" operator="equal">
      <formula>"Cumplida"</formula>
    </cfRule>
  </conditionalFormatting>
  <conditionalFormatting sqref="BV559:BY559 CA559 CC559">
    <cfRule type="cellIs" dxfId="341" priority="2100" stopIfTrue="1" operator="equal">
      <formula>"Sin seguimiento"</formula>
    </cfRule>
  </conditionalFormatting>
  <conditionalFormatting sqref="BV559:BY559 CA559 CC559">
    <cfRule type="cellIs" dxfId="340" priority="2101" stopIfTrue="1" operator="equal">
      <formula>"Sin iniciar"</formula>
    </cfRule>
  </conditionalFormatting>
  <conditionalFormatting sqref="BV559:BY559 CA559 CC559">
    <cfRule type="cellIs" dxfId="339" priority="2102" stopIfTrue="1" operator="equal">
      <formula>"Vencida"</formula>
    </cfRule>
  </conditionalFormatting>
  <conditionalFormatting sqref="BV559:BY559 CA559 CC559">
    <cfRule type="cellIs" dxfId="338" priority="2103" stopIfTrue="1" operator="equal">
      <formula>"En avance"</formula>
    </cfRule>
  </conditionalFormatting>
  <conditionalFormatting sqref="BV559:BY559 CA559 CC559">
    <cfRule type="cellIs" dxfId="337" priority="2104" stopIfTrue="1" operator="equal">
      <formula>"Cumplida"</formula>
    </cfRule>
  </conditionalFormatting>
  <conditionalFormatting sqref="CQ559">
    <cfRule type="cellIs" dxfId="336" priority="2105" operator="equal">
      <formula>"Cerrado"</formula>
    </cfRule>
  </conditionalFormatting>
  <conditionalFormatting sqref="CQ559">
    <cfRule type="cellIs" dxfId="335" priority="2106" operator="equal">
      <formula>"Abierto"</formula>
    </cfRule>
  </conditionalFormatting>
  <conditionalFormatting sqref="BZ559 CB559">
    <cfRule type="cellIs" dxfId="334" priority="2107" stopIfTrue="1" operator="equal">
      <formula>"Sin iniciar"</formula>
    </cfRule>
  </conditionalFormatting>
  <conditionalFormatting sqref="BZ559 CB559">
    <cfRule type="cellIs" dxfId="333" priority="2108" stopIfTrue="1" operator="equal">
      <formula>"Vencida"</formula>
    </cfRule>
  </conditionalFormatting>
  <conditionalFormatting sqref="BZ559 CB559">
    <cfRule type="cellIs" dxfId="332" priority="2109" stopIfTrue="1" operator="equal">
      <formula>"En avance"</formula>
    </cfRule>
  </conditionalFormatting>
  <conditionalFormatting sqref="BZ559 CB559">
    <cfRule type="cellIs" dxfId="331" priority="2110" stopIfTrue="1" operator="equal">
      <formula>"Cumplida"</formula>
    </cfRule>
  </conditionalFormatting>
  <conditionalFormatting sqref="CD559">
    <cfRule type="cellIs" dxfId="330" priority="2111" operator="equal">
      <formula>"Sin iniciar"</formula>
    </cfRule>
  </conditionalFormatting>
  <conditionalFormatting sqref="CD559">
    <cfRule type="cellIs" dxfId="329" priority="2112" operator="equal">
      <formula>"Vencida"</formula>
    </cfRule>
  </conditionalFormatting>
  <conditionalFormatting sqref="CD559">
    <cfRule type="cellIs" dxfId="328" priority="2113" operator="equal">
      <formula>"En avance"</formula>
    </cfRule>
  </conditionalFormatting>
  <conditionalFormatting sqref="CD559">
    <cfRule type="cellIs" dxfId="327" priority="2114" operator="equal">
      <formula>"Cumplida"</formula>
    </cfRule>
  </conditionalFormatting>
  <conditionalFormatting sqref="CF559 CH559">
    <cfRule type="cellIs" dxfId="326" priority="2115" stopIfTrue="1" operator="equal">
      <formula>"Sin seguimiento"</formula>
    </cfRule>
  </conditionalFormatting>
  <conditionalFormatting sqref="CF559 CH559">
    <cfRule type="cellIs" dxfId="325" priority="2116" stopIfTrue="1" operator="equal">
      <formula>"Sin iniciar"</formula>
    </cfRule>
  </conditionalFormatting>
  <conditionalFormatting sqref="CF559 CH559">
    <cfRule type="cellIs" dxfId="324" priority="2117" stopIfTrue="1" operator="equal">
      <formula>"Vencida"</formula>
    </cfRule>
  </conditionalFormatting>
  <conditionalFormatting sqref="CF559 CH559">
    <cfRule type="cellIs" dxfId="323" priority="2118" stopIfTrue="1" operator="equal">
      <formula>"En avance"</formula>
    </cfRule>
  </conditionalFormatting>
  <conditionalFormatting sqref="CF559 CH559">
    <cfRule type="cellIs" dxfId="322" priority="2119" stopIfTrue="1" operator="equal">
      <formula>"Cumplida"</formula>
    </cfRule>
  </conditionalFormatting>
  <conditionalFormatting sqref="CE559 CG559">
    <cfRule type="cellIs" dxfId="321" priority="2120" stopIfTrue="1" operator="equal">
      <formula>"Sin iniciar"</formula>
    </cfRule>
  </conditionalFormatting>
  <conditionalFormatting sqref="CE559 CG559">
    <cfRule type="cellIs" dxfId="320" priority="2121" stopIfTrue="1" operator="equal">
      <formula>"Vencida"</formula>
    </cfRule>
  </conditionalFormatting>
  <conditionalFormatting sqref="CE559 CG559">
    <cfRule type="cellIs" dxfId="319" priority="2122" stopIfTrue="1" operator="equal">
      <formula>"En avance"</formula>
    </cfRule>
  </conditionalFormatting>
  <conditionalFormatting sqref="CE559 CG559">
    <cfRule type="cellIs" dxfId="318" priority="2123" stopIfTrue="1" operator="equal">
      <formula>"Cumplida"</formula>
    </cfRule>
  </conditionalFormatting>
  <conditionalFormatting sqref="CI559">
    <cfRule type="cellIs" dxfId="317" priority="2124" operator="equal">
      <formula>"Sin iniciar"</formula>
    </cfRule>
  </conditionalFormatting>
  <conditionalFormatting sqref="CI559">
    <cfRule type="cellIs" dxfId="316" priority="2125" operator="equal">
      <formula>"Vencida"</formula>
    </cfRule>
  </conditionalFormatting>
  <conditionalFormatting sqref="CI559">
    <cfRule type="cellIs" dxfId="315" priority="2126" operator="equal">
      <formula>"En avance"</formula>
    </cfRule>
  </conditionalFormatting>
  <conditionalFormatting sqref="CI559">
    <cfRule type="cellIs" dxfId="314" priority="2127" operator="equal">
      <formula>"Cumplida"</formula>
    </cfRule>
  </conditionalFormatting>
  <conditionalFormatting sqref="CN559">
    <cfRule type="cellIs" dxfId="313" priority="2128" operator="equal">
      <formula>"Vencida"</formula>
    </cfRule>
  </conditionalFormatting>
  <conditionalFormatting sqref="CN559">
    <cfRule type="cellIs" dxfId="312" priority="2129" operator="equal">
      <formula>"Sin iniciar"</formula>
    </cfRule>
  </conditionalFormatting>
  <conditionalFormatting sqref="CN559">
    <cfRule type="cellIs" dxfId="311" priority="2130" operator="equal">
      <formula>"En avance"</formula>
    </cfRule>
  </conditionalFormatting>
  <conditionalFormatting sqref="CN559">
    <cfRule type="cellIs" dxfId="310" priority="2131" operator="equal">
      <formula>"Cumplida"</formula>
    </cfRule>
  </conditionalFormatting>
  <conditionalFormatting sqref="BV560:BY560 CA560 CC560">
    <cfRule type="cellIs" dxfId="309" priority="2132" stopIfTrue="1" operator="equal">
      <formula>"Sin seguimiento"</formula>
    </cfRule>
  </conditionalFormatting>
  <conditionalFormatting sqref="BV560:BY560 CA560 CC560">
    <cfRule type="cellIs" dxfId="308" priority="2133" stopIfTrue="1" operator="equal">
      <formula>"Sin iniciar"</formula>
    </cfRule>
  </conditionalFormatting>
  <conditionalFormatting sqref="BV560:BY560 CA560 CC560">
    <cfRule type="cellIs" dxfId="307" priority="2134" stopIfTrue="1" operator="equal">
      <formula>"Vencida"</formula>
    </cfRule>
  </conditionalFormatting>
  <conditionalFormatting sqref="BV560:BY560 CA560 CC560">
    <cfRule type="cellIs" dxfId="306" priority="2135" stopIfTrue="1" operator="equal">
      <formula>"En avance"</formula>
    </cfRule>
  </conditionalFormatting>
  <conditionalFormatting sqref="BV560:BY560 CA560 CC560">
    <cfRule type="cellIs" dxfId="305" priority="2136" stopIfTrue="1" operator="equal">
      <formula>"Cumplida"</formula>
    </cfRule>
  </conditionalFormatting>
  <conditionalFormatting sqref="CQ560">
    <cfRule type="cellIs" dxfId="304" priority="2137" operator="equal">
      <formula>"Cerrado"</formula>
    </cfRule>
  </conditionalFormatting>
  <conditionalFormatting sqref="CQ560">
    <cfRule type="cellIs" dxfId="303" priority="2138" operator="equal">
      <formula>"Abierto"</formula>
    </cfRule>
  </conditionalFormatting>
  <conditionalFormatting sqref="BZ560 CB560">
    <cfRule type="cellIs" dxfId="302" priority="2139" stopIfTrue="1" operator="equal">
      <formula>"Sin iniciar"</formula>
    </cfRule>
  </conditionalFormatting>
  <conditionalFormatting sqref="BZ560 CB560">
    <cfRule type="cellIs" dxfId="301" priority="2140" stopIfTrue="1" operator="equal">
      <formula>"Vencida"</formula>
    </cfRule>
  </conditionalFormatting>
  <conditionalFormatting sqref="BZ560 CB560">
    <cfRule type="cellIs" dxfId="300" priority="2141" stopIfTrue="1" operator="equal">
      <formula>"En avance"</formula>
    </cfRule>
  </conditionalFormatting>
  <conditionalFormatting sqref="BZ560 CB560">
    <cfRule type="cellIs" dxfId="299" priority="2142" stopIfTrue="1" operator="equal">
      <formula>"Cumplida"</formula>
    </cfRule>
  </conditionalFormatting>
  <conditionalFormatting sqref="CD560">
    <cfRule type="cellIs" dxfId="298" priority="2143" operator="equal">
      <formula>"Sin iniciar"</formula>
    </cfRule>
  </conditionalFormatting>
  <conditionalFormatting sqref="CD560">
    <cfRule type="cellIs" dxfId="297" priority="2144" operator="equal">
      <formula>"Vencida"</formula>
    </cfRule>
  </conditionalFormatting>
  <conditionalFormatting sqref="CD560">
    <cfRule type="cellIs" dxfId="296" priority="2145" operator="equal">
      <formula>"En avance"</formula>
    </cfRule>
  </conditionalFormatting>
  <conditionalFormatting sqref="CD560">
    <cfRule type="cellIs" dxfId="295" priority="2146" operator="equal">
      <formula>"Cumplida"</formula>
    </cfRule>
  </conditionalFormatting>
  <conditionalFormatting sqref="CF560 CH560">
    <cfRule type="cellIs" dxfId="294" priority="2147" stopIfTrue="1" operator="equal">
      <formula>"Sin seguimiento"</formula>
    </cfRule>
  </conditionalFormatting>
  <conditionalFormatting sqref="CF560 CH560">
    <cfRule type="cellIs" dxfId="293" priority="2148" stopIfTrue="1" operator="equal">
      <formula>"Sin iniciar"</formula>
    </cfRule>
  </conditionalFormatting>
  <conditionalFormatting sqref="CF560 CH560">
    <cfRule type="cellIs" dxfId="292" priority="2149" stopIfTrue="1" operator="equal">
      <formula>"Vencida"</formula>
    </cfRule>
  </conditionalFormatting>
  <conditionalFormatting sqref="CF560 CH560">
    <cfRule type="cellIs" dxfId="291" priority="2150" stopIfTrue="1" operator="equal">
      <formula>"En avance"</formula>
    </cfRule>
  </conditionalFormatting>
  <conditionalFormatting sqref="CF560 CH560">
    <cfRule type="cellIs" dxfId="290" priority="2151" stopIfTrue="1" operator="equal">
      <formula>"Cumplida"</formula>
    </cfRule>
  </conditionalFormatting>
  <conditionalFormatting sqref="CE560 CG560">
    <cfRule type="cellIs" dxfId="289" priority="2152" stopIfTrue="1" operator="equal">
      <formula>"Sin iniciar"</formula>
    </cfRule>
  </conditionalFormatting>
  <conditionalFormatting sqref="CE560 CG560">
    <cfRule type="cellIs" dxfId="288" priority="2153" stopIfTrue="1" operator="equal">
      <formula>"Vencida"</formula>
    </cfRule>
  </conditionalFormatting>
  <conditionalFormatting sqref="CE560 CG560">
    <cfRule type="cellIs" dxfId="287" priority="2154" stopIfTrue="1" operator="equal">
      <formula>"En avance"</formula>
    </cfRule>
  </conditionalFormatting>
  <conditionalFormatting sqref="CE560 CG560">
    <cfRule type="cellIs" dxfId="286" priority="2155" stopIfTrue="1" operator="equal">
      <formula>"Cumplida"</formula>
    </cfRule>
  </conditionalFormatting>
  <conditionalFormatting sqref="CI560">
    <cfRule type="cellIs" dxfId="285" priority="2156" operator="equal">
      <formula>"Sin iniciar"</formula>
    </cfRule>
  </conditionalFormatting>
  <conditionalFormatting sqref="CI560">
    <cfRule type="cellIs" dxfId="284" priority="2157" operator="equal">
      <formula>"Vencida"</formula>
    </cfRule>
  </conditionalFormatting>
  <conditionalFormatting sqref="CI560">
    <cfRule type="cellIs" dxfId="283" priority="2158" operator="equal">
      <formula>"En avance"</formula>
    </cfRule>
  </conditionalFormatting>
  <conditionalFormatting sqref="CI560">
    <cfRule type="cellIs" dxfId="282" priority="2159" operator="equal">
      <formula>"Cumplida"</formula>
    </cfRule>
  </conditionalFormatting>
  <conditionalFormatting sqref="CN560">
    <cfRule type="cellIs" dxfId="281" priority="2160" operator="equal">
      <formula>"Vencida"</formula>
    </cfRule>
  </conditionalFormatting>
  <conditionalFormatting sqref="CN560">
    <cfRule type="cellIs" dxfId="280" priority="2161" operator="equal">
      <formula>"Sin iniciar"</formula>
    </cfRule>
  </conditionalFormatting>
  <conditionalFormatting sqref="CN560">
    <cfRule type="cellIs" dxfId="279" priority="2162" operator="equal">
      <formula>"En avance"</formula>
    </cfRule>
  </conditionalFormatting>
  <conditionalFormatting sqref="CN560">
    <cfRule type="cellIs" dxfId="278" priority="2163" operator="equal">
      <formula>"Cumplida"</formula>
    </cfRule>
  </conditionalFormatting>
  <conditionalFormatting sqref="BV561:BY561 CA561 CC561">
    <cfRule type="cellIs" dxfId="277" priority="2164" stopIfTrue="1" operator="equal">
      <formula>"Sin seguimiento"</formula>
    </cfRule>
  </conditionalFormatting>
  <conditionalFormatting sqref="BV561:BY561 CA561 CC561">
    <cfRule type="cellIs" dxfId="276" priority="2165" stopIfTrue="1" operator="equal">
      <formula>"Sin iniciar"</formula>
    </cfRule>
  </conditionalFormatting>
  <conditionalFormatting sqref="BV561:BY561 CA561 CC561">
    <cfRule type="cellIs" dxfId="275" priority="2166" stopIfTrue="1" operator="equal">
      <formula>"Vencida"</formula>
    </cfRule>
  </conditionalFormatting>
  <conditionalFormatting sqref="BV561:BY561 CA561 CC561">
    <cfRule type="cellIs" dxfId="274" priority="2167" stopIfTrue="1" operator="equal">
      <formula>"En avance"</formula>
    </cfRule>
  </conditionalFormatting>
  <conditionalFormatting sqref="BV561:BY561 CA561 CC561">
    <cfRule type="cellIs" dxfId="273" priority="2168" stopIfTrue="1" operator="equal">
      <formula>"Cumplida"</formula>
    </cfRule>
  </conditionalFormatting>
  <conditionalFormatting sqref="CQ561">
    <cfRule type="cellIs" dxfId="272" priority="2169" operator="equal">
      <formula>"Cerrado"</formula>
    </cfRule>
  </conditionalFormatting>
  <conditionalFormatting sqref="CQ561">
    <cfRule type="cellIs" dxfId="271" priority="2170" operator="equal">
      <formula>"Abierto"</formula>
    </cfRule>
  </conditionalFormatting>
  <conditionalFormatting sqref="BZ561 CB561">
    <cfRule type="cellIs" dxfId="270" priority="2171" stopIfTrue="1" operator="equal">
      <formula>"Sin iniciar"</formula>
    </cfRule>
  </conditionalFormatting>
  <conditionalFormatting sqref="BZ561 CB561">
    <cfRule type="cellIs" dxfId="269" priority="2172" stopIfTrue="1" operator="equal">
      <formula>"Vencida"</formula>
    </cfRule>
  </conditionalFormatting>
  <conditionalFormatting sqref="BZ561 CB561">
    <cfRule type="cellIs" dxfId="268" priority="2173" stopIfTrue="1" operator="equal">
      <formula>"En avance"</formula>
    </cfRule>
  </conditionalFormatting>
  <conditionalFormatting sqref="BZ561 CB561">
    <cfRule type="cellIs" dxfId="267" priority="2174" stopIfTrue="1" operator="equal">
      <formula>"Cumplida"</formula>
    </cfRule>
  </conditionalFormatting>
  <conditionalFormatting sqref="CD561">
    <cfRule type="cellIs" dxfId="266" priority="2175" operator="equal">
      <formula>"Sin iniciar"</formula>
    </cfRule>
  </conditionalFormatting>
  <conditionalFormatting sqref="CD561">
    <cfRule type="cellIs" dxfId="265" priority="2176" operator="equal">
      <formula>"Vencida"</formula>
    </cfRule>
  </conditionalFormatting>
  <conditionalFormatting sqref="CD561">
    <cfRule type="cellIs" dxfId="264" priority="2177" operator="equal">
      <formula>"En avance"</formula>
    </cfRule>
  </conditionalFormatting>
  <conditionalFormatting sqref="CD561">
    <cfRule type="cellIs" dxfId="263" priority="2178" operator="equal">
      <formula>"Cumplida"</formula>
    </cfRule>
  </conditionalFormatting>
  <conditionalFormatting sqref="CF561 CH561">
    <cfRule type="cellIs" dxfId="262" priority="2179" stopIfTrue="1" operator="equal">
      <formula>"Sin seguimiento"</formula>
    </cfRule>
  </conditionalFormatting>
  <conditionalFormatting sqref="CF561 CH561">
    <cfRule type="cellIs" dxfId="261" priority="2180" stopIfTrue="1" operator="equal">
      <formula>"Sin iniciar"</formula>
    </cfRule>
  </conditionalFormatting>
  <conditionalFormatting sqref="CF561 CH561">
    <cfRule type="cellIs" dxfId="260" priority="2181" stopIfTrue="1" operator="equal">
      <formula>"Vencida"</formula>
    </cfRule>
  </conditionalFormatting>
  <conditionalFormatting sqref="CF561 CH561">
    <cfRule type="cellIs" dxfId="259" priority="2182" stopIfTrue="1" operator="equal">
      <formula>"En avance"</formula>
    </cfRule>
  </conditionalFormatting>
  <conditionalFormatting sqref="CF561 CH561">
    <cfRule type="cellIs" dxfId="258" priority="2183" stopIfTrue="1" operator="equal">
      <formula>"Cumplida"</formula>
    </cfRule>
  </conditionalFormatting>
  <conditionalFormatting sqref="CE561 CG561">
    <cfRule type="cellIs" dxfId="257" priority="2184" stopIfTrue="1" operator="equal">
      <formula>"Sin iniciar"</formula>
    </cfRule>
  </conditionalFormatting>
  <conditionalFormatting sqref="CE561 CG561">
    <cfRule type="cellIs" dxfId="256" priority="2185" stopIfTrue="1" operator="equal">
      <formula>"Vencida"</formula>
    </cfRule>
  </conditionalFormatting>
  <conditionalFormatting sqref="CE561 CG561">
    <cfRule type="cellIs" dxfId="255" priority="2186" stopIfTrue="1" operator="equal">
      <formula>"En avance"</formula>
    </cfRule>
  </conditionalFormatting>
  <conditionalFormatting sqref="CE561 CG561">
    <cfRule type="cellIs" dxfId="254" priority="2187" stopIfTrue="1" operator="equal">
      <formula>"Cumplida"</formula>
    </cfRule>
  </conditionalFormatting>
  <conditionalFormatting sqref="CI561">
    <cfRule type="cellIs" dxfId="253" priority="2188" operator="equal">
      <formula>"Sin iniciar"</formula>
    </cfRule>
  </conditionalFormatting>
  <conditionalFormatting sqref="CI561">
    <cfRule type="cellIs" dxfId="252" priority="2189" operator="equal">
      <formula>"Vencida"</formula>
    </cfRule>
  </conditionalFormatting>
  <conditionalFormatting sqref="CI561">
    <cfRule type="cellIs" dxfId="251" priority="2190" operator="equal">
      <formula>"En avance"</formula>
    </cfRule>
  </conditionalFormatting>
  <conditionalFormatting sqref="CI561">
    <cfRule type="cellIs" dxfId="250" priority="2191" operator="equal">
      <formula>"Cumplida"</formula>
    </cfRule>
  </conditionalFormatting>
  <conditionalFormatting sqref="CN561">
    <cfRule type="cellIs" dxfId="249" priority="2192" operator="equal">
      <formula>"Vencida"</formula>
    </cfRule>
  </conditionalFormatting>
  <conditionalFormatting sqref="CN561">
    <cfRule type="cellIs" dxfId="248" priority="2193" operator="equal">
      <formula>"Sin iniciar"</formula>
    </cfRule>
  </conditionalFormatting>
  <conditionalFormatting sqref="CN561">
    <cfRule type="cellIs" dxfId="247" priority="2194" operator="equal">
      <formula>"En avance"</formula>
    </cfRule>
  </conditionalFormatting>
  <conditionalFormatting sqref="CN561">
    <cfRule type="cellIs" dxfId="246" priority="2195" operator="equal">
      <formula>"Cumplida"</formula>
    </cfRule>
  </conditionalFormatting>
  <conditionalFormatting sqref="BV562:BY562">
    <cfRule type="cellIs" dxfId="245" priority="2196" stopIfTrue="1" operator="equal">
      <formula>"Sin seguimiento"</formula>
    </cfRule>
  </conditionalFormatting>
  <conditionalFormatting sqref="BV562:BY562">
    <cfRule type="cellIs" dxfId="244" priority="2197" stopIfTrue="1" operator="equal">
      <formula>"Sin iniciar"</formula>
    </cfRule>
  </conditionalFormatting>
  <conditionalFormatting sqref="BV562:BY562">
    <cfRule type="cellIs" dxfId="243" priority="2198" stopIfTrue="1" operator="equal">
      <formula>"Vencida"</formula>
    </cfRule>
  </conditionalFormatting>
  <conditionalFormatting sqref="BV562:BY562">
    <cfRule type="cellIs" dxfId="242" priority="2199" stopIfTrue="1" operator="equal">
      <formula>"En avance"</formula>
    </cfRule>
  </conditionalFormatting>
  <conditionalFormatting sqref="BV562:BY562">
    <cfRule type="cellIs" dxfId="241" priority="2200" stopIfTrue="1" operator="equal">
      <formula>"Cumplida"</formula>
    </cfRule>
  </conditionalFormatting>
  <conditionalFormatting sqref="CQ562">
    <cfRule type="cellIs" dxfId="240" priority="2201" operator="equal">
      <formula>"Cerrado"</formula>
    </cfRule>
  </conditionalFormatting>
  <conditionalFormatting sqref="CQ562">
    <cfRule type="cellIs" dxfId="239" priority="2202" operator="equal">
      <formula>"Abierto"</formula>
    </cfRule>
  </conditionalFormatting>
  <conditionalFormatting sqref="CD562:CI562">
    <cfRule type="cellIs" dxfId="238" priority="2203" operator="equal">
      <formula>"Sin iniciar"</formula>
    </cfRule>
  </conditionalFormatting>
  <conditionalFormatting sqref="CD562:CI562">
    <cfRule type="cellIs" dxfId="237" priority="2204" operator="equal">
      <formula>"Vencida"</formula>
    </cfRule>
  </conditionalFormatting>
  <conditionalFormatting sqref="CD562:CI562">
    <cfRule type="cellIs" dxfId="236" priority="2205" operator="equal">
      <formula>"En avance"</formula>
    </cfRule>
  </conditionalFormatting>
  <conditionalFormatting sqref="CD562:CI562">
    <cfRule type="cellIs" dxfId="235" priority="2206" operator="equal">
      <formula>"Cumplida"</formula>
    </cfRule>
  </conditionalFormatting>
  <conditionalFormatting sqref="CC562">
    <cfRule type="cellIs" dxfId="234" priority="2207" stopIfTrue="1" operator="equal">
      <formula>"Sin iniciar"</formula>
    </cfRule>
  </conditionalFormatting>
  <conditionalFormatting sqref="CC562">
    <cfRule type="cellIs" dxfId="233" priority="2208" stopIfTrue="1" operator="equal">
      <formula>"Vencida"</formula>
    </cfRule>
  </conditionalFormatting>
  <conditionalFormatting sqref="CC562">
    <cfRule type="cellIs" dxfId="232" priority="2209" stopIfTrue="1" operator="equal">
      <formula>"En avance"</formula>
    </cfRule>
  </conditionalFormatting>
  <conditionalFormatting sqref="CC562">
    <cfRule type="cellIs" dxfId="231" priority="2210" stopIfTrue="1" operator="equal">
      <formula>"Cumplida"</formula>
    </cfRule>
  </conditionalFormatting>
  <conditionalFormatting sqref="CN562">
    <cfRule type="cellIs" dxfId="230" priority="2211" operator="equal">
      <formula>"Vencida"</formula>
    </cfRule>
  </conditionalFormatting>
  <conditionalFormatting sqref="CN562">
    <cfRule type="cellIs" dxfId="229" priority="2212" operator="equal">
      <formula>"Sin iniciar"</formula>
    </cfRule>
  </conditionalFormatting>
  <conditionalFormatting sqref="CN562">
    <cfRule type="cellIs" dxfId="228" priority="2213" operator="equal">
      <formula>"En avance"</formula>
    </cfRule>
  </conditionalFormatting>
  <conditionalFormatting sqref="CN562">
    <cfRule type="cellIs" dxfId="227" priority="2214" operator="equal">
      <formula>"Cumplida"</formula>
    </cfRule>
  </conditionalFormatting>
  <conditionalFormatting sqref="BV563:BY564 CA563:CA564 CC563:CC564">
    <cfRule type="cellIs" dxfId="226" priority="2215" stopIfTrue="1" operator="equal">
      <formula>"Sin seguimiento"</formula>
    </cfRule>
  </conditionalFormatting>
  <conditionalFormatting sqref="BV563:BY564 CA563:CA564 CC563:CC564">
    <cfRule type="cellIs" dxfId="225" priority="2216" stopIfTrue="1" operator="equal">
      <formula>"Sin iniciar"</formula>
    </cfRule>
  </conditionalFormatting>
  <conditionalFormatting sqref="BV563:BY564 CA563:CA564 CC563:CC564">
    <cfRule type="cellIs" dxfId="224" priority="2217" stopIfTrue="1" operator="equal">
      <formula>"Vencida"</formula>
    </cfRule>
  </conditionalFormatting>
  <conditionalFormatting sqref="BV563:BY564 CA563:CA564 CC563:CC564">
    <cfRule type="cellIs" dxfId="223" priority="2218" stopIfTrue="1" operator="equal">
      <formula>"En avance"</formula>
    </cfRule>
  </conditionalFormatting>
  <conditionalFormatting sqref="BV563:BY564 CA563:CA564 CC563:CC564">
    <cfRule type="cellIs" dxfId="222" priority="2219" stopIfTrue="1" operator="equal">
      <formula>"Cumplida"</formula>
    </cfRule>
  </conditionalFormatting>
  <conditionalFormatting sqref="CQ563:CQ564">
    <cfRule type="cellIs" dxfId="221" priority="2220" operator="equal">
      <formula>"Cerrado"</formula>
    </cfRule>
  </conditionalFormatting>
  <conditionalFormatting sqref="CQ563:CQ564">
    <cfRule type="cellIs" dxfId="220" priority="2221" operator="equal">
      <formula>"Abierto"</formula>
    </cfRule>
  </conditionalFormatting>
  <conditionalFormatting sqref="CD563:CI564">
    <cfRule type="cellIs" dxfId="219" priority="2222" operator="equal">
      <formula>"Sin iniciar"</formula>
    </cfRule>
  </conditionalFormatting>
  <conditionalFormatting sqref="CD563:CI564">
    <cfRule type="cellIs" dxfId="218" priority="2223" operator="equal">
      <formula>"Vencida"</formula>
    </cfRule>
  </conditionalFormatting>
  <conditionalFormatting sqref="CD563:CI564">
    <cfRule type="cellIs" dxfId="217" priority="2224" operator="equal">
      <formula>"En avance"</formula>
    </cfRule>
  </conditionalFormatting>
  <conditionalFormatting sqref="CD563:CI564">
    <cfRule type="cellIs" dxfId="216" priority="2225" operator="equal">
      <formula>"Cumplida"</formula>
    </cfRule>
  </conditionalFormatting>
  <conditionalFormatting sqref="CN563:CN564">
    <cfRule type="cellIs" dxfId="215" priority="2226" operator="equal">
      <formula>"Vencida"</formula>
    </cfRule>
  </conditionalFormatting>
  <conditionalFormatting sqref="CN563:CN564">
    <cfRule type="cellIs" dxfId="214" priority="2227" operator="equal">
      <formula>"Sin iniciar"</formula>
    </cfRule>
  </conditionalFormatting>
  <conditionalFormatting sqref="CN563:CN564">
    <cfRule type="cellIs" dxfId="213" priority="2228" operator="equal">
      <formula>"En avance"</formula>
    </cfRule>
  </conditionalFormatting>
  <conditionalFormatting sqref="CN563:CN564">
    <cfRule type="cellIs" dxfId="212" priority="2229" operator="equal">
      <formula>"Cumplida"</formula>
    </cfRule>
  </conditionalFormatting>
  <conditionalFormatting sqref="BV565:CA565 CC565">
    <cfRule type="cellIs" dxfId="211" priority="2230" stopIfTrue="1" operator="equal">
      <formula>"Sin seguimiento"</formula>
    </cfRule>
  </conditionalFormatting>
  <conditionalFormatting sqref="BV565:CA565 CC565">
    <cfRule type="cellIs" dxfId="210" priority="2231" stopIfTrue="1" operator="equal">
      <formula>"Sin iniciar"</formula>
    </cfRule>
  </conditionalFormatting>
  <conditionalFormatting sqref="BV565:CA565 CC565">
    <cfRule type="cellIs" dxfId="209" priority="2232" stopIfTrue="1" operator="equal">
      <formula>"Vencida"</formula>
    </cfRule>
  </conditionalFormatting>
  <conditionalFormatting sqref="BV565:CA565 CC565">
    <cfRule type="cellIs" dxfId="208" priority="2233" stopIfTrue="1" operator="equal">
      <formula>"En avance"</formula>
    </cfRule>
  </conditionalFormatting>
  <conditionalFormatting sqref="BV565:CA565 CC565">
    <cfRule type="cellIs" dxfId="207" priority="2234" stopIfTrue="1" operator="equal">
      <formula>"Cumplida"</formula>
    </cfRule>
  </conditionalFormatting>
  <conditionalFormatting sqref="CQ565">
    <cfRule type="cellIs" dxfId="206" priority="2235" operator="equal">
      <formula>"Cerrado"</formula>
    </cfRule>
  </conditionalFormatting>
  <conditionalFormatting sqref="CQ565">
    <cfRule type="cellIs" dxfId="205" priority="2236" operator="equal">
      <formula>"Abierto"</formula>
    </cfRule>
  </conditionalFormatting>
  <conditionalFormatting sqref="CD565:CI565">
    <cfRule type="cellIs" dxfId="204" priority="2237" operator="equal">
      <formula>"Sin iniciar"</formula>
    </cfRule>
  </conditionalFormatting>
  <conditionalFormatting sqref="CD565:CI565">
    <cfRule type="cellIs" dxfId="203" priority="2238" operator="equal">
      <formula>"Vencida"</formula>
    </cfRule>
  </conditionalFormatting>
  <conditionalFormatting sqref="CD565:CI565">
    <cfRule type="cellIs" dxfId="202" priority="2239" operator="equal">
      <formula>"En avance"</formula>
    </cfRule>
  </conditionalFormatting>
  <conditionalFormatting sqref="CD565:CI565">
    <cfRule type="cellIs" dxfId="201" priority="2240" operator="equal">
      <formula>"Cumplida"</formula>
    </cfRule>
  </conditionalFormatting>
  <conditionalFormatting sqref="CN565">
    <cfRule type="cellIs" dxfId="200" priority="2241" operator="equal">
      <formula>"Vencida"</formula>
    </cfRule>
  </conditionalFormatting>
  <conditionalFormatting sqref="CN565">
    <cfRule type="cellIs" dxfId="199" priority="2242" operator="equal">
      <formula>"Sin iniciar"</formula>
    </cfRule>
  </conditionalFormatting>
  <conditionalFormatting sqref="CN565">
    <cfRule type="cellIs" dxfId="198" priority="2243" operator="equal">
      <formula>"En avance"</formula>
    </cfRule>
  </conditionalFormatting>
  <conditionalFormatting sqref="CN565">
    <cfRule type="cellIs" dxfId="197" priority="2244" operator="equal">
      <formula>"Cumplida"</formula>
    </cfRule>
  </conditionalFormatting>
  <conditionalFormatting sqref="BV566:CA566 BV567:BY567 CC566:CC567">
    <cfRule type="cellIs" dxfId="196" priority="2245" stopIfTrue="1" operator="equal">
      <formula>"Sin seguimiento"</formula>
    </cfRule>
  </conditionalFormatting>
  <conditionalFormatting sqref="BV566:CA566 BV567:BY567 CC566:CC567">
    <cfRule type="cellIs" dxfId="195" priority="2246" stopIfTrue="1" operator="equal">
      <formula>"Sin iniciar"</formula>
    </cfRule>
  </conditionalFormatting>
  <conditionalFormatting sqref="BV566:CA566 BV567:BY567 CC566:CC567">
    <cfRule type="cellIs" dxfId="194" priority="2247" stopIfTrue="1" operator="equal">
      <formula>"Vencida"</formula>
    </cfRule>
  </conditionalFormatting>
  <conditionalFormatting sqref="BV566:CA566 BV567:BY567 CC566:CC567">
    <cfRule type="cellIs" dxfId="193" priority="2248" stopIfTrue="1" operator="equal">
      <formula>"En avance"</formula>
    </cfRule>
  </conditionalFormatting>
  <conditionalFormatting sqref="BV566:CA566 BV567:BY567 CC566:CC567">
    <cfRule type="cellIs" dxfId="192" priority="2249" stopIfTrue="1" operator="equal">
      <formula>"Cumplida"</formula>
    </cfRule>
  </conditionalFormatting>
  <conditionalFormatting sqref="CQ566:CQ567">
    <cfRule type="cellIs" dxfId="191" priority="2250" operator="equal">
      <formula>"Cerrado"</formula>
    </cfRule>
  </conditionalFormatting>
  <conditionalFormatting sqref="CQ566:CQ567">
    <cfRule type="cellIs" dxfId="190" priority="2251" operator="equal">
      <formula>"Abierto"</formula>
    </cfRule>
  </conditionalFormatting>
  <conditionalFormatting sqref="CD566:CD567">
    <cfRule type="cellIs" dxfId="189" priority="2252" operator="equal">
      <formula>"Sin iniciar"</formula>
    </cfRule>
  </conditionalFormatting>
  <conditionalFormatting sqref="CD566:CD567">
    <cfRule type="cellIs" dxfId="188" priority="2253" operator="equal">
      <formula>"Vencida"</formula>
    </cfRule>
  </conditionalFormatting>
  <conditionalFormatting sqref="CD566:CD567">
    <cfRule type="cellIs" dxfId="187" priority="2254" operator="equal">
      <formula>"En avance"</formula>
    </cfRule>
  </conditionalFormatting>
  <conditionalFormatting sqref="CD566:CD567">
    <cfRule type="cellIs" dxfId="186" priority="2255" operator="equal">
      <formula>"Cumplida"</formula>
    </cfRule>
  </conditionalFormatting>
  <conditionalFormatting sqref="CA567">
    <cfRule type="cellIs" dxfId="185" priority="2256" stopIfTrue="1" operator="equal">
      <formula>"Sin seguimiento"</formula>
    </cfRule>
  </conditionalFormatting>
  <conditionalFormatting sqref="CA567">
    <cfRule type="cellIs" dxfId="184" priority="2257" stopIfTrue="1" operator="equal">
      <formula>"Sin iniciar"</formula>
    </cfRule>
  </conditionalFormatting>
  <conditionalFormatting sqref="CA567">
    <cfRule type="cellIs" dxfId="183" priority="2258" stopIfTrue="1" operator="equal">
      <formula>"Vencida"</formula>
    </cfRule>
  </conditionalFormatting>
  <conditionalFormatting sqref="CA567">
    <cfRule type="cellIs" dxfId="182" priority="2259" stopIfTrue="1" operator="equal">
      <formula>"En avance"</formula>
    </cfRule>
  </conditionalFormatting>
  <conditionalFormatting sqref="CA567">
    <cfRule type="cellIs" dxfId="181" priority="2260" stopIfTrue="1" operator="equal">
      <formula>"Cumplida"</formula>
    </cfRule>
  </conditionalFormatting>
  <conditionalFormatting sqref="CB567">
    <cfRule type="cellIs" dxfId="180" priority="2261" stopIfTrue="1" operator="equal">
      <formula>"Sin iniciar"</formula>
    </cfRule>
  </conditionalFormatting>
  <conditionalFormatting sqref="CB567">
    <cfRule type="cellIs" dxfId="179" priority="2262" stopIfTrue="1" operator="equal">
      <formula>"Vencida"</formula>
    </cfRule>
  </conditionalFormatting>
  <conditionalFormatting sqref="CB567">
    <cfRule type="cellIs" dxfId="178" priority="2263" stopIfTrue="1" operator="equal">
      <formula>"En avance"</formula>
    </cfRule>
  </conditionalFormatting>
  <conditionalFormatting sqref="CB567">
    <cfRule type="cellIs" dxfId="177" priority="2264" stopIfTrue="1" operator="equal">
      <formula>"Cumplida"</formula>
    </cfRule>
  </conditionalFormatting>
  <conditionalFormatting sqref="BZ567">
    <cfRule type="cellIs" dxfId="176" priority="2265" stopIfTrue="1" operator="equal">
      <formula>"Sin iniciar"</formula>
    </cfRule>
  </conditionalFormatting>
  <conditionalFormatting sqref="BZ567">
    <cfRule type="cellIs" dxfId="175" priority="2266" stopIfTrue="1" operator="equal">
      <formula>"Vencida"</formula>
    </cfRule>
  </conditionalFormatting>
  <conditionalFormatting sqref="BZ567">
    <cfRule type="cellIs" dxfId="174" priority="2267" stopIfTrue="1" operator="equal">
      <formula>"En avance"</formula>
    </cfRule>
  </conditionalFormatting>
  <conditionalFormatting sqref="BZ567">
    <cfRule type="cellIs" dxfId="173" priority="2268" stopIfTrue="1" operator="equal">
      <formula>"Cumplida"</formula>
    </cfRule>
  </conditionalFormatting>
  <conditionalFormatting sqref="CF566 CH566">
    <cfRule type="cellIs" dxfId="172" priority="2269" stopIfTrue="1" operator="equal">
      <formula>"Sin seguimiento"</formula>
    </cfRule>
  </conditionalFormatting>
  <conditionalFormatting sqref="CF566 CH566">
    <cfRule type="cellIs" dxfId="171" priority="2270" stopIfTrue="1" operator="equal">
      <formula>"Sin iniciar"</formula>
    </cfRule>
  </conditionalFormatting>
  <conditionalFormatting sqref="CF566 CH566">
    <cfRule type="cellIs" dxfId="170" priority="2271" stopIfTrue="1" operator="equal">
      <formula>"Vencida"</formula>
    </cfRule>
  </conditionalFormatting>
  <conditionalFormatting sqref="CF566 CH566">
    <cfRule type="cellIs" dxfId="169" priority="2272" stopIfTrue="1" operator="equal">
      <formula>"En avance"</formula>
    </cfRule>
  </conditionalFormatting>
  <conditionalFormatting sqref="CF566 CH566">
    <cfRule type="cellIs" dxfId="168" priority="2273" stopIfTrue="1" operator="equal">
      <formula>"Cumplida"</formula>
    </cfRule>
  </conditionalFormatting>
  <conditionalFormatting sqref="CI566">
    <cfRule type="cellIs" dxfId="167" priority="2274" operator="equal">
      <formula>"Sin iniciar"</formula>
    </cfRule>
  </conditionalFormatting>
  <conditionalFormatting sqref="CI566">
    <cfRule type="cellIs" dxfId="166" priority="2275" operator="equal">
      <formula>"Vencida"</formula>
    </cfRule>
  </conditionalFormatting>
  <conditionalFormatting sqref="CI566">
    <cfRule type="cellIs" dxfId="165" priority="2276" operator="equal">
      <formula>"En avance"</formula>
    </cfRule>
  </conditionalFormatting>
  <conditionalFormatting sqref="CI566">
    <cfRule type="cellIs" dxfId="164" priority="2277" operator="equal">
      <formula>"Cumplida"</formula>
    </cfRule>
  </conditionalFormatting>
  <conditionalFormatting sqref="CH567">
    <cfRule type="cellIs" dxfId="163" priority="2278" stopIfTrue="1" operator="equal">
      <formula>"Sin seguimiento"</formula>
    </cfRule>
  </conditionalFormatting>
  <conditionalFormatting sqref="CH567">
    <cfRule type="cellIs" dxfId="162" priority="2279" stopIfTrue="1" operator="equal">
      <formula>"Sin iniciar"</formula>
    </cfRule>
  </conditionalFormatting>
  <conditionalFormatting sqref="CH567">
    <cfRule type="cellIs" dxfId="161" priority="2280" stopIfTrue="1" operator="equal">
      <formula>"Vencida"</formula>
    </cfRule>
  </conditionalFormatting>
  <conditionalFormatting sqref="CH567">
    <cfRule type="cellIs" dxfId="160" priority="2281" stopIfTrue="1" operator="equal">
      <formula>"En avance"</formula>
    </cfRule>
  </conditionalFormatting>
  <conditionalFormatting sqref="CH567">
    <cfRule type="cellIs" dxfId="159" priority="2282" stopIfTrue="1" operator="equal">
      <formula>"Cumplida"</formula>
    </cfRule>
  </conditionalFormatting>
  <conditionalFormatting sqref="CE567 CG567">
    <cfRule type="cellIs" dxfId="158" priority="2283" stopIfTrue="1" operator="equal">
      <formula>"Sin iniciar"</formula>
    </cfRule>
  </conditionalFormatting>
  <conditionalFormatting sqref="CE567 CG567">
    <cfRule type="cellIs" dxfId="157" priority="2284" stopIfTrue="1" operator="equal">
      <formula>"Vencida"</formula>
    </cfRule>
  </conditionalFormatting>
  <conditionalFormatting sqref="CE567 CG567">
    <cfRule type="cellIs" dxfId="156" priority="2285" stopIfTrue="1" operator="equal">
      <formula>"En avance"</formula>
    </cfRule>
  </conditionalFormatting>
  <conditionalFormatting sqref="CE567 CG567">
    <cfRule type="cellIs" dxfId="155" priority="2286" stopIfTrue="1" operator="equal">
      <formula>"Cumplida"</formula>
    </cfRule>
  </conditionalFormatting>
  <conditionalFormatting sqref="CI567">
    <cfRule type="cellIs" dxfId="154" priority="2287" operator="equal">
      <formula>"Sin iniciar"</formula>
    </cfRule>
  </conditionalFormatting>
  <conditionalFormatting sqref="CI567">
    <cfRule type="cellIs" dxfId="153" priority="2288" operator="equal">
      <formula>"Vencida"</formula>
    </cfRule>
  </conditionalFormatting>
  <conditionalFormatting sqref="CI567">
    <cfRule type="cellIs" dxfId="152" priority="2289" operator="equal">
      <formula>"En avance"</formula>
    </cfRule>
  </conditionalFormatting>
  <conditionalFormatting sqref="CI567">
    <cfRule type="cellIs" dxfId="151" priority="2290" operator="equal">
      <formula>"Cumplida"</formula>
    </cfRule>
  </conditionalFormatting>
  <conditionalFormatting sqref="CF567">
    <cfRule type="cellIs" dxfId="150" priority="2291" stopIfTrue="1" operator="equal">
      <formula>"Sin seguimiento"</formula>
    </cfRule>
  </conditionalFormatting>
  <conditionalFormatting sqref="CF567">
    <cfRule type="cellIs" dxfId="149" priority="2292" stopIfTrue="1" operator="equal">
      <formula>"Sin iniciar"</formula>
    </cfRule>
  </conditionalFormatting>
  <conditionalFormatting sqref="CF567">
    <cfRule type="cellIs" dxfId="148" priority="2293" stopIfTrue="1" operator="equal">
      <formula>"Vencida"</formula>
    </cfRule>
  </conditionalFormatting>
  <conditionalFormatting sqref="CF567">
    <cfRule type="cellIs" dxfId="147" priority="2294" stopIfTrue="1" operator="equal">
      <formula>"En avance"</formula>
    </cfRule>
  </conditionalFormatting>
  <conditionalFormatting sqref="CF567">
    <cfRule type="cellIs" dxfId="146" priority="2295" stopIfTrue="1" operator="equal">
      <formula>"Cumplida"</formula>
    </cfRule>
  </conditionalFormatting>
  <conditionalFormatting sqref="CR566">
    <cfRule type="cellIs" dxfId="145" priority="2296" operator="equal">
      <formula>"Sin iniciar"</formula>
    </cfRule>
  </conditionalFormatting>
  <conditionalFormatting sqref="CR566">
    <cfRule type="cellIs" dxfId="144" priority="2297" operator="equal">
      <formula>"Vencida"</formula>
    </cfRule>
  </conditionalFormatting>
  <conditionalFormatting sqref="CR566">
    <cfRule type="cellIs" dxfId="143" priority="2298" operator="equal">
      <formula>"En avance"</formula>
    </cfRule>
  </conditionalFormatting>
  <conditionalFormatting sqref="CR566">
    <cfRule type="cellIs" dxfId="142" priority="2299" operator="equal">
      <formula>"Cumplida"</formula>
    </cfRule>
  </conditionalFormatting>
  <conditionalFormatting sqref="CN566:CN567">
    <cfRule type="cellIs" dxfId="141" priority="2300" operator="equal">
      <formula>"Vencida"</formula>
    </cfRule>
  </conditionalFormatting>
  <conditionalFormatting sqref="CN566:CN567">
    <cfRule type="cellIs" dxfId="140" priority="2301" operator="equal">
      <formula>"Sin iniciar"</formula>
    </cfRule>
  </conditionalFormatting>
  <conditionalFormatting sqref="CN566:CN567">
    <cfRule type="cellIs" dxfId="139" priority="2302" operator="equal">
      <formula>"En avance"</formula>
    </cfRule>
  </conditionalFormatting>
  <conditionalFormatting sqref="CN566:CN567">
    <cfRule type="cellIs" dxfId="138" priority="2303" operator="equal">
      <formula>"Cumplida"</formula>
    </cfRule>
  </conditionalFormatting>
  <conditionalFormatting sqref="BV568:CC569">
    <cfRule type="cellIs" dxfId="137" priority="2304" stopIfTrue="1" operator="equal">
      <formula>"Sin seguimiento"</formula>
    </cfRule>
  </conditionalFormatting>
  <conditionalFormatting sqref="BV568:CC569">
    <cfRule type="cellIs" dxfId="136" priority="2305" stopIfTrue="1" operator="equal">
      <formula>"Sin iniciar"</formula>
    </cfRule>
  </conditionalFormatting>
  <conditionalFormatting sqref="BV568:CC569">
    <cfRule type="cellIs" dxfId="135" priority="2306" stopIfTrue="1" operator="equal">
      <formula>"Vencida"</formula>
    </cfRule>
  </conditionalFormatting>
  <conditionalFormatting sqref="BV568:CC569">
    <cfRule type="cellIs" dxfId="134" priority="2307" stopIfTrue="1" operator="equal">
      <formula>"En avance"</formula>
    </cfRule>
  </conditionalFormatting>
  <conditionalFormatting sqref="BV568:CC569">
    <cfRule type="cellIs" dxfId="133" priority="2308" stopIfTrue="1" operator="equal">
      <formula>"Cumplida"</formula>
    </cfRule>
  </conditionalFormatting>
  <conditionalFormatting sqref="CQ568:CQ569">
    <cfRule type="cellIs" dxfId="132" priority="2309" operator="equal">
      <formula>"Cerrado"</formula>
    </cfRule>
  </conditionalFormatting>
  <conditionalFormatting sqref="CQ568:CQ569">
    <cfRule type="cellIs" dxfId="131" priority="2310" operator="equal">
      <formula>"Abierto"</formula>
    </cfRule>
  </conditionalFormatting>
  <conditionalFormatting sqref="CD568:CD569">
    <cfRule type="cellIs" dxfId="130" priority="2311" operator="equal">
      <formula>"Sin iniciar"</formula>
    </cfRule>
  </conditionalFormatting>
  <conditionalFormatting sqref="CD568:CD569">
    <cfRule type="cellIs" dxfId="129" priority="2312" operator="equal">
      <formula>"Vencida"</formula>
    </cfRule>
  </conditionalFormatting>
  <conditionalFormatting sqref="CD568:CD569">
    <cfRule type="cellIs" dxfId="128" priority="2313" operator="equal">
      <formula>"En avance"</formula>
    </cfRule>
  </conditionalFormatting>
  <conditionalFormatting sqref="CD568:CD569">
    <cfRule type="cellIs" dxfId="127" priority="2314" operator="equal">
      <formula>"Cumplida"</formula>
    </cfRule>
  </conditionalFormatting>
  <conditionalFormatting sqref="CF568 CH568">
    <cfRule type="cellIs" dxfId="126" priority="2315" stopIfTrue="1" operator="equal">
      <formula>"Sin seguimiento"</formula>
    </cfRule>
  </conditionalFormatting>
  <conditionalFormatting sqref="CF568 CH568">
    <cfRule type="cellIs" dxfId="125" priority="2316" stopIfTrue="1" operator="equal">
      <formula>"Sin iniciar"</formula>
    </cfRule>
  </conditionalFormatting>
  <conditionalFormatting sqref="CF568 CH568">
    <cfRule type="cellIs" dxfId="124" priority="2317" stopIfTrue="1" operator="equal">
      <formula>"Vencida"</formula>
    </cfRule>
  </conditionalFormatting>
  <conditionalFormatting sqref="CF568 CH568">
    <cfRule type="cellIs" dxfId="123" priority="2318" stopIfTrue="1" operator="equal">
      <formula>"En avance"</formula>
    </cfRule>
  </conditionalFormatting>
  <conditionalFormatting sqref="CF568 CH568">
    <cfRule type="cellIs" dxfId="122" priority="2319" stopIfTrue="1" operator="equal">
      <formula>"Cumplida"</formula>
    </cfRule>
  </conditionalFormatting>
  <conditionalFormatting sqref="CI568">
    <cfRule type="cellIs" dxfId="121" priority="2320" operator="equal">
      <formula>"Sin iniciar"</formula>
    </cfRule>
  </conditionalFormatting>
  <conditionalFormatting sqref="CI568">
    <cfRule type="cellIs" dxfId="120" priority="2321" operator="equal">
      <formula>"Vencida"</formula>
    </cfRule>
  </conditionalFormatting>
  <conditionalFormatting sqref="CI568">
    <cfRule type="cellIs" dxfId="119" priority="2322" operator="equal">
      <formula>"En avance"</formula>
    </cfRule>
  </conditionalFormatting>
  <conditionalFormatting sqref="CI568">
    <cfRule type="cellIs" dxfId="118" priority="2323" operator="equal">
      <formula>"Cumplida"</formula>
    </cfRule>
  </conditionalFormatting>
  <conditionalFormatting sqref="CF569 CH569">
    <cfRule type="cellIs" dxfId="117" priority="2324" stopIfTrue="1" operator="equal">
      <formula>"Sin seguimiento"</formula>
    </cfRule>
  </conditionalFormatting>
  <conditionalFormatting sqref="CF569 CH569">
    <cfRule type="cellIs" dxfId="116" priority="2325" stopIfTrue="1" operator="equal">
      <formula>"Sin iniciar"</formula>
    </cfRule>
  </conditionalFormatting>
  <conditionalFormatting sqref="CF569 CH569">
    <cfRule type="cellIs" dxfId="115" priority="2326" stopIfTrue="1" operator="equal">
      <formula>"Vencida"</formula>
    </cfRule>
  </conditionalFormatting>
  <conditionalFormatting sqref="CF569 CH569">
    <cfRule type="cellIs" dxfId="114" priority="2327" stopIfTrue="1" operator="equal">
      <formula>"En avance"</formula>
    </cfRule>
  </conditionalFormatting>
  <conditionalFormatting sqref="CF569 CH569">
    <cfRule type="cellIs" dxfId="113" priority="2328" stopIfTrue="1" operator="equal">
      <formula>"Cumplida"</formula>
    </cfRule>
  </conditionalFormatting>
  <conditionalFormatting sqref="CI569">
    <cfRule type="cellIs" dxfId="112" priority="2329" operator="equal">
      <formula>"Sin iniciar"</formula>
    </cfRule>
  </conditionalFormatting>
  <conditionalFormatting sqref="CI569">
    <cfRule type="cellIs" dxfId="111" priority="2330" operator="equal">
      <formula>"Vencida"</formula>
    </cfRule>
  </conditionalFormatting>
  <conditionalFormatting sqref="CI569">
    <cfRule type="cellIs" dxfId="110" priority="2331" operator="equal">
      <formula>"En avance"</formula>
    </cfRule>
  </conditionalFormatting>
  <conditionalFormatting sqref="CI569">
    <cfRule type="cellIs" dxfId="109" priority="2332" operator="equal">
      <formula>"Cumplida"</formula>
    </cfRule>
  </conditionalFormatting>
  <conditionalFormatting sqref="CN568:CN569">
    <cfRule type="cellIs" dxfId="108" priority="2333" operator="equal">
      <formula>"Vencida"</formula>
    </cfRule>
  </conditionalFormatting>
  <conditionalFormatting sqref="CN568:CN569">
    <cfRule type="cellIs" dxfId="107" priority="2334" operator="equal">
      <formula>"Sin iniciar"</formula>
    </cfRule>
  </conditionalFormatting>
  <conditionalFormatting sqref="CN568:CN569">
    <cfRule type="cellIs" dxfId="106" priority="2335" operator="equal">
      <formula>"En avance"</formula>
    </cfRule>
  </conditionalFormatting>
  <conditionalFormatting sqref="CN568:CN569">
    <cfRule type="cellIs" dxfId="105" priority="2336" operator="equal">
      <formula>"Cumplida"</formula>
    </cfRule>
  </conditionalFormatting>
  <conditionalFormatting sqref="BV570:CA570 CC570">
    <cfRule type="cellIs" dxfId="104" priority="2337" stopIfTrue="1" operator="equal">
      <formula>"Sin seguimiento"</formula>
    </cfRule>
  </conditionalFormatting>
  <conditionalFormatting sqref="BV570:CA570 CC570">
    <cfRule type="cellIs" dxfId="103" priority="2338" stopIfTrue="1" operator="equal">
      <formula>"Sin iniciar"</formula>
    </cfRule>
  </conditionalFormatting>
  <conditionalFormatting sqref="BV570:CA570 CC570">
    <cfRule type="cellIs" dxfId="102" priority="2339" stopIfTrue="1" operator="equal">
      <formula>"Vencida"</formula>
    </cfRule>
  </conditionalFormatting>
  <conditionalFormatting sqref="BV570:CA570 CC570">
    <cfRule type="cellIs" dxfId="101" priority="2340" stopIfTrue="1" operator="equal">
      <formula>"En avance"</formula>
    </cfRule>
  </conditionalFormatting>
  <conditionalFormatting sqref="BV570:CA570 CC570">
    <cfRule type="cellIs" dxfId="100" priority="2341" stopIfTrue="1" operator="equal">
      <formula>"Cumplida"</formula>
    </cfRule>
  </conditionalFormatting>
  <conditionalFormatting sqref="CQ570">
    <cfRule type="cellIs" dxfId="99" priority="2342" operator="equal">
      <formula>"Cerrado"</formula>
    </cfRule>
  </conditionalFormatting>
  <conditionalFormatting sqref="CQ570">
    <cfRule type="cellIs" dxfId="98" priority="2343" operator="equal">
      <formula>"Abierto"</formula>
    </cfRule>
  </conditionalFormatting>
  <conditionalFormatting sqref="CD570:CI570">
    <cfRule type="cellIs" dxfId="97" priority="2344" operator="equal">
      <formula>"Sin iniciar"</formula>
    </cfRule>
  </conditionalFormatting>
  <conditionalFormatting sqref="CD570:CI570">
    <cfRule type="cellIs" dxfId="96" priority="2345" operator="equal">
      <formula>"Vencida"</formula>
    </cfRule>
  </conditionalFormatting>
  <conditionalFormatting sqref="CD570:CI570">
    <cfRule type="cellIs" dxfId="95" priority="2346" operator="equal">
      <formula>"En avance"</formula>
    </cfRule>
  </conditionalFormatting>
  <conditionalFormatting sqref="CD570:CI570">
    <cfRule type="cellIs" dxfId="94" priority="2347" operator="equal">
      <formula>"Cumplida"</formula>
    </cfRule>
  </conditionalFormatting>
  <conditionalFormatting sqref="CT570">
    <cfRule type="cellIs" dxfId="93" priority="2348" stopIfTrue="1" operator="equal">
      <formula>"Sin seguimiento"</formula>
    </cfRule>
  </conditionalFormatting>
  <conditionalFormatting sqref="CT570">
    <cfRule type="cellIs" dxfId="92" priority="2349" stopIfTrue="1" operator="equal">
      <formula>"Sin iniciar"</formula>
    </cfRule>
  </conditionalFormatting>
  <conditionalFormatting sqref="CT570">
    <cfRule type="cellIs" dxfId="91" priority="2350" stopIfTrue="1" operator="equal">
      <formula>"Vencida"</formula>
    </cfRule>
  </conditionalFormatting>
  <conditionalFormatting sqref="CT570">
    <cfRule type="cellIs" dxfId="90" priority="2351" stopIfTrue="1" operator="equal">
      <formula>"En avance"</formula>
    </cfRule>
  </conditionalFormatting>
  <conditionalFormatting sqref="CT570">
    <cfRule type="cellIs" dxfId="89" priority="2352" stopIfTrue="1" operator="equal">
      <formula>"Cumplida"</formula>
    </cfRule>
  </conditionalFormatting>
  <conditionalFormatting sqref="CN570">
    <cfRule type="cellIs" dxfId="88" priority="2353" operator="equal">
      <formula>"Vencida"</formula>
    </cfRule>
  </conditionalFormatting>
  <conditionalFormatting sqref="CN570">
    <cfRule type="cellIs" dxfId="87" priority="2354" operator="equal">
      <formula>"Sin iniciar"</formula>
    </cfRule>
  </conditionalFormatting>
  <conditionalFormatting sqref="CN570">
    <cfRule type="cellIs" dxfId="86" priority="2355" operator="equal">
      <formula>"En avance"</formula>
    </cfRule>
  </conditionalFormatting>
  <conditionalFormatting sqref="CN570">
    <cfRule type="cellIs" dxfId="85" priority="2356" operator="equal">
      <formula>"Cumplida"</formula>
    </cfRule>
  </conditionalFormatting>
  <conditionalFormatting sqref="BV571:CA571 CC571">
    <cfRule type="cellIs" dxfId="84" priority="2357" stopIfTrue="1" operator="equal">
      <formula>"Sin seguimiento"</formula>
    </cfRule>
  </conditionalFormatting>
  <conditionalFormatting sqref="BV571:CA571 CC571">
    <cfRule type="cellIs" dxfId="83" priority="2358" stopIfTrue="1" operator="equal">
      <formula>"Sin iniciar"</formula>
    </cfRule>
  </conditionalFormatting>
  <conditionalFormatting sqref="BV571:CA571 CC571">
    <cfRule type="cellIs" dxfId="82" priority="2359" stopIfTrue="1" operator="equal">
      <formula>"Vencida"</formula>
    </cfRule>
  </conditionalFormatting>
  <conditionalFormatting sqref="BV571:CA571 CC571">
    <cfRule type="cellIs" dxfId="81" priority="2360" stopIfTrue="1" operator="equal">
      <formula>"En avance"</formula>
    </cfRule>
  </conditionalFormatting>
  <conditionalFormatting sqref="BV571:CA571 CC571">
    <cfRule type="cellIs" dxfId="80" priority="2361" stopIfTrue="1" operator="equal">
      <formula>"Cumplida"</formula>
    </cfRule>
  </conditionalFormatting>
  <conditionalFormatting sqref="CQ571">
    <cfRule type="cellIs" dxfId="79" priority="2362" operator="equal">
      <formula>"Cerrado"</formula>
    </cfRule>
  </conditionalFormatting>
  <conditionalFormatting sqref="CQ571">
    <cfRule type="cellIs" dxfId="78" priority="2363" operator="equal">
      <formula>"Abierto"</formula>
    </cfRule>
  </conditionalFormatting>
  <conditionalFormatting sqref="CD571">
    <cfRule type="cellIs" dxfId="77" priority="2364" operator="equal">
      <formula>"Sin iniciar"</formula>
    </cfRule>
  </conditionalFormatting>
  <conditionalFormatting sqref="CD571">
    <cfRule type="cellIs" dxfId="76" priority="2365" operator="equal">
      <formula>"Vencida"</formula>
    </cfRule>
  </conditionalFormatting>
  <conditionalFormatting sqref="CD571">
    <cfRule type="cellIs" dxfId="75" priority="2366" operator="equal">
      <formula>"En avance"</formula>
    </cfRule>
  </conditionalFormatting>
  <conditionalFormatting sqref="CD571">
    <cfRule type="cellIs" dxfId="74" priority="2367" operator="equal">
      <formula>"Cumplida"</formula>
    </cfRule>
  </conditionalFormatting>
  <conditionalFormatting sqref="CH571">
    <cfRule type="cellIs" dxfId="73" priority="2368" stopIfTrue="1" operator="equal">
      <formula>"Sin seguimiento"</formula>
    </cfRule>
  </conditionalFormatting>
  <conditionalFormatting sqref="CH571">
    <cfRule type="cellIs" dxfId="72" priority="2369" stopIfTrue="1" operator="equal">
      <formula>"Sin iniciar"</formula>
    </cfRule>
  </conditionalFormatting>
  <conditionalFormatting sqref="CH571">
    <cfRule type="cellIs" dxfId="71" priority="2370" stopIfTrue="1" operator="equal">
      <formula>"Vencida"</formula>
    </cfRule>
  </conditionalFormatting>
  <conditionalFormatting sqref="CH571">
    <cfRule type="cellIs" dxfId="70" priority="2371" stopIfTrue="1" operator="equal">
      <formula>"En avance"</formula>
    </cfRule>
  </conditionalFormatting>
  <conditionalFormatting sqref="CH571">
    <cfRule type="cellIs" dxfId="69" priority="2372" stopIfTrue="1" operator="equal">
      <formula>"Cumplida"</formula>
    </cfRule>
  </conditionalFormatting>
  <conditionalFormatting sqref="CI571">
    <cfRule type="cellIs" dxfId="68" priority="2373" operator="equal">
      <formula>"Sin iniciar"</formula>
    </cfRule>
  </conditionalFormatting>
  <conditionalFormatting sqref="CI571">
    <cfRule type="cellIs" dxfId="67" priority="2374" operator="equal">
      <formula>"Vencida"</formula>
    </cfRule>
  </conditionalFormatting>
  <conditionalFormatting sqref="CI571">
    <cfRule type="cellIs" dxfId="66" priority="2375" operator="equal">
      <formula>"En avance"</formula>
    </cfRule>
  </conditionalFormatting>
  <conditionalFormatting sqref="CI571">
    <cfRule type="cellIs" dxfId="65" priority="2376" operator="equal">
      <formula>"Cumplida"</formula>
    </cfRule>
  </conditionalFormatting>
  <conditionalFormatting sqref="CN571">
    <cfRule type="cellIs" dxfId="64" priority="2377" operator="equal">
      <formula>"Vencida"</formula>
    </cfRule>
  </conditionalFormatting>
  <conditionalFormatting sqref="CN571">
    <cfRule type="cellIs" dxfId="63" priority="2378" operator="equal">
      <formula>"Sin iniciar"</formula>
    </cfRule>
  </conditionalFormatting>
  <conditionalFormatting sqref="CN571">
    <cfRule type="cellIs" dxfId="62" priority="2379" operator="equal">
      <formula>"En avance"</formula>
    </cfRule>
  </conditionalFormatting>
  <conditionalFormatting sqref="CN571">
    <cfRule type="cellIs" dxfId="61" priority="2380" operator="equal">
      <formula>"Cumplida"</formula>
    </cfRule>
  </conditionalFormatting>
  <conditionalFormatting sqref="BV572:CC572 BV573:BY574">
    <cfRule type="cellIs" dxfId="60" priority="2381" stopIfTrue="1" operator="equal">
      <formula>"Sin seguimiento"</formula>
    </cfRule>
  </conditionalFormatting>
  <conditionalFormatting sqref="BV572:CC572 BV573:BY574">
    <cfRule type="cellIs" dxfId="59" priority="2382" stopIfTrue="1" operator="equal">
      <formula>"Sin iniciar"</formula>
    </cfRule>
  </conditionalFormatting>
  <conditionalFormatting sqref="BV572:CC572 BV573:BY574">
    <cfRule type="cellIs" dxfId="58" priority="2383" stopIfTrue="1" operator="equal">
      <formula>"Vencida"</formula>
    </cfRule>
  </conditionalFormatting>
  <conditionalFormatting sqref="BV572:CC572 BV573:BY574">
    <cfRule type="cellIs" dxfId="57" priority="2384" stopIfTrue="1" operator="equal">
      <formula>"En avance"</formula>
    </cfRule>
  </conditionalFormatting>
  <conditionalFormatting sqref="BV572:CC572 BV573:BY574">
    <cfRule type="cellIs" dxfId="56" priority="2385" stopIfTrue="1" operator="equal">
      <formula>"Cumplida"</formula>
    </cfRule>
  </conditionalFormatting>
  <conditionalFormatting sqref="CQ572:CQ574">
    <cfRule type="cellIs" dxfId="55" priority="2386" operator="equal">
      <formula>"Cerrado"</formula>
    </cfRule>
  </conditionalFormatting>
  <conditionalFormatting sqref="CQ572:CQ574">
    <cfRule type="cellIs" dxfId="54" priority="2387" operator="equal">
      <formula>"Abierto"</formula>
    </cfRule>
  </conditionalFormatting>
  <conditionalFormatting sqref="CD572:CI574">
    <cfRule type="cellIs" dxfId="53" priority="2388" operator="equal">
      <formula>"Sin iniciar"</formula>
    </cfRule>
  </conditionalFormatting>
  <conditionalFormatting sqref="CD572:CI574">
    <cfRule type="cellIs" dxfId="52" priority="2389" operator="equal">
      <formula>"Vencida"</formula>
    </cfRule>
  </conditionalFormatting>
  <conditionalFormatting sqref="CD572:CI574">
    <cfRule type="cellIs" dxfId="51" priority="2390" operator="equal">
      <formula>"En avance"</formula>
    </cfRule>
  </conditionalFormatting>
  <conditionalFormatting sqref="CD572:CI574">
    <cfRule type="cellIs" dxfId="50" priority="2391" operator="equal">
      <formula>"Cumplida"</formula>
    </cfRule>
  </conditionalFormatting>
  <conditionalFormatting sqref="CA574 CC574">
    <cfRule type="cellIs" dxfId="49" priority="2392" stopIfTrue="1" operator="equal">
      <formula>"Sin seguimiento"</formula>
    </cfRule>
  </conditionalFormatting>
  <conditionalFormatting sqref="CA574 CC574">
    <cfRule type="cellIs" dxfId="48" priority="2393" stopIfTrue="1" operator="equal">
      <formula>"Sin iniciar"</formula>
    </cfRule>
  </conditionalFormatting>
  <conditionalFormatting sqref="CA574 CC574">
    <cfRule type="cellIs" dxfId="47" priority="2394" stopIfTrue="1" operator="equal">
      <formula>"Vencida"</formula>
    </cfRule>
  </conditionalFormatting>
  <conditionalFormatting sqref="CA574 CC574">
    <cfRule type="cellIs" dxfId="46" priority="2395" stopIfTrue="1" operator="equal">
      <formula>"En avance"</formula>
    </cfRule>
  </conditionalFormatting>
  <conditionalFormatting sqref="CA574 CC574">
    <cfRule type="cellIs" dxfId="45" priority="2396" stopIfTrue="1" operator="equal">
      <formula>"Cumplida"</formula>
    </cfRule>
  </conditionalFormatting>
  <conditionalFormatting sqref="CB574">
    <cfRule type="cellIs" dxfId="44" priority="2397" stopIfTrue="1" operator="equal">
      <formula>"Sin iniciar"</formula>
    </cfRule>
  </conditionalFormatting>
  <conditionalFormatting sqref="CB574">
    <cfRule type="cellIs" dxfId="43" priority="2398" stopIfTrue="1" operator="equal">
      <formula>"Vencida"</formula>
    </cfRule>
  </conditionalFormatting>
  <conditionalFormatting sqref="CB574">
    <cfRule type="cellIs" dxfId="42" priority="2399" stopIfTrue="1" operator="equal">
      <formula>"En avance"</formula>
    </cfRule>
  </conditionalFormatting>
  <conditionalFormatting sqref="CB574">
    <cfRule type="cellIs" dxfId="41" priority="2400" stopIfTrue="1" operator="equal">
      <formula>"Cumplida"</formula>
    </cfRule>
  </conditionalFormatting>
  <conditionalFormatting sqref="BZ574">
    <cfRule type="cellIs" dxfId="40" priority="2401" stopIfTrue="1" operator="equal">
      <formula>"Sin iniciar"</formula>
    </cfRule>
  </conditionalFormatting>
  <conditionalFormatting sqref="BZ574">
    <cfRule type="cellIs" dxfId="39" priority="2402" stopIfTrue="1" operator="equal">
      <formula>"Vencida"</formula>
    </cfRule>
  </conditionalFormatting>
  <conditionalFormatting sqref="BZ574">
    <cfRule type="cellIs" dxfId="38" priority="2403" stopIfTrue="1" operator="equal">
      <formula>"En avance"</formula>
    </cfRule>
  </conditionalFormatting>
  <conditionalFormatting sqref="BZ574">
    <cfRule type="cellIs" dxfId="37" priority="2404" stopIfTrue="1" operator="equal">
      <formula>"Cumplida"</formula>
    </cfRule>
  </conditionalFormatting>
  <conditionalFormatting sqref="CC573">
    <cfRule type="cellIs" dxfId="36" priority="2405" stopIfTrue="1" operator="equal">
      <formula>"Sin iniciar"</formula>
    </cfRule>
  </conditionalFormatting>
  <conditionalFormatting sqref="CC573">
    <cfRule type="cellIs" dxfId="35" priority="2406" stopIfTrue="1" operator="equal">
      <formula>"Vencida"</formula>
    </cfRule>
  </conditionalFormatting>
  <conditionalFormatting sqref="CC573">
    <cfRule type="cellIs" dxfId="34" priority="2407" stopIfTrue="1" operator="equal">
      <formula>"En avance"</formula>
    </cfRule>
  </conditionalFormatting>
  <conditionalFormatting sqref="CC573">
    <cfRule type="cellIs" dxfId="33" priority="2408" stopIfTrue="1" operator="equal">
      <formula>"Cumplida"</formula>
    </cfRule>
  </conditionalFormatting>
  <conditionalFormatting sqref="CN572:CN574">
    <cfRule type="cellIs" dxfId="32" priority="2409" operator="equal">
      <formula>"Vencida"</formula>
    </cfRule>
  </conditionalFormatting>
  <conditionalFormatting sqref="CN572:CN574">
    <cfRule type="cellIs" dxfId="31" priority="2410" operator="equal">
      <formula>"Sin iniciar"</formula>
    </cfRule>
  </conditionalFormatting>
  <conditionalFormatting sqref="CN572:CN574">
    <cfRule type="cellIs" dxfId="30" priority="2411" operator="equal">
      <formula>"En avance"</formula>
    </cfRule>
  </conditionalFormatting>
  <conditionalFormatting sqref="CN572:CN574">
    <cfRule type="cellIs" dxfId="29" priority="2412" operator="equal">
      <formula>"Cumplida"</formula>
    </cfRule>
  </conditionalFormatting>
  <conditionalFormatting sqref="BV575:CA575 CC575">
    <cfRule type="cellIs" dxfId="28" priority="2413" stopIfTrue="1" operator="equal">
      <formula>"Sin seguimiento"</formula>
    </cfRule>
  </conditionalFormatting>
  <conditionalFormatting sqref="BV575:CA575 CC575">
    <cfRule type="cellIs" dxfId="27" priority="2414" stopIfTrue="1" operator="equal">
      <formula>"Sin iniciar"</formula>
    </cfRule>
  </conditionalFormatting>
  <conditionalFormatting sqref="BV575:CA575 CC575">
    <cfRule type="cellIs" dxfId="26" priority="2415" stopIfTrue="1" operator="equal">
      <formula>"Vencida"</formula>
    </cfRule>
  </conditionalFormatting>
  <conditionalFormatting sqref="BV575:CA575 CC575">
    <cfRule type="cellIs" dxfId="25" priority="2416" stopIfTrue="1" operator="equal">
      <formula>"En avance"</formula>
    </cfRule>
  </conditionalFormatting>
  <conditionalFormatting sqref="BV575:CA575 CC575">
    <cfRule type="cellIs" dxfId="24" priority="2417" stopIfTrue="1" operator="equal">
      <formula>"Cumplida"</formula>
    </cfRule>
  </conditionalFormatting>
  <conditionalFormatting sqref="CQ575">
    <cfRule type="cellIs" dxfId="23" priority="2418" operator="equal">
      <formula>"Cerrado"</formula>
    </cfRule>
  </conditionalFormatting>
  <conditionalFormatting sqref="CQ575">
    <cfRule type="cellIs" dxfId="22" priority="2419" operator="equal">
      <formula>"Abierto"</formula>
    </cfRule>
  </conditionalFormatting>
  <conditionalFormatting sqref="CD575">
    <cfRule type="cellIs" dxfId="21" priority="2420" operator="equal">
      <formula>"Sin iniciar"</formula>
    </cfRule>
  </conditionalFormatting>
  <conditionalFormatting sqref="CD575">
    <cfRule type="cellIs" dxfId="20" priority="2421" operator="equal">
      <formula>"Vencida"</formula>
    </cfRule>
  </conditionalFormatting>
  <conditionalFormatting sqref="CD575">
    <cfRule type="cellIs" dxfId="19" priority="2422" operator="equal">
      <formula>"En avance"</formula>
    </cfRule>
  </conditionalFormatting>
  <conditionalFormatting sqref="CD575">
    <cfRule type="cellIs" dxfId="18" priority="2423" operator="equal">
      <formula>"Cumplida"</formula>
    </cfRule>
  </conditionalFormatting>
  <conditionalFormatting sqref="CH575">
    <cfRule type="cellIs" dxfId="17" priority="2424" stopIfTrue="1" operator="equal">
      <formula>"Sin seguimiento"</formula>
    </cfRule>
  </conditionalFormatting>
  <conditionalFormatting sqref="CH575">
    <cfRule type="cellIs" dxfId="16" priority="2425" stopIfTrue="1" operator="equal">
      <formula>"Sin iniciar"</formula>
    </cfRule>
  </conditionalFormatting>
  <conditionalFormatting sqref="CH575">
    <cfRule type="cellIs" dxfId="15" priority="2426" stopIfTrue="1" operator="equal">
      <formula>"Vencida"</formula>
    </cfRule>
  </conditionalFormatting>
  <conditionalFormatting sqref="CH575">
    <cfRule type="cellIs" dxfId="14" priority="2427" stopIfTrue="1" operator="equal">
      <formula>"En avance"</formula>
    </cfRule>
  </conditionalFormatting>
  <conditionalFormatting sqref="CH575">
    <cfRule type="cellIs" dxfId="13" priority="2428" stopIfTrue="1" operator="equal">
      <formula>"Cumplida"</formula>
    </cfRule>
  </conditionalFormatting>
  <conditionalFormatting sqref="CI575">
    <cfRule type="cellIs" dxfId="12" priority="2429" operator="equal">
      <formula>"Sin iniciar"</formula>
    </cfRule>
  </conditionalFormatting>
  <conditionalFormatting sqref="CI575">
    <cfRule type="cellIs" dxfId="11" priority="2430" operator="equal">
      <formula>"Vencida"</formula>
    </cfRule>
  </conditionalFormatting>
  <conditionalFormatting sqref="CI575">
    <cfRule type="cellIs" dxfId="10" priority="2431" operator="equal">
      <formula>"En avance"</formula>
    </cfRule>
  </conditionalFormatting>
  <conditionalFormatting sqref="CI575">
    <cfRule type="cellIs" dxfId="9" priority="2432" operator="equal">
      <formula>"Cumplida"</formula>
    </cfRule>
  </conditionalFormatting>
  <conditionalFormatting sqref="CN575">
    <cfRule type="cellIs" dxfId="8" priority="2433" operator="equal">
      <formula>"Vencida"</formula>
    </cfRule>
  </conditionalFormatting>
  <conditionalFormatting sqref="CN575">
    <cfRule type="cellIs" dxfId="7" priority="2434" operator="equal">
      <formula>"Sin iniciar"</formula>
    </cfRule>
  </conditionalFormatting>
  <conditionalFormatting sqref="CN575">
    <cfRule type="cellIs" dxfId="6" priority="2435" operator="equal">
      <formula>"En avance"</formula>
    </cfRule>
  </conditionalFormatting>
  <conditionalFormatting sqref="CN575">
    <cfRule type="cellIs" dxfId="5" priority="2436" operator="equal">
      <formula>"Cumplida"</formula>
    </cfRule>
  </conditionalFormatting>
  <conditionalFormatting sqref="CM575">
    <cfRule type="cellIs" dxfId="4" priority="2437" stopIfTrue="1" operator="equal">
      <formula>"Sin seguimiento"</formula>
    </cfRule>
  </conditionalFormatting>
  <conditionalFormatting sqref="CM575">
    <cfRule type="cellIs" dxfId="3" priority="2438" stopIfTrue="1" operator="equal">
      <formula>"Sin iniciar"</formula>
    </cfRule>
  </conditionalFormatting>
  <conditionalFormatting sqref="CM575">
    <cfRule type="cellIs" dxfId="2" priority="2439" stopIfTrue="1" operator="equal">
      <formula>"Vencida"</formula>
    </cfRule>
  </conditionalFormatting>
  <conditionalFormatting sqref="CM575">
    <cfRule type="cellIs" dxfId="1" priority="2440" stopIfTrue="1" operator="equal">
      <formula>"En avance"</formula>
    </cfRule>
  </conditionalFormatting>
  <conditionalFormatting sqref="CM575">
    <cfRule type="cellIs" dxfId="0" priority="2441" stopIfTrue="1" operator="equal">
      <formula>"Cumplida"</formula>
    </cfRule>
  </conditionalFormatting>
  <dataValidations count="14">
    <dataValidation type="list" allowBlank="1" showErrorMessage="1" sqref="H8:H199 N381 H405:H409 H419:H424 N459 H481:H498 H517:H523" xr:uid="{00000000-0002-0000-0300-000000000000}">
      <formula1>hallazgo</formula1>
    </dataValidation>
    <dataValidation type="custom" allowBlank="1" showInputMessage="1" prompt="Cualquier contenido Maximo 390 Caracteres -  Registre CAUSA contenida en Inf de Auditoría(Suscripción), ó q se encuentra en Plan ya suscrito(Avance o Seguimiento) SI SUPERA 390 CARACTERES, RESÚMALA. Insterte tantas filas como ACTIVIDADES sean." sqref="J170 J264:J271 J355:J358" xr:uid="{00000000-0002-0000-0300-000001000000}">
      <formula1>AND(GTE(LEN(J170),MIN((0),(390))),LTE(LEN(J170),MAX((0),(390))))</formula1>
    </dataValidation>
    <dataValidation type="decimal" allowBlank="1" showInputMessage="1" showErrorMessage="1" prompt="Escriba un número en esta casilla -  Registre EN NÚMERO la cantidad, Volumen o tamaño de la actividad (en unidades o porcentajes).  Ej.: Si en col. 28 registró INFORMES y son 5 informes, aquí se registra el número 5." sqref="O170 O264:O271 O355" xr:uid="{00000000-0002-0000-0300-000002000000}">
      <formula1>-9223372036854760000</formula1>
      <formula2>9223372036854760000</formula2>
    </dataValidation>
    <dataValidation type="list" allowBlank="1" showErrorMessage="1" sqref="L8:L199 L571" xr:uid="{00000000-0002-0000-0300-000003000000}">
      <formula1>accion</formula1>
    </dataValidation>
    <dataValidation type="date" allowBlank="1" showInputMessage="1" prompt="Ingrese una fecha (AAAA/MM/DD) -  Registre la FECHA PROGRAMADA para el inicio de la actividad. (FORMATO AAAA/MM/DD)" sqref="S170:T170 S264:T271 S355:T358" xr:uid="{00000000-0002-0000-0300-000004000000}">
      <formula1>1900/1/1</formula1>
      <formula2>3000/1/1</formula2>
    </dataValidation>
    <dataValidation type="list" allowBlank="1" showErrorMessage="1" sqref="BD8:BE157 AC158:AD199 BG158:BH199" xr:uid="{00000000-0002-0000-0300-000005000000}">
      <formula1>eficacia</formula1>
    </dataValidation>
    <dataValidation type="custom" allowBlank="1" showInputMessage="1" prompt="Cualquier contenido Maximo 390 Caracteres -  Registre DE MANERA BREVE las actividades a desarrollar para el cumplimiento de la Acción  de mejoramiento.  Insterte UNA FILA  por ACTIVIDAD. (MÁX. 390 CARACTERES)" sqref="M170 M264:M271" xr:uid="{00000000-0002-0000-0300-000006000000}">
      <formula1>AND(GTE(LEN(M170),MIN((0),(390))),LTE(LEN(M170),MAX((0),(390))))</formula1>
    </dataValidation>
    <dataValidation type="list" allowBlank="1" showErrorMessage="1" sqref="AE8:AE157 AM8:AM157 AU8:AU157 BC8:BC157 AB158:AB199 AP158:AP199 AX158:AX199 BF158:BF199 AE200:AE324 AM200:AM324 AU200:AU324 AX333:AX340 BF333:BF340 AX342:AX347 BF342:BF347 AE348:AE381 AM348:AM381 AU348:AU381 AU384 AE430:AE459 AM430:AM459 AU430:AU459" xr:uid="{00000000-0002-0000-0300-000007000000}">
      <formula1>estadoaccion</formula1>
    </dataValidation>
    <dataValidation type="list" allowBlank="1" showErrorMessage="1" sqref="C8:C199" xr:uid="{00000000-0002-0000-0300-000008000000}">
      <formula1>Origen</formula1>
    </dataValidation>
    <dataValidation type="list" allowBlank="1" showErrorMessage="1" sqref="BF8:BF157 AE158:AE199 BI158:BI199 BI333:BI347" xr:uid="{00000000-0002-0000-0300-000009000000}">
      <formula1>ehallazgo</formula1>
    </dataValidation>
    <dataValidation type="custom" allowBlank="1" showInputMessage="1" prompt="Cualquier contenido Maximo 390 Caracteres -  Registre DE MANERA BREVE la Unidad de Medida de la actividad. (Ej.: Informes, jornadas de capacitación, etc.) (MÁX. 390 CARACTERES)" sqref="P170 P264:P271" xr:uid="{00000000-0002-0000-0300-00000A000000}">
      <formula1>AND(GTE(LEN(P170),MIN((0),(390))),LTE(LEN(P170),MAX((0),(390))))</formula1>
    </dataValidation>
    <dataValidation type="list" allowBlank="1" showErrorMessage="1" sqref="Q8:Q138" xr:uid="{00000000-0002-0000-0300-00000B000000}">
      <formula1>proceso</formula1>
    </dataValidation>
    <dataValidation type="list" allowBlank="1" showErrorMessage="1" sqref="U8:U332 U348:U383 U401 U403 U425" xr:uid="{00000000-0002-0000-0300-00000C000000}">
      <formula1>modifica</formula1>
    </dataValidation>
    <dataValidation type="list" allowBlank="1" showErrorMessage="1" sqref="CD426:CD429 CD430:CI436 CD437 CI437 CD438:CI442 CD443 CD444:CI478 CD479 CI479 CD480:CI481 CD482 CI482 CD483:CI493 CD494 CI494 CD495:CI513 CD514 CI514 CD515:CI522 CD523 CI523 CD524:CI543 CD544:CE544 CI544 CD545:CI546 CD547:CD548 CI547:CI548 CD549:CI554 CD555:CD556 CI555:CI556 CD557:CI558 CD559:CD561 CI559:CI561 CD562:CI565 CD566:CD569 CI566:CI569 CD570:CI570 CD571 CI571 CD572:CI574 CD575 CI575 CN430:CN575" xr:uid="{00000000-0002-0000-0300-00000D000000}">
      <formula1>"Cumplida,En avance,Vencida,Sin iniciar"</formula1>
    </dataValidation>
  </dataValidations>
  <pageMargins left="0.39370078740157483" right="0.27559055118110237" top="0.74803149606299213" bottom="0.74803149606299213" header="0" footer="0"/>
  <pageSetup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000"/>
  <sheetViews>
    <sheetView workbookViewId="0">
      <selection activeCell="F29" sqref="F29"/>
    </sheetView>
  </sheetViews>
  <sheetFormatPr baseColWidth="10" defaultColWidth="14.42578125" defaultRowHeight="15" customHeight="1"/>
  <cols>
    <col min="1" max="1" width="29.5703125" customWidth="1"/>
    <col min="2" max="2" width="13.7109375" customWidth="1"/>
    <col min="3" max="26" width="10.7109375" customWidth="1"/>
  </cols>
  <sheetData>
    <row r="1" spans="1:3" ht="14.25" customHeight="1">
      <c r="A1" s="973" t="s">
        <v>41</v>
      </c>
      <c r="B1" s="992" t="s">
        <v>8163</v>
      </c>
    </row>
    <row r="2" spans="1:3" ht="14.25" customHeight="1">
      <c r="A2" s="979" t="s">
        <v>2521</v>
      </c>
      <c r="B2" s="982">
        <v>2</v>
      </c>
    </row>
    <row r="3" spans="1:3" ht="14.25" customHeight="1">
      <c r="A3" s="983" t="s">
        <v>109</v>
      </c>
      <c r="B3" s="985">
        <v>88</v>
      </c>
    </row>
    <row r="4" spans="1:3" ht="14.25" customHeight="1">
      <c r="A4" s="983" t="s">
        <v>696</v>
      </c>
      <c r="B4" s="985">
        <v>62</v>
      </c>
      <c r="C4" s="800"/>
    </row>
    <row r="5" spans="1:3" ht="14.25" customHeight="1">
      <c r="A5" s="983" t="s">
        <v>167</v>
      </c>
      <c r="B5" s="985">
        <v>56</v>
      </c>
    </row>
    <row r="6" spans="1:3" ht="14.25" customHeight="1">
      <c r="A6" s="983" t="s">
        <v>475</v>
      </c>
      <c r="B6" s="985">
        <v>9</v>
      </c>
    </row>
    <row r="7" spans="1:3" ht="14.25" customHeight="1">
      <c r="A7" s="983" t="s">
        <v>533</v>
      </c>
      <c r="B7" s="985">
        <v>30</v>
      </c>
    </row>
    <row r="8" spans="1:3" ht="14.25" customHeight="1">
      <c r="A8" s="983" t="s">
        <v>3378</v>
      </c>
      <c r="B8" s="985">
        <v>11</v>
      </c>
    </row>
    <row r="9" spans="1:3" ht="14.25" customHeight="1">
      <c r="A9" s="983" t="s">
        <v>318</v>
      </c>
      <c r="B9" s="985">
        <v>52</v>
      </c>
    </row>
    <row r="10" spans="1:3" ht="14.25" customHeight="1">
      <c r="A10" s="983" t="s">
        <v>391</v>
      </c>
      <c r="B10" s="985">
        <v>94</v>
      </c>
    </row>
    <row r="11" spans="1:3" ht="14.25" customHeight="1">
      <c r="A11" s="983" t="s">
        <v>1025</v>
      </c>
      <c r="B11" s="985">
        <v>16</v>
      </c>
    </row>
    <row r="12" spans="1:3" ht="14.25" customHeight="1">
      <c r="A12" s="983" t="s">
        <v>954</v>
      </c>
      <c r="B12" s="985">
        <v>65</v>
      </c>
    </row>
    <row r="13" spans="1:3" ht="14.25" customHeight="1">
      <c r="A13" s="983" t="s">
        <v>2221</v>
      </c>
      <c r="B13" s="985">
        <v>8</v>
      </c>
    </row>
    <row r="14" spans="1:3" ht="14.25" customHeight="1">
      <c r="A14" s="983" t="s">
        <v>1210</v>
      </c>
      <c r="B14" s="985">
        <v>25</v>
      </c>
    </row>
    <row r="15" spans="1:3" ht="14.25" customHeight="1">
      <c r="A15" s="983" t="s">
        <v>8169</v>
      </c>
      <c r="B15" s="985"/>
    </row>
    <row r="16" spans="1:3" ht="14.25" customHeight="1">
      <c r="A16" s="986" t="s">
        <v>8167</v>
      </c>
      <c r="B16" s="989">
        <v>518</v>
      </c>
    </row>
    <row r="17" spans="2:2" ht="14.25" customHeight="1">
      <c r="B17" s="460"/>
    </row>
    <row r="18" spans="2:2" ht="14.25" customHeight="1"/>
    <row r="19" spans="2:2" ht="14.25" customHeight="1"/>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000"/>
  <sheetViews>
    <sheetView workbookViewId="0">
      <selection activeCell="B5" sqref="B5"/>
    </sheetView>
  </sheetViews>
  <sheetFormatPr baseColWidth="10" defaultColWidth="14.42578125" defaultRowHeight="15" customHeight="1"/>
  <cols>
    <col min="1" max="1" width="34" customWidth="1"/>
    <col min="2" max="2" width="29.85546875" customWidth="1"/>
    <col min="3" max="26" width="10.7109375" customWidth="1"/>
  </cols>
  <sheetData>
    <row r="1" spans="1:2" ht="14.25" customHeight="1">
      <c r="A1" s="460" t="s">
        <v>29</v>
      </c>
      <c r="B1" s="799" t="s">
        <v>8164</v>
      </c>
    </row>
    <row r="2" spans="1:2" ht="14.25" customHeight="1"/>
    <row r="3" spans="1:2" ht="14.25" customHeight="1">
      <c r="A3" s="460" t="s">
        <v>8165</v>
      </c>
      <c r="B3" s="799" t="s">
        <v>8166</v>
      </c>
    </row>
    <row r="4" spans="1:2" ht="14.25" customHeight="1">
      <c r="A4" s="801" t="s">
        <v>1322</v>
      </c>
      <c r="B4" s="460">
        <v>26</v>
      </c>
    </row>
    <row r="5" spans="1:2" ht="14.25" customHeight="1">
      <c r="A5" s="801" t="s">
        <v>146</v>
      </c>
      <c r="B5" s="460">
        <v>24</v>
      </c>
    </row>
    <row r="6" spans="1:2" ht="14.25" customHeight="1">
      <c r="A6" s="801" t="s">
        <v>172</v>
      </c>
      <c r="B6" s="460">
        <v>2</v>
      </c>
    </row>
    <row r="7" spans="1:2" ht="14.25" customHeight="1">
      <c r="A7" s="801" t="s">
        <v>109</v>
      </c>
      <c r="B7" s="460">
        <v>40</v>
      </c>
    </row>
    <row r="8" spans="1:2" ht="14.25" customHeight="1">
      <c r="A8" s="801" t="s">
        <v>146</v>
      </c>
      <c r="B8" s="460">
        <v>33</v>
      </c>
    </row>
    <row r="9" spans="1:2" ht="14.25" customHeight="1">
      <c r="A9" s="801" t="s">
        <v>106</v>
      </c>
      <c r="B9" s="460">
        <v>7</v>
      </c>
    </row>
    <row r="10" spans="1:2" ht="14.25" customHeight="1">
      <c r="A10" s="801" t="s">
        <v>696</v>
      </c>
      <c r="B10" s="460">
        <v>1</v>
      </c>
    </row>
    <row r="11" spans="1:2" ht="14.25" customHeight="1">
      <c r="A11" s="801" t="s">
        <v>146</v>
      </c>
      <c r="B11" s="460">
        <v>1</v>
      </c>
    </row>
    <row r="12" spans="1:2" ht="14.25" customHeight="1">
      <c r="A12" s="801" t="s">
        <v>167</v>
      </c>
      <c r="B12" s="460">
        <v>4</v>
      </c>
    </row>
    <row r="13" spans="1:2" ht="14.25" customHeight="1">
      <c r="A13" s="801" t="s">
        <v>146</v>
      </c>
      <c r="B13" s="460">
        <v>4</v>
      </c>
    </row>
    <row r="14" spans="1:2" ht="14.25" customHeight="1">
      <c r="A14" s="801" t="s">
        <v>475</v>
      </c>
      <c r="B14" s="460">
        <v>2</v>
      </c>
    </row>
    <row r="15" spans="1:2" ht="14.25" customHeight="1">
      <c r="A15" s="801" t="s">
        <v>146</v>
      </c>
      <c r="B15" s="460">
        <v>1</v>
      </c>
    </row>
    <row r="16" spans="1:2" ht="14.25" customHeight="1">
      <c r="A16" s="801" t="s">
        <v>172</v>
      </c>
      <c r="B16" s="460">
        <v>1</v>
      </c>
    </row>
    <row r="17" spans="1:2" ht="14.25" customHeight="1">
      <c r="A17" s="801" t="s">
        <v>4225</v>
      </c>
      <c r="B17" s="460">
        <v>3</v>
      </c>
    </row>
    <row r="18" spans="1:2" ht="14.25" customHeight="1">
      <c r="A18" s="801" t="s">
        <v>146</v>
      </c>
      <c r="B18" s="460">
        <v>3</v>
      </c>
    </row>
    <row r="19" spans="1:2" ht="14.25" customHeight="1">
      <c r="A19" s="801" t="s">
        <v>391</v>
      </c>
      <c r="B19" s="460">
        <v>29</v>
      </c>
    </row>
    <row r="20" spans="1:2" ht="14.25" customHeight="1">
      <c r="A20" s="801" t="s">
        <v>146</v>
      </c>
      <c r="B20" s="460">
        <v>23</v>
      </c>
    </row>
    <row r="21" spans="1:2" ht="14.25" customHeight="1">
      <c r="A21" s="801" t="s">
        <v>172</v>
      </c>
      <c r="B21" s="460">
        <v>2</v>
      </c>
    </row>
    <row r="22" spans="1:2" ht="14.25" customHeight="1">
      <c r="A22" s="801" t="s">
        <v>2356</v>
      </c>
      <c r="B22" s="460">
        <v>3</v>
      </c>
    </row>
    <row r="23" spans="1:2" ht="14.25" customHeight="1">
      <c r="A23" s="801" t="s">
        <v>106</v>
      </c>
      <c r="B23" s="460">
        <v>1</v>
      </c>
    </row>
    <row r="24" spans="1:2" ht="14.25" customHeight="1">
      <c r="A24" s="801" t="s">
        <v>2221</v>
      </c>
      <c r="B24" s="460">
        <v>2</v>
      </c>
    </row>
    <row r="25" spans="1:2" ht="14.25" customHeight="1">
      <c r="A25" s="801" t="s">
        <v>146</v>
      </c>
      <c r="B25" s="460">
        <v>1</v>
      </c>
    </row>
    <row r="26" spans="1:2" ht="14.25" customHeight="1">
      <c r="A26" s="801" t="s">
        <v>2356</v>
      </c>
      <c r="B26" s="460">
        <v>1</v>
      </c>
    </row>
    <row r="27" spans="1:2" ht="14.25" customHeight="1">
      <c r="A27" s="801" t="s">
        <v>8167</v>
      </c>
      <c r="B27" s="460">
        <v>107</v>
      </c>
    </row>
    <row r="28" spans="1:2" ht="14.25" customHeight="1"/>
    <row r="29" spans="1:2" ht="14.25" customHeight="1"/>
    <row r="30" spans="1:2" ht="14.25" customHeight="1"/>
    <row r="31" spans="1:2" ht="14.25" customHeight="1"/>
    <row r="32" spans="1: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baseColWidth="10" defaultColWidth="14.42578125" defaultRowHeight="15" customHeight="1"/>
  <cols>
    <col min="1" max="1" width="34.85546875" customWidth="1"/>
    <col min="2" max="2" width="25.140625" customWidth="1"/>
    <col min="3" max="3" width="11.5703125" customWidth="1"/>
    <col min="4" max="6" width="14.42578125" customWidth="1"/>
    <col min="7" max="26" width="11.42578125" customWidth="1"/>
  </cols>
  <sheetData>
    <row r="1" spans="1:26" ht="13.5" customHeight="1">
      <c r="A1" s="503"/>
      <c r="B1" s="503"/>
      <c r="C1" s="503"/>
      <c r="D1" s="503"/>
      <c r="E1" s="503"/>
      <c r="F1" s="503"/>
      <c r="G1" s="503"/>
      <c r="H1" s="503"/>
      <c r="I1" s="503"/>
      <c r="J1" s="503"/>
      <c r="K1" s="503"/>
      <c r="L1" s="503"/>
      <c r="M1" s="503"/>
      <c r="N1" s="503"/>
      <c r="O1" s="503"/>
      <c r="P1" s="503"/>
      <c r="Q1" s="503"/>
      <c r="R1" s="503"/>
      <c r="S1" s="503"/>
      <c r="T1" s="503"/>
      <c r="U1" s="503"/>
      <c r="V1" s="503"/>
      <c r="W1" s="503"/>
      <c r="X1" s="503"/>
      <c r="Y1" s="503"/>
      <c r="Z1" s="503"/>
    </row>
    <row r="2" spans="1:26" ht="13.5" customHeight="1">
      <c r="A2" s="990" t="s">
        <v>47</v>
      </c>
      <c r="B2" s="991">
        <v>44681</v>
      </c>
      <c r="C2" s="503"/>
      <c r="D2" s="503"/>
      <c r="E2" s="503"/>
      <c r="F2" s="503"/>
      <c r="G2" s="503"/>
      <c r="H2" s="503"/>
      <c r="I2" s="503"/>
      <c r="J2" s="503"/>
      <c r="K2" s="503"/>
      <c r="L2" s="503"/>
      <c r="M2" s="503"/>
      <c r="N2" s="503"/>
      <c r="O2" s="503"/>
      <c r="P2" s="503"/>
      <c r="Q2" s="503"/>
      <c r="R2" s="503"/>
      <c r="S2" s="503"/>
      <c r="T2" s="503"/>
      <c r="U2" s="503"/>
      <c r="V2" s="503"/>
      <c r="W2" s="503"/>
      <c r="X2" s="503"/>
      <c r="Y2" s="503"/>
      <c r="Z2" s="503"/>
    </row>
    <row r="3" spans="1:26" ht="13.5" customHeight="1">
      <c r="A3" s="503"/>
      <c r="B3" s="503"/>
      <c r="C3" s="503"/>
      <c r="D3" s="503"/>
      <c r="E3" s="503"/>
      <c r="F3" s="503"/>
      <c r="G3" s="503"/>
      <c r="H3" s="503"/>
      <c r="I3" s="503"/>
      <c r="J3" s="503"/>
      <c r="K3" s="503"/>
      <c r="L3" s="503"/>
      <c r="M3" s="503"/>
      <c r="N3" s="503"/>
      <c r="O3" s="503"/>
      <c r="P3" s="503"/>
      <c r="Q3" s="503"/>
      <c r="R3" s="503"/>
      <c r="S3" s="503"/>
      <c r="T3" s="503"/>
      <c r="U3" s="503"/>
      <c r="V3" s="503"/>
      <c r="W3" s="503"/>
      <c r="X3" s="503"/>
      <c r="Y3" s="503"/>
      <c r="Z3" s="503"/>
    </row>
    <row r="4" spans="1:26" ht="13.5" customHeight="1">
      <c r="A4" s="973" t="s">
        <v>8168</v>
      </c>
      <c r="B4" s="973" t="s">
        <v>84</v>
      </c>
      <c r="C4" s="974"/>
      <c r="D4" s="974"/>
      <c r="E4" s="975"/>
      <c r="F4" s="503"/>
      <c r="G4" s="503"/>
      <c r="H4" s="503"/>
      <c r="I4" s="503"/>
      <c r="J4" s="503"/>
      <c r="K4" s="503"/>
      <c r="L4" s="503"/>
      <c r="M4" s="503"/>
      <c r="N4" s="503"/>
      <c r="O4" s="503"/>
      <c r="P4" s="503"/>
      <c r="Q4" s="503"/>
      <c r="R4" s="503"/>
      <c r="S4" s="503"/>
      <c r="T4" s="503"/>
      <c r="U4" s="503"/>
      <c r="V4" s="503"/>
      <c r="W4" s="503"/>
      <c r="X4" s="503"/>
      <c r="Y4" s="503"/>
      <c r="Z4" s="503"/>
    </row>
    <row r="5" spans="1:26" ht="13.5" customHeight="1">
      <c r="A5" s="973" t="s">
        <v>41</v>
      </c>
      <c r="B5" s="976" t="s">
        <v>257</v>
      </c>
      <c r="C5" s="977" t="s">
        <v>133</v>
      </c>
      <c r="D5" s="977" t="s">
        <v>8169</v>
      </c>
      <c r="E5" s="978" t="s">
        <v>8167</v>
      </c>
      <c r="F5" s="503"/>
      <c r="G5" s="503"/>
      <c r="H5" s="503"/>
      <c r="I5" s="503"/>
      <c r="J5" s="503"/>
      <c r="K5" s="503"/>
      <c r="L5" s="503"/>
      <c r="M5" s="503"/>
      <c r="N5" s="503"/>
      <c r="O5" s="503"/>
      <c r="P5" s="503"/>
      <c r="Q5" s="503"/>
      <c r="R5" s="503"/>
      <c r="S5" s="503"/>
      <c r="T5" s="503"/>
      <c r="U5" s="503"/>
      <c r="V5" s="503"/>
      <c r="W5" s="503"/>
      <c r="X5" s="503"/>
      <c r="Y5" s="503"/>
      <c r="Z5" s="503"/>
    </row>
    <row r="6" spans="1:26" ht="13.5" customHeight="1">
      <c r="A6" s="979" t="s">
        <v>109</v>
      </c>
      <c r="B6" s="980"/>
      <c r="C6" s="981">
        <v>24</v>
      </c>
      <c r="D6" s="981"/>
      <c r="E6" s="982">
        <v>24</v>
      </c>
      <c r="F6" s="503"/>
      <c r="G6" s="503"/>
      <c r="H6" s="503"/>
      <c r="I6" s="503"/>
      <c r="J6" s="503"/>
      <c r="K6" s="503"/>
      <c r="L6" s="503"/>
      <c r="M6" s="503"/>
      <c r="N6" s="503"/>
      <c r="O6" s="503"/>
      <c r="P6" s="503"/>
      <c r="Q6" s="503"/>
      <c r="R6" s="503"/>
      <c r="S6" s="503"/>
      <c r="T6" s="503"/>
      <c r="U6" s="503"/>
      <c r="V6" s="503"/>
      <c r="W6" s="503"/>
      <c r="X6" s="503"/>
      <c r="Y6" s="503"/>
      <c r="Z6" s="503"/>
    </row>
    <row r="7" spans="1:26" ht="13.5" customHeight="1">
      <c r="A7" s="983" t="s">
        <v>696</v>
      </c>
      <c r="B7" s="984"/>
      <c r="C7" s="803">
        <v>1</v>
      </c>
      <c r="D7" s="803"/>
      <c r="E7" s="985">
        <v>1</v>
      </c>
      <c r="F7" s="503"/>
      <c r="G7" s="503"/>
      <c r="H7" s="503"/>
      <c r="I7" s="503"/>
      <c r="J7" s="503"/>
      <c r="K7" s="503"/>
      <c r="L7" s="503"/>
      <c r="M7" s="503"/>
      <c r="N7" s="503"/>
      <c r="O7" s="503"/>
      <c r="P7" s="503"/>
      <c r="Q7" s="503"/>
      <c r="R7" s="503"/>
      <c r="S7" s="503"/>
      <c r="T7" s="503"/>
      <c r="U7" s="503"/>
      <c r="V7" s="503"/>
      <c r="W7" s="503"/>
      <c r="X7" s="503"/>
      <c r="Y7" s="503"/>
      <c r="Z7" s="503"/>
    </row>
    <row r="8" spans="1:26" ht="13.5" customHeight="1">
      <c r="A8" s="983" t="s">
        <v>533</v>
      </c>
      <c r="B8" s="984"/>
      <c r="C8" s="803"/>
      <c r="D8" s="803"/>
      <c r="E8" s="985"/>
      <c r="F8" s="503"/>
      <c r="G8" s="503"/>
      <c r="H8" s="503"/>
      <c r="I8" s="503"/>
      <c r="J8" s="503"/>
      <c r="K8" s="503"/>
      <c r="L8" s="503"/>
      <c r="M8" s="503"/>
      <c r="N8" s="503"/>
      <c r="O8" s="503"/>
      <c r="P8" s="503"/>
      <c r="Q8" s="503"/>
      <c r="R8" s="503"/>
      <c r="S8" s="503"/>
      <c r="T8" s="503"/>
      <c r="U8" s="503"/>
      <c r="V8" s="503"/>
      <c r="W8" s="503"/>
      <c r="X8" s="503"/>
      <c r="Y8" s="503"/>
      <c r="Z8" s="503"/>
    </row>
    <row r="9" spans="1:26" ht="13.5" customHeight="1">
      <c r="A9" s="983" t="s">
        <v>318</v>
      </c>
      <c r="B9" s="984">
        <v>2</v>
      </c>
      <c r="C9" s="803">
        <v>10</v>
      </c>
      <c r="D9" s="803"/>
      <c r="E9" s="985">
        <v>12</v>
      </c>
      <c r="F9" s="503"/>
      <c r="G9" s="503"/>
      <c r="H9" s="503"/>
      <c r="I9" s="503"/>
      <c r="J9" s="503"/>
      <c r="K9" s="503"/>
      <c r="L9" s="503"/>
      <c r="M9" s="503"/>
      <c r="N9" s="503"/>
      <c r="O9" s="503"/>
      <c r="P9" s="503"/>
      <c r="Q9" s="503"/>
      <c r="R9" s="503"/>
      <c r="S9" s="503"/>
      <c r="T9" s="503"/>
      <c r="U9" s="503"/>
      <c r="V9" s="503"/>
      <c r="W9" s="503"/>
      <c r="X9" s="503"/>
      <c r="Y9" s="503"/>
      <c r="Z9" s="503"/>
    </row>
    <row r="10" spans="1:26" ht="13.5" customHeight="1">
      <c r="A10" s="983" t="s">
        <v>391</v>
      </c>
      <c r="B10" s="984"/>
      <c r="C10" s="803"/>
      <c r="D10" s="803"/>
      <c r="E10" s="985"/>
      <c r="F10" s="503"/>
      <c r="G10" s="503"/>
      <c r="H10" s="503"/>
      <c r="I10" s="503"/>
      <c r="J10" s="503"/>
      <c r="K10" s="503"/>
      <c r="L10" s="503"/>
      <c r="M10" s="503"/>
      <c r="N10" s="503"/>
      <c r="O10" s="503"/>
      <c r="P10" s="503"/>
      <c r="Q10" s="503"/>
      <c r="R10" s="503"/>
      <c r="S10" s="503"/>
      <c r="T10" s="503"/>
      <c r="U10" s="503"/>
      <c r="V10" s="503"/>
      <c r="W10" s="503"/>
      <c r="X10" s="503"/>
      <c r="Y10" s="503"/>
      <c r="Z10" s="503"/>
    </row>
    <row r="11" spans="1:26" ht="13.5" customHeight="1">
      <c r="A11" s="983" t="s">
        <v>1025</v>
      </c>
      <c r="B11" s="984"/>
      <c r="C11" s="803">
        <v>3</v>
      </c>
      <c r="D11" s="803"/>
      <c r="E11" s="985">
        <v>3</v>
      </c>
      <c r="F11" s="503"/>
      <c r="G11" s="503"/>
      <c r="H11" s="503"/>
      <c r="I11" s="503"/>
      <c r="J11" s="503"/>
      <c r="K11" s="503"/>
      <c r="L11" s="503"/>
      <c r="M11" s="503"/>
      <c r="N11" s="503"/>
      <c r="O11" s="503"/>
      <c r="P11" s="503"/>
      <c r="Q11" s="503"/>
      <c r="R11" s="503"/>
      <c r="S11" s="503"/>
      <c r="T11" s="503"/>
      <c r="U11" s="503"/>
      <c r="V11" s="503"/>
      <c r="W11" s="503"/>
      <c r="X11" s="503"/>
      <c r="Y11" s="503"/>
      <c r="Z11" s="503"/>
    </row>
    <row r="12" spans="1:26" ht="13.5" customHeight="1">
      <c r="A12" s="983" t="s">
        <v>1210</v>
      </c>
      <c r="B12" s="984"/>
      <c r="C12" s="803">
        <v>6</v>
      </c>
      <c r="D12" s="803"/>
      <c r="E12" s="985">
        <v>6</v>
      </c>
      <c r="F12" s="503"/>
      <c r="G12" s="503"/>
      <c r="H12" s="503"/>
      <c r="I12" s="503"/>
      <c r="J12" s="503"/>
      <c r="K12" s="503"/>
      <c r="L12" s="503"/>
      <c r="M12" s="503"/>
      <c r="N12" s="503"/>
      <c r="O12" s="503"/>
      <c r="P12" s="503"/>
      <c r="Q12" s="503"/>
      <c r="R12" s="503"/>
      <c r="S12" s="503"/>
      <c r="T12" s="503"/>
      <c r="U12" s="503"/>
      <c r="V12" s="503"/>
      <c r="W12" s="503"/>
      <c r="X12" s="503"/>
      <c r="Y12" s="503"/>
      <c r="Z12" s="503"/>
    </row>
    <row r="13" spans="1:26" ht="13.5" customHeight="1">
      <c r="A13" s="986" t="s">
        <v>8167</v>
      </c>
      <c r="B13" s="987">
        <v>2</v>
      </c>
      <c r="C13" s="988">
        <v>44</v>
      </c>
      <c r="D13" s="988"/>
      <c r="E13" s="989">
        <v>46</v>
      </c>
      <c r="F13" s="503"/>
      <c r="G13" s="503"/>
      <c r="H13" s="503"/>
      <c r="I13" s="503"/>
      <c r="J13" s="503"/>
      <c r="K13" s="503"/>
      <c r="L13" s="503"/>
      <c r="M13" s="503"/>
      <c r="N13" s="503"/>
      <c r="O13" s="503"/>
      <c r="P13" s="503"/>
      <c r="Q13" s="503"/>
      <c r="R13" s="503"/>
      <c r="S13" s="503"/>
      <c r="T13" s="503"/>
      <c r="U13" s="503"/>
      <c r="V13" s="503"/>
      <c r="W13" s="503"/>
      <c r="X13" s="503"/>
      <c r="Y13" s="503"/>
      <c r="Z13" s="503"/>
    </row>
    <row r="14" spans="1:26" ht="13.5" customHeight="1">
      <c r="A14" s="802"/>
      <c r="B14" s="503"/>
      <c r="C14" s="503"/>
      <c r="D14" s="503"/>
      <c r="E14" s="503"/>
      <c r="F14" s="503"/>
      <c r="G14" s="503"/>
      <c r="H14" s="503"/>
      <c r="I14" s="503"/>
      <c r="J14" s="503"/>
      <c r="K14" s="503"/>
      <c r="L14" s="503"/>
      <c r="M14" s="503"/>
      <c r="N14" s="503"/>
      <c r="O14" s="503"/>
      <c r="P14" s="503"/>
      <c r="Q14" s="503"/>
      <c r="R14" s="503"/>
      <c r="S14" s="503"/>
      <c r="T14" s="503"/>
      <c r="U14" s="503"/>
      <c r="V14" s="503"/>
      <c r="W14" s="503"/>
      <c r="X14" s="503"/>
      <c r="Y14" s="503"/>
      <c r="Z14" s="503"/>
    </row>
    <row r="15" spans="1:26" ht="13.5" customHeight="1">
      <c r="A15" s="802"/>
      <c r="B15" s="503"/>
      <c r="C15" s="503"/>
      <c r="D15" s="503"/>
      <c r="E15" s="503"/>
      <c r="F15" s="503"/>
      <c r="G15" s="503"/>
      <c r="H15" s="503"/>
      <c r="I15" s="503"/>
      <c r="J15" s="503"/>
      <c r="K15" s="503"/>
      <c r="L15" s="503"/>
      <c r="M15" s="503"/>
      <c r="N15" s="503"/>
      <c r="O15" s="503"/>
      <c r="P15" s="503"/>
      <c r="Q15" s="503"/>
      <c r="R15" s="503"/>
      <c r="S15" s="503"/>
      <c r="T15" s="503"/>
      <c r="U15" s="503"/>
      <c r="V15" s="503"/>
      <c r="W15" s="503"/>
      <c r="X15" s="503"/>
      <c r="Y15" s="503"/>
      <c r="Z15" s="503"/>
    </row>
    <row r="16" spans="1:26" ht="13.5" customHeight="1">
      <c r="A16" s="802"/>
      <c r="B16" s="503"/>
      <c r="C16" s="503"/>
      <c r="D16" s="503"/>
      <c r="E16" s="503"/>
      <c r="F16" s="503"/>
      <c r="G16" s="503"/>
      <c r="H16" s="503"/>
      <c r="I16" s="503"/>
      <c r="J16" s="503"/>
      <c r="K16" s="503"/>
      <c r="L16" s="503"/>
      <c r="M16" s="503"/>
      <c r="N16" s="503"/>
      <c r="O16" s="503"/>
      <c r="P16" s="503"/>
      <c r="Q16" s="503"/>
      <c r="R16" s="503"/>
      <c r="S16" s="503"/>
      <c r="T16" s="503"/>
      <c r="U16" s="503"/>
      <c r="V16" s="503"/>
      <c r="W16" s="503"/>
      <c r="X16" s="503"/>
      <c r="Y16" s="503"/>
      <c r="Z16" s="503"/>
    </row>
    <row r="17" spans="1:26" ht="13.5" customHeight="1">
      <c r="A17" s="503"/>
      <c r="B17" s="503"/>
      <c r="C17" s="503"/>
      <c r="D17" s="503"/>
      <c r="E17" s="503"/>
      <c r="F17" s="503"/>
      <c r="G17" s="503"/>
      <c r="H17" s="503"/>
      <c r="I17" s="503"/>
      <c r="J17" s="503"/>
      <c r="K17" s="503"/>
      <c r="L17" s="503"/>
      <c r="M17" s="503"/>
      <c r="N17" s="503"/>
      <c r="O17" s="503"/>
      <c r="P17" s="503"/>
      <c r="Q17" s="503"/>
      <c r="R17" s="503"/>
      <c r="S17" s="503"/>
      <c r="T17" s="503"/>
      <c r="U17" s="503"/>
      <c r="V17" s="503"/>
      <c r="W17" s="503"/>
      <c r="X17" s="503"/>
      <c r="Y17" s="503"/>
      <c r="Z17" s="503"/>
    </row>
    <row r="18" spans="1:26" ht="13.5" customHeight="1">
      <c r="A18" s="503"/>
      <c r="B18" s="503"/>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503"/>
    </row>
    <row r="19" spans="1:26" ht="13.5" customHeight="1">
      <c r="A19" s="503"/>
      <c r="B19" s="503"/>
      <c r="C19" s="503"/>
      <c r="D19" s="503"/>
      <c r="E19" s="503"/>
      <c r="F19" s="503"/>
      <c r="G19" s="503"/>
      <c r="H19" s="503"/>
      <c r="I19" s="503"/>
      <c r="J19" s="503"/>
      <c r="K19" s="503"/>
      <c r="L19" s="503"/>
      <c r="M19" s="503"/>
      <c r="N19" s="503"/>
      <c r="O19" s="503"/>
      <c r="P19" s="503"/>
      <c r="Q19" s="503"/>
      <c r="R19" s="503"/>
      <c r="S19" s="503"/>
      <c r="T19" s="503"/>
      <c r="U19" s="503"/>
      <c r="V19" s="503"/>
      <c r="W19" s="503"/>
      <c r="X19" s="503"/>
      <c r="Y19" s="503"/>
      <c r="Z19" s="503"/>
    </row>
    <row r="20" spans="1:26" ht="13.5" customHeight="1">
      <c r="A20" s="503"/>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row>
    <row r="21" spans="1:26" ht="13.5" customHeight="1">
      <c r="A21" s="503"/>
      <c r="B21" s="503"/>
      <c r="C21" s="503"/>
      <c r="D21" s="503"/>
      <c r="E21" s="503"/>
      <c r="F21" s="503"/>
      <c r="G21" s="503"/>
      <c r="H21" s="503"/>
      <c r="I21" s="503"/>
      <c r="J21" s="503"/>
      <c r="K21" s="503"/>
      <c r="L21" s="503"/>
      <c r="M21" s="503"/>
      <c r="N21" s="503"/>
      <c r="O21" s="503"/>
      <c r="P21" s="503"/>
      <c r="Q21" s="503"/>
      <c r="R21" s="503"/>
      <c r="S21" s="503"/>
      <c r="T21" s="503"/>
      <c r="U21" s="503"/>
      <c r="V21" s="503"/>
      <c r="W21" s="503"/>
      <c r="X21" s="503"/>
      <c r="Y21" s="503"/>
      <c r="Z21" s="503"/>
    </row>
    <row r="22" spans="1:26" ht="13.5" customHeight="1">
      <c r="A22" s="503"/>
      <c r="B22" s="503"/>
      <c r="C22" s="503"/>
      <c r="D22" s="503"/>
      <c r="E22" s="503"/>
      <c r="F22" s="503"/>
      <c r="G22" s="503"/>
      <c r="H22" s="503"/>
      <c r="I22" s="503"/>
      <c r="J22" s="503"/>
      <c r="K22" s="503"/>
      <c r="L22" s="503"/>
      <c r="M22" s="503"/>
      <c r="N22" s="503"/>
      <c r="O22" s="503"/>
      <c r="P22" s="503"/>
      <c r="Q22" s="503"/>
      <c r="R22" s="503"/>
      <c r="S22" s="503"/>
      <c r="T22" s="503"/>
      <c r="U22" s="503"/>
      <c r="V22" s="503"/>
      <c r="W22" s="503"/>
      <c r="X22" s="503"/>
      <c r="Y22" s="503"/>
      <c r="Z22" s="503"/>
    </row>
    <row r="23" spans="1:26" ht="13.5" customHeight="1">
      <c r="A23" s="503"/>
      <c r="B23" s="503"/>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row>
    <row r="24" spans="1:26" ht="13.5" customHeight="1">
      <c r="A24" s="503"/>
      <c r="B24" s="503"/>
      <c r="C24" s="503"/>
      <c r="D24" s="503"/>
      <c r="E24" s="503"/>
      <c r="F24" s="503"/>
      <c r="G24" s="503"/>
      <c r="H24" s="503"/>
      <c r="I24" s="503"/>
      <c r="J24" s="503"/>
      <c r="K24" s="503"/>
      <c r="L24" s="503"/>
      <c r="M24" s="503"/>
      <c r="N24" s="503"/>
      <c r="O24" s="503"/>
      <c r="P24" s="503"/>
      <c r="Q24" s="503"/>
      <c r="R24" s="503"/>
      <c r="S24" s="503"/>
      <c r="T24" s="503"/>
      <c r="U24" s="503"/>
      <c r="V24" s="503"/>
      <c r="W24" s="503"/>
      <c r="X24" s="503"/>
      <c r="Y24" s="503"/>
      <c r="Z24" s="503"/>
    </row>
    <row r="25" spans="1:26" ht="13.5" customHeight="1">
      <c r="A25" s="503"/>
      <c r="B25" s="503"/>
      <c r="C25" s="503"/>
      <c r="D25" s="503"/>
      <c r="E25" s="503"/>
      <c r="F25" s="503"/>
      <c r="G25" s="503"/>
      <c r="H25" s="503"/>
      <c r="I25" s="503"/>
      <c r="J25" s="503"/>
      <c r="K25" s="503"/>
      <c r="L25" s="503"/>
      <c r="M25" s="503"/>
      <c r="N25" s="503"/>
      <c r="O25" s="503"/>
      <c r="P25" s="503"/>
      <c r="Q25" s="503"/>
      <c r="R25" s="503"/>
      <c r="S25" s="503"/>
      <c r="T25" s="503"/>
      <c r="U25" s="503"/>
      <c r="V25" s="503"/>
      <c r="W25" s="503"/>
      <c r="X25" s="503"/>
      <c r="Y25" s="503"/>
      <c r="Z25" s="503"/>
    </row>
    <row r="26" spans="1:26" ht="13.5" customHeight="1">
      <c r="A26" s="503"/>
      <c r="B26" s="503"/>
      <c r="C26" s="503"/>
      <c r="D26" s="503"/>
      <c r="E26" s="503"/>
      <c r="F26" s="503"/>
      <c r="G26" s="503"/>
      <c r="H26" s="503"/>
      <c r="I26" s="503"/>
      <c r="J26" s="503"/>
      <c r="K26" s="503"/>
      <c r="L26" s="503"/>
      <c r="M26" s="503"/>
      <c r="N26" s="503"/>
      <c r="O26" s="503"/>
      <c r="P26" s="503"/>
      <c r="Q26" s="503"/>
      <c r="R26" s="503"/>
      <c r="S26" s="503"/>
      <c r="T26" s="503"/>
      <c r="U26" s="503"/>
      <c r="V26" s="503"/>
      <c r="W26" s="503"/>
      <c r="X26" s="503"/>
      <c r="Y26" s="503"/>
      <c r="Z26" s="503"/>
    </row>
    <row r="27" spans="1:26" ht="13.5" customHeight="1">
      <c r="A27" s="503"/>
      <c r="B27" s="503"/>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row>
    <row r="28" spans="1:26" ht="13.5"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row>
    <row r="29" spans="1:26" ht="13.5"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row>
    <row r="30" spans="1:26" ht="13.5"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c r="Y30" s="503"/>
      <c r="Z30" s="503"/>
    </row>
    <row r="31" spans="1:26" ht="13.5"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row>
    <row r="32" spans="1:26" ht="13.5"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row>
    <row r="33" spans="1:26" ht="13.5" customHeight="1">
      <c r="A33" s="503"/>
      <c r="B33" s="503"/>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row>
    <row r="34" spans="1:26" ht="13.5" customHeight="1">
      <c r="A34" s="503"/>
      <c r="B34" s="503"/>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3"/>
    </row>
    <row r="35" spans="1:26" ht="13.5" customHeight="1">
      <c r="A35" s="503"/>
      <c r="B35" s="503"/>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row>
    <row r="36" spans="1:26" ht="13.5" customHeight="1">
      <c r="A36" s="503"/>
      <c r="B36" s="503"/>
      <c r="C36" s="503"/>
      <c r="D36" s="503"/>
      <c r="E36" s="503"/>
      <c r="F36" s="503"/>
      <c r="G36" s="503"/>
      <c r="H36" s="503"/>
      <c r="I36" s="503"/>
      <c r="J36" s="503"/>
      <c r="K36" s="503"/>
      <c r="L36" s="503"/>
      <c r="M36" s="503"/>
      <c r="N36" s="503"/>
      <c r="O36" s="503"/>
      <c r="P36" s="503"/>
      <c r="Q36" s="503"/>
      <c r="R36" s="503"/>
      <c r="S36" s="503"/>
      <c r="T36" s="503"/>
      <c r="U36" s="503"/>
      <c r="V36" s="503"/>
      <c r="W36" s="503"/>
      <c r="X36" s="503"/>
      <c r="Y36" s="503"/>
      <c r="Z36" s="503"/>
    </row>
    <row r="37" spans="1:26" ht="13.5" customHeight="1">
      <c r="A37" s="503"/>
      <c r="B37" s="503"/>
      <c r="C37" s="503"/>
      <c r="D37" s="503"/>
      <c r="E37" s="503"/>
      <c r="F37" s="503"/>
      <c r="G37" s="503"/>
      <c r="H37" s="503"/>
      <c r="I37" s="503"/>
      <c r="J37" s="503"/>
      <c r="K37" s="503"/>
      <c r="L37" s="503"/>
      <c r="M37" s="503"/>
      <c r="N37" s="503"/>
      <c r="O37" s="503"/>
      <c r="P37" s="503"/>
      <c r="Q37" s="503"/>
      <c r="R37" s="503"/>
      <c r="S37" s="503"/>
      <c r="T37" s="503"/>
      <c r="U37" s="503"/>
      <c r="V37" s="503"/>
      <c r="W37" s="503"/>
      <c r="X37" s="503"/>
      <c r="Y37" s="503"/>
      <c r="Z37" s="503"/>
    </row>
    <row r="38" spans="1:26" ht="13.5" customHeight="1">
      <c r="A38" s="503"/>
      <c r="B38" s="503"/>
      <c r="C38" s="503"/>
      <c r="D38" s="503"/>
      <c r="E38" s="503"/>
      <c r="F38" s="503"/>
      <c r="G38" s="503"/>
      <c r="H38" s="503"/>
      <c r="I38" s="503"/>
      <c r="J38" s="503"/>
      <c r="K38" s="503"/>
      <c r="L38" s="503"/>
      <c r="M38" s="503"/>
      <c r="N38" s="503"/>
      <c r="O38" s="503"/>
      <c r="P38" s="503"/>
      <c r="Q38" s="503"/>
      <c r="R38" s="503"/>
      <c r="S38" s="503"/>
      <c r="T38" s="503"/>
      <c r="U38" s="503"/>
      <c r="V38" s="503"/>
      <c r="W38" s="503"/>
      <c r="X38" s="503"/>
      <c r="Y38" s="503"/>
      <c r="Z38" s="503"/>
    </row>
    <row r="39" spans="1:26" ht="13.5" customHeight="1">
      <c r="A39" s="503"/>
      <c r="B39" s="503"/>
      <c r="C39" s="503"/>
      <c r="D39" s="503"/>
      <c r="E39" s="503"/>
      <c r="F39" s="503"/>
      <c r="G39" s="503"/>
      <c r="H39" s="503"/>
      <c r="I39" s="503"/>
      <c r="J39" s="503"/>
      <c r="K39" s="503"/>
      <c r="L39" s="503"/>
      <c r="M39" s="503"/>
      <c r="N39" s="503"/>
      <c r="O39" s="503"/>
      <c r="P39" s="503"/>
      <c r="Q39" s="503"/>
      <c r="R39" s="503"/>
      <c r="S39" s="503"/>
      <c r="T39" s="503"/>
      <c r="U39" s="503"/>
      <c r="V39" s="503"/>
      <c r="W39" s="503"/>
      <c r="X39" s="503"/>
      <c r="Y39" s="503"/>
      <c r="Z39" s="503"/>
    </row>
    <row r="40" spans="1:26" ht="13.5" customHeight="1">
      <c r="A40" s="503"/>
      <c r="B40" s="503"/>
      <c r="C40" s="503"/>
      <c r="D40" s="503"/>
      <c r="E40" s="503"/>
      <c r="F40" s="503"/>
      <c r="G40" s="503"/>
      <c r="H40" s="503"/>
      <c r="I40" s="503"/>
      <c r="J40" s="503"/>
      <c r="K40" s="503"/>
      <c r="L40" s="503"/>
      <c r="M40" s="503"/>
      <c r="N40" s="503"/>
      <c r="O40" s="503"/>
      <c r="P40" s="503"/>
      <c r="Q40" s="503"/>
      <c r="R40" s="503"/>
      <c r="S40" s="503"/>
      <c r="T40" s="503"/>
      <c r="U40" s="503"/>
      <c r="V40" s="503"/>
      <c r="W40" s="503"/>
      <c r="X40" s="503"/>
      <c r="Y40" s="503"/>
      <c r="Z40" s="503"/>
    </row>
    <row r="41" spans="1:26" ht="13.5" customHeight="1">
      <c r="A41" s="503"/>
      <c r="B41" s="503"/>
      <c r="C41" s="503"/>
      <c r="D41" s="503"/>
      <c r="E41" s="503"/>
      <c r="F41" s="503"/>
      <c r="G41" s="503"/>
      <c r="H41" s="503"/>
      <c r="I41" s="503"/>
      <c r="J41" s="503"/>
      <c r="K41" s="503"/>
      <c r="L41" s="503"/>
      <c r="M41" s="503"/>
      <c r="N41" s="503"/>
      <c r="O41" s="503"/>
      <c r="P41" s="503"/>
      <c r="Q41" s="503"/>
      <c r="R41" s="503"/>
      <c r="S41" s="503"/>
      <c r="T41" s="503"/>
      <c r="U41" s="503"/>
      <c r="V41" s="503"/>
      <c r="W41" s="503"/>
      <c r="X41" s="503"/>
      <c r="Y41" s="503"/>
      <c r="Z41" s="503"/>
    </row>
    <row r="42" spans="1:26" ht="13.5" customHeight="1">
      <c r="A42" s="503"/>
      <c r="B42" s="503"/>
      <c r="C42" s="503"/>
      <c r="D42" s="503"/>
      <c r="E42" s="503"/>
      <c r="F42" s="503"/>
      <c r="G42" s="503"/>
      <c r="H42" s="503"/>
      <c r="I42" s="503"/>
      <c r="J42" s="503"/>
      <c r="K42" s="503"/>
      <c r="L42" s="503"/>
      <c r="M42" s="503"/>
      <c r="N42" s="503"/>
      <c r="O42" s="503"/>
      <c r="P42" s="503"/>
      <c r="Q42" s="503"/>
      <c r="R42" s="503"/>
      <c r="S42" s="503"/>
      <c r="T42" s="503"/>
      <c r="U42" s="503"/>
      <c r="V42" s="503"/>
      <c r="W42" s="503"/>
      <c r="X42" s="503"/>
      <c r="Y42" s="503"/>
      <c r="Z42" s="503"/>
    </row>
    <row r="43" spans="1:26" ht="13.5" customHeight="1">
      <c r="A43" s="503"/>
      <c r="B43" s="503"/>
      <c r="C43" s="503"/>
      <c r="D43" s="503"/>
      <c r="E43" s="503"/>
      <c r="F43" s="503"/>
      <c r="G43" s="503"/>
      <c r="H43" s="503"/>
      <c r="I43" s="503"/>
      <c r="J43" s="503"/>
      <c r="K43" s="503"/>
      <c r="L43" s="503"/>
      <c r="M43" s="503"/>
      <c r="N43" s="503"/>
      <c r="O43" s="503"/>
      <c r="P43" s="503"/>
      <c r="Q43" s="503"/>
      <c r="R43" s="503"/>
      <c r="S43" s="503"/>
      <c r="T43" s="503"/>
      <c r="U43" s="503"/>
      <c r="V43" s="503"/>
      <c r="W43" s="503"/>
      <c r="X43" s="503"/>
      <c r="Y43" s="503"/>
      <c r="Z43" s="503"/>
    </row>
    <row r="44" spans="1:26" ht="13.5" customHeight="1">
      <c r="A44" s="503"/>
      <c r="B44" s="503"/>
      <c r="C44" s="503"/>
      <c r="D44" s="503"/>
      <c r="E44" s="503"/>
      <c r="F44" s="503"/>
      <c r="G44" s="503"/>
      <c r="H44" s="503"/>
      <c r="I44" s="503"/>
      <c r="J44" s="503"/>
      <c r="K44" s="503"/>
      <c r="L44" s="503"/>
      <c r="M44" s="503"/>
      <c r="N44" s="503"/>
      <c r="O44" s="503"/>
      <c r="P44" s="503"/>
      <c r="Q44" s="503"/>
      <c r="R44" s="503"/>
      <c r="S44" s="503"/>
      <c r="T44" s="503"/>
      <c r="U44" s="503"/>
      <c r="V44" s="503"/>
      <c r="W44" s="503"/>
      <c r="X44" s="503"/>
      <c r="Y44" s="503"/>
      <c r="Z44" s="503"/>
    </row>
    <row r="45" spans="1:26" ht="13.5" customHeight="1">
      <c r="A45" s="503"/>
      <c r="B45" s="503"/>
      <c r="C45" s="503"/>
      <c r="D45" s="503"/>
      <c r="E45" s="503"/>
      <c r="F45" s="503"/>
      <c r="G45" s="503"/>
      <c r="H45" s="503"/>
      <c r="I45" s="503"/>
      <c r="J45" s="503"/>
      <c r="K45" s="503"/>
      <c r="L45" s="503"/>
      <c r="M45" s="503"/>
      <c r="N45" s="503"/>
      <c r="O45" s="503"/>
      <c r="P45" s="503"/>
      <c r="Q45" s="503"/>
      <c r="R45" s="503"/>
      <c r="S45" s="503"/>
      <c r="T45" s="503"/>
      <c r="U45" s="503"/>
      <c r="V45" s="503"/>
      <c r="W45" s="503"/>
      <c r="X45" s="503"/>
      <c r="Y45" s="503"/>
      <c r="Z45" s="503"/>
    </row>
    <row r="46" spans="1:26" ht="13.5" customHeight="1">
      <c r="A46" s="503"/>
      <c r="B46" s="503"/>
      <c r="C46" s="503"/>
      <c r="D46" s="503"/>
      <c r="E46" s="503"/>
      <c r="F46" s="503"/>
      <c r="G46" s="503"/>
      <c r="H46" s="503"/>
      <c r="I46" s="503"/>
      <c r="J46" s="503"/>
      <c r="K46" s="503"/>
      <c r="L46" s="503"/>
      <c r="M46" s="503"/>
      <c r="N46" s="503"/>
      <c r="O46" s="503"/>
      <c r="P46" s="503"/>
      <c r="Q46" s="503"/>
      <c r="R46" s="503"/>
      <c r="S46" s="503"/>
      <c r="T46" s="503"/>
      <c r="U46" s="503"/>
      <c r="V46" s="503"/>
      <c r="W46" s="503"/>
      <c r="X46" s="503"/>
      <c r="Y46" s="503"/>
      <c r="Z46" s="503"/>
    </row>
    <row r="47" spans="1:26" ht="13.5" customHeight="1">
      <c r="A47" s="503"/>
      <c r="B47" s="503"/>
      <c r="C47" s="503"/>
      <c r="D47" s="503"/>
      <c r="E47" s="503"/>
      <c r="F47" s="503"/>
      <c r="G47" s="503"/>
      <c r="H47" s="503"/>
      <c r="I47" s="503"/>
      <c r="J47" s="503"/>
      <c r="K47" s="503"/>
      <c r="L47" s="503"/>
      <c r="M47" s="503"/>
      <c r="N47" s="503"/>
      <c r="O47" s="503"/>
      <c r="P47" s="503"/>
      <c r="Q47" s="503"/>
      <c r="R47" s="503"/>
      <c r="S47" s="503"/>
      <c r="T47" s="503"/>
      <c r="U47" s="503"/>
      <c r="V47" s="503"/>
      <c r="W47" s="503"/>
      <c r="X47" s="503"/>
      <c r="Y47" s="503"/>
      <c r="Z47" s="503"/>
    </row>
    <row r="48" spans="1:26" ht="13.5" customHeight="1">
      <c r="A48" s="503"/>
      <c r="B48" s="503"/>
      <c r="C48" s="503"/>
      <c r="D48" s="503"/>
      <c r="E48" s="503"/>
      <c r="F48" s="503"/>
      <c r="G48" s="503"/>
      <c r="H48" s="503"/>
      <c r="I48" s="503"/>
      <c r="J48" s="503"/>
      <c r="K48" s="503"/>
      <c r="L48" s="503"/>
      <c r="M48" s="503"/>
      <c r="N48" s="503"/>
      <c r="O48" s="503"/>
      <c r="P48" s="503"/>
      <c r="Q48" s="503"/>
      <c r="R48" s="503"/>
      <c r="S48" s="503"/>
      <c r="T48" s="503"/>
      <c r="U48" s="503"/>
      <c r="V48" s="503"/>
      <c r="W48" s="503"/>
      <c r="X48" s="503"/>
      <c r="Y48" s="503"/>
      <c r="Z48" s="503"/>
    </row>
    <row r="49" spans="1:26" ht="13.5" customHeight="1">
      <c r="A49" s="503"/>
      <c r="B49" s="503"/>
      <c r="C49" s="503"/>
      <c r="D49" s="503"/>
      <c r="E49" s="503"/>
      <c r="F49" s="503"/>
      <c r="G49" s="503"/>
      <c r="H49" s="503"/>
      <c r="I49" s="503"/>
      <c r="J49" s="503"/>
      <c r="K49" s="503"/>
      <c r="L49" s="503"/>
      <c r="M49" s="503"/>
      <c r="N49" s="503"/>
      <c r="O49" s="503"/>
      <c r="P49" s="503"/>
      <c r="Q49" s="503"/>
      <c r="R49" s="503"/>
      <c r="S49" s="503"/>
      <c r="T49" s="503"/>
      <c r="U49" s="503"/>
      <c r="V49" s="503"/>
      <c r="W49" s="503"/>
      <c r="X49" s="503"/>
      <c r="Y49" s="503"/>
      <c r="Z49" s="503"/>
    </row>
    <row r="50" spans="1:26" ht="13.5" customHeight="1">
      <c r="A50" s="503"/>
      <c r="B50" s="503"/>
      <c r="C50" s="503"/>
      <c r="D50" s="503"/>
      <c r="E50" s="503"/>
      <c r="F50" s="503"/>
      <c r="G50" s="503"/>
      <c r="H50" s="503"/>
      <c r="I50" s="503"/>
      <c r="J50" s="503"/>
      <c r="K50" s="503"/>
      <c r="L50" s="503"/>
      <c r="M50" s="503"/>
      <c r="N50" s="503"/>
      <c r="O50" s="503"/>
      <c r="P50" s="503"/>
      <c r="Q50" s="503"/>
      <c r="R50" s="503"/>
      <c r="S50" s="503"/>
      <c r="T50" s="503"/>
      <c r="U50" s="503"/>
      <c r="V50" s="503"/>
      <c r="W50" s="503"/>
      <c r="X50" s="503"/>
      <c r="Y50" s="503"/>
      <c r="Z50" s="503"/>
    </row>
    <row r="51" spans="1:26" ht="13.5" customHeight="1">
      <c r="A51" s="503"/>
      <c r="B51" s="503"/>
      <c r="C51" s="503"/>
      <c r="D51" s="503"/>
      <c r="E51" s="503"/>
      <c r="F51" s="503"/>
      <c r="G51" s="503"/>
      <c r="H51" s="503"/>
      <c r="I51" s="503"/>
      <c r="J51" s="503"/>
      <c r="K51" s="503"/>
      <c r="L51" s="503"/>
      <c r="M51" s="503"/>
      <c r="N51" s="503"/>
      <c r="O51" s="503"/>
      <c r="P51" s="503"/>
      <c r="Q51" s="503"/>
      <c r="R51" s="503"/>
      <c r="S51" s="503"/>
      <c r="T51" s="503"/>
      <c r="U51" s="503"/>
      <c r="V51" s="503"/>
      <c r="W51" s="503"/>
      <c r="X51" s="503"/>
      <c r="Y51" s="503"/>
      <c r="Z51" s="503"/>
    </row>
    <row r="52" spans="1:26" ht="13.5" customHeight="1">
      <c r="A52" s="503"/>
      <c r="B52" s="503"/>
      <c r="C52" s="503"/>
      <c r="D52" s="503"/>
      <c r="E52" s="503"/>
      <c r="F52" s="503"/>
      <c r="G52" s="503"/>
      <c r="H52" s="503"/>
      <c r="I52" s="503"/>
      <c r="J52" s="503"/>
      <c r="K52" s="503"/>
      <c r="L52" s="503"/>
      <c r="M52" s="503"/>
      <c r="N52" s="503"/>
      <c r="O52" s="503"/>
      <c r="P52" s="503"/>
      <c r="Q52" s="503"/>
      <c r="R52" s="503"/>
      <c r="S52" s="503"/>
      <c r="T52" s="503"/>
      <c r="U52" s="503"/>
      <c r="V52" s="503"/>
      <c r="W52" s="503"/>
      <c r="X52" s="503"/>
      <c r="Y52" s="503"/>
      <c r="Z52" s="503"/>
    </row>
    <row r="53" spans="1:26" ht="13.5" customHeight="1">
      <c r="A53" s="503"/>
      <c r="B53" s="503"/>
      <c r="C53" s="503"/>
      <c r="D53" s="503"/>
      <c r="E53" s="503"/>
      <c r="F53" s="503"/>
      <c r="G53" s="503"/>
      <c r="H53" s="503"/>
      <c r="I53" s="503"/>
      <c r="J53" s="503"/>
      <c r="K53" s="503"/>
      <c r="L53" s="503"/>
      <c r="M53" s="503"/>
      <c r="N53" s="503"/>
      <c r="O53" s="503"/>
      <c r="P53" s="503"/>
      <c r="Q53" s="503"/>
      <c r="R53" s="503"/>
      <c r="S53" s="503"/>
      <c r="T53" s="503"/>
      <c r="U53" s="503"/>
      <c r="V53" s="503"/>
      <c r="W53" s="503"/>
      <c r="X53" s="503"/>
      <c r="Y53" s="503"/>
      <c r="Z53" s="503"/>
    </row>
    <row r="54" spans="1:26" ht="13.5" customHeight="1">
      <c r="A54" s="503"/>
      <c r="B54" s="503"/>
      <c r="C54" s="503"/>
      <c r="D54" s="503"/>
      <c r="E54" s="503"/>
      <c r="F54" s="503"/>
      <c r="G54" s="503"/>
      <c r="H54" s="503"/>
      <c r="I54" s="503"/>
      <c r="J54" s="503"/>
      <c r="K54" s="503"/>
      <c r="L54" s="503"/>
      <c r="M54" s="503"/>
      <c r="N54" s="503"/>
      <c r="O54" s="503"/>
      <c r="P54" s="503"/>
      <c r="Q54" s="503"/>
      <c r="R54" s="503"/>
      <c r="S54" s="503"/>
      <c r="T54" s="503"/>
      <c r="U54" s="503"/>
      <c r="V54" s="503"/>
      <c r="W54" s="503"/>
      <c r="X54" s="503"/>
      <c r="Y54" s="503"/>
      <c r="Z54" s="503"/>
    </row>
    <row r="55" spans="1:26" ht="13.5" customHeight="1">
      <c r="A55" s="503"/>
      <c r="B55" s="503"/>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row>
    <row r="56" spans="1:26" ht="13.5" customHeight="1">
      <c r="A56" s="503"/>
      <c r="B56" s="503"/>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row>
    <row r="57" spans="1:26" ht="13.5" customHeight="1">
      <c r="A57" s="503"/>
      <c r="B57" s="503"/>
      <c r="C57" s="503"/>
      <c r="D57" s="503"/>
      <c r="E57" s="503"/>
      <c r="F57" s="503"/>
      <c r="G57" s="503"/>
      <c r="H57" s="503"/>
      <c r="I57" s="503"/>
      <c r="J57" s="503"/>
      <c r="K57" s="503"/>
      <c r="L57" s="503"/>
      <c r="M57" s="503"/>
      <c r="N57" s="503"/>
      <c r="O57" s="503"/>
      <c r="P57" s="503"/>
      <c r="Q57" s="503"/>
      <c r="R57" s="503"/>
      <c r="S57" s="503"/>
      <c r="T57" s="503"/>
      <c r="U57" s="503"/>
      <c r="V57" s="503"/>
      <c r="W57" s="503"/>
      <c r="X57" s="503"/>
      <c r="Y57" s="503"/>
      <c r="Z57" s="503"/>
    </row>
    <row r="58" spans="1:26" ht="13.5" customHeight="1">
      <c r="A58" s="503"/>
      <c r="B58" s="503"/>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row>
    <row r="59" spans="1:26" ht="13.5" customHeight="1">
      <c r="A59" s="503"/>
      <c r="B59" s="503"/>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row>
    <row r="60" spans="1:26" ht="13.5" customHeight="1">
      <c r="A60" s="503"/>
      <c r="B60" s="503"/>
      <c r="C60" s="503"/>
      <c r="D60" s="503"/>
      <c r="E60" s="503"/>
      <c r="F60" s="503"/>
      <c r="G60" s="503"/>
      <c r="H60" s="503"/>
      <c r="I60" s="503"/>
      <c r="J60" s="503"/>
      <c r="K60" s="503"/>
      <c r="L60" s="503"/>
      <c r="M60" s="503"/>
      <c r="N60" s="503"/>
      <c r="O60" s="503"/>
      <c r="P60" s="503"/>
      <c r="Q60" s="503"/>
      <c r="R60" s="503"/>
      <c r="S60" s="503"/>
      <c r="T60" s="503"/>
      <c r="U60" s="503"/>
      <c r="V60" s="503"/>
      <c r="W60" s="503"/>
      <c r="X60" s="503"/>
      <c r="Y60" s="503"/>
      <c r="Z60" s="503"/>
    </row>
    <row r="61" spans="1:26" ht="13.5" customHeight="1">
      <c r="A61" s="503"/>
      <c r="B61" s="503"/>
      <c r="C61" s="503"/>
      <c r="D61" s="503"/>
      <c r="E61" s="503"/>
      <c r="F61" s="503"/>
      <c r="G61" s="503"/>
      <c r="H61" s="503"/>
      <c r="I61" s="503"/>
      <c r="J61" s="503"/>
      <c r="K61" s="503"/>
      <c r="L61" s="503"/>
      <c r="M61" s="503"/>
      <c r="N61" s="503"/>
      <c r="O61" s="503"/>
      <c r="P61" s="503"/>
      <c r="Q61" s="503"/>
      <c r="R61" s="503"/>
      <c r="S61" s="503"/>
      <c r="T61" s="503"/>
      <c r="U61" s="503"/>
      <c r="V61" s="503"/>
      <c r="W61" s="503"/>
      <c r="X61" s="503"/>
      <c r="Y61" s="503"/>
      <c r="Z61" s="503"/>
    </row>
    <row r="62" spans="1:26" ht="13.5" customHeight="1">
      <c r="A62" s="503"/>
      <c r="B62" s="503"/>
      <c r="C62" s="503"/>
      <c r="D62" s="503"/>
      <c r="E62" s="503"/>
      <c r="F62" s="503"/>
      <c r="G62" s="503"/>
      <c r="H62" s="503"/>
      <c r="I62" s="503"/>
      <c r="J62" s="503"/>
      <c r="K62" s="503"/>
      <c r="L62" s="503"/>
      <c r="M62" s="503"/>
      <c r="N62" s="503"/>
      <c r="O62" s="503"/>
      <c r="P62" s="503"/>
      <c r="Q62" s="503"/>
      <c r="R62" s="503"/>
      <c r="S62" s="503"/>
      <c r="T62" s="503"/>
      <c r="U62" s="503"/>
      <c r="V62" s="503"/>
      <c r="W62" s="503"/>
      <c r="X62" s="503"/>
      <c r="Y62" s="503"/>
      <c r="Z62" s="503"/>
    </row>
    <row r="63" spans="1:26" ht="13.5" customHeight="1">
      <c r="A63" s="503"/>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row>
    <row r="64" spans="1:26" ht="13.5"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row>
    <row r="65" spans="1:26" ht="13.5"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row>
    <row r="66" spans="1:26" ht="13.5"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row>
    <row r="67" spans="1:26" ht="13.5"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row>
    <row r="68" spans="1:26" ht="13.5"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row>
    <row r="69" spans="1:26" ht="13.5" customHeight="1">
      <c r="A69" s="503"/>
      <c r="B69" s="503"/>
      <c r="C69" s="503"/>
      <c r="D69" s="503"/>
      <c r="E69" s="503"/>
      <c r="F69" s="503"/>
      <c r="G69" s="503"/>
      <c r="H69" s="503"/>
      <c r="I69" s="503"/>
      <c r="J69" s="503"/>
      <c r="K69" s="503"/>
      <c r="L69" s="503"/>
      <c r="M69" s="503"/>
      <c r="N69" s="503"/>
      <c r="O69" s="503"/>
      <c r="P69" s="503"/>
      <c r="Q69" s="503"/>
      <c r="R69" s="503"/>
      <c r="S69" s="503"/>
      <c r="T69" s="503"/>
      <c r="U69" s="503"/>
      <c r="V69" s="503"/>
      <c r="W69" s="503"/>
      <c r="X69" s="503"/>
      <c r="Y69" s="503"/>
      <c r="Z69" s="503"/>
    </row>
    <row r="70" spans="1:26" ht="13.5" customHeight="1">
      <c r="A70" s="503"/>
      <c r="B70" s="503"/>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row>
    <row r="71" spans="1:26" ht="13.5" customHeight="1">
      <c r="A71" s="503"/>
      <c r="B71" s="503"/>
      <c r="C71" s="503"/>
      <c r="D71" s="503"/>
      <c r="E71" s="503"/>
      <c r="F71" s="503"/>
      <c r="G71" s="503"/>
      <c r="H71" s="503"/>
      <c r="I71" s="503"/>
      <c r="J71" s="503"/>
      <c r="K71" s="503"/>
      <c r="L71" s="503"/>
      <c r="M71" s="503"/>
      <c r="N71" s="503"/>
      <c r="O71" s="503"/>
      <c r="P71" s="503"/>
      <c r="Q71" s="503"/>
      <c r="R71" s="503"/>
      <c r="S71" s="503"/>
      <c r="T71" s="503"/>
      <c r="U71" s="503"/>
      <c r="V71" s="503"/>
      <c r="W71" s="503"/>
      <c r="X71" s="503"/>
      <c r="Y71" s="503"/>
      <c r="Z71" s="503"/>
    </row>
    <row r="72" spans="1:26" ht="13.5" customHeight="1">
      <c r="A72" s="503"/>
      <c r="B72" s="503"/>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row>
    <row r="73" spans="1:26" ht="13.5" customHeight="1">
      <c r="A73" s="503"/>
      <c r="B73" s="503"/>
      <c r="C73" s="503"/>
      <c r="D73" s="503"/>
      <c r="E73" s="503"/>
      <c r="F73" s="503"/>
      <c r="G73" s="503"/>
      <c r="H73" s="503"/>
      <c r="I73" s="503"/>
      <c r="J73" s="503"/>
      <c r="K73" s="503"/>
      <c r="L73" s="503"/>
      <c r="M73" s="503"/>
      <c r="N73" s="503"/>
      <c r="O73" s="503"/>
      <c r="P73" s="503"/>
      <c r="Q73" s="503"/>
      <c r="R73" s="503"/>
      <c r="S73" s="503"/>
      <c r="T73" s="503"/>
      <c r="U73" s="503"/>
      <c r="V73" s="503"/>
      <c r="W73" s="503"/>
      <c r="X73" s="503"/>
      <c r="Y73" s="503"/>
      <c r="Z73" s="503"/>
    </row>
    <row r="74" spans="1:26" ht="13.5" customHeight="1">
      <c r="A74" s="503"/>
      <c r="B74" s="503"/>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row>
    <row r="75" spans="1:26" ht="13.5" customHeight="1">
      <c r="A75" s="503"/>
      <c r="B75" s="503"/>
      <c r="C75" s="503"/>
      <c r="D75" s="503"/>
      <c r="E75" s="503"/>
      <c r="F75" s="503"/>
      <c r="G75" s="503"/>
      <c r="H75" s="503"/>
      <c r="I75" s="503"/>
      <c r="J75" s="503"/>
      <c r="K75" s="503"/>
      <c r="L75" s="503"/>
      <c r="M75" s="503"/>
      <c r="N75" s="503"/>
      <c r="O75" s="503"/>
      <c r="P75" s="503"/>
      <c r="Q75" s="503"/>
      <c r="R75" s="503"/>
      <c r="S75" s="503"/>
      <c r="T75" s="503"/>
      <c r="U75" s="503"/>
      <c r="V75" s="503"/>
      <c r="W75" s="503"/>
      <c r="X75" s="503"/>
      <c r="Y75" s="503"/>
      <c r="Z75" s="503"/>
    </row>
    <row r="76" spans="1:26" ht="13.5" customHeight="1">
      <c r="A76" s="503"/>
      <c r="B76" s="503"/>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row>
    <row r="77" spans="1:26" ht="13.5" customHeight="1">
      <c r="A77" s="503"/>
      <c r="B77" s="503"/>
      <c r="C77" s="503"/>
      <c r="D77" s="503"/>
      <c r="E77" s="503"/>
      <c r="F77" s="503"/>
      <c r="G77" s="503"/>
      <c r="H77" s="503"/>
      <c r="I77" s="503"/>
      <c r="J77" s="503"/>
      <c r="K77" s="503"/>
      <c r="L77" s="503"/>
      <c r="M77" s="503"/>
      <c r="N77" s="503"/>
      <c r="O77" s="503"/>
      <c r="P77" s="503"/>
      <c r="Q77" s="503"/>
      <c r="R77" s="503"/>
      <c r="S77" s="503"/>
      <c r="T77" s="503"/>
      <c r="U77" s="503"/>
      <c r="V77" s="503"/>
      <c r="W77" s="503"/>
      <c r="X77" s="503"/>
      <c r="Y77" s="503"/>
      <c r="Z77" s="503"/>
    </row>
    <row r="78" spans="1:26" ht="13.5" customHeight="1">
      <c r="A78" s="503"/>
      <c r="B78" s="503"/>
      <c r="C78" s="503"/>
      <c r="D78" s="503"/>
      <c r="E78" s="503"/>
      <c r="F78" s="503"/>
      <c r="G78" s="503"/>
      <c r="H78" s="503"/>
      <c r="I78" s="503"/>
      <c r="J78" s="503"/>
      <c r="K78" s="503"/>
      <c r="L78" s="503"/>
      <c r="M78" s="503"/>
      <c r="N78" s="503"/>
      <c r="O78" s="503"/>
      <c r="P78" s="503"/>
      <c r="Q78" s="503"/>
      <c r="R78" s="503"/>
      <c r="S78" s="503"/>
      <c r="T78" s="503"/>
      <c r="U78" s="503"/>
      <c r="V78" s="503"/>
      <c r="W78" s="503"/>
      <c r="X78" s="503"/>
      <c r="Y78" s="503"/>
      <c r="Z78" s="503"/>
    </row>
    <row r="79" spans="1:26" ht="13.5" customHeight="1">
      <c r="A79" s="503"/>
      <c r="B79" s="503"/>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row>
    <row r="80" spans="1:26" ht="13.5" customHeight="1">
      <c r="A80" s="503"/>
      <c r="B80" s="503"/>
      <c r="C80" s="503"/>
      <c r="D80" s="503"/>
      <c r="E80" s="503"/>
      <c r="F80" s="503"/>
      <c r="G80" s="503"/>
      <c r="H80" s="503"/>
      <c r="I80" s="503"/>
      <c r="J80" s="503"/>
      <c r="K80" s="503"/>
      <c r="L80" s="503"/>
      <c r="M80" s="503"/>
      <c r="N80" s="503"/>
      <c r="O80" s="503"/>
      <c r="P80" s="503"/>
      <c r="Q80" s="503"/>
      <c r="R80" s="503"/>
      <c r="S80" s="503"/>
      <c r="T80" s="503"/>
      <c r="U80" s="503"/>
      <c r="V80" s="503"/>
      <c r="W80" s="503"/>
      <c r="X80" s="503"/>
      <c r="Y80" s="503"/>
      <c r="Z80" s="503"/>
    </row>
    <row r="81" spans="1:26" ht="13.5" customHeight="1">
      <c r="A81" s="503"/>
      <c r="B81" s="503"/>
      <c r="C81" s="503"/>
      <c r="D81" s="503"/>
      <c r="E81" s="503"/>
      <c r="F81" s="503"/>
      <c r="G81" s="503"/>
      <c r="H81" s="503"/>
      <c r="I81" s="503"/>
      <c r="J81" s="503"/>
      <c r="K81" s="503"/>
      <c r="L81" s="503"/>
      <c r="M81" s="503"/>
      <c r="N81" s="503"/>
      <c r="O81" s="503"/>
      <c r="P81" s="503"/>
      <c r="Q81" s="503"/>
      <c r="R81" s="503"/>
      <c r="S81" s="503"/>
      <c r="T81" s="503"/>
      <c r="U81" s="503"/>
      <c r="V81" s="503"/>
      <c r="W81" s="503"/>
      <c r="X81" s="503"/>
      <c r="Y81" s="503"/>
      <c r="Z81" s="503"/>
    </row>
    <row r="82" spans="1:26" ht="13.5" customHeight="1">
      <c r="A82" s="503"/>
      <c r="B82" s="503"/>
      <c r="C82" s="503"/>
      <c r="D82" s="503"/>
      <c r="E82" s="503"/>
      <c r="F82" s="503"/>
      <c r="G82" s="503"/>
      <c r="H82" s="503"/>
      <c r="I82" s="503"/>
      <c r="J82" s="503"/>
      <c r="K82" s="503"/>
      <c r="L82" s="503"/>
      <c r="M82" s="503"/>
      <c r="N82" s="503"/>
      <c r="O82" s="503"/>
      <c r="P82" s="503"/>
      <c r="Q82" s="503"/>
      <c r="R82" s="503"/>
      <c r="S82" s="503"/>
      <c r="T82" s="503"/>
      <c r="U82" s="503"/>
      <c r="V82" s="503"/>
      <c r="W82" s="503"/>
      <c r="X82" s="503"/>
      <c r="Y82" s="503"/>
      <c r="Z82" s="503"/>
    </row>
    <row r="83" spans="1:26" ht="13.5" customHeight="1">
      <c r="A83" s="503"/>
      <c r="B83" s="503"/>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row>
    <row r="84" spans="1:26" ht="13.5" customHeight="1">
      <c r="A84" s="503"/>
      <c r="B84" s="503"/>
      <c r="C84" s="503"/>
      <c r="D84" s="503"/>
      <c r="E84" s="503"/>
      <c r="F84" s="503"/>
      <c r="G84" s="503"/>
      <c r="H84" s="503"/>
      <c r="I84" s="503"/>
      <c r="J84" s="503"/>
      <c r="K84" s="503"/>
      <c r="L84" s="503"/>
      <c r="M84" s="503"/>
      <c r="N84" s="503"/>
      <c r="O84" s="503"/>
      <c r="P84" s="503"/>
      <c r="Q84" s="503"/>
      <c r="R84" s="503"/>
      <c r="S84" s="503"/>
      <c r="T84" s="503"/>
      <c r="U84" s="503"/>
      <c r="V84" s="503"/>
      <c r="W84" s="503"/>
      <c r="X84" s="503"/>
      <c r="Y84" s="503"/>
      <c r="Z84" s="503"/>
    </row>
    <row r="85" spans="1:26" ht="13.5" customHeight="1">
      <c r="A85" s="503"/>
      <c r="B85" s="503"/>
      <c r="C85" s="503"/>
      <c r="D85" s="503"/>
      <c r="E85" s="503"/>
      <c r="F85" s="503"/>
      <c r="G85" s="503"/>
      <c r="H85" s="503"/>
      <c r="I85" s="503"/>
      <c r="J85" s="503"/>
      <c r="K85" s="503"/>
      <c r="L85" s="503"/>
      <c r="M85" s="503"/>
      <c r="N85" s="503"/>
      <c r="O85" s="503"/>
      <c r="P85" s="503"/>
      <c r="Q85" s="503"/>
      <c r="R85" s="503"/>
      <c r="S85" s="503"/>
      <c r="T85" s="503"/>
      <c r="U85" s="503"/>
      <c r="V85" s="503"/>
      <c r="W85" s="503"/>
      <c r="X85" s="503"/>
      <c r="Y85" s="503"/>
      <c r="Z85" s="503"/>
    </row>
    <row r="86" spans="1:26" ht="13.5" customHeight="1">
      <c r="A86" s="503"/>
      <c r="B86" s="503"/>
      <c r="C86" s="503"/>
      <c r="D86" s="503"/>
      <c r="E86" s="503"/>
      <c r="F86" s="503"/>
      <c r="G86" s="503"/>
      <c r="H86" s="503"/>
      <c r="I86" s="503"/>
      <c r="J86" s="503"/>
      <c r="K86" s="503"/>
      <c r="L86" s="503"/>
      <c r="M86" s="503"/>
      <c r="N86" s="503"/>
      <c r="O86" s="503"/>
      <c r="P86" s="503"/>
      <c r="Q86" s="503"/>
      <c r="R86" s="503"/>
      <c r="S86" s="503"/>
      <c r="T86" s="503"/>
      <c r="U86" s="503"/>
      <c r="V86" s="503"/>
      <c r="W86" s="503"/>
      <c r="X86" s="503"/>
      <c r="Y86" s="503"/>
      <c r="Z86" s="503"/>
    </row>
    <row r="87" spans="1:26" ht="13.5" customHeight="1">
      <c r="A87" s="503"/>
      <c r="B87" s="503"/>
      <c r="C87" s="503"/>
      <c r="D87" s="503"/>
      <c r="E87" s="503"/>
      <c r="F87" s="503"/>
      <c r="G87" s="503"/>
      <c r="H87" s="503"/>
      <c r="I87" s="503"/>
      <c r="J87" s="503"/>
      <c r="K87" s="503"/>
      <c r="L87" s="503"/>
      <c r="M87" s="503"/>
      <c r="N87" s="503"/>
      <c r="O87" s="503"/>
      <c r="P87" s="503"/>
      <c r="Q87" s="503"/>
      <c r="R87" s="503"/>
      <c r="S87" s="503"/>
      <c r="T87" s="503"/>
      <c r="U87" s="503"/>
      <c r="V87" s="503"/>
      <c r="W87" s="503"/>
      <c r="X87" s="503"/>
      <c r="Y87" s="503"/>
      <c r="Z87" s="503"/>
    </row>
    <row r="88" spans="1:26" ht="13.5" customHeight="1">
      <c r="A88" s="503"/>
      <c r="B88" s="503"/>
      <c r="C88" s="503"/>
      <c r="D88" s="503"/>
      <c r="E88" s="503"/>
      <c r="F88" s="503"/>
      <c r="G88" s="503"/>
      <c r="H88" s="503"/>
      <c r="I88" s="503"/>
      <c r="J88" s="503"/>
      <c r="K88" s="503"/>
      <c r="L88" s="503"/>
      <c r="M88" s="503"/>
      <c r="N88" s="503"/>
      <c r="O88" s="503"/>
      <c r="P88" s="503"/>
      <c r="Q88" s="503"/>
      <c r="R88" s="503"/>
      <c r="S88" s="503"/>
      <c r="T88" s="503"/>
      <c r="U88" s="503"/>
      <c r="V88" s="503"/>
      <c r="W88" s="503"/>
      <c r="X88" s="503"/>
      <c r="Y88" s="503"/>
      <c r="Z88" s="503"/>
    </row>
    <row r="89" spans="1:26" ht="13.5" customHeight="1">
      <c r="A89" s="503"/>
      <c r="B89" s="503"/>
      <c r="C89" s="503"/>
      <c r="D89" s="503"/>
      <c r="E89" s="503"/>
      <c r="F89" s="503"/>
      <c r="G89" s="503"/>
      <c r="H89" s="503"/>
      <c r="I89" s="503"/>
      <c r="J89" s="503"/>
      <c r="K89" s="503"/>
      <c r="L89" s="503"/>
      <c r="M89" s="503"/>
      <c r="N89" s="503"/>
      <c r="O89" s="503"/>
      <c r="P89" s="503"/>
      <c r="Q89" s="503"/>
      <c r="R89" s="503"/>
      <c r="S89" s="503"/>
      <c r="T89" s="503"/>
      <c r="U89" s="503"/>
      <c r="V89" s="503"/>
      <c r="W89" s="503"/>
      <c r="X89" s="503"/>
      <c r="Y89" s="503"/>
      <c r="Z89" s="503"/>
    </row>
    <row r="90" spans="1:26" ht="13.5" customHeight="1">
      <c r="A90" s="503"/>
      <c r="B90" s="503"/>
      <c r="C90" s="503"/>
      <c r="D90" s="503"/>
      <c r="E90" s="503"/>
      <c r="F90" s="503"/>
      <c r="G90" s="503"/>
      <c r="H90" s="503"/>
      <c r="I90" s="503"/>
      <c r="J90" s="503"/>
      <c r="K90" s="503"/>
      <c r="L90" s="503"/>
      <c r="M90" s="503"/>
      <c r="N90" s="503"/>
      <c r="O90" s="503"/>
      <c r="P90" s="503"/>
      <c r="Q90" s="503"/>
      <c r="R90" s="503"/>
      <c r="S90" s="503"/>
      <c r="T90" s="503"/>
      <c r="U90" s="503"/>
      <c r="V90" s="503"/>
      <c r="W90" s="503"/>
      <c r="X90" s="503"/>
      <c r="Y90" s="503"/>
      <c r="Z90" s="503"/>
    </row>
    <row r="91" spans="1:26" ht="13.5" customHeight="1">
      <c r="A91" s="503"/>
      <c r="B91" s="503"/>
      <c r="C91" s="503"/>
      <c r="D91" s="503"/>
      <c r="E91" s="503"/>
      <c r="F91" s="503"/>
      <c r="G91" s="503"/>
      <c r="H91" s="503"/>
      <c r="I91" s="503"/>
      <c r="J91" s="503"/>
      <c r="K91" s="503"/>
      <c r="L91" s="503"/>
      <c r="M91" s="503"/>
      <c r="N91" s="503"/>
      <c r="O91" s="503"/>
      <c r="P91" s="503"/>
      <c r="Q91" s="503"/>
      <c r="R91" s="503"/>
      <c r="S91" s="503"/>
      <c r="T91" s="503"/>
      <c r="U91" s="503"/>
      <c r="V91" s="503"/>
      <c r="W91" s="503"/>
      <c r="X91" s="503"/>
      <c r="Y91" s="503"/>
      <c r="Z91" s="503"/>
    </row>
    <row r="92" spans="1:26" ht="13.5" customHeight="1">
      <c r="A92" s="503"/>
      <c r="B92" s="503"/>
      <c r="C92" s="503"/>
      <c r="D92" s="503"/>
      <c r="E92" s="503"/>
      <c r="F92" s="503"/>
      <c r="G92" s="503"/>
      <c r="H92" s="503"/>
      <c r="I92" s="503"/>
      <c r="J92" s="503"/>
      <c r="K92" s="503"/>
      <c r="L92" s="503"/>
      <c r="M92" s="503"/>
      <c r="N92" s="503"/>
      <c r="O92" s="503"/>
      <c r="P92" s="503"/>
      <c r="Q92" s="503"/>
      <c r="R92" s="503"/>
      <c r="S92" s="503"/>
      <c r="T92" s="503"/>
      <c r="U92" s="503"/>
      <c r="V92" s="503"/>
      <c r="W92" s="503"/>
      <c r="X92" s="503"/>
      <c r="Y92" s="503"/>
      <c r="Z92" s="503"/>
    </row>
    <row r="93" spans="1:26" ht="13.5" customHeight="1">
      <c r="A93" s="503"/>
      <c r="B93" s="503"/>
      <c r="C93" s="503"/>
      <c r="D93" s="503"/>
      <c r="E93" s="503"/>
      <c r="F93" s="503"/>
      <c r="G93" s="503"/>
      <c r="H93" s="503"/>
      <c r="I93" s="503"/>
      <c r="J93" s="503"/>
      <c r="K93" s="503"/>
      <c r="L93" s="503"/>
      <c r="M93" s="503"/>
      <c r="N93" s="503"/>
      <c r="O93" s="503"/>
      <c r="P93" s="503"/>
      <c r="Q93" s="503"/>
      <c r="R93" s="503"/>
      <c r="S93" s="503"/>
      <c r="T93" s="503"/>
      <c r="U93" s="503"/>
      <c r="V93" s="503"/>
      <c r="W93" s="503"/>
      <c r="X93" s="503"/>
      <c r="Y93" s="503"/>
      <c r="Z93" s="503"/>
    </row>
    <row r="94" spans="1:26" ht="13.5" customHeight="1">
      <c r="A94" s="503"/>
      <c r="B94" s="503"/>
      <c r="C94" s="503"/>
      <c r="D94" s="503"/>
      <c r="E94" s="503"/>
      <c r="F94" s="503"/>
      <c r="G94" s="503"/>
      <c r="H94" s="503"/>
      <c r="I94" s="503"/>
      <c r="J94" s="503"/>
      <c r="K94" s="503"/>
      <c r="L94" s="503"/>
      <c r="M94" s="503"/>
      <c r="N94" s="503"/>
      <c r="O94" s="503"/>
      <c r="P94" s="503"/>
      <c r="Q94" s="503"/>
      <c r="R94" s="503"/>
      <c r="S94" s="503"/>
      <c r="T94" s="503"/>
      <c r="U94" s="503"/>
      <c r="V94" s="503"/>
      <c r="W94" s="503"/>
      <c r="X94" s="503"/>
      <c r="Y94" s="503"/>
      <c r="Z94" s="503"/>
    </row>
    <row r="95" spans="1:26" ht="13.5" customHeight="1">
      <c r="A95" s="503"/>
      <c r="B95" s="503"/>
      <c r="C95" s="503"/>
      <c r="D95" s="503"/>
      <c r="E95" s="503"/>
      <c r="F95" s="503"/>
      <c r="G95" s="503"/>
      <c r="H95" s="503"/>
      <c r="I95" s="503"/>
      <c r="J95" s="503"/>
      <c r="K95" s="503"/>
      <c r="L95" s="503"/>
      <c r="M95" s="503"/>
      <c r="N95" s="503"/>
      <c r="O95" s="503"/>
      <c r="P95" s="503"/>
      <c r="Q95" s="503"/>
      <c r="R95" s="503"/>
      <c r="S95" s="503"/>
      <c r="T95" s="503"/>
      <c r="U95" s="503"/>
      <c r="V95" s="503"/>
      <c r="W95" s="503"/>
      <c r="X95" s="503"/>
      <c r="Y95" s="503"/>
      <c r="Z95" s="503"/>
    </row>
    <row r="96" spans="1:26" ht="13.5" customHeight="1">
      <c r="A96" s="503"/>
      <c r="B96" s="503"/>
      <c r="C96" s="503"/>
      <c r="D96" s="503"/>
      <c r="E96" s="503"/>
      <c r="F96" s="503"/>
      <c r="G96" s="503"/>
      <c r="H96" s="503"/>
      <c r="I96" s="503"/>
      <c r="J96" s="503"/>
      <c r="K96" s="503"/>
      <c r="L96" s="503"/>
      <c r="M96" s="503"/>
      <c r="N96" s="503"/>
      <c r="O96" s="503"/>
      <c r="P96" s="503"/>
      <c r="Q96" s="503"/>
      <c r="R96" s="503"/>
      <c r="S96" s="503"/>
      <c r="T96" s="503"/>
      <c r="U96" s="503"/>
      <c r="V96" s="503"/>
      <c r="W96" s="503"/>
      <c r="X96" s="503"/>
      <c r="Y96" s="503"/>
      <c r="Z96" s="503"/>
    </row>
    <row r="97" spans="1:26" ht="13.5" customHeight="1">
      <c r="A97" s="503"/>
      <c r="B97" s="503"/>
      <c r="C97" s="503"/>
      <c r="D97" s="503"/>
      <c r="E97" s="503"/>
      <c r="F97" s="503"/>
      <c r="G97" s="503"/>
      <c r="H97" s="503"/>
      <c r="I97" s="503"/>
      <c r="J97" s="503"/>
      <c r="K97" s="503"/>
      <c r="L97" s="503"/>
      <c r="M97" s="503"/>
      <c r="N97" s="503"/>
      <c r="O97" s="503"/>
      <c r="P97" s="503"/>
      <c r="Q97" s="503"/>
      <c r="R97" s="503"/>
      <c r="S97" s="503"/>
      <c r="T97" s="503"/>
      <c r="U97" s="503"/>
      <c r="V97" s="503"/>
      <c r="W97" s="503"/>
      <c r="X97" s="503"/>
      <c r="Y97" s="503"/>
      <c r="Z97" s="503"/>
    </row>
    <row r="98" spans="1:26" ht="13.5" customHeight="1">
      <c r="A98" s="503"/>
      <c r="B98" s="503"/>
      <c r="C98" s="503"/>
      <c r="D98" s="503"/>
      <c r="E98" s="503"/>
      <c r="F98" s="503"/>
      <c r="G98" s="503"/>
      <c r="H98" s="503"/>
      <c r="I98" s="503"/>
      <c r="J98" s="503"/>
      <c r="K98" s="503"/>
      <c r="L98" s="503"/>
      <c r="M98" s="503"/>
      <c r="N98" s="503"/>
      <c r="O98" s="503"/>
      <c r="P98" s="503"/>
      <c r="Q98" s="503"/>
      <c r="R98" s="503"/>
      <c r="S98" s="503"/>
      <c r="T98" s="503"/>
      <c r="U98" s="503"/>
      <c r="V98" s="503"/>
      <c r="W98" s="503"/>
      <c r="X98" s="503"/>
      <c r="Y98" s="503"/>
      <c r="Z98" s="503"/>
    </row>
    <row r="99" spans="1:26" ht="13.5" customHeight="1">
      <c r="A99" s="503"/>
      <c r="B99" s="503"/>
      <c r="C99" s="503"/>
      <c r="D99" s="503"/>
      <c r="E99" s="503"/>
      <c r="F99" s="503"/>
      <c r="G99" s="503"/>
      <c r="H99" s="503"/>
      <c r="I99" s="503"/>
      <c r="J99" s="503"/>
      <c r="K99" s="503"/>
      <c r="L99" s="503"/>
      <c r="M99" s="503"/>
      <c r="N99" s="503"/>
      <c r="O99" s="503"/>
      <c r="P99" s="503"/>
      <c r="Q99" s="503"/>
      <c r="R99" s="503"/>
      <c r="S99" s="503"/>
      <c r="T99" s="503"/>
      <c r="U99" s="503"/>
      <c r="V99" s="503"/>
      <c r="W99" s="503"/>
      <c r="X99" s="503"/>
      <c r="Y99" s="503"/>
      <c r="Z99" s="503"/>
    </row>
    <row r="100" spans="1:26" ht="13.5" customHeight="1">
      <c r="A100" s="503"/>
      <c r="B100" s="503"/>
      <c r="C100" s="503"/>
      <c r="D100" s="503"/>
      <c r="E100" s="503"/>
      <c r="F100" s="503"/>
      <c r="G100" s="503"/>
      <c r="H100" s="503"/>
      <c r="I100" s="503"/>
      <c r="J100" s="503"/>
      <c r="K100" s="503"/>
      <c r="L100" s="503"/>
      <c r="M100" s="503"/>
      <c r="N100" s="503"/>
      <c r="O100" s="503"/>
      <c r="P100" s="503"/>
      <c r="Q100" s="503"/>
      <c r="R100" s="503"/>
      <c r="S100" s="503"/>
      <c r="T100" s="503"/>
      <c r="U100" s="503"/>
      <c r="V100" s="503"/>
      <c r="W100" s="503"/>
      <c r="X100" s="503"/>
      <c r="Y100" s="503"/>
      <c r="Z100" s="503"/>
    </row>
    <row r="101" spans="1:26" ht="13.5" customHeight="1">
      <c r="A101" s="503"/>
      <c r="B101" s="503"/>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row>
    <row r="102" spans="1:26" ht="13.5" customHeight="1">
      <c r="A102" s="503"/>
      <c r="B102" s="503"/>
      <c r="C102" s="503"/>
      <c r="D102" s="503"/>
      <c r="E102" s="503"/>
      <c r="F102" s="503"/>
      <c r="G102" s="503"/>
      <c r="H102" s="503"/>
      <c r="I102" s="503"/>
      <c r="J102" s="503"/>
      <c r="K102" s="503"/>
      <c r="L102" s="503"/>
      <c r="M102" s="503"/>
      <c r="N102" s="503"/>
      <c r="O102" s="503"/>
      <c r="P102" s="503"/>
      <c r="Q102" s="503"/>
      <c r="R102" s="503"/>
      <c r="S102" s="503"/>
      <c r="T102" s="503"/>
      <c r="U102" s="503"/>
      <c r="V102" s="503"/>
      <c r="W102" s="503"/>
      <c r="X102" s="503"/>
      <c r="Y102" s="503"/>
      <c r="Z102" s="503"/>
    </row>
    <row r="103" spans="1:26" ht="13.5" customHeight="1">
      <c r="A103" s="503"/>
      <c r="B103" s="503"/>
      <c r="C103" s="503"/>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row>
    <row r="104" spans="1:26" ht="13.5" customHeight="1">
      <c r="A104" s="503"/>
      <c r="B104" s="503"/>
      <c r="C104" s="503"/>
      <c r="D104" s="503"/>
      <c r="E104" s="503"/>
      <c r="F104" s="503"/>
      <c r="G104" s="503"/>
      <c r="H104" s="503"/>
      <c r="I104" s="503"/>
      <c r="J104" s="503"/>
      <c r="K104" s="503"/>
      <c r="L104" s="503"/>
      <c r="M104" s="503"/>
      <c r="N104" s="503"/>
      <c r="O104" s="503"/>
      <c r="P104" s="503"/>
      <c r="Q104" s="503"/>
      <c r="R104" s="503"/>
      <c r="S104" s="503"/>
      <c r="T104" s="503"/>
      <c r="U104" s="503"/>
      <c r="V104" s="503"/>
      <c r="W104" s="503"/>
      <c r="X104" s="503"/>
      <c r="Y104" s="503"/>
      <c r="Z104" s="503"/>
    </row>
    <row r="105" spans="1:26" ht="13.5" customHeight="1">
      <c r="A105" s="503"/>
      <c r="B105" s="503"/>
      <c r="C105" s="503"/>
      <c r="D105" s="503"/>
      <c r="E105" s="503"/>
      <c r="F105" s="503"/>
      <c r="G105" s="503"/>
      <c r="H105" s="503"/>
      <c r="I105" s="503"/>
      <c r="J105" s="503"/>
      <c r="K105" s="503"/>
      <c r="L105" s="503"/>
      <c r="M105" s="503"/>
      <c r="N105" s="503"/>
      <c r="O105" s="503"/>
      <c r="P105" s="503"/>
      <c r="Q105" s="503"/>
      <c r="R105" s="503"/>
      <c r="S105" s="503"/>
      <c r="T105" s="503"/>
      <c r="U105" s="503"/>
      <c r="V105" s="503"/>
      <c r="W105" s="503"/>
      <c r="X105" s="503"/>
      <c r="Y105" s="503"/>
      <c r="Z105" s="503"/>
    </row>
    <row r="106" spans="1:26" ht="13.5" customHeight="1">
      <c r="A106" s="503"/>
      <c r="B106" s="503"/>
      <c r="C106" s="503"/>
      <c r="D106" s="503"/>
      <c r="E106" s="503"/>
      <c r="F106" s="503"/>
      <c r="G106" s="503"/>
      <c r="H106" s="503"/>
      <c r="I106" s="503"/>
      <c r="J106" s="503"/>
      <c r="K106" s="503"/>
      <c r="L106" s="503"/>
      <c r="M106" s="503"/>
      <c r="N106" s="503"/>
      <c r="O106" s="503"/>
      <c r="P106" s="503"/>
      <c r="Q106" s="503"/>
      <c r="R106" s="503"/>
      <c r="S106" s="503"/>
      <c r="T106" s="503"/>
      <c r="U106" s="503"/>
      <c r="V106" s="503"/>
      <c r="W106" s="503"/>
      <c r="X106" s="503"/>
      <c r="Y106" s="503"/>
      <c r="Z106" s="503"/>
    </row>
    <row r="107" spans="1:26" ht="13.5" customHeight="1">
      <c r="A107" s="503"/>
      <c r="B107" s="503"/>
      <c r="C107" s="503"/>
      <c r="D107" s="503"/>
      <c r="E107" s="503"/>
      <c r="F107" s="503"/>
      <c r="G107" s="503"/>
      <c r="H107" s="503"/>
      <c r="I107" s="503"/>
      <c r="J107" s="503"/>
      <c r="K107" s="503"/>
      <c r="L107" s="503"/>
      <c r="M107" s="503"/>
      <c r="N107" s="503"/>
      <c r="O107" s="503"/>
      <c r="P107" s="503"/>
      <c r="Q107" s="503"/>
      <c r="R107" s="503"/>
      <c r="S107" s="503"/>
      <c r="T107" s="503"/>
      <c r="U107" s="503"/>
      <c r="V107" s="503"/>
      <c r="W107" s="503"/>
      <c r="X107" s="503"/>
      <c r="Y107" s="503"/>
      <c r="Z107" s="503"/>
    </row>
    <row r="108" spans="1:26" ht="13.5" customHeight="1">
      <c r="A108" s="503"/>
      <c r="B108" s="503"/>
      <c r="C108" s="503"/>
      <c r="D108" s="503"/>
      <c r="E108" s="503"/>
      <c r="F108" s="503"/>
      <c r="G108" s="503"/>
      <c r="H108" s="503"/>
      <c r="I108" s="503"/>
      <c r="J108" s="503"/>
      <c r="K108" s="503"/>
      <c r="L108" s="503"/>
      <c r="M108" s="503"/>
      <c r="N108" s="503"/>
      <c r="O108" s="503"/>
      <c r="P108" s="503"/>
      <c r="Q108" s="503"/>
      <c r="R108" s="503"/>
      <c r="S108" s="503"/>
      <c r="T108" s="503"/>
      <c r="U108" s="503"/>
      <c r="V108" s="503"/>
      <c r="W108" s="503"/>
      <c r="X108" s="503"/>
      <c r="Y108" s="503"/>
      <c r="Z108" s="503"/>
    </row>
    <row r="109" spans="1:26" ht="13.5" customHeight="1">
      <c r="A109" s="503"/>
      <c r="B109" s="503"/>
      <c r="C109" s="503"/>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row>
    <row r="110" spans="1:26" ht="13.5" customHeight="1">
      <c r="A110" s="503"/>
      <c r="B110" s="503"/>
      <c r="C110" s="503"/>
      <c r="D110" s="503"/>
      <c r="E110" s="503"/>
      <c r="F110" s="503"/>
      <c r="G110" s="503"/>
      <c r="H110" s="503"/>
      <c r="I110" s="503"/>
      <c r="J110" s="503"/>
      <c r="K110" s="503"/>
      <c r="L110" s="503"/>
      <c r="M110" s="503"/>
      <c r="N110" s="503"/>
      <c r="O110" s="503"/>
      <c r="P110" s="503"/>
      <c r="Q110" s="503"/>
      <c r="R110" s="503"/>
      <c r="S110" s="503"/>
      <c r="T110" s="503"/>
      <c r="U110" s="503"/>
      <c r="V110" s="503"/>
      <c r="W110" s="503"/>
      <c r="X110" s="503"/>
      <c r="Y110" s="503"/>
      <c r="Z110" s="503"/>
    </row>
    <row r="111" spans="1:26" ht="13.5" customHeight="1">
      <c r="A111" s="503"/>
      <c r="B111" s="503"/>
      <c r="C111" s="503"/>
      <c r="D111" s="503"/>
      <c r="E111" s="503"/>
      <c r="F111" s="503"/>
      <c r="G111" s="503"/>
      <c r="H111" s="503"/>
      <c r="I111" s="503"/>
      <c r="J111" s="503"/>
      <c r="K111" s="503"/>
      <c r="L111" s="503"/>
      <c r="M111" s="503"/>
      <c r="N111" s="503"/>
      <c r="O111" s="503"/>
      <c r="P111" s="503"/>
      <c r="Q111" s="503"/>
      <c r="R111" s="503"/>
      <c r="S111" s="503"/>
      <c r="T111" s="503"/>
      <c r="U111" s="503"/>
      <c r="V111" s="503"/>
      <c r="W111" s="503"/>
      <c r="X111" s="503"/>
      <c r="Y111" s="503"/>
      <c r="Z111" s="503"/>
    </row>
    <row r="112" spans="1:26" ht="13.5" customHeight="1">
      <c r="A112" s="503"/>
      <c r="B112" s="503"/>
      <c r="C112" s="503"/>
      <c r="D112" s="503"/>
      <c r="E112" s="503"/>
      <c r="F112" s="503"/>
      <c r="G112" s="503"/>
      <c r="H112" s="503"/>
      <c r="I112" s="503"/>
      <c r="J112" s="503"/>
      <c r="K112" s="503"/>
      <c r="L112" s="503"/>
      <c r="M112" s="503"/>
      <c r="N112" s="503"/>
      <c r="O112" s="503"/>
      <c r="P112" s="503"/>
      <c r="Q112" s="503"/>
      <c r="R112" s="503"/>
      <c r="S112" s="503"/>
      <c r="T112" s="503"/>
      <c r="U112" s="503"/>
      <c r="V112" s="503"/>
      <c r="W112" s="503"/>
      <c r="X112" s="503"/>
      <c r="Y112" s="503"/>
      <c r="Z112" s="503"/>
    </row>
    <row r="113" spans="1:26" ht="13.5" customHeight="1">
      <c r="A113" s="503"/>
      <c r="B113" s="503"/>
      <c r="C113" s="503"/>
      <c r="D113" s="503"/>
      <c r="E113" s="503"/>
      <c r="F113" s="503"/>
      <c r="G113" s="503"/>
      <c r="H113" s="503"/>
      <c r="I113" s="503"/>
      <c r="J113" s="503"/>
      <c r="K113" s="503"/>
      <c r="L113" s="503"/>
      <c r="M113" s="503"/>
      <c r="N113" s="503"/>
      <c r="O113" s="503"/>
      <c r="P113" s="503"/>
      <c r="Q113" s="503"/>
      <c r="R113" s="503"/>
      <c r="S113" s="503"/>
      <c r="T113" s="503"/>
      <c r="U113" s="503"/>
      <c r="V113" s="503"/>
      <c r="W113" s="503"/>
      <c r="X113" s="503"/>
      <c r="Y113" s="503"/>
      <c r="Z113" s="503"/>
    </row>
    <row r="114" spans="1:26" ht="13.5" customHeight="1">
      <c r="A114" s="503"/>
      <c r="B114" s="503"/>
      <c r="C114" s="503"/>
      <c r="D114" s="503"/>
      <c r="E114" s="503"/>
      <c r="F114" s="503"/>
      <c r="G114" s="503"/>
      <c r="H114" s="503"/>
      <c r="I114" s="503"/>
      <c r="J114" s="503"/>
      <c r="K114" s="503"/>
      <c r="L114" s="503"/>
      <c r="M114" s="503"/>
      <c r="N114" s="503"/>
      <c r="O114" s="503"/>
      <c r="P114" s="503"/>
      <c r="Q114" s="503"/>
      <c r="R114" s="503"/>
      <c r="S114" s="503"/>
      <c r="T114" s="503"/>
      <c r="U114" s="503"/>
      <c r="V114" s="503"/>
      <c r="W114" s="503"/>
      <c r="X114" s="503"/>
      <c r="Y114" s="503"/>
      <c r="Z114" s="503"/>
    </row>
    <row r="115" spans="1:26" ht="13.5" customHeight="1">
      <c r="A115" s="503"/>
      <c r="B115" s="503"/>
      <c r="C115" s="503"/>
      <c r="D115" s="503"/>
      <c r="E115" s="503"/>
      <c r="F115" s="503"/>
      <c r="G115" s="503"/>
      <c r="H115" s="503"/>
      <c r="I115" s="503"/>
      <c r="J115" s="503"/>
      <c r="K115" s="503"/>
      <c r="L115" s="503"/>
      <c r="M115" s="503"/>
      <c r="N115" s="503"/>
      <c r="O115" s="503"/>
      <c r="P115" s="503"/>
      <c r="Q115" s="503"/>
      <c r="R115" s="503"/>
      <c r="S115" s="503"/>
      <c r="T115" s="503"/>
      <c r="U115" s="503"/>
      <c r="V115" s="503"/>
      <c r="W115" s="503"/>
      <c r="X115" s="503"/>
      <c r="Y115" s="503"/>
      <c r="Z115" s="503"/>
    </row>
    <row r="116" spans="1:26" ht="13.5" customHeight="1">
      <c r="A116" s="503"/>
      <c r="B116" s="503"/>
      <c r="C116" s="503"/>
      <c r="D116" s="503"/>
      <c r="E116" s="503"/>
      <c r="F116" s="503"/>
      <c r="G116" s="503"/>
      <c r="H116" s="503"/>
      <c r="I116" s="503"/>
      <c r="J116" s="503"/>
      <c r="K116" s="503"/>
      <c r="L116" s="503"/>
      <c r="M116" s="503"/>
      <c r="N116" s="503"/>
      <c r="O116" s="503"/>
      <c r="P116" s="503"/>
      <c r="Q116" s="503"/>
      <c r="R116" s="503"/>
      <c r="S116" s="503"/>
      <c r="T116" s="503"/>
      <c r="U116" s="503"/>
      <c r="V116" s="503"/>
      <c r="W116" s="503"/>
      <c r="X116" s="503"/>
      <c r="Y116" s="503"/>
      <c r="Z116" s="503"/>
    </row>
    <row r="117" spans="1:26" ht="13.5" customHeight="1">
      <c r="A117" s="503"/>
      <c r="B117" s="503"/>
      <c r="C117" s="503"/>
      <c r="D117" s="503"/>
      <c r="E117" s="503"/>
      <c r="F117" s="503"/>
      <c r="G117" s="503"/>
      <c r="H117" s="503"/>
      <c r="I117" s="503"/>
      <c r="J117" s="503"/>
      <c r="K117" s="503"/>
      <c r="L117" s="503"/>
      <c r="M117" s="503"/>
      <c r="N117" s="503"/>
      <c r="O117" s="503"/>
      <c r="P117" s="503"/>
      <c r="Q117" s="503"/>
      <c r="R117" s="503"/>
      <c r="S117" s="503"/>
      <c r="T117" s="503"/>
      <c r="U117" s="503"/>
      <c r="V117" s="503"/>
      <c r="W117" s="503"/>
      <c r="X117" s="503"/>
      <c r="Y117" s="503"/>
      <c r="Z117" s="503"/>
    </row>
    <row r="118" spans="1:26" ht="13.5" customHeight="1">
      <c r="A118" s="503"/>
      <c r="B118" s="503"/>
      <c r="C118" s="503"/>
      <c r="D118" s="503"/>
      <c r="E118" s="503"/>
      <c r="F118" s="503"/>
      <c r="G118" s="503"/>
      <c r="H118" s="503"/>
      <c r="I118" s="503"/>
      <c r="J118" s="503"/>
      <c r="K118" s="503"/>
      <c r="L118" s="503"/>
      <c r="M118" s="503"/>
      <c r="N118" s="503"/>
      <c r="O118" s="503"/>
      <c r="P118" s="503"/>
      <c r="Q118" s="503"/>
      <c r="R118" s="503"/>
      <c r="S118" s="503"/>
      <c r="T118" s="503"/>
      <c r="U118" s="503"/>
      <c r="V118" s="503"/>
      <c r="W118" s="503"/>
      <c r="X118" s="503"/>
      <c r="Y118" s="503"/>
      <c r="Z118" s="503"/>
    </row>
    <row r="119" spans="1:26" ht="13.5" customHeight="1">
      <c r="A119" s="503"/>
      <c r="B119" s="503"/>
      <c r="C119" s="503"/>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row>
    <row r="120" spans="1:26" ht="13.5" customHeight="1">
      <c r="A120" s="503"/>
      <c r="B120" s="503"/>
      <c r="C120" s="503"/>
      <c r="D120" s="503"/>
      <c r="E120" s="503"/>
      <c r="F120" s="503"/>
      <c r="G120" s="503"/>
      <c r="H120" s="503"/>
      <c r="I120" s="503"/>
      <c r="J120" s="503"/>
      <c r="K120" s="503"/>
      <c r="L120" s="503"/>
      <c r="M120" s="503"/>
      <c r="N120" s="503"/>
      <c r="O120" s="503"/>
      <c r="P120" s="503"/>
      <c r="Q120" s="503"/>
      <c r="R120" s="503"/>
      <c r="S120" s="503"/>
      <c r="T120" s="503"/>
      <c r="U120" s="503"/>
      <c r="V120" s="503"/>
      <c r="W120" s="503"/>
      <c r="X120" s="503"/>
      <c r="Y120" s="503"/>
      <c r="Z120" s="503"/>
    </row>
    <row r="121" spans="1:26" ht="13.5" customHeight="1">
      <c r="A121" s="503"/>
      <c r="B121" s="503"/>
      <c r="C121" s="503"/>
      <c r="D121" s="503"/>
      <c r="E121" s="503"/>
      <c r="F121" s="503"/>
      <c r="G121" s="503"/>
      <c r="H121" s="503"/>
      <c r="I121" s="503"/>
      <c r="J121" s="503"/>
      <c r="K121" s="503"/>
      <c r="L121" s="503"/>
      <c r="M121" s="503"/>
      <c r="N121" s="503"/>
      <c r="O121" s="503"/>
      <c r="P121" s="503"/>
      <c r="Q121" s="503"/>
      <c r="R121" s="503"/>
      <c r="S121" s="503"/>
      <c r="T121" s="503"/>
      <c r="U121" s="503"/>
      <c r="V121" s="503"/>
      <c r="W121" s="503"/>
      <c r="X121" s="503"/>
      <c r="Y121" s="503"/>
      <c r="Z121" s="503"/>
    </row>
    <row r="122" spans="1:26" ht="13.5" customHeight="1">
      <c r="A122" s="503"/>
      <c r="B122" s="503"/>
      <c r="C122" s="503"/>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row>
    <row r="123" spans="1:26" ht="13.5" customHeight="1">
      <c r="A123" s="503"/>
      <c r="B123" s="503"/>
      <c r="C123" s="503"/>
      <c r="D123" s="503"/>
      <c r="E123" s="503"/>
      <c r="F123" s="503"/>
      <c r="G123" s="503"/>
      <c r="H123" s="503"/>
      <c r="I123" s="503"/>
      <c r="J123" s="503"/>
      <c r="K123" s="503"/>
      <c r="L123" s="503"/>
      <c r="M123" s="503"/>
      <c r="N123" s="503"/>
      <c r="O123" s="503"/>
      <c r="P123" s="503"/>
      <c r="Q123" s="503"/>
      <c r="R123" s="503"/>
      <c r="S123" s="503"/>
      <c r="T123" s="503"/>
      <c r="U123" s="503"/>
      <c r="V123" s="503"/>
      <c r="W123" s="503"/>
      <c r="X123" s="503"/>
      <c r="Y123" s="503"/>
      <c r="Z123" s="503"/>
    </row>
    <row r="124" spans="1:26" ht="13.5" customHeight="1">
      <c r="A124" s="503"/>
      <c r="B124" s="503"/>
      <c r="C124" s="503"/>
      <c r="D124" s="503"/>
      <c r="E124" s="503"/>
      <c r="F124" s="503"/>
      <c r="G124" s="503"/>
      <c r="H124" s="503"/>
      <c r="I124" s="503"/>
      <c r="J124" s="503"/>
      <c r="K124" s="503"/>
      <c r="L124" s="503"/>
      <c r="M124" s="503"/>
      <c r="N124" s="503"/>
      <c r="O124" s="503"/>
      <c r="P124" s="503"/>
      <c r="Q124" s="503"/>
      <c r="R124" s="503"/>
      <c r="S124" s="503"/>
      <c r="T124" s="503"/>
      <c r="U124" s="503"/>
      <c r="V124" s="503"/>
      <c r="W124" s="503"/>
      <c r="X124" s="503"/>
      <c r="Y124" s="503"/>
      <c r="Z124" s="503"/>
    </row>
    <row r="125" spans="1:26" ht="13.5" customHeight="1">
      <c r="A125" s="503"/>
      <c r="B125" s="503"/>
      <c r="C125" s="503"/>
      <c r="D125" s="503"/>
      <c r="E125" s="503"/>
      <c r="F125" s="503"/>
      <c r="G125" s="503"/>
      <c r="H125" s="503"/>
      <c r="I125" s="503"/>
      <c r="J125" s="503"/>
      <c r="K125" s="503"/>
      <c r="L125" s="503"/>
      <c r="M125" s="503"/>
      <c r="N125" s="503"/>
      <c r="O125" s="503"/>
      <c r="P125" s="503"/>
      <c r="Q125" s="503"/>
      <c r="R125" s="503"/>
      <c r="S125" s="503"/>
      <c r="T125" s="503"/>
      <c r="U125" s="503"/>
      <c r="V125" s="503"/>
      <c r="W125" s="503"/>
      <c r="X125" s="503"/>
      <c r="Y125" s="503"/>
      <c r="Z125" s="503"/>
    </row>
    <row r="126" spans="1:26" ht="13.5" customHeight="1">
      <c r="A126" s="503"/>
      <c r="B126" s="503"/>
      <c r="C126" s="503"/>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row>
    <row r="127" spans="1:26" ht="13.5" customHeight="1">
      <c r="A127" s="503"/>
      <c r="B127" s="503"/>
      <c r="C127" s="503"/>
      <c r="D127" s="503"/>
      <c r="E127" s="503"/>
      <c r="F127" s="503"/>
      <c r="G127" s="503"/>
      <c r="H127" s="503"/>
      <c r="I127" s="503"/>
      <c r="J127" s="503"/>
      <c r="K127" s="503"/>
      <c r="L127" s="503"/>
      <c r="M127" s="503"/>
      <c r="N127" s="503"/>
      <c r="O127" s="503"/>
      <c r="P127" s="503"/>
      <c r="Q127" s="503"/>
      <c r="R127" s="503"/>
      <c r="S127" s="503"/>
      <c r="T127" s="503"/>
      <c r="U127" s="503"/>
      <c r="V127" s="503"/>
      <c r="W127" s="503"/>
      <c r="X127" s="503"/>
      <c r="Y127" s="503"/>
      <c r="Z127" s="503"/>
    </row>
    <row r="128" spans="1:26" ht="13.5" customHeight="1">
      <c r="A128" s="503"/>
      <c r="B128" s="503"/>
      <c r="C128" s="503"/>
      <c r="D128" s="503"/>
      <c r="E128" s="503"/>
      <c r="F128" s="503"/>
      <c r="G128" s="503"/>
      <c r="H128" s="503"/>
      <c r="I128" s="503"/>
      <c r="J128" s="503"/>
      <c r="K128" s="503"/>
      <c r="L128" s="503"/>
      <c r="M128" s="503"/>
      <c r="N128" s="503"/>
      <c r="O128" s="503"/>
      <c r="P128" s="503"/>
      <c r="Q128" s="503"/>
      <c r="R128" s="503"/>
      <c r="S128" s="503"/>
      <c r="T128" s="503"/>
      <c r="U128" s="503"/>
      <c r="V128" s="503"/>
      <c r="W128" s="503"/>
      <c r="X128" s="503"/>
      <c r="Y128" s="503"/>
      <c r="Z128" s="503"/>
    </row>
    <row r="129" spans="1:26" ht="13.5" customHeight="1">
      <c r="A129" s="503"/>
      <c r="B129" s="503"/>
      <c r="C129" s="503"/>
      <c r="D129" s="503"/>
      <c r="E129" s="503"/>
      <c r="F129" s="503"/>
      <c r="G129" s="503"/>
      <c r="H129" s="503"/>
      <c r="I129" s="503"/>
      <c r="J129" s="503"/>
      <c r="K129" s="503"/>
      <c r="L129" s="503"/>
      <c r="M129" s="503"/>
      <c r="N129" s="503"/>
      <c r="O129" s="503"/>
      <c r="P129" s="503"/>
      <c r="Q129" s="503"/>
      <c r="R129" s="503"/>
      <c r="S129" s="503"/>
      <c r="T129" s="503"/>
      <c r="U129" s="503"/>
      <c r="V129" s="503"/>
      <c r="W129" s="503"/>
      <c r="X129" s="503"/>
      <c r="Y129" s="503"/>
      <c r="Z129" s="503"/>
    </row>
    <row r="130" spans="1:26" ht="13.5" customHeight="1">
      <c r="A130" s="503"/>
      <c r="B130" s="503"/>
      <c r="C130" s="503"/>
      <c r="D130" s="503"/>
      <c r="E130" s="503"/>
      <c r="F130" s="503"/>
      <c r="G130" s="503"/>
      <c r="H130" s="503"/>
      <c r="I130" s="503"/>
      <c r="J130" s="503"/>
      <c r="K130" s="503"/>
      <c r="L130" s="503"/>
      <c r="M130" s="503"/>
      <c r="N130" s="503"/>
      <c r="O130" s="503"/>
      <c r="P130" s="503"/>
      <c r="Q130" s="503"/>
      <c r="R130" s="503"/>
      <c r="S130" s="503"/>
      <c r="T130" s="503"/>
      <c r="U130" s="503"/>
      <c r="V130" s="503"/>
      <c r="W130" s="503"/>
      <c r="X130" s="503"/>
      <c r="Y130" s="503"/>
      <c r="Z130" s="503"/>
    </row>
    <row r="131" spans="1:26" ht="13.5" customHeight="1">
      <c r="A131" s="503"/>
      <c r="B131" s="503"/>
      <c r="C131" s="503"/>
      <c r="D131" s="503"/>
      <c r="E131" s="503"/>
      <c r="F131" s="503"/>
      <c r="G131" s="503"/>
      <c r="H131" s="503"/>
      <c r="I131" s="503"/>
      <c r="J131" s="503"/>
      <c r="K131" s="503"/>
      <c r="L131" s="503"/>
      <c r="M131" s="503"/>
      <c r="N131" s="503"/>
      <c r="O131" s="503"/>
      <c r="P131" s="503"/>
      <c r="Q131" s="503"/>
      <c r="R131" s="503"/>
      <c r="S131" s="503"/>
      <c r="T131" s="503"/>
      <c r="U131" s="503"/>
      <c r="V131" s="503"/>
      <c r="W131" s="503"/>
      <c r="X131" s="503"/>
      <c r="Y131" s="503"/>
      <c r="Z131" s="503"/>
    </row>
    <row r="132" spans="1:26" ht="13.5" customHeight="1">
      <c r="A132" s="503"/>
      <c r="B132" s="503"/>
      <c r="C132" s="503"/>
      <c r="D132" s="503"/>
      <c r="E132" s="503"/>
      <c r="F132" s="503"/>
      <c r="G132" s="503"/>
      <c r="H132" s="503"/>
      <c r="I132" s="503"/>
      <c r="J132" s="503"/>
      <c r="K132" s="503"/>
      <c r="L132" s="503"/>
      <c r="M132" s="503"/>
      <c r="N132" s="503"/>
      <c r="O132" s="503"/>
      <c r="P132" s="503"/>
      <c r="Q132" s="503"/>
      <c r="R132" s="503"/>
      <c r="S132" s="503"/>
      <c r="T132" s="503"/>
      <c r="U132" s="503"/>
      <c r="V132" s="503"/>
      <c r="W132" s="503"/>
      <c r="X132" s="503"/>
      <c r="Y132" s="503"/>
      <c r="Z132" s="503"/>
    </row>
    <row r="133" spans="1:26" ht="13.5" customHeight="1">
      <c r="A133" s="503"/>
      <c r="B133" s="503"/>
      <c r="C133" s="503"/>
      <c r="D133" s="503"/>
      <c r="E133" s="503"/>
      <c r="F133" s="503"/>
      <c r="G133" s="503"/>
      <c r="H133" s="503"/>
      <c r="I133" s="503"/>
      <c r="J133" s="503"/>
      <c r="K133" s="503"/>
      <c r="L133" s="503"/>
      <c r="M133" s="503"/>
      <c r="N133" s="503"/>
      <c r="O133" s="503"/>
      <c r="P133" s="503"/>
      <c r="Q133" s="503"/>
      <c r="R133" s="503"/>
      <c r="S133" s="503"/>
      <c r="T133" s="503"/>
      <c r="U133" s="503"/>
      <c r="V133" s="503"/>
      <c r="W133" s="503"/>
      <c r="X133" s="503"/>
      <c r="Y133" s="503"/>
      <c r="Z133" s="503"/>
    </row>
    <row r="134" spans="1:26" ht="13.5" customHeight="1">
      <c r="A134" s="503"/>
      <c r="B134" s="503"/>
      <c r="C134" s="503"/>
      <c r="D134" s="503"/>
      <c r="E134" s="503"/>
      <c r="F134" s="503"/>
      <c r="G134" s="503"/>
      <c r="H134" s="503"/>
      <c r="I134" s="503"/>
      <c r="J134" s="503"/>
      <c r="K134" s="503"/>
      <c r="L134" s="503"/>
      <c r="M134" s="503"/>
      <c r="N134" s="503"/>
      <c r="O134" s="503"/>
      <c r="P134" s="503"/>
      <c r="Q134" s="503"/>
      <c r="R134" s="503"/>
      <c r="S134" s="503"/>
      <c r="T134" s="503"/>
      <c r="U134" s="503"/>
      <c r="V134" s="503"/>
      <c r="W134" s="503"/>
      <c r="X134" s="503"/>
      <c r="Y134" s="503"/>
      <c r="Z134" s="503"/>
    </row>
    <row r="135" spans="1:26" ht="13.5" customHeight="1">
      <c r="A135" s="503"/>
      <c r="B135" s="503"/>
      <c r="C135" s="503"/>
      <c r="D135" s="503"/>
      <c r="E135" s="503"/>
      <c r="F135" s="503"/>
      <c r="G135" s="503"/>
      <c r="H135" s="503"/>
      <c r="I135" s="503"/>
      <c r="J135" s="503"/>
      <c r="K135" s="503"/>
      <c r="L135" s="503"/>
      <c r="M135" s="503"/>
      <c r="N135" s="503"/>
      <c r="O135" s="503"/>
      <c r="P135" s="503"/>
      <c r="Q135" s="503"/>
      <c r="R135" s="503"/>
      <c r="S135" s="503"/>
      <c r="T135" s="503"/>
      <c r="U135" s="503"/>
      <c r="V135" s="503"/>
      <c r="W135" s="503"/>
      <c r="X135" s="503"/>
      <c r="Y135" s="503"/>
      <c r="Z135" s="503"/>
    </row>
    <row r="136" spans="1:26" ht="13.5" customHeight="1">
      <c r="A136" s="503"/>
      <c r="B136" s="503"/>
      <c r="C136" s="503"/>
      <c r="D136" s="503"/>
      <c r="E136" s="503"/>
      <c r="F136" s="503"/>
      <c r="G136" s="503"/>
      <c r="H136" s="503"/>
      <c r="I136" s="503"/>
      <c r="J136" s="503"/>
      <c r="K136" s="503"/>
      <c r="L136" s="503"/>
      <c r="M136" s="503"/>
      <c r="N136" s="503"/>
      <c r="O136" s="503"/>
      <c r="P136" s="503"/>
      <c r="Q136" s="503"/>
      <c r="R136" s="503"/>
      <c r="S136" s="503"/>
      <c r="T136" s="503"/>
      <c r="U136" s="503"/>
      <c r="V136" s="503"/>
      <c r="W136" s="503"/>
      <c r="X136" s="503"/>
      <c r="Y136" s="503"/>
      <c r="Z136" s="503"/>
    </row>
    <row r="137" spans="1:26" ht="13.5" customHeight="1">
      <c r="A137" s="503"/>
      <c r="B137" s="503"/>
      <c r="C137" s="503"/>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3"/>
      <c r="Z137" s="503"/>
    </row>
    <row r="138" spans="1:26" ht="13.5" customHeight="1">
      <c r="A138" s="503"/>
      <c r="B138" s="503"/>
      <c r="C138" s="503"/>
      <c r="D138" s="503"/>
      <c r="E138" s="503"/>
      <c r="F138" s="503"/>
      <c r="G138" s="503"/>
      <c r="H138" s="503"/>
      <c r="I138" s="503"/>
      <c r="J138" s="503"/>
      <c r="K138" s="503"/>
      <c r="L138" s="503"/>
      <c r="M138" s="503"/>
      <c r="N138" s="503"/>
      <c r="O138" s="503"/>
      <c r="P138" s="503"/>
      <c r="Q138" s="503"/>
      <c r="R138" s="503"/>
      <c r="S138" s="503"/>
      <c r="T138" s="503"/>
      <c r="U138" s="503"/>
      <c r="V138" s="503"/>
      <c r="W138" s="503"/>
      <c r="X138" s="503"/>
      <c r="Y138" s="503"/>
      <c r="Z138" s="503"/>
    </row>
    <row r="139" spans="1:26" ht="13.5" customHeight="1">
      <c r="A139" s="503"/>
      <c r="B139" s="503"/>
      <c r="C139" s="503"/>
      <c r="D139" s="503"/>
      <c r="E139" s="503"/>
      <c r="F139" s="503"/>
      <c r="G139" s="503"/>
      <c r="H139" s="503"/>
      <c r="I139" s="503"/>
      <c r="J139" s="503"/>
      <c r="K139" s="503"/>
      <c r="L139" s="503"/>
      <c r="M139" s="503"/>
      <c r="N139" s="503"/>
      <c r="O139" s="503"/>
      <c r="P139" s="503"/>
      <c r="Q139" s="503"/>
      <c r="R139" s="503"/>
      <c r="S139" s="503"/>
      <c r="T139" s="503"/>
      <c r="U139" s="503"/>
      <c r="V139" s="503"/>
      <c r="W139" s="503"/>
      <c r="X139" s="503"/>
      <c r="Y139" s="503"/>
      <c r="Z139" s="503"/>
    </row>
    <row r="140" spans="1:26" ht="13.5" customHeight="1">
      <c r="A140" s="503"/>
      <c r="B140" s="503"/>
      <c r="C140" s="503"/>
      <c r="D140" s="503"/>
      <c r="E140" s="503"/>
      <c r="F140" s="503"/>
      <c r="G140" s="503"/>
      <c r="H140" s="503"/>
      <c r="I140" s="503"/>
      <c r="J140" s="503"/>
      <c r="K140" s="503"/>
      <c r="L140" s="503"/>
      <c r="M140" s="503"/>
      <c r="N140" s="503"/>
      <c r="O140" s="503"/>
      <c r="P140" s="503"/>
      <c r="Q140" s="503"/>
      <c r="R140" s="503"/>
      <c r="S140" s="503"/>
      <c r="T140" s="503"/>
      <c r="U140" s="503"/>
      <c r="V140" s="503"/>
      <c r="W140" s="503"/>
      <c r="X140" s="503"/>
      <c r="Y140" s="503"/>
      <c r="Z140" s="503"/>
    </row>
    <row r="141" spans="1:26" ht="13.5" customHeight="1">
      <c r="A141" s="503"/>
      <c r="B141" s="503"/>
      <c r="C141" s="503"/>
      <c r="D141" s="503"/>
      <c r="E141" s="503"/>
      <c r="F141" s="503"/>
      <c r="G141" s="503"/>
      <c r="H141" s="503"/>
      <c r="I141" s="503"/>
      <c r="J141" s="503"/>
      <c r="K141" s="503"/>
      <c r="L141" s="503"/>
      <c r="M141" s="503"/>
      <c r="N141" s="503"/>
      <c r="O141" s="503"/>
      <c r="P141" s="503"/>
      <c r="Q141" s="503"/>
      <c r="R141" s="503"/>
      <c r="S141" s="503"/>
      <c r="T141" s="503"/>
      <c r="U141" s="503"/>
      <c r="V141" s="503"/>
      <c r="W141" s="503"/>
      <c r="X141" s="503"/>
      <c r="Y141" s="503"/>
      <c r="Z141" s="503"/>
    </row>
    <row r="142" spans="1:26" ht="13.5" customHeight="1">
      <c r="A142" s="503"/>
      <c r="B142" s="503"/>
      <c r="C142" s="503"/>
      <c r="D142" s="503"/>
      <c r="E142" s="503"/>
      <c r="F142" s="503"/>
      <c r="G142" s="503"/>
      <c r="H142" s="503"/>
      <c r="I142" s="503"/>
      <c r="J142" s="503"/>
      <c r="K142" s="503"/>
      <c r="L142" s="503"/>
      <c r="M142" s="503"/>
      <c r="N142" s="503"/>
      <c r="O142" s="503"/>
      <c r="P142" s="503"/>
      <c r="Q142" s="503"/>
      <c r="R142" s="503"/>
      <c r="S142" s="503"/>
      <c r="T142" s="503"/>
      <c r="U142" s="503"/>
      <c r="V142" s="503"/>
      <c r="W142" s="503"/>
      <c r="X142" s="503"/>
      <c r="Y142" s="503"/>
      <c r="Z142" s="503"/>
    </row>
    <row r="143" spans="1:26" ht="13.5" customHeight="1">
      <c r="A143" s="503"/>
      <c r="B143" s="503"/>
      <c r="C143" s="503"/>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row>
    <row r="144" spans="1:26" ht="13.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row>
    <row r="145" spans="1:26" ht="13.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row>
    <row r="146" spans="1:26" ht="13.5" customHeight="1">
      <c r="A146" s="503"/>
      <c r="B146" s="503"/>
      <c r="C146" s="503"/>
      <c r="D146" s="503"/>
      <c r="E146" s="503"/>
      <c r="F146" s="503"/>
      <c r="G146" s="503"/>
      <c r="H146" s="503"/>
      <c r="I146" s="503"/>
      <c r="J146" s="503"/>
      <c r="K146" s="503"/>
      <c r="L146" s="503"/>
      <c r="M146" s="503"/>
      <c r="N146" s="503"/>
      <c r="O146" s="503"/>
      <c r="P146" s="503"/>
      <c r="Q146" s="503"/>
      <c r="R146" s="503"/>
      <c r="S146" s="503"/>
      <c r="T146" s="503"/>
      <c r="U146" s="503"/>
      <c r="V146" s="503"/>
      <c r="W146" s="503"/>
      <c r="X146" s="503"/>
      <c r="Y146" s="503"/>
      <c r="Z146" s="503"/>
    </row>
    <row r="147" spans="1:26" ht="13.5" customHeight="1">
      <c r="A147" s="503"/>
      <c r="B147" s="503"/>
      <c r="C147" s="503"/>
      <c r="D147" s="503"/>
      <c r="E147" s="503"/>
      <c r="F147" s="503"/>
      <c r="G147" s="503"/>
      <c r="H147" s="503"/>
      <c r="I147" s="503"/>
      <c r="J147" s="503"/>
      <c r="K147" s="503"/>
      <c r="L147" s="503"/>
      <c r="M147" s="503"/>
      <c r="N147" s="503"/>
      <c r="O147" s="503"/>
      <c r="P147" s="503"/>
      <c r="Q147" s="503"/>
      <c r="R147" s="503"/>
      <c r="S147" s="503"/>
      <c r="T147" s="503"/>
      <c r="U147" s="503"/>
      <c r="V147" s="503"/>
      <c r="W147" s="503"/>
      <c r="X147" s="503"/>
      <c r="Y147" s="503"/>
      <c r="Z147" s="503"/>
    </row>
    <row r="148" spans="1:26" ht="13.5" customHeight="1">
      <c r="A148" s="503"/>
      <c r="B148" s="503"/>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row>
    <row r="149" spans="1:26" ht="13.5" customHeight="1">
      <c r="A149" s="503"/>
      <c r="B149" s="503"/>
      <c r="C149" s="503"/>
      <c r="D149" s="503"/>
      <c r="E149" s="503"/>
      <c r="F149" s="503"/>
      <c r="G149" s="503"/>
      <c r="H149" s="503"/>
      <c r="I149" s="503"/>
      <c r="J149" s="503"/>
      <c r="K149" s="503"/>
      <c r="L149" s="503"/>
      <c r="M149" s="503"/>
      <c r="N149" s="503"/>
      <c r="O149" s="503"/>
      <c r="P149" s="503"/>
      <c r="Q149" s="503"/>
      <c r="R149" s="503"/>
      <c r="S149" s="503"/>
      <c r="T149" s="503"/>
      <c r="U149" s="503"/>
      <c r="V149" s="503"/>
      <c r="W149" s="503"/>
      <c r="X149" s="503"/>
      <c r="Y149" s="503"/>
      <c r="Z149" s="503"/>
    </row>
    <row r="150" spans="1:26" ht="13.5" customHeight="1">
      <c r="A150" s="503"/>
      <c r="B150" s="503"/>
      <c r="C150" s="503"/>
      <c r="D150" s="503"/>
      <c r="E150" s="503"/>
      <c r="F150" s="503"/>
      <c r="G150" s="503"/>
      <c r="H150" s="503"/>
      <c r="I150" s="503"/>
      <c r="J150" s="503"/>
      <c r="K150" s="503"/>
      <c r="L150" s="503"/>
      <c r="M150" s="503"/>
      <c r="N150" s="503"/>
      <c r="O150" s="503"/>
      <c r="P150" s="503"/>
      <c r="Q150" s="503"/>
      <c r="R150" s="503"/>
      <c r="S150" s="503"/>
      <c r="T150" s="503"/>
      <c r="U150" s="503"/>
      <c r="V150" s="503"/>
      <c r="W150" s="503"/>
      <c r="X150" s="503"/>
      <c r="Y150" s="503"/>
      <c r="Z150" s="503"/>
    </row>
    <row r="151" spans="1:26" ht="13.5" customHeight="1">
      <c r="A151" s="503"/>
      <c r="B151" s="503"/>
      <c r="C151" s="503"/>
      <c r="D151" s="503"/>
      <c r="E151" s="503"/>
      <c r="F151" s="503"/>
      <c r="G151" s="503"/>
      <c r="H151" s="503"/>
      <c r="I151" s="503"/>
      <c r="J151" s="503"/>
      <c r="K151" s="503"/>
      <c r="L151" s="503"/>
      <c r="M151" s="503"/>
      <c r="N151" s="503"/>
      <c r="O151" s="503"/>
      <c r="P151" s="503"/>
      <c r="Q151" s="503"/>
      <c r="R151" s="503"/>
      <c r="S151" s="503"/>
      <c r="T151" s="503"/>
      <c r="U151" s="503"/>
      <c r="V151" s="503"/>
      <c r="W151" s="503"/>
      <c r="X151" s="503"/>
      <c r="Y151" s="503"/>
      <c r="Z151" s="503"/>
    </row>
    <row r="152" spans="1:26" ht="13.5" customHeight="1">
      <c r="A152" s="503"/>
      <c r="B152" s="503"/>
      <c r="C152" s="503"/>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row>
    <row r="153" spans="1:26" ht="13.5" customHeight="1">
      <c r="A153" s="503"/>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row>
    <row r="154" spans="1:26" ht="13.5" customHeight="1">
      <c r="A154" s="503"/>
      <c r="B154" s="503"/>
      <c r="C154" s="503"/>
      <c r="D154" s="503"/>
      <c r="E154" s="503"/>
      <c r="F154" s="503"/>
      <c r="G154" s="503"/>
      <c r="H154" s="503"/>
      <c r="I154" s="503"/>
      <c r="J154" s="503"/>
      <c r="K154" s="503"/>
      <c r="L154" s="503"/>
      <c r="M154" s="503"/>
      <c r="N154" s="503"/>
      <c r="O154" s="503"/>
      <c r="P154" s="503"/>
      <c r="Q154" s="503"/>
      <c r="R154" s="503"/>
      <c r="S154" s="503"/>
      <c r="T154" s="503"/>
      <c r="U154" s="503"/>
      <c r="V154" s="503"/>
      <c r="W154" s="503"/>
      <c r="X154" s="503"/>
      <c r="Y154" s="503"/>
      <c r="Z154" s="503"/>
    </row>
    <row r="155" spans="1:26" ht="13.5" customHeight="1">
      <c r="A155" s="503"/>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row>
    <row r="156" spans="1:26" ht="13.5" customHeight="1">
      <c r="A156" s="503"/>
      <c r="B156" s="503"/>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row>
    <row r="157" spans="1:26" ht="13.5" customHeight="1">
      <c r="A157" s="503"/>
      <c r="B157" s="503"/>
      <c r="C157" s="503"/>
      <c r="D157" s="503"/>
      <c r="E157" s="503"/>
      <c r="F157" s="503"/>
      <c r="G157" s="503"/>
      <c r="H157" s="503"/>
      <c r="I157" s="503"/>
      <c r="J157" s="503"/>
      <c r="K157" s="503"/>
      <c r="L157" s="503"/>
      <c r="M157" s="503"/>
      <c r="N157" s="503"/>
      <c r="O157" s="503"/>
      <c r="P157" s="503"/>
      <c r="Q157" s="503"/>
      <c r="R157" s="503"/>
      <c r="S157" s="503"/>
      <c r="T157" s="503"/>
      <c r="U157" s="503"/>
      <c r="V157" s="503"/>
      <c r="W157" s="503"/>
      <c r="X157" s="503"/>
      <c r="Y157" s="503"/>
      <c r="Z157" s="503"/>
    </row>
    <row r="158" spans="1:26" ht="13.5" customHeight="1">
      <c r="A158" s="503"/>
      <c r="B158" s="503"/>
      <c r="C158" s="503"/>
      <c r="D158" s="503"/>
      <c r="E158" s="503"/>
      <c r="F158" s="503"/>
      <c r="G158" s="503"/>
      <c r="H158" s="503"/>
      <c r="I158" s="503"/>
      <c r="J158" s="503"/>
      <c r="K158" s="503"/>
      <c r="L158" s="503"/>
      <c r="M158" s="503"/>
      <c r="N158" s="503"/>
      <c r="O158" s="503"/>
      <c r="P158" s="503"/>
      <c r="Q158" s="503"/>
      <c r="R158" s="503"/>
      <c r="S158" s="503"/>
      <c r="T158" s="503"/>
      <c r="U158" s="503"/>
      <c r="V158" s="503"/>
      <c r="W158" s="503"/>
      <c r="X158" s="503"/>
      <c r="Y158" s="503"/>
      <c r="Z158" s="503"/>
    </row>
    <row r="159" spans="1:26" ht="13.5" customHeight="1">
      <c r="A159" s="503"/>
      <c r="B159" s="503"/>
      <c r="C159" s="503"/>
      <c r="D159" s="503"/>
      <c r="E159" s="503"/>
      <c r="F159" s="503"/>
      <c r="G159" s="503"/>
      <c r="H159" s="503"/>
      <c r="I159" s="503"/>
      <c r="J159" s="503"/>
      <c r="K159" s="503"/>
      <c r="L159" s="503"/>
      <c r="M159" s="503"/>
      <c r="N159" s="503"/>
      <c r="O159" s="503"/>
      <c r="P159" s="503"/>
      <c r="Q159" s="503"/>
      <c r="R159" s="503"/>
      <c r="S159" s="503"/>
      <c r="T159" s="503"/>
      <c r="U159" s="503"/>
      <c r="V159" s="503"/>
      <c r="W159" s="503"/>
      <c r="X159" s="503"/>
      <c r="Y159" s="503"/>
      <c r="Z159" s="503"/>
    </row>
    <row r="160" spans="1:26" ht="13.5" customHeight="1">
      <c r="A160" s="503"/>
      <c r="B160" s="503"/>
      <c r="C160" s="503"/>
      <c r="D160" s="503"/>
      <c r="E160" s="503"/>
      <c r="F160" s="503"/>
      <c r="G160" s="503"/>
      <c r="H160" s="503"/>
      <c r="I160" s="503"/>
      <c r="J160" s="503"/>
      <c r="K160" s="503"/>
      <c r="L160" s="503"/>
      <c r="M160" s="503"/>
      <c r="N160" s="503"/>
      <c r="O160" s="503"/>
      <c r="P160" s="503"/>
      <c r="Q160" s="503"/>
      <c r="R160" s="503"/>
      <c r="S160" s="503"/>
      <c r="T160" s="503"/>
      <c r="U160" s="503"/>
      <c r="V160" s="503"/>
      <c r="W160" s="503"/>
      <c r="X160" s="503"/>
      <c r="Y160" s="503"/>
      <c r="Z160" s="503"/>
    </row>
    <row r="161" spans="1:26" ht="13.5" customHeight="1">
      <c r="A161" s="503"/>
      <c r="B161" s="503"/>
      <c r="C161" s="503"/>
      <c r="D161" s="503"/>
      <c r="E161" s="503"/>
      <c r="F161" s="503"/>
      <c r="G161" s="503"/>
      <c r="H161" s="503"/>
      <c r="I161" s="503"/>
      <c r="J161" s="503"/>
      <c r="K161" s="503"/>
      <c r="L161" s="503"/>
      <c r="M161" s="503"/>
      <c r="N161" s="503"/>
      <c r="O161" s="503"/>
      <c r="P161" s="503"/>
      <c r="Q161" s="503"/>
      <c r="R161" s="503"/>
      <c r="S161" s="503"/>
      <c r="T161" s="503"/>
      <c r="U161" s="503"/>
      <c r="V161" s="503"/>
      <c r="W161" s="503"/>
      <c r="X161" s="503"/>
      <c r="Y161" s="503"/>
      <c r="Z161" s="503"/>
    </row>
    <row r="162" spans="1:26" ht="13.5" customHeight="1">
      <c r="A162" s="503"/>
      <c r="B162" s="503"/>
      <c r="C162" s="503"/>
      <c r="D162" s="503"/>
      <c r="E162" s="503"/>
      <c r="F162" s="503"/>
      <c r="G162" s="503"/>
      <c r="H162" s="503"/>
      <c r="I162" s="503"/>
      <c r="J162" s="503"/>
      <c r="K162" s="503"/>
      <c r="L162" s="503"/>
      <c r="M162" s="503"/>
      <c r="N162" s="503"/>
      <c r="O162" s="503"/>
      <c r="P162" s="503"/>
      <c r="Q162" s="503"/>
      <c r="R162" s="503"/>
      <c r="S162" s="503"/>
      <c r="T162" s="503"/>
      <c r="U162" s="503"/>
      <c r="V162" s="503"/>
      <c r="W162" s="503"/>
      <c r="X162" s="503"/>
      <c r="Y162" s="503"/>
      <c r="Z162" s="503"/>
    </row>
    <row r="163" spans="1:26" ht="13.5" customHeight="1">
      <c r="A163" s="503"/>
      <c r="B163" s="503"/>
      <c r="C163" s="503"/>
      <c r="D163" s="503"/>
      <c r="E163" s="503"/>
      <c r="F163" s="503"/>
      <c r="G163" s="503"/>
      <c r="H163" s="503"/>
      <c r="I163" s="503"/>
      <c r="J163" s="503"/>
      <c r="K163" s="503"/>
      <c r="L163" s="503"/>
      <c r="M163" s="503"/>
      <c r="N163" s="503"/>
      <c r="O163" s="503"/>
      <c r="P163" s="503"/>
      <c r="Q163" s="503"/>
      <c r="R163" s="503"/>
      <c r="S163" s="503"/>
      <c r="T163" s="503"/>
      <c r="U163" s="503"/>
      <c r="V163" s="503"/>
      <c r="W163" s="503"/>
      <c r="X163" s="503"/>
      <c r="Y163" s="503"/>
      <c r="Z163" s="503"/>
    </row>
    <row r="164" spans="1:26" ht="13.5" customHeight="1">
      <c r="A164" s="503"/>
      <c r="B164" s="503"/>
      <c r="C164" s="503"/>
      <c r="D164" s="503"/>
      <c r="E164" s="503"/>
      <c r="F164" s="503"/>
      <c r="G164" s="503"/>
      <c r="H164" s="503"/>
      <c r="I164" s="503"/>
      <c r="J164" s="503"/>
      <c r="K164" s="503"/>
      <c r="L164" s="503"/>
      <c r="M164" s="503"/>
      <c r="N164" s="503"/>
      <c r="O164" s="503"/>
      <c r="P164" s="503"/>
      <c r="Q164" s="503"/>
      <c r="R164" s="503"/>
      <c r="S164" s="503"/>
      <c r="T164" s="503"/>
      <c r="U164" s="503"/>
      <c r="V164" s="503"/>
      <c r="W164" s="503"/>
      <c r="X164" s="503"/>
      <c r="Y164" s="503"/>
      <c r="Z164" s="503"/>
    </row>
    <row r="165" spans="1:26" ht="13.5" customHeight="1">
      <c r="A165" s="503"/>
      <c r="B165" s="503"/>
      <c r="C165" s="503"/>
      <c r="D165" s="503"/>
      <c r="E165" s="503"/>
      <c r="F165" s="503"/>
      <c r="G165" s="503"/>
      <c r="H165" s="503"/>
      <c r="I165" s="503"/>
      <c r="J165" s="503"/>
      <c r="K165" s="503"/>
      <c r="L165" s="503"/>
      <c r="M165" s="503"/>
      <c r="N165" s="503"/>
      <c r="O165" s="503"/>
      <c r="P165" s="503"/>
      <c r="Q165" s="503"/>
      <c r="R165" s="503"/>
      <c r="S165" s="503"/>
      <c r="T165" s="503"/>
      <c r="U165" s="503"/>
      <c r="V165" s="503"/>
      <c r="W165" s="503"/>
      <c r="X165" s="503"/>
      <c r="Y165" s="503"/>
      <c r="Z165" s="503"/>
    </row>
    <row r="166" spans="1:26" ht="13.5" customHeight="1">
      <c r="A166" s="503"/>
      <c r="B166" s="503"/>
      <c r="C166" s="503"/>
      <c r="D166" s="503"/>
      <c r="E166" s="503"/>
      <c r="F166" s="503"/>
      <c r="G166" s="503"/>
      <c r="H166" s="503"/>
      <c r="I166" s="503"/>
      <c r="J166" s="503"/>
      <c r="K166" s="503"/>
      <c r="L166" s="503"/>
      <c r="M166" s="503"/>
      <c r="N166" s="503"/>
      <c r="O166" s="503"/>
      <c r="P166" s="503"/>
      <c r="Q166" s="503"/>
      <c r="R166" s="503"/>
      <c r="S166" s="503"/>
      <c r="T166" s="503"/>
      <c r="U166" s="503"/>
      <c r="V166" s="503"/>
      <c r="W166" s="503"/>
      <c r="X166" s="503"/>
      <c r="Y166" s="503"/>
      <c r="Z166" s="503"/>
    </row>
    <row r="167" spans="1:26" ht="13.5" customHeight="1">
      <c r="A167" s="503"/>
      <c r="B167" s="503"/>
      <c r="C167" s="503"/>
      <c r="D167" s="503"/>
      <c r="E167" s="503"/>
      <c r="F167" s="503"/>
      <c r="G167" s="503"/>
      <c r="H167" s="503"/>
      <c r="I167" s="503"/>
      <c r="J167" s="503"/>
      <c r="K167" s="503"/>
      <c r="L167" s="503"/>
      <c r="M167" s="503"/>
      <c r="N167" s="503"/>
      <c r="O167" s="503"/>
      <c r="P167" s="503"/>
      <c r="Q167" s="503"/>
      <c r="R167" s="503"/>
      <c r="S167" s="503"/>
      <c r="T167" s="503"/>
      <c r="U167" s="503"/>
      <c r="V167" s="503"/>
      <c r="W167" s="503"/>
      <c r="X167" s="503"/>
      <c r="Y167" s="503"/>
      <c r="Z167" s="503"/>
    </row>
    <row r="168" spans="1:26" ht="13.5" customHeight="1">
      <c r="A168" s="503"/>
      <c r="B168" s="503"/>
      <c r="C168" s="503"/>
      <c r="D168" s="503"/>
      <c r="E168" s="503"/>
      <c r="F168" s="503"/>
      <c r="G168" s="503"/>
      <c r="H168" s="503"/>
      <c r="I168" s="503"/>
      <c r="J168" s="503"/>
      <c r="K168" s="503"/>
      <c r="L168" s="503"/>
      <c r="M168" s="503"/>
      <c r="N168" s="503"/>
      <c r="O168" s="503"/>
      <c r="P168" s="503"/>
      <c r="Q168" s="503"/>
      <c r="R168" s="503"/>
      <c r="S168" s="503"/>
      <c r="T168" s="503"/>
      <c r="U168" s="503"/>
      <c r="V168" s="503"/>
      <c r="W168" s="503"/>
      <c r="X168" s="503"/>
      <c r="Y168" s="503"/>
      <c r="Z168" s="503"/>
    </row>
    <row r="169" spans="1:26" ht="13.5" customHeight="1">
      <c r="A169" s="503"/>
      <c r="B169" s="503"/>
      <c r="C169" s="503"/>
      <c r="D169" s="503"/>
      <c r="E169" s="503"/>
      <c r="F169" s="503"/>
      <c r="G169" s="503"/>
      <c r="H169" s="503"/>
      <c r="I169" s="503"/>
      <c r="J169" s="503"/>
      <c r="K169" s="503"/>
      <c r="L169" s="503"/>
      <c r="M169" s="503"/>
      <c r="N169" s="503"/>
      <c r="O169" s="503"/>
      <c r="P169" s="503"/>
      <c r="Q169" s="503"/>
      <c r="R169" s="503"/>
      <c r="S169" s="503"/>
      <c r="T169" s="503"/>
      <c r="U169" s="503"/>
      <c r="V169" s="503"/>
      <c r="W169" s="503"/>
      <c r="X169" s="503"/>
      <c r="Y169" s="503"/>
      <c r="Z169" s="503"/>
    </row>
    <row r="170" spans="1:26" ht="13.5" customHeight="1">
      <c r="A170" s="503"/>
      <c r="B170" s="503"/>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row>
    <row r="171" spans="1:26" ht="13.5" customHeight="1">
      <c r="A171" s="503"/>
      <c r="B171" s="503"/>
      <c r="C171" s="503"/>
      <c r="D171" s="503"/>
      <c r="E171" s="503"/>
      <c r="F171" s="503"/>
      <c r="G171" s="503"/>
      <c r="H171" s="503"/>
      <c r="I171" s="503"/>
      <c r="J171" s="503"/>
      <c r="K171" s="503"/>
      <c r="L171" s="503"/>
      <c r="M171" s="503"/>
      <c r="N171" s="503"/>
      <c r="O171" s="503"/>
      <c r="P171" s="503"/>
      <c r="Q171" s="503"/>
      <c r="R171" s="503"/>
      <c r="S171" s="503"/>
      <c r="T171" s="503"/>
      <c r="U171" s="503"/>
      <c r="V171" s="503"/>
      <c r="W171" s="503"/>
      <c r="X171" s="503"/>
      <c r="Y171" s="503"/>
      <c r="Z171" s="503"/>
    </row>
    <row r="172" spans="1:26" ht="13.5" customHeight="1">
      <c r="A172" s="503"/>
      <c r="B172" s="503"/>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row>
    <row r="173" spans="1:26" ht="13.5" customHeight="1">
      <c r="A173" s="503"/>
      <c r="B173" s="503"/>
      <c r="C173" s="503"/>
      <c r="D173" s="503"/>
      <c r="E173" s="503"/>
      <c r="F173" s="503"/>
      <c r="G173" s="503"/>
      <c r="H173" s="503"/>
      <c r="I173" s="503"/>
      <c r="J173" s="503"/>
      <c r="K173" s="503"/>
      <c r="L173" s="503"/>
      <c r="M173" s="503"/>
      <c r="N173" s="503"/>
      <c r="O173" s="503"/>
      <c r="P173" s="503"/>
      <c r="Q173" s="503"/>
      <c r="R173" s="503"/>
      <c r="S173" s="503"/>
      <c r="T173" s="503"/>
      <c r="U173" s="503"/>
      <c r="V173" s="503"/>
      <c r="W173" s="503"/>
      <c r="X173" s="503"/>
      <c r="Y173" s="503"/>
      <c r="Z173" s="503"/>
    </row>
    <row r="174" spans="1:26" ht="13.5" customHeight="1">
      <c r="A174" s="503"/>
      <c r="B174" s="503"/>
      <c r="C174" s="503"/>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row>
    <row r="175" spans="1:26" ht="13.5" customHeight="1">
      <c r="A175" s="503"/>
      <c r="B175" s="503"/>
      <c r="C175" s="503"/>
      <c r="D175" s="503"/>
      <c r="E175" s="503"/>
      <c r="F175" s="503"/>
      <c r="G175" s="503"/>
      <c r="H175" s="503"/>
      <c r="I175" s="503"/>
      <c r="J175" s="503"/>
      <c r="K175" s="503"/>
      <c r="L175" s="503"/>
      <c r="M175" s="503"/>
      <c r="N175" s="503"/>
      <c r="O175" s="503"/>
      <c r="P175" s="503"/>
      <c r="Q175" s="503"/>
      <c r="R175" s="503"/>
      <c r="S175" s="503"/>
      <c r="T175" s="503"/>
      <c r="U175" s="503"/>
      <c r="V175" s="503"/>
      <c r="W175" s="503"/>
      <c r="X175" s="503"/>
      <c r="Y175" s="503"/>
      <c r="Z175" s="503"/>
    </row>
    <row r="176" spans="1:26" ht="13.5" customHeight="1">
      <c r="A176" s="503"/>
      <c r="B176" s="503"/>
      <c r="C176" s="503"/>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row>
    <row r="177" spans="1:26" ht="13.5" customHeight="1">
      <c r="A177" s="503"/>
      <c r="B177" s="503"/>
      <c r="C177" s="503"/>
      <c r="D177" s="503"/>
      <c r="E177" s="503"/>
      <c r="F177" s="503"/>
      <c r="G177" s="503"/>
      <c r="H177" s="503"/>
      <c r="I177" s="503"/>
      <c r="J177" s="503"/>
      <c r="K177" s="503"/>
      <c r="L177" s="503"/>
      <c r="M177" s="503"/>
      <c r="N177" s="503"/>
      <c r="O177" s="503"/>
      <c r="P177" s="503"/>
      <c r="Q177" s="503"/>
      <c r="R177" s="503"/>
      <c r="S177" s="503"/>
      <c r="T177" s="503"/>
      <c r="U177" s="503"/>
      <c r="V177" s="503"/>
      <c r="W177" s="503"/>
      <c r="X177" s="503"/>
      <c r="Y177" s="503"/>
      <c r="Z177" s="503"/>
    </row>
    <row r="178" spans="1:26" ht="13.5" customHeight="1">
      <c r="A178" s="503"/>
      <c r="B178" s="503"/>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row>
    <row r="179" spans="1:26" ht="13.5" customHeight="1">
      <c r="A179" s="503"/>
      <c r="B179" s="503"/>
      <c r="C179" s="503"/>
      <c r="D179" s="503"/>
      <c r="E179" s="503"/>
      <c r="F179" s="503"/>
      <c r="G179" s="503"/>
      <c r="H179" s="503"/>
      <c r="I179" s="503"/>
      <c r="J179" s="503"/>
      <c r="K179" s="503"/>
      <c r="L179" s="503"/>
      <c r="M179" s="503"/>
      <c r="N179" s="503"/>
      <c r="O179" s="503"/>
      <c r="P179" s="503"/>
      <c r="Q179" s="503"/>
      <c r="R179" s="503"/>
      <c r="S179" s="503"/>
      <c r="T179" s="503"/>
      <c r="U179" s="503"/>
      <c r="V179" s="503"/>
      <c r="W179" s="503"/>
      <c r="X179" s="503"/>
      <c r="Y179" s="503"/>
      <c r="Z179" s="503"/>
    </row>
    <row r="180" spans="1:26" ht="13.5" customHeight="1">
      <c r="A180" s="503"/>
      <c r="B180" s="503"/>
      <c r="C180" s="503"/>
      <c r="D180" s="503"/>
      <c r="E180" s="503"/>
      <c r="F180" s="503"/>
      <c r="G180" s="503"/>
      <c r="H180" s="503"/>
      <c r="I180" s="503"/>
      <c r="J180" s="503"/>
      <c r="K180" s="503"/>
      <c r="L180" s="503"/>
      <c r="M180" s="503"/>
      <c r="N180" s="503"/>
      <c r="O180" s="503"/>
      <c r="P180" s="503"/>
      <c r="Q180" s="503"/>
      <c r="R180" s="503"/>
      <c r="S180" s="503"/>
      <c r="T180" s="503"/>
      <c r="U180" s="503"/>
      <c r="V180" s="503"/>
      <c r="W180" s="503"/>
      <c r="X180" s="503"/>
      <c r="Y180" s="503"/>
      <c r="Z180" s="503"/>
    </row>
    <row r="181" spans="1:26" ht="13.5" customHeight="1">
      <c r="A181" s="503"/>
      <c r="B181" s="503"/>
      <c r="C181" s="503"/>
      <c r="D181" s="503"/>
      <c r="E181" s="503"/>
      <c r="F181" s="503"/>
      <c r="G181" s="503"/>
      <c r="H181" s="503"/>
      <c r="I181" s="503"/>
      <c r="J181" s="503"/>
      <c r="K181" s="503"/>
      <c r="L181" s="503"/>
      <c r="M181" s="503"/>
      <c r="N181" s="503"/>
      <c r="O181" s="503"/>
      <c r="P181" s="503"/>
      <c r="Q181" s="503"/>
      <c r="R181" s="503"/>
      <c r="S181" s="503"/>
      <c r="T181" s="503"/>
      <c r="U181" s="503"/>
      <c r="V181" s="503"/>
      <c r="W181" s="503"/>
      <c r="X181" s="503"/>
      <c r="Y181" s="503"/>
      <c r="Z181" s="503"/>
    </row>
    <row r="182" spans="1:26" ht="13.5" customHeight="1">
      <c r="A182" s="503"/>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row>
    <row r="183" spans="1:26" ht="13.5" customHeight="1">
      <c r="A183" s="503"/>
      <c r="B183" s="503"/>
      <c r="C183" s="503"/>
      <c r="D183" s="503"/>
      <c r="E183" s="503"/>
      <c r="F183" s="503"/>
      <c r="G183" s="503"/>
      <c r="H183" s="503"/>
      <c r="I183" s="503"/>
      <c r="J183" s="503"/>
      <c r="K183" s="503"/>
      <c r="L183" s="503"/>
      <c r="M183" s="503"/>
      <c r="N183" s="503"/>
      <c r="O183" s="503"/>
      <c r="P183" s="503"/>
      <c r="Q183" s="503"/>
      <c r="R183" s="503"/>
      <c r="S183" s="503"/>
      <c r="T183" s="503"/>
      <c r="U183" s="503"/>
      <c r="V183" s="503"/>
      <c r="W183" s="503"/>
      <c r="X183" s="503"/>
      <c r="Y183" s="503"/>
      <c r="Z183" s="503"/>
    </row>
    <row r="184" spans="1:26" ht="13.5" customHeight="1">
      <c r="A184" s="503"/>
      <c r="B184" s="503"/>
      <c r="C184" s="503"/>
      <c r="D184" s="503"/>
      <c r="E184" s="503"/>
      <c r="F184" s="503"/>
      <c r="G184" s="503"/>
      <c r="H184" s="503"/>
      <c r="I184" s="503"/>
      <c r="J184" s="503"/>
      <c r="K184" s="503"/>
      <c r="L184" s="503"/>
      <c r="M184" s="503"/>
      <c r="N184" s="503"/>
      <c r="O184" s="503"/>
      <c r="P184" s="503"/>
      <c r="Q184" s="503"/>
      <c r="R184" s="503"/>
      <c r="S184" s="503"/>
      <c r="T184" s="503"/>
      <c r="U184" s="503"/>
      <c r="V184" s="503"/>
      <c r="W184" s="503"/>
      <c r="X184" s="503"/>
      <c r="Y184" s="503"/>
      <c r="Z184" s="503"/>
    </row>
    <row r="185" spans="1:26" ht="13.5" customHeight="1">
      <c r="A185" s="503"/>
      <c r="B185" s="503"/>
      <c r="C185" s="503"/>
      <c r="D185" s="503"/>
      <c r="E185" s="503"/>
      <c r="F185" s="503"/>
      <c r="G185" s="503"/>
      <c r="H185" s="503"/>
      <c r="I185" s="503"/>
      <c r="J185" s="503"/>
      <c r="K185" s="503"/>
      <c r="L185" s="503"/>
      <c r="M185" s="503"/>
      <c r="N185" s="503"/>
      <c r="O185" s="503"/>
      <c r="P185" s="503"/>
      <c r="Q185" s="503"/>
      <c r="R185" s="503"/>
      <c r="S185" s="503"/>
      <c r="T185" s="503"/>
      <c r="U185" s="503"/>
      <c r="V185" s="503"/>
      <c r="W185" s="503"/>
      <c r="X185" s="503"/>
      <c r="Y185" s="503"/>
      <c r="Z185" s="503"/>
    </row>
    <row r="186" spans="1:26" ht="13.5" customHeight="1">
      <c r="A186" s="503"/>
      <c r="B186" s="503"/>
      <c r="C186" s="503"/>
      <c r="D186" s="503"/>
      <c r="E186" s="503"/>
      <c r="F186" s="503"/>
      <c r="G186" s="503"/>
      <c r="H186" s="503"/>
      <c r="I186" s="503"/>
      <c r="J186" s="503"/>
      <c r="K186" s="503"/>
      <c r="L186" s="503"/>
      <c r="M186" s="503"/>
      <c r="N186" s="503"/>
      <c r="O186" s="503"/>
      <c r="P186" s="503"/>
      <c r="Q186" s="503"/>
      <c r="R186" s="503"/>
      <c r="S186" s="503"/>
      <c r="T186" s="503"/>
      <c r="U186" s="503"/>
      <c r="V186" s="503"/>
      <c r="W186" s="503"/>
      <c r="X186" s="503"/>
      <c r="Y186" s="503"/>
      <c r="Z186" s="503"/>
    </row>
    <row r="187" spans="1:26" ht="13.5" customHeight="1">
      <c r="A187" s="503"/>
      <c r="B187" s="503"/>
      <c r="C187" s="503"/>
      <c r="D187" s="503"/>
      <c r="E187" s="503"/>
      <c r="F187" s="503"/>
      <c r="G187" s="503"/>
      <c r="H187" s="503"/>
      <c r="I187" s="503"/>
      <c r="J187" s="503"/>
      <c r="K187" s="503"/>
      <c r="L187" s="503"/>
      <c r="M187" s="503"/>
      <c r="N187" s="503"/>
      <c r="O187" s="503"/>
      <c r="P187" s="503"/>
      <c r="Q187" s="503"/>
      <c r="R187" s="503"/>
      <c r="S187" s="503"/>
      <c r="T187" s="503"/>
      <c r="U187" s="503"/>
      <c r="V187" s="503"/>
      <c r="W187" s="503"/>
      <c r="X187" s="503"/>
      <c r="Y187" s="503"/>
      <c r="Z187" s="503"/>
    </row>
    <row r="188" spans="1:26" ht="13.5" customHeight="1">
      <c r="A188" s="503"/>
      <c r="B188" s="503"/>
      <c r="C188" s="503"/>
      <c r="D188" s="503"/>
      <c r="E188" s="503"/>
      <c r="F188" s="503"/>
      <c r="G188" s="503"/>
      <c r="H188" s="503"/>
      <c r="I188" s="503"/>
      <c r="J188" s="503"/>
      <c r="K188" s="503"/>
      <c r="L188" s="503"/>
      <c r="M188" s="503"/>
      <c r="N188" s="503"/>
      <c r="O188" s="503"/>
      <c r="P188" s="503"/>
      <c r="Q188" s="503"/>
      <c r="R188" s="503"/>
      <c r="S188" s="503"/>
      <c r="T188" s="503"/>
      <c r="U188" s="503"/>
      <c r="V188" s="503"/>
      <c r="W188" s="503"/>
      <c r="X188" s="503"/>
      <c r="Y188" s="503"/>
      <c r="Z188" s="503"/>
    </row>
    <row r="189" spans="1:26" ht="13.5" customHeight="1">
      <c r="A189" s="503"/>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row>
    <row r="190" spans="1:26" ht="13.5" customHeight="1">
      <c r="A190" s="503"/>
      <c r="B190" s="503"/>
      <c r="C190" s="503"/>
      <c r="D190" s="503"/>
      <c r="E190" s="503"/>
      <c r="F190" s="503"/>
      <c r="G190" s="503"/>
      <c r="H190" s="503"/>
      <c r="I190" s="503"/>
      <c r="J190" s="503"/>
      <c r="K190" s="503"/>
      <c r="L190" s="503"/>
      <c r="M190" s="503"/>
      <c r="N190" s="503"/>
      <c r="O190" s="503"/>
      <c r="P190" s="503"/>
      <c r="Q190" s="503"/>
      <c r="R190" s="503"/>
      <c r="S190" s="503"/>
      <c r="T190" s="503"/>
      <c r="U190" s="503"/>
      <c r="V190" s="503"/>
      <c r="W190" s="503"/>
      <c r="X190" s="503"/>
      <c r="Y190" s="503"/>
      <c r="Z190" s="503"/>
    </row>
    <row r="191" spans="1:26" ht="13.5" customHeight="1">
      <c r="A191" s="503"/>
      <c r="B191" s="503"/>
      <c r="C191" s="503"/>
      <c r="D191" s="503"/>
      <c r="E191" s="503"/>
      <c r="F191" s="503"/>
      <c r="G191" s="503"/>
      <c r="H191" s="503"/>
      <c r="I191" s="503"/>
      <c r="J191" s="503"/>
      <c r="K191" s="503"/>
      <c r="L191" s="503"/>
      <c r="M191" s="503"/>
      <c r="N191" s="503"/>
      <c r="O191" s="503"/>
      <c r="P191" s="503"/>
      <c r="Q191" s="503"/>
      <c r="R191" s="503"/>
      <c r="S191" s="503"/>
      <c r="T191" s="503"/>
      <c r="U191" s="503"/>
      <c r="V191" s="503"/>
      <c r="W191" s="503"/>
      <c r="X191" s="503"/>
      <c r="Y191" s="503"/>
      <c r="Z191" s="503"/>
    </row>
    <row r="192" spans="1:26" ht="13.5" customHeight="1">
      <c r="A192" s="503"/>
      <c r="B192" s="503"/>
      <c r="C192" s="503"/>
      <c r="D192" s="503"/>
      <c r="E192" s="503"/>
      <c r="F192" s="503"/>
      <c r="G192" s="503"/>
      <c r="H192" s="503"/>
      <c r="I192" s="503"/>
      <c r="J192" s="503"/>
      <c r="K192" s="503"/>
      <c r="L192" s="503"/>
      <c r="M192" s="503"/>
      <c r="N192" s="503"/>
      <c r="O192" s="503"/>
      <c r="P192" s="503"/>
      <c r="Q192" s="503"/>
      <c r="R192" s="503"/>
      <c r="S192" s="503"/>
      <c r="T192" s="503"/>
      <c r="U192" s="503"/>
      <c r="V192" s="503"/>
      <c r="W192" s="503"/>
      <c r="X192" s="503"/>
      <c r="Y192" s="503"/>
      <c r="Z192" s="503"/>
    </row>
    <row r="193" spans="1:26" ht="13.5" customHeight="1">
      <c r="A193" s="503"/>
      <c r="B193" s="503"/>
      <c r="C193" s="503"/>
      <c r="D193" s="503"/>
      <c r="E193" s="503"/>
      <c r="F193" s="503"/>
      <c r="G193" s="503"/>
      <c r="H193" s="503"/>
      <c r="I193" s="503"/>
      <c r="J193" s="503"/>
      <c r="K193" s="503"/>
      <c r="L193" s="503"/>
      <c r="M193" s="503"/>
      <c r="N193" s="503"/>
      <c r="O193" s="503"/>
      <c r="P193" s="503"/>
      <c r="Q193" s="503"/>
      <c r="R193" s="503"/>
      <c r="S193" s="503"/>
      <c r="T193" s="503"/>
      <c r="U193" s="503"/>
      <c r="V193" s="503"/>
      <c r="W193" s="503"/>
      <c r="X193" s="503"/>
      <c r="Y193" s="503"/>
      <c r="Z193" s="503"/>
    </row>
    <row r="194" spans="1:26" ht="13.5" customHeight="1">
      <c r="A194" s="503"/>
      <c r="B194" s="503"/>
      <c r="C194" s="503"/>
      <c r="D194" s="503"/>
      <c r="E194" s="503"/>
      <c r="F194" s="503"/>
      <c r="G194" s="503"/>
      <c r="H194" s="503"/>
      <c r="I194" s="503"/>
      <c r="J194" s="503"/>
      <c r="K194" s="503"/>
      <c r="L194" s="503"/>
      <c r="M194" s="503"/>
      <c r="N194" s="503"/>
      <c r="O194" s="503"/>
      <c r="P194" s="503"/>
      <c r="Q194" s="503"/>
      <c r="R194" s="503"/>
      <c r="S194" s="503"/>
      <c r="T194" s="503"/>
      <c r="U194" s="503"/>
      <c r="V194" s="503"/>
      <c r="W194" s="503"/>
      <c r="X194" s="503"/>
      <c r="Y194" s="503"/>
      <c r="Z194" s="503"/>
    </row>
    <row r="195" spans="1:26" ht="13.5" customHeight="1">
      <c r="A195" s="503"/>
      <c r="B195" s="503"/>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c r="Z195" s="503"/>
    </row>
    <row r="196" spans="1:26" ht="13.5" customHeight="1">
      <c r="A196" s="503"/>
      <c r="B196" s="503"/>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c r="Z196" s="503"/>
    </row>
    <row r="197" spans="1:26" ht="13.5" customHeight="1">
      <c r="A197" s="503"/>
      <c r="B197" s="503"/>
      <c r="C197" s="503"/>
      <c r="D197" s="503"/>
      <c r="E197" s="503"/>
      <c r="F197" s="503"/>
      <c r="G197" s="503"/>
      <c r="H197" s="503"/>
      <c r="I197" s="503"/>
      <c r="J197" s="503"/>
      <c r="K197" s="503"/>
      <c r="L197" s="503"/>
      <c r="M197" s="503"/>
      <c r="N197" s="503"/>
      <c r="O197" s="503"/>
      <c r="P197" s="503"/>
      <c r="Q197" s="503"/>
      <c r="R197" s="503"/>
      <c r="S197" s="503"/>
      <c r="T197" s="503"/>
      <c r="U197" s="503"/>
      <c r="V197" s="503"/>
      <c r="W197" s="503"/>
      <c r="X197" s="503"/>
      <c r="Y197" s="503"/>
      <c r="Z197" s="503"/>
    </row>
    <row r="198" spans="1:26" ht="13.5" customHeight="1">
      <c r="A198" s="503"/>
      <c r="B198" s="503"/>
      <c r="C198" s="503"/>
      <c r="D198" s="503"/>
      <c r="E198" s="503"/>
      <c r="F198" s="503"/>
      <c r="G198" s="503"/>
      <c r="H198" s="503"/>
      <c r="I198" s="503"/>
      <c r="J198" s="503"/>
      <c r="K198" s="503"/>
      <c r="L198" s="503"/>
      <c r="M198" s="503"/>
      <c r="N198" s="503"/>
      <c r="O198" s="503"/>
      <c r="P198" s="503"/>
      <c r="Q198" s="503"/>
      <c r="R198" s="503"/>
      <c r="S198" s="503"/>
      <c r="T198" s="503"/>
      <c r="U198" s="503"/>
      <c r="V198" s="503"/>
      <c r="W198" s="503"/>
      <c r="X198" s="503"/>
      <c r="Y198" s="503"/>
      <c r="Z198" s="503"/>
    </row>
    <row r="199" spans="1:26" ht="13.5" customHeight="1">
      <c r="A199" s="503"/>
      <c r="B199" s="503"/>
      <c r="C199" s="503"/>
      <c r="D199" s="503"/>
      <c r="E199" s="503"/>
      <c r="F199" s="503"/>
      <c r="G199" s="503"/>
      <c r="H199" s="503"/>
      <c r="I199" s="503"/>
      <c r="J199" s="503"/>
      <c r="K199" s="503"/>
      <c r="L199" s="503"/>
      <c r="M199" s="503"/>
      <c r="N199" s="503"/>
      <c r="O199" s="503"/>
      <c r="P199" s="503"/>
      <c r="Q199" s="503"/>
      <c r="R199" s="503"/>
      <c r="S199" s="503"/>
      <c r="T199" s="503"/>
      <c r="U199" s="503"/>
      <c r="V199" s="503"/>
      <c r="W199" s="503"/>
      <c r="X199" s="503"/>
      <c r="Y199" s="503"/>
      <c r="Z199" s="503"/>
    </row>
    <row r="200" spans="1:26" ht="13.5" customHeight="1">
      <c r="A200" s="503"/>
      <c r="B200" s="503"/>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row>
    <row r="201" spans="1:26" ht="13.5" customHeight="1">
      <c r="A201" s="503"/>
      <c r="B201" s="503"/>
      <c r="C201" s="503"/>
      <c r="D201" s="503"/>
      <c r="E201" s="503"/>
      <c r="F201" s="503"/>
      <c r="G201" s="503"/>
      <c r="H201" s="503"/>
      <c r="I201" s="503"/>
      <c r="J201" s="503"/>
      <c r="K201" s="503"/>
      <c r="L201" s="503"/>
      <c r="M201" s="503"/>
      <c r="N201" s="503"/>
      <c r="O201" s="503"/>
      <c r="P201" s="503"/>
      <c r="Q201" s="503"/>
      <c r="R201" s="503"/>
      <c r="S201" s="503"/>
      <c r="T201" s="503"/>
      <c r="U201" s="503"/>
      <c r="V201" s="503"/>
      <c r="W201" s="503"/>
      <c r="X201" s="503"/>
      <c r="Y201" s="503"/>
      <c r="Z201" s="503"/>
    </row>
    <row r="202" spans="1:26" ht="13.5" customHeight="1">
      <c r="A202" s="503"/>
      <c r="B202" s="503"/>
      <c r="C202" s="503"/>
      <c r="D202" s="503"/>
      <c r="E202" s="503"/>
      <c r="F202" s="503"/>
      <c r="G202" s="503"/>
      <c r="H202" s="503"/>
      <c r="I202" s="503"/>
      <c r="J202" s="503"/>
      <c r="K202" s="503"/>
      <c r="L202" s="503"/>
      <c r="M202" s="503"/>
      <c r="N202" s="503"/>
      <c r="O202" s="503"/>
      <c r="P202" s="503"/>
      <c r="Q202" s="503"/>
      <c r="R202" s="503"/>
      <c r="S202" s="503"/>
      <c r="T202" s="503"/>
      <c r="U202" s="503"/>
      <c r="V202" s="503"/>
      <c r="W202" s="503"/>
      <c r="X202" s="503"/>
      <c r="Y202" s="503"/>
      <c r="Z202" s="503"/>
    </row>
    <row r="203" spans="1:26" ht="13.5" customHeight="1">
      <c r="A203" s="503"/>
      <c r="B203" s="503"/>
      <c r="C203" s="503"/>
      <c r="D203" s="503"/>
      <c r="E203" s="503"/>
      <c r="F203" s="503"/>
      <c r="G203" s="503"/>
      <c r="H203" s="503"/>
      <c r="I203" s="503"/>
      <c r="J203" s="503"/>
      <c r="K203" s="503"/>
      <c r="L203" s="503"/>
      <c r="M203" s="503"/>
      <c r="N203" s="503"/>
      <c r="O203" s="503"/>
      <c r="P203" s="503"/>
      <c r="Q203" s="503"/>
      <c r="R203" s="503"/>
      <c r="S203" s="503"/>
      <c r="T203" s="503"/>
      <c r="U203" s="503"/>
      <c r="V203" s="503"/>
      <c r="W203" s="503"/>
      <c r="X203" s="503"/>
      <c r="Y203" s="503"/>
      <c r="Z203" s="503"/>
    </row>
    <row r="204" spans="1:26" ht="13.5" customHeight="1">
      <c r="A204" s="503"/>
      <c r="B204" s="503"/>
      <c r="C204" s="503"/>
      <c r="D204" s="503"/>
      <c r="E204" s="503"/>
      <c r="F204" s="503"/>
      <c r="G204" s="503"/>
      <c r="H204" s="503"/>
      <c r="I204" s="503"/>
      <c r="J204" s="503"/>
      <c r="K204" s="503"/>
      <c r="L204" s="503"/>
      <c r="M204" s="503"/>
      <c r="N204" s="503"/>
      <c r="O204" s="503"/>
      <c r="P204" s="503"/>
      <c r="Q204" s="503"/>
      <c r="R204" s="503"/>
      <c r="S204" s="503"/>
      <c r="T204" s="503"/>
      <c r="U204" s="503"/>
      <c r="V204" s="503"/>
      <c r="W204" s="503"/>
      <c r="X204" s="503"/>
      <c r="Y204" s="503"/>
      <c r="Z204" s="503"/>
    </row>
    <row r="205" spans="1:26" ht="13.5" customHeight="1">
      <c r="A205" s="503"/>
      <c r="B205" s="503"/>
      <c r="C205" s="503"/>
      <c r="D205" s="503"/>
      <c r="E205" s="503"/>
      <c r="F205" s="503"/>
      <c r="G205" s="503"/>
      <c r="H205" s="503"/>
      <c r="I205" s="503"/>
      <c r="J205" s="503"/>
      <c r="K205" s="503"/>
      <c r="L205" s="503"/>
      <c r="M205" s="503"/>
      <c r="N205" s="503"/>
      <c r="O205" s="503"/>
      <c r="P205" s="503"/>
      <c r="Q205" s="503"/>
      <c r="R205" s="503"/>
      <c r="S205" s="503"/>
      <c r="T205" s="503"/>
      <c r="U205" s="503"/>
      <c r="V205" s="503"/>
      <c r="W205" s="503"/>
      <c r="X205" s="503"/>
      <c r="Y205" s="503"/>
      <c r="Z205" s="503"/>
    </row>
    <row r="206" spans="1:26" ht="13.5" customHeight="1">
      <c r="A206" s="503"/>
      <c r="B206" s="503"/>
      <c r="C206" s="503"/>
      <c r="D206" s="503"/>
      <c r="E206" s="503"/>
      <c r="F206" s="503"/>
      <c r="G206" s="503"/>
      <c r="H206" s="503"/>
      <c r="I206" s="503"/>
      <c r="J206" s="503"/>
      <c r="K206" s="503"/>
      <c r="L206" s="503"/>
      <c r="M206" s="503"/>
      <c r="N206" s="503"/>
      <c r="O206" s="503"/>
      <c r="P206" s="503"/>
      <c r="Q206" s="503"/>
      <c r="R206" s="503"/>
      <c r="S206" s="503"/>
      <c r="T206" s="503"/>
      <c r="U206" s="503"/>
      <c r="V206" s="503"/>
      <c r="W206" s="503"/>
      <c r="X206" s="503"/>
      <c r="Y206" s="503"/>
      <c r="Z206" s="503"/>
    </row>
    <row r="207" spans="1:26" ht="13.5" customHeight="1">
      <c r="A207" s="503"/>
      <c r="B207" s="503"/>
      <c r="C207" s="503"/>
      <c r="D207" s="503"/>
      <c r="E207" s="503"/>
      <c r="F207" s="503"/>
      <c r="G207" s="503"/>
      <c r="H207" s="503"/>
      <c r="I207" s="503"/>
      <c r="J207" s="503"/>
      <c r="K207" s="503"/>
      <c r="L207" s="503"/>
      <c r="M207" s="503"/>
      <c r="N207" s="503"/>
      <c r="O207" s="503"/>
      <c r="P207" s="503"/>
      <c r="Q207" s="503"/>
      <c r="R207" s="503"/>
      <c r="S207" s="503"/>
      <c r="T207" s="503"/>
      <c r="U207" s="503"/>
      <c r="V207" s="503"/>
      <c r="W207" s="503"/>
      <c r="X207" s="503"/>
      <c r="Y207" s="503"/>
      <c r="Z207" s="503"/>
    </row>
    <row r="208" spans="1:26" ht="13.5" customHeight="1">
      <c r="A208" s="503"/>
      <c r="B208" s="503"/>
      <c r="C208" s="503"/>
      <c r="D208" s="503"/>
      <c r="E208" s="503"/>
      <c r="F208" s="503"/>
      <c r="G208" s="503"/>
      <c r="H208" s="503"/>
      <c r="I208" s="503"/>
      <c r="J208" s="503"/>
      <c r="K208" s="503"/>
      <c r="L208" s="503"/>
      <c r="M208" s="503"/>
      <c r="N208" s="503"/>
      <c r="O208" s="503"/>
      <c r="P208" s="503"/>
      <c r="Q208" s="503"/>
      <c r="R208" s="503"/>
      <c r="S208" s="503"/>
      <c r="T208" s="503"/>
      <c r="U208" s="503"/>
      <c r="V208" s="503"/>
      <c r="W208" s="503"/>
      <c r="X208" s="503"/>
      <c r="Y208" s="503"/>
      <c r="Z208" s="503"/>
    </row>
    <row r="209" spans="1:26" ht="13.5" customHeight="1">
      <c r="A209" s="503"/>
      <c r="B209" s="503"/>
      <c r="C209" s="503"/>
      <c r="D209" s="503"/>
      <c r="E209" s="503"/>
      <c r="F209" s="503"/>
      <c r="G209" s="503"/>
      <c r="H209" s="503"/>
      <c r="I209" s="503"/>
      <c r="J209" s="503"/>
      <c r="K209" s="503"/>
      <c r="L209" s="503"/>
      <c r="M209" s="503"/>
      <c r="N209" s="503"/>
      <c r="O209" s="503"/>
      <c r="P209" s="503"/>
      <c r="Q209" s="503"/>
      <c r="R209" s="503"/>
      <c r="S209" s="503"/>
      <c r="T209" s="503"/>
      <c r="U209" s="503"/>
      <c r="V209" s="503"/>
      <c r="W209" s="503"/>
      <c r="X209" s="503"/>
      <c r="Y209" s="503"/>
      <c r="Z209" s="503"/>
    </row>
    <row r="210" spans="1:26" ht="13.5" customHeight="1">
      <c r="A210" s="503"/>
      <c r="B210" s="503"/>
      <c r="C210" s="503"/>
      <c r="D210" s="503"/>
      <c r="E210" s="503"/>
      <c r="F210" s="503"/>
      <c r="G210" s="503"/>
      <c r="H210" s="503"/>
      <c r="I210" s="503"/>
      <c r="J210" s="503"/>
      <c r="K210" s="503"/>
      <c r="L210" s="503"/>
      <c r="M210" s="503"/>
      <c r="N210" s="503"/>
      <c r="O210" s="503"/>
      <c r="P210" s="503"/>
      <c r="Q210" s="503"/>
      <c r="R210" s="503"/>
      <c r="S210" s="503"/>
      <c r="T210" s="503"/>
      <c r="U210" s="503"/>
      <c r="V210" s="503"/>
      <c r="W210" s="503"/>
      <c r="X210" s="503"/>
      <c r="Y210" s="503"/>
      <c r="Z210" s="503"/>
    </row>
    <row r="211" spans="1:26" ht="13.5" customHeight="1">
      <c r="A211" s="503"/>
      <c r="B211" s="503"/>
      <c r="C211" s="503"/>
      <c r="D211" s="503"/>
      <c r="E211" s="503"/>
      <c r="F211" s="503"/>
      <c r="G211" s="503"/>
      <c r="H211" s="503"/>
      <c r="I211" s="503"/>
      <c r="J211" s="503"/>
      <c r="K211" s="503"/>
      <c r="L211" s="503"/>
      <c r="M211" s="503"/>
      <c r="N211" s="503"/>
      <c r="O211" s="503"/>
      <c r="P211" s="503"/>
      <c r="Q211" s="503"/>
      <c r="R211" s="503"/>
      <c r="S211" s="503"/>
      <c r="T211" s="503"/>
      <c r="U211" s="503"/>
      <c r="V211" s="503"/>
      <c r="W211" s="503"/>
      <c r="X211" s="503"/>
      <c r="Y211" s="503"/>
      <c r="Z211" s="503"/>
    </row>
    <row r="212" spans="1:26" ht="13.5" customHeight="1">
      <c r="A212" s="503"/>
      <c r="B212" s="503"/>
      <c r="C212" s="503"/>
      <c r="D212" s="503"/>
      <c r="E212" s="503"/>
      <c r="F212" s="503"/>
      <c r="G212" s="503"/>
      <c r="H212" s="503"/>
      <c r="I212" s="503"/>
      <c r="J212" s="503"/>
      <c r="K212" s="503"/>
      <c r="L212" s="503"/>
      <c r="M212" s="503"/>
      <c r="N212" s="503"/>
      <c r="O212" s="503"/>
      <c r="P212" s="503"/>
      <c r="Q212" s="503"/>
      <c r="R212" s="503"/>
      <c r="S212" s="503"/>
      <c r="T212" s="503"/>
      <c r="U212" s="503"/>
      <c r="V212" s="503"/>
      <c r="W212" s="503"/>
      <c r="X212" s="503"/>
      <c r="Y212" s="503"/>
      <c r="Z212" s="503"/>
    </row>
    <row r="213" spans="1:26" ht="13.5" customHeight="1">
      <c r="A213" s="503"/>
      <c r="B213" s="503"/>
      <c r="C213" s="503"/>
      <c r="D213" s="503"/>
      <c r="E213" s="503"/>
      <c r="F213" s="503"/>
      <c r="G213" s="503"/>
      <c r="H213" s="503"/>
      <c r="I213" s="503"/>
      <c r="J213" s="503"/>
      <c r="K213" s="503"/>
      <c r="L213" s="503"/>
      <c r="M213" s="503"/>
      <c r="N213" s="503"/>
      <c r="O213" s="503"/>
      <c r="P213" s="503"/>
      <c r="Q213" s="503"/>
      <c r="R213" s="503"/>
      <c r="S213" s="503"/>
      <c r="T213" s="503"/>
      <c r="U213" s="503"/>
      <c r="V213" s="503"/>
      <c r="W213" s="503"/>
      <c r="X213" s="503"/>
      <c r="Y213" s="503"/>
      <c r="Z213" s="503"/>
    </row>
    <row r="214" spans="1:26" ht="13.5" customHeight="1">
      <c r="A214" s="503"/>
      <c r="B214" s="503"/>
      <c r="C214" s="503"/>
      <c r="D214" s="503"/>
      <c r="E214" s="503"/>
      <c r="F214" s="503"/>
      <c r="G214" s="503"/>
      <c r="H214" s="503"/>
      <c r="I214" s="503"/>
      <c r="J214" s="503"/>
      <c r="K214" s="503"/>
      <c r="L214" s="503"/>
      <c r="M214" s="503"/>
      <c r="N214" s="503"/>
      <c r="O214" s="503"/>
      <c r="P214" s="503"/>
      <c r="Q214" s="503"/>
      <c r="R214" s="503"/>
      <c r="S214" s="503"/>
      <c r="T214" s="503"/>
      <c r="U214" s="503"/>
      <c r="V214" s="503"/>
      <c r="W214" s="503"/>
      <c r="X214" s="503"/>
      <c r="Y214" s="503"/>
      <c r="Z214" s="503"/>
    </row>
    <row r="215" spans="1:26" ht="13.5" customHeight="1">
      <c r="A215" s="503"/>
      <c r="B215" s="503"/>
      <c r="C215" s="503"/>
      <c r="D215" s="503"/>
      <c r="E215" s="503"/>
      <c r="F215" s="503"/>
      <c r="G215" s="503"/>
      <c r="H215" s="503"/>
      <c r="I215" s="503"/>
      <c r="J215" s="503"/>
      <c r="K215" s="503"/>
      <c r="L215" s="503"/>
      <c r="M215" s="503"/>
      <c r="N215" s="503"/>
      <c r="O215" s="503"/>
      <c r="P215" s="503"/>
      <c r="Q215" s="503"/>
      <c r="R215" s="503"/>
      <c r="S215" s="503"/>
      <c r="T215" s="503"/>
      <c r="U215" s="503"/>
      <c r="V215" s="503"/>
      <c r="W215" s="503"/>
      <c r="X215" s="503"/>
      <c r="Y215" s="503"/>
      <c r="Z215" s="503"/>
    </row>
    <row r="216" spans="1:26" ht="13.5" customHeight="1">
      <c r="A216" s="503"/>
      <c r="B216" s="503"/>
      <c r="C216" s="503"/>
      <c r="D216" s="503"/>
      <c r="E216" s="503"/>
      <c r="F216" s="503"/>
      <c r="G216" s="503"/>
      <c r="H216" s="503"/>
      <c r="I216" s="503"/>
      <c r="J216" s="503"/>
      <c r="K216" s="503"/>
      <c r="L216" s="503"/>
      <c r="M216" s="503"/>
      <c r="N216" s="503"/>
      <c r="O216" s="503"/>
      <c r="P216" s="503"/>
      <c r="Q216" s="503"/>
      <c r="R216" s="503"/>
      <c r="S216" s="503"/>
      <c r="T216" s="503"/>
      <c r="U216" s="503"/>
      <c r="V216" s="503"/>
      <c r="W216" s="503"/>
      <c r="X216" s="503"/>
      <c r="Y216" s="503"/>
      <c r="Z216" s="503"/>
    </row>
    <row r="217" spans="1:26" ht="13.5" customHeight="1">
      <c r="A217" s="503"/>
      <c r="B217" s="503"/>
      <c r="C217" s="503"/>
      <c r="D217" s="503"/>
      <c r="E217" s="503"/>
      <c r="F217" s="503"/>
      <c r="G217" s="503"/>
      <c r="H217" s="503"/>
      <c r="I217" s="503"/>
      <c r="J217" s="503"/>
      <c r="K217" s="503"/>
      <c r="L217" s="503"/>
      <c r="M217" s="503"/>
      <c r="N217" s="503"/>
      <c r="O217" s="503"/>
      <c r="P217" s="503"/>
      <c r="Q217" s="503"/>
      <c r="R217" s="503"/>
      <c r="S217" s="503"/>
      <c r="T217" s="503"/>
      <c r="U217" s="503"/>
      <c r="V217" s="503"/>
      <c r="W217" s="503"/>
      <c r="X217" s="503"/>
      <c r="Y217" s="503"/>
      <c r="Z217" s="503"/>
    </row>
    <row r="218" spans="1:26" ht="13.5" customHeight="1">
      <c r="A218" s="503"/>
      <c r="B218" s="503"/>
      <c r="C218" s="503"/>
      <c r="D218" s="503"/>
      <c r="E218" s="503"/>
      <c r="F218" s="503"/>
      <c r="G218" s="503"/>
      <c r="H218" s="503"/>
      <c r="I218" s="503"/>
      <c r="J218" s="503"/>
      <c r="K218" s="503"/>
      <c r="L218" s="503"/>
      <c r="M218" s="503"/>
      <c r="N218" s="503"/>
      <c r="O218" s="503"/>
      <c r="P218" s="503"/>
      <c r="Q218" s="503"/>
      <c r="R218" s="503"/>
      <c r="S218" s="503"/>
      <c r="T218" s="503"/>
      <c r="U218" s="503"/>
      <c r="V218" s="503"/>
      <c r="W218" s="503"/>
      <c r="X218" s="503"/>
      <c r="Y218" s="503"/>
      <c r="Z218" s="503"/>
    </row>
    <row r="219" spans="1:26" ht="13.5" customHeight="1">
      <c r="A219" s="503"/>
      <c r="B219" s="503"/>
      <c r="C219" s="503"/>
      <c r="D219" s="503"/>
      <c r="E219" s="503"/>
      <c r="F219" s="503"/>
      <c r="G219" s="503"/>
      <c r="H219" s="503"/>
      <c r="I219" s="503"/>
      <c r="J219" s="503"/>
      <c r="K219" s="503"/>
      <c r="L219" s="503"/>
      <c r="M219" s="503"/>
      <c r="N219" s="503"/>
      <c r="O219" s="503"/>
      <c r="P219" s="503"/>
      <c r="Q219" s="503"/>
      <c r="R219" s="503"/>
      <c r="S219" s="503"/>
      <c r="T219" s="503"/>
      <c r="U219" s="503"/>
      <c r="V219" s="503"/>
      <c r="W219" s="503"/>
      <c r="X219" s="503"/>
      <c r="Y219" s="503"/>
      <c r="Z219" s="503"/>
    </row>
    <row r="220" spans="1:26" ht="13.5" customHeight="1">
      <c r="A220" s="503"/>
      <c r="B220" s="503"/>
      <c r="C220" s="503"/>
      <c r="D220" s="503"/>
      <c r="E220" s="503"/>
      <c r="F220" s="503"/>
      <c r="G220" s="503"/>
      <c r="H220" s="503"/>
      <c r="I220" s="503"/>
      <c r="J220" s="503"/>
      <c r="K220" s="503"/>
      <c r="L220" s="503"/>
      <c r="M220" s="503"/>
      <c r="N220" s="503"/>
      <c r="O220" s="503"/>
      <c r="P220" s="503"/>
      <c r="Q220" s="503"/>
      <c r="R220" s="503"/>
      <c r="S220" s="503"/>
      <c r="T220" s="503"/>
      <c r="U220" s="503"/>
      <c r="V220" s="503"/>
      <c r="W220" s="503"/>
      <c r="X220" s="503"/>
      <c r="Y220" s="503"/>
      <c r="Z220" s="503"/>
    </row>
    <row r="221" spans="1:26" ht="13.5" customHeight="1">
      <c r="A221" s="503"/>
      <c r="B221" s="503"/>
      <c r="C221" s="503"/>
      <c r="D221" s="503"/>
      <c r="E221" s="503"/>
      <c r="F221" s="503"/>
      <c r="G221" s="503"/>
      <c r="H221" s="503"/>
      <c r="I221" s="503"/>
      <c r="J221" s="503"/>
      <c r="K221" s="503"/>
      <c r="L221" s="503"/>
      <c r="M221" s="503"/>
      <c r="N221" s="503"/>
      <c r="O221" s="503"/>
      <c r="P221" s="503"/>
      <c r="Q221" s="503"/>
      <c r="R221" s="503"/>
      <c r="S221" s="503"/>
      <c r="T221" s="503"/>
      <c r="U221" s="503"/>
      <c r="V221" s="503"/>
      <c r="W221" s="503"/>
      <c r="X221" s="503"/>
      <c r="Y221" s="503"/>
      <c r="Z221" s="503"/>
    </row>
    <row r="222" spans="1:26" ht="13.5" customHeight="1">
      <c r="A222" s="503"/>
      <c r="B222" s="503"/>
      <c r="C222" s="503"/>
      <c r="D222" s="503"/>
      <c r="E222" s="503"/>
      <c r="F222" s="503"/>
      <c r="G222" s="503"/>
      <c r="H222" s="503"/>
      <c r="I222" s="503"/>
      <c r="J222" s="503"/>
      <c r="K222" s="503"/>
      <c r="L222" s="503"/>
      <c r="M222" s="503"/>
      <c r="N222" s="503"/>
      <c r="O222" s="503"/>
      <c r="P222" s="503"/>
      <c r="Q222" s="503"/>
      <c r="R222" s="503"/>
      <c r="S222" s="503"/>
      <c r="T222" s="503"/>
      <c r="U222" s="503"/>
      <c r="V222" s="503"/>
      <c r="W222" s="503"/>
      <c r="X222" s="503"/>
      <c r="Y222" s="503"/>
      <c r="Z222" s="503"/>
    </row>
    <row r="223" spans="1:26" ht="13.5" customHeight="1">
      <c r="A223" s="503"/>
      <c r="B223" s="503"/>
      <c r="C223" s="503"/>
      <c r="D223" s="503"/>
      <c r="E223" s="503"/>
      <c r="F223" s="503"/>
      <c r="G223" s="503"/>
      <c r="H223" s="503"/>
      <c r="I223" s="503"/>
      <c r="J223" s="503"/>
      <c r="K223" s="503"/>
      <c r="L223" s="503"/>
      <c r="M223" s="503"/>
      <c r="N223" s="503"/>
      <c r="O223" s="503"/>
      <c r="P223" s="503"/>
      <c r="Q223" s="503"/>
      <c r="R223" s="503"/>
      <c r="S223" s="503"/>
      <c r="T223" s="503"/>
      <c r="U223" s="503"/>
      <c r="V223" s="503"/>
      <c r="W223" s="503"/>
      <c r="X223" s="503"/>
      <c r="Y223" s="503"/>
      <c r="Z223" s="503"/>
    </row>
    <row r="224" spans="1:26" ht="13.5" customHeight="1">
      <c r="A224" s="503"/>
      <c r="B224" s="503"/>
      <c r="C224" s="503"/>
      <c r="D224" s="503"/>
      <c r="E224" s="503"/>
      <c r="F224" s="503"/>
      <c r="G224" s="503"/>
      <c r="H224" s="503"/>
      <c r="I224" s="503"/>
      <c r="J224" s="503"/>
      <c r="K224" s="503"/>
      <c r="L224" s="503"/>
      <c r="M224" s="503"/>
      <c r="N224" s="503"/>
      <c r="O224" s="503"/>
      <c r="P224" s="503"/>
      <c r="Q224" s="503"/>
      <c r="R224" s="503"/>
      <c r="S224" s="503"/>
      <c r="T224" s="503"/>
      <c r="U224" s="503"/>
      <c r="V224" s="503"/>
      <c r="W224" s="503"/>
      <c r="X224" s="503"/>
      <c r="Y224" s="503"/>
      <c r="Z224" s="503"/>
    </row>
    <row r="225" spans="1:26" ht="13.5" customHeight="1">
      <c r="A225" s="503"/>
      <c r="B225" s="503"/>
      <c r="C225" s="503"/>
      <c r="D225" s="503"/>
      <c r="E225" s="503"/>
      <c r="F225" s="503"/>
      <c r="G225" s="503"/>
      <c r="H225" s="503"/>
      <c r="I225" s="503"/>
      <c r="J225" s="503"/>
      <c r="K225" s="503"/>
      <c r="L225" s="503"/>
      <c r="M225" s="503"/>
      <c r="N225" s="503"/>
      <c r="O225" s="503"/>
      <c r="P225" s="503"/>
      <c r="Q225" s="503"/>
      <c r="R225" s="503"/>
      <c r="S225" s="503"/>
      <c r="T225" s="503"/>
      <c r="U225" s="503"/>
      <c r="V225" s="503"/>
      <c r="W225" s="503"/>
      <c r="X225" s="503"/>
      <c r="Y225" s="503"/>
      <c r="Z225" s="503"/>
    </row>
    <row r="226" spans="1:26" ht="13.5" customHeight="1">
      <c r="A226" s="503"/>
      <c r="B226" s="503"/>
      <c r="C226" s="503"/>
      <c r="D226" s="503"/>
      <c r="E226" s="503"/>
      <c r="F226" s="503"/>
      <c r="G226" s="503"/>
      <c r="H226" s="503"/>
      <c r="I226" s="503"/>
      <c r="J226" s="503"/>
      <c r="K226" s="503"/>
      <c r="L226" s="503"/>
      <c r="M226" s="503"/>
      <c r="N226" s="503"/>
      <c r="O226" s="503"/>
      <c r="P226" s="503"/>
      <c r="Q226" s="503"/>
      <c r="R226" s="503"/>
      <c r="S226" s="503"/>
      <c r="T226" s="503"/>
      <c r="U226" s="503"/>
      <c r="V226" s="503"/>
      <c r="W226" s="503"/>
      <c r="X226" s="503"/>
      <c r="Y226" s="503"/>
      <c r="Z226" s="503"/>
    </row>
    <row r="227" spans="1:26" ht="13.5" customHeight="1">
      <c r="A227" s="503"/>
      <c r="B227" s="503"/>
      <c r="C227" s="503"/>
      <c r="D227" s="503"/>
      <c r="E227" s="503"/>
      <c r="F227" s="503"/>
      <c r="G227" s="503"/>
      <c r="H227" s="503"/>
      <c r="I227" s="503"/>
      <c r="J227" s="503"/>
      <c r="K227" s="503"/>
      <c r="L227" s="503"/>
      <c r="M227" s="503"/>
      <c r="N227" s="503"/>
      <c r="O227" s="503"/>
      <c r="P227" s="503"/>
      <c r="Q227" s="503"/>
      <c r="R227" s="503"/>
      <c r="S227" s="503"/>
      <c r="T227" s="503"/>
      <c r="U227" s="503"/>
      <c r="V227" s="503"/>
      <c r="W227" s="503"/>
      <c r="X227" s="503"/>
      <c r="Y227" s="503"/>
      <c r="Z227" s="503"/>
    </row>
    <row r="228" spans="1:26" ht="13.5" customHeight="1">
      <c r="A228" s="503"/>
      <c r="B228" s="503"/>
      <c r="C228" s="503"/>
      <c r="D228" s="503"/>
      <c r="E228" s="503"/>
      <c r="F228" s="503"/>
      <c r="G228" s="503"/>
      <c r="H228" s="503"/>
      <c r="I228" s="503"/>
      <c r="J228" s="503"/>
      <c r="K228" s="503"/>
      <c r="L228" s="503"/>
      <c r="M228" s="503"/>
      <c r="N228" s="503"/>
      <c r="O228" s="503"/>
      <c r="P228" s="503"/>
      <c r="Q228" s="503"/>
      <c r="R228" s="503"/>
      <c r="S228" s="503"/>
      <c r="T228" s="503"/>
      <c r="U228" s="503"/>
      <c r="V228" s="503"/>
      <c r="W228" s="503"/>
      <c r="X228" s="503"/>
      <c r="Y228" s="503"/>
      <c r="Z228" s="503"/>
    </row>
    <row r="229" spans="1:26" ht="13.5" customHeight="1">
      <c r="A229" s="503"/>
      <c r="B229" s="503"/>
      <c r="C229" s="503"/>
      <c r="D229" s="503"/>
      <c r="E229" s="503"/>
      <c r="F229" s="503"/>
      <c r="G229" s="503"/>
      <c r="H229" s="503"/>
      <c r="I229" s="503"/>
      <c r="J229" s="503"/>
      <c r="K229" s="503"/>
      <c r="L229" s="503"/>
      <c r="M229" s="503"/>
      <c r="N229" s="503"/>
      <c r="O229" s="503"/>
      <c r="P229" s="503"/>
      <c r="Q229" s="503"/>
      <c r="R229" s="503"/>
      <c r="S229" s="503"/>
      <c r="T229" s="503"/>
      <c r="U229" s="503"/>
      <c r="V229" s="503"/>
      <c r="W229" s="503"/>
      <c r="X229" s="503"/>
      <c r="Y229" s="503"/>
      <c r="Z229" s="503"/>
    </row>
    <row r="230" spans="1:26" ht="13.5" customHeight="1">
      <c r="A230" s="503"/>
      <c r="B230" s="503"/>
      <c r="C230" s="503"/>
      <c r="D230" s="503"/>
      <c r="E230" s="503"/>
      <c r="F230" s="503"/>
      <c r="G230" s="503"/>
      <c r="H230" s="503"/>
      <c r="I230" s="503"/>
      <c r="J230" s="503"/>
      <c r="K230" s="503"/>
      <c r="L230" s="503"/>
      <c r="M230" s="503"/>
      <c r="N230" s="503"/>
      <c r="O230" s="503"/>
      <c r="P230" s="503"/>
      <c r="Q230" s="503"/>
      <c r="R230" s="503"/>
      <c r="S230" s="503"/>
      <c r="T230" s="503"/>
      <c r="U230" s="503"/>
      <c r="V230" s="503"/>
      <c r="W230" s="503"/>
      <c r="X230" s="503"/>
      <c r="Y230" s="503"/>
      <c r="Z230" s="503"/>
    </row>
    <row r="231" spans="1:26" ht="13.5" customHeight="1">
      <c r="A231" s="503"/>
      <c r="B231" s="503"/>
      <c r="C231" s="503"/>
      <c r="D231" s="503"/>
      <c r="E231" s="503"/>
      <c r="F231" s="503"/>
      <c r="G231" s="503"/>
      <c r="H231" s="503"/>
      <c r="I231" s="503"/>
      <c r="J231" s="503"/>
      <c r="K231" s="503"/>
      <c r="L231" s="503"/>
      <c r="M231" s="503"/>
      <c r="N231" s="503"/>
      <c r="O231" s="503"/>
      <c r="P231" s="503"/>
      <c r="Q231" s="503"/>
      <c r="R231" s="503"/>
      <c r="S231" s="503"/>
      <c r="T231" s="503"/>
      <c r="U231" s="503"/>
      <c r="V231" s="503"/>
      <c r="W231" s="503"/>
      <c r="X231" s="503"/>
      <c r="Y231" s="503"/>
      <c r="Z231" s="503"/>
    </row>
    <row r="232" spans="1:26" ht="13.5" customHeight="1">
      <c r="A232" s="503"/>
      <c r="B232" s="503"/>
      <c r="C232" s="503"/>
      <c r="D232" s="503"/>
      <c r="E232" s="503"/>
      <c r="F232" s="503"/>
      <c r="G232" s="503"/>
      <c r="H232" s="503"/>
      <c r="I232" s="503"/>
      <c r="J232" s="503"/>
      <c r="K232" s="503"/>
      <c r="L232" s="503"/>
      <c r="M232" s="503"/>
      <c r="N232" s="503"/>
      <c r="O232" s="503"/>
      <c r="P232" s="503"/>
      <c r="Q232" s="503"/>
      <c r="R232" s="503"/>
      <c r="S232" s="503"/>
      <c r="T232" s="503"/>
      <c r="U232" s="503"/>
      <c r="V232" s="503"/>
      <c r="W232" s="503"/>
      <c r="X232" s="503"/>
      <c r="Y232" s="503"/>
      <c r="Z232" s="503"/>
    </row>
    <row r="233" spans="1:26" ht="13.5" customHeight="1">
      <c r="A233" s="503"/>
      <c r="B233" s="503"/>
      <c r="C233" s="503"/>
      <c r="D233" s="503"/>
      <c r="E233" s="503"/>
      <c r="F233" s="503"/>
      <c r="G233" s="503"/>
      <c r="H233" s="503"/>
      <c r="I233" s="503"/>
      <c r="J233" s="503"/>
      <c r="K233" s="503"/>
      <c r="L233" s="503"/>
      <c r="M233" s="503"/>
      <c r="N233" s="503"/>
      <c r="O233" s="503"/>
      <c r="P233" s="503"/>
      <c r="Q233" s="503"/>
      <c r="R233" s="503"/>
      <c r="S233" s="503"/>
      <c r="T233" s="503"/>
      <c r="U233" s="503"/>
      <c r="V233" s="503"/>
      <c r="W233" s="503"/>
      <c r="X233" s="503"/>
      <c r="Y233" s="503"/>
      <c r="Z233" s="503"/>
    </row>
    <row r="234" spans="1:26" ht="13.5" customHeight="1">
      <c r="A234" s="503"/>
      <c r="B234" s="503"/>
      <c r="C234" s="503"/>
      <c r="D234" s="503"/>
      <c r="E234" s="503"/>
      <c r="F234" s="503"/>
      <c r="G234" s="503"/>
      <c r="H234" s="503"/>
      <c r="I234" s="503"/>
      <c r="J234" s="503"/>
      <c r="K234" s="503"/>
      <c r="L234" s="503"/>
      <c r="M234" s="503"/>
      <c r="N234" s="503"/>
      <c r="O234" s="503"/>
      <c r="P234" s="503"/>
      <c r="Q234" s="503"/>
      <c r="R234" s="503"/>
      <c r="S234" s="503"/>
      <c r="T234" s="503"/>
      <c r="U234" s="503"/>
      <c r="V234" s="503"/>
      <c r="W234" s="503"/>
      <c r="X234" s="503"/>
      <c r="Y234" s="503"/>
      <c r="Z234" s="503"/>
    </row>
    <row r="235" spans="1:26" ht="13.5" customHeight="1">
      <c r="A235" s="503"/>
      <c r="B235" s="503"/>
      <c r="C235" s="503"/>
      <c r="D235" s="503"/>
      <c r="E235" s="503"/>
      <c r="F235" s="503"/>
      <c r="G235" s="503"/>
      <c r="H235" s="503"/>
      <c r="I235" s="503"/>
      <c r="J235" s="503"/>
      <c r="K235" s="503"/>
      <c r="L235" s="503"/>
      <c r="M235" s="503"/>
      <c r="N235" s="503"/>
      <c r="O235" s="503"/>
      <c r="P235" s="503"/>
      <c r="Q235" s="503"/>
      <c r="R235" s="503"/>
      <c r="S235" s="503"/>
      <c r="T235" s="503"/>
      <c r="U235" s="503"/>
      <c r="V235" s="503"/>
      <c r="W235" s="503"/>
      <c r="X235" s="503"/>
      <c r="Y235" s="503"/>
      <c r="Z235" s="503"/>
    </row>
    <row r="236" spans="1:26" ht="13.5" customHeight="1">
      <c r="A236" s="503"/>
      <c r="B236" s="503"/>
      <c r="C236" s="503"/>
      <c r="D236" s="503"/>
      <c r="E236" s="503"/>
      <c r="F236" s="503"/>
      <c r="G236" s="503"/>
      <c r="H236" s="503"/>
      <c r="I236" s="503"/>
      <c r="J236" s="503"/>
      <c r="K236" s="503"/>
      <c r="L236" s="503"/>
      <c r="M236" s="503"/>
      <c r="N236" s="503"/>
      <c r="O236" s="503"/>
      <c r="P236" s="503"/>
      <c r="Q236" s="503"/>
      <c r="R236" s="503"/>
      <c r="S236" s="503"/>
      <c r="T236" s="503"/>
      <c r="U236" s="503"/>
      <c r="V236" s="503"/>
      <c r="W236" s="503"/>
      <c r="X236" s="503"/>
      <c r="Y236" s="503"/>
      <c r="Z236" s="503"/>
    </row>
    <row r="237" spans="1:26" ht="13.5" customHeight="1">
      <c r="A237" s="503"/>
      <c r="B237" s="503"/>
      <c r="C237" s="503"/>
      <c r="D237" s="503"/>
      <c r="E237" s="503"/>
      <c r="F237" s="503"/>
      <c r="G237" s="503"/>
      <c r="H237" s="503"/>
      <c r="I237" s="503"/>
      <c r="J237" s="503"/>
      <c r="K237" s="503"/>
      <c r="L237" s="503"/>
      <c r="M237" s="503"/>
      <c r="N237" s="503"/>
      <c r="O237" s="503"/>
      <c r="P237" s="503"/>
      <c r="Q237" s="503"/>
      <c r="R237" s="503"/>
      <c r="S237" s="503"/>
      <c r="T237" s="503"/>
      <c r="U237" s="503"/>
      <c r="V237" s="503"/>
      <c r="W237" s="503"/>
      <c r="X237" s="503"/>
      <c r="Y237" s="503"/>
      <c r="Z237" s="503"/>
    </row>
    <row r="238" spans="1:26" ht="13.5" customHeight="1">
      <c r="A238" s="503"/>
      <c r="B238" s="503"/>
      <c r="C238" s="503"/>
      <c r="D238" s="503"/>
      <c r="E238" s="503"/>
      <c r="F238" s="503"/>
      <c r="G238" s="503"/>
      <c r="H238" s="503"/>
      <c r="I238" s="503"/>
      <c r="J238" s="503"/>
      <c r="K238" s="503"/>
      <c r="L238" s="503"/>
      <c r="M238" s="503"/>
      <c r="N238" s="503"/>
      <c r="O238" s="503"/>
      <c r="P238" s="503"/>
      <c r="Q238" s="503"/>
      <c r="R238" s="503"/>
      <c r="S238" s="503"/>
      <c r="T238" s="503"/>
      <c r="U238" s="503"/>
      <c r="V238" s="503"/>
      <c r="W238" s="503"/>
      <c r="X238" s="503"/>
      <c r="Y238" s="503"/>
      <c r="Z238" s="503"/>
    </row>
    <row r="239" spans="1:26" ht="13.5" customHeight="1">
      <c r="A239" s="503"/>
      <c r="B239" s="503"/>
      <c r="C239" s="503"/>
      <c r="D239" s="503"/>
      <c r="E239" s="503"/>
      <c r="F239" s="503"/>
      <c r="G239" s="503"/>
      <c r="H239" s="503"/>
      <c r="I239" s="503"/>
      <c r="J239" s="503"/>
      <c r="K239" s="503"/>
      <c r="L239" s="503"/>
      <c r="M239" s="503"/>
      <c r="N239" s="503"/>
      <c r="O239" s="503"/>
      <c r="P239" s="503"/>
      <c r="Q239" s="503"/>
      <c r="R239" s="503"/>
      <c r="S239" s="503"/>
      <c r="T239" s="503"/>
      <c r="U239" s="503"/>
      <c r="V239" s="503"/>
      <c r="W239" s="503"/>
      <c r="X239" s="503"/>
      <c r="Y239" s="503"/>
      <c r="Z239" s="503"/>
    </row>
    <row r="240" spans="1:26" ht="13.5" customHeight="1">
      <c r="A240" s="503"/>
      <c r="B240" s="503"/>
      <c r="C240" s="503"/>
      <c r="D240" s="503"/>
      <c r="E240" s="503"/>
      <c r="F240" s="503"/>
      <c r="G240" s="503"/>
      <c r="H240" s="503"/>
      <c r="I240" s="503"/>
      <c r="J240" s="503"/>
      <c r="K240" s="503"/>
      <c r="L240" s="503"/>
      <c r="M240" s="503"/>
      <c r="N240" s="503"/>
      <c r="O240" s="503"/>
      <c r="P240" s="503"/>
      <c r="Q240" s="503"/>
      <c r="R240" s="503"/>
      <c r="S240" s="503"/>
      <c r="T240" s="503"/>
      <c r="U240" s="503"/>
      <c r="V240" s="503"/>
      <c r="W240" s="503"/>
      <c r="X240" s="503"/>
      <c r="Y240" s="503"/>
      <c r="Z240" s="503"/>
    </row>
    <row r="241" spans="1:26" ht="13.5" customHeight="1">
      <c r="A241" s="503"/>
      <c r="B241" s="503"/>
      <c r="C241" s="503"/>
      <c r="D241" s="503"/>
      <c r="E241" s="503"/>
      <c r="F241" s="503"/>
      <c r="G241" s="503"/>
      <c r="H241" s="503"/>
      <c r="I241" s="503"/>
      <c r="J241" s="503"/>
      <c r="K241" s="503"/>
      <c r="L241" s="503"/>
      <c r="M241" s="503"/>
      <c r="N241" s="503"/>
      <c r="O241" s="503"/>
      <c r="P241" s="503"/>
      <c r="Q241" s="503"/>
      <c r="R241" s="503"/>
      <c r="S241" s="503"/>
      <c r="T241" s="503"/>
      <c r="U241" s="503"/>
      <c r="V241" s="503"/>
      <c r="W241" s="503"/>
      <c r="X241" s="503"/>
      <c r="Y241" s="503"/>
      <c r="Z241" s="503"/>
    </row>
    <row r="242" spans="1:26" ht="13.5" customHeight="1">
      <c r="A242" s="503"/>
      <c r="B242" s="503"/>
      <c r="C242" s="503"/>
      <c r="D242" s="503"/>
      <c r="E242" s="503"/>
      <c r="F242" s="503"/>
      <c r="G242" s="503"/>
      <c r="H242" s="503"/>
      <c r="I242" s="503"/>
      <c r="J242" s="503"/>
      <c r="K242" s="503"/>
      <c r="L242" s="503"/>
      <c r="M242" s="503"/>
      <c r="N242" s="503"/>
      <c r="O242" s="503"/>
      <c r="P242" s="503"/>
      <c r="Q242" s="503"/>
      <c r="R242" s="503"/>
      <c r="S242" s="503"/>
      <c r="T242" s="503"/>
      <c r="U242" s="503"/>
      <c r="V242" s="503"/>
      <c r="W242" s="503"/>
      <c r="X242" s="503"/>
      <c r="Y242" s="503"/>
      <c r="Z242" s="503"/>
    </row>
    <row r="243" spans="1:26" ht="13.5" customHeight="1">
      <c r="A243" s="503"/>
      <c r="B243" s="503"/>
      <c r="C243" s="503"/>
      <c r="D243" s="503"/>
      <c r="E243" s="503"/>
      <c r="F243" s="503"/>
      <c r="G243" s="503"/>
      <c r="H243" s="503"/>
      <c r="I243" s="503"/>
      <c r="J243" s="503"/>
      <c r="K243" s="503"/>
      <c r="L243" s="503"/>
      <c r="M243" s="503"/>
      <c r="N243" s="503"/>
      <c r="O243" s="503"/>
      <c r="P243" s="503"/>
      <c r="Q243" s="503"/>
      <c r="R243" s="503"/>
      <c r="S243" s="503"/>
      <c r="T243" s="503"/>
      <c r="U243" s="503"/>
      <c r="V243" s="503"/>
      <c r="W243" s="503"/>
      <c r="X243" s="503"/>
      <c r="Y243" s="503"/>
      <c r="Z243" s="503"/>
    </row>
    <row r="244" spans="1:26" ht="13.5" customHeight="1">
      <c r="A244" s="503"/>
      <c r="B244" s="503"/>
      <c r="C244" s="503"/>
      <c r="D244" s="503"/>
      <c r="E244" s="503"/>
      <c r="F244" s="503"/>
      <c r="G244" s="503"/>
      <c r="H244" s="503"/>
      <c r="I244" s="503"/>
      <c r="J244" s="503"/>
      <c r="K244" s="503"/>
      <c r="L244" s="503"/>
      <c r="M244" s="503"/>
      <c r="N244" s="503"/>
      <c r="O244" s="503"/>
      <c r="P244" s="503"/>
      <c r="Q244" s="503"/>
      <c r="R244" s="503"/>
      <c r="S244" s="503"/>
      <c r="T244" s="503"/>
      <c r="U244" s="503"/>
      <c r="V244" s="503"/>
      <c r="W244" s="503"/>
      <c r="X244" s="503"/>
      <c r="Y244" s="503"/>
      <c r="Z244" s="503"/>
    </row>
    <row r="245" spans="1:26" ht="13.5" customHeight="1">
      <c r="A245" s="503"/>
      <c r="B245" s="503"/>
      <c r="C245" s="503"/>
      <c r="D245" s="503"/>
      <c r="E245" s="503"/>
      <c r="F245" s="503"/>
      <c r="G245" s="503"/>
      <c r="H245" s="503"/>
      <c r="I245" s="503"/>
      <c r="J245" s="503"/>
      <c r="K245" s="503"/>
      <c r="L245" s="503"/>
      <c r="M245" s="503"/>
      <c r="N245" s="503"/>
      <c r="O245" s="503"/>
      <c r="P245" s="503"/>
      <c r="Q245" s="503"/>
      <c r="R245" s="503"/>
      <c r="S245" s="503"/>
      <c r="T245" s="503"/>
      <c r="U245" s="503"/>
      <c r="V245" s="503"/>
      <c r="W245" s="503"/>
      <c r="X245" s="503"/>
      <c r="Y245" s="503"/>
      <c r="Z245" s="503"/>
    </row>
    <row r="246" spans="1:26" ht="13.5" customHeight="1">
      <c r="A246" s="503"/>
      <c r="B246" s="503"/>
      <c r="C246" s="503"/>
      <c r="D246" s="503"/>
      <c r="E246" s="503"/>
      <c r="F246" s="503"/>
      <c r="G246" s="503"/>
      <c r="H246" s="503"/>
      <c r="I246" s="503"/>
      <c r="J246" s="503"/>
      <c r="K246" s="503"/>
      <c r="L246" s="503"/>
      <c r="M246" s="503"/>
      <c r="N246" s="503"/>
      <c r="O246" s="503"/>
      <c r="P246" s="503"/>
      <c r="Q246" s="503"/>
      <c r="R246" s="503"/>
      <c r="S246" s="503"/>
      <c r="T246" s="503"/>
      <c r="U246" s="503"/>
      <c r="V246" s="503"/>
      <c r="W246" s="503"/>
      <c r="X246" s="503"/>
      <c r="Y246" s="503"/>
      <c r="Z246" s="503"/>
    </row>
    <row r="247" spans="1:26" ht="13.5" customHeight="1">
      <c r="A247" s="503"/>
      <c r="B247" s="503"/>
      <c r="C247" s="503"/>
      <c r="D247" s="503"/>
      <c r="E247" s="503"/>
      <c r="F247" s="503"/>
      <c r="G247" s="503"/>
      <c r="H247" s="503"/>
      <c r="I247" s="503"/>
      <c r="J247" s="503"/>
      <c r="K247" s="503"/>
      <c r="L247" s="503"/>
      <c r="M247" s="503"/>
      <c r="N247" s="503"/>
      <c r="O247" s="503"/>
      <c r="P247" s="503"/>
      <c r="Q247" s="503"/>
      <c r="R247" s="503"/>
      <c r="S247" s="503"/>
      <c r="T247" s="503"/>
      <c r="U247" s="503"/>
      <c r="V247" s="503"/>
      <c r="W247" s="503"/>
      <c r="X247" s="503"/>
      <c r="Y247" s="503"/>
      <c r="Z247" s="503"/>
    </row>
    <row r="248" spans="1:26" ht="13.5" customHeight="1">
      <c r="A248" s="503"/>
      <c r="B248" s="503"/>
      <c r="C248" s="503"/>
      <c r="D248" s="503"/>
      <c r="E248" s="503"/>
      <c r="F248" s="503"/>
      <c r="G248" s="503"/>
      <c r="H248" s="503"/>
      <c r="I248" s="503"/>
      <c r="J248" s="503"/>
      <c r="K248" s="503"/>
      <c r="L248" s="503"/>
      <c r="M248" s="503"/>
      <c r="N248" s="503"/>
      <c r="O248" s="503"/>
      <c r="P248" s="503"/>
      <c r="Q248" s="503"/>
      <c r="R248" s="503"/>
      <c r="S248" s="503"/>
      <c r="T248" s="503"/>
      <c r="U248" s="503"/>
      <c r="V248" s="503"/>
      <c r="W248" s="503"/>
      <c r="X248" s="503"/>
      <c r="Y248" s="503"/>
      <c r="Z248" s="503"/>
    </row>
    <row r="249" spans="1:26" ht="13.5" customHeight="1">
      <c r="A249" s="503"/>
      <c r="B249" s="503"/>
      <c r="C249" s="503"/>
      <c r="D249" s="503"/>
      <c r="E249" s="503"/>
      <c r="F249" s="503"/>
      <c r="G249" s="503"/>
      <c r="H249" s="503"/>
      <c r="I249" s="503"/>
      <c r="J249" s="503"/>
      <c r="K249" s="503"/>
      <c r="L249" s="503"/>
      <c r="M249" s="503"/>
      <c r="N249" s="503"/>
      <c r="O249" s="503"/>
      <c r="P249" s="503"/>
      <c r="Q249" s="503"/>
      <c r="R249" s="503"/>
      <c r="S249" s="503"/>
      <c r="T249" s="503"/>
      <c r="U249" s="503"/>
      <c r="V249" s="503"/>
      <c r="W249" s="503"/>
      <c r="X249" s="503"/>
      <c r="Y249" s="503"/>
      <c r="Z249" s="503"/>
    </row>
    <row r="250" spans="1:26" ht="13.5" customHeight="1">
      <c r="A250" s="503"/>
      <c r="B250" s="503"/>
      <c r="C250" s="503"/>
      <c r="D250" s="503"/>
      <c r="E250" s="503"/>
      <c r="F250" s="503"/>
      <c r="G250" s="503"/>
      <c r="H250" s="503"/>
      <c r="I250" s="503"/>
      <c r="J250" s="503"/>
      <c r="K250" s="503"/>
      <c r="L250" s="503"/>
      <c r="M250" s="503"/>
      <c r="N250" s="503"/>
      <c r="O250" s="503"/>
      <c r="P250" s="503"/>
      <c r="Q250" s="503"/>
      <c r="R250" s="503"/>
      <c r="S250" s="503"/>
      <c r="T250" s="503"/>
      <c r="U250" s="503"/>
      <c r="V250" s="503"/>
      <c r="W250" s="503"/>
      <c r="X250" s="503"/>
      <c r="Y250" s="503"/>
      <c r="Z250" s="503"/>
    </row>
    <row r="251" spans="1:26" ht="13.5" customHeight="1">
      <c r="A251" s="503"/>
      <c r="B251" s="503"/>
      <c r="C251" s="503"/>
      <c r="D251" s="503"/>
      <c r="E251" s="503"/>
      <c r="F251" s="503"/>
      <c r="G251" s="503"/>
      <c r="H251" s="503"/>
      <c r="I251" s="503"/>
      <c r="J251" s="503"/>
      <c r="K251" s="503"/>
      <c r="L251" s="503"/>
      <c r="M251" s="503"/>
      <c r="N251" s="503"/>
      <c r="O251" s="503"/>
      <c r="P251" s="503"/>
      <c r="Q251" s="503"/>
      <c r="R251" s="503"/>
      <c r="S251" s="503"/>
      <c r="T251" s="503"/>
      <c r="U251" s="503"/>
      <c r="V251" s="503"/>
      <c r="W251" s="503"/>
      <c r="X251" s="503"/>
      <c r="Y251" s="503"/>
      <c r="Z251" s="503"/>
    </row>
    <row r="252" spans="1:26" ht="13.5" customHeight="1">
      <c r="A252" s="503"/>
      <c r="B252" s="503"/>
      <c r="C252" s="503"/>
      <c r="D252" s="503"/>
      <c r="E252" s="503"/>
      <c r="F252" s="503"/>
      <c r="G252" s="503"/>
      <c r="H252" s="503"/>
      <c r="I252" s="503"/>
      <c r="J252" s="503"/>
      <c r="K252" s="503"/>
      <c r="L252" s="503"/>
      <c r="M252" s="503"/>
      <c r="N252" s="503"/>
      <c r="O252" s="503"/>
      <c r="P252" s="503"/>
      <c r="Q252" s="503"/>
      <c r="R252" s="503"/>
      <c r="S252" s="503"/>
      <c r="T252" s="503"/>
      <c r="U252" s="503"/>
      <c r="V252" s="503"/>
      <c r="W252" s="503"/>
      <c r="X252" s="503"/>
      <c r="Y252" s="503"/>
      <c r="Z252" s="503"/>
    </row>
    <row r="253" spans="1:26" ht="13.5" customHeight="1">
      <c r="A253" s="503"/>
      <c r="B253" s="503"/>
      <c r="C253" s="503"/>
      <c r="D253" s="503"/>
      <c r="E253" s="503"/>
      <c r="F253" s="503"/>
      <c r="G253" s="503"/>
      <c r="H253" s="503"/>
      <c r="I253" s="503"/>
      <c r="J253" s="503"/>
      <c r="K253" s="503"/>
      <c r="L253" s="503"/>
      <c r="M253" s="503"/>
      <c r="N253" s="503"/>
      <c r="O253" s="503"/>
      <c r="P253" s="503"/>
      <c r="Q253" s="503"/>
      <c r="R253" s="503"/>
      <c r="S253" s="503"/>
      <c r="T253" s="503"/>
      <c r="U253" s="503"/>
      <c r="V253" s="503"/>
      <c r="W253" s="503"/>
      <c r="X253" s="503"/>
      <c r="Y253" s="503"/>
      <c r="Z253" s="503"/>
    </row>
    <row r="254" spans="1:26" ht="13.5" customHeight="1">
      <c r="A254" s="503"/>
      <c r="B254" s="503"/>
      <c r="C254" s="503"/>
      <c r="D254" s="503"/>
      <c r="E254" s="503"/>
      <c r="F254" s="503"/>
      <c r="G254" s="503"/>
      <c r="H254" s="503"/>
      <c r="I254" s="503"/>
      <c r="J254" s="503"/>
      <c r="K254" s="503"/>
      <c r="L254" s="503"/>
      <c r="M254" s="503"/>
      <c r="N254" s="503"/>
      <c r="O254" s="503"/>
      <c r="P254" s="503"/>
      <c r="Q254" s="503"/>
      <c r="R254" s="503"/>
      <c r="S254" s="503"/>
      <c r="T254" s="503"/>
      <c r="U254" s="503"/>
      <c r="V254" s="503"/>
      <c r="W254" s="503"/>
      <c r="X254" s="503"/>
      <c r="Y254" s="503"/>
      <c r="Z254" s="503"/>
    </row>
    <row r="255" spans="1:26" ht="13.5" customHeight="1">
      <c r="A255" s="503"/>
      <c r="B255" s="503"/>
      <c r="C255" s="503"/>
      <c r="D255" s="503"/>
      <c r="E255" s="503"/>
      <c r="F255" s="503"/>
      <c r="G255" s="503"/>
      <c r="H255" s="503"/>
      <c r="I255" s="503"/>
      <c r="J255" s="503"/>
      <c r="K255" s="503"/>
      <c r="L255" s="503"/>
      <c r="M255" s="503"/>
      <c r="N255" s="503"/>
      <c r="O255" s="503"/>
      <c r="P255" s="503"/>
      <c r="Q255" s="503"/>
      <c r="R255" s="503"/>
      <c r="S255" s="503"/>
      <c r="T255" s="503"/>
      <c r="U255" s="503"/>
      <c r="V255" s="503"/>
      <c r="W255" s="503"/>
      <c r="X255" s="503"/>
      <c r="Y255" s="503"/>
      <c r="Z255" s="503"/>
    </row>
    <row r="256" spans="1:26" ht="13.5" customHeight="1">
      <c r="A256" s="503"/>
      <c r="B256" s="503"/>
      <c r="C256" s="503"/>
      <c r="D256" s="503"/>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row>
    <row r="257" spans="1:26" ht="13.5" customHeight="1">
      <c r="A257" s="503"/>
      <c r="B257" s="503"/>
      <c r="C257" s="503"/>
      <c r="D257" s="503"/>
      <c r="E257" s="503"/>
      <c r="F257" s="503"/>
      <c r="G257" s="503"/>
      <c r="H257" s="503"/>
      <c r="I257" s="503"/>
      <c r="J257" s="503"/>
      <c r="K257" s="503"/>
      <c r="L257" s="503"/>
      <c r="M257" s="503"/>
      <c r="N257" s="503"/>
      <c r="O257" s="503"/>
      <c r="P257" s="503"/>
      <c r="Q257" s="503"/>
      <c r="R257" s="503"/>
      <c r="S257" s="503"/>
      <c r="T257" s="503"/>
      <c r="U257" s="503"/>
      <c r="V257" s="503"/>
      <c r="W257" s="503"/>
      <c r="X257" s="503"/>
      <c r="Y257" s="503"/>
      <c r="Z257" s="503"/>
    </row>
    <row r="258" spans="1:26" ht="13.5" customHeight="1">
      <c r="A258" s="503"/>
      <c r="B258" s="503"/>
      <c r="C258" s="503"/>
      <c r="D258" s="503"/>
      <c r="E258" s="503"/>
      <c r="F258" s="503"/>
      <c r="G258" s="503"/>
      <c r="H258" s="503"/>
      <c r="I258" s="503"/>
      <c r="J258" s="503"/>
      <c r="K258" s="503"/>
      <c r="L258" s="503"/>
      <c r="M258" s="503"/>
      <c r="N258" s="503"/>
      <c r="O258" s="503"/>
      <c r="P258" s="503"/>
      <c r="Q258" s="503"/>
      <c r="R258" s="503"/>
      <c r="S258" s="503"/>
      <c r="T258" s="503"/>
      <c r="U258" s="503"/>
      <c r="V258" s="503"/>
      <c r="W258" s="503"/>
      <c r="X258" s="503"/>
      <c r="Y258" s="503"/>
      <c r="Z258" s="503"/>
    </row>
    <row r="259" spans="1:26" ht="13.5" customHeight="1">
      <c r="A259" s="503"/>
      <c r="B259" s="503"/>
      <c r="C259" s="503"/>
      <c r="D259" s="503"/>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row>
    <row r="260" spans="1:26" ht="13.5" customHeight="1">
      <c r="A260" s="503"/>
      <c r="B260" s="503"/>
      <c r="C260" s="503"/>
      <c r="D260" s="503"/>
      <c r="E260" s="503"/>
      <c r="F260" s="503"/>
      <c r="G260" s="503"/>
      <c r="H260" s="503"/>
      <c r="I260" s="503"/>
      <c r="J260" s="503"/>
      <c r="K260" s="503"/>
      <c r="L260" s="503"/>
      <c r="M260" s="503"/>
      <c r="N260" s="503"/>
      <c r="O260" s="503"/>
      <c r="P260" s="503"/>
      <c r="Q260" s="503"/>
      <c r="R260" s="503"/>
      <c r="S260" s="503"/>
      <c r="T260" s="503"/>
      <c r="U260" s="503"/>
      <c r="V260" s="503"/>
      <c r="W260" s="503"/>
      <c r="X260" s="503"/>
      <c r="Y260" s="503"/>
      <c r="Z260" s="503"/>
    </row>
    <row r="261" spans="1:26" ht="13.5" customHeight="1">
      <c r="A261" s="503"/>
      <c r="B261" s="503"/>
      <c r="C261" s="503"/>
      <c r="D261" s="503"/>
      <c r="E261" s="503"/>
      <c r="F261" s="503"/>
      <c r="G261" s="503"/>
      <c r="H261" s="503"/>
      <c r="I261" s="503"/>
      <c r="J261" s="503"/>
      <c r="K261" s="503"/>
      <c r="L261" s="503"/>
      <c r="M261" s="503"/>
      <c r="N261" s="503"/>
      <c r="O261" s="503"/>
      <c r="P261" s="503"/>
      <c r="Q261" s="503"/>
      <c r="R261" s="503"/>
      <c r="S261" s="503"/>
      <c r="T261" s="503"/>
      <c r="U261" s="503"/>
      <c r="V261" s="503"/>
      <c r="W261" s="503"/>
      <c r="X261" s="503"/>
      <c r="Y261" s="503"/>
      <c r="Z261" s="503"/>
    </row>
    <row r="262" spans="1:26" ht="13.5" customHeight="1">
      <c r="A262" s="503"/>
      <c r="B262" s="503"/>
      <c r="C262" s="503"/>
      <c r="D262" s="503"/>
      <c r="E262" s="503"/>
      <c r="F262" s="503"/>
      <c r="G262" s="503"/>
      <c r="H262" s="503"/>
      <c r="I262" s="503"/>
      <c r="J262" s="503"/>
      <c r="K262" s="503"/>
      <c r="L262" s="503"/>
      <c r="M262" s="503"/>
      <c r="N262" s="503"/>
      <c r="O262" s="503"/>
      <c r="P262" s="503"/>
      <c r="Q262" s="503"/>
      <c r="R262" s="503"/>
      <c r="S262" s="503"/>
      <c r="T262" s="503"/>
      <c r="U262" s="503"/>
      <c r="V262" s="503"/>
      <c r="W262" s="503"/>
      <c r="X262" s="503"/>
      <c r="Y262" s="503"/>
      <c r="Z262" s="503"/>
    </row>
    <row r="263" spans="1:26" ht="13.5" customHeight="1">
      <c r="A263" s="503"/>
      <c r="B263" s="503"/>
      <c r="C263" s="503"/>
      <c r="D263" s="503"/>
      <c r="E263" s="503"/>
      <c r="F263" s="503"/>
      <c r="G263" s="503"/>
      <c r="H263" s="503"/>
      <c r="I263" s="503"/>
      <c r="J263" s="503"/>
      <c r="K263" s="503"/>
      <c r="L263" s="503"/>
      <c r="M263" s="503"/>
      <c r="N263" s="503"/>
      <c r="O263" s="503"/>
      <c r="P263" s="503"/>
      <c r="Q263" s="503"/>
      <c r="R263" s="503"/>
      <c r="S263" s="503"/>
      <c r="T263" s="503"/>
      <c r="U263" s="503"/>
      <c r="V263" s="503"/>
      <c r="W263" s="503"/>
      <c r="X263" s="503"/>
      <c r="Y263" s="503"/>
      <c r="Z263" s="503"/>
    </row>
    <row r="264" spans="1:26" ht="13.5" customHeight="1">
      <c r="A264" s="503"/>
      <c r="B264" s="503"/>
      <c r="C264" s="503"/>
      <c r="D264" s="503"/>
      <c r="E264" s="503"/>
      <c r="F264" s="503"/>
      <c r="G264" s="503"/>
      <c r="H264" s="503"/>
      <c r="I264" s="503"/>
      <c r="J264" s="503"/>
      <c r="K264" s="503"/>
      <c r="L264" s="503"/>
      <c r="M264" s="503"/>
      <c r="N264" s="503"/>
      <c r="O264" s="503"/>
      <c r="P264" s="503"/>
      <c r="Q264" s="503"/>
      <c r="R264" s="503"/>
      <c r="S264" s="503"/>
      <c r="T264" s="503"/>
      <c r="U264" s="503"/>
      <c r="V264" s="503"/>
      <c r="W264" s="503"/>
      <c r="X264" s="503"/>
      <c r="Y264" s="503"/>
      <c r="Z264" s="503"/>
    </row>
    <row r="265" spans="1:26" ht="13.5" customHeight="1">
      <c r="A265" s="503"/>
      <c r="B265" s="503"/>
      <c r="C265" s="503"/>
      <c r="D265" s="503"/>
      <c r="E265" s="503"/>
      <c r="F265" s="503"/>
      <c r="G265" s="503"/>
      <c r="H265" s="503"/>
      <c r="I265" s="503"/>
      <c r="J265" s="503"/>
      <c r="K265" s="503"/>
      <c r="L265" s="503"/>
      <c r="M265" s="503"/>
      <c r="N265" s="503"/>
      <c r="O265" s="503"/>
      <c r="P265" s="503"/>
      <c r="Q265" s="503"/>
      <c r="R265" s="503"/>
      <c r="S265" s="503"/>
      <c r="T265" s="503"/>
      <c r="U265" s="503"/>
      <c r="V265" s="503"/>
      <c r="W265" s="503"/>
      <c r="X265" s="503"/>
      <c r="Y265" s="503"/>
      <c r="Z265" s="503"/>
    </row>
    <row r="266" spans="1:26" ht="13.5" customHeight="1">
      <c r="A266" s="503"/>
      <c r="B266" s="503"/>
      <c r="C266" s="503"/>
      <c r="D266" s="503"/>
      <c r="E266" s="503"/>
      <c r="F266" s="503"/>
      <c r="G266" s="503"/>
      <c r="H266" s="503"/>
      <c r="I266" s="503"/>
      <c r="J266" s="503"/>
      <c r="K266" s="503"/>
      <c r="L266" s="503"/>
      <c r="M266" s="503"/>
      <c r="N266" s="503"/>
      <c r="O266" s="503"/>
      <c r="P266" s="503"/>
      <c r="Q266" s="503"/>
      <c r="R266" s="503"/>
      <c r="S266" s="503"/>
      <c r="T266" s="503"/>
      <c r="U266" s="503"/>
      <c r="V266" s="503"/>
      <c r="W266" s="503"/>
      <c r="X266" s="503"/>
      <c r="Y266" s="503"/>
      <c r="Z266" s="503"/>
    </row>
    <row r="267" spans="1:26" ht="13.5" customHeight="1">
      <c r="A267" s="503"/>
      <c r="B267" s="503"/>
      <c r="C267" s="503"/>
      <c r="D267" s="503"/>
      <c r="E267" s="503"/>
      <c r="F267" s="503"/>
      <c r="G267" s="503"/>
      <c r="H267" s="503"/>
      <c r="I267" s="503"/>
      <c r="J267" s="503"/>
      <c r="K267" s="503"/>
      <c r="L267" s="503"/>
      <c r="M267" s="503"/>
      <c r="N267" s="503"/>
      <c r="O267" s="503"/>
      <c r="P267" s="503"/>
      <c r="Q267" s="503"/>
      <c r="R267" s="503"/>
      <c r="S267" s="503"/>
      <c r="T267" s="503"/>
      <c r="U267" s="503"/>
      <c r="V267" s="503"/>
      <c r="W267" s="503"/>
      <c r="X267" s="503"/>
      <c r="Y267" s="503"/>
      <c r="Z267" s="503"/>
    </row>
    <row r="268" spans="1:26" ht="13.5" customHeight="1">
      <c r="A268" s="503"/>
      <c r="B268" s="503"/>
      <c r="C268" s="503"/>
      <c r="D268" s="503"/>
      <c r="E268" s="503"/>
      <c r="F268" s="503"/>
      <c r="G268" s="503"/>
      <c r="H268" s="503"/>
      <c r="I268" s="503"/>
      <c r="J268" s="503"/>
      <c r="K268" s="503"/>
      <c r="L268" s="503"/>
      <c r="M268" s="503"/>
      <c r="N268" s="503"/>
      <c r="O268" s="503"/>
      <c r="P268" s="503"/>
      <c r="Q268" s="503"/>
      <c r="R268" s="503"/>
      <c r="S268" s="503"/>
      <c r="T268" s="503"/>
      <c r="U268" s="503"/>
      <c r="V268" s="503"/>
      <c r="W268" s="503"/>
      <c r="X268" s="503"/>
      <c r="Y268" s="503"/>
      <c r="Z268" s="503"/>
    </row>
    <row r="269" spans="1:26" ht="13.5" customHeight="1">
      <c r="A269" s="503"/>
      <c r="B269" s="503"/>
      <c r="C269" s="503"/>
      <c r="D269" s="503"/>
      <c r="E269" s="503"/>
      <c r="F269" s="503"/>
      <c r="G269" s="503"/>
      <c r="H269" s="503"/>
      <c r="I269" s="503"/>
      <c r="J269" s="503"/>
      <c r="K269" s="503"/>
      <c r="L269" s="503"/>
      <c r="M269" s="503"/>
      <c r="N269" s="503"/>
      <c r="O269" s="503"/>
      <c r="P269" s="503"/>
      <c r="Q269" s="503"/>
      <c r="R269" s="503"/>
      <c r="S269" s="503"/>
      <c r="T269" s="503"/>
      <c r="U269" s="503"/>
      <c r="V269" s="503"/>
      <c r="W269" s="503"/>
      <c r="X269" s="503"/>
      <c r="Y269" s="503"/>
      <c r="Z269" s="503"/>
    </row>
    <row r="270" spans="1:26" ht="13.5" customHeight="1">
      <c r="A270" s="503"/>
      <c r="B270" s="503"/>
      <c r="C270" s="503"/>
      <c r="D270" s="503"/>
      <c r="E270" s="503"/>
      <c r="F270" s="503"/>
      <c r="G270" s="503"/>
      <c r="H270" s="503"/>
      <c r="I270" s="503"/>
      <c r="J270" s="503"/>
      <c r="K270" s="503"/>
      <c r="L270" s="503"/>
      <c r="M270" s="503"/>
      <c r="N270" s="503"/>
      <c r="O270" s="503"/>
      <c r="P270" s="503"/>
      <c r="Q270" s="503"/>
      <c r="R270" s="503"/>
      <c r="S270" s="503"/>
      <c r="T270" s="503"/>
      <c r="U270" s="503"/>
      <c r="V270" s="503"/>
      <c r="W270" s="503"/>
      <c r="X270" s="503"/>
      <c r="Y270" s="503"/>
      <c r="Z270" s="503"/>
    </row>
    <row r="271" spans="1:26" ht="13.5" customHeight="1">
      <c r="A271" s="503"/>
      <c r="B271" s="503"/>
      <c r="C271" s="503"/>
      <c r="D271" s="503"/>
      <c r="E271" s="503"/>
      <c r="F271" s="503"/>
      <c r="G271" s="503"/>
      <c r="H271" s="503"/>
      <c r="I271" s="503"/>
      <c r="J271" s="503"/>
      <c r="K271" s="503"/>
      <c r="L271" s="503"/>
      <c r="M271" s="503"/>
      <c r="N271" s="503"/>
      <c r="O271" s="503"/>
      <c r="P271" s="503"/>
      <c r="Q271" s="503"/>
      <c r="R271" s="503"/>
      <c r="S271" s="503"/>
      <c r="T271" s="503"/>
      <c r="U271" s="503"/>
      <c r="V271" s="503"/>
      <c r="W271" s="503"/>
      <c r="X271" s="503"/>
      <c r="Y271" s="503"/>
      <c r="Z271" s="503"/>
    </row>
    <row r="272" spans="1:26" ht="13.5" customHeight="1">
      <c r="A272" s="503"/>
      <c r="B272" s="503"/>
      <c r="C272" s="503"/>
      <c r="D272" s="503"/>
      <c r="E272" s="503"/>
      <c r="F272" s="503"/>
      <c r="G272" s="503"/>
      <c r="H272" s="503"/>
      <c r="I272" s="503"/>
      <c r="J272" s="503"/>
      <c r="K272" s="503"/>
      <c r="L272" s="503"/>
      <c r="M272" s="503"/>
      <c r="N272" s="503"/>
      <c r="O272" s="503"/>
      <c r="P272" s="503"/>
      <c r="Q272" s="503"/>
      <c r="R272" s="503"/>
      <c r="S272" s="503"/>
      <c r="T272" s="503"/>
      <c r="U272" s="503"/>
      <c r="V272" s="503"/>
      <c r="W272" s="503"/>
      <c r="X272" s="503"/>
      <c r="Y272" s="503"/>
      <c r="Z272" s="503"/>
    </row>
    <row r="273" spans="1:26" ht="13.5" customHeight="1">
      <c r="A273" s="503"/>
      <c r="B273" s="503"/>
      <c r="C273" s="503"/>
      <c r="D273" s="503"/>
      <c r="E273" s="503"/>
      <c r="F273" s="503"/>
      <c r="G273" s="503"/>
      <c r="H273" s="503"/>
      <c r="I273" s="503"/>
      <c r="J273" s="503"/>
      <c r="K273" s="503"/>
      <c r="L273" s="503"/>
      <c r="M273" s="503"/>
      <c r="N273" s="503"/>
      <c r="O273" s="503"/>
      <c r="P273" s="503"/>
      <c r="Q273" s="503"/>
      <c r="R273" s="503"/>
      <c r="S273" s="503"/>
      <c r="T273" s="503"/>
      <c r="U273" s="503"/>
      <c r="V273" s="503"/>
      <c r="W273" s="503"/>
      <c r="X273" s="503"/>
      <c r="Y273" s="503"/>
      <c r="Z273" s="503"/>
    </row>
    <row r="274" spans="1:26" ht="13.5" customHeight="1">
      <c r="A274" s="503"/>
      <c r="B274" s="503"/>
      <c r="C274" s="503"/>
      <c r="D274" s="503"/>
      <c r="E274" s="503"/>
      <c r="F274" s="503"/>
      <c r="G274" s="503"/>
      <c r="H274" s="503"/>
      <c r="I274" s="503"/>
      <c r="J274" s="503"/>
      <c r="K274" s="503"/>
      <c r="L274" s="503"/>
      <c r="M274" s="503"/>
      <c r="N274" s="503"/>
      <c r="O274" s="503"/>
      <c r="P274" s="503"/>
      <c r="Q274" s="503"/>
      <c r="R274" s="503"/>
      <c r="S274" s="503"/>
      <c r="T274" s="503"/>
      <c r="U274" s="503"/>
      <c r="V274" s="503"/>
      <c r="W274" s="503"/>
      <c r="X274" s="503"/>
      <c r="Y274" s="503"/>
      <c r="Z274" s="503"/>
    </row>
    <row r="275" spans="1:26" ht="13.5" customHeight="1">
      <c r="A275" s="503"/>
      <c r="B275" s="503"/>
      <c r="C275" s="503"/>
      <c r="D275" s="503"/>
      <c r="E275" s="503"/>
      <c r="F275" s="503"/>
      <c r="G275" s="503"/>
      <c r="H275" s="503"/>
      <c r="I275" s="503"/>
      <c r="J275" s="503"/>
      <c r="K275" s="503"/>
      <c r="L275" s="503"/>
      <c r="M275" s="503"/>
      <c r="N275" s="503"/>
      <c r="O275" s="503"/>
      <c r="P275" s="503"/>
      <c r="Q275" s="503"/>
      <c r="R275" s="503"/>
      <c r="S275" s="503"/>
      <c r="T275" s="503"/>
      <c r="U275" s="503"/>
      <c r="V275" s="503"/>
      <c r="W275" s="503"/>
      <c r="X275" s="503"/>
      <c r="Y275" s="503"/>
      <c r="Z275" s="503"/>
    </row>
    <row r="276" spans="1:26" ht="13.5" customHeight="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row>
    <row r="277" spans="1:26" ht="13.5" customHeight="1">
      <c r="A277" s="503"/>
      <c r="B277" s="503"/>
      <c r="C277" s="503"/>
      <c r="D277" s="503"/>
      <c r="E277" s="503"/>
      <c r="F277" s="503"/>
      <c r="G277" s="503"/>
      <c r="H277" s="503"/>
      <c r="I277" s="503"/>
      <c r="J277" s="503"/>
      <c r="K277" s="503"/>
      <c r="L277" s="503"/>
      <c r="M277" s="503"/>
      <c r="N277" s="503"/>
      <c r="O277" s="503"/>
      <c r="P277" s="503"/>
      <c r="Q277" s="503"/>
      <c r="R277" s="503"/>
      <c r="S277" s="503"/>
      <c r="T277" s="503"/>
      <c r="U277" s="503"/>
      <c r="V277" s="503"/>
      <c r="W277" s="503"/>
      <c r="X277" s="503"/>
      <c r="Y277" s="503"/>
      <c r="Z277" s="503"/>
    </row>
    <row r="278" spans="1:26" ht="13.5" customHeight="1">
      <c r="A278" s="503"/>
      <c r="B278" s="503"/>
      <c r="C278" s="503"/>
      <c r="D278" s="503"/>
      <c r="E278" s="503"/>
      <c r="F278" s="503"/>
      <c r="G278" s="503"/>
      <c r="H278" s="503"/>
      <c r="I278" s="503"/>
      <c r="J278" s="503"/>
      <c r="K278" s="503"/>
      <c r="L278" s="503"/>
      <c r="M278" s="503"/>
      <c r="N278" s="503"/>
      <c r="O278" s="503"/>
      <c r="P278" s="503"/>
      <c r="Q278" s="503"/>
      <c r="R278" s="503"/>
      <c r="S278" s="503"/>
      <c r="T278" s="503"/>
      <c r="U278" s="503"/>
      <c r="V278" s="503"/>
      <c r="W278" s="503"/>
      <c r="X278" s="503"/>
      <c r="Y278" s="503"/>
      <c r="Z278" s="503"/>
    </row>
    <row r="279" spans="1:26" ht="13.5" customHeight="1">
      <c r="A279" s="503"/>
      <c r="B279" s="503"/>
      <c r="C279" s="503"/>
      <c r="D279" s="503"/>
      <c r="E279" s="503"/>
      <c r="F279" s="503"/>
      <c r="G279" s="503"/>
      <c r="H279" s="503"/>
      <c r="I279" s="503"/>
      <c r="J279" s="503"/>
      <c r="K279" s="503"/>
      <c r="L279" s="503"/>
      <c r="M279" s="503"/>
      <c r="N279" s="503"/>
      <c r="O279" s="503"/>
      <c r="P279" s="503"/>
      <c r="Q279" s="503"/>
      <c r="R279" s="503"/>
      <c r="S279" s="503"/>
      <c r="T279" s="503"/>
      <c r="U279" s="503"/>
      <c r="V279" s="503"/>
      <c r="W279" s="503"/>
      <c r="X279" s="503"/>
      <c r="Y279" s="503"/>
      <c r="Z279" s="503"/>
    </row>
    <row r="280" spans="1:26" ht="13.5" customHeight="1">
      <c r="A280" s="503"/>
      <c r="B280" s="503"/>
      <c r="C280" s="503"/>
      <c r="D280" s="503"/>
      <c r="E280" s="503"/>
      <c r="F280" s="503"/>
      <c r="G280" s="503"/>
      <c r="H280" s="503"/>
      <c r="I280" s="503"/>
      <c r="J280" s="503"/>
      <c r="K280" s="503"/>
      <c r="L280" s="503"/>
      <c r="M280" s="503"/>
      <c r="N280" s="503"/>
      <c r="O280" s="503"/>
      <c r="P280" s="503"/>
      <c r="Q280" s="503"/>
      <c r="R280" s="503"/>
      <c r="S280" s="503"/>
      <c r="T280" s="503"/>
      <c r="U280" s="503"/>
      <c r="V280" s="503"/>
      <c r="W280" s="503"/>
      <c r="X280" s="503"/>
      <c r="Y280" s="503"/>
      <c r="Z280" s="503"/>
    </row>
    <row r="281" spans="1:26" ht="13.5" customHeight="1">
      <c r="A281" s="503"/>
      <c r="B281" s="503"/>
      <c r="C281" s="503"/>
      <c r="D281" s="503"/>
      <c r="E281" s="503"/>
      <c r="F281" s="503"/>
      <c r="G281" s="503"/>
      <c r="H281" s="503"/>
      <c r="I281" s="503"/>
      <c r="J281" s="503"/>
      <c r="K281" s="503"/>
      <c r="L281" s="503"/>
      <c r="M281" s="503"/>
      <c r="N281" s="503"/>
      <c r="O281" s="503"/>
      <c r="P281" s="503"/>
      <c r="Q281" s="503"/>
      <c r="R281" s="503"/>
      <c r="S281" s="503"/>
      <c r="T281" s="503"/>
      <c r="U281" s="503"/>
      <c r="V281" s="503"/>
      <c r="W281" s="503"/>
      <c r="X281" s="503"/>
      <c r="Y281" s="503"/>
      <c r="Z281" s="503"/>
    </row>
    <row r="282" spans="1:26" ht="13.5" customHeight="1">
      <c r="A282" s="503"/>
      <c r="B282" s="503"/>
      <c r="C282" s="503"/>
      <c r="D282" s="503"/>
      <c r="E282" s="503"/>
      <c r="F282" s="503"/>
      <c r="G282" s="503"/>
      <c r="H282" s="503"/>
      <c r="I282" s="503"/>
      <c r="J282" s="503"/>
      <c r="K282" s="503"/>
      <c r="L282" s="503"/>
      <c r="M282" s="503"/>
      <c r="N282" s="503"/>
      <c r="O282" s="503"/>
      <c r="P282" s="503"/>
      <c r="Q282" s="503"/>
      <c r="R282" s="503"/>
      <c r="S282" s="503"/>
      <c r="T282" s="503"/>
      <c r="U282" s="503"/>
      <c r="V282" s="503"/>
      <c r="W282" s="503"/>
      <c r="X282" s="503"/>
      <c r="Y282" s="503"/>
      <c r="Z282" s="503"/>
    </row>
    <row r="283" spans="1:26" ht="13.5" customHeight="1">
      <c r="A283" s="503"/>
      <c r="B283" s="503"/>
      <c r="C283" s="503"/>
      <c r="D283" s="503"/>
      <c r="E283" s="503"/>
      <c r="F283" s="503"/>
      <c r="G283" s="503"/>
      <c r="H283" s="503"/>
      <c r="I283" s="503"/>
      <c r="J283" s="503"/>
      <c r="K283" s="503"/>
      <c r="L283" s="503"/>
      <c r="M283" s="503"/>
      <c r="N283" s="503"/>
      <c r="O283" s="503"/>
      <c r="P283" s="503"/>
      <c r="Q283" s="503"/>
      <c r="R283" s="503"/>
      <c r="S283" s="503"/>
      <c r="T283" s="503"/>
      <c r="U283" s="503"/>
      <c r="V283" s="503"/>
      <c r="W283" s="503"/>
      <c r="X283" s="503"/>
      <c r="Y283" s="503"/>
      <c r="Z283" s="503"/>
    </row>
    <row r="284" spans="1:26" ht="13.5" customHeight="1">
      <c r="A284" s="503"/>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row>
    <row r="285" spans="1:26" ht="13.5" customHeight="1">
      <c r="A285" s="503"/>
      <c r="B285" s="503"/>
      <c r="C285" s="503"/>
      <c r="D285" s="503"/>
      <c r="E285" s="503"/>
      <c r="F285" s="503"/>
      <c r="G285" s="503"/>
      <c r="H285" s="503"/>
      <c r="I285" s="503"/>
      <c r="J285" s="503"/>
      <c r="K285" s="503"/>
      <c r="L285" s="503"/>
      <c r="M285" s="503"/>
      <c r="N285" s="503"/>
      <c r="O285" s="503"/>
      <c r="P285" s="503"/>
      <c r="Q285" s="503"/>
      <c r="R285" s="503"/>
      <c r="S285" s="503"/>
      <c r="T285" s="503"/>
      <c r="U285" s="503"/>
      <c r="V285" s="503"/>
      <c r="W285" s="503"/>
      <c r="X285" s="503"/>
      <c r="Y285" s="503"/>
      <c r="Z285" s="503"/>
    </row>
    <row r="286" spans="1:26" ht="13.5" customHeight="1">
      <c r="A286" s="503"/>
      <c r="B286" s="503"/>
      <c r="C286" s="503"/>
      <c r="D286" s="503"/>
      <c r="E286" s="503"/>
      <c r="F286" s="503"/>
      <c r="G286" s="503"/>
      <c r="H286" s="503"/>
      <c r="I286" s="503"/>
      <c r="J286" s="503"/>
      <c r="K286" s="503"/>
      <c r="L286" s="503"/>
      <c r="M286" s="503"/>
      <c r="N286" s="503"/>
      <c r="O286" s="503"/>
      <c r="P286" s="503"/>
      <c r="Q286" s="503"/>
      <c r="R286" s="503"/>
      <c r="S286" s="503"/>
      <c r="T286" s="503"/>
      <c r="U286" s="503"/>
      <c r="V286" s="503"/>
      <c r="W286" s="503"/>
      <c r="X286" s="503"/>
      <c r="Y286" s="503"/>
      <c r="Z286" s="503"/>
    </row>
    <row r="287" spans="1:26" ht="13.5" customHeight="1">
      <c r="A287" s="503"/>
      <c r="B287" s="503"/>
      <c r="C287" s="503"/>
      <c r="D287" s="503"/>
      <c r="E287" s="503"/>
      <c r="F287" s="503"/>
      <c r="G287" s="503"/>
      <c r="H287" s="503"/>
      <c r="I287" s="503"/>
      <c r="J287" s="503"/>
      <c r="K287" s="503"/>
      <c r="L287" s="503"/>
      <c r="M287" s="503"/>
      <c r="N287" s="503"/>
      <c r="O287" s="503"/>
      <c r="P287" s="503"/>
      <c r="Q287" s="503"/>
      <c r="R287" s="503"/>
      <c r="S287" s="503"/>
      <c r="T287" s="503"/>
      <c r="U287" s="503"/>
      <c r="V287" s="503"/>
      <c r="W287" s="503"/>
      <c r="X287" s="503"/>
      <c r="Y287" s="503"/>
      <c r="Z287" s="503"/>
    </row>
    <row r="288" spans="1:26" ht="13.5" customHeight="1">
      <c r="A288" s="503"/>
      <c r="B288" s="503"/>
      <c r="C288" s="503"/>
      <c r="D288" s="503"/>
      <c r="E288" s="503"/>
      <c r="F288" s="503"/>
      <c r="G288" s="503"/>
      <c r="H288" s="503"/>
      <c r="I288" s="503"/>
      <c r="J288" s="503"/>
      <c r="K288" s="503"/>
      <c r="L288" s="503"/>
      <c r="M288" s="503"/>
      <c r="N288" s="503"/>
      <c r="O288" s="503"/>
      <c r="P288" s="503"/>
      <c r="Q288" s="503"/>
      <c r="R288" s="503"/>
      <c r="S288" s="503"/>
      <c r="T288" s="503"/>
      <c r="U288" s="503"/>
      <c r="V288" s="503"/>
      <c r="W288" s="503"/>
      <c r="X288" s="503"/>
      <c r="Y288" s="503"/>
      <c r="Z288" s="503"/>
    </row>
    <row r="289" spans="1:26" ht="13.5" customHeight="1">
      <c r="A289" s="503"/>
      <c r="B289" s="503"/>
      <c r="C289" s="503"/>
      <c r="D289" s="503"/>
      <c r="E289" s="503"/>
      <c r="F289" s="503"/>
      <c r="G289" s="503"/>
      <c r="H289" s="503"/>
      <c r="I289" s="503"/>
      <c r="J289" s="503"/>
      <c r="K289" s="503"/>
      <c r="L289" s="503"/>
      <c r="M289" s="503"/>
      <c r="N289" s="503"/>
      <c r="O289" s="503"/>
      <c r="P289" s="503"/>
      <c r="Q289" s="503"/>
      <c r="R289" s="503"/>
      <c r="S289" s="503"/>
      <c r="T289" s="503"/>
      <c r="U289" s="503"/>
      <c r="V289" s="503"/>
      <c r="W289" s="503"/>
      <c r="X289" s="503"/>
      <c r="Y289" s="503"/>
      <c r="Z289" s="503"/>
    </row>
    <row r="290" spans="1:26" ht="13.5" customHeight="1">
      <c r="A290" s="503"/>
      <c r="B290" s="503"/>
      <c r="C290" s="503"/>
      <c r="D290" s="503"/>
      <c r="E290" s="503"/>
      <c r="F290" s="503"/>
      <c r="G290" s="503"/>
      <c r="H290" s="503"/>
      <c r="I290" s="503"/>
      <c r="J290" s="503"/>
      <c r="K290" s="503"/>
      <c r="L290" s="503"/>
      <c r="M290" s="503"/>
      <c r="N290" s="503"/>
      <c r="O290" s="503"/>
      <c r="P290" s="503"/>
      <c r="Q290" s="503"/>
      <c r="R290" s="503"/>
      <c r="S290" s="503"/>
      <c r="T290" s="503"/>
      <c r="U290" s="503"/>
      <c r="V290" s="503"/>
      <c r="W290" s="503"/>
      <c r="X290" s="503"/>
      <c r="Y290" s="503"/>
      <c r="Z290" s="503"/>
    </row>
    <row r="291" spans="1:26" ht="13.5" customHeight="1">
      <c r="A291" s="503"/>
      <c r="B291" s="503"/>
      <c r="C291" s="503"/>
      <c r="D291" s="503"/>
      <c r="E291" s="503"/>
      <c r="F291" s="503"/>
      <c r="G291" s="503"/>
      <c r="H291" s="503"/>
      <c r="I291" s="503"/>
      <c r="J291" s="503"/>
      <c r="K291" s="503"/>
      <c r="L291" s="503"/>
      <c r="M291" s="503"/>
      <c r="N291" s="503"/>
      <c r="O291" s="503"/>
      <c r="P291" s="503"/>
      <c r="Q291" s="503"/>
      <c r="R291" s="503"/>
      <c r="S291" s="503"/>
      <c r="T291" s="503"/>
      <c r="U291" s="503"/>
      <c r="V291" s="503"/>
      <c r="W291" s="503"/>
      <c r="X291" s="503"/>
      <c r="Y291" s="503"/>
      <c r="Z291" s="503"/>
    </row>
    <row r="292" spans="1:26" ht="13.5" customHeight="1">
      <c r="A292" s="503"/>
      <c r="B292" s="503"/>
      <c r="C292" s="503"/>
      <c r="D292" s="503"/>
      <c r="E292" s="503"/>
      <c r="F292" s="503"/>
      <c r="G292" s="503"/>
      <c r="H292" s="503"/>
      <c r="I292" s="503"/>
      <c r="J292" s="503"/>
      <c r="K292" s="503"/>
      <c r="L292" s="503"/>
      <c r="M292" s="503"/>
      <c r="N292" s="503"/>
      <c r="O292" s="503"/>
      <c r="P292" s="503"/>
      <c r="Q292" s="503"/>
      <c r="R292" s="503"/>
      <c r="S292" s="503"/>
      <c r="T292" s="503"/>
      <c r="U292" s="503"/>
      <c r="V292" s="503"/>
      <c r="W292" s="503"/>
      <c r="X292" s="503"/>
      <c r="Y292" s="503"/>
      <c r="Z292" s="503"/>
    </row>
    <row r="293" spans="1:26" ht="13.5" customHeight="1">
      <c r="A293" s="503"/>
      <c r="B293" s="503"/>
      <c r="C293" s="503"/>
      <c r="D293" s="503"/>
      <c r="E293" s="503"/>
      <c r="F293" s="503"/>
      <c r="G293" s="503"/>
      <c r="H293" s="503"/>
      <c r="I293" s="503"/>
      <c r="J293" s="503"/>
      <c r="K293" s="503"/>
      <c r="L293" s="503"/>
      <c r="M293" s="503"/>
      <c r="N293" s="503"/>
      <c r="O293" s="503"/>
      <c r="P293" s="503"/>
      <c r="Q293" s="503"/>
      <c r="R293" s="503"/>
      <c r="S293" s="503"/>
      <c r="T293" s="503"/>
      <c r="U293" s="503"/>
      <c r="V293" s="503"/>
      <c r="W293" s="503"/>
      <c r="X293" s="503"/>
      <c r="Y293" s="503"/>
      <c r="Z293" s="503"/>
    </row>
    <row r="294" spans="1:26" ht="13.5" customHeight="1">
      <c r="A294" s="503"/>
      <c r="B294" s="503"/>
      <c r="C294" s="503"/>
      <c r="D294" s="503"/>
      <c r="E294" s="503"/>
      <c r="F294" s="503"/>
      <c r="G294" s="503"/>
      <c r="H294" s="503"/>
      <c r="I294" s="503"/>
      <c r="J294" s="503"/>
      <c r="K294" s="503"/>
      <c r="L294" s="503"/>
      <c r="M294" s="503"/>
      <c r="N294" s="503"/>
      <c r="O294" s="503"/>
      <c r="P294" s="503"/>
      <c r="Q294" s="503"/>
      <c r="R294" s="503"/>
      <c r="S294" s="503"/>
      <c r="T294" s="503"/>
      <c r="U294" s="503"/>
      <c r="V294" s="503"/>
      <c r="W294" s="503"/>
      <c r="X294" s="503"/>
      <c r="Y294" s="503"/>
      <c r="Z294" s="503"/>
    </row>
    <row r="295" spans="1:26" ht="13.5" customHeight="1">
      <c r="A295" s="503"/>
      <c r="B295" s="503"/>
      <c r="C295" s="503"/>
      <c r="D295" s="503"/>
      <c r="E295" s="503"/>
      <c r="F295" s="503"/>
      <c r="G295" s="503"/>
      <c r="H295" s="503"/>
      <c r="I295" s="503"/>
      <c r="J295" s="503"/>
      <c r="K295" s="503"/>
      <c r="L295" s="503"/>
      <c r="M295" s="503"/>
      <c r="N295" s="503"/>
      <c r="O295" s="503"/>
      <c r="P295" s="503"/>
      <c r="Q295" s="503"/>
      <c r="R295" s="503"/>
      <c r="S295" s="503"/>
      <c r="T295" s="503"/>
      <c r="U295" s="503"/>
      <c r="V295" s="503"/>
      <c r="W295" s="503"/>
      <c r="X295" s="503"/>
      <c r="Y295" s="503"/>
      <c r="Z295" s="503"/>
    </row>
    <row r="296" spans="1:26" ht="13.5" customHeight="1">
      <c r="A296" s="503"/>
      <c r="B296" s="503"/>
      <c r="C296" s="503"/>
      <c r="D296" s="503"/>
      <c r="E296" s="503"/>
      <c r="F296" s="503"/>
      <c r="G296" s="503"/>
      <c r="H296" s="503"/>
      <c r="I296" s="503"/>
      <c r="J296" s="503"/>
      <c r="K296" s="503"/>
      <c r="L296" s="503"/>
      <c r="M296" s="503"/>
      <c r="N296" s="503"/>
      <c r="O296" s="503"/>
      <c r="P296" s="503"/>
      <c r="Q296" s="503"/>
      <c r="R296" s="503"/>
      <c r="S296" s="503"/>
      <c r="T296" s="503"/>
      <c r="U296" s="503"/>
      <c r="V296" s="503"/>
      <c r="W296" s="503"/>
      <c r="X296" s="503"/>
      <c r="Y296" s="503"/>
      <c r="Z296" s="503"/>
    </row>
    <row r="297" spans="1:26" ht="13.5" customHeight="1">
      <c r="A297" s="503"/>
      <c r="B297" s="503"/>
      <c r="C297" s="503"/>
      <c r="D297" s="503"/>
      <c r="E297" s="503"/>
      <c r="F297" s="503"/>
      <c r="G297" s="503"/>
      <c r="H297" s="503"/>
      <c r="I297" s="503"/>
      <c r="J297" s="503"/>
      <c r="K297" s="503"/>
      <c r="L297" s="503"/>
      <c r="M297" s="503"/>
      <c r="N297" s="503"/>
      <c r="O297" s="503"/>
      <c r="P297" s="503"/>
      <c r="Q297" s="503"/>
      <c r="R297" s="503"/>
      <c r="S297" s="503"/>
      <c r="T297" s="503"/>
      <c r="U297" s="503"/>
      <c r="V297" s="503"/>
      <c r="W297" s="503"/>
      <c r="X297" s="503"/>
      <c r="Y297" s="503"/>
      <c r="Z297" s="503"/>
    </row>
    <row r="298" spans="1:26" ht="13.5" customHeight="1">
      <c r="A298" s="503"/>
      <c r="B298" s="503"/>
      <c r="C298" s="503"/>
      <c r="D298" s="503"/>
      <c r="E298" s="503"/>
      <c r="F298" s="503"/>
      <c r="G298" s="503"/>
      <c r="H298" s="503"/>
      <c r="I298" s="503"/>
      <c r="J298" s="503"/>
      <c r="K298" s="503"/>
      <c r="L298" s="503"/>
      <c r="M298" s="503"/>
      <c r="N298" s="503"/>
      <c r="O298" s="503"/>
      <c r="P298" s="503"/>
      <c r="Q298" s="503"/>
      <c r="R298" s="503"/>
      <c r="S298" s="503"/>
      <c r="T298" s="503"/>
      <c r="U298" s="503"/>
      <c r="V298" s="503"/>
      <c r="W298" s="503"/>
      <c r="X298" s="503"/>
      <c r="Y298" s="503"/>
      <c r="Z298" s="503"/>
    </row>
    <row r="299" spans="1:26" ht="13.5" customHeight="1">
      <c r="A299" s="503"/>
      <c r="B299" s="503"/>
      <c r="C299" s="503"/>
      <c r="D299" s="503"/>
      <c r="E299" s="503"/>
      <c r="F299" s="503"/>
      <c r="G299" s="503"/>
      <c r="H299" s="503"/>
      <c r="I299" s="503"/>
      <c r="J299" s="503"/>
      <c r="K299" s="503"/>
      <c r="L299" s="503"/>
      <c r="M299" s="503"/>
      <c r="N299" s="503"/>
      <c r="O299" s="503"/>
      <c r="P299" s="503"/>
      <c r="Q299" s="503"/>
      <c r="R299" s="503"/>
      <c r="S299" s="503"/>
      <c r="T299" s="503"/>
      <c r="U299" s="503"/>
      <c r="V299" s="503"/>
      <c r="W299" s="503"/>
      <c r="X299" s="503"/>
      <c r="Y299" s="503"/>
      <c r="Z299" s="503"/>
    </row>
    <row r="300" spans="1:26" ht="13.5" customHeight="1">
      <c r="A300" s="503"/>
      <c r="B300" s="503"/>
      <c r="C300" s="503"/>
      <c r="D300" s="503"/>
      <c r="E300" s="503"/>
      <c r="F300" s="503"/>
      <c r="G300" s="503"/>
      <c r="H300" s="503"/>
      <c r="I300" s="503"/>
      <c r="J300" s="503"/>
      <c r="K300" s="503"/>
      <c r="L300" s="503"/>
      <c r="M300" s="503"/>
      <c r="N300" s="503"/>
      <c r="O300" s="503"/>
      <c r="P300" s="503"/>
      <c r="Q300" s="503"/>
      <c r="R300" s="503"/>
      <c r="S300" s="503"/>
      <c r="T300" s="503"/>
      <c r="U300" s="503"/>
      <c r="V300" s="503"/>
      <c r="W300" s="503"/>
      <c r="X300" s="503"/>
      <c r="Y300" s="503"/>
      <c r="Z300" s="503"/>
    </row>
    <row r="301" spans="1:26" ht="13.5" customHeight="1">
      <c r="A301" s="503"/>
      <c r="B301" s="503"/>
      <c r="C301" s="503"/>
      <c r="D301" s="503"/>
      <c r="E301" s="503"/>
      <c r="F301" s="503"/>
      <c r="G301" s="503"/>
      <c r="H301" s="503"/>
      <c r="I301" s="503"/>
      <c r="J301" s="503"/>
      <c r="K301" s="503"/>
      <c r="L301" s="503"/>
      <c r="M301" s="503"/>
      <c r="N301" s="503"/>
      <c r="O301" s="503"/>
      <c r="P301" s="503"/>
      <c r="Q301" s="503"/>
      <c r="R301" s="503"/>
      <c r="S301" s="503"/>
      <c r="T301" s="503"/>
      <c r="U301" s="503"/>
      <c r="V301" s="503"/>
      <c r="W301" s="503"/>
      <c r="X301" s="503"/>
      <c r="Y301" s="503"/>
      <c r="Z301" s="503"/>
    </row>
    <row r="302" spans="1:26" ht="13.5" customHeight="1">
      <c r="A302" s="503"/>
      <c r="B302" s="503"/>
      <c r="C302" s="503"/>
      <c r="D302" s="503"/>
      <c r="E302" s="503"/>
      <c r="F302" s="503"/>
      <c r="G302" s="503"/>
      <c r="H302" s="503"/>
      <c r="I302" s="503"/>
      <c r="J302" s="503"/>
      <c r="K302" s="503"/>
      <c r="L302" s="503"/>
      <c r="M302" s="503"/>
      <c r="N302" s="503"/>
      <c r="O302" s="503"/>
      <c r="P302" s="503"/>
      <c r="Q302" s="503"/>
      <c r="R302" s="503"/>
      <c r="S302" s="503"/>
      <c r="T302" s="503"/>
      <c r="U302" s="503"/>
      <c r="V302" s="503"/>
      <c r="W302" s="503"/>
      <c r="X302" s="503"/>
      <c r="Y302" s="503"/>
      <c r="Z302" s="503"/>
    </row>
    <row r="303" spans="1:26" ht="13.5" customHeight="1">
      <c r="A303" s="503"/>
      <c r="B303" s="503"/>
      <c r="C303" s="503"/>
      <c r="D303" s="503"/>
      <c r="E303" s="503"/>
      <c r="F303" s="503"/>
      <c r="G303" s="503"/>
      <c r="H303" s="503"/>
      <c r="I303" s="503"/>
      <c r="J303" s="503"/>
      <c r="K303" s="503"/>
      <c r="L303" s="503"/>
      <c r="M303" s="503"/>
      <c r="N303" s="503"/>
      <c r="O303" s="503"/>
      <c r="P303" s="503"/>
      <c r="Q303" s="503"/>
      <c r="R303" s="503"/>
      <c r="S303" s="503"/>
      <c r="T303" s="503"/>
      <c r="U303" s="503"/>
      <c r="V303" s="503"/>
      <c r="W303" s="503"/>
      <c r="X303" s="503"/>
      <c r="Y303" s="503"/>
      <c r="Z303" s="503"/>
    </row>
    <row r="304" spans="1:26" ht="13.5" customHeight="1">
      <c r="A304" s="503"/>
      <c r="B304" s="503"/>
      <c r="C304" s="503"/>
      <c r="D304" s="503"/>
      <c r="E304" s="503"/>
      <c r="F304" s="503"/>
      <c r="G304" s="503"/>
      <c r="H304" s="503"/>
      <c r="I304" s="503"/>
      <c r="J304" s="503"/>
      <c r="K304" s="503"/>
      <c r="L304" s="503"/>
      <c r="M304" s="503"/>
      <c r="N304" s="503"/>
      <c r="O304" s="503"/>
      <c r="P304" s="503"/>
      <c r="Q304" s="503"/>
      <c r="R304" s="503"/>
      <c r="S304" s="503"/>
      <c r="T304" s="503"/>
      <c r="U304" s="503"/>
      <c r="V304" s="503"/>
      <c r="W304" s="503"/>
      <c r="X304" s="503"/>
      <c r="Y304" s="503"/>
      <c r="Z304" s="503"/>
    </row>
    <row r="305" spans="1:26" ht="13.5" customHeight="1">
      <c r="A305" s="503"/>
      <c r="B305" s="503"/>
      <c r="C305" s="503"/>
      <c r="D305" s="503"/>
      <c r="E305" s="503"/>
      <c r="F305" s="503"/>
      <c r="G305" s="503"/>
      <c r="H305" s="503"/>
      <c r="I305" s="503"/>
      <c r="J305" s="503"/>
      <c r="K305" s="503"/>
      <c r="L305" s="503"/>
      <c r="M305" s="503"/>
      <c r="N305" s="503"/>
      <c r="O305" s="503"/>
      <c r="P305" s="503"/>
      <c r="Q305" s="503"/>
      <c r="R305" s="503"/>
      <c r="S305" s="503"/>
      <c r="T305" s="503"/>
      <c r="U305" s="503"/>
      <c r="V305" s="503"/>
      <c r="W305" s="503"/>
      <c r="X305" s="503"/>
      <c r="Y305" s="503"/>
      <c r="Z305" s="503"/>
    </row>
    <row r="306" spans="1:26" ht="13.5" customHeight="1">
      <c r="A306" s="503"/>
      <c r="B306" s="503"/>
      <c r="C306" s="503"/>
      <c r="D306" s="503"/>
      <c r="E306" s="503"/>
      <c r="F306" s="503"/>
      <c r="G306" s="503"/>
      <c r="H306" s="503"/>
      <c r="I306" s="503"/>
      <c r="J306" s="503"/>
      <c r="K306" s="503"/>
      <c r="L306" s="503"/>
      <c r="M306" s="503"/>
      <c r="N306" s="503"/>
      <c r="O306" s="503"/>
      <c r="P306" s="503"/>
      <c r="Q306" s="503"/>
      <c r="R306" s="503"/>
      <c r="S306" s="503"/>
      <c r="T306" s="503"/>
      <c r="U306" s="503"/>
      <c r="V306" s="503"/>
      <c r="W306" s="503"/>
      <c r="X306" s="503"/>
      <c r="Y306" s="503"/>
      <c r="Z306" s="503"/>
    </row>
    <row r="307" spans="1:26" ht="13.5" customHeight="1">
      <c r="A307" s="503"/>
      <c r="B307" s="503"/>
      <c r="C307" s="503"/>
      <c r="D307" s="503"/>
      <c r="E307" s="503"/>
      <c r="F307" s="503"/>
      <c r="G307" s="503"/>
      <c r="H307" s="503"/>
      <c r="I307" s="503"/>
      <c r="J307" s="503"/>
      <c r="K307" s="503"/>
      <c r="L307" s="503"/>
      <c r="M307" s="503"/>
      <c r="N307" s="503"/>
      <c r="O307" s="503"/>
      <c r="P307" s="503"/>
      <c r="Q307" s="503"/>
      <c r="R307" s="503"/>
      <c r="S307" s="503"/>
      <c r="T307" s="503"/>
      <c r="U307" s="503"/>
      <c r="V307" s="503"/>
      <c r="W307" s="503"/>
      <c r="X307" s="503"/>
      <c r="Y307" s="503"/>
      <c r="Z307" s="503"/>
    </row>
    <row r="308" spans="1:26" ht="13.5" customHeight="1">
      <c r="A308" s="503"/>
      <c r="B308" s="503"/>
      <c r="C308" s="503"/>
      <c r="D308" s="503"/>
      <c r="E308" s="503"/>
      <c r="F308" s="503"/>
      <c r="G308" s="503"/>
      <c r="H308" s="503"/>
      <c r="I308" s="503"/>
      <c r="J308" s="503"/>
      <c r="K308" s="503"/>
      <c r="L308" s="503"/>
      <c r="M308" s="503"/>
      <c r="N308" s="503"/>
      <c r="O308" s="503"/>
      <c r="P308" s="503"/>
      <c r="Q308" s="503"/>
      <c r="R308" s="503"/>
      <c r="S308" s="503"/>
      <c r="T308" s="503"/>
      <c r="U308" s="503"/>
      <c r="V308" s="503"/>
      <c r="W308" s="503"/>
      <c r="X308" s="503"/>
      <c r="Y308" s="503"/>
      <c r="Z308" s="503"/>
    </row>
    <row r="309" spans="1:26" ht="13.5" customHeight="1">
      <c r="A309" s="503"/>
      <c r="B309" s="503"/>
      <c r="C309" s="503"/>
      <c r="D309" s="503"/>
      <c r="E309" s="503"/>
      <c r="F309" s="503"/>
      <c r="G309" s="503"/>
      <c r="H309" s="503"/>
      <c r="I309" s="503"/>
      <c r="J309" s="503"/>
      <c r="K309" s="503"/>
      <c r="L309" s="503"/>
      <c r="M309" s="503"/>
      <c r="N309" s="503"/>
      <c r="O309" s="503"/>
      <c r="P309" s="503"/>
      <c r="Q309" s="503"/>
      <c r="R309" s="503"/>
      <c r="S309" s="503"/>
      <c r="T309" s="503"/>
      <c r="U309" s="503"/>
      <c r="V309" s="503"/>
      <c r="W309" s="503"/>
      <c r="X309" s="503"/>
      <c r="Y309" s="503"/>
      <c r="Z309" s="503"/>
    </row>
    <row r="310" spans="1:26" ht="13.5" customHeight="1">
      <c r="A310" s="503"/>
      <c r="B310" s="503"/>
      <c r="C310" s="503"/>
      <c r="D310" s="503"/>
      <c r="E310" s="503"/>
      <c r="F310" s="503"/>
      <c r="G310" s="503"/>
      <c r="H310" s="503"/>
      <c r="I310" s="503"/>
      <c r="J310" s="503"/>
      <c r="K310" s="503"/>
      <c r="L310" s="503"/>
      <c r="M310" s="503"/>
      <c r="N310" s="503"/>
      <c r="O310" s="503"/>
      <c r="P310" s="503"/>
      <c r="Q310" s="503"/>
      <c r="R310" s="503"/>
      <c r="S310" s="503"/>
      <c r="T310" s="503"/>
      <c r="U310" s="503"/>
      <c r="V310" s="503"/>
      <c r="W310" s="503"/>
      <c r="X310" s="503"/>
      <c r="Y310" s="503"/>
      <c r="Z310" s="503"/>
    </row>
    <row r="311" spans="1:26" ht="13.5" customHeight="1">
      <c r="A311" s="503"/>
      <c r="B311" s="503"/>
      <c r="C311" s="503"/>
      <c r="D311" s="503"/>
      <c r="E311" s="503"/>
      <c r="F311" s="503"/>
      <c r="G311" s="503"/>
      <c r="H311" s="503"/>
      <c r="I311" s="503"/>
      <c r="J311" s="503"/>
      <c r="K311" s="503"/>
      <c r="L311" s="503"/>
      <c r="M311" s="503"/>
      <c r="N311" s="503"/>
      <c r="O311" s="503"/>
      <c r="P311" s="503"/>
      <c r="Q311" s="503"/>
      <c r="R311" s="503"/>
      <c r="S311" s="503"/>
      <c r="T311" s="503"/>
      <c r="U311" s="503"/>
      <c r="V311" s="503"/>
      <c r="W311" s="503"/>
      <c r="X311" s="503"/>
      <c r="Y311" s="503"/>
      <c r="Z311" s="503"/>
    </row>
    <row r="312" spans="1:26" ht="13.5" customHeight="1">
      <c r="A312" s="503"/>
      <c r="B312" s="503"/>
      <c r="C312" s="503"/>
      <c r="D312" s="503"/>
      <c r="E312" s="503"/>
      <c r="F312" s="503"/>
      <c r="G312" s="503"/>
      <c r="H312" s="503"/>
      <c r="I312" s="503"/>
      <c r="J312" s="503"/>
      <c r="K312" s="503"/>
      <c r="L312" s="503"/>
      <c r="M312" s="503"/>
      <c r="N312" s="503"/>
      <c r="O312" s="503"/>
      <c r="P312" s="503"/>
      <c r="Q312" s="503"/>
      <c r="R312" s="503"/>
      <c r="S312" s="503"/>
      <c r="T312" s="503"/>
      <c r="U312" s="503"/>
      <c r="V312" s="503"/>
      <c r="W312" s="503"/>
      <c r="X312" s="503"/>
      <c r="Y312" s="503"/>
      <c r="Z312" s="503"/>
    </row>
    <row r="313" spans="1:26" ht="13.5" customHeight="1">
      <c r="A313" s="503"/>
      <c r="B313" s="503"/>
      <c r="C313" s="503"/>
      <c r="D313" s="503"/>
      <c r="E313" s="503"/>
      <c r="F313" s="503"/>
      <c r="G313" s="503"/>
      <c r="H313" s="503"/>
      <c r="I313" s="503"/>
      <c r="J313" s="503"/>
      <c r="K313" s="503"/>
      <c r="L313" s="503"/>
      <c r="M313" s="503"/>
      <c r="N313" s="503"/>
      <c r="O313" s="503"/>
      <c r="P313" s="503"/>
      <c r="Q313" s="503"/>
      <c r="R313" s="503"/>
      <c r="S313" s="503"/>
      <c r="T313" s="503"/>
      <c r="U313" s="503"/>
      <c r="V313" s="503"/>
      <c r="W313" s="503"/>
      <c r="X313" s="503"/>
      <c r="Y313" s="503"/>
      <c r="Z313" s="503"/>
    </row>
    <row r="314" spans="1:26" ht="13.5" customHeight="1">
      <c r="A314" s="503"/>
      <c r="B314" s="503"/>
      <c r="C314" s="503"/>
      <c r="D314" s="503"/>
      <c r="E314" s="503"/>
      <c r="F314" s="503"/>
      <c r="G314" s="503"/>
      <c r="H314" s="503"/>
      <c r="I314" s="503"/>
      <c r="J314" s="503"/>
      <c r="K314" s="503"/>
      <c r="L314" s="503"/>
      <c r="M314" s="503"/>
      <c r="N314" s="503"/>
      <c r="O314" s="503"/>
      <c r="P314" s="503"/>
      <c r="Q314" s="503"/>
      <c r="R314" s="503"/>
      <c r="S314" s="503"/>
      <c r="T314" s="503"/>
      <c r="U314" s="503"/>
      <c r="V314" s="503"/>
      <c r="W314" s="503"/>
      <c r="X314" s="503"/>
      <c r="Y314" s="503"/>
      <c r="Z314" s="503"/>
    </row>
    <row r="315" spans="1:26" ht="13.5" customHeight="1">
      <c r="A315" s="503"/>
      <c r="B315" s="503"/>
      <c r="C315" s="503"/>
      <c r="D315" s="503"/>
      <c r="E315" s="503"/>
      <c r="F315" s="503"/>
      <c r="G315" s="503"/>
      <c r="H315" s="503"/>
      <c r="I315" s="503"/>
      <c r="J315" s="503"/>
      <c r="K315" s="503"/>
      <c r="L315" s="503"/>
      <c r="M315" s="503"/>
      <c r="N315" s="503"/>
      <c r="O315" s="503"/>
      <c r="P315" s="503"/>
      <c r="Q315" s="503"/>
      <c r="R315" s="503"/>
      <c r="S315" s="503"/>
      <c r="T315" s="503"/>
      <c r="U315" s="503"/>
      <c r="V315" s="503"/>
      <c r="W315" s="503"/>
      <c r="X315" s="503"/>
      <c r="Y315" s="503"/>
      <c r="Z315" s="503"/>
    </row>
    <row r="316" spans="1:26" ht="13.5" customHeight="1">
      <c r="A316" s="503"/>
      <c r="B316" s="503"/>
      <c r="C316" s="503"/>
      <c r="D316" s="503"/>
      <c r="E316" s="503"/>
      <c r="F316" s="503"/>
      <c r="G316" s="503"/>
      <c r="H316" s="503"/>
      <c r="I316" s="503"/>
      <c r="J316" s="503"/>
      <c r="K316" s="503"/>
      <c r="L316" s="503"/>
      <c r="M316" s="503"/>
      <c r="N316" s="503"/>
      <c r="O316" s="503"/>
      <c r="P316" s="503"/>
      <c r="Q316" s="503"/>
      <c r="R316" s="503"/>
      <c r="S316" s="503"/>
      <c r="T316" s="503"/>
      <c r="U316" s="503"/>
      <c r="V316" s="503"/>
      <c r="W316" s="503"/>
      <c r="X316" s="503"/>
      <c r="Y316" s="503"/>
      <c r="Z316" s="503"/>
    </row>
    <row r="317" spans="1:26" ht="13.5" customHeight="1">
      <c r="A317" s="503"/>
      <c r="B317" s="503"/>
      <c r="C317" s="503"/>
      <c r="D317" s="503"/>
      <c r="E317" s="503"/>
      <c r="F317" s="503"/>
      <c r="G317" s="503"/>
      <c r="H317" s="503"/>
      <c r="I317" s="503"/>
      <c r="J317" s="503"/>
      <c r="K317" s="503"/>
      <c r="L317" s="503"/>
      <c r="M317" s="503"/>
      <c r="N317" s="503"/>
      <c r="O317" s="503"/>
      <c r="P317" s="503"/>
      <c r="Q317" s="503"/>
      <c r="R317" s="503"/>
      <c r="S317" s="503"/>
      <c r="T317" s="503"/>
      <c r="U317" s="503"/>
      <c r="V317" s="503"/>
      <c r="W317" s="503"/>
      <c r="X317" s="503"/>
      <c r="Y317" s="503"/>
      <c r="Z317" s="503"/>
    </row>
    <row r="318" spans="1:26" ht="13.5" customHeight="1">
      <c r="A318" s="503"/>
      <c r="B318" s="503"/>
      <c r="C318" s="503"/>
      <c r="D318" s="503"/>
      <c r="E318" s="503"/>
      <c r="F318" s="503"/>
      <c r="G318" s="503"/>
      <c r="H318" s="503"/>
      <c r="I318" s="503"/>
      <c r="J318" s="503"/>
      <c r="K318" s="503"/>
      <c r="L318" s="503"/>
      <c r="M318" s="503"/>
      <c r="N318" s="503"/>
      <c r="O318" s="503"/>
      <c r="P318" s="503"/>
      <c r="Q318" s="503"/>
      <c r="R318" s="503"/>
      <c r="S318" s="503"/>
      <c r="T318" s="503"/>
      <c r="U318" s="503"/>
      <c r="V318" s="503"/>
      <c r="W318" s="503"/>
      <c r="X318" s="503"/>
      <c r="Y318" s="503"/>
      <c r="Z318" s="503"/>
    </row>
    <row r="319" spans="1:26" ht="13.5" customHeight="1">
      <c r="A319" s="503"/>
      <c r="B319" s="503"/>
      <c r="C319" s="503"/>
      <c r="D319" s="503"/>
      <c r="E319" s="503"/>
      <c r="F319" s="503"/>
      <c r="G319" s="503"/>
      <c r="H319" s="503"/>
      <c r="I319" s="503"/>
      <c r="J319" s="503"/>
      <c r="K319" s="503"/>
      <c r="L319" s="503"/>
      <c r="M319" s="503"/>
      <c r="N319" s="503"/>
      <c r="O319" s="503"/>
      <c r="P319" s="503"/>
      <c r="Q319" s="503"/>
      <c r="R319" s="503"/>
      <c r="S319" s="503"/>
      <c r="T319" s="503"/>
      <c r="U319" s="503"/>
      <c r="V319" s="503"/>
      <c r="W319" s="503"/>
      <c r="X319" s="503"/>
      <c r="Y319" s="503"/>
      <c r="Z319" s="503"/>
    </row>
    <row r="320" spans="1:26" ht="13.5" customHeight="1">
      <c r="A320" s="503"/>
      <c r="B320" s="503"/>
      <c r="C320" s="503"/>
      <c r="D320" s="503"/>
      <c r="E320" s="503"/>
      <c r="F320" s="503"/>
      <c r="G320" s="503"/>
      <c r="H320" s="503"/>
      <c r="I320" s="503"/>
      <c r="J320" s="503"/>
      <c r="K320" s="503"/>
      <c r="L320" s="503"/>
      <c r="M320" s="503"/>
      <c r="N320" s="503"/>
      <c r="O320" s="503"/>
      <c r="P320" s="503"/>
      <c r="Q320" s="503"/>
      <c r="R320" s="503"/>
      <c r="S320" s="503"/>
      <c r="T320" s="503"/>
      <c r="U320" s="503"/>
      <c r="V320" s="503"/>
      <c r="W320" s="503"/>
      <c r="X320" s="503"/>
      <c r="Y320" s="503"/>
      <c r="Z320" s="503"/>
    </row>
    <row r="321" spans="1:26" ht="13.5" customHeight="1">
      <c r="A321" s="503"/>
      <c r="B321" s="503"/>
      <c r="C321" s="503"/>
      <c r="D321" s="503"/>
      <c r="E321" s="503"/>
      <c r="F321" s="503"/>
      <c r="G321" s="503"/>
      <c r="H321" s="503"/>
      <c r="I321" s="503"/>
      <c r="J321" s="503"/>
      <c r="K321" s="503"/>
      <c r="L321" s="503"/>
      <c r="M321" s="503"/>
      <c r="N321" s="503"/>
      <c r="O321" s="503"/>
      <c r="P321" s="503"/>
      <c r="Q321" s="503"/>
      <c r="R321" s="503"/>
      <c r="S321" s="503"/>
      <c r="T321" s="503"/>
      <c r="U321" s="503"/>
      <c r="V321" s="503"/>
      <c r="W321" s="503"/>
      <c r="X321" s="503"/>
      <c r="Y321" s="503"/>
      <c r="Z321" s="503"/>
    </row>
    <row r="322" spans="1:26" ht="13.5" customHeight="1">
      <c r="A322" s="503"/>
      <c r="B322" s="503"/>
      <c r="C322" s="503"/>
      <c r="D322" s="503"/>
      <c r="E322" s="503"/>
      <c r="F322" s="503"/>
      <c r="G322" s="503"/>
      <c r="H322" s="503"/>
      <c r="I322" s="503"/>
      <c r="J322" s="503"/>
      <c r="K322" s="503"/>
      <c r="L322" s="503"/>
      <c r="M322" s="503"/>
      <c r="N322" s="503"/>
      <c r="O322" s="503"/>
      <c r="P322" s="503"/>
      <c r="Q322" s="503"/>
      <c r="R322" s="503"/>
      <c r="S322" s="503"/>
      <c r="T322" s="503"/>
      <c r="U322" s="503"/>
      <c r="V322" s="503"/>
      <c r="W322" s="503"/>
      <c r="X322" s="503"/>
      <c r="Y322" s="503"/>
      <c r="Z322" s="503"/>
    </row>
    <row r="323" spans="1:26" ht="13.5" customHeight="1">
      <c r="A323" s="503"/>
      <c r="B323" s="503"/>
      <c r="C323" s="503"/>
      <c r="D323" s="503"/>
      <c r="E323" s="503"/>
      <c r="F323" s="503"/>
      <c r="G323" s="503"/>
      <c r="H323" s="503"/>
      <c r="I323" s="503"/>
      <c r="J323" s="503"/>
      <c r="K323" s="503"/>
      <c r="L323" s="503"/>
      <c r="M323" s="503"/>
      <c r="N323" s="503"/>
      <c r="O323" s="503"/>
      <c r="P323" s="503"/>
      <c r="Q323" s="503"/>
      <c r="R323" s="503"/>
      <c r="S323" s="503"/>
      <c r="T323" s="503"/>
      <c r="U323" s="503"/>
      <c r="V323" s="503"/>
      <c r="W323" s="503"/>
      <c r="X323" s="503"/>
      <c r="Y323" s="503"/>
      <c r="Z323" s="503"/>
    </row>
    <row r="324" spans="1:26" ht="13.5" customHeight="1">
      <c r="A324" s="503"/>
      <c r="B324" s="503"/>
      <c r="C324" s="503"/>
      <c r="D324" s="503"/>
      <c r="E324" s="503"/>
      <c r="F324" s="503"/>
      <c r="G324" s="503"/>
      <c r="H324" s="503"/>
      <c r="I324" s="503"/>
      <c r="J324" s="503"/>
      <c r="K324" s="503"/>
      <c r="L324" s="503"/>
      <c r="M324" s="503"/>
      <c r="N324" s="503"/>
      <c r="O324" s="503"/>
      <c r="P324" s="503"/>
      <c r="Q324" s="503"/>
      <c r="R324" s="503"/>
      <c r="S324" s="503"/>
      <c r="T324" s="503"/>
      <c r="U324" s="503"/>
      <c r="V324" s="503"/>
      <c r="W324" s="503"/>
      <c r="X324" s="503"/>
      <c r="Y324" s="503"/>
      <c r="Z324" s="503"/>
    </row>
    <row r="325" spans="1:26" ht="13.5" customHeight="1">
      <c r="A325" s="503"/>
      <c r="B325" s="503"/>
      <c r="C325" s="503"/>
      <c r="D325" s="503"/>
      <c r="E325" s="503"/>
      <c r="F325" s="503"/>
      <c r="G325" s="503"/>
      <c r="H325" s="503"/>
      <c r="I325" s="503"/>
      <c r="J325" s="503"/>
      <c r="K325" s="503"/>
      <c r="L325" s="503"/>
      <c r="M325" s="503"/>
      <c r="N325" s="503"/>
      <c r="O325" s="503"/>
      <c r="P325" s="503"/>
      <c r="Q325" s="503"/>
      <c r="R325" s="503"/>
      <c r="S325" s="503"/>
      <c r="T325" s="503"/>
      <c r="U325" s="503"/>
      <c r="V325" s="503"/>
      <c r="W325" s="503"/>
      <c r="X325" s="503"/>
      <c r="Y325" s="503"/>
      <c r="Z325" s="503"/>
    </row>
    <row r="326" spans="1:26" ht="13.5" customHeight="1">
      <c r="A326" s="503"/>
      <c r="B326" s="503"/>
      <c r="C326" s="503"/>
      <c r="D326" s="503"/>
      <c r="E326" s="503"/>
      <c r="F326" s="503"/>
      <c r="G326" s="503"/>
      <c r="H326" s="503"/>
      <c r="I326" s="503"/>
      <c r="J326" s="503"/>
      <c r="K326" s="503"/>
      <c r="L326" s="503"/>
      <c r="M326" s="503"/>
      <c r="N326" s="503"/>
      <c r="O326" s="503"/>
      <c r="P326" s="503"/>
      <c r="Q326" s="503"/>
      <c r="R326" s="503"/>
      <c r="S326" s="503"/>
      <c r="T326" s="503"/>
      <c r="U326" s="503"/>
      <c r="V326" s="503"/>
      <c r="W326" s="503"/>
      <c r="X326" s="503"/>
      <c r="Y326" s="503"/>
      <c r="Z326" s="503"/>
    </row>
    <row r="327" spans="1:26" ht="13.5" customHeight="1">
      <c r="A327" s="503"/>
      <c r="B327" s="503"/>
      <c r="C327" s="503"/>
      <c r="D327" s="503"/>
      <c r="E327" s="503"/>
      <c r="F327" s="503"/>
      <c r="G327" s="503"/>
      <c r="H327" s="503"/>
      <c r="I327" s="503"/>
      <c r="J327" s="503"/>
      <c r="K327" s="503"/>
      <c r="L327" s="503"/>
      <c r="M327" s="503"/>
      <c r="N327" s="503"/>
      <c r="O327" s="503"/>
      <c r="P327" s="503"/>
      <c r="Q327" s="503"/>
      <c r="R327" s="503"/>
      <c r="S327" s="503"/>
      <c r="T327" s="503"/>
      <c r="U327" s="503"/>
      <c r="V327" s="503"/>
      <c r="W327" s="503"/>
      <c r="X327" s="503"/>
      <c r="Y327" s="503"/>
      <c r="Z327" s="503"/>
    </row>
    <row r="328" spans="1:26" ht="13.5" customHeight="1">
      <c r="A328" s="503"/>
      <c r="B328" s="503"/>
      <c r="C328" s="503"/>
      <c r="D328" s="503"/>
      <c r="E328" s="503"/>
      <c r="F328" s="503"/>
      <c r="G328" s="503"/>
      <c r="H328" s="503"/>
      <c r="I328" s="503"/>
      <c r="J328" s="503"/>
      <c r="K328" s="503"/>
      <c r="L328" s="503"/>
      <c r="M328" s="503"/>
      <c r="N328" s="503"/>
      <c r="O328" s="503"/>
      <c r="P328" s="503"/>
      <c r="Q328" s="503"/>
      <c r="R328" s="503"/>
      <c r="S328" s="503"/>
      <c r="T328" s="503"/>
      <c r="U328" s="503"/>
      <c r="V328" s="503"/>
      <c r="W328" s="503"/>
      <c r="X328" s="503"/>
      <c r="Y328" s="503"/>
      <c r="Z328" s="503"/>
    </row>
    <row r="329" spans="1:26" ht="13.5" customHeight="1">
      <c r="A329" s="503"/>
      <c r="B329" s="503"/>
      <c r="C329" s="503"/>
      <c r="D329" s="503"/>
      <c r="E329" s="503"/>
      <c r="F329" s="503"/>
      <c r="G329" s="503"/>
      <c r="H329" s="503"/>
      <c r="I329" s="503"/>
      <c r="J329" s="503"/>
      <c r="K329" s="503"/>
      <c r="L329" s="503"/>
      <c r="M329" s="503"/>
      <c r="N329" s="503"/>
      <c r="O329" s="503"/>
      <c r="P329" s="503"/>
      <c r="Q329" s="503"/>
      <c r="R329" s="503"/>
      <c r="S329" s="503"/>
      <c r="T329" s="503"/>
      <c r="U329" s="503"/>
      <c r="V329" s="503"/>
      <c r="W329" s="503"/>
      <c r="X329" s="503"/>
      <c r="Y329" s="503"/>
      <c r="Z329" s="503"/>
    </row>
    <row r="330" spans="1:26" ht="13.5" customHeight="1">
      <c r="A330" s="503"/>
      <c r="B330" s="503"/>
      <c r="C330" s="503"/>
      <c r="D330" s="503"/>
      <c r="E330" s="503"/>
      <c r="F330" s="503"/>
      <c r="G330" s="503"/>
      <c r="H330" s="503"/>
      <c r="I330" s="503"/>
      <c r="J330" s="503"/>
      <c r="K330" s="503"/>
      <c r="L330" s="503"/>
      <c r="M330" s="503"/>
      <c r="N330" s="503"/>
      <c r="O330" s="503"/>
      <c r="P330" s="503"/>
      <c r="Q330" s="503"/>
      <c r="R330" s="503"/>
      <c r="S330" s="503"/>
      <c r="T330" s="503"/>
      <c r="U330" s="503"/>
      <c r="V330" s="503"/>
      <c r="W330" s="503"/>
      <c r="X330" s="503"/>
      <c r="Y330" s="503"/>
      <c r="Z330" s="503"/>
    </row>
    <row r="331" spans="1:26" ht="13.5" customHeight="1">
      <c r="A331" s="503"/>
      <c r="B331" s="503"/>
      <c r="C331" s="503"/>
      <c r="D331" s="503"/>
      <c r="E331" s="503"/>
      <c r="F331" s="503"/>
      <c r="G331" s="503"/>
      <c r="H331" s="503"/>
      <c r="I331" s="503"/>
      <c r="J331" s="503"/>
      <c r="K331" s="503"/>
      <c r="L331" s="503"/>
      <c r="M331" s="503"/>
      <c r="N331" s="503"/>
      <c r="O331" s="503"/>
      <c r="P331" s="503"/>
      <c r="Q331" s="503"/>
      <c r="R331" s="503"/>
      <c r="S331" s="503"/>
      <c r="T331" s="503"/>
      <c r="U331" s="503"/>
      <c r="V331" s="503"/>
      <c r="W331" s="503"/>
      <c r="X331" s="503"/>
      <c r="Y331" s="503"/>
      <c r="Z331" s="503"/>
    </row>
    <row r="332" spans="1:26" ht="13.5" customHeight="1">
      <c r="A332" s="503"/>
      <c r="B332" s="503"/>
      <c r="C332" s="503"/>
      <c r="D332" s="503"/>
      <c r="E332" s="503"/>
      <c r="F332" s="503"/>
      <c r="G332" s="503"/>
      <c r="H332" s="503"/>
      <c r="I332" s="503"/>
      <c r="J332" s="503"/>
      <c r="K332" s="503"/>
      <c r="L332" s="503"/>
      <c r="M332" s="503"/>
      <c r="N332" s="503"/>
      <c r="O332" s="503"/>
      <c r="P332" s="503"/>
      <c r="Q332" s="503"/>
      <c r="R332" s="503"/>
      <c r="S332" s="503"/>
      <c r="T332" s="503"/>
      <c r="U332" s="503"/>
      <c r="V332" s="503"/>
      <c r="W332" s="503"/>
      <c r="X332" s="503"/>
      <c r="Y332" s="503"/>
      <c r="Z332" s="503"/>
    </row>
    <row r="333" spans="1:26" ht="13.5" customHeight="1">
      <c r="A333" s="503"/>
      <c r="B333" s="503"/>
      <c r="C333" s="503"/>
      <c r="D333" s="503"/>
      <c r="E333" s="503"/>
      <c r="F333" s="503"/>
      <c r="G333" s="503"/>
      <c r="H333" s="503"/>
      <c r="I333" s="503"/>
      <c r="J333" s="503"/>
      <c r="K333" s="503"/>
      <c r="L333" s="503"/>
      <c r="M333" s="503"/>
      <c r="N333" s="503"/>
      <c r="O333" s="503"/>
      <c r="P333" s="503"/>
      <c r="Q333" s="503"/>
      <c r="R333" s="503"/>
      <c r="S333" s="503"/>
      <c r="T333" s="503"/>
      <c r="U333" s="503"/>
      <c r="V333" s="503"/>
      <c r="W333" s="503"/>
      <c r="X333" s="503"/>
      <c r="Y333" s="503"/>
      <c r="Z333" s="503"/>
    </row>
    <row r="334" spans="1:26" ht="13.5" customHeight="1">
      <c r="A334" s="503"/>
      <c r="B334" s="503"/>
      <c r="C334" s="503"/>
      <c r="D334" s="503"/>
      <c r="E334" s="503"/>
      <c r="F334" s="503"/>
      <c r="G334" s="503"/>
      <c r="H334" s="503"/>
      <c r="I334" s="503"/>
      <c r="J334" s="503"/>
      <c r="K334" s="503"/>
      <c r="L334" s="503"/>
      <c r="M334" s="503"/>
      <c r="N334" s="503"/>
      <c r="O334" s="503"/>
      <c r="P334" s="503"/>
      <c r="Q334" s="503"/>
      <c r="R334" s="503"/>
      <c r="S334" s="503"/>
      <c r="T334" s="503"/>
      <c r="U334" s="503"/>
      <c r="V334" s="503"/>
      <c r="W334" s="503"/>
      <c r="X334" s="503"/>
      <c r="Y334" s="503"/>
      <c r="Z334" s="503"/>
    </row>
    <row r="335" spans="1:26" ht="13.5" customHeight="1">
      <c r="A335" s="503"/>
      <c r="B335" s="503"/>
      <c r="C335" s="503"/>
      <c r="D335" s="503"/>
      <c r="E335" s="503"/>
      <c r="F335" s="503"/>
      <c r="G335" s="503"/>
      <c r="H335" s="503"/>
      <c r="I335" s="503"/>
      <c r="J335" s="503"/>
      <c r="K335" s="503"/>
      <c r="L335" s="503"/>
      <c r="M335" s="503"/>
      <c r="N335" s="503"/>
      <c r="O335" s="503"/>
      <c r="P335" s="503"/>
      <c r="Q335" s="503"/>
      <c r="R335" s="503"/>
      <c r="S335" s="503"/>
      <c r="T335" s="503"/>
      <c r="U335" s="503"/>
      <c r="V335" s="503"/>
      <c r="W335" s="503"/>
      <c r="X335" s="503"/>
      <c r="Y335" s="503"/>
      <c r="Z335" s="503"/>
    </row>
    <row r="336" spans="1:26" ht="13.5" customHeight="1">
      <c r="A336" s="503"/>
      <c r="B336" s="503"/>
      <c r="C336" s="503"/>
      <c r="D336" s="503"/>
      <c r="E336" s="503"/>
      <c r="F336" s="503"/>
      <c r="G336" s="503"/>
      <c r="H336" s="503"/>
      <c r="I336" s="503"/>
      <c r="J336" s="503"/>
      <c r="K336" s="503"/>
      <c r="L336" s="503"/>
      <c r="M336" s="503"/>
      <c r="N336" s="503"/>
      <c r="O336" s="503"/>
      <c r="P336" s="503"/>
      <c r="Q336" s="503"/>
      <c r="R336" s="503"/>
      <c r="S336" s="503"/>
      <c r="T336" s="503"/>
      <c r="U336" s="503"/>
      <c r="V336" s="503"/>
      <c r="W336" s="503"/>
      <c r="X336" s="503"/>
      <c r="Y336" s="503"/>
      <c r="Z336" s="503"/>
    </row>
    <row r="337" spans="1:26" ht="13.5" customHeight="1">
      <c r="A337" s="503"/>
      <c r="B337" s="503"/>
      <c r="C337" s="503"/>
      <c r="D337" s="503"/>
      <c r="E337" s="503"/>
      <c r="F337" s="503"/>
      <c r="G337" s="503"/>
      <c r="H337" s="503"/>
      <c r="I337" s="503"/>
      <c r="J337" s="503"/>
      <c r="K337" s="503"/>
      <c r="L337" s="503"/>
      <c r="M337" s="503"/>
      <c r="N337" s="503"/>
      <c r="O337" s="503"/>
      <c r="P337" s="503"/>
      <c r="Q337" s="503"/>
      <c r="R337" s="503"/>
      <c r="S337" s="503"/>
      <c r="T337" s="503"/>
      <c r="U337" s="503"/>
      <c r="V337" s="503"/>
      <c r="W337" s="503"/>
      <c r="X337" s="503"/>
      <c r="Y337" s="503"/>
      <c r="Z337" s="503"/>
    </row>
    <row r="338" spans="1:26" ht="13.5" customHeight="1">
      <c r="A338" s="503"/>
      <c r="B338" s="503"/>
      <c r="C338" s="503"/>
      <c r="D338" s="503"/>
      <c r="E338" s="503"/>
      <c r="F338" s="503"/>
      <c r="G338" s="503"/>
      <c r="H338" s="503"/>
      <c r="I338" s="503"/>
      <c r="J338" s="503"/>
      <c r="K338" s="503"/>
      <c r="L338" s="503"/>
      <c r="M338" s="503"/>
      <c r="N338" s="503"/>
      <c r="O338" s="503"/>
      <c r="P338" s="503"/>
      <c r="Q338" s="503"/>
      <c r="R338" s="503"/>
      <c r="S338" s="503"/>
      <c r="T338" s="503"/>
      <c r="U338" s="503"/>
      <c r="V338" s="503"/>
      <c r="W338" s="503"/>
      <c r="X338" s="503"/>
      <c r="Y338" s="503"/>
      <c r="Z338" s="503"/>
    </row>
    <row r="339" spans="1:26" ht="13.5" customHeight="1">
      <c r="A339" s="503"/>
      <c r="B339" s="503"/>
      <c r="C339" s="503"/>
      <c r="D339" s="503"/>
      <c r="E339" s="503"/>
      <c r="F339" s="503"/>
      <c r="G339" s="503"/>
      <c r="H339" s="503"/>
      <c r="I339" s="503"/>
      <c r="J339" s="503"/>
      <c r="K339" s="503"/>
      <c r="L339" s="503"/>
      <c r="M339" s="503"/>
      <c r="N339" s="503"/>
      <c r="O339" s="503"/>
      <c r="P339" s="503"/>
      <c r="Q339" s="503"/>
      <c r="R339" s="503"/>
      <c r="S339" s="503"/>
      <c r="T339" s="503"/>
      <c r="U339" s="503"/>
      <c r="V339" s="503"/>
      <c r="W339" s="503"/>
      <c r="X339" s="503"/>
      <c r="Y339" s="503"/>
      <c r="Z339" s="503"/>
    </row>
    <row r="340" spans="1:26" ht="13.5" customHeight="1">
      <c r="A340" s="503"/>
      <c r="B340" s="503"/>
      <c r="C340" s="503"/>
      <c r="D340" s="503"/>
      <c r="E340" s="503"/>
      <c r="F340" s="503"/>
      <c r="G340" s="503"/>
      <c r="H340" s="503"/>
      <c r="I340" s="503"/>
      <c r="J340" s="503"/>
      <c r="K340" s="503"/>
      <c r="L340" s="503"/>
      <c r="M340" s="503"/>
      <c r="N340" s="503"/>
      <c r="O340" s="503"/>
      <c r="P340" s="503"/>
      <c r="Q340" s="503"/>
      <c r="R340" s="503"/>
      <c r="S340" s="503"/>
      <c r="T340" s="503"/>
      <c r="U340" s="503"/>
      <c r="V340" s="503"/>
      <c r="W340" s="503"/>
      <c r="X340" s="503"/>
      <c r="Y340" s="503"/>
      <c r="Z340" s="503"/>
    </row>
    <row r="341" spans="1:26" ht="13.5" customHeight="1">
      <c r="A341" s="503"/>
      <c r="B341" s="503"/>
      <c r="C341" s="503"/>
      <c r="D341" s="503"/>
      <c r="E341" s="503"/>
      <c r="F341" s="503"/>
      <c r="G341" s="503"/>
      <c r="H341" s="503"/>
      <c r="I341" s="503"/>
      <c r="J341" s="503"/>
      <c r="K341" s="503"/>
      <c r="L341" s="503"/>
      <c r="M341" s="503"/>
      <c r="N341" s="503"/>
      <c r="O341" s="503"/>
      <c r="P341" s="503"/>
      <c r="Q341" s="503"/>
      <c r="R341" s="503"/>
      <c r="S341" s="503"/>
      <c r="T341" s="503"/>
      <c r="U341" s="503"/>
      <c r="V341" s="503"/>
      <c r="W341" s="503"/>
      <c r="X341" s="503"/>
      <c r="Y341" s="503"/>
      <c r="Z341" s="503"/>
    </row>
    <row r="342" spans="1:26" ht="13.5" customHeight="1">
      <c r="A342" s="503"/>
      <c r="B342" s="503"/>
      <c r="C342" s="503"/>
      <c r="D342" s="503"/>
      <c r="E342" s="503"/>
      <c r="F342" s="503"/>
      <c r="G342" s="503"/>
      <c r="H342" s="503"/>
      <c r="I342" s="503"/>
      <c r="J342" s="503"/>
      <c r="K342" s="503"/>
      <c r="L342" s="503"/>
      <c r="M342" s="503"/>
      <c r="N342" s="503"/>
      <c r="O342" s="503"/>
      <c r="P342" s="503"/>
      <c r="Q342" s="503"/>
      <c r="R342" s="503"/>
      <c r="S342" s="503"/>
      <c r="T342" s="503"/>
      <c r="U342" s="503"/>
      <c r="V342" s="503"/>
      <c r="W342" s="503"/>
      <c r="X342" s="503"/>
      <c r="Y342" s="503"/>
      <c r="Z342" s="503"/>
    </row>
    <row r="343" spans="1:26" ht="13.5" customHeight="1">
      <c r="A343" s="503"/>
      <c r="B343" s="503"/>
      <c r="C343" s="503"/>
      <c r="D343" s="503"/>
      <c r="E343" s="503"/>
      <c r="F343" s="503"/>
      <c r="G343" s="503"/>
      <c r="H343" s="503"/>
      <c r="I343" s="503"/>
      <c r="J343" s="503"/>
      <c r="K343" s="503"/>
      <c r="L343" s="503"/>
      <c r="M343" s="503"/>
      <c r="N343" s="503"/>
      <c r="O343" s="503"/>
      <c r="P343" s="503"/>
      <c r="Q343" s="503"/>
      <c r="R343" s="503"/>
      <c r="S343" s="503"/>
      <c r="T343" s="503"/>
      <c r="U343" s="503"/>
      <c r="V343" s="503"/>
      <c r="W343" s="503"/>
      <c r="X343" s="503"/>
      <c r="Y343" s="503"/>
      <c r="Z343" s="503"/>
    </row>
    <row r="344" spans="1:26" ht="13.5" customHeight="1">
      <c r="A344" s="503"/>
      <c r="B344" s="503"/>
      <c r="C344" s="503"/>
      <c r="D344" s="503"/>
      <c r="E344" s="503"/>
      <c r="F344" s="503"/>
      <c r="G344" s="503"/>
      <c r="H344" s="503"/>
      <c r="I344" s="503"/>
      <c r="J344" s="503"/>
      <c r="K344" s="503"/>
      <c r="L344" s="503"/>
      <c r="M344" s="503"/>
      <c r="N344" s="503"/>
      <c r="O344" s="503"/>
      <c r="P344" s="503"/>
      <c r="Q344" s="503"/>
      <c r="R344" s="503"/>
      <c r="S344" s="503"/>
      <c r="T344" s="503"/>
      <c r="U344" s="503"/>
      <c r="V344" s="503"/>
      <c r="W344" s="503"/>
      <c r="X344" s="503"/>
      <c r="Y344" s="503"/>
      <c r="Z344" s="503"/>
    </row>
    <row r="345" spans="1:26" ht="13.5" customHeight="1">
      <c r="A345" s="503"/>
      <c r="B345" s="503"/>
      <c r="C345" s="503"/>
      <c r="D345" s="503"/>
      <c r="E345" s="503"/>
      <c r="F345" s="503"/>
      <c r="G345" s="503"/>
      <c r="H345" s="503"/>
      <c r="I345" s="503"/>
      <c r="J345" s="503"/>
      <c r="K345" s="503"/>
      <c r="L345" s="503"/>
      <c r="M345" s="503"/>
      <c r="N345" s="503"/>
      <c r="O345" s="503"/>
      <c r="P345" s="503"/>
      <c r="Q345" s="503"/>
      <c r="R345" s="503"/>
      <c r="S345" s="503"/>
      <c r="T345" s="503"/>
      <c r="U345" s="503"/>
      <c r="V345" s="503"/>
      <c r="W345" s="503"/>
      <c r="X345" s="503"/>
      <c r="Y345" s="503"/>
      <c r="Z345" s="503"/>
    </row>
    <row r="346" spans="1:26" ht="13.5" customHeight="1">
      <c r="A346" s="503"/>
      <c r="B346" s="503"/>
      <c r="C346" s="503"/>
      <c r="D346" s="503"/>
      <c r="E346" s="503"/>
      <c r="F346" s="503"/>
      <c r="G346" s="503"/>
      <c r="H346" s="503"/>
      <c r="I346" s="503"/>
      <c r="J346" s="503"/>
      <c r="K346" s="503"/>
      <c r="L346" s="503"/>
      <c r="M346" s="503"/>
      <c r="N346" s="503"/>
      <c r="O346" s="503"/>
      <c r="P346" s="503"/>
      <c r="Q346" s="503"/>
      <c r="R346" s="503"/>
      <c r="S346" s="503"/>
      <c r="T346" s="503"/>
      <c r="U346" s="503"/>
      <c r="V346" s="503"/>
      <c r="W346" s="503"/>
      <c r="X346" s="503"/>
      <c r="Y346" s="503"/>
      <c r="Z346" s="503"/>
    </row>
    <row r="347" spans="1:26" ht="13.5" customHeight="1">
      <c r="A347" s="503"/>
      <c r="B347" s="503"/>
      <c r="C347" s="503"/>
      <c r="D347" s="503"/>
      <c r="E347" s="503"/>
      <c r="F347" s="503"/>
      <c r="G347" s="503"/>
      <c r="H347" s="503"/>
      <c r="I347" s="503"/>
      <c r="J347" s="503"/>
      <c r="K347" s="503"/>
      <c r="L347" s="503"/>
      <c r="M347" s="503"/>
      <c r="N347" s="503"/>
      <c r="O347" s="503"/>
      <c r="P347" s="503"/>
      <c r="Q347" s="503"/>
      <c r="R347" s="503"/>
      <c r="S347" s="503"/>
      <c r="T347" s="503"/>
      <c r="U347" s="503"/>
      <c r="V347" s="503"/>
      <c r="W347" s="503"/>
      <c r="X347" s="503"/>
      <c r="Y347" s="503"/>
      <c r="Z347" s="503"/>
    </row>
    <row r="348" spans="1:26" ht="13.5" customHeight="1">
      <c r="A348" s="503"/>
      <c r="B348" s="503"/>
      <c r="C348" s="503"/>
      <c r="D348" s="503"/>
      <c r="E348" s="503"/>
      <c r="F348" s="503"/>
      <c r="G348" s="503"/>
      <c r="H348" s="503"/>
      <c r="I348" s="503"/>
      <c r="J348" s="503"/>
      <c r="K348" s="503"/>
      <c r="L348" s="503"/>
      <c r="M348" s="503"/>
      <c r="N348" s="503"/>
      <c r="O348" s="503"/>
      <c r="P348" s="503"/>
      <c r="Q348" s="503"/>
      <c r="R348" s="503"/>
      <c r="S348" s="503"/>
      <c r="T348" s="503"/>
      <c r="U348" s="503"/>
      <c r="V348" s="503"/>
      <c r="W348" s="503"/>
      <c r="X348" s="503"/>
      <c r="Y348" s="503"/>
      <c r="Z348" s="503"/>
    </row>
    <row r="349" spans="1:26" ht="13.5" customHeight="1">
      <c r="A349" s="503"/>
      <c r="B349" s="503"/>
      <c r="C349" s="503"/>
      <c r="D349" s="503"/>
      <c r="E349" s="503"/>
      <c r="F349" s="503"/>
      <c r="G349" s="503"/>
      <c r="H349" s="503"/>
      <c r="I349" s="503"/>
      <c r="J349" s="503"/>
      <c r="K349" s="503"/>
      <c r="L349" s="503"/>
      <c r="M349" s="503"/>
      <c r="N349" s="503"/>
      <c r="O349" s="503"/>
      <c r="P349" s="503"/>
      <c r="Q349" s="503"/>
      <c r="R349" s="503"/>
      <c r="S349" s="503"/>
      <c r="T349" s="503"/>
      <c r="U349" s="503"/>
      <c r="V349" s="503"/>
      <c r="W349" s="503"/>
      <c r="X349" s="503"/>
      <c r="Y349" s="503"/>
      <c r="Z349" s="503"/>
    </row>
    <row r="350" spans="1:26" ht="13.5" customHeight="1">
      <c r="A350" s="503"/>
      <c r="B350" s="503"/>
      <c r="C350" s="503"/>
      <c r="D350" s="503"/>
      <c r="E350" s="503"/>
      <c r="F350" s="503"/>
      <c r="G350" s="503"/>
      <c r="H350" s="503"/>
      <c r="I350" s="503"/>
      <c r="J350" s="503"/>
      <c r="K350" s="503"/>
      <c r="L350" s="503"/>
      <c r="M350" s="503"/>
      <c r="N350" s="503"/>
      <c r="O350" s="503"/>
      <c r="P350" s="503"/>
      <c r="Q350" s="503"/>
      <c r="R350" s="503"/>
      <c r="S350" s="503"/>
      <c r="T350" s="503"/>
      <c r="U350" s="503"/>
      <c r="V350" s="503"/>
      <c r="W350" s="503"/>
      <c r="X350" s="503"/>
      <c r="Y350" s="503"/>
      <c r="Z350" s="503"/>
    </row>
    <row r="351" spans="1:26" ht="13.5" customHeight="1">
      <c r="A351" s="503"/>
      <c r="B351" s="503"/>
      <c r="C351" s="503"/>
      <c r="D351" s="503"/>
      <c r="E351" s="503"/>
      <c r="F351" s="503"/>
      <c r="G351" s="503"/>
      <c r="H351" s="503"/>
      <c r="I351" s="503"/>
      <c r="J351" s="503"/>
      <c r="K351" s="503"/>
      <c r="L351" s="503"/>
      <c r="M351" s="503"/>
      <c r="N351" s="503"/>
      <c r="O351" s="503"/>
      <c r="P351" s="503"/>
      <c r="Q351" s="503"/>
      <c r="R351" s="503"/>
      <c r="S351" s="503"/>
      <c r="T351" s="503"/>
      <c r="U351" s="503"/>
      <c r="V351" s="503"/>
      <c r="W351" s="503"/>
      <c r="X351" s="503"/>
      <c r="Y351" s="503"/>
      <c r="Z351" s="503"/>
    </row>
    <row r="352" spans="1:26" ht="13.5" customHeight="1">
      <c r="A352" s="503"/>
      <c r="B352" s="503"/>
      <c r="C352" s="503"/>
      <c r="D352" s="503"/>
      <c r="E352" s="503"/>
      <c r="F352" s="503"/>
      <c r="G352" s="503"/>
      <c r="H352" s="503"/>
      <c r="I352" s="503"/>
      <c r="J352" s="503"/>
      <c r="K352" s="503"/>
      <c r="L352" s="503"/>
      <c r="M352" s="503"/>
      <c r="N352" s="503"/>
      <c r="O352" s="503"/>
      <c r="P352" s="503"/>
      <c r="Q352" s="503"/>
      <c r="R352" s="503"/>
      <c r="S352" s="503"/>
      <c r="T352" s="503"/>
      <c r="U352" s="503"/>
      <c r="V352" s="503"/>
      <c r="W352" s="503"/>
      <c r="X352" s="503"/>
      <c r="Y352" s="503"/>
      <c r="Z352" s="503"/>
    </row>
    <row r="353" spans="1:26" ht="13.5" customHeight="1">
      <c r="A353" s="503"/>
      <c r="B353" s="503"/>
      <c r="C353" s="503"/>
      <c r="D353" s="503"/>
      <c r="E353" s="503"/>
      <c r="F353" s="503"/>
      <c r="G353" s="503"/>
      <c r="H353" s="503"/>
      <c r="I353" s="503"/>
      <c r="J353" s="503"/>
      <c r="K353" s="503"/>
      <c r="L353" s="503"/>
      <c r="M353" s="503"/>
      <c r="N353" s="503"/>
      <c r="O353" s="503"/>
      <c r="P353" s="503"/>
      <c r="Q353" s="503"/>
      <c r="R353" s="503"/>
      <c r="S353" s="503"/>
      <c r="T353" s="503"/>
      <c r="U353" s="503"/>
      <c r="V353" s="503"/>
      <c r="W353" s="503"/>
      <c r="X353" s="503"/>
      <c r="Y353" s="503"/>
      <c r="Z353" s="503"/>
    </row>
    <row r="354" spans="1:26" ht="13.5" customHeight="1">
      <c r="A354" s="503"/>
      <c r="B354" s="503"/>
      <c r="C354" s="503"/>
      <c r="D354" s="503"/>
      <c r="E354" s="503"/>
      <c r="F354" s="503"/>
      <c r="G354" s="503"/>
      <c r="H354" s="503"/>
      <c r="I354" s="503"/>
      <c r="J354" s="503"/>
      <c r="K354" s="503"/>
      <c r="L354" s="503"/>
      <c r="M354" s="503"/>
      <c r="N354" s="503"/>
      <c r="O354" s="503"/>
      <c r="P354" s="503"/>
      <c r="Q354" s="503"/>
      <c r="R354" s="503"/>
      <c r="S354" s="503"/>
      <c r="T354" s="503"/>
      <c r="U354" s="503"/>
      <c r="V354" s="503"/>
      <c r="W354" s="503"/>
      <c r="X354" s="503"/>
      <c r="Y354" s="503"/>
      <c r="Z354" s="503"/>
    </row>
    <row r="355" spans="1:26" ht="13.5" customHeight="1">
      <c r="A355" s="503"/>
      <c r="B355" s="503"/>
      <c r="C355" s="503"/>
      <c r="D355" s="503"/>
      <c r="E355" s="503"/>
      <c r="F355" s="503"/>
      <c r="G355" s="503"/>
      <c r="H355" s="503"/>
      <c r="I355" s="503"/>
      <c r="J355" s="503"/>
      <c r="K355" s="503"/>
      <c r="L355" s="503"/>
      <c r="M355" s="503"/>
      <c r="N355" s="503"/>
      <c r="O355" s="503"/>
      <c r="P355" s="503"/>
      <c r="Q355" s="503"/>
      <c r="R355" s="503"/>
      <c r="S355" s="503"/>
      <c r="T355" s="503"/>
      <c r="U355" s="503"/>
      <c r="V355" s="503"/>
      <c r="W355" s="503"/>
      <c r="X355" s="503"/>
      <c r="Y355" s="503"/>
      <c r="Z355" s="503"/>
    </row>
    <row r="356" spans="1:26" ht="13.5" customHeight="1">
      <c r="A356" s="503"/>
      <c r="B356" s="503"/>
      <c r="C356" s="503"/>
      <c r="D356" s="503"/>
      <c r="E356" s="503"/>
      <c r="F356" s="503"/>
      <c r="G356" s="503"/>
      <c r="H356" s="503"/>
      <c r="I356" s="503"/>
      <c r="J356" s="503"/>
      <c r="K356" s="503"/>
      <c r="L356" s="503"/>
      <c r="M356" s="503"/>
      <c r="N356" s="503"/>
      <c r="O356" s="503"/>
      <c r="P356" s="503"/>
      <c r="Q356" s="503"/>
      <c r="R356" s="503"/>
      <c r="S356" s="503"/>
      <c r="T356" s="503"/>
      <c r="U356" s="503"/>
      <c r="V356" s="503"/>
      <c r="W356" s="503"/>
      <c r="X356" s="503"/>
      <c r="Y356" s="503"/>
      <c r="Z356" s="503"/>
    </row>
    <row r="357" spans="1:26" ht="13.5" customHeight="1">
      <c r="A357" s="503"/>
      <c r="B357" s="503"/>
      <c r="C357" s="503"/>
      <c r="D357" s="503"/>
      <c r="E357" s="503"/>
      <c r="F357" s="503"/>
      <c r="G357" s="503"/>
      <c r="H357" s="503"/>
      <c r="I357" s="503"/>
      <c r="J357" s="503"/>
      <c r="K357" s="503"/>
      <c r="L357" s="503"/>
      <c r="M357" s="503"/>
      <c r="N357" s="503"/>
      <c r="O357" s="503"/>
      <c r="P357" s="503"/>
      <c r="Q357" s="503"/>
      <c r="R357" s="503"/>
      <c r="S357" s="503"/>
      <c r="T357" s="503"/>
      <c r="U357" s="503"/>
      <c r="V357" s="503"/>
      <c r="W357" s="503"/>
      <c r="X357" s="503"/>
      <c r="Y357" s="503"/>
      <c r="Z357" s="503"/>
    </row>
    <row r="358" spans="1:26" ht="13.5" customHeight="1">
      <c r="A358" s="503"/>
      <c r="B358" s="503"/>
      <c r="C358" s="503"/>
      <c r="D358" s="503"/>
      <c r="E358" s="503"/>
      <c r="F358" s="503"/>
      <c r="G358" s="503"/>
      <c r="H358" s="503"/>
      <c r="I358" s="503"/>
      <c r="J358" s="503"/>
      <c r="K358" s="503"/>
      <c r="L358" s="503"/>
      <c r="M358" s="503"/>
      <c r="N358" s="503"/>
      <c r="O358" s="503"/>
      <c r="P358" s="503"/>
      <c r="Q358" s="503"/>
      <c r="R358" s="503"/>
      <c r="S358" s="503"/>
      <c r="T358" s="503"/>
      <c r="U358" s="503"/>
      <c r="V358" s="503"/>
      <c r="W358" s="503"/>
      <c r="X358" s="503"/>
      <c r="Y358" s="503"/>
      <c r="Z358" s="503"/>
    </row>
    <row r="359" spans="1:26" ht="13.5" customHeight="1">
      <c r="A359" s="503"/>
      <c r="B359" s="503"/>
      <c r="C359" s="503"/>
      <c r="D359" s="503"/>
      <c r="E359" s="503"/>
      <c r="F359" s="503"/>
      <c r="G359" s="503"/>
      <c r="H359" s="503"/>
      <c r="I359" s="503"/>
      <c r="J359" s="503"/>
      <c r="K359" s="503"/>
      <c r="L359" s="503"/>
      <c r="M359" s="503"/>
      <c r="N359" s="503"/>
      <c r="O359" s="503"/>
      <c r="P359" s="503"/>
      <c r="Q359" s="503"/>
      <c r="R359" s="503"/>
      <c r="S359" s="503"/>
      <c r="T359" s="503"/>
      <c r="U359" s="503"/>
      <c r="V359" s="503"/>
      <c r="W359" s="503"/>
      <c r="X359" s="503"/>
      <c r="Y359" s="503"/>
      <c r="Z359" s="503"/>
    </row>
    <row r="360" spans="1:26" ht="13.5" customHeight="1">
      <c r="A360" s="503"/>
      <c r="B360" s="503"/>
      <c r="C360" s="503"/>
      <c r="D360" s="503"/>
      <c r="E360" s="503"/>
      <c r="F360" s="503"/>
      <c r="G360" s="503"/>
      <c r="H360" s="503"/>
      <c r="I360" s="503"/>
      <c r="J360" s="503"/>
      <c r="K360" s="503"/>
      <c r="L360" s="503"/>
      <c r="M360" s="503"/>
      <c r="N360" s="503"/>
      <c r="O360" s="503"/>
      <c r="P360" s="503"/>
      <c r="Q360" s="503"/>
      <c r="R360" s="503"/>
      <c r="S360" s="503"/>
      <c r="T360" s="503"/>
      <c r="U360" s="503"/>
      <c r="V360" s="503"/>
      <c r="W360" s="503"/>
      <c r="X360" s="503"/>
      <c r="Y360" s="503"/>
      <c r="Z360" s="503"/>
    </row>
    <row r="361" spans="1:26" ht="13.5" customHeight="1">
      <c r="A361" s="503"/>
      <c r="B361" s="503"/>
      <c r="C361" s="503"/>
      <c r="D361" s="503"/>
      <c r="E361" s="503"/>
      <c r="F361" s="503"/>
      <c r="G361" s="503"/>
      <c r="H361" s="503"/>
      <c r="I361" s="503"/>
      <c r="J361" s="503"/>
      <c r="K361" s="503"/>
      <c r="L361" s="503"/>
      <c r="M361" s="503"/>
      <c r="N361" s="503"/>
      <c r="O361" s="503"/>
      <c r="P361" s="503"/>
      <c r="Q361" s="503"/>
      <c r="R361" s="503"/>
      <c r="S361" s="503"/>
      <c r="T361" s="503"/>
      <c r="U361" s="503"/>
      <c r="V361" s="503"/>
      <c r="W361" s="503"/>
      <c r="X361" s="503"/>
      <c r="Y361" s="503"/>
      <c r="Z361" s="503"/>
    </row>
    <row r="362" spans="1:26" ht="13.5" customHeight="1">
      <c r="A362" s="503"/>
      <c r="B362" s="503"/>
      <c r="C362" s="503"/>
      <c r="D362" s="503"/>
      <c r="E362" s="503"/>
      <c r="F362" s="503"/>
      <c r="G362" s="503"/>
      <c r="H362" s="503"/>
      <c r="I362" s="503"/>
      <c r="J362" s="503"/>
      <c r="K362" s="503"/>
      <c r="L362" s="503"/>
      <c r="M362" s="503"/>
      <c r="N362" s="503"/>
      <c r="O362" s="503"/>
      <c r="P362" s="503"/>
      <c r="Q362" s="503"/>
      <c r="R362" s="503"/>
      <c r="S362" s="503"/>
      <c r="T362" s="503"/>
      <c r="U362" s="503"/>
      <c r="V362" s="503"/>
      <c r="W362" s="503"/>
      <c r="X362" s="503"/>
      <c r="Y362" s="503"/>
      <c r="Z362" s="503"/>
    </row>
    <row r="363" spans="1:26" ht="13.5" customHeight="1">
      <c r="A363" s="503"/>
      <c r="B363" s="503"/>
      <c r="C363" s="503"/>
      <c r="D363" s="503"/>
      <c r="E363" s="503"/>
      <c r="F363" s="503"/>
      <c r="G363" s="503"/>
      <c r="H363" s="503"/>
      <c r="I363" s="503"/>
      <c r="J363" s="503"/>
      <c r="K363" s="503"/>
      <c r="L363" s="503"/>
      <c r="M363" s="503"/>
      <c r="N363" s="503"/>
      <c r="O363" s="503"/>
      <c r="P363" s="503"/>
      <c r="Q363" s="503"/>
      <c r="R363" s="503"/>
      <c r="S363" s="503"/>
      <c r="T363" s="503"/>
      <c r="U363" s="503"/>
      <c r="V363" s="503"/>
      <c r="W363" s="503"/>
      <c r="X363" s="503"/>
      <c r="Y363" s="503"/>
      <c r="Z363" s="503"/>
    </row>
    <row r="364" spans="1:26" ht="13.5" customHeight="1">
      <c r="A364" s="503"/>
      <c r="B364" s="503"/>
      <c r="C364" s="503"/>
      <c r="D364" s="503"/>
      <c r="E364" s="503"/>
      <c r="F364" s="503"/>
      <c r="G364" s="503"/>
      <c r="H364" s="503"/>
      <c r="I364" s="503"/>
      <c r="J364" s="503"/>
      <c r="K364" s="503"/>
      <c r="L364" s="503"/>
      <c r="M364" s="503"/>
      <c r="N364" s="503"/>
      <c r="O364" s="503"/>
      <c r="P364" s="503"/>
      <c r="Q364" s="503"/>
      <c r="R364" s="503"/>
      <c r="S364" s="503"/>
      <c r="T364" s="503"/>
      <c r="U364" s="503"/>
      <c r="V364" s="503"/>
      <c r="W364" s="503"/>
      <c r="X364" s="503"/>
      <c r="Y364" s="503"/>
      <c r="Z364" s="503"/>
    </row>
    <row r="365" spans="1:26" ht="13.5" customHeight="1">
      <c r="A365" s="503"/>
      <c r="B365" s="503"/>
      <c r="C365" s="503"/>
      <c r="D365" s="503"/>
      <c r="E365" s="503"/>
      <c r="F365" s="503"/>
      <c r="G365" s="503"/>
      <c r="H365" s="503"/>
      <c r="I365" s="503"/>
      <c r="J365" s="503"/>
      <c r="K365" s="503"/>
      <c r="L365" s="503"/>
      <c r="M365" s="503"/>
      <c r="N365" s="503"/>
      <c r="O365" s="503"/>
      <c r="P365" s="503"/>
      <c r="Q365" s="503"/>
      <c r="R365" s="503"/>
      <c r="S365" s="503"/>
      <c r="T365" s="503"/>
      <c r="U365" s="503"/>
      <c r="V365" s="503"/>
      <c r="W365" s="503"/>
      <c r="X365" s="503"/>
      <c r="Y365" s="503"/>
      <c r="Z365" s="503"/>
    </row>
    <row r="366" spans="1:26" ht="13.5" customHeight="1">
      <c r="A366" s="503"/>
      <c r="B366" s="503"/>
      <c r="C366" s="503"/>
      <c r="D366" s="503"/>
      <c r="E366" s="503"/>
      <c r="F366" s="503"/>
      <c r="G366" s="503"/>
      <c r="H366" s="503"/>
      <c r="I366" s="503"/>
      <c r="J366" s="503"/>
      <c r="K366" s="503"/>
      <c r="L366" s="503"/>
      <c r="M366" s="503"/>
      <c r="N366" s="503"/>
      <c r="O366" s="503"/>
      <c r="P366" s="503"/>
      <c r="Q366" s="503"/>
      <c r="R366" s="503"/>
      <c r="S366" s="503"/>
      <c r="T366" s="503"/>
      <c r="U366" s="503"/>
      <c r="V366" s="503"/>
      <c r="W366" s="503"/>
      <c r="X366" s="503"/>
      <c r="Y366" s="503"/>
      <c r="Z366" s="503"/>
    </row>
    <row r="367" spans="1:26" ht="13.5" customHeight="1">
      <c r="A367" s="503"/>
      <c r="B367" s="503"/>
      <c r="C367" s="503"/>
      <c r="D367" s="503"/>
      <c r="E367" s="503"/>
      <c r="F367" s="503"/>
      <c r="G367" s="503"/>
      <c r="H367" s="503"/>
      <c r="I367" s="503"/>
      <c r="J367" s="503"/>
      <c r="K367" s="503"/>
      <c r="L367" s="503"/>
      <c r="M367" s="503"/>
      <c r="N367" s="503"/>
      <c r="O367" s="503"/>
      <c r="P367" s="503"/>
      <c r="Q367" s="503"/>
      <c r="R367" s="503"/>
      <c r="S367" s="503"/>
      <c r="T367" s="503"/>
      <c r="U367" s="503"/>
      <c r="V367" s="503"/>
      <c r="W367" s="503"/>
      <c r="X367" s="503"/>
      <c r="Y367" s="503"/>
      <c r="Z367" s="503"/>
    </row>
    <row r="368" spans="1:26" ht="13.5" customHeight="1">
      <c r="A368" s="503"/>
      <c r="B368" s="503"/>
      <c r="C368" s="503"/>
      <c r="D368" s="503"/>
      <c r="E368" s="503"/>
      <c r="F368" s="503"/>
      <c r="G368" s="503"/>
      <c r="H368" s="503"/>
      <c r="I368" s="503"/>
      <c r="J368" s="503"/>
      <c r="K368" s="503"/>
      <c r="L368" s="503"/>
      <c r="M368" s="503"/>
      <c r="N368" s="503"/>
      <c r="O368" s="503"/>
      <c r="P368" s="503"/>
      <c r="Q368" s="503"/>
      <c r="R368" s="503"/>
      <c r="S368" s="503"/>
      <c r="T368" s="503"/>
      <c r="U368" s="503"/>
      <c r="V368" s="503"/>
      <c r="W368" s="503"/>
      <c r="X368" s="503"/>
      <c r="Y368" s="503"/>
      <c r="Z368" s="503"/>
    </row>
    <row r="369" spans="1:26" ht="13.5" customHeight="1">
      <c r="A369" s="503"/>
      <c r="B369" s="503"/>
      <c r="C369" s="503"/>
      <c r="D369" s="503"/>
      <c r="E369" s="503"/>
      <c r="F369" s="503"/>
      <c r="G369" s="503"/>
      <c r="H369" s="503"/>
      <c r="I369" s="503"/>
      <c r="J369" s="503"/>
      <c r="K369" s="503"/>
      <c r="L369" s="503"/>
      <c r="M369" s="503"/>
      <c r="N369" s="503"/>
      <c r="O369" s="503"/>
      <c r="P369" s="503"/>
      <c r="Q369" s="503"/>
      <c r="R369" s="503"/>
      <c r="S369" s="503"/>
      <c r="T369" s="503"/>
      <c r="U369" s="503"/>
      <c r="V369" s="503"/>
      <c r="W369" s="503"/>
      <c r="X369" s="503"/>
      <c r="Y369" s="503"/>
      <c r="Z369" s="503"/>
    </row>
    <row r="370" spans="1:26" ht="13.5" customHeight="1">
      <c r="A370" s="503"/>
      <c r="B370" s="503"/>
      <c r="C370" s="503"/>
      <c r="D370" s="503"/>
      <c r="E370" s="503"/>
      <c r="F370" s="503"/>
      <c r="G370" s="503"/>
      <c r="H370" s="503"/>
      <c r="I370" s="503"/>
      <c r="J370" s="503"/>
      <c r="K370" s="503"/>
      <c r="L370" s="503"/>
      <c r="M370" s="503"/>
      <c r="N370" s="503"/>
      <c r="O370" s="503"/>
      <c r="P370" s="503"/>
      <c r="Q370" s="503"/>
      <c r="R370" s="503"/>
      <c r="S370" s="503"/>
      <c r="T370" s="503"/>
      <c r="U370" s="503"/>
      <c r="V370" s="503"/>
      <c r="W370" s="503"/>
      <c r="X370" s="503"/>
      <c r="Y370" s="503"/>
      <c r="Z370" s="503"/>
    </row>
    <row r="371" spans="1:26" ht="13.5" customHeight="1">
      <c r="A371" s="503"/>
      <c r="B371" s="503"/>
      <c r="C371" s="503"/>
      <c r="D371" s="503"/>
      <c r="E371" s="503"/>
      <c r="F371" s="503"/>
      <c r="G371" s="503"/>
      <c r="H371" s="503"/>
      <c r="I371" s="503"/>
      <c r="J371" s="503"/>
      <c r="K371" s="503"/>
      <c r="L371" s="503"/>
      <c r="M371" s="503"/>
      <c r="N371" s="503"/>
      <c r="O371" s="503"/>
      <c r="P371" s="503"/>
      <c r="Q371" s="503"/>
      <c r="R371" s="503"/>
      <c r="S371" s="503"/>
      <c r="T371" s="503"/>
      <c r="U371" s="503"/>
      <c r="V371" s="503"/>
      <c r="W371" s="503"/>
      <c r="X371" s="503"/>
      <c r="Y371" s="503"/>
      <c r="Z371" s="503"/>
    </row>
    <row r="372" spans="1:26" ht="13.5" customHeight="1">
      <c r="A372" s="503"/>
      <c r="B372" s="503"/>
      <c r="C372" s="503"/>
      <c r="D372" s="503"/>
      <c r="E372" s="503"/>
      <c r="F372" s="503"/>
      <c r="G372" s="503"/>
      <c r="H372" s="503"/>
      <c r="I372" s="503"/>
      <c r="J372" s="503"/>
      <c r="K372" s="503"/>
      <c r="L372" s="503"/>
      <c r="M372" s="503"/>
      <c r="N372" s="503"/>
      <c r="O372" s="503"/>
      <c r="P372" s="503"/>
      <c r="Q372" s="503"/>
      <c r="R372" s="503"/>
      <c r="S372" s="503"/>
      <c r="T372" s="503"/>
      <c r="U372" s="503"/>
      <c r="V372" s="503"/>
      <c r="W372" s="503"/>
      <c r="X372" s="503"/>
      <c r="Y372" s="503"/>
      <c r="Z372" s="503"/>
    </row>
    <row r="373" spans="1:26" ht="13.5" customHeight="1">
      <c r="A373" s="503"/>
      <c r="B373" s="503"/>
      <c r="C373" s="503"/>
      <c r="D373" s="503"/>
      <c r="E373" s="503"/>
      <c r="F373" s="503"/>
      <c r="G373" s="503"/>
      <c r="H373" s="503"/>
      <c r="I373" s="503"/>
      <c r="J373" s="503"/>
      <c r="K373" s="503"/>
      <c r="L373" s="503"/>
      <c r="M373" s="503"/>
      <c r="N373" s="503"/>
      <c r="O373" s="503"/>
      <c r="P373" s="503"/>
      <c r="Q373" s="503"/>
      <c r="R373" s="503"/>
      <c r="S373" s="503"/>
      <c r="T373" s="503"/>
      <c r="U373" s="503"/>
      <c r="V373" s="503"/>
      <c r="W373" s="503"/>
      <c r="X373" s="503"/>
      <c r="Y373" s="503"/>
      <c r="Z373" s="503"/>
    </row>
    <row r="374" spans="1:26" ht="13.5" customHeight="1">
      <c r="A374" s="503"/>
      <c r="B374" s="503"/>
      <c r="C374" s="503"/>
      <c r="D374" s="503"/>
      <c r="E374" s="503"/>
      <c r="F374" s="503"/>
      <c r="G374" s="503"/>
      <c r="H374" s="503"/>
      <c r="I374" s="503"/>
      <c r="J374" s="503"/>
      <c r="K374" s="503"/>
      <c r="L374" s="503"/>
      <c r="M374" s="503"/>
      <c r="N374" s="503"/>
      <c r="O374" s="503"/>
      <c r="P374" s="503"/>
      <c r="Q374" s="503"/>
      <c r="R374" s="503"/>
      <c r="S374" s="503"/>
      <c r="T374" s="503"/>
      <c r="U374" s="503"/>
      <c r="V374" s="503"/>
      <c r="W374" s="503"/>
      <c r="X374" s="503"/>
      <c r="Y374" s="503"/>
      <c r="Z374" s="503"/>
    </row>
    <row r="375" spans="1:26" ht="13.5" customHeight="1">
      <c r="A375" s="503"/>
      <c r="B375" s="503"/>
      <c r="C375" s="503"/>
      <c r="D375" s="503"/>
      <c r="E375" s="503"/>
      <c r="F375" s="503"/>
      <c r="G375" s="503"/>
      <c r="H375" s="503"/>
      <c r="I375" s="503"/>
      <c r="J375" s="503"/>
      <c r="K375" s="503"/>
      <c r="L375" s="503"/>
      <c r="M375" s="503"/>
      <c r="N375" s="503"/>
      <c r="O375" s="503"/>
      <c r="P375" s="503"/>
      <c r="Q375" s="503"/>
      <c r="R375" s="503"/>
      <c r="S375" s="503"/>
      <c r="T375" s="503"/>
      <c r="U375" s="503"/>
      <c r="V375" s="503"/>
      <c r="W375" s="503"/>
      <c r="X375" s="503"/>
      <c r="Y375" s="503"/>
      <c r="Z375" s="503"/>
    </row>
    <row r="376" spans="1:26" ht="13.5" customHeight="1">
      <c r="A376" s="503"/>
      <c r="B376" s="503"/>
      <c r="C376" s="503"/>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row>
    <row r="377" spans="1:26" ht="13.5" customHeight="1">
      <c r="A377" s="503"/>
      <c r="B377" s="503"/>
      <c r="C377" s="503"/>
      <c r="D377" s="503"/>
      <c r="E377" s="503"/>
      <c r="F377" s="503"/>
      <c r="G377" s="503"/>
      <c r="H377" s="503"/>
      <c r="I377" s="503"/>
      <c r="J377" s="503"/>
      <c r="K377" s="503"/>
      <c r="L377" s="503"/>
      <c r="M377" s="503"/>
      <c r="N377" s="503"/>
      <c r="O377" s="503"/>
      <c r="P377" s="503"/>
      <c r="Q377" s="503"/>
      <c r="R377" s="503"/>
      <c r="S377" s="503"/>
      <c r="T377" s="503"/>
      <c r="U377" s="503"/>
      <c r="V377" s="503"/>
      <c r="W377" s="503"/>
      <c r="X377" s="503"/>
      <c r="Y377" s="503"/>
      <c r="Z377" s="503"/>
    </row>
    <row r="378" spans="1:26" ht="13.5" customHeight="1">
      <c r="A378" s="503"/>
      <c r="B378" s="503"/>
      <c r="C378" s="503"/>
      <c r="D378" s="503"/>
      <c r="E378" s="503"/>
      <c r="F378" s="503"/>
      <c r="G378" s="503"/>
      <c r="H378" s="503"/>
      <c r="I378" s="503"/>
      <c r="J378" s="503"/>
      <c r="K378" s="503"/>
      <c r="L378" s="503"/>
      <c r="M378" s="503"/>
      <c r="N378" s="503"/>
      <c r="O378" s="503"/>
      <c r="P378" s="503"/>
      <c r="Q378" s="503"/>
      <c r="R378" s="503"/>
      <c r="S378" s="503"/>
      <c r="T378" s="503"/>
      <c r="U378" s="503"/>
      <c r="V378" s="503"/>
      <c r="W378" s="503"/>
      <c r="X378" s="503"/>
      <c r="Y378" s="503"/>
      <c r="Z378" s="503"/>
    </row>
    <row r="379" spans="1:26" ht="13.5" customHeight="1">
      <c r="A379" s="503"/>
      <c r="B379" s="503"/>
      <c r="C379" s="503"/>
      <c r="D379" s="503"/>
      <c r="E379" s="503"/>
      <c r="F379" s="503"/>
      <c r="G379" s="503"/>
      <c r="H379" s="503"/>
      <c r="I379" s="503"/>
      <c r="J379" s="503"/>
      <c r="K379" s="503"/>
      <c r="L379" s="503"/>
      <c r="M379" s="503"/>
      <c r="N379" s="503"/>
      <c r="O379" s="503"/>
      <c r="P379" s="503"/>
      <c r="Q379" s="503"/>
      <c r="R379" s="503"/>
      <c r="S379" s="503"/>
      <c r="T379" s="503"/>
      <c r="U379" s="503"/>
      <c r="V379" s="503"/>
      <c r="W379" s="503"/>
      <c r="X379" s="503"/>
      <c r="Y379" s="503"/>
      <c r="Z379" s="503"/>
    </row>
    <row r="380" spans="1:26" ht="13.5" customHeight="1">
      <c r="A380" s="503"/>
      <c r="B380" s="503"/>
      <c r="C380" s="503"/>
      <c r="D380" s="503"/>
      <c r="E380" s="503"/>
      <c r="F380" s="503"/>
      <c r="G380" s="503"/>
      <c r="H380" s="503"/>
      <c r="I380" s="503"/>
      <c r="J380" s="503"/>
      <c r="K380" s="503"/>
      <c r="L380" s="503"/>
      <c r="M380" s="503"/>
      <c r="N380" s="503"/>
      <c r="O380" s="503"/>
      <c r="P380" s="503"/>
      <c r="Q380" s="503"/>
      <c r="R380" s="503"/>
      <c r="S380" s="503"/>
      <c r="T380" s="503"/>
      <c r="U380" s="503"/>
      <c r="V380" s="503"/>
      <c r="W380" s="503"/>
      <c r="X380" s="503"/>
      <c r="Y380" s="503"/>
      <c r="Z380" s="503"/>
    </row>
    <row r="381" spans="1:26" ht="13.5" customHeight="1">
      <c r="A381" s="503"/>
      <c r="B381" s="503"/>
      <c r="C381" s="503"/>
      <c r="D381" s="503"/>
      <c r="E381" s="503"/>
      <c r="F381" s="503"/>
      <c r="G381" s="503"/>
      <c r="H381" s="503"/>
      <c r="I381" s="503"/>
      <c r="J381" s="503"/>
      <c r="K381" s="503"/>
      <c r="L381" s="503"/>
      <c r="M381" s="503"/>
      <c r="N381" s="503"/>
      <c r="O381" s="503"/>
      <c r="P381" s="503"/>
      <c r="Q381" s="503"/>
      <c r="R381" s="503"/>
      <c r="S381" s="503"/>
      <c r="T381" s="503"/>
      <c r="U381" s="503"/>
      <c r="V381" s="503"/>
      <c r="W381" s="503"/>
      <c r="X381" s="503"/>
      <c r="Y381" s="503"/>
      <c r="Z381" s="503"/>
    </row>
    <row r="382" spans="1:26" ht="13.5" customHeight="1">
      <c r="A382" s="503"/>
      <c r="B382" s="503"/>
      <c r="C382" s="503"/>
      <c r="D382" s="503"/>
      <c r="E382" s="503"/>
      <c r="F382" s="503"/>
      <c r="G382" s="503"/>
      <c r="H382" s="503"/>
      <c r="I382" s="503"/>
      <c r="J382" s="503"/>
      <c r="K382" s="503"/>
      <c r="L382" s="503"/>
      <c r="M382" s="503"/>
      <c r="N382" s="503"/>
      <c r="O382" s="503"/>
      <c r="P382" s="503"/>
      <c r="Q382" s="503"/>
      <c r="R382" s="503"/>
      <c r="S382" s="503"/>
      <c r="T382" s="503"/>
      <c r="U382" s="503"/>
      <c r="V382" s="503"/>
      <c r="W382" s="503"/>
      <c r="X382" s="503"/>
      <c r="Y382" s="503"/>
      <c r="Z382" s="503"/>
    </row>
    <row r="383" spans="1:26" ht="13.5" customHeight="1">
      <c r="A383" s="503"/>
      <c r="B383" s="503"/>
      <c r="C383" s="503"/>
      <c r="D383" s="503"/>
      <c r="E383" s="503"/>
      <c r="F383" s="503"/>
      <c r="G383" s="503"/>
      <c r="H383" s="503"/>
      <c r="I383" s="503"/>
      <c r="J383" s="503"/>
      <c r="K383" s="503"/>
      <c r="L383" s="503"/>
      <c r="M383" s="503"/>
      <c r="N383" s="503"/>
      <c r="O383" s="503"/>
      <c r="P383" s="503"/>
      <c r="Q383" s="503"/>
      <c r="R383" s="503"/>
      <c r="S383" s="503"/>
      <c r="T383" s="503"/>
      <c r="U383" s="503"/>
      <c r="V383" s="503"/>
      <c r="W383" s="503"/>
      <c r="X383" s="503"/>
      <c r="Y383" s="503"/>
      <c r="Z383" s="503"/>
    </row>
    <row r="384" spans="1:26" ht="13.5" customHeight="1">
      <c r="A384" s="503"/>
      <c r="B384" s="503"/>
      <c r="C384" s="503"/>
      <c r="D384" s="503"/>
      <c r="E384" s="503"/>
      <c r="F384" s="503"/>
      <c r="G384" s="503"/>
      <c r="H384" s="503"/>
      <c r="I384" s="503"/>
      <c r="J384" s="503"/>
      <c r="K384" s="503"/>
      <c r="L384" s="503"/>
      <c r="M384" s="503"/>
      <c r="N384" s="503"/>
      <c r="O384" s="503"/>
      <c r="P384" s="503"/>
      <c r="Q384" s="503"/>
      <c r="R384" s="503"/>
      <c r="S384" s="503"/>
      <c r="T384" s="503"/>
      <c r="U384" s="503"/>
      <c r="V384" s="503"/>
      <c r="W384" s="503"/>
      <c r="X384" s="503"/>
      <c r="Y384" s="503"/>
      <c r="Z384" s="503"/>
    </row>
    <row r="385" spans="1:26" ht="13.5" customHeight="1">
      <c r="A385" s="503"/>
      <c r="B385" s="503"/>
      <c r="C385" s="503"/>
      <c r="D385" s="503"/>
      <c r="E385" s="503"/>
      <c r="F385" s="503"/>
      <c r="G385" s="503"/>
      <c r="H385" s="503"/>
      <c r="I385" s="503"/>
      <c r="J385" s="503"/>
      <c r="K385" s="503"/>
      <c r="L385" s="503"/>
      <c r="M385" s="503"/>
      <c r="N385" s="503"/>
      <c r="O385" s="503"/>
      <c r="P385" s="503"/>
      <c r="Q385" s="503"/>
      <c r="R385" s="503"/>
      <c r="S385" s="503"/>
      <c r="T385" s="503"/>
      <c r="U385" s="503"/>
      <c r="V385" s="503"/>
      <c r="W385" s="503"/>
      <c r="X385" s="503"/>
      <c r="Y385" s="503"/>
      <c r="Z385" s="503"/>
    </row>
    <row r="386" spans="1:26" ht="13.5" customHeight="1">
      <c r="A386" s="503"/>
      <c r="B386" s="503"/>
      <c r="C386" s="503"/>
      <c r="D386" s="503"/>
      <c r="E386" s="503"/>
      <c r="F386" s="503"/>
      <c r="G386" s="503"/>
      <c r="H386" s="503"/>
      <c r="I386" s="503"/>
      <c r="J386" s="503"/>
      <c r="K386" s="503"/>
      <c r="L386" s="503"/>
      <c r="M386" s="503"/>
      <c r="N386" s="503"/>
      <c r="O386" s="503"/>
      <c r="P386" s="503"/>
      <c r="Q386" s="503"/>
      <c r="R386" s="503"/>
      <c r="S386" s="503"/>
      <c r="T386" s="503"/>
      <c r="U386" s="503"/>
      <c r="V386" s="503"/>
      <c r="W386" s="503"/>
      <c r="X386" s="503"/>
      <c r="Y386" s="503"/>
      <c r="Z386" s="503"/>
    </row>
    <row r="387" spans="1:26" ht="13.5" customHeight="1">
      <c r="A387" s="503"/>
      <c r="B387" s="503"/>
      <c r="C387" s="503"/>
      <c r="D387" s="503"/>
      <c r="E387" s="503"/>
      <c r="F387" s="503"/>
      <c r="G387" s="503"/>
      <c r="H387" s="503"/>
      <c r="I387" s="503"/>
      <c r="J387" s="503"/>
      <c r="K387" s="503"/>
      <c r="L387" s="503"/>
      <c r="M387" s="503"/>
      <c r="N387" s="503"/>
      <c r="O387" s="503"/>
      <c r="P387" s="503"/>
      <c r="Q387" s="503"/>
      <c r="R387" s="503"/>
      <c r="S387" s="503"/>
      <c r="T387" s="503"/>
      <c r="U387" s="503"/>
      <c r="V387" s="503"/>
      <c r="W387" s="503"/>
      <c r="X387" s="503"/>
      <c r="Y387" s="503"/>
      <c r="Z387" s="503"/>
    </row>
    <row r="388" spans="1:26" ht="13.5" customHeight="1">
      <c r="A388" s="503"/>
      <c r="B388" s="503"/>
      <c r="C388" s="503"/>
      <c r="D388" s="503"/>
      <c r="E388" s="503"/>
      <c r="F388" s="503"/>
      <c r="G388" s="503"/>
      <c r="H388" s="503"/>
      <c r="I388" s="503"/>
      <c r="J388" s="503"/>
      <c r="K388" s="503"/>
      <c r="L388" s="503"/>
      <c r="M388" s="503"/>
      <c r="N388" s="503"/>
      <c r="O388" s="503"/>
      <c r="P388" s="503"/>
      <c r="Q388" s="503"/>
      <c r="R388" s="503"/>
      <c r="S388" s="503"/>
      <c r="T388" s="503"/>
      <c r="U388" s="503"/>
      <c r="V388" s="503"/>
      <c r="W388" s="503"/>
      <c r="X388" s="503"/>
      <c r="Y388" s="503"/>
      <c r="Z388" s="503"/>
    </row>
    <row r="389" spans="1:26" ht="13.5" customHeight="1">
      <c r="A389" s="503"/>
      <c r="B389" s="503"/>
      <c r="C389" s="503"/>
      <c r="D389" s="503"/>
      <c r="E389" s="503"/>
      <c r="F389" s="503"/>
      <c r="G389" s="503"/>
      <c r="H389" s="503"/>
      <c r="I389" s="503"/>
      <c r="J389" s="503"/>
      <c r="K389" s="503"/>
      <c r="L389" s="503"/>
      <c r="M389" s="503"/>
      <c r="N389" s="503"/>
      <c r="O389" s="503"/>
      <c r="P389" s="503"/>
      <c r="Q389" s="503"/>
      <c r="R389" s="503"/>
      <c r="S389" s="503"/>
      <c r="T389" s="503"/>
      <c r="U389" s="503"/>
      <c r="V389" s="503"/>
      <c r="W389" s="503"/>
      <c r="X389" s="503"/>
      <c r="Y389" s="503"/>
      <c r="Z389" s="503"/>
    </row>
    <row r="390" spans="1:26" ht="13.5" customHeight="1">
      <c r="A390" s="503"/>
      <c r="B390" s="503"/>
      <c r="C390" s="503"/>
      <c r="D390" s="503"/>
      <c r="E390" s="503"/>
      <c r="F390" s="503"/>
      <c r="G390" s="503"/>
      <c r="H390" s="503"/>
      <c r="I390" s="503"/>
      <c r="J390" s="503"/>
      <c r="K390" s="503"/>
      <c r="L390" s="503"/>
      <c r="M390" s="503"/>
      <c r="N390" s="503"/>
      <c r="O390" s="503"/>
      <c r="P390" s="503"/>
      <c r="Q390" s="503"/>
      <c r="R390" s="503"/>
      <c r="S390" s="503"/>
      <c r="T390" s="503"/>
      <c r="U390" s="503"/>
      <c r="V390" s="503"/>
      <c r="W390" s="503"/>
      <c r="X390" s="503"/>
      <c r="Y390" s="503"/>
      <c r="Z390" s="503"/>
    </row>
    <row r="391" spans="1:26" ht="13.5" customHeight="1">
      <c r="A391" s="503"/>
      <c r="B391" s="503"/>
      <c r="C391" s="503"/>
      <c r="D391" s="503"/>
      <c r="E391" s="503"/>
      <c r="F391" s="503"/>
      <c r="G391" s="503"/>
      <c r="H391" s="503"/>
      <c r="I391" s="503"/>
      <c r="J391" s="503"/>
      <c r="K391" s="503"/>
      <c r="L391" s="503"/>
      <c r="M391" s="503"/>
      <c r="N391" s="503"/>
      <c r="O391" s="503"/>
      <c r="P391" s="503"/>
      <c r="Q391" s="503"/>
      <c r="R391" s="503"/>
      <c r="S391" s="503"/>
      <c r="T391" s="503"/>
      <c r="U391" s="503"/>
      <c r="V391" s="503"/>
      <c r="W391" s="503"/>
      <c r="X391" s="503"/>
      <c r="Y391" s="503"/>
      <c r="Z391" s="503"/>
    </row>
    <row r="392" spans="1:26" ht="13.5" customHeight="1">
      <c r="A392" s="503"/>
      <c r="B392" s="503"/>
      <c r="C392" s="503"/>
      <c r="D392" s="503"/>
      <c r="E392" s="503"/>
      <c r="F392" s="503"/>
      <c r="G392" s="503"/>
      <c r="H392" s="503"/>
      <c r="I392" s="503"/>
      <c r="J392" s="503"/>
      <c r="K392" s="503"/>
      <c r="L392" s="503"/>
      <c r="M392" s="503"/>
      <c r="N392" s="503"/>
      <c r="O392" s="503"/>
      <c r="P392" s="503"/>
      <c r="Q392" s="503"/>
      <c r="R392" s="503"/>
      <c r="S392" s="503"/>
      <c r="T392" s="503"/>
      <c r="U392" s="503"/>
      <c r="V392" s="503"/>
      <c r="W392" s="503"/>
      <c r="X392" s="503"/>
      <c r="Y392" s="503"/>
      <c r="Z392" s="503"/>
    </row>
    <row r="393" spans="1:26" ht="13.5" customHeight="1">
      <c r="A393" s="503"/>
      <c r="B393" s="503"/>
      <c r="C393" s="503"/>
      <c r="D393" s="503"/>
      <c r="E393" s="503"/>
      <c r="F393" s="503"/>
      <c r="G393" s="503"/>
      <c r="H393" s="503"/>
      <c r="I393" s="503"/>
      <c r="J393" s="503"/>
      <c r="K393" s="503"/>
      <c r="L393" s="503"/>
      <c r="M393" s="503"/>
      <c r="N393" s="503"/>
      <c r="O393" s="503"/>
      <c r="P393" s="503"/>
      <c r="Q393" s="503"/>
      <c r="R393" s="503"/>
      <c r="S393" s="503"/>
      <c r="T393" s="503"/>
      <c r="U393" s="503"/>
      <c r="V393" s="503"/>
      <c r="W393" s="503"/>
      <c r="X393" s="503"/>
      <c r="Y393" s="503"/>
      <c r="Z393" s="503"/>
    </row>
    <row r="394" spans="1:26" ht="13.5" customHeight="1">
      <c r="A394" s="503"/>
      <c r="B394" s="503"/>
      <c r="C394" s="503"/>
      <c r="D394" s="503"/>
      <c r="E394" s="503"/>
      <c r="F394" s="503"/>
      <c r="G394" s="503"/>
      <c r="H394" s="503"/>
      <c r="I394" s="503"/>
      <c r="J394" s="503"/>
      <c r="K394" s="503"/>
      <c r="L394" s="503"/>
      <c r="M394" s="503"/>
      <c r="N394" s="503"/>
      <c r="O394" s="503"/>
      <c r="P394" s="503"/>
      <c r="Q394" s="503"/>
      <c r="R394" s="503"/>
      <c r="S394" s="503"/>
      <c r="T394" s="503"/>
      <c r="U394" s="503"/>
      <c r="V394" s="503"/>
      <c r="W394" s="503"/>
      <c r="X394" s="503"/>
      <c r="Y394" s="503"/>
      <c r="Z394" s="503"/>
    </row>
    <row r="395" spans="1:26" ht="13.5" customHeight="1">
      <c r="A395" s="503"/>
      <c r="B395" s="503"/>
      <c r="C395" s="503"/>
      <c r="D395" s="503"/>
      <c r="E395" s="503"/>
      <c r="F395" s="503"/>
      <c r="G395" s="503"/>
      <c r="H395" s="503"/>
      <c r="I395" s="503"/>
      <c r="J395" s="503"/>
      <c r="K395" s="503"/>
      <c r="L395" s="503"/>
      <c r="M395" s="503"/>
      <c r="N395" s="503"/>
      <c r="O395" s="503"/>
      <c r="P395" s="503"/>
      <c r="Q395" s="503"/>
      <c r="R395" s="503"/>
      <c r="S395" s="503"/>
      <c r="T395" s="503"/>
      <c r="U395" s="503"/>
      <c r="V395" s="503"/>
      <c r="W395" s="503"/>
      <c r="X395" s="503"/>
      <c r="Y395" s="503"/>
      <c r="Z395" s="503"/>
    </row>
    <row r="396" spans="1:26" ht="13.5" customHeight="1">
      <c r="A396" s="503"/>
      <c r="B396" s="503"/>
      <c r="C396" s="503"/>
      <c r="D396" s="503"/>
      <c r="E396" s="503"/>
      <c r="F396" s="503"/>
      <c r="G396" s="503"/>
      <c r="H396" s="503"/>
      <c r="I396" s="503"/>
      <c r="J396" s="503"/>
      <c r="K396" s="503"/>
      <c r="L396" s="503"/>
      <c r="M396" s="503"/>
      <c r="N396" s="503"/>
      <c r="O396" s="503"/>
      <c r="P396" s="503"/>
      <c r="Q396" s="503"/>
      <c r="R396" s="503"/>
      <c r="S396" s="503"/>
      <c r="T396" s="503"/>
      <c r="U396" s="503"/>
      <c r="V396" s="503"/>
      <c r="W396" s="503"/>
      <c r="X396" s="503"/>
      <c r="Y396" s="503"/>
      <c r="Z396" s="503"/>
    </row>
    <row r="397" spans="1:26" ht="13.5" customHeight="1">
      <c r="A397" s="503"/>
      <c r="B397" s="503"/>
      <c r="C397" s="503"/>
      <c r="D397" s="503"/>
      <c r="E397" s="503"/>
      <c r="F397" s="503"/>
      <c r="G397" s="503"/>
      <c r="H397" s="503"/>
      <c r="I397" s="503"/>
      <c r="J397" s="503"/>
      <c r="K397" s="503"/>
      <c r="L397" s="503"/>
      <c r="M397" s="503"/>
      <c r="N397" s="503"/>
      <c r="O397" s="503"/>
      <c r="P397" s="503"/>
      <c r="Q397" s="503"/>
      <c r="R397" s="503"/>
      <c r="S397" s="503"/>
      <c r="T397" s="503"/>
      <c r="U397" s="503"/>
      <c r="V397" s="503"/>
      <c r="W397" s="503"/>
      <c r="X397" s="503"/>
      <c r="Y397" s="503"/>
      <c r="Z397" s="503"/>
    </row>
    <row r="398" spans="1:26" ht="13.5" customHeight="1">
      <c r="A398" s="503"/>
      <c r="B398" s="503"/>
      <c r="C398" s="503"/>
      <c r="D398" s="503"/>
      <c r="E398" s="503"/>
      <c r="F398" s="503"/>
      <c r="G398" s="503"/>
      <c r="H398" s="503"/>
      <c r="I398" s="503"/>
      <c r="J398" s="503"/>
      <c r="K398" s="503"/>
      <c r="L398" s="503"/>
      <c r="M398" s="503"/>
      <c r="N398" s="503"/>
      <c r="O398" s="503"/>
      <c r="P398" s="503"/>
      <c r="Q398" s="503"/>
      <c r="R398" s="503"/>
      <c r="S398" s="503"/>
      <c r="T398" s="503"/>
      <c r="U398" s="503"/>
      <c r="V398" s="503"/>
      <c r="W398" s="503"/>
      <c r="X398" s="503"/>
      <c r="Y398" s="503"/>
      <c r="Z398" s="503"/>
    </row>
    <row r="399" spans="1:26" ht="13.5" customHeight="1">
      <c r="A399" s="503"/>
      <c r="B399" s="503"/>
      <c r="C399" s="503"/>
      <c r="D399" s="503"/>
      <c r="E399" s="503"/>
      <c r="F399" s="503"/>
      <c r="G399" s="503"/>
      <c r="H399" s="503"/>
      <c r="I399" s="503"/>
      <c r="J399" s="503"/>
      <c r="K399" s="503"/>
      <c r="L399" s="503"/>
      <c r="M399" s="503"/>
      <c r="N399" s="503"/>
      <c r="O399" s="503"/>
      <c r="P399" s="503"/>
      <c r="Q399" s="503"/>
      <c r="R399" s="503"/>
      <c r="S399" s="503"/>
      <c r="T399" s="503"/>
      <c r="U399" s="503"/>
      <c r="V399" s="503"/>
      <c r="W399" s="503"/>
      <c r="X399" s="503"/>
      <c r="Y399" s="503"/>
      <c r="Z399" s="503"/>
    </row>
    <row r="400" spans="1:26" ht="13.5" customHeight="1">
      <c r="A400" s="503"/>
      <c r="B400" s="503"/>
      <c r="C400" s="503"/>
      <c r="D400" s="503"/>
      <c r="E400" s="503"/>
      <c r="F400" s="503"/>
      <c r="G400" s="503"/>
      <c r="H400" s="503"/>
      <c r="I400" s="503"/>
      <c r="J400" s="503"/>
      <c r="K400" s="503"/>
      <c r="L400" s="503"/>
      <c r="M400" s="503"/>
      <c r="N400" s="503"/>
      <c r="O400" s="503"/>
      <c r="P400" s="503"/>
      <c r="Q400" s="503"/>
      <c r="R400" s="503"/>
      <c r="S400" s="503"/>
      <c r="T400" s="503"/>
      <c r="U400" s="503"/>
      <c r="V400" s="503"/>
      <c r="W400" s="503"/>
      <c r="X400" s="503"/>
      <c r="Y400" s="503"/>
      <c r="Z400" s="503"/>
    </row>
    <row r="401" spans="1:26" ht="13.5" customHeight="1">
      <c r="A401" s="503"/>
      <c r="B401" s="503"/>
      <c r="C401" s="503"/>
      <c r="D401" s="503"/>
      <c r="E401" s="503"/>
      <c r="F401" s="503"/>
      <c r="G401" s="503"/>
      <c r="H401" s="503"/>
      <c r="I401" s="503"/>
      <c r="J401" s="503"/>
      <c r="K401" s="503"/>
      <c r="L401" s="503"/>
      <c r="M401" s="503"/>
      <c r="N401" s="503"/>
      <c r="O401" s="503"/>
      <c r="P401" s="503"/>
      <c r="Q401" s="503"/>
      <c r="R401" s="503"/>
      <c r="S401" s="503"/>
      <c r="T401" s="503"/>
      <c r="U401" s="503"/>
      <c r="V401" s="503"/>
      <c r="W401" s="503"/>
      <c r="X401" s="503"/>
      <c r="Y401" s="503"/>
      <c r="Z401" s="503"/>
    </row>
    <row r="402" spans="1:26" ht="13.5" customHeight="1">
      <c r="A402" s="503"/>
      <c r="B402" s="503"/>
      <c r="C402" s="503"/>
      <c r="D402" s="503"/>
      <c r="E402" s="503"/>
      <c r="F402" s="503"/>
      <c r="G402" s="503"/>
      <c r="H402" s="503"/>
      <c r="I402" s="503"/>
      <c r="J402" s="503"/>
      <c r="K402" s="503"/>
      <c r="L402" s="503"/>
      <c r="M402" s="503"/>
      <c r="N402" s="503"/>
      <c r="O402" s="503"/>
      <c r="P402" s="503"/>
      <c r="Q402" s="503"/>
      <c r="R402" s="503"/>
      <c r="S402" s="503"/>
      <c r="T402" s="503"/>
      <c r="U402" s="503"/>
      <c r="V402" s="503"/>
      <c r="W402" s="503"/>
      <c r="X402" s="503"/>
      <c r="Y402" s="503"/>
      <c r="Z402" s="503"/>
    </row>
    <row r="403" spans="1:26" ht="13.5" customHeight="1">
      <c r="A403" s="503"/>
      <c r="B403" s="503"/>
      <c r="C403" s="503"/>
      <c r="D403" s="503"/>
      <c r="E403" s="503"/>
      <c r="F403" s="503"/>
      <c r="G403" s="503"/>
      <c r="H403" s="503"/>
      <c r="I403" s="503"/>
      <c r="J403" s="503"/>
      <c r="K403" s="503"/>
      <c r="L403" s="503"/>
      <c r="M403" s="503"/>
      <c r="N403" s="503"/>
      <c r="O403" s="503"/>
      <c r="P403" s="503"/>
      <c r="Q403" s="503"/>
      <c r="R403" s="503"/>
      <c r="S403" s="503"/>
      <c r="T403" s="503"/>
      <c r="U403" s="503"/>
      <c r="V403" s="503"/>
      <c r="W403" s="503"/>
      <c r="X403" s="503"/>
      <c r="Y403" s="503"/>
      <c r="Z403" s="503"/>
    </row>
    <row r="404" spans="1:26" ht="13.5" customHeight="1">
      <c r="A404" s="503"/>
      <c r="B404" s="503"/>
      <c r="C404" s="503"/>
      <c r="D404" s="503"/>
      <c r="E404" s="503"/>
      <c r="F404" s="503"/>
      <c r="G404" s="503"/>
      <c r="H404" s="503"/>
      <c r="I404" s="503"/>
      <c r="J404" s="503"/>
      <c r="K404" s="503"/>
      <c r="L404" s="503"/>
      <c r="M404" s="503"/>
      <c r="N404" s="503"/>
      <c r="O404" s="503"/>
      <c r="P404" s="503"/>
      <c r="Q404" s="503"/>
      <c r="R404" s="503"/>
      <c r="S404" s="503"/>
      <c r="T404" s="503"/>
      <c r="U404" s="503"/>
      <c r="V404" s="503"/>
      <c r="W404" s="503"/>
      <c r="X404" s="503"/>
      <c r="Y404" s="503"/>
      <c r="Z404" s="503"/>
    </row>
    <row r="405" spans="1:26" ht="13.5" customHeight="1">
      <c r="A405" s="503"/>
      <c r="B405" s="503"/>
      <c r="C405" s="503"/>
      <c r="D405" s="503"/>
      <c r="E405" s="503"/>
      <c r="F405" s="503"/>
      <c r="G405" s="503"/>
      <c r="H405" s="503"/>
      <c r="I405" s="503"/>
      <c r="J405" s="503"/>
      <c r="K405" s="503"/>
      <c r="L405" s="503"/>
      <c r="M405" s="503"/>
      <c r="N405" s="503"/>
      <c r="O405" s="503"/>
      <c r="P405" s="503"/>
      <c r="Q405" s="503"/>
      <c r="R405" s="503"/>
      <c r="S405" s="503"/>
      <c r="T405" s="503"/>
      <c r="U405" s="503"/>
      <c r="V405" s="503"/>
      <c r="W405" s="503"/>
      <c r="X405" s="503"/>
      <c r="Y405" s="503"/>
      <c r="Z405" s="503"/>
    </row>
    <row r="406" spans="1:26" ht="13.5" customHeight="1">
      <c r="A406" s="503"/>
      <c r="B406" s="503"/>
      <c r="C406" s="503"/>
      <c r="D406" s="503"/>
      <c r="E406" s="503"/>
      <c r="F406" s="503"/>
      <c r="G406" s="503"/>
      <c r="H406" s="503"/>
      <c r="I406" s="503"/>
      <c r="J406" s="503"/>
      <c r="K406" s="503"/>
      <c r="L406" s="503"/>
      <c r="M406" s="503"/>
      <c r="N406" s="503"/>
      <c r="O406" s="503"/>
      <c r="P406" s="503"/>
      <c r="Q406" s="503"/>
      <c r="R406" s="503"/>
      <c r="S406" s="503"/>
      <c r="T406" s="503"/>
      <c r="U406" s="503"/>
      <c r="V406" s="503"/>
      <c r="W406" s="503"/>
      <c r="X406" s="503"/>
      <c r="Y406" s="503"/>
      <c r="Z406" s="503"/>
    </row>
    <row r="407" spans="1:26" ht="13.5" customHeight="1">
      <c r="A407" s="503"/>
      <c r="B407" s="503"/>
      <c r="C407" s="503"/>
      <c r="D407" s="503"/>
      <c r="E407" s="503"/>
      <c r="F407" s="503"/>
      <c r="G407" s="503"/>
      <c r="H407" s="503"/>
      <c r="I407" s="503"/>
      <c r="J407" s="503"/>
      <c r="K407" s="503"/>
      <c r="L407" s="503"/>
      <c r="M407" s="503"/>
      <c r="N407" s="503"/>
      <c r="O407" s="503"/>
      <c r="P407" s="503"/>
      <c r="Q407" s="503"/>
      <c r="R407" s="503"/>
      <c r="S407" s="503"/>
      <c r="T407" s="503"/>
      <c r="U407" s="503"/>
      <c r="V407" s="503"/>
      <c r="W407" s="503"/>
      <c r="X407" s="503"/>
      <c r="Y407" s="503"/>
      <c r="Z407" s="503"/>
    </row>
    <row r="408" spans="1:26" ht="13.5" customHeight="1">
      <c r="A408" s="503"/>
      <c r="B408" s="503"/>
      <c r="C408" s="503"/>
      <c r="D408" s="503"/>
      <c r="E408" s="503"/>
      <c r="F408" s="503"/>
      <c r="G408" s="503"/>
      <c r="H408" s="503"/>
      <c r="I408" s="503"/>
      <c r="J408" s="503"/>
      <c r="K408" s="503"/>
      <c r="L408" s="503"/>
      <c r="M408" s="503"/>
      <c r="N408" s="503"/>
      <c r="O408" s="503"/>
      <c r="P408" s="503"/>
      <c r="Q408" s="503"/>
      <c r="R408" s="503"/>
      <c r="S408" s="503"/>
      <c r="T408" s="503"/>
      <c r="U408" s="503"/>
      <c r="V408" s="503"/>
      <c r="W408" s="503"/>
      <c r="X408" s="503"/>
      <c r="Y408" s="503"/>
      <c r="Z408" s="503"/>
    </row>
    <row r="409" spans="1:26" ht="13.5" customHeight="1">
      <c r="A409" s="503"/>
      <c r="B409" s="503"/>
      <c r="C409" s="503"/>
      <c r="D409" s="503"/>
      <c r="E409" s="503"/>
      <c r="F409" s="503"/>
      <c r="G409" s="503"/>
      <c r="H409" s="503"/>
      <c r="I409" s="503"/>
      <c r="J409" s="503"/>
      <c r="K409" s="503"/>
      <c r="L409" s="503"/>
      <c r="M409" s="503"/>
      <c r="N409" s="503"/>
      <c r="O409" s="503"/>
      <c r="P409" s="503"/>
      <c r="Q409" s="503"/>
      <c r="R409" s="503"/>
      <c r="S409" s="503"/>
      <c r="T409" s="503"/>
      <c r="U409" s="503"/>
      <c r="V409" s="503"/>
      <c r="W409" s="503"/>
      <c r="X409" s="503"/>
      <c r="Y409" s="503"/>
      <c r="Z409" s="503"/>
    </row>
    <row r="410" spans="1:26" ht="13.5" customHeight="1">
      <c r="A410" s="503"/>
      <c r="B410" s="503"/>
      <c r="C410" s="503"/>
      <c r="D410" s="503"/>
      <c r="E410" s="503"/>
      <c r="F410" s="503"/>
      <c r="G410" s="503"/>
      <c r="H410" s="503"/>
      <c r="I410" s="503"/>
      <c r="J410" s="503"/>
      <c r="K410" s="503"/>
      <c r="L410" s="503"/>
      <c r="M410" s="503"/>
      <c r="N410" s="503"/>
      <c r="O410" s="503"/>
      <c r="P410" s="503"/>
      <c r="Q410" s="503"/>
      <c r="R410" s="503"/>
      <c r="S410" s="503"/>
      <c r="T410" s="503"/>
      <c r="U410" s="503"/>
      <c r="V410" s="503"/>
      <c r="W410" s="503"/>
      <c r="X410" s="503"/>
      <c r="Y410" s="503"/>
      <c r="Z410" s="503"/>
    </row>
    <row r="411" spans="1:26" ht="13.5" customHeight="1">
      <c r="A411" s="503"/>
      <c r="B411" s="503"/>
      <c r="C411" s="503"/>
      <c r="D411" s="503"/>
      <c r="E411" s="503"/>
      <c r="F411" s="503"/>
      <c r="G411" s="503"/>
      <c r="H411" s="503"/>
      <c r="I411" s="503"/>
      <c r="J411" s="503"/>
      <c r="K411" s="503"/>
      <c r="L411" s="503"/>
      <c r="M411" s="503"/>
      <c r="N411" s="503"/>
      <c r="O411" s="503"/>
      <c r="P411" s="503"/>
      <c r="Q411" s="503"/>
      <c r="R411" s="503"/>
      <c r="S411" s="503"/>
      <c r="T411" s="503"/>
      <c r="U411" s="503"/>
      <c r="V411" s="503"/>
      <c r="W411" s="503"/>
      <c r="X411" s="503"/>
      <c r="Y411" s="503"/>
      <c r="Z411" s="503"/>
    </row>
    <row r="412" spans="1:26" ht="13.5" customHeight="1">
      <c r="A412" s="503"/>
      <c r="B412" s="503"/>
      <c r="C412" s="503"/>
      <c r="D412" s="503"/>
      <c r="E412" s="503"/>
      <c r="F412" s="503"/>
      <c r="G412" s="503"/>
      <c r="H412" s="503"/>
      <c r="I412" s="503"/>
      <c r="J412" s="503"/>
      <c r="K412" s="503"/>
      <c r="L412" s="503"/>
      <c r="M412" s="503"/>
      <c r="N412" s="503"/>
      <c r="O412" s="503"/>
      <c r="P412" s="503"/>
      <c r="Q412" s="503"/>
      <c r="R412" s="503"/>
      <c r="S412" s="503"/>
      <c r="T412" s="503"/>
      <c r="U412" s="503"/>
      <c r="V412" s="503"/>
      <c r="W412" s="503"/>
      <c r="X412" s="503"/>
      <c r="Y412" s="503"/>
      <c r="Z412" s="503"/>
    </row>
    <row r="413" spans="1:26" ht="13.5" customHeight="1">
      <c r="A413" s="503"/>
      <c r="B413" s="503"/>
      <c r="C413" s="503"/>
      <c r="D413" s="503"/>
      <c r="E413" s="503"/>
      <c r="F413" s="503"/>
      <c r="G413" s="503"/>
      <c r="H413" s="503"/>
      <c r="I413" s="503"/>
      <c r="J413" s="503"/>
      <c r="K413" s="503"/>
      <c r="L413" s="503"/>
      <c r="M413" s="503"/>
      <c r="N413" s="503"/>
      <c r="O413" s="503"/>
      <c r="P413" s="503"/>
      <c r="Q413" s="503"/>
      <c r="R413" s="503"/>
      <c r="S413" s="503"/>
      <c r="T413" s="503"/>
      <c r="U413" s="503"/>
      <c r="V413" s="503"/>
      <c r="W413" s="503"/>
      <c r="X413" s="503"/>
      <c r="Y413" s="503"/>
      <c r="Z413" s="503"/>
    </row>
    <row r="414" spans="1:26" ht="13.5" customHeight="1">
      <c r="A414" s="503"/>
      <c r="B414" s="503"/>
      <c r="C414" s="503"/>
      <c r="D414" s="503"/>
      <c r="E414" s="503"/>
      <c r="F414" s="503"/>
      <c r="G414" s="503"/>
      <c r="H414" s="503"/>
      <c r="I414" s="503"/>
      <c r="J414" s="503"/>
      <c r="K414" s="503"/>
      <c r="L414" s="503"/>
      <c r="M414" s="503"/>
      <c r="N414" s="503"/>
      <c r="O414" s="503"/>
      <c r="P414" s="503"/>
      <c r="Q414" s="503"/>
      <c r="R414" s="503"/>
      <c r="S414" s="503"/>
      <c r="T414" s="503"/>
      <c r="U414" s="503"/>
      <c r="V414" s="503"/>
      <c r="W414" s="503"/>
      <c r="X414" s="503"/>
      <c r="Y414" s="503"/>
      <c r="Z414" s="503"/>
    </row>
    <row r="415" spans="1:26" ht="13.5" customHeight="1">
      <c r="A415" s="503"/>
      <c r="B415" s="503"/>
      <c r="C415" s="503"/>
      <c r="D415" s="503"/>
      <c r="E415" s="503"/>
      <c r="F415" s="503"/>
      <c r="G415" s="503"/>
      <c r="H415" s="503"/>
      <c r="I415" s="503"/>
      <c r="J415" s="503"/>
      <c r="K415" s="503"/>
      <c r="L415" s="503"/>
      <c r="M415" s="503"/>
      <c r="N415" s="503"/>
      <c r="O415" s="503"/>
      <c r="P415" s="503"/>
      <c r="Q415" s="503"/>
      <c r="R415" s="503"/>
      <c r="S415" s="503"/>
      <c r="T415" s="503"/>
      <c r="U415" s="503"/>
      <c r="V415" s="503"/>
      <c r="W415" s="503"/>
      <c r="X415" s="503"/>
      <c r="Y415" s="503"/>
      <c r="Z415" s="503"/>
    </row>
    <row r="416" spans="1:26" ht="13.5" customHeight="1">
      <c r="A416" s="503"/>
      <c r="B416" s="503"/>
      <c r="C416" s="503"/>
      <c r="D416" s="503"/>
      <c r="E416" s="503"/>
      <c r="F416" s="503"/>
      <c r="G416" s="503"/>
      <c r="H416" s="503"/>
      <c r="I416" s="503"/>
      <c r="J416" s="503"/>
      <c r="K416" s="503"/>
      <c r="L416" s="503"/>
      <c r="M416" s="503"/>
      <c r="N416" s="503"/>
      <c r="O416" s="503"/>
      <c r="P416" s="503"/>
      <c r="Q416" s="503"/>
      <c r="R416" s="503"/>
      <c r="S416" s="503"/>
      <c r="T416" s="503"/>
      <c r="U416" s="503"/>
      <c r="V416" s="503"/>
      <c r="W416" s="503"/>
      <c r="X416" s="503"/>
      <c r="Y416" s="503"/>
      <c r="Z416" s="503"/>
    </row>
    <row r="417" spans="1:26" ht="13.5" customHeight="1">
      <c r="A417" s="503"/>
      <c r="B417" s="503"/>
      <c r="C417" s="503"/>
      <c r="D417" s="503"/>
      <c r="E417" s="503"/>
      <c r="F417" s="503"/>
      <c r="G417" s="503"/>
      <c r="H417" s="503"/>
      <c r="I417" s="503"/>
      <c r="J417" s="503"/>
      <c r="K417" s="503"/>
      <c r="L417" s="503"/>
      <c r="M417" s="503"/>
      <c r="N417" s="503"/>
      <c r="O417" s="503"/>
      <c r="P417" s="503"/>
      <c r="Q417" s="503"/>
      <c r="R417" s="503"/>
      <c r="S417" s="503"/>
      <c r="T417" s="503"/>
      <c r="U417" s="503"/>
      <c r="V417" s="503"/>
      <c r="W417" s="503"/>
      <c r="X417" s="503"/>
      <c r="Y417" s="503"/>
      <c r="Z417" s="503"/>
    </row>
    <row r="418" spans="1:26" ht="13.5" customHeight="1">
      <c r="A418" s="503"/>
      <c r="B418" s="503"/>
      <c r="C418" s="503"/>
      <c r="D418" s="503"/>
      <c r="E418" s="503"/>
      <c r="F418" s="503"/>
      <c r="G418" s="503"/>
      <c r="H418" s="503"/>
      <c r="I418" s="503"/>
      <c r="J418" s="503"/>
      <c r="K418" s="503"/>
      <c r="L418" s="503"/>
      <c r="M418" s="503"/>
      <c r="N418" s="503"/>
      <c r="O418" s="503"/>
      <c r="P418" s="503"/>
      <c r="Q418" s="503"/>
      <c r="R418" s="503"/>
      <c r="S418" s="503"/>
      <c r="T418" s="503"/>
      <c r="U418" s="503"/>
      <c r="V418" s="503"/>
      <c r="W418" s="503"/>
      <c r="X418" s="503"/>
      <c r="Y418" s="503"/>
      <c r="Z418" s="503"/>
    </row>
    <row r="419" spans="1:26" ht="13.5" customHeight="1">
      <c r="A419" s="503"/>
      <c r="B419" s="503"/>
      <c r="C419" s="503"/>
      <c r="D419" s="503"/>
      <c r="E419" s="503"/>
      <c r="F419" s="503"/>
      <c r="G419" s="503"/>
      <c r="H419" s="503"/>
      <c r="I419" s="503"/>
      <c r="J419" s="503"/>
      <c r="K419" s="503"/>
      <c r="L419" s="503"/>
      <c r="M419" s="503"/>
      <c r="N419" s="503"/>
      <c r="O419" s="503"/>
      <c r="P419" s="503"/>
      <c r="Q419" s="503"/>
      <c r="R419" s="503"/>
      <c r="S419" s="503"/>
      <c r="T419" s="503"/>
      <c r="U419" s="503"/>
      <c r="V419" s="503"/>
      <c r="W419" s="503"/>
      <c r="X419" s="503"/>
      <c r="Y419" s="503"/>
      <c r="Z419" s="503"/>
    </row>
    <row r="420" spans="1:26" ht="13.5" customHeight="1">
      <c r="A420" s="503"/>
      <c r="B420" s="503"/>
      <c r="C420" s="503"/>
      <c r="D420" s="503"/>
      <c r="E420" s="503"/>
      <c r="F420" s="503"/>
      <c r="G420" s="503"/>
      <c r="H420" s="503"/>
      <c r="I420" s="503"/>
      <c r="J420" s="503"/>
      <c r="K420" s="503"/>
      <c r="L420" s="503"/>
      <c r="M420" s="503"/>
      <c r="N420" s="503"/>
      <c r="O420" s="503"/>
      <c r="P420" s="503"/>
      <c r="Q420" s="503"/>
      <c r="R420" s="503"/>
      <c r="S420" s="503"/>
      <c r="T420" s="503"/>
      <c r="U420" s="503"/>
      <c r="V420" s="503"/>
      <c r="W420" s="503"/>
      <c r="X420" s="503"/>
      <c r="Y420" s="503"/>
      <c r="Z420" s="503"/>
    </row>
    <row r="421" spans="1:26" ht="13.5" customHeight="1">
      <c r="A421" s="503"/>
      <c r="B421" s="503"/>
      <c r="C421" s="503"/>
      <c r="D421" s="503"/>
      <c r="E421" s="503"/>
      <c r="F421" s="503"/>
      <c r="G421" s="503"/>
      <c r="H421" s="503"/>
      <c r="I421" s="503"/>
      <c r="J421" s="503"/>
      <c r="K421" s="503"/>
      <c r="L421" s="503"/>
      <c r="M421" s="503"/>
      <c r="N421" s="503"/>
      <c r="O421" s="503"/>
      <c r="P421" s="503"/>
      <c r="Q421" s="503"/>
      <c r="R421" s="503"/>
      <c r="S421" s="503"/>
      <c r="T421" s="503"/>
      <c r="U421" s="503"/>
      <c r="V421" s="503"/>
      <c r="W421" s="503"/>
      <c r="X421" s="503"/>
      <c r="Y421" s="503"/>
      <c r="Z421" s="503"/>
    </row>
    <row r="422" spans="1:26" ht="13.5" customHeight="1">
      <c r="A422" s="503"/>
      <c r="B422" s="503"/>
      <c r="C422" s="503"/>
      <c r="D422" s="503"/>
      <c r="E422" s="503"/>
      <c r="F422" s="503"/>
      <c r="G422" s="503"/>
      <c r="H422" s="503"/>
      <c r="I422" s="503"/>
      <c r="J422" s="503"/>
      <c r="K422" s="503"/>
      <c r="L422" s="503"/>
      <c r="M422" s="503"/>
      <c r="N422" s="503"/>
      <c r="O422" s="503"/>
      <c r="P422" s="503"/>
      <c r="Q422" s="503"/>
      <c r="R422" s="503"/>
      <c r="S422" s="503"/>
      <c r="T422" s="503"/>
      <c r="U422" s="503"/>
      <c r="V422" s="503"/>
      <c r="W422" s="503"/>
      <c r="X422" s="503"/>
      <c r="Y422" s="503"/>
      <c r="Z422" s="503"/>
    </row>
    <row r="423" spans="1:26" ht="13.5" customHeight="1">
      <c r="A423" s="503"/>
      <c r="B423" s="503"/>
      <c r="C423" s="503"/>
      <c r="D423" s="503"/>
      <c r="E423" s="503"/>
      <c r="F423" s="503"/>
      <c r="G423" s="503"/>
      <c r="H423" s="503"/>
      <c r="I423" s="503"/>
      <c r="J423" s="503"/>
      <c r="K423" s="503"/>
      <c r="L423" s="503"/>
      <c r="M423" s="503"/>
      <c r="N423" s="503"/>
      <c r="O423" s="503"/>
      <c r="P423" s="503"/>
      <c r="Q423" s="503"/>
      <c r="R423" s="503"/>
      <c r="S423" s="503"/>
      <c r="T423" s="503"/>
      <c r="U423" s="503"/>
      <c r="V423" s="503"/>
      <c r="W423" s="503"/>
      <c r="X423" s="503"/>
      <c r="Y423" s="503"/>
      <c r="Z423" s="503"/>
    </row>
    <row r="424" spans="1:26" ht="13.5" customHeight="1">
      <c r="A424" s="503"/>
      <c r="B424" s="503"/>
      <c r="C424" s="503"/>
      <c r="D424" s="503"/>
      <c r="E424" s="503"/>
      <c r="F424" s="503"/>
      <c r="G424" s="503"/>
      <c r="H424" s="503"/>
      <c r="I424" s="503"/>
      <c r="J424" s="503"/>
      <c r="K424" s="503"/>
      <c r="L424" s="503"/>
      <c r="M424" s="503"/>
      <c r="N424" s="503"/>
      <c r="O424" s="503"/>
      <c r="P424" s="503"/>
      <c r="Q424" s="503"/>
      <c r="R424" s="503"/>
      <c r="S424" s="503"/>
      <c r="T424" s="503"/>
      <c r="U424" s="503"/>
      <c r="V424" s="503"/>
      <c r="W424" s="503"/>
      <c r="X424" s="503"/>
      <c r="Y424" s="503"/>
      <c r="Z424" s="503"/>
    </row>
    <row r="425" spans="1:26" ht="13.5" customHeight="1">
      <c r="A425" s="503"/>
      <c r="B425" s="503"/>
      <c r="C425" s="503"/>
      <c r="D425" s="503"/>
      <c r="E425" s="503"/>
      <c r="F425" s="503"/>
      <c r="G425" s="503"/>
      <c r="H425" s="503"/>
      <c r="I425" s="503"/>
      <c r="J425" s="503"/>
      <c r="K425" s="503"/>
      <c r="L425" s="503"/>
      <c r="M425" s="503"/>
      <c r="N425" s="503"/>
      <c r="O425" s="503"/>
      <c r="P425" s="503"/>
      <c r="Q425" s="503"/>
      <c r="R425" s="503"/>
      <c r="S425" s="503"/>
      <c r="T425" s="503"/>
      <c r="U425" s="503"/>
      <c r="V425" s="503"/>
      <c r="W425" s="503"/>
      <c r="X425" s="503"/>
      <c r="Y425" s="503"/>
      <c r="Z425" s="503"/>
    </row>
    <row r="426" spans="1:26" ht="13.5" customHeight="1">
      <c r="A426" s="503"/>
      <c r="B426" s="503"/>
      <c r="C426" s="503"/>
      <c r="D426" s="503"/>
      <c r="E426" s="503"/>
      <c r="F426" s="503"/>
      <c r="G426" s="503"/>
      <c r="H426" s="503"/>
      <c r="I426" s="503"/>
      <c r="J426" s="503"/>
      <c r="K426" s="503"/>
      <c r="L426" s="503"/>
      <c r="M426" s="503"/>
      <c r="N426" s="503"/>
      <c r="O426" s="503"/>
      <c r="P426" s="503"/>
      <c r="Q426" s="503"/>
      <c r="R426" s="503"/>
      <c r="S426" s="503"/>
      <c r="T426" s="503"/>
      <c r="U426" s="503"/>
      <c r="V426" s="503"/>
      <c r="W426" s="503"/>
      <c r="X426" s="503"/>
      <c r="Y426" s="503"/>
      <c r="Z426" s="503"/>
    </row>
    <row r="427" spans="1:26" ht="13.5" customHeight="1">
      <c r="A427" s="503"/>
      <c r="B427" s="503"/>
      <c r="C427" s="503"/>
      <c r="D427" s="503"/>
      <c r="E427" s="503"/>
      <c r="F427" s="503"/>
      <c r="G427" s="503"/>
      <c r="H427" s="503"/>
      <c r="I427" s="503"/>
      <c r="J427" s="503"/>
      <c r="K427" s="503"/>
      <c r="L427" s="503"/>
      <c r="M427" s="503"/>
      <c r="N427" s="503"/>
      <c r="O427" s="503"/>
      <c r="P427" s="503"/>
      <c r="Q427" s="503"/>
      <c r="R427" s="503"/>
      <c r="S427" s="503"/>
      <c r="T427" s="503"/>
      <c r="U427" s="503"/>
      <c r="V427" s="503"/>
      <c r="W427" s="503"/>
      <c r="X427" s="503"/>
      <c r="Y427" s="503"/>
      <c r="Z427" s="503"/>
    </row>
    <row r="428" spans="1:26" ht="13.5" customHeight="1">
      <c r="A428" s="503"/>
      <c r="B428" s="503"/>
      <c r="C428" s="503"/>
      <c r="D428" s="503"/>
      <c r="E428" s="503"/>
      <c r="F428" s="503"/>
      <c r="G428" s="503"/>
      <c r="H428" s="503"/>
      <c r="I428" s="503"/>
      <c r="J428" s="503"/>
      <c r="K428" s="503"/>
      <c r="L428" s="503"/>
      <c r="M428" s="503"/>
      <c r="N428" s="503"/>
      <c r="O428" s="503"/>
      <c r="P428" s="503"/>
      <c r="Q428" s="503"/>
      <c r="R428" s="503"/>
      <c r="S428" s="503"/>
      <c r="T428" s="503"/>
      <c r="U428" s="503"/>
      <c r="V428" s="503"/>
      <c r="W428" s="503"/>
      <c r="X428" s="503"/>
      <c r="Y428" s="503"/>
      <c r="Z428" s="503"/>
    </row>
    <row r="429" spans="1:26" ht="13.5" customHeight="1">
      <c r="A429" s="503"/>
      <c r="B429" s="503"/>
      <c r="C429" s="503"/>
      <c r="D429" s="503"/>
      <c r="E429" s="503"/>
      <c r="F429" s="503"/>
      <c r="G429" s="503"/>
      <c r="H429" s="503"/>
      <c r="I429" s="503"/>
      <c r="J429" s="503"/>
      <c r="K429" s="503"/>
      <c r="L429" s="503"/>
      <c r="M429" s="503"/>
      <c r="N429" s="503"/>
      <c r="O429" s="503"/>
      <c r="P429" s="503"/>
      <c r="Q429" s="503"/>
      <c r="R429" s="503"/>
      <c r="S429" s="503"/>
      <c r="T429" s="503"/>
      <c r="U429" s="503"/>
      <c r="V429" s="503"/>
      <c r="W429" s="503"/>
      <c r="X429" s="503"/>
      <c r="Y429" s="503"/>
      <c r="Z429" s="503"/>
    </row>
    <row r="430" spans="1:26" ht="13.5" customHeight="1">
      <c r="A430" s="503"/>
      <c r="B430" s="503"/>
      <c r="C430" s="503"/>
      <c r="D430" s="503"/>
      <c r="E430" s="503"/>
      <c r="F430" s="503"/>
      <c r="G430" s="503"/>
      <c r="H430" s="503"/>
      <c r="I430" s="503"/>
      <c r="J430" s="503"/>
      <c r="K430" s="503"/>
      <c r="L430" s="503"/>
      <c r="M430" s="503"/>
      <c r="N430" s="503"/>
      <c r="O430" s="503"/>
      <c r="P430" s="503"/>
      <c r="Q430" s="503"/>
      <c r="R430" s="503"/>
      <c r="S430" s="503"/>
      <c r="T430" s="503"/>
      <c r="U430" s="503"/>
      <c r="V430" s="503"/>
      <c r="W430" s="503"/>
      <c r="X430" s="503"/>
      <c r="Y430" s="503"/>
      <c r="Z430" s="503"/>
    </row>
    <row r="431" spans="1:26" ht="13.5" customHeight="1">
      <c r="A431" s="503"/>
      <c r="B431" s="503"/>
      <c r="C431" s="503"/>
      <c r="D431" s="503"/>
      <c r="E431" s="503"/>
      <c r="F431" s="503"/>
      <c r="G431" s="503"/>
      <c r="H431" s="503"/>
      <c r="I431" s="503"/>
      <c r="J431" s="503"/>
      <c r="K431" s="503"/>
      <c r="L431" s="503"/>
      <c r="M431" s="503"/>
      <c r="N431" s="503"/>
      <c r="O431" s="503"/>
      <c r="P431" s="503"/>
      <c r="Q431" s="503"/>
      <c r="R431" s="503"/>
      <c r="S431" s="503"/>
      <c r="T431" s="503"/>
      <c r="U431" s="503"/>
      <c r="V431" s="503"/>
      <c r="W431" s="503"/>
      <c r="X431" s="503"/>
      <c r="Y431" s="503"/>
      <c r="Z431" s="503"/>
    </row>
    <row r="432" spans="1:26" ht="13.5" customHeight="1">
      <c r="A432" s="503"/>
      <c r="B432" s="503"/>
      <c r="C432" s="503"/>
      <c r="D432" s="503"/>
      <c r="E432" s="503"/>
      <c r="F432" s="503"/>
      <c r="G432" s="503"/>
      <c r="H432" s="503"/>
      <c r="I432" s="503"/>
      <c r="J432" s="503"/>
      <c r="K432" s="503"/>
      <c r="L432" s="503"/>
      <c r="M432" s="503"/>
      <c r="N432" s="503"/>
      <c r="O432" s="503"/>
      <c r="P432" s="503"/>
      <c r="Q432" s="503"/>
      <c r="R432" s="503"/>
      <c r="S432" s="503"/>
      <c r="T432" s="503"/>
      <c r="U432" s="503"/>
      <c r="V432" s="503"/>
      <c r="W432" s="503"/>
      <c r="X432" s="503"/>
      <c r="Y432" s="503"/>
      <c r="Z432" s="503"/>
    </row>
    <row r="433" spans="1:26" ht="13.5" customHeight="1">
      <c r="A433" s="503"/>
      <c r="B433" s="503"/>
      <c r="C433" s="503"/>
      <c r="D433" s="503"/>
      <c r="E433" s="503"/>
      <c r="F433" s="503"/>
      <c r="G433" s="503"/>
      <c r="H433" s="503"/>
      <c r="I433" s="503"/>
      <c r="J433" s="503"/>
      <c r="K433" s="503"/>
      <c r="L433" s="503"/>
      <c r="M433" s="503"/>
      <c r="N433" s="503"/>
      <c r="O433" s="503"/>
      <c r="P433" s="503"/>
      <c r="Q433" s="503"/>
      <c r="R433" s="503"/>
      <c r="S433" s="503"/>
      <c r="T433" s="503"/>
      <c r="U433" s="503"/>
      <c r="V433" s="503"/>
      <c r="W433" s="503"/>
      <c r="X433" s="503"/>
      <c r="Y433" s="503"/>
      <c r="Z433" s="503"/>
    </row>
    <row r="434" spans="1:26" ht="13.5" customHeight="1">
      <c r="A434" s="503"/>
      <c r="B434" s="503"/>
      <c r="C434" s="503"/>
      <c r="D434" s="503"/>
      <c r="E434" s="503"/>
      <c r="F434" s="503"/>
      <c r="G434" s="503"/>
      <c r="H434" s="503"/>
      <c r="I434" s="503"/>
      <c r="J434" s="503"/>
      <c r="K434" s="503"/>
      <c r="L434" s="503"/>
      <c r="M434" s="503"/>
      <c r="N434" s="503"/>
      <c r="O434" s="503"/>
      <c r="P434" s="503"/>
      <c r="Q434" s="503"/>
      <c r="R434" s="503"/>
      <c r="S434" s="503"/>
      <c r="T434" s="503"/>
      <c r="U434" s="503"/>
      <c r="V434" s="503"/>
      <c r="W434" s="503"/>
      <c r="X434" s="503"/>
      <c r="Y434" s="503"/>
      <c r="Z434" s="503"/>
    </row>
    <row r="435" spans="1:26" ht="13.5" customHeight="1">
      <c r="A435" s="503"/>
      <c r="B435" s="503"/>
      <c r="C435" s="503"/>
      <c r="D435" s="503"/>
      <c r="E435" s="503"/>
      <c r="F435" s="503"/>
      <c r="G435" s="503"/>
      <c r="H435" s="503"/>
      <c r="I435" s="503"/>
      <c r="J435" s="503"/>
      <c r="K435" s="503"/>
      <c r="L435" s="503"/>
      <c r="M435" s="503"/>
      <c r="N435" s="503"/>
      <c r="O435" s="503"/>
      <c r="P435" s="503"/>
      <c r="Q435" s="503"/>
      <c r="R435" s="503"/>
      <c r="S435" s="503"/>
      <c r="T435" s="503"/>
      <c r="U435" s="503"/>
      <c r="V435" s="503"/>
      <c r="W435" s="503"/>
      <c r="X435" s="503"/>
      <c r="Y435" s="503"/>
      <c r="Z435" s="503"/>
    </row>
    <row r="436" spans="1:26" ht="13.5" customHeight="1">
      <c r="A436" s="503"/>
      <c r="B436" s="503"/>
      <c r="C436" s="503"/>
      <c r="D436" s="503"/>
      <c r="E436" s="503"/>
      <c r="F436" s="503"/>
      <c r="G436" s="503"/>
      <c r="H436" s="503"/>
      <c r="I436" s="503"/>
      <c r="J436" s="503"/>
      <c r="K436" s="503"/>
      <c r="L436" s="503"/>
      <c r="M436" s="503"/>
      <c r="N436" s="503"/>
      <c r="O436" s="503"/>
      <c r="P436" s="503"/>
      <c r="Q436" s="503"/>
      <c r="R436" s="503"/>
      <c r="S436" s="503"/>
      <c r="T436" s="503"/>
      <c r="U436" s="503"/>
      <c r="V436" s="503"/>
      <c r="W436" s="503"/>
      <c r="X436" s="503"/>
      <c r="Y436" s="503"/>
      <c r="Z436" s="503"/>
    </row>
    <row r="437" spans="1:26" ht="13.5" customHeight="1">
      <c r="A437" s="503"/>
      <c r="B437" s="503"/>
      <c r="C437" s="503"/>
      <c r="D437" s="503"/>
      <c r="E437" s="503"/>
      <c r="F437" s="503"/>
      <c r="G437" s="503"/>
      <c r="H437" s="503"/>
      <c r="I437" s="503"/>
      <c r="J437" s="503"/>
      <c r="K437" s="503"/>
      <c r="L437" s="503"/>
      <c r="M437" s="503"/>
      <c r="N437" s="503"/>
      <c r="O437" s="503"/>
      <c r="P437" s="503"/>
      <c r="Q437" s="503"/>
      <c r="R437" s="503"/>
      <c r="S437" s="503"/>
      <c r="T437" s="503"/>
      <c r="U437" s="503"/>
      <c r="V437" s="503"/>
      <c r="W437" s="503"/>
      <c r="X437" s="503"/>
      <c r="Y437" s="503"/>
      <c r="Z437" s="503"/>
    </row>
    <row r="438" spans="1:26" ht="13.5" customHeight="1">
      <c r="A438" s="503"/>
      <c r="B438" s="503"/>
      <c r="C438" s="503"/>
      <c r="D438" s="503"/>
      <c r="E438" s="503"/>
      <c r="F438" s="503"/>
      <c r="G438" s="503"/>
      <c r="H438" s="503"/>
      <c r="I438" s="503"/>
      <c r="J438" s="503"/>
      <c r="K438" s="503"/>
      <c r="L438" s="503"/>
      <c r="M438" s="503"/>
      <c r="N438" s="503"/>
      <c r="O438" s="503"/>
      <c r="P438" s="503"/>
      <c r="Q438" s="503"/>
      <c r="R438" s="503"/>
      <c r="S438" s="503"/>
      <c r="T438" s="503"/>
      <c r="U438" s="503"/>
      <c r="V438" s="503"/>
      <c r="W438" s="503"/>
      <c r="X438" s="503"/>
      <c r="Y438" s="503"/>
      <c r="Z438" s="503"/>
    </row>
    <row r="439" spans="1:26" ht="13.5" customHeight="1">
      <c r="A439" s="503"/>
      <c r="B439" s="503"/>
      <c r="C439" s="503"/>
      <c r="D439" s="503"/>
      <c r="E439" s="503"/>
      <c r="F439" s="503"/>
      <c r="G439" s="503"/>
      <c r="H439" s="503"/>
      <c r="I439" s="503"/>
      <c r="J439" s="503"/>
      <c r="K439" s="503"/>
      <c r="L439" s="503"/>
      <c r="M439" s="503"/>
      <c r="N439" s="503"/>
      <c r="O439" s="503"/>
      <c r="P439" s="503"/>
      <c r="Q439" s="503"/>
      <c r="R439" s="503"/>
      <c r="S439" s="503"/>
      <c r="T439" s="503"/>
      <c r="U439" s="503"/>
      <c r="V439" s="503"/>
      <c r="W439" s="503"/>
      <c r="X439" s="503"/>
      <c r="Y439" s="503"/>
      <c r="Z439" s="503"/>
    </row>
    <row r="440" spans="1:26" ht="13.5" customHeight="1">
      <c r="A440" s="503"/>
      <c r="B440" s="503"/>
      <c r="C440" s="503"/>
      <c r="D440" s="503"/>
      <c r="E440" s="503"/>
      <c r="F440" s="503"/>
      <c r="G440" s="503"/>
      <c r="H440" s="503"/>
      <c r="I440" s="503"/>
      <c r="J440" s="503"/>
      <c r="K440" s="503"/>
      <c r="L440" s="503"/>
      <c r="M440" s="503"/>
      <c r="N440" s="503"/>
      <c r="O440" s="503"/>
      <c r="P440" s="503"/>
      <c r="Q440" s="503"/>
      <c r="R440" s="503"/>
      <c r="S440" s="503"/>
      <c r="T440" s="503"/>
      <c r="U440" s="503"/>
      <c r="V440" s="503"/>
      <c r="W440" s="503"/>
      <c r="X440" s="503"/>
      <c r="Y440" s="503"/>
      <c r="Z440" s="503"/>
    </row>
    <row r="441" spans="1:26" ht="13.5" customHeight="1">
      <c r="A441" s="503"/>
      <c r="B441" s="503"/>
      <c r="C441" s="503"/>
      <c r="D441" s="503"/>
      <c r="E441" s="503"/>
      <c r="F441" s="503"/>
      <c r="G441" s="503"/>
      <c r="H441" s="503"/>
      <c r="I441" s="503"/>
      <c r="J441" s="503"/>
      <c r="K441" s="503"/>
      <c r="L441" s="503"/>
      <c r="M441" s="503"/>
      <c r="N441" s="503"/>
      <c r="O441" s="503"/>
      <c r="P441" s="503"/>
      <c r="Q441" s="503"/>
      <c r="R441" s="503"/>
      <c r="S441" s="503"/>
      <c r="T441" s="503"/>
      <c r="U441" s="503"/>
      <c r="V441" s="503"/>
      <c r="W441" s="503"/>
      <c r="X441" s="503"/>
      <c r="Y441" s="503"/>
      <c r="Z441" s="503"/>
    </row>
    <row r="442" spans="1:26" ht="13.5" customHeight="1">
      <c r="A442" s="503"/>
      <c r="B442" s="503"/>
      <c r="C442" s="503"/>
      <c r="D442" s="503"/>
      <c r="E442" s="503"/>
      <c r="F442" s="503"/>
      <c r="G442" s="503"/>
      <c r="H442" s="503"/>
      <c r="I442" s="503"/>
      <c r="J442" s="503"/>
      <c r="K442" s="503"/>
      <c r="L442" s="503"/>
      <c r="M442" s="503"/>
      <c r="N442" s="503"/>
      <c r="O442" s="503"/>
      <c r="P442" s="503"/>
      <c r="Q442" s="503"/>
      <c r="R442" s="503"/>
      <c r="S442" s="503"/>
      <c r="T442" s="503"/>
      <c r="U442" s="503"/>
      <c r="V442" s="503"/>
      <c r="W442" s="503"/>
      <c r="X442" s="503"/>
      <c r="Y442" s="503"/>
      <c r="Z442" s="503"/>
    </row>
    <row r="443" spans="1:26" ht="13.5" customHeight="1">
      <c r="A443" s="503"/>
      <c r="B443" s="503"/>
      <c r="C443" s="503"/>
      <c r="D443" s="503"/>
      <c r="E443" s="503"/>
      <c r="F443" s="503"/>
      <c r="G443" s="503"/>
      <c r="H443" s="503"/>
      <c r="I443" s="503"/>
      <c r="J443" s="503"/>
      <c r="K443" s="503"/>
      <c r="L443" s="503"/>
      <c r="M443" s="503"/>
      <c r="N443" s="503"/>
      <c r="O443" s="503"/>
      <c r="P443" s="503"/>
      <c r="Q443" s="503"/>
      <c r="R443" s="503"/>
      <c r="S443" s="503"/>
      <c r="T443" s="503"/>
      <c r="U443" s="503"/>
      <c r="V443" s="503"/>
      <c r="W443" s="503"/>
      <c r="X443" s="503"/>
      <c r="Y443" s="503"/>
      <c r="Z443" s="503"/>
    </row>
    <row r="444" spans="1:26" ht="13.5" customHeight="1">
      <c r="A444" s="503"/>
      <c r="B444" s="503"/>
      <c r="C444" s="503"/>
      <c r="D444" s="503"/>
      <c r="E444" s="503"/>
      <c r="F444" s="503"/>
      <c r="G444" s="503"/>
      <c r="H444" s="503"/>
      <c r="I444" s="503"/>
      <c r="J444" s="503"/>
      <c r="K444" s="503"/>
      <c r="L444" s="503"/>
      <c r="M444" s="503"/>
      <c r="N444" s="503"/>
      <c r="O444" s="503"/>
      <c r="P444" s="503"/>
      <c r="Q444" s="503"/>
      <c r="R444" s="503"/>
      <c r="S444" s="503"/>
      <c r="T444" s="503"/>
      <c r="U444" s="503"/>
      <c r="V444" s="503"/>
      <c r="W444" s="503"/>
      <c r="X444" s="503"/>
      <c r="Y444" s="503"/>
      <c r="Z444" s="503"/>
    </row>
    <row r="445" spans="1:26" ht="13.5" customHeight="1">
      <c r="A445" s="503"/>
      <c r="B445" s="503"/>
      <c r="C445" s="503"/>
      <c r="D445" s="503"/>
      <c r="E445" s="503"/>
      <c r="F445" s="503"/>
      <c r="G445" s="503"/>
      <c r="H445" s="503"/>
      <c r="I445" s="503"/>
      <c r="J445" s="503"/>
      <c r="K445" s="503"/>
      <c r="L445" s="503"/>
      <c r="M445" s="503"/>
      <c r="N445" s="503"/>
      <c r="O445" s="503"/>
      <c r="P445" s="503"/>
      <c r="Q445" s="503"/>
      <c r="R445" s="503"/>
      <c r="S445" s="503"/>
      <c r="T445" s="503"/>
      <c r="U445" s="503"/>
      <c r="V445" s="503"/>
      <c r="W445" s="503"/>
      <c r="X445" s="503"/>
      <c r="Y445" s="503"/>
      <c r="Z445" s="503"/>
    </row>
    <row r="446" spans="1:26" ht="13.5" customHeight="1">
      <c r="A446" s="503"/>
      <c r="B446" s="503"/>
      <c r="C446" s="503"/>
      <c r="D446" s="503"/>
      <c r="E446" s="503"/>
      <c r="F446" s="503"/>
      <c r="G446" s="503"/>
      <c r="H446" s="503"/>
      <c r="I446" s="503"/>
      <c r="J446" s="503"/>
      <c r="K446" s="503"/>
      <c r="L446" s="503"/>
      <c r="M446" s="503"/>
      <c r="N446" s="503"/>
      <c r="O446" s="503"/>
      <c r="P446" s="503"/>
      <c r="Q446" s="503"/>
      <c r="R446" s="503"/>
      <c r="S446" s="503"/>
      <c r="T446" s="503"/>
      <c r="U446" s="503"/>
      <c r="V446" s="503"/>
      <c r="W446" s="503"/>
      <c r="X446" s="503"/>
      <c r="Y446" s="503"/>
      <c r="Z446" s="503"/>
    </row>
    <row r="447" spans="1:26" ht="13.5" customHeight="1">
      <c r="A447" s="503"/>
      <c r="B447" s="503"/>
      <c r="C447" s="503"/>
      <c r="D447" s="503"/>
      <c r="E447" s="503"/>
      <c r="F447" s="503"/>
      <c r="G447" s="503"/>
      <c r="H447" s="503"/>
      <c r="I447" s="503"/>
      <c r="J447" s="503"/>
      <c r="K447" s="503"/>
      <c r="L447" s="503"/>
      <c r="M447" s="503"/>
      <c r="N447" s="503"/>
      <c r="O447" s="503"/>
      <c r="P447" s="503"/>
      <c r="Q447" s="503"/>
      <c r="R447" s="503"/>
      <c r="S447" s="503"/>
      <c r="T447" s="503"/>
      <c r="U447" s="503"/>
      <c r="V447" s="503"/>
      <c r="W447" s="503"/>
      <c r="X447" s="503"/>
      <c r="Y447" s="503"/>
      <c r="Z447" s="503"/>
    </row>
    <row r="448" spans="1:26" ht="13.5" customHeight="1">
      <c r="A448" s="503"/>
      <c r="B448" s="503"/>
      <c r="C448" s="503"/>
      <c r="D448" s="503"/>
      <c r="E448" s="503"/>
      <c r="F448" s="503"/>
      <c r="G448" s="503"/>
      <c r="H448" s="503"/>
      <c r="I448" s="503"/>
      <c r="J448" s="503"/>
      <c r="K448" s="503"/>
      <c r="L448" s="503"/>
      <c r="M448" s="503"/>
      <c r="N448" s="503"/>
      <c r="O448" s="503"/>
      <c r="P448" s="503"/>
      <c r="Q448" s="503"/>
      <c r="R448" s="503"/>
      <c r="S448" s="503"/>
      <c r="T448" s="503"/>
      <c r="U448" s="503"/>
      <c r="V448" s="503"/>
      <c r="W448" s="503"/>
      <c r="X448" s="503"/>
      <c r="Y448" s="503"/>
      <c r="Z448" s="503"/>
    </row>
    <row r="449" spans="1:26" ht="13.5" customHeight="1">
      <c r="A449" s="503"/>
      <c r="B449" s="503"/>
      <c r="C449" s="503"/>
      <c r="D449" s="503"/>
      <c r="E449" s="503"/>
      <c r="F449" s="503"/>
      <c r="G449" s="503"/>
      <c r="H449" s="503"/>
      <c r="I449" s="503"/>
      <c r="J449" s="503"/>
      <c r="K449" s="503"/>
      <c r="L449" s="503"/>
      <c r="M449" s="503"/>
      <c r="N449" s="503"/>
      <c r="O449" s="503"/>
      <c r="P449" s="503"/>
      <c r="Q449" s="503"/>
      <c r="R449" s="503"/>
      <c r="S449" s="503"/>
      <c r="T449" s="503"/>
      <c r="U449" s="503"/>
      <c r="V449" s="503"/>
      <c r="W449" s="503"/>
      <c r="X449" s="503"/>
      <c r="Y449" s="503"/>
      <c r="Z449" s="503"/>
    </row>
    <row r="450" spans="1:26" ht="13.5" customHeight="1">
      <c r="A450" s="503"/>
      <c r="B450" s="503"/>
      <c r="C450" s="503"/>
      <c r="D450" s="503"/>
      <c r="E450" s="503"/>
      <c r="F450" s="503"/>
      <c r="G450" s="503"/>
      <c r="H450" s="503"/>
      <c r="I450" s="503"/>
      <c r="J450" s="503"/>
      <c r="K450" s="503"/>
      <c r="L450" s="503"/>
      <c r="M450" s="503"/>
      <c r="N450" s="503"/>
      <c r="O450" s="503"/>
      <c r="P450" s="503"/>
      <c r="Q450" s="503"/>
      <c r="R450" s="503"/>
      <c r="S450" s="503"/>
      <c r="T450" s="503"/>
      <c r="U450" s="503"/>
      <c r="V450" s="503"/>
      <c r="W450" s="503"/>
      <c r="X450" s="503"/>
      <c r="Y450" s="503"/>
      <c r="Z450" s="503"/>
    </row>
    <row r="451" spans="1:26" ht="13.5" customHeight="1">
      <c r="A451" s="503"/>
      <c r="B451" s="503"/>
      <c r="C451" s="503"/>
      <c r="D451" s="503"/>
      <c r="E451" s="503"/>
      <c r="F451" s="503"/>
      <c r="G451" s="503"/>
      <c r="H451" s="503"/>
      <c r="I451" s="503"/>
      <c r="J451" s="503"/>
      <c r="K451" s="503"/>
      <c r="L451" s="503"/>
      <c r="M451" s="503"/>
      <c r="N451" s="503"/>
      <c r="O451" s="503"/>
      <c r="P451" s="503"/>
      <c r="Q451" s="503"/>
      <c r="R451" s="503"/>
      <c r="S451" s="503"/>
      <c r="T451" s="503"/>
      <c r="U451" s="503"/>
      <c r="V451" s="503"/>
      <c r="W451" s="503"/>
      <c r="X451" s="503"/>
      <c r="Y451" s="503"/>
      <c r="Z451" s="503"/>
    </row>
    <row r="452" spans="1:26" ht="13.5" customHeight="1">
      <c r="A452" s="503"/>
      <c r="B452" s="503"/>
      <c r="C452" s="503"/>
      <c r="D452" s="503"/>
      <c r="E452" s="503"/>
      <c r="F452" s="503"/>
      <c r="G452" s="503"/>
      <c r="H452" s="503"/>
      <c r="I452" s="503"/>
      <c r="J452" s="503"/>
      <c r="K452" s="503"/>
      <c r="L452" s="503"/>
      <c r="M452" s="503"/>
      <c r="N452" s="503"/>
      <c r="O452" s="503"/>
      <c r="P452" s="503"/>
      <c r="Q452" s="503"/>
      <c r="R452" s="503"/>
      <c r="S452" s="503"/>
      <c r="T452" s="503"/>
      <c r="U452" s="503"/>
      <c r="V452" s="503"/>
      <c r="W452" s="503"/>
      <c r="X452" s="503"/>
      <c r="Y452" s="503"/>
      <c r="Z452" s="503"/>
    </row>
    <row r="453" spans="1:26" ht="13.5" customHeight="1">
      <c r="A453" s="503"/>
      <c r="B453" s="503"/>
      <c r="C453" s="503"/>
      <c r="D453" s="503"/>
      <c r="E453" s="503"/>
      <c r="F453" s="503"/>
      <c r="G453" s="503"/>
      <c r="H453" s="503"/>
      <c r="I453" s="503"/>
      <c r="J453" s="503"/>
      <c r="K453" s="503"/>
      <c r="L453" s="503"/>
      <c r="M453" s="503"/>
      <c r="N453" s="503"/>
      <c r="O453" s="503"/>
      <c r="P453" s="503"/>
      <c r="Q453" s="503"/>
      <c r="R453" s="503"/>
      <c r="S453" s="503"/>
      <c r="T453" s="503"/>
      <c r="U453" s="503"/>
      <c r="V453" s="503"/>
      <c r="W453" s="503"/>
      <c r="X453" s="503"/>
      <c r="Y453" s="503"/>
      <c r="Z453" s="503"/>
    </row>
    <row r="454" spans="1:26" ht="13.5" customHeight="1">
      <c r="A454" s="503"/>
      <c r="B454" s="503"/>
      <c r="C454" s="503"/>
      <c r="D454" s="503"/>
      <c r="E454" s="503"/>
      <c r="F454" s="503"/>
      <c r="G454" s="503"/>
      <c r="H454" s="503"/>
      <c r="I454" s="503"/>
      <c r="J454" s="503"/>
      <c r="K454" s="503"/>
      <c r="L454" s="503"/>
      <c r="M454" s="503"/>
      <c r="N454" s="503"/>
      <c r="O454" s="503"/>
      <c r="P454" s="503"/>
      <c r="Q454" s="503"/>
      <c r="R454" s="503"/>
      <c r="S454" s="503"/>
      <c r="T454" s="503"/>
      <c r="U454" s="503"/>
      <c r="V454" s="503"/>
      <c r="W454" s="503"/>
      <c r="X454" s="503"/>
      <c r="Y454" s="503"/>
      <c r="Z454" s="503"/>
    </row>
    <row r="455" spans="1:26" ht="13.5" customHeight="1">
      <c r="A455" s="503"/>
      <c r="B455" s="503"/>
      <c r="C455" s="503"/>
      <c r="D455" s="503"/>
      <c r="E455" s="503"/>
      <c r="F455" s="503"/>
      <c r="G455" s="503"/>
      <c r="H455" s="503"/>
      <c r="I455" s="503"/>
      <c r="J455" s="503"/>
      <c r="K455" s="503"/>
      <c r="L455" s="503"/>
      <c r="M455" s="503"/>
      <c r="N455" s="503"/>
      <c r="O455" s="503"/>
      <c r="P455" s="503"/>
      <c r="Q455" s="503"/>
      <c r="R455" s="503"/>
      <c r="S455" s="503"/>
      <c r="T455" s="503"/>
      <c r="U455" s="503"/>
      <c r="V455" s="503"/>
      <c r="W455" s="503"/>
      <c r="X455" s="503"/>
      <c r="Y455" s="503"/>
      <c r="Z455" s="503"/>
    </row>
    <row r="456" spans="1:26" ht="13.5" customHeight="1">
      <c r="A456" s="503"/>
      <c r="B456" s="503"/>
      <c r="C456" s="503"/>
      <c r="D456" s="503"/>
      <c r="E456" s="503"/>
      <c r="F456" s="503"/>
      <c r="G456" s="503"/>
      <c r="H456" s="503"/>
      <c r="I456" s="503"/>
      <c r="J456" s="503"/>
      <c r="K456" s="503"/>
      <c r="L456" s="503"/>
      <c r="M456" s="503"/>
      <c r="N456" s="503"/>
      <c r="O456" s="503"/>
      <c r="P456" s="503"/>
      <c r="Q456" s="503"/>
      <c r="R456" s="503"/>
      <c r="S456" s="503"/>
      <c r="T456" s="503"/>
      <c r="U456" s="503"/>
      <c r="V456" s="503"/>
      <c r="W456" s="503"/>
      <c r="X456" s="503"/>
      <c r="Y456" s="503"/>
      <c r="Z456" s="503"/>
    </row>
    <row r="457" spans="1:26" ht="13.5" customHeight="1">
      <c r="A457" s="503"/>
      <c r="B457" s="503"/>
      <c r="C457" s="503"/>
      <c r="D457" s="503"/>
      <c r="E457" s="503"/>
      <c r="F457" s="503"/>
      <c r="G457" s="503"/>
      <c r="H457" s="503"/>
      <c r="I457" s="503"/>
      <c r="J457" s="503"/>
      <c r="K457" s="503"/>
      <c r="L457" s="503"/>
      <c r="M457" s="503"/>
      <c r="N457" s="503"/>
      <c r="O457" s="503"/>
      <c r="P457" s="503"/>
      <c r="Q457" s="503"/>
      <c r="R457" s="503"/>
      <c r="S457" s="503"/>
      <c r="T457" s="503"/>
      <c r="U457" s="503"/>
      <c r="V457" s="503"/>
      <c r="W457" s="503"/>
      <c r="X457" s="503"/>
      <c r="Y457" s="503"/>
      <c r="Z457" s="503"/>
    </row>
    <row r="458" spans="1:26" ht="13.5" customHeight="1">
      <c r="A458" s="503"/>
      <c r="B458" s="503"/>
      <c r="C458" s="503"/>
      <c r="D458" s="503"/>
      <c r="E458" s="503"/>
      <c r="F458" s="503"/>
      <c r="G458" s="503"/>
      <c r="H458" s="503"/>
      <c r="I458" s="503"/>
      <c r="J458" s="503"/>
      <c r="K458" s="503"/>
      <c r="L458" s="503"/>
      <c r="M458" s="503"/>
      <c r="N458" s="503"/>
      <c r="O458" s="503"/>
      <c r="P458" s="503"/>
      <c r="Q458" s="503"/>
      <c r="R458" s="503"/>
      <c r="S458" s="503"/>
      <c r="T458" s="503"/>
      <c r="U458" s="503"/>
      <c r="V458" s="503"/>
      <c r="W458" s="503"/>
      <c r="X458" s="503"/>
      <c r="Y458" s="503"/>
      <c r="Z458" s="503"/>
    </row>
    <row r="459" spans="1:26" ht="13.5" customHeight="1">
      <c r="A459" s="503"/>
      <c r="B459" s="503"/>
      <c r="C459" s="503"/>
      <c r="D459" s="503"/>
      <c r="E459" s="503"/>
      <c r="F459" s="503"/>
      <c r="G459" s="503"/>
      <c r="H459" s="503"/>
      <c r="I459" s="503"/>
      <c r="J459" s="503"/>
      <c r="K459" s="503"/>
      <c r="L459" s="503"/>
      <c r="M459" s="503"/>
      <c r="N459" s="503"/>
      <c r="O459" s="503"/>
      <c r="P459" s="503"/>
      <c r="Q459" s="503"/>
      <c r="R459" s="503"/>
      <c r="S459" s="503"/>
      <c r="T459" s="503"/>
      <c r="U459" s="503"/>
      <c r="V459" s="503"/>
      <c r="W459" s="503"/>
      <c r="X459" s="503"/>
      <c r="Y459" s="503"/>
      <c r="Z459" s="503"/>
    </row>
    <row r="460" spans="1:26" ht="13.5" customHeight="1">
      <c r="A460" s="503"/>
      <c r="B460" s="503"/>
      <c r="C460" s="503"/>
      <c r="D460" s="503"/>
      <c r="E460" s="503"/>
      <c r="F460" s="503"/>
      <c r="G460" s="503"/>
      <c r="H460" s="503"/>
      <c r="I460" s="503"/>
      <c r="J460" s="503"/>
      <c r="K460" s="503"/>
      <c r="L460" s="503"/>
      <c r="M460" s="503"/>
      <c r="N460" s="503"/>
      <c r="O460" s="503"/>
      <c r="P460" s="503"/>
      <c r="Q460" s="503"/>
      <c r="R460" s="503"/>
      <c r="S460" s="503"/>
      <c r="T460" s="503"/>
      <c r="U460" s="503"/>
      <c r="V460" s="503"/>
      <c r="W460" s="503"/>
      <c r="X460" s="503"/>
      <c r="Y460" s="503"/>
      <c r="Z460" s="503"/>
    </row>
    <row r="461" spans="1:26" ht="13.5" customHeight="1">
      <c r="A461" s="503"/>
      <c r="B461" s="503"/>
      <c r="C461" s="503"/>
      <c r="D461" s="503"/>
      <c r="E461" s="503"/>
      <c r="F461" s="503"/>
      <c r="G461" s="503"/>
      <c r="H461" s="503"/>
      <c r="I461" s="503"/>
      <c r="J461" s="503"/>
      <c r="K461" s="503"/>
      <c r="L461" s="503"/>
      <c r="M461" s="503"/>
      <c r="N461" s="503"/>
      <c r="O461" s="503"/>
      <c r="P461" s="503"/>
      <c r="Q461" s="503"/>
      <c r="R461" s="503"/>
      <c r="S461" s="503"/>
      <c r="T461" s="503"/>
      <c r="U461" s="503"/>
      <c r="V461" s="503"/>
      <c r="W461" s="503"/>
      <c r="X461" s="503"/>
      <c r="Y461" s="503"/>
      <c r="Z461" s="503"/>
    </row>
    <row r="462" spans="1:26" ht="13.5" customHeight="1">
      <c r="A462" s="503"/>
      <c r="B462" s="503"/>
      <c r="C462" s="503"/>
      <c r="D462" s="503"/>
      <c r="E462" s="503"/>
      <c r="F462" s="503"/>
      <c r="G462" s="503"/>
      <c r="H462" s="503"/>
      <c r="I462" s="503"/>
      <c r="J462" s="503"/>
      <c r="K462" s="503"/>
      <c r="L462" s="503"/>
      <c r="M462" s="503"/>
      <c r="N462" s="503"/>
      <c r="O462" s="503"/>
      <c r="P462" s="503"/>
      <c r="Q462" s="503"/>
      <c r="R462" s="503"/>
      <c r="S462" s="503"/>
      <c r="T462" s="503"/>
      <c r="U462" s="503"/>
      <c r="V462" s="503"/>
      <c r="W462" s="503"/>
      <c r="X462" s="503"/>
      <c r="Y462" s="503"/>
      <c r="Z462" s="503"/>
    </row>
    <row r="463" spans="1:26" ht="13.5" customHeight="1">
      <c r="A463" s="503"/>
      <c r="B463" s="503"/>
      <c r="C463" s="503"/>
      <c r="D463" s="503"/>
      <c r="E463" s="503"/>
      <c r="F463" s="503"/>
      <c r="G463" s="503"/>
      <c r="H463" s="503"/>
      <c r="I463" s="503"/>
      <c r="J463" s="503"/>
      <c r="K463" s="503"/>
      <c r="L463" s="503"/>
      <c r="M463" s="503"/>
      <c r="N463" s="503"/>
      <c r="O463" s="503"/>
      <c r="P463" s="503"/>
      <c r="Q463" s="503"/>
      <c r="R463" s="503"/>
      <c r="S463" s="503"/>
      <c r="T463" s="503"/>
      <c r="U463" s="503"/>
      <c r="V463" s="503"/>
      <c r="W463" s="503"/>
      <c r="X463" s="503"/>
      <c r="Y463" s="503"/>
      <c r="Z463" s="503"/>
    </row>
    <row r="464" spans="1:26" ht="13.5" customHeight="1">
      <c r="A464" s="503"/>
      <c r="B464" s="503"/>
      <c r="C464" s="503"/>
      <c r="D464" s="503"/>
      <c r="E464" s="503"/>
      <c r="F464" s="503"/>
      <c r="G464" s="503"/>
      <c r="H464" s="503"/>
      <c r="I464" s="503"/>
      <c r="J464" s="503"/>
      <c r="K464" s="503"/>
      <c r="L464" s="503"/>
      <c r="M464" s="503"/>
      <c r="N464" s="503"/>
      <c r="O464" s="503"/>
      <c r="P464" s="503"/>
      <c r="Q464" s="503"/>
      <c r="R464" s="503"/>
      <c r="S464" s="503"/>
      <c r="T464" s="503"/>
      <c r="U464" s="503"/>
      <c r="V464" s="503"/>
      <c r="W464" s="503"/>
      <c r="X464" s="503"/>
      <c r="Y464" s="503"/>
      <c r="Z464" s="503"/>
    </row>
    <row r="465" spans="1:26" ht="13.5" customHeight="1">
      <c r="A465" s="503"/>
      <c r="B465" s="503"/>
      <c r="C465" s="503"/>
      <c r="D465" s="503"/>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row>
    <row r="466" spans="1:26" ht="13.5" customHeight="1">
      <c r="A466" s="503"/>
      <c r="B466" s="503"/>
      <c r="C466" s="503"/>
      <c r="D466" s="503"/>
      <c r="E466" s="503"/>
      <c r="F466" s="503"/>
      <c r="G466" s="503"/>
      <c r="H466" s="503"/>
      <c r="I466" s="503"/>
      <c r="J466" s="503"/>
      <c r="K466" s="503"/>
      <c r="L466" s="503"/>
      <c r="M466" s="503"/>
      <c r="N466" s="503"/>
      <c r="O466" s="503"/>
      <c r="P466" s="503"/>
      <c r="Q466" s="503"/>
      <c r="R466" s="503"/>
      <c r="S466" s="503"/>
      <c r="T466" s="503"/>
      <c r="U466" s="503"/>
      <c r="V466" s="503"/>
      <c r="W466" s="503"/>
      <c r="X466" s="503"/>
      <c r="Y466" s="503"/>
      <c r="Z466" s="503"/>
    </row>
    <row r="467" spans="1:26" ht="13.5" customHeight="1">
      <c r="A467" s="503"/>
      <c r="B467" s="503"/>
      <c r="C467" s="503"/>
      <c r="D467" s="503"/>
      <c r="E467" s="503"/>
      <c r="F467" s="503"/>
      <c r="G467" s="503"/>
      <c r="H467" s="503"/>
      <c r="I467" s="503"/>
      <c r="J467" s="503"/>
      <c r="K467" s="503"/>
      <c r="L467" s="503"/>
      <c r="M467" s="503"/>
      <c r="N467" s="503"/>
      <c r="O467" s="503"/>
      <c r="P467" s="503"/>
      <c r="Q467" s="503"/>
      <c r="R467" s="503"/>
      <c r="S467" s="503"/>
      <c r="T467" s="503"/>
      <c r="U467" s="503"/>
      <c r="V467" s="503"/>
      <c r="W467" s="503"/>
      <c r="X467" s="503"/>
      <c r="Y467" s="503"/>
      <c r="Z467" s="503"/>
    </row>
    <row r="468" spans="1:26" ht="13.5" customHeight="1">
      <c r="A468" s="503"/>
      <c r="B468" s="503"/>
      <c r="C468" s="503"/>
      <c r="D468" s="503"/>
      <c r="E468" s="503"/>
      <c r="F468" s="503"/>
      <c r="G468" s="503"/>
      <c r="H468" s="503"/>
      <c r="I468" s="503"/>
      <c r="J468" s="503"/>
      <c r="K468" s="503"/>
      <c r="L468" s="503"/>
      <c r="M468" s="503"/>
      <c r="N468" s="503"/>
      <c r="O468" s="503"/>
      <c r="P468" s="503"/>
      <c r="Q468" s="503"/>
      <c r="R468" s="503"/>
      <c r="S468" s="503"/>
      <c r="T468" s="503"/>
      <c r="U468" s="503"/>
      <c r="V468" s="503"/>
      <c r="W468" s="503"/>
      <c r="X468" s="503"/>
      <c r="Y468" s="503"/>
      <c r="Z468" s="503"/>
    </row>
    <row r="469" spans="1:26" ht="13.5" customHeight="1">
      <c r="A469" s="503"/>
      <c r="B469" s="503"/>
      <c r="C469" s="503"/>
      <c r="D469" s="503"/>
      <c r="E469" s="503"/>
      <c r="F469" s="503"/>
      <c r="G469" s="503"/>
      <c r="H469" s="503"/>
      <c r="I469" s="503"/>
      <c r="J469" s="503"/>
      <c r="K469" s="503"/>
      <c r="L469" s="503"/>
      <c r="M469" s="503"/>
      <c r="N469" s="503"/>
      <c r="O469" s="503"/>
      <c r="P469" s="503"/>
      <c r="Q469" s="503"/>
      <c r="R469" s="503"/>
      <c r="S469" s="503"/>
      <c r="T469" s="503"/>
      <c r="U469" s="503"/>
      <c r="V469" s="503"/>
      <c r="W469" s="503"/>
      <c r="X469" s="503"/>
      <c r="Y469" s="503"/>
      <c r="Z469" s="503"/>
    </row>
    <row r="470" spans="1:26" ht="13.5" customHeight="1">
      <c r="A470" s="503"/>
      <c r="B470" s="503"/>
      <c r="C470" s="503"/>
      <c r="D470" s="503"/>
      <c r="E470" s="503"/>
      <c r="F470" s="503"/>
      <c r="G470" s="503"/>
      <c r="H470" s="503"/>
      <c r="I470" s="503"/>
      <c r="J470" s="503"/>
      <c r="K470" s="503"/>
      <c r="L470" s="503"/>
      <c r="M470" s="503"/>
      <c r="N470" s="503"/>
      <c r="O470" s="503"/>
      <c r="P470" s="503"/>
      <c r="Q470" s="503"/>
      <c r="R470" s="503"/>
      <c r="S470" s="503"/>
      <c r="T470" s="503"/>
      <c r="U470" s="503"/>
      <c r="V470" s="503"/>
      <c r="W470" s="503"/>
      <c r="X470" s="503"/>
      <c r="Y470" s="503"/>
      <c r="Z470" s="503"/>
    </row>
    <row r="471" spans="1:26" ht="13.5" customHeight="1">
      <c r="A471" s="503"/>
      <c r="B471" s="503"/>
      <c r="C471" s="503"/>
      <c r="D471" s="503"/>
      <c r="E471" s="503"/>
      <c r="F471" s="503"/>
      <c r="G471" s="503"/>
      <c r="H471" s="503"/>
      <c r="I471" s="503"/>
      <c r="J471" s="503"/>
      <c r="K471" s="503"/>
      <c r="L471" s="503"/>
      <c r="M471" s="503"/>
      <c r="N471" s="503"/>
      <c r="O471" s="503"/>
      <c r="P471" s="503"/>
      <c r="Q471" s="503"/>
      <c r="R471" s="503"/>
      <c r="S471" s="503"/>
      <c r="T471" s="503"/>
      <c r="U471" s="503"/>
      <c r="V471" s="503"/>
      <c r="W471" s="503"/>
      <c r="X471" s="503"/>
      <c r="Y471" s="503"/>
      <c r="Z471" s="503"/>
    </row>
    <row r="472" spans="1:26" ht="13.5" customHeight="1">
      <c r="A472" s="503"/>
      <c r="B472" s="503"/>
      <c r="C472" s="503"/>
      <c r="D472" s="503"/>
      <c r="E472" s="503"/>
      <c r="F472" s="503"/>
      <c r="G472" s="503"/>
      <c r="H472" s="503"/>
      <c r="I472" s="503"/>
      <c r="J472" s="503"/>
      <c r="K472" s="503"/>
      <c r="L472" s="503"/>
      <c r="M472" s="503"/>
      <c r="N472" s="503"/>
      <c r="O472" s="503"/>
      <c r="P472" s="503"/>
      <c r="Q472" s="503"/>
      <c r="R472" s="503"/>
      <c r="S472" s="503"/>
      <c r="T472" s="503"/>
      <c r="U472" s="503"/>
      <c r="V472" s="503"/>
      <c r="W472" s="503"/>
      <c r="X472" s="503"/>
      <c r="Y472" s="503"/>
      <c r="Z472" s="503"/>
    </row>
    <row r="473" spans="1:26" ht="13.5" customHeight="1">
      <c r="A473" s="503"/>
      <c r="B473" s="503"/>
      <c r="C473" s="503"/>
      <c r="D473" s="503"/>
      <c r="E473" s="503"/>
      <c r="F473" s="503"/>
      <c r="G473" s="503"/>
      <c r="H473" s="503"/>
      <c r="I473" s="503"/>
      <c r="J473" s="503"/>
      <c r="K473" s="503"/>
      <c r="L473" s="503"/>
      <c r="M473" s="503"/>
      <c r="N473" s="503"/>
      <c r="O473" s="503"/>
      <c r="P473" s="503"/>
      <c r="Q473" s="503"/>
      <c r="R473" s="503"/>
      <c r="S473" s="503"/>
      <c r="T473" s="503"/>
      <c r="U473" s="503"/>
      <c r="V473" s="503"/>
      <c r="W473" s="503"/>
      <c r="X473" s="503"/>
      <c r="Y473" s="503"/>
      <c r="Z473" s="503"/>
    </row>
    <row r="474" spans="1:26" ht="13.5" customHeight="1">
      <c r="A474" s="503"/>
      <c r="B474" s="503"/>
      <c r="C474" s="503"/>
      <c r="D474" s="503"/>
      <c r="E474" s="503"/>
      <c r="F474" s="503"/>
      <c r="G474" s="503"/>
      <c r="H474" s="503"/>
      <c r="I474" s="503"/>
      <c r="J474" s="503"/>
      <c r="K474" s="503"/>
      <c r="L474" s="503"/>
      <c r="M474" s="503"/>
      <c r="N474" s="503"/>
      <c r="O474" s="503"/>
      <c r="P474" s="503"/>
      <c r="Q474" s="503"/>
      <c r="R474" s="503"/>
      <c r="S474" s="503"/>
      <c r="T474" s="503"/>
      <c r="U474" s="503"/>
      <c r="V474" s="503"/>
      <c r="W474" s="503"/>
      <c r="X474" s="503"/>
      <c r="Y474" s="503"/>
      <c r="Z474" s="503"/>
    </row>
    <row r="475" spans="1:26" ht="13.5" customHeight="1">
      <c r="A475" s="503"/>
      <c r="B475" s="503"/>
      <c r="C475" s="503"/>
      <c r="D475" s="503"/>
      <c r="E475" s="503"/>
      <c r="F475" s="503"/>
      <c r="G475" s="503"/>
      <c r="H475" s="503"/>
      <c r="I475" s="503"/>
      <c r="J475" s="503"/>
      <c r="K475" s="503"/>
      <c r="L475" s="503"/>
      <c r="M475" s="503"/>
      <c r="N475" s="503"/>
      <c r="O475" s="503"/>
      <c r="P475" s="503"/>
      <c r="Q475" s="503"/>
      <c r="R475" s="503"/>
      <c r="S475" s="503"/>
      <c r="T475" s="503"/>
      <c r="U475" s="503"/>
      <c r="V475" s="503"/>
      <c r="W475" s="503"/>
      <c r="X475" s="503"/>
      <c r="Y475" s="503"/>
      <c r="Z475" s="503"/>
    </row>
    <row r="476" spans="1:26" ht="13.5" customHeight="1">
      <c r="A476" s="503"/>
      <c r="B476" s="503"/>
      <c r="C476" s="503"/>
      <c r="D476" s="503"/>
      <c r="E476" s="503"/>
      <c r="F476" s="503"/>
      <c r="G476" s="503"/>
      <c r="H476" s="503"/>
      <c r="I476" s="503"/>
      <c r="J476" s="503"/>
      <c r="K476" s="503"/>
      <c r="L476" s="503"/>
      <c r="M476" s="503"/>
      <c r="N476" s="503"/>
      <c r="O476" s="503"/>
      <c r="P476" s="503"/>
      <c r="Q476" s="503"/>
      <c r="R476" s="503"/>
      <c r="S476" s="503"/>
      <c r="T476" s="503"/>
      <c r="U476" s="503"/>
      <c r="V476" s="503"/>
      <c r="W476" s="503"/>
      <c r="X476" s="503"/>
      <c r="Y476" s="503"/>
      <c r="Z476" s="503"/>
    </row>
    <row r="477" spans="1:26" ht="13.5" customHeight="1">
      <c r="A477" s="503"/>
      <c r="B477" s="503"/>
      <c r="C477" s="503"/>
      <c r="D477" s="503"/>
      <c r="E477" s="503"/>
      <c r="F477" s="503"/>
      <c r="G477" s="503"/>
      <c r="H477" s="503"/>
      <c r="I477" s="503"/>
      <c r="J477" s="503"/>
      <c r="K477" s="503"/>
      <c r="L477" s="503"/>
      <c r="M477" s="503"/>
      <c r="N477" s="503"/>
      <c r="O477" s="503"/>
      <c r="P477" s="503"/>
      <c r="Q477" s="503"/>
      <c r="R477" s="503"/>
      <c r="S477" s="503"/>
      <c r="T477" s="503"/>
      <c r="U477" s="503"/>
      <c r="V477" s="503"/>
      <c r="W477" s="503"/>
      <c r="X477" s="503"/>
      <c r="Y477" s="503"/>
      <c r="Z477" s="503"/>
    </row>
    <row r="478" spans="1:26" ht="13.5" customHeight="1">
      <c r="A478" s="503"/>
      <c r="B478" s="503"/>
      <c r="C478" s="503"/>
      <c r="D478" s="503"/>
      <c r="E478" s="503"/>
      <c r="F478" s="503"/>
      <c r="G478" s="503"/>
      <c r="H478" s="503"/>
      <c r="I478" s="503"/>
      <c r="J478" s="503"/>
      <c r="K478" s="503"/>
      <c r="L478" s="503"/>
      <c r="M478" s="503"/>
      <c r="N478" s="503"/>
      <c r="O478" s="503"/>
      <c r="P478" s="503"/>
      <c r="Q478" s="503"/>
      <c r="R478" s="503"/>
      <c r="S478" s="503"/>
      <c r="T478" s="503"/>
      <c r="U478" s="503"/>
      <c r="V478" s="503"/>
      <c r="W478" s="503"/>
      <c r="X478" s="503"/>
      <c r="Y478" s="503"/>
      <c r="Z478" s="503"/>
    </row>
    <row r="479" spans="1:26" ht="13.5" customHeight="1">
      <c r="A479" s="503"/>
      <c r="B479" s="503"/>
      <c r="C479" s="503"/>
      <c r="D479" s="503"/>
      <c r="E479" s="503"/>
      <c r="F479" s="503"/>
      <c r="G479" s="503"/>
      <c r="H479" s="503"/>
      <c r="I479" s="503"/>
      <c r="J479" s="503"/>
      <c r="K479" s="503"/>
      <c r="L479" s="503"/>
      <c r="M479" s="503"/>
      <c r="N479" s="503"/>
      <c r="O479" s="503"/>
      <c r="P479" s="503"/>
      <c r="Q479" s="503"/>
      <c r="R479" s="503"/>
      <c r="S479" s="503"/>
      <c r="T479" s="503"/>
      <c r="U479" s="503"/>
      <c r="V479" s="503"/>
      <c r="W479" s="503"/>
      <c r="X479" s="503"/>
      <c r="Y479" s="503"/>
      <c r="Z479" s="503"/>
    </row>
    <row r="480" spans="1:26" ht="13.5" customHeight="1">
      <c r="A480" s="503"/>
      <c r="B480" s="503"/>
      <c r="C480" s="503"/>
      <c r="D480" s="503"/>
      <c r="E480" s="503"/>
      <c r="F480" s="503"/>
      <c r="G480" s="503"/>
      <c r="H480" s="503"/>
      <c r="I480" s="503"/>
      <c r="J480" s="503"/>
      <c r="K480" s="503"/>
      <c r="L480" s="503"/>
      <c r="M480" s="503"/>
      <c r="N480" s="503"/>
      <c r="O480" s="503"/>
      <c r="P480" s="503"/>
      <c r="Q480" s="503"/>
      <c r="R480" s="503"/>
      <c r="S480" s="503"/>
      <c r="T480" s="503"/>
      <c r="U480" s="503"/>
      <c r="V480" s="503"/>
      <c r="W480" s="503"/>
      <c r="X480" s="503"/>
      <c r="Y480" s="503"/>
      <c r="Z480" s="503"/>
    </row>
    <row r="481" spans="1:26" ht="13.5" customHeight="1">
      <c r="A481" s="503"/>
      <c r="B481" s="503"/>
      <c r="C481" s="503"/>
      <c r="D481" s="503"/>
      <c r="E481" s="503"/>
      <c r="F481" s="503"/>
      <c r="G481" s="503"/>
      <c r="H481" s="503"/>
      <c r="I481" s="503"/>
      <c r="J481" s="503"/>
      <c r="K481" s="503"/>
      <c r="L481" s="503"/>
      <c r="M481" s="503"/>
      <c r="N481" s="503"/>
      <c r="O481" s="503"/>
      <c r="P481" s="503"/>
      <c r="Q481" s="503"/>
      <c r="R481" s="503"/>
      <c r="S481" s="503"/>
      <c r="T481" s="503"/>
      <c r="U481" s="503"/>
      <c r="V481" s="503"/>
      <c r="W481" s="503"/>
      <c r="X481" s="503"/>
      <c r="Y481" s="503"/>
      <c r="Z481" s="503"/>
    </row>
    <row r="482" spans="1:26" ht="13.5" customHeight="1">
      <c r="A482" s="503"/>
      <c r="B482" s="503"/>
      <c r="C482" s="503"/>
      <c r="D482" s="503"/>
      <c r="E482" s="503"/>
      <c r="F482" s="503"/>
      <c r="G482" s="503"/>
      <c r="H482" s="503"/>
      <c r="I482" s="503"/>
      <c r="J482" s="503"/>
      <c r="K482" s="503"/>
      <c r="L482" s="503"/>
      <c r="M482" s="503"/>
      <c r="N482" s="503"/>
      <c r="O482" s="503"/>
      <c r="P482" s="503"/>
      <c r="Q482" s="503"/>
      <c r="R482" s="503"/>
      <c r="S482" s="503"/>
      <c r="T482" s="503"/>
      <c r="U482" s="503"/>
      <c r="V482" s="503"/>
      <c r="W482" s="503"/>
      <c r="X482" s="503"/>
      <c r="Y482" s="503"/>
      <c r="Z482" s="503"/>
    </row>
    <row r="483" spans="1:26" ht="13.5" customHeight="1">
      <c r="A483" s="503"/>
      <c r="B483" s="503"/>
      <c r="C483" s="503"/>
      <c r="D483" s="503"/>
      <c r="E483" s="503"/>
      <c r="F483" s="503"/>
      <c r="G483" s="503"/>
      <c r="H483" s="503"/>
      <c r="I483" s="503"/>
      <c r="J483" s="503"/>
      <c r="K483" s="503"/>
      <c r="L483" s="503"/>
      <c r="M483" s="503"/>
      <c r="N483" s="503"/>
      <c r="O483" s="503"/>
      <c r="P483" s="503"/>
      <c r="Q483" s="503"/>
      <c r="R483" s="503"/>
      <c r="S483" s="503"/>
      <c r="T483" s="503"/>
      <c r="U483" s="503"/>
      <c r="V483" s="503"/>
      <c r="W483" s="503"/>
      <c r="X483" s="503"/>
      <c r="Y483" s="503"/>
      <c r="Z483" s="503"/>
    </row>
    <row r="484" spans="1:26" ht="13.5" customHeight="1">
      <c r="A484" s="503"/>
      <c r="B484" s="503"/>
      <c r="C484" s="503"/>
      <c r="D484" s="503"/>
      <c r="E484" s="503"/>
      <c r="F484" s="503"/>
      <c r="G484" s="503"/>
      <c r="H484" s="503"/>
      <c r="I484" s="503"/>
      <c r="J484" s="503"/>
      <c r="K484" s="503"/>
      <c r="L484" s="503"/>
      <c r="M484" s="503"/>
      <c r="N484" s="503"/>
      <c r="O484" s="503"/>
      <c r="P484" s="503"/>
      <c r="Q484" s="503"/>
      <c r="R484" s="503"/>
      <c r="S484" s="503"/>
      <c r="T484" s="503"/>
      <c r="U484" s="503"/>
      <c r="V484" s="503"/>
      <c r="W484" s="503"/>
      <c r="X484" s="503"/>
      <c r="Y484" s="503"/>
      <c r="Z484" s="503"/>
    </row>
    <row r="485" spans="1:26" ht="13.5" customHeight="1">
      <c r="A485" s="503"/>
      <c r="B485" s="503"/>
      <c r="C485" s="503"/>
      <c r="D485" s="503"/>
      <c r="E485" s="503"/>
      <c r="F485" s="503"/>
      <c r="G485" s="503"/>
      <c r="H485" s="503"/>
      <c r="I485" s="503"/>
      <c r="J485" s="503"/>
      <c r="K485" s="503"/>
      <c r="L485" s="503"/>
      <c r="M485" s="503"/>
      <c r="N485" s="503"/>
      <c r="O485" s="503"/>
      <c r="P485" s="503"/>
      <c r="Q485" s="503"/>
      <c r="R485" s="503"/>
      <c r="S485" s="503"/>
      <c r="T485" s="503"/>
      <c r="U485" s="503"/>
      <c r="V485" s="503"/>
      <c r="W485" s="503"/>
      <c r="X485" s="503"/>
      <c r="Y485" s="503"/>
      <c r="Z485" s="503"/>
    </row>
    <row r="486" spans="1:26" ht="13.5" customHeight="1">
      <c r="A486" s="503"/>
      <c r="B486" s="503"/>
      <c r="C486" s="503"/>
      <c r="D486" s="503"/>
      <c r="E486" s="503"/>
      <c r="F486" s="503"/>
      <c r="G486" s="503"/>
      <c r="H486" s="503"/>
      <c r="I486" s="503"/>
      <c r="J486" s="503"/>
      <c r="K486" s="503"/>
      <c r="L486" s="503"/>
      <c r="M486" s="503"/>
      <c r="N486" s="503"/>
      <c r="O486" s="503"/>
      <c r="P486" s="503"/>
      <c r="Q486" s="503"/>
      <c r="R486" s="503"/>
      <c r="S486" s="503"/>
      <c r="T486" s="503"/>
      <c r="U486" s="503"/>
      <c r="V486" s="503"/>
      <c r="W486" s="503"/>
      <c r="X486" s="503"/>
      <c r="Y486" s="503"/>
      <c r="Z486" s="503"/>
    </row>
    <row r="487" spans="1:26" ht="13.5" customHeight="1">
      <c r="A487" s="503"/>
      <c r="B487" s="503"/>
      <c r="C487" s="503"/>
      <c r="D487" s="503"/>
      <c r="E487" s="503"/>
      <c r="F487" s="503"/>
      <c r="G487" s="503"/>
      <c r="H487" s="503"/>
      <c r="I487" s="503"/>
      <c r="J487" s="503"/>
      <c r="K487" s="503"/>
      <c r="L487" s="503"/>
      <c r="M487" s="503"/>
      <c r="N487" s="503"/>
      <c r="O487" s="503"/>
      <c r="P487" s="503"/>
      <c r="Q487" s="503"/>
      <c r="R487" s="503"/>
      <c r="S487" s="503"/>
      <c r="T487" s="503"/>
      <c r="U487" s="503"/>
      <c r="V487" s="503"/>
      <c r="W487" s="503"/>
      <c r="X487" s="503"/>
      <c r="Y487" s="503"/>
      <c r="Z487" s="503"/>
    </row>
    <row r="488" spans="1:26" ht="13.5" customHeight="1">
      <c r="A488" s="503"/>
      <c r="B488" s="503"/>
      <c r="C488" s="503"/>
      <c r="D488" s="503"/>
      <c r="E488" s="503"/>
      <c r="F488" s="503"/>
      <c r="G488" s="503"/>
      <c r="H488" s="503"/>
      <c r="I488" s="503"/>
      <c r="J488" s="503"/>
      <c r="K488" s="503"/>
      <c r="L488" s="503"/>
      <c r="M488" s="503"/>
      <c r="N488" s="503"/>
      <c r="O488" s="503"/>
      <c r="P488" s="503"/>
      <c r="Q488" s="503"/>
      <c r="R488" s="503"/>
      <c r="S488" s="503"/>
      <c r="T488" s="503"/>
      <c r="U488" s="503"/>
      <c r="V488" s="503"/>
      <c r="W488" s="503"/>
      <c r="X488" s="503"/>
      <c r="Y488" s="503"/>
      <c r="Z488" s="503"/>
    </row>
    <row r="489" spans="1:26" ht="13.5" customHeight="1">
      <c r="A489" s="503"/>
      <c r="B489" s="503"/>
      <c r="C489" s="503"/>
      <c r="D489" s="503"/>
      <c r="E489" s="503"/>
      <c r="F489" s="503"/>
      <c r="G489" s="503"/>
      <c r="H489" s="503"/>
      <c r="I489" s="503"/>
      <c r="J489" s="503"/>
      <c r="K489" s="503"/>
      <c r="L489" s="503"/>
      <c r="M489" s="503"/>
      <c r="N489" s="503"/>
      <c r="O489" s="503"/>
      <c r="P489" s="503"/>
      <c r="Q489" s="503"/>
      <c r="R489" s="503"/>
      <c r="S489" s="503"/>
      <c r="T489" s="503"/>
      <c r="U489" s="503"/>
      <c r="V489" s="503"/>
      <c r="W489" s="503"/>
      <c r="X489" s="503"/>
      <c r="Y489" s="503"/>
      <c r="Z489" s="503"/>
    </row>
    <row r="490" spans="1:26" ht="13.5" customHeight="1">
      <c r="A490" s="503"/>
      <c r="B490" s="503"/>
      <c r="C490" s="503"/>
      <c r="D490" s="503"/>
      <c r="E490" s="503"/>
      <c r="F490" s="503"/>
      <c r="G490" s="503"/>
      <c r="H490" s="503"/>
      <c r="I490" s="503"/>
      <c r="J490" s="503"/>
      <c r="K490" s="503"/>
      <c r="L490" s="503"/>
      <c r="M490" s="503"/>
      <c r="N490" s="503"/>
      <c r="O490" s="503"/>
      <c r="P490" s="503"/>
      <c r="Q490" s="503"/>
      <c r="R490" s="503"/>
      <c r="S490" s="503"/>
      <c r="T490" s="503"/>
      <c r="U490" s="503"/>
      <c r="V490" s="503"/>
      <c r="W490" s="503"/>
      <c r="X490" s="503"/>
      <c r="Y490" s="503"/>
      <c r="Z490" s="503"/>
    </row>
    <row r="491" spans="1:26" ht="13.5" customHeight="1">
      <c r="A491" s="503"/>
      <c r="B491" s="503"/>
      <c r="C491" s="503"/>
      <c r="D491" s="503"/>
      <c r="E491" s="503"/>
      <c r="F491" s="503"/>
      <c r="G491" s="503"/>
      <c r="H491" s="503"/>
      <c r="I491" s="503"/>
      <c r="J491" s="503"/>
      <c r="K491" s="503"/>
      <c r="L491" s="503"/>
      <c r="M491" s="503"/>
      <c r="N491" s="503"/>
      <c r="O491" s="503"/>
      <c r="P491" s="503"/>
      <c r="Q491" s="503"/>
      <c r="R491" s="503"/>
      <c r="S491" s="503"/>
      <c r="T491" s="503"/>
      <c r="U491" s="503"/>
      <c r="V491" s="503"/>
      <c r="W491" s="503"/>
      <c r="X491" s="503"/>
      <c r="Y491" s="503"/>
      <c r="Z491" s="503"/>
    </row>
    <row r="492" spans="1:26" ht="13.5" customHeight="1">
      <c r="A492" s="503"/>
      <c r="B492" s="503"/>
      <c r="C492" s="503"/>
      <c r="D492" s="503"/>
      <c r="E492" s="503"/>
      <c r="F492" s="503"/>
      <c r="G492" s="503"/>
      <c r="H492" s="503"/>
      <c r="I492" s="503"/>
      <c r="J492" s="503"/>
      <c r="K492" s="503"/>
      <c r="L492" s="503"/>
      <c r="M492" s="503"/>
      <c r="N492" s="503"/>
      <c r="O492" s="503"/>
      <c r="P492" s="503"/>
      <c r="Q492" s="503"/>
      <c r="R492" s="503"/>
      <c r="S492" s="503"/>
      <c r="T492" s="503"/>
      <c r="U492" s="503"/>
      <c r="V492" s="503"/>
      <c r="W492" s="503"/>
      <c r="X492" s="503"/>
      <c r="Y492" s="503"/>
      <c r="Z492" s="503"/>
    </row>
    <row r="493" spans="1:26" ht="13.5" customHeight="1">
      <c r="A493" s="503"/>
      <c r="B493" s="503"/>
      <c r="C493" s="503"/>
      <c r="D493" s="503"/>
      <c r="E493" s="503"/>
      <c r="F493" s="503"/>
      <c r="G493" s="503"/>
      <c r="H493" s="503"/>
      <c r="I493" s="503"/>
      <c r="J493" s="503"/>
      <c r="K493" s="503"/>
      <c r="L493" s="503"/>
      <c r="M493" s="503"/>
      <c r="N493" s="503"/>
      <c r="O493" s="503"/>
      <c r="P493" s="503"/>
      <c r="Q493" s="503"/>
      <c r="R493" s="503"/>
      <c r="S493" s="503"/>
      <c r="T493" s="503"/>
      <c r="U493" s="503"/>
      <c r="V493" s="503"/>
      <c r="W493" s="503"/>
      <c r="X493" s="503"/>
      <c r="Y493" s="503"/>
      <c r="Z493" s="503"/>
    </row>
    <row r="494" spans="1:26" ht="13.5" customHeight="1">
      <c r="A494" s="503"/>
      <c r="B494" s="503"/>
      <c r="C494" s="503"/>
      <c r="D494" s="503"/>
      <c r="E494" s="503"/>
      <c r="F494" s="503"/>
      <c r="G494" s="503"/>
      <c r="H494" s="503"/>
      <c r="I494" s="503"/>
      <c r="J494" s="503"/>
      <c r="K494" s="503"/>
      <c r="L494" s="503"/>
      <c r="M494" s="503"/>
      <c r="N494" s="503"/>
      <c r="O494" s="503"/>
      <c r="P494" s="503"/>
      <c r="Q494" s="503"/>
      <c r="R494" s="503"/>
      <c r="S494" s="503"/>
      <c r="T494" s="503"/>
      <c r="U494" s="503"/>
      <c r="V494" s="503"/>
      <c r="W494" s="503"/>
      <c r="X494" s="503"/>
      <c r="Y494" s="503"/>
      <c r="Z494" s="503"/>
    </row>
    <row r="495" spans="1:26" ht="13.5" customHeight="1">
      <c r="A495" s="503"/>
      <c r="B495" s="503"/>
      <c r="C495" s="503"/>
      <c r="D495" s="503"/>
      <c r="E495" s="503"/>
      <c r="F495" s="503"/>
      <c r="G495" s="503"/>
      <c r="H495" s="503"/>
      <c r="I495" s="503"/>
      <c r="J495" s="503"/>
      <c r="K495" s="503"/>
      <c r="L495" s="503"/>
      <c r="M495" s="503"/>
      <c r="N495" s="503"/>
      <c r="O495" s="503"/>
      <c r="P495" s="503"/>
      <c r="Q495" s="503"/>
      <c r="R495" s="503"/>
      <c r="S495" s="503"/>
      <c r="T495" s="503"/>
      <c r="U495" s="503"/>
      <c r="V495" s="503"/>
      <c r="W495" s="503"/>
      <c r="X495" s="503"/>
      <c r="Y495" s="503"/>
      <c r="Z495" s="503"/>
    </row>
    <row r="496" spans="1:26" ht="13.5" customHeight="1">
      <c r="A496" s="503"/>
      <c r="B496" s="503"/>
      <c r="C496" s="503"/>
      <c r="D496" s="503"/>
      <c r="E496" s="503"/>
      <c r="F496" s="503"/>
      <c r="G496" s="503"/>
      <c r="H496" s="503"/>
      <c r="I496" s="503"/>
      <c r="J496" s="503"/>
      <c r="K496" s="503"/>
      <c r="L496" s="503"/>
      <c r="M496" s="503"/>
      <c r="N496" s="503"/>
      <c r="O496" s="503"/>
      <c r="P496" s="503"/>
      <c r="Q496" s="503"/>
      <c r="R496" s="503"/>
      <c r="S496" s="503"/>
      <c r="T496" s="503"/>
      <c r="U496" s="503"/>
      <c r="V496" s="503"/>
      <c r="W496" s="503"/>
      <c r="X496" s="503"/>
      <c r="Y496" s="503"/>
      <c r="Z496" s="503"/>
    </row>
    <row r="497" spans="1:26" ht="13.5" customHeight="1">
      <c r="A497" s="503"/>
      <c r="B497" s="503"/>
      <c r="C497" s="503"/>
      <c r="D497" s="503"/>
      <c r="E497" s="503"/>
      <c r="F497" s="503"/>
      <c r="G497" s="503"/>
      <c r="H497" s="503"/>
      <c r="I497" s="503"/>
      <c r="J497" s="503"/>
      <c r="K497" s="503"/>
      <c r="L497" s="503"/>
      <c r="M497" s="503"/>
      <c r="N497" s="503"/>
      <c r="O497" s="503"/>
      <c r="P497" s="503"/>
      <c r="Q497" s="503"/>
      <c r="R497" s="503"/>
      <c r="S497" s="503"/>
      <c r="T497" s="503"/>
      <c r="U497" s="503"/>
      <c r="V497" s="503"/>
      <c r="W497" s="503"/>
      <c r="X497" s="503"/>
      <c r="Y497" s="503"/>
      <c r="Z497" s="503"/>
    </row>
    <row r="498" spans="1:26" ht="13.5" customHeight="1">
      <c r="A498" s="503"/>
      <c r="B498" s="503"/>
      <c r="C498" s="503"/>
      <c r="D498" s="503"/>
      <c r="E498" s="503"/>
      <c r="F498" s="503"/>
      <c r="G498" s="503"/>
      <c r="H498" s="503"/>
      <c r="I498" s="503"/>
      <c r="J498" s="503"/>
      <c r="K498" s="503"/>
      <c r="L498" s="503"/>
      <c r="M498" s="503"/>
      <c r="N498" s="503"/>
      <c r="O498" s="503"/>
      <c r="P498" s="503"/>
      <c r="Q498" s="503"/>
      <c r="R498" s="503"/>
      <c r="S498" s="503"/>
      <c r="T498" s="503"/>
      <c r="U498" s="503"/>
      <c r="V498" s="503"/>
      <c r="W498" s="503"/>
      <c r="X498" s="503"/>
      <c r="Y498" s="503"/>
      <c r="Z498" s="503"/>
    </row>
    <row r="499" spans="1:26" ht="13.5" customHeight="1">
      <c r="A499" s="503"/>
      <c r="B499" s="503"/>
      <c r="C499" s="503"/>
      <c r="D499" s="503"/>
      <c r="E499" s="503"/>
      <c r="F499" s="503"/>
      <c r="G499" s="503"/>
      <c r="H499" s="503"/>
      <c r="I499" s="503"/>
      <c r="J499" s="503"/>
      <c r="K499" s="503"/>
      <c r="L499" s="503"/>
      <c r="M499" s="503"/>
      <c r="N499" s="503"/>
      <c r="O499" s="503"/>
      <c r="P499" s="503"/>
      <c r="Q499" s="503"/>
      <c r="R499" s="503"/>
      <c r="S499" s="503"/>
      <c r="T499" s="503"/>
      <c r="U499" s="503"/>
      <c r="V499" s="503"/>
      <c r="W499" s="503"/>
      <c r="X499" s="503"/>
      <c r="Y499" s="503"/>
      <c r="Z499" s="503"/>
    </row>
    <row r="500" spans="1:26" ht="13.5" customHeight="1">
      <c r="A500" s="503"/>
      <c r="B500" s="503"/>
      <c r="C500" s="503"/>
      <c r="D500" s="503"/>
      <c r="E500" s="503"/>
      <c r="F500" s="503"/>
      <c r="G500" s="503"/>
      <c r="H500" s="503"/>
      <c r="I500" s="503"/>
      <c r="J500" s="503"/>
      <c r="K500" s="503"/>
      <c r="L500" s="503"/>
      <c r="M500" s="503"/>
      <c r="N500" s="503"/>
      <c r="O500" s="503"/>
      <c r="P500" s="503"/>
      <c r="Q500" s="503"/>
      <c r="R500" s="503"/>
      <c r="S500" s="503"/>
      <c r="T500" s="503"/>
      <c r="U500" s="503"/>
      <c r="V500" s="503"/>
      <c r="W500" s="503"/>
      <c r="X500" s="503"/>
      <c r="Y500" s="503"/>
      <c r="Z500" s="503"/>
    </row>
    <row r="501" spans="1:26" ht="13.5" customHeight="1">
      <c r="A501" s="503"/>
      <c r="B501" s="503"/>
      <c r="C501" s="503"/>
      <c r="D501" s="503"/>
      <c r="E501" s="503"/>
      <c r="F501" s="503"/>
      <c r="G501" s="503"/>
      <c r="H501" s="503"/>
      <c r="I501" s="503"/>
      <c r="J501" s="503"/>
      <c r="K501" s="503"/>
      <c r="L501" s="503"/>
      <c r="M501" s="503"/>
      <c r="N501" s="503"/>
      <c r="O501" s="503"/>
      <c r="P501" s="503"/>
      <c r="Q501" s="503"/>
      <c r="R501" s="503"/>
      <c r="S501" s="503"/>
      <c r="T501" s="503"/>
      <c r="U501" s="503"/>
      <c r="V501" s="503"/>
      <c r="W501" s="503"/>
      <c r="X501" s="503"/>
      <c r="Y501" s="503"/>
      <c r="Z501" s="503"/>
    </row>
    <row r="502" spans="1:26" ht="13.5" customHeight="1">
      <c r="A502" s="503"/>
      <c r="B502" s="503"/>
      <c r="C502" s="503"/>
      <c r="D502" s="503"/>
      <c r="E502" s="503"/>
      <c r="F502" s="503"/>
      <c r="G502" s="503"/>
      <c r="H502" s="503"/>
      <c r="I502" s="503"/>
      <c r="J502" s="503"/>
      <c r="K502" s="503"/>
      <c r="L502" s="503"/>
      <c r="M502" s="503"/>
      <c r="N502" s="503"/>
      <c r="O502" s="503"/>
      <c r="P502" s="503"/>
      <c r="Q502" s="503"/>
      <c r="R502" s="503"/>
      <c r="S502" s="503"/>
      <c r="T502" s="503"/>
      <c r="U502" s="503"/>
      <c r="V502" s="503"/>
      <c r="W502" s="503"/>
      <c r="X502" s="503"/>
      <c r="Y502" s="503"/>
      <c r="Z502" s="503"/>
    </row>
    <row r="503" spans="1:26" ht="13.5" customHeight="1">
      <c r="A503" s="503"/>
      <c r="B503" s="503"/>
      <c r="C503" s="503"/>
      <c r="D503" s="503"/>
      <c r="E503" s="503"/>
      <c r="F503" s="503"/>
      <c r="G503" s="503"/>
      <c r="H503" s="503"/>
      <c r="I503" s="503"/>
      <c r="J503" s="503"/>
      <c r="K503" s="503"/>
      <c r="L503" s="503"/>
      <c r="M503" s="503"/>
      <c r="N503" s="503"/>
      <c r="O503" s="503"/>
      <c r="P503" s="503"/>
      <c r="Q503" s="503"/>
      <c r="R503" s="503"/>
      <c r="S503" s="503"/>
      <c r="T503" s="503"/>
      <c r="U503" s="503"/>
      <c r="V503" s="503"/>
      <c r="W503" s="503"/>
      <c r="X503" s="503"/>
      <c r="Y503" s="503"/>
      <c r="Z503" s="503"/>
    </row>
    <row r="504" spans="1:26" ht="13.5" customHeight="1">
      <c r="A504" s="503"/>
      <c r="B504" s="503"/>
      <c r="C504" s="503"/>
      <c r="D504" s="503"/>
      <c r="E504" s="503"/>
      <c r="F504" s="503"/>
      <c r="G504" s="503"/>
      <c r="H504" s="503"/>
      <c r="I504" s="503"/>
      <c r="J504" s="503"/>
      <c r="K504" s="503"/>
      <c r="L504" s="503"/>
      <c r="M504" s="503"/>
      <c r="N504" s="503"/>
      <c r="O504" s="503"/>
      <c r="P504" s="503"/>
      <c r="Q504" s="503"/>
      <c r="R504" s="503"/>
      <c r="S504" s="503"/>
      <c r="T504" s="503"/>
      <c r="U504" s="503"/>
      <c r="V504" s="503"/>
      <c r="W504" s="503"/>
      <c r="X504" s="503"/>
      <c r="Y504" s="503"/>
      <c r="Z504" s="503"/>
    </row>
    <row r="505" spans="1:26" ht="13.5" customHeight="1">
      <c r="A505" s="503"/>
      <c r="B505" s="503"/>
      <c r="C505" s="503"/>
      <c r="D505" s="503"/>
      <c r="E505" s="503"/>
      <c r="F505" s="503"/>
      <c r="G505" s="503"/>
      <c r="H505" s="503"/>
      <c r="I505" s="503"/>
      <c r="J505" s="503"/>
      <c r="K505" s="503"/>
      <c r="L505" s="503"/>
      <c r="M505" s="503"/>
      <c r="N505" s="503"/>
      <c r="O505" s="503"/>
      <c r="P505" s="503"/>
      <c r="Q505" s="503"/>
      <c r="R505" s="503"/>
      <c r="S505" s="503"/>
      <c r="T505" s="503"/>
      <c r="U505" s="503"/>
      <c r="V505" s="503"/>
      <c r="W505" s="503"/>
      <c r="X505" s="503"/>
      <c r="Y505" s="503"/>
      <c r="Z505" s="503"/>
    </row>
    <row r="506" spans="1:26" ht="13.5" customHeight="1">
      <c r="A506" s="503"/>
      <c r="B506" s="503"/>
      <c r="C506" s="503"/>
      <c r="D506" s="503"/>
      <c r="E506" s="503"/>
      <c r="F506" s="503"/>
      <c r="G506" s="503"/>
      <c r="H506" s="503"/>
      <c r="I506" s="503"/>
      <c r="J506" s="503"/>
      <c r="K506" s="503"/>
      <c r="L506" s="503"/>
      <c r="M506" s="503"/>
      <c r="N506" s="503"/>
      <c r="O506" s="503"/>
      <c r="P506" s="503"/>
      <c r="Q506" s="503"/>
      <c r="R506" s="503"/>
      <c r="S506" s="503"/>
      <c r="T506" s="503"/>
      <c r="U506" s="503"/>
      <c r="V506" s="503"/>
      <c r="W506" s="503"/>
      <c r="X506" s="503"/>
      <c r="Y506" s="503"/>
      <c r="Z506" s="503"/>
    </row>
    <row r="507" spans="1:26" ht="13.5" customHeight="1">
      <c r="A507" s="503"/>
      <c r="B507" s="503"/>
      <c r="C507" s="503"/>
      <c r="D507" s="503"/>
      <c r="E507" s="503"/>
      <c r="F507" s="503"/>
      <c r="G507" s="503"/>
      <c r="H507" s="503"/>
      <c r="I507" s="503"/>
      <c r="J507" s="503"/>
      <c r="K507" s="503"/>
      <c r="L507" s="503"/>
      <c r="M507" s="503"/>
      <c r="N507" s="503"/>
      <c r="O507" s="503"/>
      <c r="P507" s="503"/>
      <c r="Q507" s="503"/>
      <c r="R507" s="503"/>
      <c r="S507" s="503"/>
      <c r="T507" s="503"/>
      <c r="U507" s="503"/>
      <c r="V507" s="503"/>
      <c r="W507" s="503"/>
      <c r="X507" s="503"/>
      <c r="Y507" s="503"/>
      <c r="Z507" s="503"/>
    </row>
    <row r="508" spans="1:26" ht="13.5" customHeight="1">
      <c r="A508" s="503"/>
      <c r="B508" s="503"/>
      <c r="C508" s="503"/>
      <c r="D508" s="503"/>
      <c r="E508" s="503"/>
      <c r="F508" s="503"/>
      <c r="G508" s="503"/>
      <c r="H508" s="503"/>
      <c r="I508" s="503"/>
      <c r="J508" s="503"/>
      <c r="K508" s="503"/>
      <c r="L508" s="503"/>
      <c r="M508" s="503"/>
      <c r="N508" s="503"/>
      <c r="O508" s="503"/>
      <c r="P508" s="503"/>
      <c r="Q508" s="503"/>
      <c r="R508" s="503"/>
      <c r="S508" s="503"/>
      <c r="T508" s="503"/>
      <c r="U508" s="503"/>
      <c r="V508" s="503"/>
      <c r="W508" s="503"/>
      <c r="X508" s="503"/>
      <c r="Y508" s="503"/>
      <c r="Z508" s="503"/>
    </row>
    <row r="509" spans="1:26" ht="13.5" customHeight="1">
      <c r="A509" s="503"/>
      <c r="B509" s="503"/>
      <c r="C509" s="503"/>
      <c r="D509" s="503"/>
      <c r="E509" s="503"/>
      <c r="F509" s="503"/>
      <c r="G509" s="503"/>
      <c r="H509" s="503"/>
      <c r="I509" s="503"/>
      <c r="J509" s="503"/>
      <c r="K509" s="503"/>
      <c r="L509" s="503"/>
      <c r="M509" s="503"/>
      <c r="N509" s="503"/>
      <c r="O509" s="503"/>
      <c r="P509" s="503"/>
      <c r="Q509" s="503"/>
      <c r="R509" s="503"/>
      <c r="S509" s="503"/>
      <c r="T509" s="503"/>
      <c r="U509" s="503"/>
      <c r="V509" s="503"/>
      <c r="W509" s="503"/>
      <c r="X509" s="503"/>
      <c r="Y509" s="503"/>
      <c r="Z509" s="503"/>
    </row>
    <row r="510" spans="1:26" ht="13.5" customHeight="1">
      <c r="A510" s="503"/>
      <c r="B510" s="503"/>
      <c r="C510" s="503"/>
      <c r="D510" s="503"/>
      <c r="E510" s="503"/>
      <c r="F510" s="503"/>
      <c r="G510" s="503"/>
      <c r="H510" s="503"/>
      <c r="I510" s="503"/>
      <c r="J510" s="503"/>
      <c r="K510" s="503"/>
      <c r="L510" s="503"/>
      <c r="M510" s="503"/>
      <c r="N510" s="503"/>
      <c r="O510" s="503"/>
      <c r="P510" s="503"/>
      <c r="Q510" s="503"/>
      <c r="R510" s="503"/>
      <c r="S510" s="503"/>
      <c r="T510" s="503"/>
      <c r="U510" s="503"/>
      <c r="V510" s="503"/>
      <c r="W510" s="503"/>
      <c r="X510" s="503"/>
      <c r="Y510" s="503"/>
      <c r="Z510" s="503"/>
    </row>
    <row r="511" spans="1:26" ht="13.5" customHeight="1">
      <c r="A511" s="503"/>
      <c r="B511" s="503"/>
      <c r="C511" s="503"/>
      <c r="D511" s="503"/>
      <c r="E511" s="503"/>
      <c r="F511" s="503"/>
      <c r="G511" s="503"/>
      <c r="H511" s="503"/>
      <c r="I511" s="503"/>
      <c r="J511" s="503"/>
      <c r="K511" s="503"/>
      <c r="L511" s="503"/>
      <c r="M511" s="503"/>
      <c r="N511" s="503"/>
      <c r="O511" s="503"/>
      <c r="P511" s="503"/>
      <c r="Q511" s="503"/>
      <c r="R511" s="503"/>
      <c r="S511" s="503"/>
      <c r="T511" s="503"/>
      <c r="U511" s="503"/>
      <c r="V511" s="503"/>
      <c r="W511" s="503"/>
      <c r="X511" s="503"/>
      <c r="Y511" s="503"/>
      <c r="Z511" s="503"/>
    </row>
    <row r="512" spans="1:26" ht="13.5" customHeight="1">
      <c r="A512" s="503"/>
      <c r="B512" s="503"/>
      <c r="C512" s="503"/>
      <c r="D512" s="503"/>
      <c r="E512" s="503"/>
      <c r="F512" s="503"/>
      <c r="G512" s="503"/>
      <c r="H512" s="503"/>
      <c r="I512" s="503"/>
      <c r="J512" s="503"/>
      <c r="K512" s="503"/>
      <c r="L512" s="503"/>
      <c r="M512" s="503"/>
      <c r="N512" s="503"/>
      <c r="O512" s="503"/>
      <c r="P512" s="503"/>
      <c r="Q512" s="503"/>
      <c r="R512" s="503"/>
      <c r="S512" s="503"/>
      <c r="T512" s="503"/>
      <c r="U512" s="503"/>
      <c r="V512" s="503"/>
      <c r="W512" s="503"/>
      <c r="X512" s="503"/>
      <c r="Y512" s="503"/>
      <c r="Z512" s="503"/>
    </row>
    <row r="513" spans="1:26" ht="13.5" customHeight="1">
      <c r="A513" s="503"/>
      <c r="B513" s="503"/>
      <c r="C513" s="503"/>
      <c r="D513" s="503"/>
      <c r="E513" s="503"/>
      <c r="F513" s="503"/>
      <c r="G513" s="503"/>
      <c r="H513" s="503"/>
      <c r="I513" s="503"/>
      <c r="J513" s="503"/>
      <c r="K513" s="503"/>
      <c r="L513" s="503"/>
      <c r="M513" s="503"/>
      <c r="N513" s="503"/>
      <c r="O513" s="503"/>
      <c r="P513" s="503"/>
      <c r="Q513" s="503"/>
      <c r="R513" s="503"/>
      <c r="S513" s="503"/>
      <c r="T513" s="503"/>
      <c r="U513" s="503"/>
      <c r="V513" s="503"/>
      <c r="W513" s="503"/>
      <c r="X513" s="503"/>
      <c r="Y513" s="503"/>
      <c r="Z513" s="503"/>
    </row>
    <row r="514" spans="1:26" ht="13.5" customHeight="1">
      <c r="A514" s="503"/>
      <c r="B514" s="503"/>
      <c r="C514" s="503"/>
      <c r="D514" s="503"/>
      <c r="E514" s="503"/>
      <c r="F514" s="503"/>
      <c r="G514" s="503"/>
      <c r="H514" s="503"/>
      <c r="I514" s="503"/>
      <c r="J514" s="503"/>
      <c r="K514" s="503"/>
      <c r="L514" s="503"/>
      <c r="M514" s="503"/>
      <c r="N514" s="503"/>
      <c r="O514" s="503"/>
      <c r="P514" s="503"/>
      <c r="Q514" s="503"/>
      <c r="R514" s="503"/>
      <c r="S514" s="503"/>
      <c r="T514" s="503"/>
      <c r="U514" s="503"/>
      <c r="V514" s="503"/>
      <c r="W514" s="503"/>
      <c r="X514" s="503"/>
      <c r="Y514" s="503"/>
      <c r="Z514" s="503"/>
    </row>
    <row r="515" spans="1:26" ht="13.5" customHeight="1">
      <c r="A515" s="503"/>
      <c r="B515" s="503"/>
      <c r="C515" s="503"/>
      <c r="D515" s="503"/>
      <c r="E515" s="503"/>
      <c r="F515" s="503"/>
      <c r="G515" s="503"/>
      <c r="H515" s="503"/>
      <c r="I515" s="503"/>
      <c r="J515" s="503"/>
      <c r="K515" s="503"/>
      <c r="L515" s="503"/>
      <c r="M515" s="503"/>
      <c r="N515" s="503"/>
      <c r="O515" s="503"/>
      <c r="P515" s="503"/>
      <c r="Q515" s="503"/>
      <c r="R515" s="503"/>
      <c r="S515" s="503"/>
      <c r="T515" s="503"/>
      <c r="U515" s="503"/>
      <c r="V515" s="503"/>
      <c r="W515" s="503"/>
      <c r="X515" s="503"/>
      <c r="Y515" s="503"/>
      <c r="Z515" s="503"/>
    </row>
    <row r="516" spans="1:26" ht="13.5" customHeight="1">
      <c r="A516" s="503"/>
      <c r="B516" s="503"/>
      <c r="C516" s="503"/>
      <c r="D516" s="503"/>
      <c r="E516" s="503"/>
      <c r="F516" s="503"/>
      <c r="G516" s="503"/>
      <c r="H516" s="503"/>
      <c r="I516" s="503"/>
      <c r="J516" s="503"/>
      <c r="K516" s="503"/>
      <c r="L516" s="503"/>
      <c r="M516" s="503"/>
      <c r="N516" s="503"/>
      <c r="O516" s="503"/>
      <c r="P516" s="503"/>
      <c r="Q516" s="503"/>
      <c r="R516" s="503"/>
      <c r="S516" s="503"/>
      <c r="T516" s="503"/>
      <c r="U516" s="503"/>
      <c r="V516" s="503"/>
      <c r="W516" s="503"/>
      <c r="X516" s="503"/>
      <c r="Y516" s="503"/>
      <c r="Z516" s="503"/>
    </row>
    <row r="517" spans="1:26" ht="13.5" customHeight="1">
      <c r="A517" s="503"/>
      <c r="B517" s="503"/>
      <c r="C517" s="503"/>
      <c r="D517" s="503"/>
      <c r="E517" s="503"/>
      <c r="F517" s="503"/>
      <c r="G517" s="503"/>
      <c r="H517" s="503"/>
      <c r="I517" s="503"/>
      <c r="J517" s="503"/>
      <c r="K517" s="503"/>
      <c r="L517" s="503"/>
      <c r="M517" s="503"/>
      <c r="N517" s="503"/>
      <c r="O517" s="503"/>
      <c r="P517" s="503"/>
      <c r="Q517" s="503"/>
      <c r="R517" s="503"/>
      <c r="S517" s="503"/>
      <c r="T517" s="503"/>
      <c r="U517" s="503"/>
      <c r="V517" s="503"/>
      <c r="W517" s="503"/>
      <c r="X517" s="503"/>
      <c r="Y517" s="503"/>
      <c r="Z517" s="503"/>
    </row>
    <row r="518" spans="1:26" ht="13.5" customHeight="1">
      <c r="A518" s="503"/>
      <c r="B518" s="503"/>
      <c r="C518" s="503"/>
      <c r="D518" s="503"/>
      <c r="E518" s="503"/>
      <c r="F518" s="503"/>
      <c r="G518" s="503"/>
      <c r="H518" s="503"/>
      <c r="I518" s="503"/>
      <c r="J518" s="503"/>
      <c r="K518" s="503"/>
      <c r="L518" s="503"/>
      <c r="M518" s="503"/>
      <c r="N518" s="503"/>
      <c r="O518" s="503"/>
      <c r="P518" s="503"/>
      <c r="Q518" s="503"/>
      <c r="R518" s="503"/>
      <c r="S518" s="503"/>
      <c r="T518" s="503"/>
      <c r="U518" s="503"/>
      <c r="V518" s="503"/>
      <c r="W518" s="503"/>
      <c r="X518" s="503"/>
      <c r="Y518" s="503"/>
      <c r="Z518" s="503"/>
    </row>
    <row r="519" spans="1:26" ht="13.5" customHeight="1">
      <c r="A519" s="503"/>
      <c r="B519" s="503"/>
      <c r="C519" s="503"/>
      <c r="D519" s="503"/>
      <c r="E519" s="503"/>
      <c r="F519" s="503"/>
      <c r="G519" s="503"/>
      <c r="H519" s="503"/>
      <c r="I519" s="503"/>
      <c r="J519" s="503"/>
      <c r="K519" s="503"/>
      <c r="L519" s="503"/>
      <c r="M519" s="503"/>
      <c r="N519" s="503"/>
      <c r="O519" s="503"/>
      <c r="P519" s="503"/>
      <c r="Q519" s="503"/>
      <c r="R519" s="503"/>
      <c r="S519" s="503"/>
      <c r="T519" s="503"/>
      <c r="U519" s="503"/>
      <c r="V519" s="503"/>
      <c r="W519" s="503"/>
      <c r="X519" s="503"/>
      <c r="Y519" s="503"/>
      <c r="Z519" s="503"/>
    </row>
    <row r="520" spans="1:26" ht="13.5" customHeight="1">
      <c r="A520" s="503"/>
      <c r="B520" s="503"/>
      <c r="C520" s="503"/>
      <c r="D520" s="503"/>
      <c r="E520" s="503"/>
      <c r="F520" s="503"/>
      <c r="G520" s="503"/>
      <c r="H520" s="503"/>
      <c r="I520" s="503"/>
      <c r="J520" s="503"/>
      <c r="K520" s="503"/>
      <c r="L520" s="503"/>
      <c r="M520" s="503"/>
      <c r="N520" s="503"/>
      <c r="O520" s="503"/>
      <c r="P520" s="503"/>
      <c r="Q520" s="503"/>
      <c r="R520" s="503"/>
      <c r="S520" s="503"/>
      <c r="T520" s="503"/>
      <c r="U520" s="503"/>
      <c r="V520" s="503"/>
      <c r="W520" s="503"/>
      <c r="X520" s="503"/>
      <c r="Y520" s="503"/>
      <c r="Z520" s="503"/>
    </row>
    <row r="521" spans="1:26" ht="13.5" customHeight="1">
      <c r="A521" s="503"/>
      <c r="B521" s="503"/>
      <c r="C521" s="503"/>
      <c r="D521" s="503"/>
      <c r="E521" s="503"/>
      <c r="F521" s="503"/>
      <c r="G521" s="503"/>
      <c r="H521" s="503"/>
      <c r="I521" s="503"/>
      <c r="J521" s="503"/>
      <c r="K521" s="503"/>
      <c r="L521" s="503"/>
      <c r="M521" s="503"/>
      <c r="N521" s="503"/>
      <c r="O521" s="503"/>
      <c r="P521" s="503"/>
      <c r="Q521" s="503"/>
      <c r="R521" s="503"/>
      <c r="S521" s="503"/>
      <c r="T521" s="503"/>
      <c r="U521" s="503"/>
      <c r="V521" s="503"/>
      <c r="W521" s="503"/>
      <c r="X521" s="503"/>
      <c r="Y521" s="503"/>
      <c r="Z521" s="503"/>
    </row>
    <row r="522" spans="1:26" ht="13.5" customHeight="1">
      <c r="A522" s="503"/>
      <c r="B522" s="503"/>
      <c r="C522" s="503"/>
      <c r="D522" s="503"/>
      <c r="E522" s="503"/>
      <c r="F522" s="503"/>
      <c r="G522" s="503"/>
      <c r="H522" s="503"/>
      <c r="I522" s="503"/>
      <c r="J522" s="503"/>
      <c r="K522" s="503"/>
      <c r="L522" s="503"/>
      <c r="M522" s="503"/>
      <c r="N522" s="503"/>
      <c r="O522" s="503"/>
      <c r="P522" s="503"/>
      <c r="Q522" s="503"/>
      <c r="R522" s="503"/>
      <c r="S522" s="503"/>
      <c r="T522" s="503"/>
      <c r="U522" s="503"/>
      <c r="V522" s="503"/>
      <c r="W522" s="503"/>
      <c r="X522" s="503"/>
      <c r="Y522" s="503"/>
      <c r="Z522" s="503"/>
    </row>
    <row r="523" spans="1:26" ht="13.5" customHeight="1">
      <c r="A523" s="503"/>
      <c r="B523" s="503"/>
      <c r="C523" s="503"/>
      <c r="D523" s="503"/>
      <c r="E523" s="503"/>
      <c r="F523" s="503"/>
      <c r="G523" s="503"/>
      <c r="H523" s="503"/>
      <c r="I523" s="503"/>
      <c r="J523" s="503"/>
      <c r="K523" s="503"/>
      <c r="L523" s="503"/>
      <c r="M523" s="503"/>
      <c r="N523" s="503"/>
      <c r="O523" s="503"/>
      <c r="P523" s="503"/>
      <c r="Q523" s="503"/>
      <c r="R523" s="503"/>
      <c r="S523" s="503"/>
      <c r="T523" s="503"/>
      <c r="U523" s="503"/>
      <c r="V523" s="503"/>
      <c r="W523" s="503"/>
      <c r="X523" s="503"/>
      <c r="Y523" s="503"/>
      <c r="Z523" s="503"/>
    </row>
    <row r="524" spans="1:26" ht="13.5" customHeight="1">
      <c r="A524" s="503"/>
      <c r="B524" s="503"/>
      <c r="C524" s="503"/>
      <c r="D524" s="503"/>
      <c r="E524" s="503"/>
      <c r="F524" s="503"/>
      <c r="G524" s="503"/>
      <c r="H524" s="503"/>
      <c r="I524" s="503"/>
      <c r="J524" s="503"/>
      <c r="K524" s="503"/>
      <c r="L524" s="503"/>
      <c r="M524" s="503"/>
      <c r="N524" s="503"/>
      <c r="O524" s="503"/>
      <c r="P524" s="503"/>
      <c r="Q524" s="503"/>
      <c r="R524" s="503"/>
      <c r="S524" s="503"/>
      <c r="T524" s="503"/>
      <c r="U524" s="503"/>
      <c r="V524" s="503"/>
      <c r="W524" s="503"/>
      <c r="X524" s="503"/>
      <c r="Y524" s="503"/>
      <c r="Z524" s="503"/>
    </row>
    <row r="525" spans="1:26" ht="13.5" customHeight="1">
      <c r="A525" s="503"/>
      <c r="B525" s="503"/>
      <c r="C525" s="503"/>
      <c r="D525" s="503"/>
      <c r="E525" s="503"/>
      <c r="F525" s="503"/>
      <c r="G525" s="503"/>
      <c r="H525" s="503"/>
      <c r="I525" s="503"/>
      <c r="J525" s="503"/>
      <c r="K525" s="503"/>
      <c r="L525" s="503"/>
      <c r="M525" s="503"/>
      <c r="N525" s="503"/>
      <c r="O525" s="503"/>
      <c r="P525" s="503"/>
      <c r="Q525" s="503"/>
      <c r="R525" s="503"/>
      <c r="S525" s="503"/>
      <c r="T525" s="503"/>
      <c r="U525" s="503"/>
      <c r="V525" s="503"/>
      <c r="W525" s="503"/>
      <c r="X525" s="503"/>
      <c r="Y525" s="503"/>
      <c r="Z525" s="503"/>
    </row>
    <row r="526" spans="1:26" ht="13.5" customHeight="1">
      <c r="A526" s="503"/>
      <c r="B526" s="503"/>
      <c r="C526" s="503"/>
      <c r="D526" s="503"/>
      <c r="E526" s="503"/>
      <c r="F526" s="503"/>
      <c r="G526" s="503"/>
      <c r="H526" s="503"/>
      <c r="I526" s="503"/>
      <c r="J526" s="503"/>
      <c r="K526" s="503"/>
      <c r="L526" s="503"/>
      <c r="M526" s="503"/>
      <c r="N526" s="503"/>
      <c r="O526" s="503"/>
      <c r="P526" s="503"/>
      <c r="Q526" s="503"/>
      <c r="R526" s="503"/>
      <c r="S526" s="503"/>
      <c r="T526" s="503"/>
      <c r="U526" s="503"/>
      <c r="V526" s="503"/>
      <c r="W526" s="503"/>
      <c r="X526" s="503"/>
      <c r="Y526" s="503"/>
      <c r="Z526" s="503"/>
    </row>
    <row r="527" spans="1:26" ht="13.5" customHeight="1">
      <c r="A527" s="503"/>
      <c r="B527" s="503"/>
      <c r="C527" s="503"/>
      <c r="D527" s="503"/>
      <c r="E527" s="503"/>
      <c r="F527" s="503"/>
      <c r="G527" s="503"/>
      <c r="H527" s="503"/>
      <c r="I527" s="503"/>
      <c r="J527" s="503"/>
      <c r="K527" s="503"/>
      <c r="L527" s="503"/>
      <c r="M527" s="503"/>
      <c r="N527" s="503"/>
      <c r="O527" s="503"/>
      <c r="P527" s="503"/>
      <c r="Q527" s="503"/>
      <c r="R527" s="503"/>
      <c r="S527" s="503"/>
      <c r="T527" s="503"/>
      <c r="U527" s="503"/>
      <c r="V527" s="503"/>
      <c r="W527" s="503"/>
      <c r="X527" s="503"/>
      <c r="Y527" s="503"/>
      <c r="Z527" s="503"/>
    </row>
    <row r="528" spans="1:26" ht="13.5" customHeight="1">
      <c r="A528" s="503"/>
      <c r="B528" s="503"/>
      <c r="C528" s="503"/>
      <c r="D528" s="503"/>
      <c r="E528" s="503"/>
      <c r="F528" s="503"/>
      <c r="G528" s="503"/>
      <c r="H528" s="503"/>
      <c r="I528" s="503"/>
      <c r="J528" s="503"/>
      <c r="K528" s="503"/>
      <c r="L528" s="503"/>
      <c r="M528" s="503"/>
      <c r="N528" s="503"/>
      <c r="O528" s="503"/>
      <c r="P528" s="503"/>
      <c r="Q528" s="503"/>
      <c r="R528" s="503"/>
      <c r="S528" s="503"/>
      <c r="T528" s="503"/>
      <c r="U528" s="503"/>
      <c r="V528" s="503"/>
      <c r="W528" s="503"/>
      <c r="X528" s="503"/>
      <c r="Y528" s="503"/>
      <c r="Z528" s="503"/>
    </row>
    <row r="529" spans="1:26" ht="13.5" customHeight="1">
      <c r="A529" s="503"/>
      <c r="B529" s="503"/>
      <c r="C529" s="503"/>
      <c r="D529" s="503"/>
      <c r="E529" s="503"/>
      <c r="F529" s="503"/>
      <c r="G529" s="503"/>
      <c r="H529" s="503"/>
      <c r="I529" s="503"/>
      <c r="J529" s="503"/>
      <c r="K529" s="503"/>
      <c r="L529" s="503"/>
      <c r="M529" s="503"/>
      <c r="N529" s="503"/>
      <c r="O529" s="503"/>
      <c r="P529" s="503"/>
      <c r="Q529" s="503"/>
      <c r="R529" s="503"/>
      <c r="S529" s="503"/>
      <c r="T529" s="503"/>
      <c r="U529" s="503"/>
      <c r="V529" s="503"/>
      <c r="W529" s="503"/>
      <c r="X529" s="503"/>
      <c r="Y529" s="503"/>
      <c r="Z529" s="503"/>
    </row>
    <row r="530" spans="1:26" ht="13.5" customHeight="1">
      <c r="A530" s="503"/>
      <c r="B530" s="503"/>
      <c r="C530" s="503"/>
      <c r="D530" s="503"/>
      <c r="E530" s="503"/>
      <c r="F530" s="503"/>
      <c r="G530" s="503"/>
      <c r="H530" s="503"/>
      <c r="I530" s="503"/>
      <c r="J530" s="503"/>
      <c r="K530" s="503"/>
      <c r="L530" s="503"/>
      <c r="M530" s="503"/>
      <c r="N530" s="503"/>
      <c r="O530" s="503"/>
      <c r="P530" s="503"/>
      <c r="Q530" s="503"/>
      <c r="R530" s="503"/>
      <c r="S530" s="503"/>
      <c r="T530" s="503"/>
      <c r="U530" s="503"/>
      <c r="V530" s="503"/>
      <c r="W530" s="503"/>
      <c r="X530" s="503"/>
      <c r="Y530" s="503"/>
      <c r="Z530" s="503"/>
    </row>
    <row r="531" spans="1:26" ht="13.5" customHeight="1">
      <c r="A531" s="503"/>
      <c r="B531" s="503"/>
      <c r="C531" s="503"/>
      <c r="D531" s="503"/>
      <c r="E531" s="503"/>
      <c r="F531" s="503"/>
      <c r="G531" s="503"/>
      <c r="H531" s="503"/>
      <c r="I531" s="503"/>
      <c r="J531" s="503"/>
      <c r="K531" s="503"/>
      <c r="L531" s="503"/>
      <c r="M531" s="503"/>
      <c r="N531" s="503"/>
      <c r="O531" s="503"/>
      <c r="P531" s="503"/>
      <c r="Q531" s="503"/>
      <c r="R531" s="503"/>
      <c r="S531" s="503"/>
      <c r="T531" s="503"/>
      <c r="U531" s="503"/>
      <c r="V531" s="503"/>
      <c r="W531" s="503"/>
      <c r="X531" s="503"/>
      <c r="Y531" s="503"/>
      <c r="Z531" s="503"/>
    </row>
    <row r="532" spans="1:26" ht="13.5" customHeight="1">
      <c r="A532" s="503"/>
      <c r="B532" s="503"/>
      <c r="C532" s="503"/>
      <c r="D532" s="503"/>
      <c r="E532" s="503"/>
      <c r="F532" s="503"/>
      <c r="G532" s="503"/>
      <c r="H532" s="503"/>
      <c r="I532" s="503"/>
      <c r="J532" s="503"/>
      <c r="K532" s="503"/>
      <c r="L532" s="503"/>
      <c r="M532" s="503"/>
      <c r="N532" s="503"/>
      <c r="O532" s="503"/>
      <c r="P532" s="503"/>
      <c r="Q532" s="503"/>
      <c r="R532" s="503"/>
      <c r="S532" s="503"/>
      <c r="T532" s="503"/>
      <c r="U532" s="503"/>
      <c r="V532" s="503"/>
      <c r="W532" s="503"/>
      <c r="X532" s="503"/>
      <c r="Y532" s="503"/>
      <c r="Z532" s="503"/>
    </row>
    <row r="533" spans="1:26" ht="13.5" customHeight="1">
      <c r="A533" s="503"/>
      <c r="B533" s="503"/>
      <c r="C533" s="503"/>
      <c r="D533" s="503"/>
      <c r="E533" s="503"/>
      <c r="F533" s="503"/>
      <c r="G533" s="503"/>
      <c r="H533" s="503"/>
      <c r="I533" s="503"/>
      <c r="J533" s="503"/>
      <c r="K533" s="503"/>
      <c r="L533" s="503"/>
      <c r="M533" s="503"/>
      <c r="N533" s="503"/>
      <c r="O533" s="503"/>
      <c r="P533" s="503"/>
      <c r="Q533" s="503"/>
      <c r="R533" s="503"/>
      <c r="S533" s="503"/>
      <c r="T533" s="503"/>
      <c r="U533" s="503"/>
      <c r="V533" s="503"/>
      <c r="W533" s="503"/>
      <c r="X533" s="503"/>
      <c r="Y533" s="503"/>
      <c r="Z533" s="503"/>
    </row>
    <row r="534" spans="1:26" ht="13.5" customHeight="1">
      <c r="A534" s="503"/>
      <c r="B534" s="503"/>
      <c r="C534" s="503"/>
      <c r="D534" s="503"/>
      <c r="E534" s="503"/>
      <c r="F534" s="503"/>
      <c r="G534" s="503"/>
      <c r="H534" s="503"/>
      <c r="I534" s="503"/>
      <c r="J534" s="503"/>
      <c r="K534" s="503"/>
      <c r="L534" s="503"/>
      <c r="M534" s="503"/>
      <c r="N534" s="503"/>
      <c r="O534" s="503"/>
      <c r="P534" s="503"/>
      <c r="Q534" s="503"/>
      <c r="R534" s="503"/>
      <c r="S534" s="503"/>
      <c r="T534" s="503"/>
      <c r="U534" s="503"/>
      <c r="V534" s="503"/>
      <c r="W534" s="503"/>
      <c r="X534" s="503"/>
      <c r="Y534" s="503"/>
      <c r="Z534" s="503"/>
    </row>
    <row r="535" spans="1:26" ht="13.5" customHeight="1">
      <c r="A535" s="503"/>
      <c r="B535" s="503"/>
      <c r="C535" s="503"/>
      <c r="D535" s="503"/>
      <c r="E535" s="503"/>
      <c r="F535" s="503"/>
      <c r="G535" s="503"/>
      <c r="H535" s="503"/>
      <c r="I535" s="503"/>
      <c r="J535" s="503"/>
      <c r="K535" s="503"/>
      <c r="L535" s="503"/>
      <c r="M535" s="503"/>
      <c r="N535" s="503"/>
      <c r="O535" s="503"/>
      <c r="P535" s="503"/>
      <c r="Q535" s="503"/>
      <c r="R535" s="503"/>
      <c r="S535" s="503"/>
      <c r="T535" s="503"/>
      <c r="U535" s="503"/>
      <c r="V535" s="503"/>
      <c r="W535" s="503"/>
      <c r="X535" s="503"/>
      <c r="Y535" s="503"/>
      <c r="Z535" s="503"/>
    </row>
    <row r="536" spans="1:26" ht="13.5" customHeight="1">
      <c r="A536" s="503"/>
      <c r="B536" s="503"/>
      <c r="C536" s="503"/>
      <c r="D536" s="503"/>
      <c r="E536" s="503"/>
      <c r="F536" s="503"/>
      <c r="G536" s="503"/>
      <c r="H536" s="503"/>
      <c r="I536" s="503"/>
      <c r="J536" s="503"/>
      <c r="K536" s="503"/>
      <c r="L536" s="503"/>
      <c r="M536" s="503"/>
      <c r="N536" s="503"/>
      <c r="O536" s="503"/>
      <c r="P536" s="503"/>
      <c r="Q536" s="503"/>
      <c r="R536" s="503"/>
      <c r="S536" s="503"/>
      <c r="T536" s="503"/>
      <c r="U536" s="503"/>
      <c r="V536" s="503"/>
      <c r="W536" s="503"/>
      <c r="X536" s="503"/>
      <c r="Y536" s="503"/>
      <c r="Z536" s="503"/>
    </row>
    <row r="537" spans="1:26" ht="13.5" customHeight="1">
      <c r="A537" s="503"/>
      <c r="B537" s="503"/>
      <c r="C537" s="503"/>
      <c r="D537" s="503"/>
      <c r="E537" s="503"/>
      <c r="F537" s="503"/>
      <c r="G537" s="503"/>
      <c r="H537" s="503"/>
      <c r="I537" s="503"/>
      <c r="J537" s="503"/>
      <c r="K537" s="503"/>
      <c r="L537" s="503"/>
      <c r="M537" s="503"/>
      <c r="N537" s="503"/>
      <c r="O537" s="503"/>
      <c r="P537" s="503"/>
      <c r="Q537" s="503"/>
      <c r="R537" s="503"/>
      <c r="S537" s="503"/>
      <c r="T537" s="503"/>
      <c r="U537" s="503"/>
      <c r="V537" s="503"/>
      <c r="W537" s="503"/>
      <c r="X537" s="503"/>
      <c r="Y537" s="503"/>
      <c r="Z537" s="503"/>
    </row>
    <row r="538" spans="1:26" ht="13.5" customHeight="1">
      <c r="A538" s="503"/>
      <c r="B538" s="503"/>
      <c r="C538" s="503"/>
      <c r="D538" s="503"/>
      <c r="E538" s="503"/>
      <c r="F538" s="503"/>
      <c r="G538" s="503"/>
      <c r="H538" s="503"/>
      <c r="I538" s="503"/>
      <c r="J538" s="503"/>
      <c r="K538" s="503"/>
      <c r="L538" s="503"/>
      <c r="M538" s="503"/>
      <c r="N538" s="503"/>
      <c r="O538" s="503"/>
      <c r="P538" s="503"/>
      <c r="Q538" s="503"/>
      <c r="R538" s="503"/>
      <c r="S538" s="503"/>
      <c r="T538" s="503"/>
      <c r="U538" s="503"/>
      <c r="V538" s="503"/>
      <c r="W538" s="503"/>
      <c r="X538" s="503"/>
      <c r="Y538" s="503"/>
      <c r="Z538" s="503"/>
    </row>
    <row r="539" spans="1:26" ht="13.5" customHeight="1">
      <c r="A539" s="503"/>
      <c r="B539" s="503"/>
      <c r="C539" s="503"/>
      <c r="D539" s="503"/>
      <c r="E539" s="503"/>
      <c r="F539" s="503"/>
      <c r="G539" s="503"/>
      <c r="H539" s="503"/>
      <c r="I539" s="503"/>
      <c r="J539" s="503"/>
      <c r="K539" s="503"/>
      <c r="L539" s="503"/>
      <c r="M539" s="503"/>
      <c r="N539" s="503"/>
      <c r="O539" s="503"/>
      <c r="P539" s="503"/>
      <c r="Q539" s="503"/>
      <c r="R539" s="503"/>
      <c r="S539" s="503"/>
      <c r="T539" s="503"/>
      <c r="U539" s="503"/>
      <c r="V539" s="503"/>
      <c r="W539" s="503"/>
      <c r="X539" s="503"/>
      <c r="Y539" s="503"/>
      <c r="Z539" s="503"/>
    </row>
    <row r="540" spans="1:26" ht="13.5" customHeight="1">
      <c r="A540" s="503"/>
      <c r="B540" s="503"/>
      <c r="C540" s="503"/>
      <c r="D540" s="503"/>
      <c r="E540" s="503"/>
      <c r="F540" s="503"/>
      <c r="G540" s="503"/>
      <c r="H540" s="503"/>
      <c r="I540" s="503"/>
      <c r="J540" s="503"/>
      <c r="K540" s="503"/>
      <c r="L540" s="503"/>
      <c r="M540" s="503"/>
      <c r="N540" s="503"/>
      <c r="O540" s="503"/>
      <c r="P540" s="503"/>
      <c r="Q540" s="503"/>
      <c r="R540" s="503"/>
      <c r="S540" s="503"/>
      <c r="T540" s="503"/>
      <c r="U540" s="503"/>
      <c r="V540" s="503"/>
      <c r="W540" s="503"/>
      <c r="X540" s="503"/>
      <c r="Y540" s="503"/>
      <c r="Z540" s="503"/>
    </row>
    <row r="541" spans="1:26" ht="13.5" customHeight="1">
      <c r="A541" s="503"/>
      <c r="B541" s="503"/>
      <c r="C541" s="503"/>
      <c r="D541" s="503"/>
      <c r="E541" s="503"/>
      <c r="F541" s="503"/>
      <c r="G541" s="503"/>
      <c r="H541" s="503"/>
      <c r="I541" s="503"/>
      <c r="J541" s="503"/>
      <c r="K541" s="503"/>
      <c r="L541" s="503"/>
      <c r="M541" s="503"/>
      <c r="N541" s="503"/>
      <c r="O541" s="503"/>
      <c r="P541" s="503"/>
      <c r="Q541" s="503"/>
      <c r="R541" s="503"/>
      <c r="S541" s="503"/>
      <c r="T541" s="503"/>
      <c r="U541" s="503"/>
      <c r="V541" s="503"/>
      <c r="W541" s="503"/>
      <c r="X541" s="503"/>
      <c r="Y541" s="503"/>
      <c r="Z541" s="503"/>
    </row>
    <row r="542" spans="1:26" ht="13.5" customHeight="1">
      <c r="A542" s="503"/>
      <c r="B542" s="503"/>
      <c r="C542" s="503"/>
      <c r="D542" s="503"/>
      <c r="E542" s="503"/>
      <c r="F542" s="503"/>
      <c r="G542" s="503"/>
      <c r="H542" s="503"/>
      <c r="I542" s="503"/>
      <c r="J542" s="503"/>
      <c r="K542" s="503"/>
      <c r="L542" s="503"/>
      <c r="M542" s="503"/>
      <c r="N542" s="503"/>
      <c r="O542" s="503"/>
      <c r="P542" s="503"/>
      <c r="Q542" s="503"/>
      <c r="R542" s="503"/>
      <c r="S542" s="503"/>
      <c r="T542" s="503"/>
      <c r="U542" s="503"/>
      <c r="V542" s="503"/>
      <c r="W542" s="503"/>
      <c r="X542" s="503"/>
      <c r="Y542" s="503"/>
      <c r="Z542" s="503"/>
    </row>
    <row r="543" spans="1:26" ht="13.5" customHeight="1">
      <c r="A543" s="503"/>
      <c r="B543" s="503"/>
      <c r="C543" s="503"/>
      <c r="D543" s="503"/>
      <c r="E543" s="503"/>
      <c r="F543" s="503"/>
      <c r="G543" s="503"/>
      <c r="H543" s="503"/>
      <c r="I543" s="503"/>
      <c r="J543" s="503"/>
      <c r="K543" s="503"/>
      <c r="L543" s="503"/>
      <c r="M543" s="503"/>
      <c r="N543" s="503"/>
      <c r="O543" s="503"/>
      <c r="P543" s="503"/>
      <c r="Q543" s="503"/>
      <c r="R543" s="503"/>
      <c r="S543" s="503"/>
      <c r="T543" s="503"/>
      <c r="U543" s="503"/>
      <c r="V543" s="503"/>
      <c r="W543" s="503"/>
      <c r="X543" s="503"/>
      <c r="Y543" s="503"/>
      <c r="Z543" s="503"/>
    </row>
    <row r="544" spans="1:26" ht="13.5" customHeight="1">
      <c r="A544" s="503"/>
      <c r="B544" s="503"/>
      <c r="C544" s="503"/>
      <c r="D544" s="503"/>
      <c r="E544" s="503"/>
      <c r="F544" s="503"/>
      <c r="G544" s="503"/>
      <c r="H544" s="503"/>
      <c r="I544" s="503"/>
      <c r="J544" s="503"/>
      <c r="K544" s="503"/>
      <c r="L544" s="503"/>
      <c r="M544" s="503"/>
      <c r="N544" s="503"/>
      <c r="O544" s="503"/>
      <c r="P544" s="503"/>
      <c r="Q544" s="503"/>
      <c r="R544" s="503"/>
      <c r="S544" s="503"/>
      <c r="T544" s="503"/>
      <c r="U544" s="503"/>
      <c r="V544" s="503"/>
      <c r="W544" s="503"/>
      <c r="X544" s="503"/>
      <c r="Y544" s="503"/>
      <c r="Z544" s="503"/>
    </row>
    <row r="545" spans="1:26" ht="13.5" customHeight="1">
      <c r="A545" s="503"/>
      <c r="B545" s="503"/>
      <c r="C545" s="503"/>
      <c r="D545" s="503"/>
      <c r="E545" s="503"/>
      <c r="F545" s="503"/>
      <c r="G545" s="503"/>
      <c r="H545" s="503"/>
      <c r="I545" s="503"/>
      <c r="J545" s="503"/>
      <c r="K545" s="503"/>
      <c r="L545" s="503"/>
      <c r="M545" s="503"/>
      <c r="N545" s="503"/>
      <c r="O545" s="503"/>
      <c r="P545" s="503"/>
      <c r="Q545" s="503"/>
      <c r="R545" s="503"/>
      <c r="S545" s="503"/>
      <c r="T545" s="503"/>
      <c r="U545" s="503"/>
      <c r="V545" s="503"/>
      <c r="W545" s="503"/>
      <c r="X545" s="503"/>
      <c r="Y545" s="503"/>
      <c r="Z545" s="503"/>
    </row>
    <row r="546" spans="1:26" ht="13.5" customHeight="1">
      <c r="A546" s="503"/>
      <c r="B546" s="503"/>
      <c r="C546" s="503"/>
      <c r="D546" s="503"/>
      <c r="E546" s="503"/>
      <c r="F546" s="503"/>
      <c r="G546" s="503"/>
      <c r="H546" s="503"/>
      <c r="I546" s="503"/>
      <c r="J546" s="503"/>
      <c r="K546" s="503"/>
      <c r="L546" s="503"/>
      <c r="M546" s="503"/>
      <c r="N546" s="503"/>
      <c r="O546" s="503"/>
      <c r="P546" s="503"/>
      <c r="Q546" s="503"/>
      <c r="R546" s="503"/>
      <c r="S546" s="503"/>
      <c r="T546" s="503"/>
      <c r="U546" s="503"/>
      <c r="V546" s="503"/>
      <c r="W546" s="503"/>
      <c r="X546" s="503"/>
      <c r="Y546" s="503"/>
      <c r="Z546" s="503"/>
    </row>
    <row r="547" spans="1:26" ht="13.5" customHeight="1">
      <c r="A547" s="503"/>
      <c r="B547" s="503"/>
      <c r="C547" s="503"/>
      <c r="D547" s="503"/>
      <c r="E547" s="503"/>
      <c r="F547" s="503"/>
      <c r="G547" s="503"/>
      <c r="H547" s="503"/>
      <c r="I547" s="503"/>
      <c r="J547" s="503"/>
      <c r="K547" s="503"/>
      <c r="L547" s="503"/>
      <c r="M547" s="503"/>
      <c r="N547" s="503"/>
      <c r="O547" s="503"/>
      <c r="P547" s="503"/>
      <c r="Q547" s="503"/>
      <c r="R547" s="503"/>
      <c r="S547" s="503"/>
      <c r="T547" s="503"/>
      <c r="U547" s="503"/>
      <c r="V547" s="503"/>
      <c r="W547" s="503"/>
      <c r="X547" s="503"/>
      <c r="Y547" s="503"/>
      <c r="Z547" s="503"/>
    </row>
    <row r="548" spans="1:26" ht="13.5" customHeight="1">
      <c r="A548" s="503"/>
      <c r="B548" s="503"/>
      <c r="C548" s="503"/>
      <c r="D548" s="503"/>
      <c r="E548" s="503"/>
      <c r="F548" s="503"/>
      <c r="G548" s="503"/>
      <c r="H548" s="503"/>
      <c r="I548" s="503"/>
      <c r="J548" s="503"/>
      <c r="K548" s="503"/>
      <c r="L548" s="503"/>
      <c r="M548" s="503"/>
      <c r="N548" s="503"/>
      <c r="O548" s="503"/>
      <c r="P548" s="503"/>
      <c r="Q548" s="503"/>
      <c r="R548" s="503"/>
      <c r="S548" s="503"/>
      <c r="T548" s="503"/>
      <c r="U548" s="503"/>
      <c r="V548" s="503"/>
      <c r="W548" s="503"/>
      <c r="X548" s="503"/>
      <c r="Y548" s="503"/>
      <c r="Z548" s="503"/>
    </row>
    <row r="549" spans="1:26" ht="13.5" customHeight="1">
      <c r="A549" s="503"/>
      <c r="B549" s="503"/>
      <c r="C549" s="503"/>
      <c r="D549" s="503"/>
      <c r="E549" s="503"/>
      <c r="F549" s="503"/>
      <c r="G549" s="503"/>
      <c r="H549" s="503"/>
      <c r="I549" s="503"/>
      <c r="J549" s="503"/>
      <c r="K549" s="503"/>
      <c r="L549" s="503"/>
      <c r="M549" s="503"/>
      <c r="N549" s="503"/>
      <c r="O549" s="503"/>
      <c r="P549" s="503"/>
      <c r="Q549" s="503"/>
      <c r="R549" s="503"/>
      <c r="S549" s="503"/>
      <c r="T549" s="503"/>
      <c r="U549" s="503"/>
      <c r="V549" s="503"/>
      <c r="W549" s="503"/>
      <c r="X549" s="503"/>
      <c r="Y549" s="503"/>
      <c r="Z549" s="503"/>
    </row>
    <row r="550" spans="1:26" ht="13.5" customHeight="1">
      <c r="A550" s="503"/>
      <c r="B550" s="503"/>
      <c r="C550" s="503"/>
      <c r="D550" s="503"/>
      <c r="E550" s="503"/>
      <c r="F550" s="503"/>
      <c r="G550" s="503"/>
      <c r="H550" s="503"/>
      <c r="I550" s="503"/>
      <c r="J550" s="503"/>
      <c r="K550" s="503"/>
      <c r="L550" s="503"/>
      <c r="M550" s="503"/>
      <c r="N550" s="503"/>
      <c r="O550" s="503"/>
      <c r="P550" s="503"/>
      <c r="Q550" s="503"/>
      <c r="R550" s="503"/>
      <c r="S550" s="503"/>
      <c r="T550" s="503"/>
      <c r="U550" s="503"/>
      <c r="V550" s="503"/>
      <c r="W550" s="503"/>
      <c r="X550" s="503"/>
      <c r="Y550" s="503"/>
      <c r="Z550" s="503"/>
    </row>
    <row r="551" spans="1:26" ht="13.5" customHeight="1">
      <c r="A551" s="503"/>
      <c r="B551" s="503"/>
      <c r="C551" s="503"/>
      <c r="D551" s="503"/>
      <c r="E551" s="503"/>
      <c r="F551" s="503"/>
      <c r="G551" s="503"/>
      <c r="H551" s="503"/>
      <c r="I551" s="503"/>
      <c r="J551" s="503"/>
      <c r="K551" s="503"/>
      <c r="L551" s="503"/>
      <c r="M551" s="503"/>
      <c r="N551" s="503"/>
      <c r="O551" s="503"/>
      <c r="P551" s="503"/>
      <c r="Q551" s="503"/>
      <c r="R551" s="503"/>
      <c r="S551" s="503"/>
      <c r="T551" s="503"/>
      <c r="U551" s="503"/>
      <c r="V551" s="503"/>
      <c r="W551" s="503"/>
      <c r="X551" s="503"/>
      <c r="Y551" s="503"/>
      <c r="Z551" s="503"/>
    </row>
    <row r="552" spans="1:26" ht="13.5" customHeight="1">
      <c r="A552" s="503"/>
      <c r="B552" s="503"/>
      <c r="C552" s="503"/>
      <c r="D552" s="503"/>
      <c r="E552" s="503"/>
      <c r="F552" s="503"/>
      <c r="G552" s="503"/>
      <c r="H552" s="503"/>
      <c r="I552" s="503"/>
      <c r="J552" s="503"/>
      <c r="K552" s="503"/>
      <c r="L552" s="503"/>
      <c r="M552" s="503"/>
      <c r="N552" s="503"/>
      <c r="O552" s="503"/>
      <c r="P552" s="503"/>
      <c r="Q552" s="503"/>
      <c r="R552" s="503"/>
      <c r="S552" s="503"/>
      <c r="T552" s="503"/>
      <c r="U552" s="503"/>
      <c r="V552" s="503"/>
      <c r="W552" s="503"/>
      <c r="X552" s="503"/>
      <c r="Y552" s="503"/>
      <c r="Z552" s="503"/>
    </row>
    <row r="553" spans="1:26" ht="13.5" customHeight="1">
      <c r="A553" s="503"/>
      <c r="B553" s="503"/>
      <c r="C553" s="503"/>
      <c r="D553" s="503"/>
      <c r="E553" s="503"/>
      <c r="F553" s="503"/>
      <c r="G553" s="503"/>
      <c r="H553" s="503"/>
      <c r="I553" s="503"/>
      <c r="J553" s="503"/>
      <c r="K553" s="503"/>
      <c r="L553" s="503"/>
      <c r="M553" s="503"/>
      <c r="N553" s="503"/>
      <c r="O553" s="503"/>
      <c r="P553" s="503"/>
      <c r="Q553" s="503"/>
      <c r="R553" s="503"/>
      <c r="S553" s="503"/>
      <c r="T553" s="503"/>
      <c r="U553" s="503"/>
      <c r="V553" s="503"/>
      <c r="W553" s="503"/>
      <c r="X553" s="503"/>
      <c r="Y553" s="503"/>
      <c r="Z553" s="503"/>
    </row>
    <row r="554" spans="1:26" ht="13.5" customHeight="1">
      <c r="A554" s="503"/>
      <c r="B554" s="503"/>
      <c r="C554" s="503"/>
      <c r="D554" s="503"/>
      <c r="E554" s="503"/>
      <c r="F554" s="503"/>
      <c r="G554" s="503"/>
      <c r="H554" s="503"/>
      <c r="I554" s="503"/>
      <c r="J554" s="503"/>
      <c r="K554" s="503"/>
      <c r="L554" s="503"/>
      <c r="M554" s="503"/>
      <c r="N554" s="503"/>
      <c r="O554" s="503"/>
      <c r="P554" s="503"/>
      <c r="Q554" s="503"/>
      <c r="R554" s="503"/>
      <c r="S554" s="503"/>
      <c r="T554" s="503"/>
      <c r="U554" s="503"/>
      <c r="V554" s="503"/>
      <c r="W554" s="503"/>
      <c r="X554" s="503"/>
      <c r="Y554" s="503"/>
      <c r="Z554" s="503"/>
    </row>
    <row r="555" spans="1:26" ht="13.5" customHeight="1">
      <c r="A555" s="503"/>
      <c r="B555" s="503"/>
      <c r="C555" s="503"/>
      <c r="D555" s="503"/>
      <c r="E555" s="503"/>
      <c r="F555" s="503"/>
      <c r="G555" s="503"/>
      <c r="H555" s="503"/>
      <c r="I555" s="503"/>
      <c r="J555" s="503"/>
      <c r="K555" s="503"/>
      <c r="L555" s="503"/>
      <c r="M555" s="503"/>
      <c r="N555" s="503"/>
      <c r="O555" s="503"/>
      <c r="P555" s="503"/>
      <c r="Q555" s="503"/>
      <c r="R555" s="503"/>
      <c r="S555" s="503"/>
      <c r="T555" s="503"/>
      <c r="U555" s="503"/>
      <c r="V555" s="503"/>
      <c r="W555" s="503"/>
      <c r="X555" s="503"/>
      <c r="Y555" s="503"/>
      <c r="Z555" s="503"/>
    </row>
    <row r="556" spans="1:26" ht="13.5" customHeight="1">
      <c r="A556" s="503"/>
      <c r="B556" s="503"/>
      <c r="C556" s="503"/>
      <c r="D556" s="503"/>
      <c r="E556" s="503"/>
      <c r="F556" s="503"/>
      <c r="G556" s="503"/>
      <c r="H556" s="503"/>
      <c r="I556" s="503"/>
      <c r="J556" s="503"/>
      <c r="K556" s="503"/>
      <c r="L556" s="503"/>
      <c r="M556" s="503"/>
      <c r="N556" s="503"/>
      <c r="O556" s="503"/>
      <c r="P556" s="503"/>
      <c r="Q556" s="503"/>
      <c r="R556" s="503"/>
      <c r="S556" s="503"/>
      <c r="T556" s="503"/>
      <c r="U556" s="503"/>
      <c r="V556" s="503"/>
      <c r="W556" s="503"/>
      <c r="X556" s="503"/>
      <c r="Y556" s="503"/>
      <c r="Z556" s="503"/>
    </row>
    <row r="557" spans="1:26" ht="13.5" customHeight="1">
      <c r="A557" s="503"/>
      <c r="B557" s="503"/>
      <c r="C557" s="503"/>
      <c r="D557" s="503"/>
      <c r="E557" s="503"/>
      <c r="F557" s="503"/>
      <c r="G557" s="503"/>
      <c r="H557" s="503"/>
      <c r="I557" s="503"/>
      <c r="J557" s="503"/>
      <c r="K557" s="503"/>
      <c r="L557" s="503"/>
      <c r="M557" s="503"/>
      <c r="N557" s="503"/>
      <c r="O557" s="503"/>
      <c r="P557" s="503"/>
      <c r="Q557" s="503"/>
      <c r="R557" s="503"/>
      <c r="S557" s="503"/>
      <c r="T557" s="503"/>
      <c r="U557" s="503"/>
      <c r="V557" s="503"/>
      <c r="W557" s="503"/>
      <c r="X557" s="503"/>
      <c r="Y557" s="503"/>
      <c r="Z557" s="503"/>
    </row>
    <row r="558" spans="1:26" ht="13.5" customHeight="1">
      <c r="A558" s="503"/>
      <c r="B558" s="503"/>
      <c r="C558" s="503"/>
      <c r="D558" s="503"/>
      <c r="E558" s="503"/>
      <c r="F558" s="503"/>
      <c r="G558" s="503"/>
      <c r="H558" s="503"/>
      <c r="I558" s="503"/>
      <c r="J558" s="503"/>
      <c r="K558" s="503"/>
      <c r="L558" s="503"/>
      <c r="M558" s="503"/>
      <c r="N558" s="503"/>
      <c r="O558" s="503"/>
      <c r="P558" s="503"/>
      <c r="Q558" s="503"/>
      <c r="R558" s="503"/>
      <c r="S558" s="503"/>
      <c r="T558" s="503"/>
      <c r="U558" s="503"/>
      <c r="V558" s="503"/>
      <c r="W558" s="503"/>
      <c r="X558" s="503"/>
      <c r="Y558" s="503"/>
      <c r="Z558" s="503"/>
    </row>
    <row r="559" spans="1:26" ht="13.5" customHeight="1">
      <c r="A559" s="503"/>
      <c r="B559" s="503"/>
      <c r="C559" s="503"/>
      <c r="D559" s="503"/>
      <c r="E559" s="503"/>
      <c r="F559" s="503"/>
      <c r="G559" s="503"/>
      <c r="H559" s="503"/>
      <c r="I559" s="503"/>
      <c r="J559" s="503"/>
      <c r="K559" s="503"/>
      <c r="L559" s="503"/>
      <c r="M559" s="503"/>
      <c r="N559" s="503"/>
      <c r="O559" s="503"/>
      <c r="P559" s="503"/>
      <c r="Q559" s="503"/>
      <c r="R559" s="503"/>
      <c r="S559" s="503"/>
      <c r="T559" s="503"/>
      <c r="U559" s="503"/>
      <c r="V559" s="503"/>
      <c r="W559" s="503"/>
      <c r="X559" s="503"/>
      <c r="Y559" s="503"/>
      <c r="Z559" s="503"/>
    </row>
    <row r="560" spans="1:26" ht="13.5" customHeight="1">
      <c r="A560" s="503"/>
      <c r="B560" s="503"/>
      <c r="C560" s="503"/>
      <c r="D560" s="503"/>
      <c r="E560" s="503"/>
      <c r="F560" s="503"/>
      <c r="G560" s="503"/>
      <c r="H560" s="503"/>
      <c r="I560" s="503"/>
      <c r="J560" s="503"/>
      <c r="K560" s="503"/>
      <c r="L560" s="503"/>
      <c r="M560" s="503"/>
      <c r="N560" s="503"/>
      <c r="O560" s="503"/>
      <c r="P560" s="503"/>
      <c r="Q560" s="503"/>
      <c r="R560" s="503"/>
      <c r="S560" s="503"/>
      <c r="T560" s="503"/>
      <c r="U560" s="503"/>
      <c r="V560" s="503"/>
      <c r="W560" s="503"/>
      <c r="X560" s="503"/>
      <c r="Y560" s="503"/>
      <c r="Z560" s="503"/>
    </row>
    <row r="561" spans="1:26" ht="13.5" customHeight="1">
      <c r="A561" s="503"/>
      <c r="B561" s="503"/>
      <c r="C561" s="503"/>
      <c r="D561" s="503"/>
      <c r="E561" s="503"/>
      <c r="F561" s="503"/>
      <c r="G561" s="503"/>
      <c r="H561" s="503"/>
      <c r="I561" s="503"/>
      <c r="J561" s="503"/>
      <c r="K561" s="503"/>
      <c r="L561" s="503"/>
      <c r="M561" s="503"/>
      <c r="N561" s="503"/>
      <c r="O561" s="503"/>
      <c r="P561" s="503"/>
      <c r="Q561" s="503"/>
      <c r="R561" s="503"/>
      <c r="S561" s="503"/>
      <c r="T561" s="503"/>
      <c r="U561" s="503"/>
      <c r="V561" s="503"/>
      <c r="W561" s="503"/>
      <c r="X561" s="503"/>
      <c r="Y561" s="503"/>
      <c r="Z561" s="503"/>
    </row>
    <row r="562" spans="1:26" ht="13.5" customHeight="1">
      <c r="A562" s="503"/>
      <c r="B562" s="503"/>
      <c r="C562" s="503"/>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row>
    <row r="563" spans="1:26" ht="13.5" customHeight="1">
      <c r="A563" s="503"/>
      <c r="B563" s="503"/>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row>
    <row r="564" spans="1:26" ht="13.5" customHeight="1">
      <c r="A564" s="503"/>
      <c r="B564" s="503"/>
      <c r="C564" s="503"/>
      <c r="D564" s="503"/>
      <c r="E564" s="503"/>
      <c r="F564" s="503"/>
      <c r="G564" s="503"/>
      <c r="H564" s="503"/>
      <c r="I564" s="503"/>
      <c r="J564" s="503"/>
      <c r="K564" s="503"/>
      <c r="L564" s="503"/>
      <c r="M564" s="503"/>
      <c r="N564" s="503"/>
      <c r="O564" s="503"/>
      <c r="P564" s="503"/>
      <c r="Q564" s="503"/>
      <c r="R564" s="503"/>
      <c r="S564" s="503"/>
      <c r="T564" s="503"/>
      <c r="U564" s="503"/>
      <c r="V564" s="503"/>
      <c r="W564" s="503"/>
      <c r="X564" s="503"/>
      <c r="Y564" s="503"/>
      <c r="Z564" s="503"/>
    </row>
    <row r="565" spans="1:26" ht="13.5" customHeight="1">
      <c r="A565" s="503"/>
      <c r="B565" s="503"/>
      <c r="C565" s="503"/>
      <c r="D565" s="503"/>
      <c r="E565" s="503"/>
      <c r="F565" s="503"/>
      <c r="G565" s="503"/>
      <c r="H565" s="503"/>
      <c r="I565" s="503"/>
      <c r="J565" s="503"/>
      <c r="K565" s="503"/>
      <c r="L565" s="503"/>
      <c r="M565" s="503"/>
      <c r="N565" s="503"/>
      <c r="O565" s="503"/>
      <c r="P565" s="503"/>
      <c r="Q565" s="503"/>
      <c r="R565" s="503"/>
      <c r="S565" s="503"/>
      <c r="T565" s="503"/>
      <c r="U565" s="503"/>
      <c r="V565" s="503"/>
      <c r="W565" s="503"/>
      <c r="X565" s="503"/>
      <c r="Y565" s="503"/>
      <c r="Z565" s="503"/>
    </row>
    <row r="566" spans="1:26" ht="13.5" customHeight="1">
      <c r="A566" s="503"/>
      <c r="B566" s="503"/>
      <c r="C566" s="503"/>
      <c r="D566" s="503"/>
      <c r="E566" s="503"/>
      <c r="F566" s="503"/>
      <c r="G566" s="503"/>
      <c r="H566" s="503"/>
      <c r="I566" s="503"/>
      <c r="J566" s="503"/>
      <c r="K566" s="503"/>
      <c r="L566" s="503"/>
      <c r="M566" s="503"/>
      <c r="N566" s="503"/>
      <c r="O566" s="503"/>
      <c r="P566" s="503"/>
      <c r="Q566" s="503"/>
      <c r="R566" s="503"/>
      <c r="S566" s="503"/>
      <c r="T566" s="503"/>
      <c r="U566" s="503"/>
      <c r="V566" s="503"/>
      <c r="W566" s="503"/>
      <c r="X566" s="503"/>
      <c r="Y566" s="503"/>
      <c r="Z566" s="503"/>
    </row>
    <row r="567" spans="1:26" ht="13.5" customHeight="1">
      <c r="A567" s="503"/>
      <c r="B567" s="503"/>
      <c r="C567" s="503"/>
      <c r="D567" s="503"/>
      <c r="E567" s="503"/>
      <c r="F567" s="503"/>
      <c r="G567" s="503"/>
      <c r="H567" s="503"/>
      <c r="I567" s="503"/>
      <c r="J567" s="503"/>
      <c r="K567" s="503"/>
      <c r="L567" s="503"/>
      <c r="M567" s="503"/>
      <c r="N567" s="503"/>
      <c r="O567" s="503"/>
      <c r="P567" s="503"/>
      <c r="Q567" s="503"/>
      <c r="R567" s="503"/>
      <c r="S567" s="503"/>
      <c r="T567" s="503"/>
      <c r="U567" s="503"/>
      <c r="V567" s="503"/>
      <c r="W567" s="503"/>
      <c r="X567" s="503"/>
      <c r="Y567" s="503"/>
      <c r="Z567" s="503"/>
    </row>
    <row r="568" spans="1:26" ht="13.5" customHeight="1">
      <c r="A568" s="503"/>
      <c r="B568" s="503"/>
      <c r="C568" s="503"/>
      <c r="D568" s="503"/>
      <c r="E568" s="503"/>
      <c r="F568" s="503"/>
      <c r="G568" s="503"/>
      <c r="H568" s="503"/>
      <c r="I568" s="503"/>
      <c r="J568" s="503"/>
      <c r="K568" s="503"/>
      <c r="L568" s="503"/>
      <c r="M568" s="503"/>
      <c r="N568" s="503"/>
      <c r="O568" s="503"/>
      <c r="P568" s="503"/>
      <c r="Q568" s="503"/>
      <c r="R568" s="503"/>
      <c r="S568" s="503"/>
      <c r="T568" s="503"/>
      <c r="U568" s="503"/>
      <c r="V568" s="503"/>
      <c r="W568" s="503"/>
      <c r="X568" s="503"/>
      <c r="Y568" s="503"/>
      <c r="Z568" s="503"/>
    </row>
    <row r="569" spans="1:26" ht="13.5" customHeight="1">
      <c r="A569" s="503"/>
      <c r="B569" s="503"/>
      <c r="C569" s="503"/>
      <c r="D569" s="503"/>
      <c r="E569" s="503"/>
      <c r="F569" s="503"/>
      <c r="G569" s="503"/>
      <c r="H569" s="503"/>
      <c r="I569" s="503"/>
      <c r="J569" s="503"/>
      <c r="K569" s="503"/>
      <c r="L569" s="503"/>
      <c r="M569" s="503"/>
      <c r="N569" s="503"/>
      <c r="O569" s="503"/>
      <c r="P569" s="503"/>
      <c r="Q569" s="503"/>
      <c r="R569" s="503"/>
      <c r="S569" s="503"/>
      <c r="T569" s="503"/>
      <c r="U569" s="503"/>
      <c r="V569" s="503"/>
      <c r="W569" s="503"/>
      <c r="X569" s="503"/>
      <c r="Y569" s="503"/>
      <c r="Z569" s="503"/>
    </row>
    <row r="570" spans="1:26" ht="13.5" customHeight="1">
      <c r="A570" s="503"/>
      <c r="B570" s="503"/>
      <c r="C570" s="503"/>
      <c r="D570" s="503"/>
      <c r="E570" s="503"/>
      <c r="F570" s="503"/>
      <c r="G570" s="503"/>
      <c r="H570" s="503"/>
      <c r="I570" s="503"/>
      <c r="J570" s="503"/>
      <c r="K570" s="503"/>
      <c r="L570" s="503"/>
      <c r="M570" s="503"/>
      <c r="N570" s="503"/>
      <c r="O570" s="503"/>
      <c r="P570" s="503"/>
      <c r="Q570" s="503"/>
      <c r="R570" s="503"/>
      <c r="S570" s="503"/>
      <c r="T570" s="503"/>
      <c r="U570" s="503"/>
      <c r="V570" s="503"/>
      <c r="W570" s="503"/>
      <c r="X570" s="503"/>
      <c r="Y570" s="503"/>
      <c r="Z570" s="503"/>
    </row>
    <row r="571" spans="1:26" ht="13.5" customHeight="1">
      <c r="A571" s="503"/>
      <c r="B571" s="503"/>
      <c r="C571" s="503"/>
      <c r="D571" s="503"/>
      <c r="E571" s="503"/>
      <c r="F571" s="503"/>
      <c r="G571" s="503"/>
      <c r="H571" s="503"/>
      <c r="I571" s="503"/>
      <c r="J571" s="503"/>
      <c r="K571" s="503"/>
      <c r="L571" s="503"/>
      <c r="M571" s="503"/>
      <c r="N571" s="503"/>
      <c r="O571" s="503"/>
      <c r="P571" s="503"/>
      <c r="Q571" s="503"/>
      <c r="R571" s="503"/>
      <c r="S571" s="503"/>
      <c r="T571" s="503"/>
      <c r="U571" s="503"/>
      <c r="V571" s="503"/>
      <c r="W571" s="503"/>
      <c r="X571" s="503"/>
      <c r="Y571" s="503"/>
      <c r="Z571" s="503"/>
    </row>
    <row r="572" spans="1:26" ht="13.5" customHeight="1">
      <c r="A572" s="503"/>
      <c r="B572" s="503"/>
      <c r="C572" s="503"/>
      <c r="D572" s="503"/>
      <c r="E572" s="503"/>
      <c r="F572" s="503"/>
      <c r="G572" s="503"/>
      <c r="H572" s="503"/>
      <c r="I572" s="503"/>
      <c r="J572" s="503"/>
      <c r="K572" s="503"/>
      <c r="L572" s="503"/>
      <c r="M572" s="503"/>
      <c r="N572" s="503"/>
      <c r="O572" s="503"/>
      <c r="P572" s="503"/>
      <c r="Q572" s="503"/>
      <c r="R572" s="503"/>
      <c r="S572" s="503"/>
      <c r="T572" s="503"/>
      <c r="U572" s="503"/>
      <c r="V572" s="503"/>
      <c r="W572" s="503"/>
      <c r="X572" s="503"/>
      <c r="Y572" s="503"/>
      <c r="Z572" s="503"/>
    </row>
    <row r="573" spans="1:26" ht="13.5" customHeight="1">
      <c r="A573" s="503"/>
      <c r="B573" s="503"/>
      <c r="C573" s="503"/>
      <c r="D573" s="503"/>
      <c r="E573" s="503"/>
      <c r="F573" s="503"/>
      <c r="G573" s="503"/>
      <c r="H573" s="503"/>
      <c r="I573" s="503"/>
      <c r="J573" s="503"/>
      <c r="K573" s="503"/>
      <c r="L573" s="503"/>
      <c r="M573" s="503"/>
      <c r="N573" s="503"/>
      <c r="O573" s="503"/>
      <c r="P573" s="503"/>
      <c r="Q573" s="503"/>
      <c r="R573" s="503"/>
      <c r="S573" s="503"/>
      <c r="T573" s="503"/>
      <c r="U573" s="503"/>
      <c r="V573" s="503"/>
      <c r="W573" s="503"/>
      <c r="X573" s="503"/>
      <c r="Y573" s="503"/>
      <c r="Z573" s="503"/>
    </row>
    <row r="574" spans="1:26" ht="13.5" customHeight="1">
      <c r="A574" s="503"/>
      <c r="B574" s="503"/>
      <c r="C574" s="503"/>
      <c r="D574" s="503"/>
      <c r="E574" s="503"/>
      <c r="F574" s="503"/>
      <c r="G574" s="503"/>
      <c r="H574" s="503"/>
      <c r="I574" s="503"/>
      <c r="J574" s="503"/>
      <c r="K574" s="503"/>
      <c r="L574" s="503"/>
      <c r="M574" s="503"/>
      <c r="N574" s="503"/>
      <c r="O574" s="503"/>
      <c r="P574" s="503"/>
      <c r="Q574" s="503"/>
      <c r="R574" s="503"/>
      <c r="S574" s="503"/>
      <c r="T574" s="503"/>
      <c r="U574" s="503"/>
      <c r="V574" s="503"/>
      <c r="W574" s="503"/>
      <c r="X574" s="503"/>
      <c r="Y574" s="503"/>
      <c r="Z574" s="503"/>
    </row>
    <row r="575" spans="1:26" ht="13.5" customHeight="1">
      <c r="A575" s="503"/>
      <c r="B575" s="503"/>
      <c r="C575" s="503"/>
      <c r="D575" s="503"/>
      <c r="E575" s="503"/>
      <c r="F575" s="503"/>
      <c r="G575" s="503"/>
      <c r="H575" s="503"/>
      <c r="I575" s="503"/>
      <c r="J575" s="503"/>
      <c r="K575" s="503"/>
      <c r="L575" s="503"/>
      <c r="M575" s="503"/>
      <c r="N575" s="503"/>
      <c r="O575" s="503"/>
      <c r="P575" s="503"/>
      <c r="Q575" s="503"/>
      <c r="R575" s="503"/>
      <c r="S575" s="503"/>
      <c r="T575" s="503"/>
      <c r="U575" s="503"/>
      <c r="V575" s="503"/>
      <c r="W575" s="503"/>
      <c r="X575" s="503"/>
      <c r="Y575" s="503"/>
      <c r="Z575" s="503"/>
    </row>
    <row r="576" spans="1:26" ht="13.5" customHeight="1">
      <c r="A576" s="503"/>
      <c r="B576" s="503"/>
      <c r="C576" s="503"/>
      <c r="D576" s="503"/>
      <c r="E576" s="503"/>
      <c r="F576" s="503"/>
      <c r="G576" s="503"/>
      <c r="H576" s="503"/>
      <c r="I576" s="503"/>
      <c r="J576" s="503"/>
      <c r="K576" s="503"/>
      <c r="L576" s="503"/>
      <c r="M576" s="503"/>
      <c r="N576" s="503"/>
      <c r="O576" s="503"/>
      <c r="P576" s="503"/>
      <c r="Q576" s="503"/>
      <c r="R576" s="503"/>
      <c r="S576" s="503"/>
      <c r="T576" s="503"/>
      <c r="U576" s="503"/>
      <c r="V576" s="503"/>
      <c r="W576" s="503"/>
      <c r="X576" s="503"/>
      <c r="Y576" s="503"/>
      <c r="Z576" s="503"/>
    </row>
    <row r="577" spans="1:26" ht="13.5" customHeight="1">
      <c r="A577" s="503"/>
      <c r="B577" s="503"/>
      <c r="C577" s="503"/>
      <c r="D577" s="503"/>
      <c r="E577" s="503"/>
      <c r="F577" s="503"/>
      <c r="G577" s="503"/>
      <c r="H577" s="503"/>
      <c r="I577" s="503"/>
      <c r="J577" s="503"/>
      <c r="K577" s="503"/>
      <c r="L577" s="503"/>
      <c r="M577" s="503"/>
      <c r="N577" s="503"/>
      <c r="O577" s="503"/>
      <c r="P577" s="503"/>
      <c r="Q577" s="503"/>
      <c r="R577" s="503"/>
      <c r="S577" s="503"/>
      <c r="T577" s="503"/>
      <c r="U577" s="503"/>
      <c r="V577" s="503"/>
      <c r="W577" s="503"/>
      <c r="X577" s="503"/>
      <c r="Y577" s="503"/>
      <c r="Z577" s="503"/>
    </row>
    <row r="578" spans="1:26" ht="13.5" customHeight="1">
      <c r="A578" s="503"/>
      <c r="B578" s="503"/>
      <c r="C578" s="503"/>
      <c r="D578" s="503"/>
      <c r="E578" s="503"/>
      <c r="F578" s="503"/>
      <c r="G578" s="503"/>
      <c r="H578" s="503"/>
      <c r="I578" s="503"/>
      <c r="J578" s="503"/>
      <c r="K578" s="503"/>
      <c r="L578" s="503"/>
      <c r="M578" s="503"/>
      <c r="N578" s="503"/>
      <c r="O578" s="503"/>
      <c r="P578" s="503"/>
      <c r="Q578" s="503"/>
      <c r="R578" s="503"/>
      <c r="S578" s="503"/>
      <c r="T578" s="503"/>
      <c r="U578" s="503"/>
      <c r="V578" s="503"/>
      <c r="W578" s="503"/>
      <c r="X578" s="503"/>
      <c r="Y578" s="503"/>
      <c r="Z578" s="503"/>
    </row>
    <row r="579" spans="1:26" ht="13.5" customHeight="1">
      <c r="A579" s="503"/>
      <c r="B579" s="503"/>
      <c r="C579" s="503"/>
      <c r="D579" s="503"/>
      <c r="E579" s="503"/>
      <c r="F579" s="503"/>
      <c r="G579" s="503"/>
      <c r="H579" s="503"/>
      <c r="I579" s="503"/>
      <c r="J579" s="503"/>
      <c r="K579" s="503"/>
      <c r="L579" s="503"/>
      <c r="M579" s="503"/>
      <c r="N579" s="503"/>
      <c r="O579" s="503"/>
      <c r="P579" s="503"/>
      <c r="Q579" s="503"/>
      <c r="R579" s="503"/>
      <c r="S579" s="503"/>
      <c r="T579" s="503"/>
      <c r="U579" s="503"/>
      <c r="V579" s="503"/>
      <c r="W579" s="503"/>
      <c r="X579" s="503"/>
      <c r="Y579" s="503"/>
      <c r="Z579" s="503"/>
    </row>
    <row r="580" spans="1:26" ht="13.5" customHeight="1">
      <c r="A580" s="503"/>
      <c r="B580" s="503"/>
      <c r="C580" s="503"/>
      <c r="D580" s="503"/>
      <c r="E580" s="503"/>
      <c r="F580" s="503"/>
      <c r="G580" s="503"/>
      <c r="H580" s="503"/>
      <c r="I580" s="503"/>
      <c r="J580" s="503"/>
      <c r="K580" s="503"/>
      <c r="L580" s="503"/>
      <c r="M580" s="503"/>
      <c r="N580" s="503"/>
      <c r="O580" s="503"/>
      <c r="P580" s="503"/>
      <c r="Q580" s="503"/>
      <c r="R580" s="503"/>
      <c r="S580" s="503"/>
      <c r="T580" s="503"/>
      <c r="U580" s="503"/>
      <c r="V580" s="503"/>
      <c r="W580" s="503"/>
      <c r="X580" s="503"/>
      <c r="Y580" s="503"/>
      <c r="Z580" s="503"/>
    </row>
    <row r="581" spans="1:26" ht="13.5" customHeight="1">
      <c r="A581" s="503"/>
      <c r="B581" s="503"/>
      <c r="C581" s="503"/>
      <c r="D581" s="503"/>
      <c r="E581" s="503"/>
      <c r="F581" s="503"/>
      <c r="G581" s="503"/>
      <c r="H581" s="503"/>
      <c r="I581" s="503"/>
      <c r="J581" s="503"/>
      <c r="K581" s="503"/>
      <c r="L581" s="503"/>
      <c r="M581" s="503"/>
      <c r="N581" s="503"/>
      <c r="O581" s="503"/>
      <c r="P581" s="503"/>
      <c r="Q581" s="503"/>
      <c r="R581" s="503"/>
      <c r="S581" s="503"/>
      <c r="T581" s="503"/>
      <c r="U581" s="503"/>
      <c r="V581" s="503"/>
      <c r="W581" s="503"/>
      <c r="X581" s="503"/>
      <c r="Y581" s="503"/>
      <c r="Z581" s="503"/>
    </row>
    <row r="582" spans="1:26" ht="13.5" customHeight="1">
      <c r="A582" s="503"/>
      <c r="B582" s="503"/>
      <c r="C582" s="503"/>
      <c r="D582" s="503"/>
      <c r="E582" s="503"/>
      <c r="F582" s="503"/>
      <c r="G582" s="503"/>
      <c r="H582" s="503"/>
      <c r="I582" s="503"/>
      <c r="J582" s="503"/>
      <c r="K582" s="503"/>
      <c r="L582" s="503"/>
      <c r="M582" s="503"/>
      <c r="N582" s="503"/>
      <c r="O582" s="503"/>
      <c r="P582" s="503"/>
      <c r="Q582" s="503"/>
      <c r="R582" s="503"/>
      <c r="S582" s="503"/>
      <c r="T582" s="503"/>
      <c r="U582" s="503"/>
      <c r="V582" s="503"/>
      <c r="W582" s="503"/>
      <c r="X582" s="503"/>
      <c r="Y582" s="503"/>
      <c r="Z582" s="503"/>
    </row>
    <row r="583" spans="1:26" ht="13.5" customHeight="1">
      <c r="A583" s="503"/>
      <c r="B583" s="503"/>
      <c r="C583" s="503"/>
      <c r="D583" s="503"/>
      <c r="E583" s="503"/>
      <c r="F583" s="503"/>
      <c r="G583" s="503"/>
      <c r="H583" s="503"/>
      <c r="I583" s="503"/>
      <c r="J583" s="503"/>
      <c r="K583" s="503"/>
      <c r="L583" s="503"/>
      <c r="M583" s="503"/>
      <c r="N583" s="503"/>
      <c r="O583" s="503"/>
      <c r="P583" s="503"/>
      <c r="Q583" s="503"/>
      <c r="R583" s="503"/>
      <c r="S583" s="503"/>
      <c r="T583" s="503"/>
      <c r="U583" s="503"/>
      <c r="V583" s="503"/>
      <c r="W583" s="503"/>
      <c r="X583" s="503"/>
      <c r="Y583" s="503"/>
      <c r="Z583" s="503"/>
    </row>
    <row r="584" spans="1:26" ht="13.5" customHeight="1">
      <c r="A584" s="503"/>
      <c r="B584" s="503"/>
      <c r="C584" s="503"/>
      <c r="D584" s="503"/>
      <c r="E584" s="503"/>
      <c r="F584" s="503"/>
      <c r="G584" s="503"/>
      <c r="H584" s="503"/>
      <c r="I584" s="503"/>
      <c r="J584" s="503"/>
      <c r="K584" s="503"/>
      <c r="L584" s="503"/>
      <c r="M584" s="503"/>
      <c r="N584" s="503"/>
      <c r="O584" s="503"/>
      <c r="P584" s="503"/>
      <c r="Q584" s="503"/>
      <c r="R584" s="503"/>
      <c r="S584" s="503"/>
      <c r="T584" s="503"/>
      <c r="U584" s="503"/>
      <c r="V584" s="503"/>
      <c r="W584" s="503"/>
      <c r="X584" s="503"/>
      <c r="Y584" s="503"/>
      <c r="Z584" s="503"/>
    </row>
    <row r="585" spans="1:26" ht="13.5" customHeight="1">
      <c r="A585" s="503"/>
      <c r="B585" s="503"/>
      <c r="C585" s="503"/>
      <c r="D585" s="503"/>
      <c r="E585" s="503"/>
      <c r="F585" s="503"/>
      <c r="G585" s="503"/>
      <c r="H585" s="503"/>
      <c r="I585" s="503"/>
      <c r="J585" s="503"/>
      <c r="K585" s="503"/>
      <c r="L585" s="503"/>
      <c r="M585" s="503"/>
      <c r="N585" s="503"/>
      <c r="O585" s="503"/>
      <c r="P585" s="503"/>
      <c r="Q585" s="503"/>
      <c r="R585" s="503"/>
      <c r="S585" s="503"/>
      <c r="T585" s="503"/>
      <c r="U585" s="503"/>
      <c r="V585" s="503"/>
      <c r="W585" s="503"/>
      <c r="X585" s="503"/>
      <c r="Y585" s="503"/>
      <c r="Z585" s="503"/>
    </row>
    <row r="586" spans="1:26" ht="13.5" customHeight="1">
      <c r="A586" s="503"/>
      <c r="B586" s="503"/>
      <c r="C586" s="503"/>
      <c r="D586" s="503"/>
      <c r="E586" s="503"/>
      <c r="F586" s="503"/>
      <c r="G586" s="503"/>
      <c r="H586" s="503"/>
      <c r="I586" s="503"/>
      <c r="J586" s="503"/>
      <c r="K586" s="503"/>
      <c r="L586" s="503"/>
      <c r="M586" s="503"/>
      <c r="N586" s="503"/>
      <c r="O586" s="503"/>
      <c r="P586" s="503"/>
      <c r="Q586" s="503"/>
      <c r="R586" s="503"/>
      <c r="S586" s="503"/>
      <c r="T586" s="503"/>
      <c r="U586" s="503"/>
      <c r="V586" s="503"/>
      <c r="W586" s="503"/>
      <c r="X586" s="503"/>
      <c r="Y586" s="503"/>
      <c r="Z586" s="503"/>
    </row>
    <row r="587" spans="1:26" ht="13.5" customHeight="1">
      <c r="A587" s="503"/>
      <c r="B587" s="503"/>
      <c r="C587" s="503"/>
      <c r="D587" s="503"/>
      <c r="E587" s="503"/>
      <c r="F587" s="503"/>
      <c r="G587" s="503"/>
      <c r="H587" s="503"/>
      <c r="I587" s="503"/>
      <c r="J587" s="503"/>
      <c r="K587" s="503"/>
      <c r="L587" s="503"/>
      <c r="M587" s="503"/>
      <c r="N587" s="503"/>
      <c r="O587" s="503"/>
      <c r="P587" s="503"/>
      <c r="Q587" s="503"/>
      <c r="R587" s="503"/>
      <c r="S587" s="503"/>
      <c r="T587" s="503"/>
      <c r="U587" s="503"/>
      <c r="V587" s="503"/>
      <c r="W587" s="503"/>
      <c r="X587" s="503"/>
      <c r="Y587" s="503"/>
      <c r="Z587" s="503"/>
    </row>
    <row r="588" spans="1:26" ht="13.5" customHeight="1">
      <c r="A588" s="503"/>
      <c r="B588" s="503"/>
      <c r="C588" s="503"/>
      <c r="D588" s="503"/>
      <c r="E588" s="503"/>
      <c r="F588" s="503"/>
      <c r="G588" s="503"/>
      <c r="H588" s="503"/>
      <c r="I588" s="503"/>
      <c r="J588" s="503"/>
      <c r="K588" s="503"/>
      <c r="L588" s="503"/>
      <c r="M588" s="503"/>
      <c r="N588" s="503"/>
      <c r="O588" s="503"/>
      <c r="P588" s="503"/>
      <c r="Q588" s="503"/>
      <c r="R588" s="503"/>
      <c r="S588" s="503"/>
      <c r="T588" s="503"/>
      <c r="U588" s="503"/>
      <c r="V588" s="503"/>
      <c r="W588" s="503"/>
      <c r="X588" s="503"/>
      <c r="Y588" s="503"/>
      <c r="Z588" s="503"/>
    </row>
    <row r="589" spans="1:26" ht="13.5" customHeight="1">
      <c r="A589" s="503"/>
      <c r="B589" s="503"/>
      <c r="C589" s="503"/>
      <c r="D589" s="503"/>
      <c r="E589" s="503"/>
      <c r="F589" s="503"/>
      <c r="G589" s="503"/>
      <c r="H589" s="503"/>
      <c r="I589" s="503"/>
      <c r="J589" s="503"/>
      <c r="K589" s="503"/>
      <c r="L589" s="503"/>
      <c r="M589" s="503"/>
      <c r="N589" s="503"/>
      <c r="O589" s="503"/>
      <c r="P589" s="503"/>
      <c r="Q589" s="503"/>
      <c r="R589" s="503"/>
      <c r="S589" s="503"/>
      <c r="T589" s="503"/>
      <c r="U589" s="503"/>
      <c r="V589" s="503"/>
      <c r="W589" s="503"/>
      <c r="X589" s="503"/>
      <c r="Y589" s="503"/>
      <c r="Z589" s="503"/>
    </row>
    <row r="590" spans="1:26" ht="13.5" customHeight="1">
      <c r="A590" s="503"/>
      <c r="B590" s="503"/>
      <c r="C590" s="503"/>
      <c r="D590" s="503"/>
      <c r="E590" s="503"/>
      <c r="F590" s="503"/>
      <c r="G590" s="503"/>
      <c r="H590" s="503"/>
      <c r="I590" s="503"/>
      <c r="J590" s="503"/>
      <c r="K590" s="503"/>
      <c r="L590" s="503"/>
      <c r="M590" s="503"/>
      <c r="N590" s="503"/>
      <c r="O590" s="503"/>
      <c r="P590" s="503"/>
      <c r="Q590" s="503"/>
      <c r="R590" s="503"/>
      <c r="S590" s="503"/>
      <c r="T590" s="503"/>
      <c r="U590" s="503"/>
      <c r="V590" s="503"/>
      <c r="W590" s="503"/>
      <c r="X590" s="503"/>
      <c r="Y590" s="503"/>
      <c r="Z590" s="503"/>
    </row>
    <row r="591" spans="1:26" ht="13.5" customHeight="1">
      <c r="A591" s="503"/>
      <c r="B591" s="503"/>
      <c r="C591" s="503"/>
      <c r="D591" s="503"/>
      <c r="E591" s="503"/>
      <c r="F591" s="503"/>
      <c r="G591" s="503"/>
      <c r="H591" s="503"/>
      <c r="I591" s="503"/>
      <c r="J591" s="503"/>
      <c r="K591" s="503"/>
      <c r="L591" s="503"/>
      <c r="M591" s="503"/>
      <c r="N591" s="503"/>
      <c r="O591" s="503"/>
      <c r="P591" s="503"/>
      <c r="Q591" s="503"/>
      <c r="R591" s="503"/>
      <c r="S591" s="503"/>
      <c r="T591" s="503"/>
      <c r="U591" s="503"/>
      <c r="V591" s="503"/>
      <c r="W591" s="503"/>
      <c r="X591" s="503"/>
      <c r="Y591" s="503"/>
      <c r="Z591" s="503"/>
    </row>
    <row r="592" spans="1:26" ht="13.5" customHeight="1">
      <c r="A592" s="503"/>
      <c r="B592" s="503"/>
      <c r="C592" s="503"/>
      <c r="D592" s="503"/>
      <c r="E592" s="503"/>
      <c r="F592" s="503"/>
      <c r="G592" s="503"/>
      <c r="H592" s="503"/>
      <c r="I592" s="503"/>
      <c r="J592" s="503"/>
      <c r="K592" s="503"/>
      <c r="L592" s="503"/>
      <c r="M592" s="503"/>
      <c r="N592" s="503"/>
      <c r="O592" s="503"/>
      <c r="P592" s="503"/>
      <c r="Q592" s="503"/>
      <c r="R592" s="503"/>
      <c r="S592" s="503"/>
      <c r="T592" s="503"/>
      <c r="U592" s="503"/>
      <c r="V592" s="503"/>
      <c r="W592" s="503"/>
      <c r="X592" s="503"/>
      <c r="Y592" s="503"/>
      <c r="Z592" s="503"/>
    </row>
    <row r="593" spans="1:26" ht="13.5" customHeight="1">
      <c r="A593" s="503"/>
      <c r="B593" s="503"/>
      <c r="C593" s="503"/>
      <c r="D593" s="503"/>
      <c r="E593" s="503"/>
      <c r="F593" s="503"/>
      <c r="G593" s="503"/>
      <c r="H593" s="503"/>
      <c r="I593" s="503"/>
      <c r="J593" s="503"/>
      <c r="K593" s="503"/>
      <c r="L593" s="503"/>
      <c r="M593" s="503"/>
      <c r="N593" s="503"/>
      <c r="O593" s="503"/>
      <c r="P593" s="503"/>
      <c r="Q593" s="503"/>
      <c r="R593" s="503"/>
      <c r="S593" s="503"/>
      <c r="T593" s="503"/>
      <c r="U593" s="503"/>
      <c r="V593" s="503"/>
      <c r="W593" s="503"/>
      <c r="X593" s="503"/>
      <c r="Y593" s="503"/>
      <c r="Z593" s="503"/>
    </row>
    <row r="594" spans="1:26" ht="13.5" customHeight="1">
      <c r="A594" s="503"/>
      <c r="B594" s="503"/>
      <c r="C594" s="503"/>
      <c r="D594" s="503"/>
      <c r="E594" s="503"/>
      <c r="F594" s="503"/>
      <c r="G594" s="503"/>
      <c r="H594" s="503"/>
      <c r="I594" s="503"/>
      <c r="J594" s="503"/>
      <c r="K594" s="503"/>
      <c r="L594" s="503"/>
      <c r="M594" s="503"/>
      <c r="N594" s="503"/>
      <c r="O594" s="503"/>
      <c r="P594" s="503"/>
      <c r="Q594" s="503"/>
      <c r="R594" s="503"/>
      <c r="S594" s="503"/>
      <c r="T594" s="503"/>
      <c r="U594" s="503"/>
      <c r="V594" s="503"/>
      <c r="W594" s="503"/>
      <c r="X594" s="503"/>
      <c r="Y594" s="503"/>
      <c r="Z594" s="503"/>
    </row>
    <row r="595" spans="1:26" ht="13.5" customHeight="1">
      <c r="A595" s="503"/>
      <c r="B595" s="503"/>
      <c r="C595" s="503"/>
      <c r="D595" s="503"/>
      <c r="E595" s="503"/>
      <c r="F595" s="503"/>
      <c r="G595" s="503"/>
      <c r="H595" s="503"/>
      <c r="I595" s="503"/>
      <c r="J595" s="503"/>
      <c r="K595" s="503"/>
      <c r="L595" s="503"/>
      <c r="M595" s="503"/>
      <c r="N595" s="503"/>
      <c r="O595" s="503"/>
      <c r="P595" s="503"/>
      <c r="Q595" s="503"/>
      <c r="R595" s="503"/>
      <c r="S595" s="503"/>
      <c r="T595" s="503"/>
      <c r="U595" s="503"/>
      <c r="V595" s="503"/>
      <c r="W595" s="503"/>
      <c r="X595" s="503"/>
      <c r="Y595" s="503"/>
      <c r="Z595" s="503"/>
    </row>
    <row r="596" spans="1:26" ht="13.5" customHeight="1">
      <c r="A596" s="503"/>
      <c r="B596" s="503"/>
      <c r="C596" s="503"/>
      <c r="D596" s="503"/>
      <c r="E596" s="503"/>
      <c r="F596" s="503"/>
      <c r="G596" s="503"/>
      <c r="H596" s="503"/>
      <c r="I596" s="503"/>
      <c r="J596" s="503"/>
      <c r="K596" s="503"/>
      <c r="L596" s="503"/>
      <c r="M596" s="503"/>
      <c r="N596" s="503"/>
      <c r="O596" s="503"/>
      <c r="P596" s="503"/>
      <c r="Q596" s="503"/>
      <c r="R596" s="503"/>
      <c r="S596" s="503"/>
      <c r="T596" s="503"/>
      <c r="U596" s="503"/>
      <c r="V596" s="503"/>
      <c r="W596" s="503"/>
      <c r="X596" s="503"/>
      <c r="Y596" s="503"/>
      <c r="Z596" s="503"/>
    </row>
    <row r="597" spans="1:26" ht="13.5" customHeight="1">
      <c r="A597" s="503"/>
      <c r="B597" s="503"/>
      <c r="C597" s="503"/>
      <c r="D597" s="503"/>
      <c r="E597" s="503"/>
      <c r="F597" s="503"/>
      <c r="G597" s="503"/>
      <c r="H597" s="503"/>
      <c r="I597" s="503"/>
      <c r="J597" s="503"/>
      <c r="K597" s="503"/>
      <c r="L597" s="503"/>
      <c r="M597" s="503"/>
      <c r="N597" s="503"/>
      <c r="O597" s="503"/>
      <c r="P597" s="503"/>
      <c r="Q597" s="503"/>
      <c r="R597" s="503"/>
      <c r="S597" s="503"/>
      <c r="T597" s="503"/>
      <c r="U597" s="503"/>
      <c r="V597" s="503"/>
      <c r="W597" s="503"/>
      <c r="X597" s="503"/>
      <c r="Y597" s="503"/>
      <c r="Z597" s="503"/>
    </row>
    <row r="598" spans="1:26" ht="13.5" customHeight="1">
      <c r="A598" s="503"/>
      <c r="B598" s="503"/>
      <c r="C598" s="503"/>
      <c r="D598" s="503"/>
      <c r="E598" s="503"/>
      <c r="F598" s="503"/>
      <c r="G598" s="503"/>
      <c r="H598" s="503"/>
      <c r="I598" s="503"/>
      <c r="J598" s="503"/>
      <c r="K598" s="503"/>
      <c r="L598" s="503"/>
      <c r="M598" s="503"/>
      <c r="N598" s="503"/>
      <c r="O598" s="503"/>
      <c r="P598" s="503"/>
      <c r="Q598" s="503"/>
      <c r="R598" s="503"/>
      <c r="S598" s="503"/>
      <c r="T598" s="503"/>
      <c r="U598" s="503"/>
      <c r="V598" s="503"/>
      <c r="W598" s="503"/>
      <c r="X598" s="503"/>
      <c r="Y598" s="503"/>
      <c r="Z598" s="503"/>
    </row>
    <row r="599" spans="1:26" ht="13.5" customHeight="1">
      <c r="A599" s="503"/>
      <c r="B599" s="503"/>
      <c r="C599" s="503"/>
      <c r="D599" s="503"/>
      <c r="E599" s="503"/>
      <c r="F599" s="503"/>
      <c r="G599" s="503"/>
      <c r="H599" s="503"/>
      <c r="I599" s="503"/>
      <c r="J599" s="503"/>
      <c r="K599" s="503"/>
      <c r="L599" s="503"/>
      <c r="M599" s="503"/>
      <c r="N599" s="503"/>
      <c r="O599" s="503"/>
      <c r="P599" s="503"/>
      <c r="Q599" s="503"/>
      <c r="R599" s="503"/>
      <c r="S599" s="503"/>
      <c r="T599" s="503"/>
      <c r="U599" s="503"/>
      <c r="V599" s="503"/>
      <c r="W599" s="503"/>
      <c r="X599" s="503"/>
      <c r="Y599" s="503"/>
      <c r="Z599" s="503"/>
    </row>
    <row r="600" spans="1:26" ht="13.5" customHeight="1">
      <c r="A600" s="503"/>
      <c r="B600" s="503"/>
      <c r="C600" s="503"/>
      <c r="D600" s="503"/>
      <c r="E600" s="503"/>
      <c r="F600" s="503"/>
      <c r="G600" s="503"/>
      <c r="H600" s="503"/>
      <c r="I600" s="503"/>
      <c r="J600" s="503"/>
      <c r="K600" s="503"/>
      <c r="L600" s="503"/>
      <c r="M600" s="503"/>
      <c r="N600" s="503"/>
      <c r="O600" s="503"/>
      <c r="P600" s="503"/>
      <c r="Q600" s="503"/>
      <c r="R600" s="503"/>
      <c r="S600" s="503"/>
      <c r="T600" s="503"/>
      <c r="U600" s="503"/>
      <c r="V600" s="503"/>
      <c r="W600" s="503"/>
      <c r="X600" s="503"/>
      <c r="Y600" s="503"/>
      <c r="Z600" s="503"/>
    </row>
    <row r="601" spans="1:26" ht="13.5" customHeight="1">
      <c r="A601" s="503"/>
      <c r="B601" s="503"/>
      <c r="C601" s="503"/>
      <c r="D601" s="503"/>
      <c r="E601" s="503"/>
      <c r="F601" s="503"/>
      <c r="G601" s="503"/>
      <c r="H601" s="503"/>
      <c r="I601" s="503"/>
      <c r="J601" s="503"/>
      <c r="K601" s="503"/>
      <c r="L601" s="503"/>
      <c r="M601" s="503"/>
      <c r="N601" s="503"/>
      <c r="O601" s="503"/>
      <c r="P601" s="503"/>
      <c r="Q601" s="503"/>
      <c r="R601" s="503"/>
      <c r="S601" s="503"/>
      <c r="T601" s="503"/>
      <c r="U601" s="503"/>
      <c r="V601" s="503"/>
      <c r="W601" s="503"/>
      <c r="X601" s="503"/>
      <c r="Y601" s="503"/>
      <c r="Z601" s="503"/>
    </row>
    <row r="602" spans="1:26" ht="13.5" customHeight="1">
      <c r="A602" s="503"/>
      <c r="B602" s="503"/>
      <c r="C602" s="503"/>
      <c r="D602" s="503"/>
      <c r="E602" s="503"/>
      <c r="F602" s="503"/>
      <c r="G602" s="503"/>
      <c r="H602" s="503"/>
      <c r="I602" s="503"/>
      <c r="J602" s="503"/>
      <c r="K602" s="503"/>
      <c r="L602" s="503"/>
      <c r="M602" s="503"/>
      <c r="N602" s="503"/>
      <c r="O602" s="503"/>
      <c r="P602" s="503"/>
      <c r="Q602" s="503"/>
      <c r="R602" s="503"/>
      <c r="S602" s="503"/>
      <c r="T602" s="503"/>
      <c r="U602" s="503"/>
      <c r="V602" s="503"/>
      <c r="W602" s="503"/>
      <c r="X602" s="503"/>
      <c r="Y602" s="503"/>
      <c r="Z602" s="503"/>
    </row>
    <row r="603" spans="1:26" ht="13.5" customHeight="1">
      <c r="A603" s="503"/>
      <c r="B603" s="503"/>
      <c r="C603" s="503"/>
      <c r="D603" s="503"/>
      <c r="E603" s="503"/>
      <c r="F603" s="503"/>
      <c r="G603" s="503"/>
      <c r="H603" s="503"/>
      <c r="I603" s="503"/>
      <c r="J603" s="503"/>
      <c r="K603" s="503"/>
      <c r="L603" s="503"/>
      <c r="M603" s="503"/>
      <c r="N603" s="503"/>
      <c r="O603" s="503"/>
      <c r="P603" s="503"/>
      <c r="Q603" s="503"/>
      <c r="R603" s="503"/>
      <c r="S603" s="503"/>
      <c r="T603" s="503"/>
      <c r="U603" s="503"/>
      <c r="V603" s="503"/>
      <c r="W603" s="503"/>
      <c r="X603" s="503"/>
      <c r="Y603" s="503"/>
      <c r="Z603" s="503"/>
    </row>
    <row r="604" spans="1:26" ht="13.5" customHeight="1">
      <c r="A604" s="503"/>
      <c r="B604" s="503"/>
      <c r="C604" s="503"/>
      <c r="D604" s="503"/>
      <c r="E604" s="503"/>
      <c r="F604" s="503"/>
      <c r="G604" s="503"/>
      <c r="H604" s="503"/>
      <c r="I604" s="503"/>
      <c r="J604" s="503"/>
      <c r="K604" s="503"/>
      <c r="L604" s="503"/>
      <c r="M604" s="503"/>
      <c r="N604" s="503"/>
      <c r="O604" s="503"/>
      <c r="P604" s="503"/>
      <c r="Q604" s="503"/>
      <c r="R604" s="503"/>
      <c r="S604" s="503"/>
      <c r="T604" s="503"/>
      <c r="U604" s="503"/>
      <c r="V604" s="503"/>
      <c r="W604" s="503"/>
      <c r="X604" s="503"/>
      <c r="Y604" s="503"/>
      <c r="Z604" s="503"/>
    </row>
    <row r="605" spans="1:26" ht="13.5" customHeight="1">
      <c r="A605" s="503"/>
      <c r="B605" s="503"/>
      <c r="C605" s="503"/>
      <c r="D605" s="503"/>
      <c r="E605" s="503"/>
      <c r="F605" s="503"/>
      <c r="G605" s="503"/>
      <c r="H605" s="503"/>
      <c r="I605" s="503"/>
      <c r="J605" s="503"/>
      <c r="K605" s="503"/>
      <c r="L605" s="503"/>
      <c r="M605" s="503"/>
      <c r="N605" s="503"/>
      <c r="O605" s="503"/>
      <c r="P605" s="503"/>
      <c r="Q605" s="503"/>
      <c r="R605" s="503"/>
      <c r="S605" s="503"/>
      <c r="T605" s="503"/>
      <c r="U605" s="503"/>
      <c r="V605" s="503"/>
      <c r="W605" s="503"/>
      <c r="X605" s="503"/>
      <c r="Y605" s="503"/>
      <c r="Z605" s="503"/>
    </row>
    <row r="606" spans="1:26" ht="13.5" customHeight="1">
      <c r="A606" s="503"/>
      <c r="B606" s="503"/>
      <c r="C606" s="503"/>
      <c r="D606" s="503"/>
      <c r="E606" s="503"/>
      <c r="F606" s="503"/>
      <c r="G606" s="503"/>
      <c r="H606" s="503"/>
      <c r="I606" s="503"/>
      <c r="J606" s="503"/>
      <c r="K606" s="503"/>
      <c r="L606" s="503"/>
      <c r="M606" s="503"/>
      <c r="N606" s="503"/>
      <c r="O606" s="503"/>
      <c r="P606" s="503"/>
      <c r="Q606" s="503"/>
      <c r="R606" s="503"/>
      <c r="S606" s="503"/>
      <c r="T606" s="503"/>
      <c r="U606" s="503"/>
      <c r="V606" s="503"/>
      <c r="W606" s="503"/>
      <c r="X606" s="503"/>
      <c r="Y606" s="503"/>
      <c r="Z606" s="503"/>
    </row>
    <row r="607" spans="1:26" ht="13.5" customHeight="1">
      <c r="A607" s="503"/>
      <c r="B607" s="503"/>
      <c r="C607" s="503"/>
      <c r="D607" s="503"/>
      <c r="E607" s="503"/>
      <c r="F607" s="503"/>
      <c r="G607" s="503"/>
      <c r="H607" s="503"/>
      <c r="I607" s="503"/>
      <c r="J607" s="503"/>
      <c r="K607" s="503"/>
      <c r="L607" s="503"/>
      <c r="M607" s="503"/>
      <c r="N607" s="503"/>
      <c r="O607" s="503"/>
      <c r="P607" s="503"/>
      <c r="Q607" s="503"/>
      <c r="R607" s="503"/>
      <c r="S607" s="503"/>
      <c r="T607" s="503"/>
      <c r="U607" s="503"/>
      <c r="V607" s="503"/>
      <c r="W607" s="503"/>
      <c r="X607" s="503"/>
      <c r="Y607" s="503"/>
      <c r="Z607" s="503"/>
    </row>
    <row r="608" spans="1:26" ht="13.5" customHeight="1">
      <c r="A608" s="503"/>
      <c r="B608" s="503"/>
      <c r="C608" s="503"/>
      <c r="D608" s="503"/>
      <c r="E608" s="503"/>
      <c r="F608" s="503"/>
      <c r="G608" s="503"/>
      <c r="H608" s="503"/>
      <c r="I608" s="503"/>
      <c r="J608" s="503"/>
      <c r="K608" s="503"/>
      <c r="L608" s="503"/>
      <c r="M608" s="503"/>
      <c r="N608" s="503"/>
      <c r="O608" s="503"/>
      <c r="P608" s="503"/>
      <c r="Q608" s="503"/>
      <c r="R608" s="503"/>
      <c r="S608" s="503"/>
      <c r="T608" s="503"/>
      <c r="U608" s="503"/>
      <c r="V608" s="503"/>
      <c r="W608" s="503"/>
      <c r="X608" s="503"/>
      <c r="Y608" s="503"/>
      <c r="Z608" s="503"/>
    </row>
    <row r="609" spans="1:26" ht="13.5" customHeight="1">
      <c r="A609" s="503"/>
      <c r="B609" s="503"/>
      <c r="C609" s="503"/>
      <c r="D609" s="503"/>
      <c r="E609" s="503"/>
      <c r="F609" s="503"/>
      <c r="G609" s="503"/>
      <c r="H609" s="503"/>
      <c r="I609" s="503"/>
      <c r="J609" s="503"/>
      <c r="K609" s="503"/>
      <c r="L609" s="503"/>
      <c r="M609" s="503"/>
      <c r="N609" s="503"/>
      <c r="O609" s="503"/>
      <c r="P609" s="503"/>
      <c r="Q609" s="503"/>
      <c r="R609" s="503"/>
      <c r="S609" s="503"/>
      <c r="T609" s="503"/>
      <c r="U609" s="503"/>
      <c r="V609" s="503"/>
      <c r="W609" s="503"/>
      <c r="X609" s="503"/>
      <c r="Y609" s="503"/>
      <c r="Z609" s="503"/>
    </row>
    <row r="610" spans="1:26" ht="13.5" customHeight="1">
      <c r="A610" s="503"/>
      <c r="B610" s="503"/>
      <c r="C610" s="503"/>
      <c r="D610" s="503"/>
      <c r="E610" s="503"/>
      <c r="F610" s="503"/>
      <c r="G610" s="503"/>
      <c r="H610" s="503"/>
      <c r="I610" s="503"/>
      <c r="J610" s="503"/>
      <c r="K610" s="503"/>
      <c r="L610" s="503"/>
      <c r="M610" s="503"/>
      <c r="N610" s="503"/>
      <c r="O610" s="503"/>
      <c r="P610" s="503"/>
      <c r="Q610" s="503"/>
      <c r="R610" s="503"/>
      <c r="S610" s="503"/>
      <c r="T610" s="503"/>
      <c r="U610" s="503"/>
      <c r="V610" s="503"/>
      <c r="W610" s="503"/>
      <c r="X610" s="503"/>
      <c r="Y610" s="503"/>
      <c r="Z610" s="503"/>
    </row>
    <row r="611" spans="1:26" ht="13.5" customHeight="1">
      <c r="A611" s="503"/>
      <c r="B611" s="503"/>
      <c r="C611" s="503"/>
      <c r="D611" s="503"/>
      <c r="E611" s="503"/>
      <c r="F611" s="503"/>
      <c r="G611" s="503"/>
      <c r="H611" s="503"/>
      <c r="I611" s="503"/>
      <c r="J611" s="503"/>
      <c r="K611" s="503"/>
      <c r="L611" s="503"/>
      <c r="M611" s="503"/>
      <c r="N611" s="503"/>
      <c r="O611" s="503"/>
      <c r="P611" s="503"/>
      <c r="Q611" s="503"/>
      <c r="R611" s="503"/>
      <c r="S611" s="503"/>
      <c r="T611" s="503"/>
      <c r="U611" s="503"/>
      <c r="V611" s="503"/>
      <c r="W611" s="503"/>
      <c r="X611" s="503"/>
      <c r="Y611" s="503"/>
      <c r="Z611" s="503"/>
    </row>
    <row r="612" spans="1:26" ht="13.5" customHeight="1">
      <c r="A612" s="503"/>
      <c r="B612" s="503"/>
      <c r="C612" s="503"/>
      <c r="D612" s="503"/>
      <c r="E612" s="503"/>
      <c r="F612" s="503"/>
      <c r="G612" s="503"/>
      <c r="H612" s="503"/>
      <c r="I612" s="503"/>
      <c r="J612" s="503"/>
      <c r="K612" s="503"/>
      <c r="L612" s="503"/>
      <c r="M612" s="503"/>
      <c r="N612" s="503"/>
      <c r="O612" s="503"/>
      <c r="P612" s="503"/>
      <c r="Q612" s="503"/>
      <c r="R612" s="503"/>
      <c r="S612" s="503"/>
      <c r="T612" s="503"/>
      <c r="U612" s="503"/>
      <c r="V612" s="503"/>
      <c r="W612" s="503"/>
      <c r="X612" s="503"/>
      <c r="Y612" s="503"/>
      <c r="Z612" s="503"/>
    </row>
    <row r="613" spans="1:26" ht="13.5" customHeight="1">
      <c r="A613" s="503"/>
      <c r="B613" s="503"/>
      <c r="C613" s="503"/>
      <c r="D613" s="503"/>
      <c r="E613" s="503"/>
      <c r="F613" s="503"/>
      <c r="G613" s="503"/>
      <c r="H613" s="503"/>
      <c r="I613" s="503"/>
      <c r="J613" s="503"/>
      <c r="K613" s="503"/>
      <c r="L613" s="503"/>
      <c r="M613" s="503"/>
      <c r="N613" s="503"/>
      <c r="O613" s="503"/>
      <c r="P613" s="503"/>
      <c r="Q613" s="503"/>
      <c r="R613" s="503"/>
      <c r="S613" s="503"/>
      <c r="T613" s="503"/>
      <c r="U613" s="503"/>
      <c r="V613" s="503"/>
      <c r="W613" s="503"/>
      <c r="X613" s="503"/>
      <c r="Y613" s="503"/>
      <c r="Z613" s="503"/>
    </row>
    <row r="614" spans="1:26" ht="13.5" customHeight="1">
      <c r="A614" s="503"/>
      <c r="B614" s="503"/>
      <c r="C614" s="503"/>
      <c r="D614" s="503"/>
      <c r="E614" s="503"/>
      <c r="F614" s="503"/>
      <c r="G614" s="503"/>
      <c r="H614" s="503"/>
      <c r="I614" s="503"/>
      <c r="J614" s="503"/>
      <c r="K614" s="503"/>
      <c r="L614" s="503"/>
      <c r="M614" s="503"/>
      <c r="N614" s="503"/>
      <c r="O614" s="503"/>
      <c r="P614" s="503"/>
      <c r="Q614" s="503"/>
      <c r="R614" s="503"/>
      <c r="S614" s="503"/>
      <c r="T614" s="503"/>
      <c r="U614" s="503"/>
      <c r="V614" s="503"/>
      <c r="W614" s="503"/>
      <c r="X614" s="503"/>
      <c r="Y614" s="503"/>
      <c r="Z614" s="503"/>
    </row>
    <row r="615" spans="1:26" ht="13.5" customHeight="1">
      <c r="A615" s="503"/>
      <c r="B615" s="503"/>
      <c r="C615" s="503"/>
      <c r="D615" s="503"/>
      <c r="E615" s="503"/>
      <c r="F615" s="503"/>
      <c r="G615" s="503"/>
      <c r="H615" s="503"/>
      <c r="I615" s="503"/>
      <c r="J615" s="503"/>
      <c r="K615" s="503"/>
      <c r="L615" s="503"/>
      <c r="M615" s="503"/>
      <c r="N615" s="503"/>
      <c r="O615" s="503"/>
      <c r="P615" s="503"/>
      <c r="Q615" s="503"/>
      <c r="R615" s="503"/>
      <c r="S615" s="503"/>
      <c r="T615" s="503"/>
      <c r="U615" s="503"/>
      <c r="V615" s="503"/>
      <c r="W615" s="503"/>
      <c r="X615" s="503"/>
      <c r="Y615" s="503"/>
      <c r="Z615" s="503"/>
    </row>
    <row r="616" spans="1:26" ht="13.5" customHeight="1">
      <c r="A616" s="503"/>
      <c r="B616" s="503"/>
      <c r="C616" s="503"/>
      <c r="D616" s="503"/>
      <c r="E616" s="503"/>
      <c r="F616" s="503"/>
      <c r="G616" s="503"/>
      <c r="H616" s="503"/>
      <c r="I616" s="503"/>
      <c r="J616" s="503"/>
      <c r="K616" s="503"/>
      <c r="L616" s="503"/>
      <c r="M616" s="503"/>
      <c r="N616" s="503"/>
      <c r="O616" s="503"/>
      <c r="P616" s="503"/>
      <c r="Q616" s="503"/>
      <c r="R616" s="503"/>
      <c r="S616" s="503"/>
      <c r="T616" s="503"/>
      <c r="U616" s="503"/>
      <c r="V616" s="503"/>
      <c r="W616" s="503"/>
      <c r="X616" s="503"/>
      <c r="Y616" s="503"/>
      <c r="Z616" s="503"/>
    </row>
    <row r="617" spans="1:26" ht="13.5" customHeight="1">
      <c r="A617" s="503"/>
      <c r="B617" s="503"/>
      <c r="C617" s="503"/>
      <c r="D617" s="503"/>
      <c r="E617" s="503"/>
      <c r="F617" s="503"/>
      <c r="G617" s="503"/>
      <c r="H617" s="503"/>
      <c r="I617" s="503"/>
      <c r="J617" s="503"/>
      <c r="K617" s="503"/>
      <c r="L617" s="503"/>
      <c r="M617" s="503"/>
      <c r="N617" s="503"/>
      <c r="O617" s="503"/>
      <c r="P617" s="503"/>
      <c r="Q617" s="503"/>
      <c r="R617" s="503"/>
      <c r="S617" s="503"/>
      <c r="T617" s="503"/>
      <c r="U617" s="503"/>
      <c r="V617" s="503"/>
      <c r="W617" s="503"/>
      <c r="X617" s="503"/>
      <c r="Y617" s="503"/>
      <c r="Z617" s="503"/>
    </row>
    <row r="618" spans="1:26" ht="13.5" customHeight="1">
      <c r="A618" s="503"/>
      <c r="B618" s="503"/>
      <c r="C618" s="503"/>
      <c r="D618" s="503"/>
      <c r="E618" s="503"/>
      <c r="F618" s="503"/>
      <c r="G618" s="503"/>
      <c r="H618" s="503"/>
      <c r="I618" s="503"/>
      <c r="J618" s="503"/>
      <c r="K618" s="503"/>
      <c r="L618" s="503"/>
      <c r="M618" s="503"/>
      <c r="N618" s="503"/>
      <c r="O618" s="503"/>
      <c r="P618" s="503"/>
      <c r="Q618" s="503"/>
      <c r="R618" s="503"/>
      <c r="S618" s="503"/>
      <c r="T618" s="503"/>
      <c r="U618" s="503"/>
      <c r="V618" s="503"/>
      <c r="W618" s="503"/>
      <c r="X618" s="503"/>
      <c r="Y618" s="503"/>
      <c r="Z618" s="503"/>
    </row>
    <row r="619" spans="1:26" ht="13.5" customHeight="1">
      <c r="A619" s="503"/>
      <c r="B619" s="503"/>
      <c r="C619" s="503"/>
      <c r="D619" s="503"/>
      <c r="E619" s="503"/>
      <c r="F619" s="503"/>
      <c r="G619" s="503"/>
      <c r="H619" s="503"/>
      <c r="I619" s="503"/>
      <c r="J619" s="503"/>
      <c r="K619" s="503"/>
      <c r="L619" s="503"/>
      <c r="M619" s="503"/>
      <c r="N619" s="503"/>
      <c r="O619" s="503"/>
      <c r="P619" s="503"/>
      <c r="Q619" s="503"/>
      <c r="R619" s="503"/>
      <c r="S619" s="503"/>
      <c r="T619" s="503"/>
      <c r="U619" s="503"/>
      <c r="V619" s="503"/>
      <c r="W619" s="503"/>
      <c r="X619" s="503"/>
      <c r="Y619" s="503"/>
      <c r="Z619" s="503"/>
    </row>
    <row r="620" spans="1:26" ht="13.5" customHeight="1">
      <c r="A620" s="503"/>
      <c r="B620" s="503"/>
      <c r="C620" s="503"/>
      <c r="D620" s="503"/>
      <c r="E620" s="503"/>
      <c r="F620" s="503"/>
      <c r="G620" s="503"/>
      <c r="H620" s="503"/>
      <c r="I620" s="503"/>
      <c r="J620" s="503"/>
      <c r="K620" s="503"/>
      <c r="L620" s="503"/>
      <c r="M620" s="503"/>
      <c r="N620" s="503"/>
      <c r="O620" s="503"/>
      <c r="P620" s="503"/>
      <c r="Q620" s="503"/>
      <c r="R620" s="503"/>
      <c r="S620" s="503"/>
      <c r="T620" s="503"/>
      <c r="U620" s="503"/>
      <c r="V620" s="503"/>
      <c r="W620" s="503"/>
      <c r="X620" s="503"/>
      <c r="Y620" s="503"/>
      <c r="Z620" s="503"/>
    </row>
    <row r="621" spans="1:26" ht="13.5" customHeight="1">
      <c r="A621" s="503"/>
      <c r="B621" s="503"/>
      <c r="C621" s="503"/>
      <c r="D621" s="503"/>
      <c r="E621" s="503"/>
      <c r="F621" s="503"/>
      <c r="G621" s="503"/>
      <c r="H621" s="503"/>
      <c r="I621" s="503"/>
      <c r="J621" s="503"/>
      <c r="K621" s="503"/>
      <c r="L621" s="503"/>
      <c r="M621" s="503"/>
      <c r="N621" s="503"/>
      <c r="O621" s="503"/>
      <c r="P621" s="503"/>
      <c r="Q621" s="503"/>
      <c r="R621" s="503"/>
      <c r="S621" s="503"/>
      <c r="T621" s="503"/>
      <c r="U621" s="503"/>
      <c r="V621" s="503"/>
      <c r="W621" s="503"/>
      <c r="X621" s="503"/>
      <c r="Y621" s="503"/>
      <c r="Z621" s="503"/>
    </row>
    <row r="622" spans="1:26" ht="13.5" customHeight="1">
      <c r="A622" s="503"/>
      <c r="B622" s="503"/>
      <c r="C622" s="503"/>
      <c r="D622" s="503"/>
      <c r="E622" s="503"/>
      <c r="F622" s="503"/>
      <c r="G622" s="503"/>
      <c r="H622" s="503"/>
      <c r="I622" s="503"/>
      <c r="J622" s="503"/>
      <c r="K622" s="503"/>
      <c r="L622" s="503"/>
      <c r="M622" s="503"/>
      <c r="N622" s="503"/>
      <c r="O622" s="503"/>
      <c r="P622" s="503"/>
      <c r="Q622" s="503"/>
      <c r="R622" s="503"/>
      <c r="S622" s="503"/>
      <c r="T622" s="503"/>
      <c r="U622" s="503"/>
      <c r="V622" s="503"/>
      <c r="W622" s="503"/>
      <c r="X622" s="503"/>
      <c r="Y622" s="503"/>
      <c r="Z622" s="503"/>
    </row>
    <row r="623" spans="1:26" ht="13.5" customHeight="1">
      <c r="A623" s="503"/>
      <c r="B623" s="503"/>
      <c r="C623" s="503"/>
      <c r="D623" s="503"/>
      <c r="E623" s="503"/>
      <c r="F623" s="503"/>
      <c r="G623" s="503"/>
      <c r="H623" s="503"/>
      <c r="I623" s="503"/>
      <c r="J623" s="503"/>
      <c r="K623" s="503"/>
      <c r="L623" s="503"/>
      <c r="M623" s="503"/>
      <c r="N623" s="503"/>
      <c r="O623" s="503"/>
      <c r="P623" s="503"/>
      <c r="Q623" s="503"/>
      <c r="R623" s="503"/>
      <c r="S623" s="503"/>
      <c r="T623" s="503"/>
      <c r="U623" s="503"/>
      <c r="V623" s="503"/>
      <c r="W623" s="503"/>
      <c r="X623" s="503"/>
      <c r="Y623" s="503"/>
      <c r="Z623" s="503"/>
    </row>
    <row r="624" spans="1:26" ht="13.5" customHeight="1">
      <c r="A624" s="503"/>
      <c r="B624" s="503"/>
      <c r="C624" s="503"/>
      <c r="D624" s="503"/>
      <c r="E624" s="503"/>
      <c r="F624" s="503"/>
      <c r="G624" s="503"/>
      <c r="H624" s="503"/>
      <c r="I624" s="503"/>
      <c r="J624" s="503"/>
      <c r="K624" s="503"/>
      <c r="L624" s="503"/>
      <c r="M624" s="503"/>
      <c r="N624" s="503"/>
      <c r="O624" s="503"/>
      <c r="P624" s="503"/>
      <c r="Q624" s="503"/>
      <c r="R624" s="503"/>
      <c r="S624" s="503"/>
      <c r="T624" s="503"/>
      <c r="U624" s="503"/>
      <c r="V624" s="503"/>
      <c r="W624" s="503"/>
      <c r="X624" s="503"/>
      <c r="Y624" s="503"/>
      <c r="Z624" s="503"/>
    </row>
    <row r="625" spans="1:26" ht="13.5" customHeight="1">
      <c r="A625" s="503"/>
      <c r="B625" s="503"/>
      <c r="C625" s="503"/>
      <c r="D625" s="503"/>
      <c r="E625" s="503"/>
      <c r="F625" s="503"/>
      <c r="G625" s="503"/>
      <c r="H625" s="503"/>
      <c r="I625" s="503"/>
      <c r="J625" s="503"/>
      <c r="K625" s="503"/>
      <c r="L625" s="503"/>
      <c r="M625" s="503"/>
      <c r="N625" s="503"/>
      <c r="O625" s="503"/>
      <c r="P625" s="503"/>
      <c r="Q625" s="503"/>
      <c r="R625" s="503"/>
      <c r="S625" s="503"/>
      <c r="T625" s="503"/>
      <c r="U625" s="503"/>
      <c r="V625" s="503"/>
      <c r="W625" s="503"/>
      <c r="X625" s="503"/>
      <c r="Y625" s="503"/>
      <c r="Z625" s="503"/>
    </row>
    <row r="626" spans="1:26" ht="13.5" customHeight="1">
      <c r="A626" s="503"/>
      <c r="B626" s="503"/>
      <c r="C626" s="503"/>
      <c r="D626" s="503"/>
      <c r="E626" s="503"/>
      <c r="F626" s="503"/>
      <c r="G626" s="503"/>
      <c r="H626" s="503"/>
      <c r="I626" s="503"/>
      <c r="J626" s="503"/>
      <c r="K626" s="503"/>
      <c r="L626" s="503"/>
      <c r="M626" s="503"/>
      <c r="N626" s="503"/>
      <c r="O626" s="503"/>
      <c r="P626" s="503"/>
      <c r="Q626" s="503"/>
      <c r="R626" s="503"/>
      <c r="S626" s="503"/>
      <c r="T626" s="503"/>
      <c r="U626" s="503"/>
      <c r="V626" s="503"/>
      <c r="W626" s="503"/>
      <c r="X626" s="503"/>
      <c r="Y626" s="503"/>
      <c r="Z626" s="503"/>
    </row>
    <row r="627" spans="1:26" ht="13.5" customHeight="1">
      <c r="A627" s="503"/>
      <c r="B627" s="503"/>
      <c r="C627" s="503"/>
      <c r="D627" s="503"/>
      <c r="E627" s="503"/>
      <c r="F627" s="503"/>
      <c r="G627" s="503"/>
      <c r="H627" s="503"/>
      <c r="I627" s="503"/>
      <c r="J627" s="503"/>
      <c r="K627" s="503"/>
      <c r="L627" s="503"/>
      <c r="M627" s="503"/>
      <c r="N627" s="503"/>
      <c r="O627" s="503"/>
      <c r="P627" s="503"/>
      <c r="Q627" s="503"/>
      <c r="R627" s="503"/>
      <c r="S627" s="503"/>
      <c r="T627" s="503"/>
      <c r="U627" s="503"/>
      <c r="V627" s="503"/>
      <c r="W627" s="503"/>
      <c r="X627" s="503"/>
      <c r="Y627" s="503"/>
      <c r="Z627" s="503"/>
    </row>
    <row r="628" spans="1:26" ht="13.5" customHeight="1">
      <c r="A628" s="503"/>
      <c r="B628" s="503"/>
      <c r="C628" s="503"/>
      <c r="D628" s="503"/>
      <c r="E628" s="503"/>
      <c r="F628" s="503"/>
      <c r="G628" s="503"/>
      <c r="H628" s="503"/>
      <c r="I628" s="503"/>
      <c r="J628" s="503"/>
      <c r="K628" s="503"/>
      <c r="L628" s="503"/>
      <c r="M628" s="503"/>
      <c r="N628" s="503"/>
      <c r="O628" s="503"/>
      <c r="P628" s="503"/>
      <c r="Q628" s="503"/>
      <c r="R628" s="503"/>
      <c r="S628" s="503"/>
      <c r="T628" s="503"/>
      <c r="U628" s="503"/>
      <c r="V628" s="503"/>
      <c r="W628" s="503"/>
      <c r="X628" s="503"/>
      <c r="Y628" s="503"/>
      <c r="Z628" s="503"/>
    </row>
    <row r="629" spans="1:26" ht="13.5" customHeight="1">
      <c r="A629" s="503"/>
      <c r="B629" s="503"/>
      <c r="C629" s="503"/>
      <c r="D629" s="503"/>
      <c r="E629" s="503"/>
      <c r="F629" s="503"/>
      <c r="G629" s="503"/>
      <c r="H629" s="503"/>
      <c r="I629" s="503"/>
      <c r="J629" s="503"/>
      <c r="K629" s="503"/>
      <c r="L629" s="503"/>
      <c r="M629" s="503"/>
      <c r="N629" s="503"/>
      <c r="O629" s="503"/>
      <c r="P629" s="503"/>
      <c r="Q629" s="503"/>
      <c r="R629" s="503"/>
      <c r="S629" s="503"/>
      <c r="T629" s="503"/>
      <c r="U629" s="503"/>
      <c r="V629" s="503"/>
      <c r="W629" s="503"/>
      <c r="X629" s="503"/>
      <c r="Y629" s="503"/>
      <c r="Z629" s="503"/>
    </row>
    <row r="630" spans="1:26" ht="13.5" customHeight="1">
      <c r="A630" s="503"/>
      <c r="B630" s="503"/>
      <c r="C630" s="503"/>
      <c r="D630" s="503"/>
      <c r="E630" s="503"/>
      <c r="F630" s="503"/>
      <c r="G630" s="503"/>
      <c r="H630" s="503"/>
      <c r="I630" s="503"/>
      <c r="J630" s="503"/>
      <c r="K630" s="503"/>
      <c r="L630" s="503"/>
      <c r="M630" s="503"/>
      <c r="N630" s="503"/>
      <c r="O630" s="503"/>
      <c r="P630" s="503"/>
      <c r="Q630" s="503"/>
      <c r="R630" s="503"/>
      <c r="S630" s="503"/>
      <c r="T630" s="503"/>
      <c r="U630" s="503"/>
      <c r="V630" s="503"/>
      <c r="W630" s="503"/>
      <c r="X630" s="503"/>
      <c r="Y630" s="503"/>
      <c r="Z630" s="503"/>
    </row>
    <row r="631" spans="1:26" ht="13.5" customHeight="1">
      <c r="A631" s="503"/>
      <c r="B631" s="503"/>
      <c r="C631" s="503"/>
      <c r="D631" s="503"/>
      <c r="E631" s="503"/>
      <c r="F631" s="503"/>
      <c r="G631" s="503"/>
      <c r="H631" s="503"/>
      <c r="I631" s="503"/>
      <c r="J631" s="503"/>
      <c r="K631" s="503"/>
      <c r="L631" s="503"/>
      <c r="M631" s="503"/>
      <c r="N631" s="503"/>
      <c r="O631" s="503"/>
      <c r="P631" s="503"/>
      <c r="Q631" s="503"/>
      <c r="R631" s="503"/>
      <c r="S631" s="503"/>
      <c r="T631" s="503"/>
      <c r="U631" s="503"/>
      <c r="V631" s="503"/>
      <c r="W631" s="503"/>
      <c r="X631" s="503"/>
      <c r="Y631" s="503"/>
      <c r="Z631" s="503"/>
    </row>
    <row r="632" spans="1:26" ht="13.5" customHeight="1">
      <c r="A632" s="503"/>
      <c r="B632" s="503"/>
      <c r="C632" s="503"/>
      <c r="D632" s="503"/>
      <c r="E632" s="503"/>
      <c r="F632" s="503"/>
      <c r="G632" s="503"/>
      <c r="H632" s="503"/>
      <c r="I632" s="503"/>
      <c r="J632" s="503"/>
      <c r="K632" s="503"/>
      <c r="L632" s="503"/>
      <c r="M632" s="503"/>
      <c r="N632" s="503"/>
      <c r="O632" s="503"/>
      <c r="P632" s="503"/>
      <c r="Q632" s="503"/>
      <c r="R632" s="503"/>
      <c r="S632" s="503"/>
      <c r="T632" s="503"/>
      <c r="U632" s="503"/>
      <c r="V632" s="503"/>
      <c r="W632" s="503"/>
      <c r="X632" s="503"/>
      <c r="Y632" s="503"/>
      <c r="Z632" s="503"/>
    </row>
    <row r="633" spans="1:26" ht="13.5" customHeight="1">
      <c r="A633" s="503"/>
      <c r="B633" s="503"/>
      <c r="C633" s="503"/>
      <c r="D633" s="503"/>
      <c r="E633" s="503"/>
      <c r="F633" s="503"/>
      <c r="G633" s="503"/>
      <c r="H633" s="503"/>
      <c r="I633" s="503"/>
      <c r="J633" s="503"/>
      <c r="K633" s="503"/>
      <c r="L633" s="503"/>
      <c r="M633" s="503"/>
      <c r="N633" s="503"/>
      <c r="O633" s="503"/>
      <c r="P633" s="503"/>
      <c r="Q633" s="503"/>
      <c r="R633" s="503"/>
      <c r="S633" s="503"/>
      <c r="T633" s="503"/>
      <c r="U633" s="503"/>
      <c r="V633" s="503"/>
      <c r="W633" s="503"/>
      <c r="X633" s="503"/>
      <c r="Y633" s="503"/>
      <c r="Z633" s="503"/>
    </row>
    <row r="634" spans="1:26" ht="13.5" customHeight="1">
      <c r="A634" s="503"/>
      <c r="B634" s="503"/>
      <c r="C634" s="503"/>
      <c r="D634" s="503"/>
      <c r="E634" s="503"/>
      <c r="F634" s="503"/>
      <c r="G634" s="503"/>
      <c r="H634" s="503"/>
      <c r="I634" s="503"/>
      <c r="J634" s="503"/>
      <c r="K634" s="503"/>
      <c r="L634" s="503"/>
      <c r="M634" s="503"/>
      <c r="N634" s="503"/>
      <c r="O634" s="503"/>
      <c r="P634" s="503"/>
      <c r="Q634" s="503"/>
      <c r="R634" s="503"/>
      <c r="S634" s="503"/>
      <c r="T634" s="503"/>
      <c r="U634" s="503"/>
      <c r="V634" s="503"/>
      <c r="W634" s="503"/>
      <c r="X634" s="503"/>
      <c r="Y634" s="503"/>
      <c r="Z634" s="503"/>
    </row>
    <row r="635" spans="1:26" ht="13.5" customHeight="1">
      <c r="A635" s="503"/>
      <c r="B635" s="503"/>
      <c r="C635" s="503"/>
      <c r="D635" s="503"/>
      <c r="E635" s="503"/>
      <c r="F635" s="503"/>
      <c r="G635" s="503"/>
      <c r="H635" s="503"/>
      <c r="I635" s="503"/>
      <c r="J635" s="503"/>
      <c r="K635" s="503"/>
      <c r="L635" s="503"/>
      <c r="M635" s="503"/>
      <c r="N635" s="503"/>
      <c r="O635" s="503"/>
      <c r="P635" s="503"/>
      <c r="Q635" s="503"/>
      <c r="R635" s="503"/>
      <c r="S635" s="503"/>
      <c r="T635" s="503"/>
      <c r="U635" s="503"/>
      <c r="V635" s="503"/>
      <c r="W635" s="503"/>
      <c r="X635" s="503"/>
      <c r="Y635" s="503"/>
      <c r="Z635" s="503"/>
    </row>
    <row r="636" spans="1:26" ht="13.5" customHeight="1">
      <c r="A636" s="503"/>
      <c r="B636" s="503"/>
      <c r="C636" s="503"/>
      <c r="D636" s="503"/>
      <c r="E636" s="503"/>
      <c r="F636" s="503"/>
      <c r="G636" s="503"/>
      <c r="H636" s="503"/>
      <c r="I636" s="503"/>
      <c r="J636" s="503"/>
      <c r="K636" s="503"/>
      <c r="L636" s="503"/>
      <c r="M636" s="503"/>
      <c r="N636" s="503"/>
      <c r="O636" s="503"/>
      <c r="P636" s="503"/>
      <c r="Q636" s="503"/>
      <c r="R636" s="503"/>
      <c r="S636" s="503"/>
      <c r="T636" s="503"/>
      <c r="U636" s="503"/>
      <c r="V636" s="503"/>
      <c r="W636" s="503"/>
      <c r="X636" s="503"/>
      <c r="Y636" s="503"/>
      <c r="Z636" s="503"/>
    </row>
    <row r="637" spans="1:26" ht="13.5" customHeight="1">
      <c r="A637" s="503"/>
      <c r="B637" s="503"/>
      <c r="C637" s="503"/>
      <c r="D637" s="503"/>
      <c r="E637" s="503"/>
      <c r="F637" s="503"/>
      <c r="G637" s="503"/>
      <c r="H637" s="503"/>
      <c r="I637" s="503"/>
      <c r="J637" s="503"/>
      <c r="K637" s="503"/>
      <c r="L637" s="503"/>
      <c r="M637" s="503"/>
      <c r="N637" s="503"/>
      <c r="O637" s="503"/>
      <c r="P637" s="503"/>
      <c r="Q637" s="503"/>
      <c r="R637" s="503"/>
      <c r="S637" s="503"/>
      <c r="T637" s="503"/>
      <c r="U637" s="503"/>
      <c r="V637" s="503"/>
      <c r="W637" s="503"/>
      <c r="X637" s="503"/>
      <c r="Y637" s="503"/>
      <c r="Z637" s="503"/>
    </row>
    <row r="638" spans="1:26" ht="13.5" customHeight="1">
      <c r="A638" s="503"/>
      <c r="B638" s="503"/>
      <c r="C638" s="503"/>
      <c r="D638" s="503"/>
      <c r="E638" s="503"/>
      <c r="F638" s="503"/>
      <c r="G638" s="503"/>
      <c r="H638" s="503"/>
      <c r="I638" s="503"/>
      <c r="J638" s="503"/>
      <c r="K638" s="503"/>
      <c r="L638" s="503"/>
      <c r="M638" s="503"/>
      <c r="N638" s="503"/>
      <c r="O638" s="503"/>
      <c r="P638" s="503"/>
      <c r="Q638" s="503"/>
      <c r="R638" s="503"/>
      <c r="S638" s="503"/>
      <c r="T638" s="503"/>
      <c r="U638" s="503"/>
      <c r="V638" s="503"/>
      <c r="W638" s="503"/>
      <c r="X638" s="503"/>
      <c r="Y638" s="503"/>
      <c r="Z638" s="503"/>
    </row>
    <row r="639" spans="1:26" ht="13.5" customHeight="1">
      <c r="A639" s="503"/>
      <c r="B639" s="503"/>
      <c r="C639" s="503"/>
      <c r="D639" s="503"/>
      <c r="E639" s="503"/>
      <c r="F639" s="503"/>
      <c r="G639" s="503"/>
      <c r="H639" s="503"/>
      <c r="I639" s="503"/>
      <c r="J639" s="503"/>
      <c r="K639" s="503"/>
      <c r="L639" s="503"/>
      <c r="M639" s="503"/>
      <c r="N639" s="503"/>
      <c r="O639" s="503"/>
      <c r="P639" s="503"/>
      <c r="Q639" s="503"/>
      <c r="R639" s="503"/>
      <c r="S639" s="503"/>
      <c r="T639" s="503"/>
      <c r="U639" s="503"/>
      <c r="V639" s="503"/>
      <c r="W639" s="503"/>
      <c r="X639" s="503"/>
      <c r="Y639" s="503"/>
      <c r="Z639" s="503"/>
    </row>
    <row r="640" spans="1:26" ht="13.5" customHeight="1">
      <c r="A640" s="503"/>
      <c r="B640" s="503"/>
      <c r="C640" s="503"/>
      <c r="D640" s="503"/>
      <c r="E640" s="503"/>
      <c r="F640" s="503"/>
      <c r="G640" s="503"/>
      <c r="H640" s="503"/>
      <c r="I640" s="503"/>
      <c r="J640" s="503"/>
      <c r="K640" s="503"/>
      <c r="L640" s="503"/>
      <c r="M640" s="503"/>
      <c r="N640" s="503"/>
      <c r="O640" s="503"/>
      <c r="P640" s="503"/>
      <c r="Q640" s="503"/>
      <c r="R640" s="503"/>
      <c r="S640" s="503"/>
      <c r="T640" s="503"/>
      <c r="U640" s="503"/>
      <c r="V640" s="503"/>
      <c r="W640" s="503"/>
      <c r="X640" s="503"/>
      <c r="Y640" s="503"/>
      <c r="Z640" s="503"/>
    </row>
    <row r="641" spans="1:26" ht="13.5" customHeight="1">
      <c r="A641" s="503"/>
      <c r="B641" s="503"/>
      <c r="C641" s="503"/>
      <c r="D641" s="503"/>
      <c r="E641" s="503"/>
      <c r="F641" s="503"/>
      <c r="G641" s="503"/>
      <c r="H641" s="503"/>
      <c r="I641" s="503"/>
      <c r="J641" s="503"/>
      <c r="K641" s="503"/>
      <c r="L641" s="503"/>
      <c r="M641" s="503"/>
      <c r="N641" s="503"/>
      <c r="O641" s="503"/>
      <c r="P641" s="503"/>
      <c r="Q641" s="503"/>
      <c r="R641" s="503"/>
      <c r="S641" s="503"/>
      <c r="T641" s="503"/>
      <c r="U641" s="503"/>
      <c r="V641" s="503"/>
      <c r="W641" s="503"/>
      <c r="X641" s="503"/>
      <c r="Y641" s="503"/>
      <c r="Z641" s="503"/>
    </row>
    <row r="642" spans="1:26" ht="13.5" customHeight="1">
      <c r="A642" s="503"/>
      <c r="B642" s="503"/>
      <c r="C642" s="503"/>
      <c r="D642" s="503"/>
      <c r="E642" s="503"/>
      <c r="F642" s="503"/>
      <c r="G642" s="503"/>
      <c r="H642" s="503"/>
      <c r="I642" s="503"/>
      <c r="J642" s="503"/>
      <c r="K642" s="503"/>
      <c r="L642" s="503"/>
      <c r="M642" s="503"/>
      <c r="N642" s="503"/>
      <c r="O642" s="503"/>
      <c r="P642" s="503"/>
      <c r="Q642" s="503"/>
      <c r="R642" s="503"/>
      <c r="S642" s="503"/>
      <c r="T642" s="503"/>
      <c r="U642" s="503"/>
      <c r="V642" s="503"/>
      <c r="W642" s="503"/>
      <c r="X642" s="503"/>
      <c r="Y642" s="503"/>
      <c r="Z642" s="503"/>
    </row>
    <row r="643" spans="1:26" ht="13.5" customHeight="1">
      <c r="A643" s="503"/>
      <c r="B643" s="503"/>
      <c r="C643" s="503"/>
      <c r="D643" s="503"/>
      <c r="E643" s="503"/>
      <c r="F643" s="503"/>
      <c r="G643" s="503"/>
      <c r="H643" s="503"/>
      <c r="I643" s="503"/>
      <c r="J643" s="503"/>
      <c r="K643" s="503"/>
      <c r="L643" s="503"/>
      <c r="M643" s="503"/>
      <c r="N643" s="503"/>
      <c r="O643" s="503"/>
      <c r="P643" s="503"/>
      <c r="Q643" s="503"/>
      <c r="R643" s="503"/>
      <c r="S643" s="503"/>
      <c r="T643" s="503"/>
      <c r="U643" s="503"/>
      <c r="V643" s="503"/>
      <c r="W643" s="503"/>
      <c r="X643" s="503"/>
      <c r="Y643" s="503"/>
      <c r="Z643" s="503"/>
    </row>
    <row r="644" spans="1:26" ht="13.5" customHeight="1">
      <c r="A644" s="503"/>
      <c r="B644" s="503"/>
      <c r="C644" s="503"/>
      <c r="D644" s="503"/>
      <c r="E644" s="503"/>
      <c r="F644" s="503"/>
      <c r="G644" s="503"/>
      <c r="H644" s="503"/>
      <c r="I644" s="503"/>
      <c r="J644" s="503"/>
      <c r="K644" s="503"/>
      <c r="L644" s="503"/>
      <c r="M644" s="503"/>
      <c r="N644" s="503"/>
      <c r="O644" s="503"/>
      <c r="P644" s="503"/>
      <c r="Q644" s="503"/>
      <c r="R644" s="503"/>
      <c r="S644" s="503"/>
      <c r="T644" s="503"/>
      <c r="U644" s="503"/>
      <c r="V644" s="503"/>
      <c r="W644" s="503"/>
      <c r="X644" s="503"/>
      <c r="Y644" s="503"/>
      <c r="Z644" s="503"/>
    </row>
    <row r="645" spans="1:26" ht="13.5" customHeight="1">
      <c r="A645" s="503"/>
      <c r="B645" s="503"/>
      <c r="C645" s="503"/>
      <c r="D645" s="503"/>
      <c r="E645" s="503"/>
      <c r="F645" s="503"/>
      <c r="G645" s="503"/>
      <c r="H645" s="503"/>
      <c r="I645" s="503"/>
      <c r="J645" s="503"/>
      <c r="K645" s="503"/>
      <c r="L645" s="503"/>
      <c r="M645" s="503"/>
      <c r="N645" s="503"/>
      <c r="O645" s="503"/>
      <c r="P645" s="503"/>
      <c r="Q645" s="503"/>
      <c r="R645" s="503"/>
      <c r="S645" s="503"/>
      <c r="T645" s="503"/>
      <c r="U645" s="503"/>
      <c r="V645" s="503"/>
      <c r="W645" s="503"/>
      <c r="X645" s="503"/>
      <c r="Y645" s="503"/>
      <c r="Z645" s="503"/>
    </row>
    <row r="646" spans="1:26" ht="13.5" customHeight="1">
      <c r="A646" s="503"/>
      <c r="B646" s="503"/>
      <c r="C646" s="503"/>
      <c r="D646" s="503"/>
      <c r="E646" s="503"/>
      <c r="F646" s="503"/>
      <c r="G646" s="503"/>
      <c r="H646" s="503"/>
      <c r="I646" s="503"/>
      <c r="J646" s="503"/>
      <c r="K646" s="503"/>
      <c r="L646" s="503"/>
      <c r="M646" s="503"/>
      <c r="N646" s="503"/>
      <c r="O646" s="503"/>
      <c r="P646" s="503"/>
      <c r="Q646" s="503"/>
      <c r="R646" s="503"/>
      <c r="S646" s="503"/>
      <c r="T646" s="503"/>
      <c r="U646" s="503"/>
      <c r="V646" s="503"/>
      <c r="W646" s="503"/>
      <c r="X646" s="503"/>
      <c r="Y646" s="503"/>
      <c r="Z646" s="503"/>
    </row>
    <row r="647" spans="1:26" ht="13.5" customHeight="1">
      <c r="A647" s="503"/>
      <c r="B647" s="503"/>
      <c r="C647" s="503"/>
      <c r="D647" s="503"/>
      <c r="E647" s="503"/>
      <c r="F647" s="503"/>
      <c r="G647" s="503"/>
      <c r="H647" s="503"/>
      <c r="I647" s="503"/>
      <c r="J647" s="503"/>
      <c r="K647" s="503"/>
      <c r="L647" s="503"/>
      <c r="M647" s="503"/>
      <c r="N647" s="503"/>
      <c r="O647" s="503"/>
      <c r="P647" s="503"/>
      <c r="Q647" s="503"/>
      <c r="R647" s="503"/>
      <c r="S647" s="503"/>
      <c r="T647" s="503"/>
      <c r="U647" s="503"/>
      <c r="V647" s="503"/>
      <c r="W647" s="503"/>
      <c r="X647" s="503"/>
      <c r="Y647" s="503"/>
      <c r="Z647" s="503"/>
    </row>
    <row r="648" spans="1:26" ht="13.5" customHeight="1">
      <c r="A648" s="503"/>
      <c r="B648" s="503"/>
      <c r="C648" s="503"/>
      <c r="D648" s="503"/>
      <c r="E648" s="503"/>
      <c r="F648" s="503"/>
      <c r="G648" s="503"/>
      <c r="H648" s="503"/>
      <c r="I648" s="503"/>
      <c r="J648" s="503"/>
      <c r="K648" s="503"/>
      <c r="L648" s="503"/>
      <c r="M648" s="503"/>
      <c r="N648" s="503"/>
      <c r="O648" s="503"/>
      <c r="P648" s="503"/>
      <c r="Q648" s="503"/>
      <c r="R648" s="503"/>
      <c r="S648" s="503"/>
      <c r="T648" s="503"/>
      <c r="U648" s="503"/>
      <c r="V648" s="503"/>
      <c r="W648" s="503"/>
      <c r="X648" s="503"/>
      <c r="Y648" s="503"/>
      <c r="Z648" s="503"/>
    </row>
    <row r="649" spans="1:26" ht="13.5" customHeight="1">
      <c r="A649" s="503"/>
      <c r="B649" s="503"/>
      <c r="C649" s="503"/>
      <c r="D649" s="503"/>
      <c r="E649" s="503"/>
      <c r="F649" s="503"/>
      <c r="G649" s="503"/>
      <c r="H649" s="503"/>
      <c r="I649" s="503"/>
      <c r="J649" s="503"/>
      <c r="K649" s="503"/>
      <c r="L649" s="503"/>
      <c r="M649" s="503"/>
      <c r="N649" s="503"/>
      <c r="O649" s="503"/>
      <c r="P649" s="503"/>
      <c r="Q649" s="503"/>
      <c r="R649" s="503"/>
      <c r="S649" s="503"/>
      <c r="T649" s="503"/>
      <c r="U649" s="503"/>
      <c r="V649" s="503"/>
      <c r="W649" s="503"/>
      <c r="X649" s="503"/>
      <c r="Y649" s="503"/>
      <c r="Z649" s="503"/>
    </row>
    <row r="650" spans="1:26" ht="13.5" customHeight="1">
      <c r="A650" s="503"/>
      <c r="B650" s="503"/>
      <c r="C650" s="503"/>
      <c r="D650" s="503"/>
      <c r="E650" s="503"/>
      <c r="F650" s="503"/>
      <c r="G650" s="503"/>
      <c r="H650" s="503"/>
      <c r="I650" s="503"/>
      <c r="J650" s="503"/>
      <c r="K650" s="503"/>
      <c r="L650" s="503"/>
      <c r="M650" s="503"/>
      <c r="N650" s="503"/>
      <c r="O650" s="503"/>
      <c r="P650" s="503"/>
      <c r="Q650" s="503"/>
      <c r="R650" s="503"/>
      <c r="S650" s="503"/>
      <c r="T650" s="503"/>
      <c r="U650" s="503"/>
      <c r="V650" s="503"/>
      <c r="W650" s="503"/>
      <c r="X650" s="503"/>
      <c r="Y650" s="503"/>
      <c r="Z650" s="503"/>
    </row>
    <row r="651" spans="1:26" ht="13.5" customHeight="1">
      <c r="A651" s="503"/>
      <c r="B651" s="503"/>
      <c r="C651" s="503"/>
      <c r="D651" s="503"/>
      <c r="E651" s="503"/>
      <c r="F651" s="503"/>
      <c r="G651" s="503"/>
      <c r="H651" s="503"/>
      <c r="I651" s="503"/>
      <c r="J651" s="503"/>
      <c r="K651" s="503"/>
      <c r="L651" s="503"/>
      <c r="M651" s="503"/>
      <c r="N651" s="503"/>
      <c r="O651" s="503"/>
      <c r="P651" s="503"/>
      <c r="Q651" s="503"/>
      <c r="R651" s="503"/>
      <c r="S651" s="503"/>
      <c r="T651" s="503"/>
      <c r="U651" s="503"/>
      <c r="V651" s="503"/>
      <c r="W651" s="503"/>
      <c r="X651" s="503"/>
      <c r="Y651" s="503"/>
      <c r="Z651" s="503"/>
    </row>
    <row r="652" spans="1:26" ht="13.5" customHeight="1">
      <c r="A652" s="503"/>
      <c r="B652" s="503"/>
      <c r="C652" s="503"/>
      <c r="D652" s="503"/>
      <c r="E652" s="503"/>
      <c r="F652" s="503"/>
      <c r="G652" s="503"/>
      <c r="H652" s="503"/>
      <c r="I652" s="503"/>
      <c r="J652" s="503"/>
      <c r="K652" s="503"/>
      <c r="L652" s="503"/>
      <c r="M652" s="503"/>
      <c r="N652" s="503"/>
      <c r="O652" s="503"/>
      <c r="P652" s="503"/>
      <c r="Q652" s="503"/>
      <c r="R652" s="503"/>
      <c r="S652" s="503"/>
      <c r="T652" s="503"/>
      <c r="U652" s="503"/>
      <c r="V652" s="503"/>
      <c r="W652" s="503"/>
      <c r="X652" s="503"/>
      <c r="Y652" s="503"/>
      <c r="Z652" s="503"/>
    </row>
    <row r="653" spans="1:26" ht="13.5" customHeight="1">
      <c r="A653" s="503"/>
      <c r="B653" s="503"/>
      <c r="C653" s="503"/>
      <c r="D653" s="503"/>
      <c r="E653" s="503"/>
      <c r="F653" s="503"/>
      <c r="G653" s="503"/>
      <c r="H653" s="503"/>
      <c r="I653" s="503"/>
      <c r="J653" s="503"/>
      <c r="K653" s="503"/>
      <c r="L653" s="503"/>
      <c r="M653" s="503"/>
      <c r="N653" s="503"/>
      <c r="O653" s="503"/>
      <c r="P653" s="503"/>
      <c r="Q653" s="503"/>
      <c r="R653" s="503"/>
      <c r="S653" s="503"/>
      <c r="T653" s="503"/>
      <c r="U653" s="503"/>
      <c r="V653" s="503"/>
      <c r="W653" s="503"/>
      <c r="X653" s="503"/>
      <c r="Y653" s="503"/>
      <c r="Z653" s="503"/>
    </row>
    <row r="654" spans="1:26" ht="13.5" customHeight="1">
      <c r="A654" s="503"/>
      <c r="B654" s="503"/>
      <c r="C654" s="503"/>
      <c r="D654" s="503"/>
      <c r="E654" s="503"/>
      <c r="F654" s="503"/>
      <c r="G654" s="503"/>
      <c r="H654" s="503"/>
      <c r="I654" s="503"/>
      <c r="J654" s="503"/>
      <c r="K654" s="503"/>
      <c r="L654" s="503"/>
      <c r="M654" s="503"/>
      <c r="N654" s="503"/>
      <c r="O654" s="503"/>
      <c r="P654" s="503"/>
      <c r="Q654" s="503"/>
      <c r="R654" s="503"/>
      <c r="S654" s="503"/>
      <c r="T654" s="503"/>
      <c r="U654" s="503"/>
      <c r="V654" s="503"/>
      <c r="W654" s="503"/>
      <c r="X654" s="503"/>
      <c r="Y654" s="503"/>
      <c r="Z654" s="503"/>
    </row>
    <row r="655" spans="1:26" ht="13.5" customHeight="1">
      <c r="A655" s="503"/>
      <c r="B655" s="503"/>
      <c r="C655" s="503"/>
      <c r="D655" s="503"/>
      <c r="E655" s="503"/>
      <c r="F655" s="503"/>
      <c r="G655" s="503"/>
      <c r="H655" s="503"/>
      <c r="I655" s="503"/>
      <c r="J655" s="503"/>
      <c r="K655" s="503"/>
      <c r="L655" s="503"/>
      <c r="M655" s="503"/>
      <c r="N655" s="503"/>
      <c r="O655" s="503"/>
      <c r="P655" s="503"/>
      <c r="Q655" s="503"/>
      <c r="R655" s="503"/>
      <c r="S655" s="503"/>
      <c r="T655" s="503"/>
      <c r="U655" s="503"/>
      <c r="V655" s="503"/>
      <c r="W655" s="503"/>
      <c r="X655" s="503"/>
      <c r="Y655" s="503"/>
      <c r="Z655" s="503"/>
    </row>
    <row r="656" spans="1:26" ht="13.5" customHeight="1">
      <c r="A656" s="503"/>
      <c r="B656" s="503"/>
      <c r="C656" s="503"/>
      <c r="D656" s="503"/>
      <c r="E656" s="503"/>
      <c r="F656" s="503"/>
      <c r="G656" s="503"/>
      <c r="H656" s="503"/>
      <c r="I656" s="503"/>
      <c r="J656" s="503"/>
      <c r="K656" s="503"/>
      <c r="L656" s="503"/>
      <c r="M656" s="503"/>
      <c r="N656" s="503"/>
      <c r="O656" s="503"/>
      <c r="P656" s="503"/>
      <c r="Q656" s="503"/>
      <c r="R656" s="503"/>
      <c r="S656" s="503"/>
      <c r="T656" s="503"/>
      <c r="U656" s="503"/>
      <c r="V656" s="503"/>
      <c r="W656" s="503"/>
      <c r="X656" s="503"/>
      <c r="Y656" s="503"/>
      <c r="Z656" s="503"/>
    </row>
    <row r="657" spans="1:26" ht="13.5" customHeight="1">
      <c r="A657" s="503"/>
      <c r="B657" s="503"/>
      <c r="C657" s="503"/>
      <c r="D657" s="503"/>
      <c r="E657" s="503"/>
      <c r="F657" s="503"/>
      <c r="G657" s="503"/>
      <c r="H657" s="503"/>
      <c r="I657" s="503"/>
      <c r="J657" s="503"/>
      <c r="K657" s="503"/>
      <c r="L657" s="503"/>
      <c r="M657" s="503"/>
      <c r="N657" s="503"/>
      <c r="O657" s="503"/>
      <c r="P657" s="503"/>
      <c r="Q657" s="503"/>
      <c r="R657" s="503"/>
      <c r="S657" s="503"/>
      <c r="T657" s="503"/>
      <c r="U657" s="503"/>
      <c r="V657" s="503"/>
      <c r="W657" s="503"/>
      <c r="X657" s="503"/>
      <c r="Y657" s="503"/>
      <c r="Z657" s="503"/>
    </row>
    <row r="658" spans="1:26" ht="13.5" customHeight="1">
      <c r="A658" s="503"/>
      <c r="B658" s="503"/>
      <c r="C658" s="503"/>
      <c r="D658" s="503"/>
      <c r="E658" s="503"/>
      <c r="F658" s="503"/>
      <c r="G658" s="503"/>
      <c r="H658" s="503"/>
      <c r="I658" s="503"/>
      <c r="J658" s="503"/>
      <c r="K658" s="503"/>
      <c r="L658" s="503"/>
      <c r="M658" s="503"/>
      <c r="N658" s="503"/>
      <c r="O658" s="503"/>
      <c r="P658" s="503"/>
      <c r="Q658" s="503"/>
      <c r="R658" s="503"/>
      <c r="S658" s="503"/>
      <c r="T658" s="503"/>
      <c r="U658" s="503"/>
      <c r="V658" s="503"/>
      <c r="W658" s="503"/>
      <c r="X658" s="503"/>
      <c r="Y658" s="503"/>
      <c r="Z658" s="503"/>
    </row>
    <row r="659" spans="1:26" ht="13.5" customHeight="1">
      <c r="A659" s="503"/>
      <c r="B659" s="503"/>
      <c r="C659" s="503"/>
      <c r="D659" s="503"/>
      <c r="E659" s="503"/>
      <c r="F659" s="503"/>
      <c r="G659" s="503"/>
      <c r="H659" s="503"/>
      <c r="I659" s="503"/>
      <c r="J659" s="503"/>
      <c r="K659" s="503"/>
      <c r="L659" s="503"/>
      <c r="M659" s="503"/>
      <c r="N659" s="503"/>
      <c r="O659" s="503"/>
      <c r="P659" s="503"/>
      <c r="Q659" s="503"/>
      <c r="R659" s="503"/>
      <c r="S659" s="503"/>
      <c r="T659" s="503"/>
      <c r="U659" s="503"/>
      <c r="V659" s="503"/>
      <c r="W659" s="503"/>
      <c r="X659" s="503"/>
      <c r="Y659" s="503"/>
      <c r="Z659" s="503"/>
    </row>
    <row r="660" spans="1:26" ht="13.5" customHeight="1">
      <c r="A660" s="503"/>
      <c r="B660" s="503"/>
      <c r="C660" s="503"/>
      <c r="D660" s="503"/>
      <c r="E660" s="503"/>
      <c r="F660" s="503"/>
      <c r="G660" s="503"/>
      <c r="H660" s="503"/>
      <c r="I660" s="503"/>
      <c r="J660" s="503"/>
      <c r="K660" s="503"/>
      <c r="L660" s="503"/>
      <c r="M660" s="503"/>
      <c r="N660" s="503"/>
      <c r="O660" s="503"/>
      <c r="P660" s="503"/>
      <c r="Q660" s="503"/>
      <c r="R660" s="503"/>
      <c r="S660" s="503"/>
      <c r="T660" s="503"/>
      <c r="U660" s="503"/>
      <c r="V660" s="503"/>
      <c r="W660" s="503"/>
      <c r="X660" s="503"/>
      <c r="Y660" s="503"/>
      <c r="Z660" s="503"/>
    </row>
    <row r="661" spans="1:26" ht="13.5" customHeight="1">
      <c r="A661" s="503"/>
      <c r="B661" s="503"/>
      <c r="C661" s="503"/>
      <c r="D661" s="503"/>
      <c r="E661" s="503"/>
      <c r="F661" s="503"/>
      <c r="G661" s="503"/>
      <c r="H661" s="503"/>
      <c r="I661" s="503"/>
      <c r="J661" s="503"/>
      <c r="K661" s="503"/>
      <c r="L661" s="503"/>
      <c r="M661" s="503"/>
      <c r="N661" s="503"/>
      <c r="O661" s="503"/>
      <c r="P661" s="503"/>
      <c r="Q661" s="503"/>
      <c r="R661" s="503"/>
      <c r="S661" s="503"/>
      <c r="T661" s="503"/>
      <c r="U661" s="503"/>
      <c r="V661" s="503"/>
      <c r="W661" s="503"/>
      <c r="X661" s="503"/>
      <c r="Y661" s="503"/>
      <c r="Z661" s="503"/>
    </row>
    <row r="662" spans="1:26" ht="13.5" customHeight="1">
      <c r="A662" s="503"/>
      <c r="B662" s="503"/>
      <c r="C662" s="503"/>
      <c r="D662" s="503"/>
      <c r="E662" s="503"/>
      <c r="F662" s="503"/>
      <c r="G662" s="503"/>
      <c r="H662" s="503"/>
      <c r="I662" s="503"/>
      <c r="J662" s="503"/>
      <c r="K662" s="503"/>
      <c r="L662" s="503"/>
      <c r="M662" s="503"/>
      <c r="N662" s="503"/>
      <c r="O662" s="503"/>
      <c r="P662" s="503"/>
      <c r="Q662" s="503"/>
      <c r="R662" s="503"/>
      <c r="S662" s="503"/>
      <c r="T662" s="503"/>
      <c r="U662" s="503"/>
      <c r="V662" s="503"/>
      <c r="W662" s="503"/>
      <c r="X662" s="503"/>
      <c r="Y662" s="503"/>
      <c r="Z662" s="503"/>
    </row>
    <row r="663" spans="1:26" ht="13.5" customHeight="1">
      <c r="A663" s="503"/>
      <c r="B663" s="503"/>
      <c r="C663" s="503"/>
      <c r="D663" s="503"/>
      <c r="E663" s="503"/>
      <c r="F663" s="503"/>
      <c r="G663" s="503"/>
      <c r="H663" s="503"/>
      <c r="I663" s="503"/>
      <c r="J663" s="503"/>
      <c r="K663" s="503"/>
      <c r="L663" s="503"/>
      <c r="M663" s="503"/>
      <c r="N663" s="503"/>
      <c r="O663" s="503"/>
      <c r="P663" s="503"/>
      <c r="Q663" s="503"/>
      <c r="R663" s="503"/>
      <c r="S663" s="503"/>
      <c r="T663" s="503"/>
      <c r="U663" s="503"/>
      <c r="V663" s="503"/>
      <c r="W663" s="503"/>
      <c r="X663" s="503"/>
      <c r="Y663" s="503"/>
      <c r="Z663" s="503"/>
    </row>
    <row r="664" spans="1:26" ht="13.5" customHeight="1">
      <c r="A664" s="503"/>
      <c r="B664" s="503"/>
      <c r="C664" s="503"/>
      <c r="D664" s="503"/>
      <c r="E664" s="503"/>
      <c r="F664" s="503"/>
      <c r="G664" s="503"/>
      <c r="H664" s="503"/>
      <c r="I664" s="503"/>
      <c r="J664" s="503"/>
      <c r="K664" s="503"/>
      <c r="L664" s="503"/>
      <c r="M664" s="503"/>
      <c r="N664" s="503"/>
      <c r="O664" s="503"/>
      <c r="P664" s="503"/>
      <c r="Q664" s="503"/>
      <c r="R664" s="503"/>
      <c r="S664" s="503"/>
      <c r="T664" s="503"/>
      <c r="U664" s="503"/>
      <c r="V664" s="503"/>
      <c r="W664" s="503"/>
      <c r="X664" s="503"/>
      <c r="Y664" s="503"/>
      <c r="Z664" s="503"/>
    </row>
    <row r="665" spans="1:26" ht="13.5" customHeight="1">
      <c r="A665" s="503"/>
      <c r="B665" s="503"/>
      <c r="C665" s="503"/>
      <c r="D665" s="503"/>
      <c r="E665" s="503"/>
      <c r="F665" s="503"/>
      <c r="G665" s="503"/>
      <c r="H665" s="503"/>
      <c r="I665" s="503"/>
      <c r="J665" s="503"/>
      <c r="K665" s="503"/>
      <c r="L665" s="503"/>
      <c r="M665" s="503"/>
      <c r="N665" s="503"/>
      <c r="O665" s="503"/>
      <c r="P665" s="503"/>
      <c r="Q665" s="503"/>
      <c r="R665" s="503"/>
      <c r="S665" s="503"/>
      <c r="T665" s="503"/>
      <c r="U665" s="503"/>
      <c r="V665" s="503"/>
      <c r="W665" s="503"/>
      <c r="X665" s="503"/>
      <c r="Y665" s="503"/>
      <c r="Z665" s="503"/>
    </row>
    <row r="666" spans="1:26" ht="13.5" customHeight="1">
      <c r="A666" s="503"/>
      <c r="B666" s="503"/>
      <c r="C666" s="503"/>
      <c r="D666" s="503"/>
      <c r="E666" s="503"/>
      <c r="F666" s="503"/>
      <c r="G666" s="503"/>
      <c r="H666" s="503"/>
      <c r="I666" s="503"/>
      <c r="J666" s="503"/>
      <c r="K666" s="503"/>
      <c r="L666" s="503"/>
      <c r="M666" s="503"/>
      <c r="N666" s="503"/>
      <c r="O666" s="503"/>
      <c r="P666" s="503"/>
      <c r="Q666" s="503"/>
      <c r="R666" s="503"/>
      <c r="S666" s="503"/>
      <c r="T666" s="503"/>
      <c r="U666" s="503"/>
      <c r="V666" s="503"/>
      <c r="W666" s="503"/>
      <c r="X666" s="503"/>
      <c r="Y666" s="503"/>
      <c r="Z666" s="503"/>
    </row>
    <row r="667" spans="1:26" ht="13.5" customHeight="1">
      <c r="A667" s="503"/>
      <c r="B667" s="503"/>
      <c r="C667" s="503"/>
      <c r="D667" s="503"/>
      <c r="E667" s="503"/>
      <c r="F667" s="503"/>
      <c r="G667" s="503"/>
      <c r="H667" s="503"/>
      <c r="I667" s="503"/>
      <c r="J667" s="503"/>
      <c r="K667" s="503"/>
      <c r="L667" s="503"/>
      <c r="M667" s="503"/>
      <c r="N667" s="503"/>
      <c r="O667" s="503"/>
      <c r="P667" s="503"/>
      <c r="Q667" s="503"/>
      <c r="R667" s="503"/>
      <c r="S667" s="503"/>
      <c r="T667" s="503"/>
      <c r="U667" s="503"/>
      <c r="V667" s="503"/>
      <c r="W667" s="503"/>
      <c r="X667" s="503"/>
      <c r="Y667" s="503"/>
      <c r="Z667" s="503"/>
    </row>
    <row r="668" spans="1:26" ht="13.5" customHeight="1">
      <c r="A668" s="503"/>
      <c r="B668" s="503"/>
      <c r="C668" s="503"/>
      <c r="D668" s="503"/>
      <c r="E668" s="503"/>
      <c r="F668" s="503"/>
      <c r="G668" s="503"/>
      <c r="H668" s="503"/>
      <c r="I668" s="503"/>
      <c r="J668" s="503"/>
      <c r="K668" s="503"/>
      <c r="L668" s="503"/>
      <c r="M668" s="503"/>
      <c r="N668" s="503"/>
      <c r="O668" s="503"/>
      <c r="P668" s="503"/>
      <c r="Q668" s="503"/>
      <c r="R668" s="503"/>
      <c r="S668" s="503"/>
      <c r="T668" s="503"/>
      <c r="U668" s="503"/>
      <c r="V668" s="503"/>
      <c r="W668" s="503"/>
      <c r="X668" s="503"/>
      <c r="Y668" s="503"/>
      <c r="Z668" s="503"/>
    </row>
    <row r="669" spans="1:26" ht="13.5" customHeight="1">
      <c r="A669" s="503"/>
      <c r="B669" s="503"/>
      <c r="C669" s="503"/>
      <c r="D669" s="503"/>
      <c r="E669" s="503"/>
      <c r="F669" s="503"/>
      <c r="G669" s="503"/>
      <c r="H669" s="503"/>
      <c r="I669" s="503"/>
      <c r="J669" s="503"/>
      <c r="K669" s="503"/>
      <c r="L669" s="503"/>
      <c r="M669" s="503"/>
      <c r="N669" s="503"/>
      <c r="O669" s="503"/>
      <c r="P669" s="503"/>
      <c r="Q669" s="503"/>
      <c r="R669" s="503"/>
      <c r="S669" s="503"/>
      <c r="T669" s="503"/>
      <c r="U669" s="503"/>
      <c r="V669" s="503"/>
      <c r="W669" s="503"/>
      <c r="X669" s="503"/>
      <c r="Y669" s="503"/>
      <c r="Z669" s="503"/>
    </row>
    <row r="670" spans="1:26" ht="13.5" customHeight="1">
      <c r="A670" s="503"/>
      <c r="B670" s="503"/>
      <c r="C670" s="503"/>
      <c r="D670" s="503"/>
      <c r="E670" s="503"/>
      <c r="F670" s="503"/>
      <c r="G670" s="503"/>
      <c r="H670" s="503"/>
      <c r="I670" s="503"/>
      <c r="J670" s="503"/>
      <c r="K670" s="503"/>
      <c r="L670" s="503"/>
      <c r="M670" s="503"/>
      <c r="N670" s="503"/>
      <c r="O670" s="503"/>
      <c r="P670" s="503"/>
      <c r="Q670" s="503"/>
      <c r="R670" s="503"/>
      <c r="S670" s="503"/>
      <c r="T670" s="503"/>
      <c r="U670" s="503"/>
      <c r="V670" s="503"/>
      <c r="W670" s="503"/>
      <c r="X670" s="503"/>
      <c r="Y670" s="503"/>
      <c r="Z670" s="503"/>
    </row>
    <row r="671" spans="1:26" ht="13.5" customHeight="1">
      <c r="A671" s="503"/>
      <c r="B671" s="503"/>
      <c r="C671" s="503"/>
      <c r="D671" s="503"/>
      <c r="E671" s="503"/>
      <c r="F671" s="503"/>
      <c r="G671" s="503"/>
      <c r="H671" s="503"/>
      <c r="I671" s="503"/>
      <c r="J671" s="503"/>
      <c r="K671" s="503"/>
      <c r="L671" s="503"/>
      <c r="M671" s="503"/>
      <c r="N671" s="503"/>
      <c r="O671" s="503"/>
      <c r="P671" s="503"/>
      <c r="Q671" s="503"/>
      <c r="R671" s="503"/>
      <c r="S671" s="503"/>
      <c r="T671" s="503"/>
      <c r="U671" s="503"/>
      <c r="V671" s="503"/>
      <c r="W671" s="503"/>
      <c r="X671" s="503"/>
      <c r="Y671" s="503"/>
      <c r="Z671" s="503"/>
    </row>
    <row r="672" spans="1:26" ht="13.5" customHeight="1">
      <c r="A672" s="503"/>
      <c r="B672" s="503"/>
      <c r="C672" s="503"/>
      <c r="D672" s="503"/>
      <c r="E672" s="503"/>
      <c r="F672" s="503"/>
      <c r="G672" s="503"/>
      <c r="H672" s="503"/>
      <c r="I672" s="503"/>
      <c r="J672" s="503"/>
      <c r="K672" s="503"/>
      <c r="L672" s="503"/>
      <c r="M672" s="503"/>
      <c r="N672" s="503"/>
      <c r="O672" s="503"/>
      <c r="P672" s="503"/>
      <c r="Q672" s="503"/>
      <c r="R672" s="503"/>
      <c r="S672" s="503"/>
      <c r="T672" s="503"/>
      <c r="U672" s="503"/>
      <c r="V672" s="503"/>
      <c r="W672" s="503"/>
      <c r="X672" s="503"/>
      <c r="Y672" s="503"/>
      <c r="Z672" s="503"/>
    </row>
    <row r="673" spans="1:26" ht="13.5" customHeight="1">
      <c r="A673" s="503"/>
      <c r="B673" s="503"/>
      <c r="C673" s="503"/>
      <c r="D673" s="503"/>
      <c r="E673" s="503"/>
      <c r="F673" s="503"/>
      <c r="G673" s="503"/>
      <c r="H673" s="503"/>
      <c r="I673" s="503"/>
      <c r="J673" s="503"/>
      <c r="K673" s="503"/>
      <c r="L673" s="503"/>
      <c r="M673" s="503"/>
      <c r="N673" s="503"/>
      <c r="O673" s="503"/>
      <c r="P673" s="503"/>
      <c r="Q673" s="503"/>
      <c r="R673" s="503"/>
      <c r="S673" s="503"/>
      <c r="T673" s="503"/>
      <c r="U673" s="503"/>
      <c r="V673" s="503"/>
      <c r="W673" s="503"/>
      <c r="X673" s="503"/>
      <c r="Y673" s="503"/>
      <c r="Z673" s="503"/>
    </row>
    <row r="674" spans="1:26" ht="13.5" customHeight="1">
      <c r="A674" s="503"/>
      <c r="B674" s="503"/>
      <c r="C674" s="503"/>
      <c r="D674" s="503"/>
      <c r="E674" s="503"/>
      <c r="F674" s="503"/>
      <c r="G674" s="503"/>
      <c r="H674" s="503"/>
      <c r="I674" s="503"/>
      <c r="J674" s="503"/>
      <c r="K674" s="503"/>
      <c r="L674" s="503"/>
      <c r="M674" s="503"/>
      <c r="N674" s="503"/>
      <c r="O674" s="503"/>
      <c r="P674" s="503"/>
      <c r="Q674" s="503"/>
      <c r="R674" s="503"/>
      <c r="S674" s="503"/>
      <c r="T674" s="503"/>
      <c r="U674" s="503"/>
      <c r="V674" s="503"/>
      <c r="W674" s="503"/>
      <c r="X674" s="503"/>
      <c r="Y674" s="503"/>
      <c r="Z674" s="503"/>
    </row>
    <row r="675" spans="1:26" ht="13.5" customHeight="1">
      <c r="A675" s="503"/>
      <c r="B675" s="503"/>
      <c r="C675" s="503"/>
      <c r="D675" s="503"/>
      <c r="E675" s="503"/>
      <c r="F675" s="503"/>
      <c r="G675" s="503"/>
      <c r="H675" s="503"/>
      <c r="I675" s="503"/>
      <c r="J675" s="503"/>
      <c r="K675" s="503"/>
      <c r="L675" s="503"/>
      <c r="M675" s="503"/>
      <c r="N675" s="503"/>
      <c r="O675" s="503"/>
      <c r="P675" s="503"/>
      <c r="Q675" s="503"/>
      <c r="R675" s="503"/>
      <c r="S675" s="503"/>
      <c r="T675" s="503"/>
      <c r="U675" s="503"/>
      <c r="V675" s="503"/>
      <c r="W675" s="503"/>
      <c r="X675" s="503"/>
      <c r="Y675" s="503"/>
      <c r="Z675" s="503"/>
    </row>
    <row r="676" spans="1:26" ht="13.5" customHeight="1">
      <c r="A676" s="503"/>
      <c r="B676" s="503"/>
      <c r="C676" s="503"/>
      <c r="D676" s="503"/>
      <c r="E676" s="503"/>
      <c r="F676" s="503"/>
      <c r="G676" s="503"/>
      <c r="H676" s="503"/>
      <c r="I676" s="503"/>
      <c r="J676" s="503"/>
      <c r="K676" s="503"/>
      <c r="L676" s="503"/>
      <c r="M676" s="503"/>
      <c r="N676" s="503"/>
      <c r="O676" s="503"/>
      <c r="P676" s="503"/>
      <c r="Q676" s="503"/>
      <c r="R676" s="503"/>
      <c r="S676" s="503"/>
      <c r="T676" s="503"/>
      <c r="U676" s="503"/>
      <c r="V676" s="503"/>
      <c r="W676" s="503"/>
      <c r="X676" s="503"/>
      <c r="Y676" s="503"/>
      <c r="Z676" s="503"/>
    </row>
    <row r="677" spans="1:26" ht="13.5" customHeight="1">
      <c r="A677" s="503"/>
      <c r="B677" s="503"/>
      <c r="C677" s="503"/>
      <c r="D677" s="503"/>
      <c r="E677" s="503"/>
      <c r="F677" s="503"/>
      <c r="G677" s="503"/>
      <c r="H677" s="503"/>
      <c r="I677" s="503"/>
      <c r="J677" s="503"/>
      <c r="K677" s="503"/>
      <c r="L677" s="503"/>
      <c r="M677" s="503"/>
      <c r="N677" s="503"/>
      <c r="O677" s="503"/>
      <c r="P677" s="503"/>
      <c r="Q677" s="503"/>
      <c r="R677" s="503"/>
      <c r="S677" s="503"/>
      <c r="T677" s="503"/>
      <c r="U677" s="503"/>
      <c r="V677" s="503"/>
      <c r="W677" s="503"/>
      <c r="X677" s="503"/>
      <c r="Y677" s="503"/>
      <c r="Z677" s="503"/>
    </row>
    <row r="678" spans="1:26" ht="13.5" customHeight="1">
      <c r="A678" s="503"/>
      <c r="B678" s="503"/>
      <c r="C678" s="503"/>
      <c r="D678" s="503"/>
      <c r="E678" s="503"/>
      <c r="F678" s="503"/>
      <c r="G678" s="503"/>
      <c r="H678" s="503"/>
      <c r="I678" s="503"/>
      <c r="J678" s="503"/>
      <c r="K678" s="503"/>
      <c r="L678" s="503"/>
      <c r="M678" s="503"/>
      <c r="N678" s="503"/>
      <c r="O678" s="503"/>
      <c r="P678" s="503"/>
      <c r="Q678" s="503"/>
      <c r="R678" s="503"/>
      <c r="S678" s="503"/>
      <c r="T678" s="503"/>
      <c r="U678" s="503"/>
      <c r="V678" s="503"/>
      <c r="W678" s="503"/>
      <c r="X678" s="503"/>
      <c r="Y678" s="503"/>
      <c r="Z678" s="503"/>
    </row>
    <row r="679" spans="1:26" ht="13.5" customHeight="1">
      <c r="A679" s="503"/>
      <c r="B679" s="503"/>
      <c r="C679" s="503"/>
      <c r="D679" s="503"/>
      <c r="E679" s="503"/>
      <c r="F679" s="503"/>
      <c r="G679" s="503"/>
      <c r="H679" s="503"/>
      <c r="I679" s="503"/>
      <c r="J679" s="503"/>
      <c r="K679" s="503"/>
      <c r="L679" s="503"/>
      <c r="M679" s="503"/>
      <c r="N679" s="503"/>
      <c r="O679" s="503"/>
      <c r="P679" s="503"/>
      <c r="Q679" s="503"/>
      <c r="R679" s="503"/>
      <c r="S679" s="503"/>
      <c r="T679" s="503"/>
      <c r="U679" s="503"/>
      <c r="V679" s="503"/>
      <c r="W679" s="503"/>
      <c r="X679" s="503"/>
      <c r="Y679" s="503"/>
      <c r="Z679" s="503"/>
    </row>
    <row r="680" spans="1:26" ht="13.5" customHeight="1">
      <c r="A680" s="503"/>
      <c r="B680" s="503"/>
      <c r="C680" s="503"/>
      <c r="D680" s="503"/>
      <c r="E680" s="503"/>
      <c r="F680" s="503"/>
      <c r="G680" s="503"/>
      <c r="H680" s="503"/>
      <c r="I680" s="503"/>
      <c r="J680" s="503"/>
      <c r="K680" s="503"/>
      <c r="L680" s="503"/>
      <c r="M680" s="503"/>
      <c r="N680" s="503"/>
      <c r="O680" s="503"/>
      <c r="P680" s="503"/>
      <c r="Q680" s="503"/>
      <c r="R680" s="503"/>
      <c r="S680" s="503"/>
      <c r="T680" s="503"/>
      <c r="U680" s="503"/>
      <c r="V680" s="503"/>
      <c r="W680" s="503"/>
      <c r="X680" s="503"/>
      <c r="Y680" s="503"/>
      <c r="Z680" s="503"/>
    </row>
    <row r="681" spans="1:26" ht="13.5" customHeight="1">
      <c r="A681" s="503"/>
      <c r="B681" s="503"/>
      <c r="C681" s="503"/>
      <c r="D681" s="503"/>
      <c r="E681" s="503"/>
      <c r="F681" s="503"/>
      <c r="G681" s="503"/>
      <c r="H681" s="503"/>
      <c r="I681" s="503"/>
      <c r="J681" s="503"/>
      <c r="K681" s="503"/>
      <c r="L681" s="503"/>
      <c r="M681" s="503"/>
      <c r="N681" s="503"/>
      <c r="O681" s="503"/>
      <c r="P681" s="503"/>
      <c r="Q681" s="503"/>
      <c r="R681" s="503"/>
      <c r="S681" s="503"/>
      <c r="T681" s="503"/>
      <c r="U681" s="503"/>
      <c r="V681" s="503"/>
      <c r="W681" s="503"/>
      <c r="X681" s="503"/>
      <c r="Y681" s="503"/>
      <c r="Z681" s="503"/>
    </row>
    <row r="682" spans="1:26" ht="13.5" customHeight="1">
      <c r="A682" s="503"/>
      <c r="B682" s="503"/>
      <c r="C682" s="503"/>
      <c r="D682" s="503"/>
      <c r="E682" s="503"/>
      <c r="F682" s="503"/>
      <c r="G682" s="503"/>
      <c r="H682" s="503"/>
      <c r="I682" s="503"/>
      <c r="J682" s="503"/>
      <c r="K682" s="503"/>
      <c r="L682" s="503"/>
      <c r="M682" s="503"/>
      <c r="N682" s="503"/>
      <c r="O682" s="503"/>
      <c r="P682" s="503"/>
      <c r="Q682" s="503"/>
      <c r="R682" s="503"/>
      <c r="S682" s="503"/>
      <c r="T682" s="503"/>
      <c r="U682" s="503"/>
      <c r="V682" s="503"/>
      <c r="W682" s="503"/>
      <c r="X682" s="503"/>
      <c r="Y682" s="503"/>
      <c r="Z682" s="503"/>
    </row>
    <row r="683" spans="1:26" ht="13.5" customHeight="1">
      <c r="A683" s="503"/>
      <c r="B683" s="503"/>
      <c r="C683" s="503"/>
      <c r="D683" s="503"/>
      <c r="E683" s="503"/>
      <c r="F683" s="503"/>
      <c r="G683" s="503"/>
      <c r="H683" s="503"/>
      <c r="I683" s="503"/>
      <c r="J683" s="503"/>
      <c r="K683" s="503"/>
      <c r="L683" s="503"/>
      <c r="M683" s="503"/>
      <c r="N683" s="503"/>
      <c r="O683" s="503"/>
      <c r="P683" s="503"/>
      <c r="Q683" s="503"/>
      <c r="R683" s="503"/>
      <c r="S683" s="503"/>
      <c r="T683" s="503"/>
      <c r="U683" s="503"/>
      <c r="V683" s="503"/>
      <c r="W683" s="503"/>
      <c r="X683" s="503"/>
      <c r="Y683" s="503"/>
      <c r="Z683" s="503"/>
    </row>
    <row r="684" spans="1:26" ht="13.5" customHeight="1">
      <c r="A684" s="503"/>
      <c r="B684" s="503"/>
      <c r="C684" s="503"/>
      <c r="D684" s="503"/>
      <c r="E684" s="503"/>
      <c r="F684" s="503"/>
      <c r="G684" s="503"/>
      <c r="H684" s="503"/>
      <c r="I684" s="503"/>
      <c r="J684" s="503"/>
      <c r="K684" s="503"/>
      <c r="L684" s="503"/>
      <c r="M684" s="503"/>
      <c r="N684" s="503"/>
      <c r="O684" s="503"/>
      <c r="P684" s="503"/>
      <c r="Q684" s="503"/>
      <c r="R684" s="503"/>
      <c r="S684" s="503"/>
      <c r="T684" s="503"/>
      <c r="U684" s="503"/>
      <c r="V684" s="503"/>
      <c r="W684" s="503"/>
      <c r="X684" s="503"/>
      <c r="Y684" s="503"/>
      <c r="Z684" s="503"/>
    </row>
    <row r="685" spans="1:26" ht="13.5" customHeight="1">
      <c r="A685" s="503"/>
      <c r="B685" s="503"/>
      <c r="C685" s="503"/>
      <c r="D685" s="503"/>
      <c r="E685" s="503"/>
      <c r="F685" s="503"/>
      <c r="G685" s="503"/>
      <c r="H685" s="503"/>
      <c r="I685" s="503"/>
      <c r="J685" s="503"/>
      <c r="K685" s="503"/>
      <c r="L685" s="503"/>
      <c r="M685" s="503"/>
      <c r="N685" s="503"/>
      <c r="O685" s="503"/>
      <c r="P685" s="503"/>
      <c r="Q685" s="503"/>
      <c r="R685" s="503"/>
      <c r="S685" s="503"/>
      <c r="T685" s="503"/>
      <c r="U685" s="503"/>
      <c r="V685" s="503"/>
      <c r="W685" s="503"/>
      <c r="X685" s="503"/>
      <c r="Y685" s="503"/>
      <c r="Z685" s="503"/>
    </row>
    <row r="686" spans="1:26" ht="13.5" customHeight="1">
      <c r="A686" s="503"/>
      <c r="B686" s="503"/>
      <c r="C686" s="503"/>
      <c r="D686" s="503"/>
      <c r="E686" s="503"/>
      <c r="F686" s="503"/>
      <c r="G686" s="503"/>
      <c r="H686" s="503"/>
      <c r="I686" s="503"/>
      <c r="J686" s="503"/>
      <c r="K686" s="503"/>
      <c r="L686" s="503"/>
      <c r="M686" s="503"/>
      <c r="N686" s="503"/>
      <c r="O686" s="503"/>
      <c r="P686" s="503"/>
      <c r="Q686" s="503"/>
      <c r="R686" s="503"/>
      <c r="S686" s="503"/>
      <c r="T686" s="503"/>
      <c r="U686" s="503"/>
      <c r="V686" s="503"/>
      <c r="W686" s="503"/>
      <c r="X686" s="503"/>
      <c r="Y686" s="503"/>
      <c r="Z686" s="503"/>
    </row>
    <row r="687" spans="1:26" ht="13.5" customHeight="1">
      <c r="A687" s="503"/>
      <c r="B687" s="503"/>
      <c r="C687" s="503"/>
      <c r="D687" s="503"/>
      <c r="E687" s="503"/>
      <c r="F687" s="503"/>
      <c r="G687" s="503"/>
      <c r="H687" s="503"/>
      <c r="I687" s="503"/>
      <c r="J687" s="503"/>
      <c r="K687" s="503"/>
      <c r="L687" s="503"/>
      <c r="M687" s="503"/>
      <c r="N687" s="503"/>
      <c r="O687" s="503"/>
      <c r="P687" s="503"/>
      <c r="Q687" s="503"/>
      <c r="R687" s="503"/>
      <c r="S687" s="503"/>
      <c r="T687" s="503"/>
      <c r="U687" s="503"/>
      <c r="V687" s="503"/>
      <c r="W687" s="503"/>
      <c r="X687" s="503"/>
      <c r="Y687" s="503"/>
      <c r="Z687" s="503"/>
    </row>
    <row r="688" spans="1:26" ht="13.5" customHeight="1">
      <c r="A688" s="503"/>
      <c r="B688" s="503"/>
      <c r="C688" s="503"/>
      <c r="D688" s="503"/>
      <c r="E688" s="503"/>
      <c r="F688" s="503"/>
      <c r="G688" s="503"/>
      <c r="H688" s="503"/>
      <c r="I688" s="503"/>
      <c r="J688" s="503"/>
      <c r="K688" s="503"/>
      <c r="L688" s="503"/>
      <c r="M688" s="503"/>
      <c r="N688" s="503"/>
      <c r="O688" s="503"/>
      <c r="P688" s="503"/>
      <c r="Q688" s="503"/>
      <c r="R688" s="503"/>
      <c r="S688" s="503"/>
      <c r="T688" s="503"/>
      <c r="U688" s="503"/>
      <c r="V688" s="503"/>
      <c r="W688" s="503"/>
      <c r="X688" s="503"/>
      <c r="Y688" s="503"/>
      <c r="Z688" s="503"/>
    </row>
    <row r="689" spans="1:26" ht="13.5" customHeight="1">
      <c r="A689" s="503"/>
      <c r="B689" s="503"/>
      <c r="C689" s="503"/>
      <c r="D689" s="503"/>
      <c r="E689" s="503"/>
      <c r="F689" s="503"/>
      <c r="G689" s="503"/>
      <c r="H689" s="503"/>
      <c r="I689" s="503"/>
      <c r="J689" s="503"/>
      <c r="K689" s="503"/>
      <c r="L689" s="503"/>
      <c r="M689" s="503"/>
      <c r="N689" s="503"/>
      <c r="O689" s="503"/>
      <c r="P689" s="503"/>
      <c r="Q689" s="503"/>
      <c r="R689" s="503"/>
      <c r="S689" s="503"/>
      <c r="T689" s="503"/>
      <c r="U689" s="503"/>
      <c r="V689" s="503"/>
      <c r="W689" s="503"/>
      <c r="X689" s="503"/>
      <c r="Y689" s="503"/>
      <c r="Z689" s="503"/>
    </row>
    <row r="690" spans="1:26" ht="13.5" customHeight="1">
      <c r="A690" s="503"/>
      <c r="B690" s="503"/>
      <c r="C690" s="503"/>
      <c r="D690" s="503"/>
      <c r="E690" s="503"/>
      <c r="F690" s="503"/>
      <c r="G690" s="503"/>
      <c r="H690" s="503"/>
      <c r="I690" s="503"/>
      <c r="J690" s="503"/>
      <c r="K690" s="503"/>
      <c r="L690" s="503"/>
      <c r="M690" s="503"/>
      <c r="N690" s="503"/>
      <c r="O690" s="503"/>
      <c r="P690" s="503"/>
      <c r="Q690" s="503"/>
      <c r="R690" s="503"/>
      <c r="S690" s="503"/>
      <c r="T690" s="503"/>
      <c r="U690" s="503"/>
      <c r="V690" s="503"/>
      <c r="W690" s="503"/>
      <c r="X690" s="503"/>
      <c r="Y690" s="503"/>
      <c r="Z690" s="503"/>
    </row>
    <row r="691" spans="1:26" ht="13.5" customHeight="1">
      <c r="A691" s="503"/>
      <c r="B691" s="503"/>
      <c r="C691" s="503"/>
      <c r="D691" s="503"/>
      <c r="E691" s="503"/>
      <c r="F691" s="503"/>
      <c r="G691" s="503"/>
      <c r="H691" s="503"/>
      <c r="I691" s="503"/>
      <c r="J691" s="503"/>
      <c r="K691" s="503"/>
      <c r="L691" s="503"/>
      <c r="M691" s="503"/>
      <c r="N691" s="503"/>
      <c r="O691" s="503"/>
      <c r="P691" s="503"/>
      <c r="Q691" s="503"/>
      <c r="R691" s="503"/>
      <c r="S691" s="503"/>
      <c r="T691" s="503"/>
      <c r="U691" s="503"/>
      <c r="V691" s="503"/>
      <c r="W691" s="503"/>
      <c r="X691" s="503"/>
      <c r="Y691" s="503"/>
      <c r="Z691" s="503"/>
    </row>
    <row r="692" spans="1:26" ht="13.5" customHeight="1">
      <c r="A692" s="503"/>
      <c r="B692" s="503"/>
      <c r="C692" s="503"/>
      <c r="D692" s="503"/>
      <c r="E692" s="503"/>
      <c r="F692" s="503"/>
      <c r="G692" s="503"/>
      <c r="H692" s="503"/>
      <c r="I692" s="503"/>
      <c r="J692" s="503"/>
      <c r="K692" s="503"/>
      <c r="L692" s="503"/>
      <c r="M692" s="503"/>
      <c r="N692" s="503"/>
      <c r="O692" s="503"/>
      <c r="P692" s="503"/>
      <c r="Q692" s="503"/>
      <c r="R692" s="503"/>
      <c r="S692" s="503"/>
      <c r="T692" s="503"/>
      <c r="U692" s="503"/>
      <c r="V692" s="503"/>
      <c r="W692" s="503"/>
      <c r="X692" s="503"/>
      <c r="Y692" s="503"/>
      <c r="Z692" s="503"/>
    </row>
    <row r="693" spans="1:26" ht="13.5" customHeight="1">
      <c r="A693" s="503"/>
      <c r="B693" s="503"/>
      <c r="C693" s="503"/>
      <c r="D693" s="503"/>
      <c r="E693" s="503"/>
      <c r="F693" s="503"/>
      <c r="G693" s="503"/>
      <c r="H693" s="503"/>
      <c r="I693" s="503"/>
      <c r="J693" s="503"/>
      <c r="K693" s="503"/>
      <c r="L693" s="503"/>
      <c r="M693" s="503"/>
      <c r="N693" s="503"/>
      <c r="O693" s="503"/>
      <c r="P693" s="503"/>
      <c r="Q693" s="503"/>
      <c r="R693" s="503"/>
      <c r="S693" s="503"/>
      <c r="T693" s="503"/>
      <c r="U693" s="503"/>
      <c r="V693" s="503"/>
      <c r="W693" s="503"/>
      <c r="X693" s="503"/>
      <c r="Y693" s="503"/>
      <c r="Z693" s="503"/>
    </row>
    <row r="694" spans="1:26" ht="13.5" customHeight="1">
      <c r="A694" s="503"/>
      <c r="B694" s="503"/>
      <c r="C694" s="503"/>
      <c r="D694" s="503"/>
      <c r="E694" s="503"/>
      <c r="F694" s="503"/>
      <c r="G694" s="503"/>
      <c r="H694" s="503"/>
      <c r="I694" s="503"/>
      <c r="J694" s="503"/>
      <c r="K694" s="503"/>
      <c r="L694" s="503"/>
      <c r="M694" s="503"/>
      <c r="N694" s="503"/>
      <c r="O694" s="503"/>
      <c r="P694" s="503"/>
      <c r="Q694" s="503"/>
      <c r="R694" s="503"/>
      <c r="S694" s="503"/>
      <c r="T694" s="503"/>
      <c r="U694" s="503"/>
      <c r="V694" s="503"/>
      <c r="W694" s="503"/>
      <c r="X694" s="503"/>
      <c r="Y694" s="503"/>
      <c r="Z694" s="503"/>
    </row>
    <row r="695" spans="1:26" ht="13.5" customHeight="1">
      <c r="A695" s="503"/>
      <c r="B695" s="503"/>
      <c r="C695" s="503"/>
      <c r="D695" s="503"/>
      <c r="E695" s="503"/>
      <c r="F695" s="503"/>
      <c r="G695" s="503"/>
      <c r="H695" s="503"/>
      <c r="I695" s="503"/>
      <c r="J695" s="503"/>
      <c r="K695" s="503"/>
      <c r="L695" s="503"/>
      <c r="M695" s="503"/>
      <c r="N695" s="503"/>
      <c r="O695" s="503"/>
      <c r="P695" s="503"/>
      <c r="Q695" s="503"/>
      <c r="R695" s="503"/>
      <c r="S695" s="503"/>
      <c r="T695" s="503"/>
      <c r="U695" s="503"/>
      <c r="V695" s="503"/>
      <c r="W695" s="503"/>
      <c r="X695" s="503"/>
      <c r="Y695" s="503"/>
      <c r="Z695" s="503"/>
    </row>
    <row r="696" spans="1:26" ht="13.5" customHeight="1">
      <c r="A696" s="503"/>
      <c r="B696" s="503"/>
      <c r="C696" s="503"/>
      <c r="D696" s="503"/>
      <c r="E696" s="503"/>
      <c r="F696" s="503"/>
      <c r="G696" s="503"/>
      <c r="H696" s="503"/>
      <c r="I696" s="503"/>
      <c r="J696" s="503"/>
      <c r="K696" s="503"/>
      <c r="L696" s="503"/>
      <c r="M696" s="503"/>
      <c r="N696" s="503"/>
      <c r="O696" s="503"/>
      <c r="P696" s="503"/>
      <c r="Q696" s="503"/>
      <c r="R696" s="503"/>
      <c r="S696" s="503"/>
      <c r="T696" s="503"/>
      <c r="U696" s="503"/>
      <c r="V696" s="503"/>
      <c r="W696" s="503"/>
      <c r="X696" s="503"/>
      <c r="Y696" s="503"/>
      <c r="Z696" s="503"/>
    </row>
    <row r="697" spans="1:26" ht="13.5" customHeight="1">
      <c r="A697" s="503"/>
      <c r="B697" s="503"/>
      <c r="C697" s="503"/>
      <c r="D697" s="503"/>
      <c r="E697" s="503"/>
      <c r="F697" s="503"/>
      <c r="G697" s="503"/>
      <c r="H697" s="503"/>
      <c r="I697" s="503"/>
      <c r="J697" s="503"/>
      <c r="K697" s="503"/>
      <c r="L697" s="503"/>
      <c r="M697" s="503"/>
      <c r="N697" s="503"/>
      <c r="O697" s="503"/>
      <c r="P697" s="503"/>
      <c r="Q697" s="503"/>
      <c r="R697" s="503"/>
      <c r="S697" s="503"/>
      <c r="T697" s="503"/>
      <c r="U697" s="503"/>
      <c r="V697" s="503"/>
      <c r="W697" s="503"/>
      <c r="X697" s="503"/>
      <c r="Y697" s="503"/>
      <c r="Z697" s="503"/>
    </row>
    <row r="698" spans="1:26" ht="13.5" customHeight="1">
      <c r="A698" s="503"/>
      <c r="B698" s="503"/>
      <c r="C698" s="503"/>
      <c r="D698" s="503"/>
      <c r="E698" s="503"/>
      <c r="F698" s="503"/>
      <c r="G698" s="503"/>
      <c r="H698" s="503"/>
      <c r="I698" s="503"/>
      <c r="J698" s="503"/>
      <c r="K698" s="503"/>
      <c r="L698" s="503"/>
      <c r="M698" s="503"/>
      <c r="N698" s="503"/>
      <c r="O698" s="503"/>
      <c r="P698" s="503"/>
      <c r="Q698" s="503"/>
      <c r="R698" s="503"/>
      <c r="S698" s="503"/>
      <c r="T698" s="503"/>
      <c r="U698" s="503"/>
      <c r="V698" s="503"/>
      <c r="W698" s="503"/>
      <c r="X698" s="503"/>
      <c r="Y698" s="503"/>
      <c r="Z698" s="503"/>
    </row>
    <row r="699" spans="1:26" ht="13.5" customHeight="1">
      <c r="A699" s="503"/>
      <c r="B699" s="503"/>
      <c r="C699" s="503"/>
      <c r="D699" s="503"/>
      <c r="E699" s="503"/>
      <c r="F699" s="503"/>
      <c r="G699" s="503"/>
      <c r="H699" s="503"/>
      <c r="I699" s="503"/>
      <c r="J699" s="503"/>
      <c r="K699" s="503"/>
      <c r="L699" s="503"/>
      <c r="M699" s="503"/>
      <c r="N699" s="503"/>
      <c r="O699" s="503"/>
      <c r="P699" s="503"/>
      <c r="Q699" s="503"/>
      <c r="R699" s="503"/>
      <c r="S699" s="503"/>
      <c r="T699" s="503"/>
      <c r="U699" s="503"/>
      <c r="V699" s="503"/>
      <c r="W699" s="503"/>
      <c r="X699" s="503"/>
      <c r="Y699" s="503"/>
      <c r="Z699" s="503"/>
    </row>
    <row r="700" spans="1:26" ht="13.5" customHeight="1">
      <c r="A700" s="503"/>
      <c r="B700" s="503"/>
      <c r="C700" s="503"/>
      <c r="D700" s="503"/>
      <c r="E700" s="503"/>
      <c r="F700" s="503"/>
      <c r="G700" s="503"/>
      <c r="H700" s="503"/>
      <c r="I700" s="503"/>
      <c r="J700" s="503"/>
      <c r="K700" s="503"/>
      <c r="L700" s="503"/>
      <c r="M700" s="503"/>
      <c r="N700" s="503"/>
      <c r="O700" s="503"/>
      <c r="P700" s="503"/>
      <c r="Q700" s="503"/>
      <c r="R700" s="503"/>
      <c r="S700" s="503"/>
      <c r="T700" s="503"/>
      <c r="U700" s="503"/>
      <c r="V700" s="503"/>
      <c r="W700" s="503"/>
      <c r="X700" s="503"/>
      <c r="Y700" s="503"/>
      <c r="Z700" s="503"/>
    </row>
    <row r="701" spans="1:26" ht="13.5" customHeight="1">
      <c r="A701" s="503"/>
      <c r="B701" s="503"/>
      <c r="C701" s="503"/>
      <c r="D701" s="503"/>
      <c r="E701" s="503"/>
      <c r="F701" s="503"/>
      <c r="G701" s="503"/>
      <c r="H701" s="503"/>
      <c r="I701" s="503"/>
      <c r="J701" s="503"/>
      <c r="K701" s="503"/>
      <c r="L701" s="503"/>
      <c r="M701" s="503"/>
      <c r="N701" s="503"/>
      <c r="O701" s="503"/>
      <c r="P701" s="503"/>
      <c r="Q701" s="503"/>
      <c r="R701" s="503"/>
      <c r="S701" s="503"/>
      <c r="T701" s="503"/>
      <c r="U701" s="503"/>
      <c r="V701" s="503"/>
      <c r="W701" s="503"/>
      <c r="X701" s="503"/>
      <c r="Y701" s="503"/>
      <c r="Z701" s="503"/>
    </row>
    <row r="702" spans="1:26" ht="13.5" customHeight="1">
      <c r="A702" s="503"/>
      <c r="B702" s="503"/>
      <c r="C702" s="503"/>
      <c r="D702" s="503"/>
      <c r="E702" s="503"/>
      <c r="F702" s="503"/>
      <c r="G702" s="503"/>
      <c r="H702" s="503"/>
      <c r="I702" s="503"/>
      <c r="J702" s="503"/>
      <c r="K702" s="503"/>
      <c r="L702" s="503"/>
      <c r="M702" s="503"/>
      <c r="N702" s="503"/>
      <c r="O702" s="503"/>
      <c r="P702" s="503"/>
      <c r="Q702" s="503"/>
      <c r="R702" s="503"/>
      <c r="S702" s="503"/>
      <c r="T702" s="503"/>
      <c r="U702" s="503"/>
      <c r="V702" s="503"/>
      <c r="W702" s="503"/>
      <c r="X702" s="503"/>
      <c r="Y702" s="503"/>
      <c r="Z702" s="503"/>
    </row>
    <row r="703" spans="1:26" ht="13.5" customHeight="1">
      <c r="A703" s="503"/>
      <c r="B703" s="503"/>
      <c r="C703" s="503"/>
      <c r="D703" s="503"/>
      <c r="E703" s="503"/>
      <c r="F703" s="503"/>
      <c r="G703" s="503"/>
      <c r="H703" s="503"/>
      <c r="I703" s="503"/>
      <c r="J703" s="503"/>
      <c r="K703" s="503"/>
      <c r="L703" s="503"/>
      <c r="M703" s="503"/>
      <c r="N703" s="503"/>
      <c r="O703" s="503"/>
      <c r="P703" s="503"/>
      <c r="Q703" s="503"/>
      <c r="R703" s="503"/>
      <c r="S703" s="503"/>
      <c r="T703" s="503"/>
      <c r="U703" s="503"/>
      <c r="V703" s="503"/>
      <c r="W703" s="503"/>
      <c r="X703" s="503"/>
      <c r="Y703" s="503"/>
      <c r="Z703" s="503"/>
    </row>
    <row r="704" spans="1:26" ht="13.5" customHeight="1">
      <c r="A704" s="503"/>
      <c r="B704" s="503"/>
      <c r="C704" s="503"/>
      <c r="D704" s="503"/>
      <c r="E704" s="503"/>
      <c r="F704" s="503"/>
      <c r="G704" s="503"/>
      <c r="H704" s="503"/>
      <c r="I704" s="503"/>
      <c r="J704" s="503"/>
      <c r="K704" s="503"/>
      <c r="L704" s="503"/>
      <c r="M704" s="503"/>
      <c r="N704" s="503"/>
      <c r="O704" s="503"/>
      <c r="P704" s="503"/>
      <c r="Q704" s="503"/>
      <c r="R704" s="503"/>
      <c r="S704" s="503"/>
      <c r="T704" s="503"/>
      <c r="U704" s="503"/>
      <c r="V704" s="503"/>
      <c r="W704" s="503"/>
      <c r="X704" s="503"/>
      <c r="Y704" s="503"/>
      <c r="Z704" s="503"/>
    </row>
    <row r="705" spans="1:26" ht="13.5" customHeight="1">
      <c r="A705" s="503"/>
      <c r="B705" s="503"/>
      <c r="C705" s="503"/>
      <c r="D705" s="503"/>
      <c r="E705" s="503"/>
      <c r="F705" s="503"/>
      <c r="G705" s="503"/>
      <c r="H705" s="503"/>
      <c r="I705" s="503"/>
      <c r="J705" s="503"/>
      <c r="K705" s="503"/>
      <c r="L705" s="503"/>
      <c r="M705" s="503"/>
      <c r="N705" s="503"/>
      <c r="O705" s="503"/>
      <c r="P705" s="503"/>
      <c r="Q705" s="503"/>
      <c r="R705" s="503"/>
      <c r="S705" s="503"/>
      <c r="T705" s="503"/>
      <c r="U705" s="503"/>
      <c r="V705" s="503"/>
      <c r="W705" s="503"/>
      <c r="X705" s="503"/>
      <c r="Y705" s="503"/>
      <c r="Z705" s="503"/>
    </row>
    <row r="706" spans="1:26" ht="13.5" customHeight="1">
      <c r="A706" s="503"/>
      <c r="B706" s="503"/>
      <c r="C706" s="503"/>
      <c r="D706" s="503"/>
      <c r="E706" s="503"/>
      <c r="F706" s="503"/>
      <c r="G706" s="503"/>
      <c r="H706" s="503"/>
      <c r="I706" s="503"/>
      <c r="J706" s="503"/>
      <c r="K706" s="503"/>
      <c r="L706" s="503"/>
      <c r="M706" s="503"/>
      <c r="N706" s="503"/>
      <c r="O706" s="503"/>
      <c r="P706" s="503"/>
      <c r="Q706" s="503"/>
      <c r="R706" s="503"/>
      <c r="S706" s="503"/>
      <c r="T706" s="503"/>
      <c r="U706" s="503"/>
      <c r="V706" s="503"/>
      <c r="W706" s="503"/>
      <c r="X706" s="503"/>
      <c r="Y706" s="503"/>
      <c r="Z706" s="503"/>
    </row>
    <row r="707" spans="1:26" ht="13.5" customHeight="1">
      <c r="A707" s="503"/>
      <c r="B707" s="503"/>
      <c r="C707" s="503"/>
      <c r="D707" s="503"/>
      <c r="E707" s="503"/>
      <c r="F707" s="503"/>
      <c r="G707" s="503"/>
      <c r="H707" s="503"/>
      <c r="I707" s="503"/>
      <c r="J707" s="503"/>
      <c r="K707" s="503"/>
      <c r="L707" s="503"/>
      <c r="M707" s="503"/>
      <c r="N707" s="503"/>
      <c r="O707" s="503"/>
      <c r="P707" s="503"/>
      <c r="Q707" s="503"/>
      <c r="R707" s="503"/>
      <c r="S707" s="503"/>
      <c r="T707" s="503"/>
      <c r="U707" s="503"/>
      <c r="V707" s="503"/>
      <c r="W707" s="503"/>
      <c r="X707" s="503"/>
      <c r="Y707" s="503"/>
      <c r="Z707" s="503"/>
    </row>
    <row r="708" spans="1:26" ht="13.5" customHeight="1">
      <c r="A708" s="503"/>
      <c r="B708" s="503"/>
      <c r="C708" s="503"/>
      <c r="D708" s="503"/>
      <c r="E708" s="503"/>
      <c r="F708" s="503"/>
      <c r="G708" s="503"/>
      <c r="H708" s="503"/>
      <c r="I708" s="503"/>
      <c r="J708" s="503"/>
      <c r="K708" s="503"/>
      <c r="L708" s="503"/>
      <c r="M708" s="503"/>
      <c r="N708" s="503"/>
      <c r="O708" s="503"/>
      <c r="P708" s="503"/>
      <c r="Q708" s="503"/>
      <c r="R708" s="503"/>
      <c r="S708" s="503"/>
      <c r="T708" s="503"/>
      <c r="U708" s="503"/>
      <c r="V708" s="503"/>
      <c r="W708" s="503"/>
      <c r="X708" s="503"/>
      <c r="Y708" s="503"/>
      <c r="Z708" s="503"/>
    </row>
    <row r="709" spans="1:26" ht="13.5" customHeight="1">
      <c r="A709" s="503"/>
      <c r="B709" s="503"/>
      <c r="C709" s="503"/>
      <c r="D709" s="503"/>
      <c r="E709" s="503"/>
      <c r="F709" s="503"/>
      <c r="G709" s="503"/>
      <c r="H709" s="503"/>
      <c r="I709" s="503"/>
      <c r="J709" s="503"/>
      <c r="K709" s="503"/>
      <c r="L709" s="503"/>
      <c r="M709" s="503"/>
      <c r="N709" s="503"/>
      <c r="O709" s="503"/>
      <c r="P709" s="503"/>
      <c r="Q709" s="503"/>
      <c r="R709" s="503"/>
      <c r="S709" s="503"/>
      <c r="T709" s="503"/>
      <c r="U709" s="503"/>
      <c r="V709" s="503"/>
      <c r="W709" s="503"/>
      <c r="X709" s="503"/>
      <c r="Y709" s="503"/>
      <c r="Z709" s="503"/>
    </row>
    <row r="710" spans="1:26" ht="13.5" customHeight="1">
      <c r="A710" s="503"/>
      <c r="B710" s="503"/>
      <c r="C710" s="503"/>
      <c r="D710" s="503"/>
      <c r="E710" s="503"/>
      <c r="F710" s="503"/>
      <c r="G710" s="503"/>
      <c r="H710" s="503"/>
      <c r="I710" s="503"/>
      <c r="J710" s="503"/>
      <c r="K710" s="503"/>
      <c r="L710" s="503"/>
      <c r="M710" s="503"/>
      <c r="N710" s="503"/>
      <c r="O710" s="503"/>
      <c r="P710" s="503"/>
      <c r="Q710" s="503"/>
      <c r="R710" s="503"/>
      <c r="S710" s="503"/>
      <c r="T710" s="503"/>
      <c r="U710" s="503"/>
      <c r="V710" s="503"/>
      <c r="W710" s="503"/>
      <c r="X710" s="503"/>
      <c r="Y710" s="503"/>
      <c r="Z710" s="503"/>
    </row>
    <row r="711" spans="1:26" ht="13.5" customHeight="1">
      <c r="A711" s="503"/>
      <c r="B711" s="503"/>
      <c r="C711" s="503"/>
      <c r="D711" s="503"/>
      <c r="E711" s="503"/>
      <c r="F711" s="503"/>
      <c r="G711" s="503"/>
      <c r="H711" s="503"/>
      <c r="I711" s="503"/>
      <c r="J711" s="503"/>
      <c r="K711" s="503"/>
      <c r="L711" s="503"/>
      <c r="M711" s="503"/>
      <c r="N711" s="503"/>
      <c r="O711" s="503"/>
      <c r="P711" s="503"/>
      <c r="Q711" s="503"/>
      <c r="R711" s="503"/>
      <c r="S711" s="503"/>
      <c r="T711" s="503"/>
      <c r="U711" s="503"/>
      <c r="V711" s="503"/>
      <c r="W711" s="503"/>
      <c r="X711" s="503"/>
      <c r="Y711" s="503"/>
      <c r="Z711" s="503"/>
    </row>
    <row r="712" spans="1:26" ht="13.5" customHeight="1">
      <c r="A712" s="503"/>
      <c r="B712" s="503"/>
      <c r="C712" s="503"/>
      <c r="D712" s="503"/>
      <c r="E712" s="503"/>
      <c r="F712" s="503"/>
      <c r="G712" s="503"/>
      <c r="H712" s="503"/>
      <c r="I712" s="503"/>
      <c r="J712" s="503"/>
      <c r="K712" s="503"/>
      <c r="L712" s="503"/>
      <c r="M712" s="503"/>
      <c r="N712" s="503"/>
      <c r="O712" s="503"/>
      <c r="P712" s="503"/>
      <c r="Q712" s="503"/>
      <c r="R712" s="503"/>
      <c r="S712" s="503"/>
      <c r="T712" s="503"/>
      <c r="U712" s="503"/>
      <c r="V712" s="503"/>
      <c r="W712" s="503"/>
      <c r="X712" s="503"/>
      <c r="Y712" s="503"/>
      <c r="Z712" s="503"/>
    </row>
    <row r="713" spans="1:26" ht="13.5" customHeight="1">
      <c r="A713" s="503"/>
      <c r="B713" s="503"/>
      <c r="C713" s="503"/>
      <c r="D713" s="503"/>
      <c r="E713" s="503"/>
      <c r="F713" s="503"/>
      <c r="G713" s="503"/>
      <c r="H713" s="503"/>
      <c r="I713" s="503"/>
      <c r="J713" s="503"/>
      <c r="K713" s="503"/>
      <c r="L713" s="503"/>
      <c r="M713" s="503"/>
      <c r="N713" s="503"/>
      <c r="O713" s="503"/>
      <c r="P713" s="503"/>
      <c r="Q713" s="503"/>
      <c r="R713" s="503"/>
      <c r="S713" s="503"/>
      <c r="T713" s="503"/>
      <c r="U713" s="503"/>
      <c r="V713" s="503"/>
      <c r="W713" s="503"/>
      <c r="X713" s="503"/>
      <c r="Y713" s="503"/>
      <c r="Z713" s="503"/>
    </row>
    <row r="714" spans="1:26" ht="13.5" customHeight="1">
      <c r="A714" s="503"/>
      <c r="B714" s="503"/>
      <c r="C714" s="503"/>
      <c r="D714" s="503"/>
      <c r="E714" s="503"/>
      <c r="F714" s="503"/>
      <c r="G714" s="503"/>
      <c r="H714" s="503"/>
      <c r="I714" s="503"/>
      <c r="J714" s="503"/>
      <c r="K714" s="503"/>
      <c r="L714" s="503"/>
      <c r="M714" s="503"/>
      <c r="N714" s="503"/>
      <c r="O714" s="503"/>
      <c r="P714" s="503"/>
      <c r="Q714" s="503"/>
      <c r="R714" s="503"/>
      <c r="S714" s="503"/>
      <c r="T714" s="503"/>
      <c r="U714" s="503"/>
      <c r="V714" s="503"/>
      <c r="W714" s="503"/>
      <c r="X714" s="503"/>
      <c r="Y714" s="503"/>
      <c r="Z714" s="503"/>
    </row>
    <row r="715" spans="1:26" ht="13.5" customHeight="1">
      <c r="A715" s="503"/>
      <c r="B715" s="503"/>
      <c r="C715" s="503"/>
      <c r="D715" s="503"/>
      <c r="E715" s="503"/>
      <c r="F715" s="503"/>
      <c r="G715" s="503"/>
      <c r="H715" s="503"/>
      <c r="I715" s="503"/>
      <c r="J715" s="503"/>
      <c r="K715" s="503"/>
      <c r="L715" s="503"/>
      <c r="M715" s="503"/>
      <c r="N715" s="503"/>
      <c r="O715" s="503"/>
      <c r="P715" s="503"/>
      <c r="Q715" s="503"/>
      <c r="R715" s="503"/>
      <c r="S715" s="503"/>
      <c r="T715" s="503"/>
      <c r="U715" s="503"/>
      <c r="V715" s="503"/>
      <c r="W715" s="503"/>
      <c r="X715" s="503"/>
      <c r="Y715" s="503"/>
      <c r="Z715" s="503"/>
    </row>
    <row r="716" spans="1:26" ht="13.5" customHeight="1">
      <c r="A716" s="503"/>
      <c r="B716" s="503"/>
      <c r="C716" s="503"/>
      <c r="D716" s="503"/>
      <c r="E716" s="503"/>
      <c r="F716" s="503"/>
      <c r="G716" s="503"/>
      <c r="H716" s="503"/>
      <c r="I716" s="503"/>
      <c r="J716" s="503"/>
      <c r="K716" s="503"/>
      <c r="L716" s="503"/>
      <c r="M716" s="503"/>
      <c r="N716" s="503"/>
      <c r="O716" s="503"/>
      <c r="P716" s="503"/>
      <c r="Q716" s="503"/>
      <c r="R716" s="503"/>
      <c r="S716" s="503"/>
      <c r="T716" s="503"/>
      <c r="U716" s="503"/>
      <c r="V716" s="503"/>
      <c r="W716" s="503"/>
      <c r="X716" s="503"/>
      <c r="Y716" s="503"/>
      <c r="Z716" s="503"/>
    </row>
    <row r="717" spans="1:26" ht="13.5" customHeight="1">
      <c r="A717" s="503"/>
      <c r="B717" s="503"/>
      <c r="C717" s="503"/>
      <c r="D717" s="503"/>
      <c r="E717" s="503"/>
      <c r="F717" s="503"/>
      <c r="G717" s="503"/>
      <c r="H717" s="503"/>
      <c r="I717" s="503"/>
      <c r="J717" s="503"/>
      <c r="K717" s="503"/>
      <c r="L717" s="503"/>
      <c r="M717" s="503"/>
      <c r="N717" s="503"/>
      <c r="O717" s="503"/>
      <c r="P717" s="503"/>
      <c r="Q717" s="503"/>
      <c r="R717" s="503"/>
      <c r="S717" s="503"/>
      <c r="T717" s="503"/>
      <c r="U717" s="503"/>
      <c r="V717" s="503"/>
      <c r="W717" s="503"/>
      <c r="X717" s="503"/>
      <c r="Y717" s="503"/>
      <c r="Z717" s="503"/>
    </row>
    <row r="718" spans="1:26" ht="13.5" customHeight="1">
      <c r="A718" s="503"/>
      <c r="B718" s="503"/>
      <c r="C718" s="503"/>
      <c r="D718" s="503"/>
      <c r="E718" s="503"/>
      <c r="F718" s="503"/>
      <c r="G718" s="503"/>
      <c r="H718" s="503"/>
      <c r="I718" s="503"/>
      <c r="J718" s="503"/>
      <c r="K718" s="503"/>
      <c r="L718" s="503"/>
      <c r="M718" s="503"/>
      <c r="N718" s="503"/>
      <c r="O718" s="503"/>
      <c r="P718" s="503"/>
      <c r="Q718" s="503"/>
      <c r="R718" s="503"/>
      <c r="S718" s="503"/>
      <c r="T718" s="503"/>
      <c r="U718" s="503"/>
      <c r="V718" s="503"/>
      <c r="W718" s="503"/>
      <c r="X718" s="503"/>
      <c r="Y718" s="503"/>
      <c r="Z718" s="503"/>
    </row>
    <row r="719" spans="1:26" ht="13.5" customHeight="1">
      <c r="A719" s="503"/>
      <c r="B719" s="503"/>
      <c r="C719" s="503"/>
      <c r="D719" s="503"/>
      <c r="E719" s="503"/>
      <c r="F719" s="503"/>
      <c r="G719" s="503"/>
      <c r="H719" s="503"/>
      <c r="I719" s="503"/>
      <c r="J719" s="503"/>
      <c r="K719" s="503"/>
      <c r="L719" s="503"/>
      <c r="M719" s="503"/>
      <c r="N719" s="503"/>
      <c r="O719" s="503"/>
      <c r="P719" s="503"/>
      <c r="Q719" s="503"/>
      <c r="R719" s="503"/>
      <c r="S719" s="503"/>
      <c r="T719" s="503"/>
      <c r="U719" s="503"/>
      <c r="V719" s="503"/>
      <c r="W719" s="503"/>
      <c r="X719" s="503"/>
      <c r="Y719" s="503"/>
      <c r="Z719" s="503"/>
    </row>
    <row r="720" spans="1:26" ht="13.5" customHeight="1">
      <c r="A720" s="503"/>
      <c r="B720" s="503"/>
      <c r="C720" s="503"/>
      <c r="D720" s="503"/>
      <c r="E720" s="503"/>
      <c r="F720" s="503"/>
      <c r="G720" s="503"/>
      <c r="H720" s="503"/>
      <c r="I720" s="503"/>
      <c r="J720" s="503"/>
      <c r="K720" s="503"/>
      <c r="L720" s="503"/>
      <c r="M720" s="503"/>
      <c r="N720" s="503"/>
      <c r="O720" s="503"/>
      <c r="P720" s="503"/>
      <c r="Q720" s="503"/>
      <c r="R720" s="503"/>
      <c r="S720" s="503"/>
      <c r="T720" s="503"/>
      <c r="U720" s="503"/>
      <c r="V720" s="503"/>
      <c r="W720" s="503"/>
      <c r="X720" s="503"/>
      <c r="Y720" s="503"/>
      <c r="Z720" s="503"/>
    </row>
    <row r="721" spans="1:26" ht="13.5" customHeight="1">
      <c r="A721" s="503"/>
      <c r="B721" s="503"/>
      <c r="C721" s="503"/>
      <c r="D721" s="503"/>
      <c r="E721" s="503"/>
      <c r="F721" s="503"/>
      <c r="G721" s="503"/>
      <c r="H721" s="503"/>
      <c r="I721" s="503"/>
      <c r="J721" s="503"/>
      <c r="K721" s="503"/>
      <c r="L721" s="503"/>
      <c r="M721" s="503"/>
      <c r="N721" s="503"/>
      <c r="O721" s="503"/>
      <c r="P721" s="503"/>
      <c r="Q721" s="503"/>
      <c r="R721" s="503"/>
      <c r="S721" s="503"/>
      <c r="T721" s="503"/>
      <c r="U721" s="503"/>
      <c r="V721" s="503"/>
      <c r="W721" s="503"/>
      <c r="X721" s="503"/>
      <c r="Y721" s="503"/>
      <c r="Z721" s="503"/>
    </row>
    <row r="722" spans="1:26" ht="13.5" customHeight="1">
      <c r="A722" s="503"/>
      <c r="B722" s="503"/>
      <c r="C722" s="503"/>
      <c r="D722" s="503"/>
      <c r="E722" s="503"/>
      <c r="F722" s="503"/>
      <c r="G722" s="503"/>
      <c r="H722" s="503"/>
      <c r="I722" s="503"/>
      <c r="J722" s="503"/>
      <c r="K722" s="503"/>
      <c r="L722" s="503"/>
      <c r="M722" s="503"/>
      <c r="N722" s="503"/>
      <c r="O722" s="503"/>
      <c r="P722" s="503"/>
      <c r="Q722" s="503"/>
      <c r="R722" s="503"/>
      <c r="S722" s="503"/>
      <c r="T722" s="503"/>
      <c r="U722" s="503"/>
      <c r="V722" s="503"/>
      <c r="W722" s="503"/>
      <c r="X722" s="503"/>
      <c r="Y722" s="503"/>
      <c r="Z722" s="503"/>
    </row>
    <row r="723" spans="1:26" ht="13.5" customHeight="1">
      <c r="A723" s="503"/>
      <c r="B723" s="503"/>
      <c r="C723" s="503"/>
      <c r="D723" s="503"/>
      <c r="E723" s="503"/>
      <c r="F723" s="503"/>
      <c r="G723" s="503"/>
      <c r="H723" s="503"/>
      <c r="I723" s="503"/>
      <c r="J723" s="503"/>
      <c r="K723" s="503"/>
      <c r="L723" s="503"/>
      <c r="M723" s="503"/>
      <c r="N723" s="503"/>
      <c r="O723" s="503"/>
      <c r="P723" s="503"/>
      <c r="Q723" s="503"/>
      <c r="R723" s="503"/>
      <c r="S723" s="503"/>
      <c r="T723" s="503"/>
      <c r="U723" s="503"/>
      <c r="V723" s="503"/>
      <c r="W723" s="503"/>
      <c r="X723" s="503"/>
      <c r="Y723" s="503"/>
      <c r="Z723" s="503"/>
    </row>
    <row r="724" spans="1:26" ht="13.5" customHeight="1">
      <c r="A724" s="503"/>
      <c r="B724" s="503"/>
      <c r="C724" s="503"/>
      <c r="D724" s="503"/>
      <c r="E724" s="503"/>
      <c r="F724" s="503"/>
      <c r="G724" s="503"/>
      <c r="H724" s="503"/>
      <c r="I724" s="503"/>
      <c r="J724" s="503"/>
      <c r="K724" s="503"/>
      <c r="L724" s="503"/>
      <c r="M724" s="503"/>
      <c r="N724" s="503"/>
      <c r="O724" s="503"/>
      <c r="P724" s="503"/>
      <c r="Q724" s="503"/>
      <c r="R724" s="503"/>
      <c r="S724" s="503"/>
      <c r="T724" s="503"/>
      <c r="U724" s="503"/>
      <c r="V724" s="503"/>
      <c r="W724" s="503"/>
      <c r="X724" s="503"/>
      <c r="Y724" s="503"/>
      <c r="Z724" s="503"/>
    </row>
    <row r="725" spans="1:26" ht="13.5" customHeight="1">
      <c r="A725" s="503"/>
      <c r="B725" s="503"/>
      <c r="C725" s="503"/>
      <c r="D725" s="503"/>
      <c r="E725" s="503"/>
      <c r="F725" s="503"/>
      <c r="G725" s="503"/>
      <c r="H725" s="503"/>
      <c r="I725" s="503"/>
      <c r="J725" s="503"/>
      <c r="K725" s="503"/>
      <c r="L725" s="503"/>
      <c r="M725" s="503"/>
      <c r="N725" s="503"/>
      <c r="O725" s="503"/>
      <c r="P725" s="503"/>
      <c r="Q725" s="503"/>
      <c r="R725" s="503"/>
      <c r="S725" s="503"/>
      <c r="T725" s="503"/>
      <c r="U725" s="503"/>
      <c r="V725" s="503"/>
      <c r="W725" s="503"/>
      <c r="X725" s="503"/>
      <c r="Y725" s="503"/>
      <c r="Z725" s="503"/>
    </row>
    <row r="726" spans="1:26" ht="13.5" customHeight="1">
      <c r="A726" s="503"/>
      <c r="B726" s="503"/>
      <c r="C726" s="503"/>
      <c r="D726" s="503"/>
      <c r="E726" s="503"/>
      <c r="F726" s="503"/>
      <c r="G726" s="503"/>
      <c r="H726" s="503"/>
      <c r="I726" s="503"/>
      <c r="J726" s="503"/>
      <c r="K726" s="503"/>
      <c r="L726" s="503"/>
      <c r="M726" s="503"/>
      <c r="N726" s="503"/>
      <c r="O726" s="503"/>
      <c r="P726" s="503"/>
      <c r="Q726" s="503"/>
      <c r="R726" s="503"/>
      <c r="S726" s="503"/>
      <c r="T726" s="503"/>
      <c r="U726" s="503"/>
      <c r="V726" s="503"/>
      <c r="W726" s="503"/>
      <c r="X726" s="503"/>
      <c r="Y726" s="503"/>
      <c r="Z726" s="503"/>
    </row>
    <row r="727" spans="1:26" ht="13.5" customHeight="1">
      <c r="A727" s="503"/>
      <c r="B727" s="503"/>
      <c r="C727" s="503"/>
      <c r="D727" s="503"/>
      <c r="E727" s="503"/>
      <c r="F727" s="503"/>
      <c r="G727" s="503"/>
      <c r="H727" s="503"/>
      <c r="I727" s="503"/>
      <c r="J727" s="503"/>
      <c r="K727" s="503"/>
      <c r="L727" s="503"/>
      <c r="M727" s="503"/>
      <c r="N727" s="503"/>
      <c r="O727" s="503"/>
      <c r="P727" s="503"/>
      <c r="Q727" s="503"/>
      <c r="R727" s="503"/>
      <c r="S727" s="503"/>
      <c r="T727" s="503"/>
      <c r="U727" s="503"/>
      <c r="V727" s="503"/>
      <c r="W727" s="503"/>
      <c r="X727" s="503"/>
      <c r="Y727" s="503"/>
      <c r="Z727" s="503"/>
    </row>
    <row r="728" spans="1:26" ht="13.5" customHeight="1">
      <c r="A728" s="503"/>
      <c r="B728" s="503"/>
      <c r="C728" s="503"/>
      <c r="D728" s="503"/>
      <c r="E728" s="503"/>
      <c r="F728" s="503"/>
      <c r="G728" s="503"/>
      <c r="H728" s="503"/>
      <c r="I728" s="503"/>
      <c r="J728" s="503"/>
      <c r="K728" s="503"/>
      <c r="L728" s="503"/>
      <c r="M728" s="503"/>
      <c r="N728" s="503"/>
      <c r="O728" s="503"/>
      <c r="P728" s="503"/>
      <c r="Q728" s="503"/>
      <c r="R728" s="503"/>
      <c r="S728" s="503"/>
      <c r="T728" s="503"/>
      <c r="U728" s="503"/>
      <c r="V728" s="503"/>
      <c r="W728" s="503"/>
      <c r="X728" s="503"/>
      <c r="Y728" s="503"/>
      <c r="Z728" s="503"/>
    </row>
    <row r="729" spans="1:26" ht="13.5" customHeight="1">
      <c r="A729" s="503"/>
      <c r="B729" s="503"/>
      <c r="C729" s="503"/>
      <c r="D729" s="503"/>
      <c r="E729" s="503"/>
      <c r="F729" s="503"/>
      <c r="G729" s="503"/>
      <c r="H729" s="503"/>
      <c r="I729" s="503"/>
      <c r="J729" s="503"/>
      <c r="K729" s="503"/>
      <c r="L729" s="503"/>
      <c r="M729" s="503"/>
      <c r="N729" s="503"/>
      <c r="O729" s="503"/>
      <c r="P729" s="503"/>
      <c r="Q729" s="503"/>
      <c r="R729" s="503"/>
      <c r="S729" s="503"/>
      <c r="T729" s="503"/>
      <c r="U729" s="503"/>
      <c r="V729" s="503"/>
      <c r="W729" s="503"/>
      <c r="X729" s="503"/>
      <c r="Y729" s="503"/>
      <c r="Z729" s="503"/>
    </row>
    <row r="730" spans="1:26" ht="13.5" customHeight="1">
      <c r="A730" s="503"/>
      <c r="B730" s="503"/>
      <c r="C730" s="503"/>
      <c r="D730" s="503"/>
      <c r="E730" s="503"/>
      <c r="F730" s="503"/>
      <c r="G730" s="503"/>
      <c r="H730" s="503"/>
      <c r="I730" s="503"/>
      <c r="J730" s="503"/>
      <c r="K730" s="503"/>
      <c r="L730" s="503"/>
      <c r="M730" s="503"/>
      <c r="N730" s="503"/>
      <c r="O730" s="503"/>
      <c r="P730" s="503"/>
      <c r="Q730" s="503"/>
      <c r="R730" s="503"/>
      <c r="S730" s="503"/>
      <c r="T730" s="503"/>
      <c r="U730" s="503"/>
      <c r="V730" s="503"/>
      <c r="W730" s="503"/>
      <c r="X730" s="503"/>
      <c r="Y730" s="503"/>
      <c r="Z730" s="503"/>
    </row>
    <row r="731" spans="1:26" ht="13.5" customHeight="1">
      <c r="A731" s="503"/>
      <c r="B731" s="503"/>
      <c r="C731" s="503"/>
      <c r="D731" s="503"/>
      <c r="E731" s="503"/>
      <c r="F731" s="503"/>
      <c r="G731" s="503"/>
      <c r="H731" s="503"/>
      <c r="I731" s="503"/>
      <c r="J731" s="503"/>
      <c r="K731" s="503"/>
      <c r="L731" s="503"/>
      <c r="M731" s="503"/>
      <c r="N731" s="503"/>
      <c r="O731" s="503"/>
      <c r="P731" s="503"/>
      <c r="Q731" s="503"/>
      <c r="R731" s="503"/>
      <c r="S731" s="503"/>
      <c r="T731" s="503"/>
      <c r="U731" s="503"/>
      <c r="V731" s="503"/>
      <c r="W731" s="503"/>
      <c r="X731" s="503"/>
      <c r="Y731" s="503"/>
      <c r="Z731" s="503"/>
    </row>
    <row r="732" spans="1:26" ht="13.5" customHeight="1">
      <c r="A732" s="503"/>
      <c r="B732" s="503"/>
      <c r="C732" s="503"/>
      <c r="D732" s="503"/>
      <c r="E732" s="503"/>
      <c r="F732" s="503"/>
      <c r="G732" s="503"/>
      <c r="H732" s="503"/>
      <c r="I732" s="503"/>
      <c r="J732" s="503"/>
      <c r="K732" s="503"/>
      <c r="L732" s="503"/>
      <c r="M732" s="503"/>
      <c r="N732" s="503"/>
      <c r="O732" s="503"/>
      <c r="P732" s="503"/>
      <c r="Q732" s="503"/>
      <c r="R732" s="503"/>
      <c r="S732" s="503"/>
      <c r="T732" s="503"/>
      <c r="U732" s="503"/>
      <c r="V732" s="503"/>
      <c r="W732" s="503"/>
      <c r="X732" s="503"/>
      <c r="Y732" s="503"/>
      <c r="Z732" s="503"/>
    </row>
    <row r="733" spans="1:26" ht="13.5" customHeight="1">
      <c r="A733" s="503"/>
      <c r="B733" s="503"/>
      <c r="C733" s="503"/>
      <c r="D733" s="503"/>
      <c r="E733" s="503"/>
      <c r="F733" s="503"/>
      <c r="G733" s="503"/>
      <c r="H733" s="503"/>
      <c r="I733" s="503"/>
      <c r="J733" s="503"/>
      <c r="K733" s="503"/>
      <c r="L733" s="503"/>
      <c r="M733" s="503"/>
      <c r="N733" s="503"/>
      <c r="O733" s="503"/>
      <c r="P733" s="503"/>
      <c r="Q733" s="503"/>
      <c r="R733" s="503"/>
      <c r="S733" s="503"/>
      <c r="T733" s="503"/>
      <c r="U733" s="503"/>
      <c r="V733" s="503"/>
      <c r="W733" s="503"/>
      <c r="X733" s="503"/>
      <c r="Y733" s="503"/>
      <c r="Z733" s="503"/>
    </row>
    <row r="734" spans="1:26" ht="13.5" customHeight="1">
      <c r="A734" s="503"/>
      <c r="B734" s="503"/>
      <c r="C734" s="503"/>
      <c r="D734" s="503"/>
      <c r="E734" s="503"/>
      <c r="F734" s="503"/>
      <c r="G734" s="503"/>
      <c r="H734" s="503"/>
      <c r="I734" s="503"/>
      <c r="J734" s="503"/>
      <c r="K734" s="503"/>
      <c r="L734" s="503"/>
      <c r="M734" s="503"/>
      <c r="N734" s="503"/>
      <c r="O734" s="503"/>
      <c r="P734" s="503"/>
      <c r="Q734" s="503"/>
      <c r="R734" s="503"/>
      <c r="S734" s="503"/>
      <c r="T734" s="503"/>
      <c r="U734" s="503"/>
      <c r="V734" s="503"/>
      <c r="W734" s="503"/>
      <c r="X734" s="503"/>
      <c r="Y734" s="503"/>
      <c r="Z734" s="503"/>
    </row>
    <row r="735" spans="1:26" ht="13.5" customHeight="1">
      <c r="A735" s="503"/>
      <c r="B735" s="503"/>
      <c r="C735" s="503"/>
      <c r="D735" s="503"/>
      <c r="E735" s="503"/>
      <c r="F735" s="503"/>
      <c r="G735" s="503"/>
      <c r="H735" s="503"/>
      <c r="I735" s="503"/>
      <c r="J735" s="503"/>
      <c r="K735" s="503"/>
      <c r="L735" s="503"/>
      <c r="M735" s="503"/>
      <c r="N735" s="503"/>
      <c r="O735" s="503"/>
      <c r="P735" s="503"/>
      <c r="Q735" s="503"/>
      <c r="R735" s="503"/>
      <c r="S735" s="503"/>
      <c r="T735" s="503"/>
      <c r="U735" s="503"/>
      <c r="V735" s="503"/>
      <c r="W735" s="503"/>
      <c r="X735" s="503"/>
      <c r="Y735" s="503"/>
      <c r="Z735" s="503"/>
    </row>
    <row r="736" spans="1:26" ht="13.5" customHeight="1">
      <c r="A736" s="503"/>
      <c r="B736" s="503"/>
      <c r="C736" s="503"/>
      <c r="D736" s="503"/>
      <c r="E736" s="503"/>
      <c r="F736" s="503"/>
      <c r="G736" s="503"/>
      <c r="H736" s="503"/>
      <c r="I736" s="503"/>
      <c r="J736" s="503"/>
      <c r="K736" s="503"/>
      <c r="L736" s="503"/>
      <c r="M736" s="503"/>
      <c r="N736" s="503"/>
      <c r="O736" s="503"/>
      <c r="P736" s="503"/>
      <c r="Q736" s="503"/>
      <c r="R736" s="503"/>
      <c r="S736" s="503"/>
      <c r="T736" s="503"/>
      <c r="U736" s="503"/>
      <c r="V736" s="503"/>
      <c r="W736" s="503"/>
      <c r="X736" s="503"/>
      <c r="Y736" s="503"/>
      <c r="Z736" s="503"/>
    </row>
    <row r="737" spans="1:26" ht="13.5" customHeight="1">
      <c r="A737" s="503"/>
      <c r="B737" s="503"/>
      <c r="C737" s="503"/>
      <c r="D737" s="503"/>
      <c r="E737" s="503"/>
      <c r="F737" s="503"/>
      <c r="G737" s="503"/>
      <c r="H737" s="503"/>
      <c r="I737" s="503"/>
      <c r="J737" s="503"/>
      <c r="K737" s="503"/>
      <c r="L737" s="503"/>
      <c r="M737" s="503"/>
      <c r="N737" s="503"/>
      <c r="O737" s="503"/>
      <c r="P737" s="503"/>
      <c r="Q737" s="503"/>
      <c r="R737" s="503"/>
      <c r="S737" s="503"/>
      <c r="T737" s="503"/>
      <c r="U737" s="503"/>
      <c r="V737" s="503"/>
      <c r="W737" s="503"/>
      <c r="X737" s="503"/>
      <c r="Y737" s="503"/>
      <c r="Z737" s="503"/>
    </row>
    <row r="738" spans="1:26" ht="13.5" customHeight="1">
      <c r="A738" s="503"/>
      <c r="B738" s="503"/>
      <c r="C738" s="503"/>
      <c r="D738" s="503"/>
      <c r="E738" s="503"/>
      <c r="F738" s="503"/>
      <c r="G738" s="503"/>
      <c r="H738" s="503"/>
      <c r="I738" s="503"/>
      <c r="J738" s="503"/>
      <c r="K738" s="503"/>
      <c r="L738" s="503"/>
      <c r="M738" s="503"/>
      <c r="N738" s="503"/>
      <c r="O738" s="503"/>
      <c r="P738" s="503"/>
      <c r="Q738" s="503"/>
      <c r="R738" s="503"/>
      <c r="S738" s="503"/>
      <c r="T738" s="503"/>
      <c r="U738" s="503"/>
      <c r="V738" s="503"/>
      <c r="W738" s="503"/>
      <c r="X738" s="503"/>
      <c r="Y738" s="503"/>
      <c r="Z738" s="503"/>
    </row>
    <row r="739" spans="1:26" ht="13.5" customHeight="1">
      <c r="A739" s="503"/>
      <c r="B739" s="503"/>
      <c r="C739" s="503"/>
      <c r="D739" s="503"/>
      <c r="E739" s="503"/>
      <c r="F739" s="503"/>
      <c r="G739" s="503"/>
      <c r="H739" s="503"/>
      <c r="I739" s="503"/>
      <c r="J739" s="503"/>
      <c r="K739" s="503"/>
      <c r="L739" s="503"/>
      <c r="M739" s="503"/>
      <c r="N739" s="503"/>
      <c r="O739" s="503"/>
      <c r="P739" s="503"/>
      <c r="Q739" s="503"/>
      <c r="R739" s="503"/>
      <c r="S739" s="503"/>
      <c r="T739" s="503"/>
      <c r="U739" s="503"/>
      <c r="V739" s="503"/>
      <c r="W739" s="503"/>
      <c r="X739" s="503"/>
      <c r="Y739" s="503"/>
      <c r="Z739" s="503"/>
    </row>
    <row r="740" spans="1:26" ht="13.5" customHeight="1">
      <c r="A740" s="503"/>
      <c r="B740" s="503"/>
      <c r="C740" s="503"/>
      <c r="D740" s="503"/>
      <c r="E740" s="503"/>
      <c r="F740" s="503"/>
      <c r="G740" s="503"/>
      <c r="H740" s="503"/>
      <c r="I740" s="503"/>
      <c r="J740" s="503"/>
      <c r="K740" s="503"/>
      <c r="L740" s="503"/>
      <c r="M740" s="503"/>
      <c r="N740" s="503"/>
      <c r="O740" s="503"/>
      <c r="P740" s="503"/>
      <c r="Q740" s="503"/>
      <c r="R740" s="503"/>
      <c r="S740" s="503"/>
      <c r="T740" s="503"/>
      <c r="U740" s="503"/>
      <c r="V740" s="503"/>
      <c r="W740" s="503"/>
      <c r="X740" s="503"/>
      <c r="Y740" s="503"/>
      <c r="Z740" s="503"/>
    </row>
    <row r="741" spans="1:26" ht="13.5" customHeight="1">
      <c r="A741" s="503"/>
      <c r="B741" s="503"/>
      <c r="C741" s="503"/>
      <c r="D741" s="503"/>
      <c r="E741" s="503"/>
      <c r="F741" s="503"/>
      <c r="G741" s="503"/>
      <c r="H741" s="503"/>
      <c r="I741" s="503"/>
      <c r="J741" s="503"/>
      <c r="K741" s="503"/>
      <c r="L741" s="503"/>
      <c r="M741" s="503"/>
      <c r="N741" s="503"/>
      <c r="O741" s="503"/>
      <c r="P741" s="503"/>
      <c r="Q741" s="503"/>
      <c r="R741" s="503"/>
      <c r="S741" s="503"/>
      <c r="T741" s="503"/>
      <c r="U741" s="503"/>
      <c r="V741" s="503"/>
      <c r="W741" s="503"/>
      <c r="X741" s="503"/>
      <c r="Y741" s="503"/>
      <c r="Z741" s="503"/>
    </row>
    <row r="742" spans="1:26" ht="13.5" customHeight="1">
      <c r="A742" s="503"/>
      <c r="B742" s="503"/>
      <c r="C742" s="503"/>
      <c r="D742" s="503"/>
      <c r="E742" s="503"/>
      <c r="F742" s="503"/>
      <c r="G742" s="503"/>
      <c r="H742" s="503"/>
      <c r="I742" s="503"/>
      <c r="J742" s="503"/>
      <c r="K742" s="503"/>
      <c r="L742" s="503"/>
      <c r="M742" s="503"/>
      <c r="N742" s="503"/>
      <c r="O742" s="503"/>
      <c r="P742" s="503"/>
      <c r="Q742" s="503"/>
      <c r="R742" s="503"/>
      <c r="S742" s="503"/>
      <c r="T742" s="503"/>
      <c r="U742" s="503"/>
      <c r="V742" s="503"/>
      <c r="W742" s="503"/>
      <c r="X742" s="503"/>
      <c r="Y742" s="503"/>
      <c r="Z742" s="503"/>
    </row>
    <row r="743" spans="1:26" ht="13.5" customHeight="1">
      <c r="A743" s="503"/>
      <c r="B743" s="503"/>
      <c r="C743" s="503"/>
      <c r="D743" s="503"/>
      <c r="E743" s="503"/>
      <c r="F743" s="503"/>
      <c r="G743" s="503"/>
      <c r="H743" s="503"/>
      <c r="I743" s="503"/>
      <c r="J743" s="503"/>
      <c r="K743" s="503"/>
      <c r="L743" s="503"/>
      <c r="M743" s="503"/>
      <c r="N743" s="503"/>
      <c r="O743" s="503"/>
      <c r="P743" s="503"/>
      <c r="Q743" s="503"/>
      <c r="R743" s="503"/>
      <c r="S743" s="503"/>
      <c r="T743" s="503"/>
      <c r="U743" s="503"/>
      <c r="V743" s="503"/>
      <c r="W743" s="503"/>
      <c r="X743" s="503"/>
      <c r="Y743" s="503"/>
      <c r="Z743" s="503"/>
    </row>
    <row r="744" spans="1:26" ht="13.5" customHeight="1">
      <c r="A744" s="503"/>
      <c r="B744" s="503"/>
      <c r="C744" s="503"/>
      <c r="D744" s="503"/>
      <c r="E744" s="503"/>
      <c r="F744" s="503"/>
      <c r="G744" s="503"/>
      <c r="H744" s="503"/>
      <c r="I744" s="503"/>
      <c r="J744" s="503"/>
      <c r="K744" s="503"/>
      <c r="L744" s="503"/>
      <c r="M744" s="503"/>
      <c r="N744" s="503"/>
      <c r="O744" s="503"/>
      <c r="P744" s="503"/>
      <c r="Q744" s="503"/>
      <c r="R744" s="503"/>
      <c r="S744" s="503"/>
      <c r="T744" s="503"/>
      <c r="U744" s="503"/>
      <c r="V744" s="503"/>
      <c r="W744" s="503"/>
      <c r="X744" s="503"/>
      <c r="Y744" s="503"/>
      <c r="Z744" s="503"/>
    </row>
    <row r="745" spans="1:26" ht="13.5" customHeight="1">
      <c r="A745" s="503"/>
      <c r="B745" s="503"/>
      <c r="C745" s="503"/>
      <c r="D745" s="503"/>
      <c r="E745" s="503"/>
      <c r="F745" s="503"/>
      <c r="G745" s="503"/>
      <c r="H745" s="503"/>
      <c r="I745" s="503"/>
      <c r="J745" s="503"/>
      <c r="K745" s="503"/>
      <c r="L745" s="503"/>
      <c r="M745" s="503"/>
      <c r="N745" s="503"/>
      <c r="O745" s="503"/>
      <c r="P745" s="503"/>
      <c r="Q745" s="503"/>
      <c r="R745" s="503"/>
      <c r="S745" s="503"/>
      <c r="T745" s="503"/>
      <c r="U745" s="503"/>
      <c r="V745" s="503"/>
      <c r="W745" s="503"/>
      <c r="X745" s="503"/>
      <c r="Y745" s="503"/>
      <c r="Z745" s="503"/>
    </row>
    <row r="746" spans="1:26" ht="13.5" customHeight="1">
      <c r="A746" s="503"/>
      <c r="B746" s="503"/>
      <c r="C746" s="503"/>
      <c r="D746" s="503"/>
      <c r="E746" s="503"/>
      <c r="F746" s="503"/>
      <c r="G746" s="503"/>
      <c r="H746" s="503"/>
      <c r="I746" s="503"/>
      <c r="J746" s="503"/>
      <c r="K746" s="503"/>
      <c r="L746" s="503"/>
      <c r="M746" s="503"/>
      <c r="N746" s="503"/>
      <c r="O746" s="503"/>
      <c r="P746" s="503"/>
      <c r="Q746" s="503"/>
      <c r="R746" s="503"/>
      <c r="S746" s="503"/>
      <c r="T746" s="503"/>
      <c r="U746" s="503"/>
      <c r="V746" s="503"/>
      <c r="W746" s="503"/>
      <c r="X746" s="503"/>
      <c r="Y746" s="503"/>
      <c r="Z746" s="503"/>
    </row>
    <row r="747" spans="1:26" ht="13.5" customHeight="1">
      <c r="A747" s="503"/>
      <c r="B747" s="503"/>
      <c r="C747" s="503"/>
      <c r="D747" s="503"/>
      <c r="E747" s="503"/>
      <c r="F747" s="503"/>
      <c r="G747" s="503"/>
      <c r="H747" s="503"/>
      <c r="I747" s="503"/>
      <c r="J747" s="503"/>
      <c r="K747" s="503"/>
      <c r="L747" s="503"/>
      <c r="M747" s="503"/>
      <c r="N747" s="503"/>
      <c r="O747" s="503"/>
      <c r="P747" s="503"/>
      <c r="Q747" s="503"/>
      <c r="R747" s="503"/>
      <c r="S747" s="503"/>
      <c r="T747" s="503"/>
      <c r="U747" s="503"/>
      <c r="V747" s="503"/>
      <c r="W747" s="503"/>
      <c r="X747" s="503"/>
      <c r="Y747" s="503"/>
      <c r="Z747" s="503"/>
    </row>
    <row r="748" spans="1:26" ht="13.5" customHeight="1">
      <c r="A748" s="503"/>
      <c r="B748" s="503"/>
      <c r="C748" s="503"/>
      <c r="D748" s="503"/>
      <c r="E748" s="503"/>
      <c r="F748" s="503"/>
      <c r="G748" s="503"/>
      <c r="H748" s="503"/>
      <c r="I748" s="503"/>
      <c r="J748" s="503"/>
      <c r="K748" s="503"/>
      <c r="L748" s="503"/>
      <c r="M748" s="503"/>
      <c r="N748" s="503"/>
      <c r="O748" s="503"/>
      <c r="P748" s="503"/>
      <c r="Q748" s="503"/>
      <c r="R748" s="503"/>
      <c r="S748" s="503"/>
      <c r="T748" s="503"/>
      <c r="U748" s="503"/>
      <c r="V748" s="503"/>
      <c r="W748" s="503"/>
      <c r="X748" s="503"/>
      <c r="Y748" s="503"/>
      <c r="Z748" s="503"/>
    </row>
    <row r="749" spans="1:26" ht="13.5" customHeight="1">
      <c r="A749" s="503"/>
      <c r="B749" s="503"/>
      <c r="C749" s="503"/>
      <c r="D749" s="503"/>
      <c r="E749" s="503"/>
      <c r="F749" s="503"/>
      <c r="G749" s="503"/>
      <c r="H749" s="503"/>
      <c r="I749" s="503"/>
      <c r="J749" s="503"/>
      <c r="K749" s="503"/>
      <c r="L749" s="503"/>
      <c r="M749" s="503"/>
      <c r="N749" s="503"/>
      <c r="O749" s="503"/>
      <c r="P749" s="503"/>
      <c r="Q749" s="503"/>
      <c r="R749" s="503"/>
      <c r="S749" s="503"/>
      <c r="T749" s="503"/>
      <c r="U749" s="503"/>
      <c r="V749" s="503"/>
      <c r="W749" s="503"/>
      <c r="X749" s="503"/>
      <c r="Y749" s="503"/>
      <c r="Z749" s="503"/>
    </row>
    <row r="750" spans="1:26" ht="13.5" customHeight="1">
      <c r="A750" s="503"/>
      <c r="B750" s="503"/>
      <c r="C750" s="503"/>
      <c r="D750" s="503"/>
      <c r="E750" s="503"/>
      <c r="F750" s="503"/>
      <c r="G750" s="503"/>
      <c r="H750" s="503"/>
      <c r="I750" s="503"/>
      <c r="J750" s="503"/>
      <c r="K750" s="503"/>
      <c r="L750" s="503"/>
      <c r="M750" s="503"/>
      <c r="N750" s="503"/>
      <c r="O750" s="503"/>
      <c r="P750" s="503"/>
      <c r="Q750" s="503"/>
      <c r="R750" s="503"/>
      <c r="S750" s="503"/>
      <c r="T750" s="503"/>
      <c r="U750" s="503"/>
      <c r="V750" s="503"/>
      <c r="W750" s="503"/>
      <c r="X750" s="503"/>
      <c r="Y750" s="503"/>
      <c r="Z750" s="503"/>
    </row>
    <row r="751" spans="1:26" ht="13.5" customHeight="1">
      <c r="A751" s="503"/>
      <c r="B751" s="503"/>
      <c r="C751" s="503"/>
      <c r="D751" s="503"/>
      <c r="E751" s="503"/>
      <c r="F751" s="503"/>
      <c r="G751" s="503"/>
      <c r="H751" s="503"/>
      <c r="I751" s="503"/>
      <c r="J751" s="503"/>
      <c r="K751" s="503"/>
      <c r="L751" s="503"/>
      <c r="M751" s="503"/>
      <c r="N751" s="503"/>
      <c r="O751" s="503"/>
      <c r="P751" s="503"/>
      <c r="Q751" s="503"/>
      <c r="R751" s="503"/>
      <c r="S751" s="503"/>
      <c r="T751" s="503"/>
      <c r="U751" s="503"/>
      <c r="V751" s="503"/>
      <c r="W751" s="503"/>
      <c r="X751" s="503"/>
      <c r="Y751" s="503"/>
      <c r="Z751" s="503"/>
    </row>
    <row r="752" spans="1:26" ht="13.5" customHeight="1">
      <c r="A752" s="503"/>
      <c r="B752" s="503"/>
      <c r="C752" s="503"/>
      <c r="D752" s="503"/>
      <c r="E752" s="503"/>
      <c r="F752" s="503"/>
      <c r="G752" s="503"/>
      <c r="H752" s="503"/>
      <c r="I752" s="503"/>
      <c r="J752" s="503"/>
      <c r="K752" s="503"/>
      <c r="L752" s="503"/>
      <c r="M752" s="503"/>
      <c r="N752" s="503"/>
      <c r="O752" s="503"/>
      <c r="P752" s="503"/>
      <c r="Q752" s="503"/>
      <c r="R752" s="503"/>
      <c r="S752" s="503"/>
      <c r="T752" s="503"/>
      <c r="U752" s="503"/>
      <c r="V752" s="503"/>
      <c r="W752" s="503"/>
      <c r="X752" s="503"/>
      <c r="Y752" s="503"/>
      <c r="Z752" s="503"/>
    </row>
    <row r="753" spans="1:26" ht="13.5" customHeight="1">
      <c r="A753" s="503"/>
      <c r="B753" s="503"/>
      <c r="C753" s="503"/>
      <c r="D753" s="503"/>
      <c r="E753" s="503"/>
      <c r="F753" s="503"/>
      <c r="G753" s="503"/>
      <c r="H753" s="503"/>
      <c r="I753" s="503"/>
      <c r="J753" s="503"/>
      <c r="K753" s="503"/>
      <c r="L753" s="503"/>
      <c r="M753" s="503"/>
      <c r="N753" s="503"/>
      <c r="O753" s="503"/>
      <c r="P753" s="503"/>
      <c r="Q753" s="503"/>
      <c r="R753" s="503"/>
      <c r="S753" s="503"/>
      <c r="T753" s="503"/>
      <c r="U753" s="503"/>
      <c r="V753" s="503"/>
      <c r="W753" s="503"/>
      <c r="X753" s="503"/>
      <c r="Y753" s="503"/>
      <c r="Z753" s="503"/>
    </row>
    <row r="754" spans="1:26" ht="13.5" customHeight="1">
      <c r="A754" s="503"/>
      <c r="B754" s="503"/>
      <c r="C754" s="503"/>
      <c r="D754" s="503"/>
      <c r="E754" s="503"/>
      <c r="F754" s="503"/>
      <c r="G754" s="503"/>
      <c r="H754" s="503"/>
      <c r="I754" s="503"/>
      <c r="J754" s="503"/>
      <c r="K754" s="503"/>
      <c r="L754" s="503"/>
      <c r="M754" s="503"/>
      <c r="N754" s="503"/>
      <c r="O754" s="503"/>
      <c r="P754" s="503"/>
      <c r="Q754" s="503"/>
      <c r="R754" s="503"/>
      <c r="S754" s="503"/>
      <c r="T754" s="503"/>
      <c r="U754" s="503"/>
      <c r="V754" s="503"/>
      <c r="W754" s="503"/>
      <c r="X754" s="503"/>
      <c r="Y754" s="503"/>
      <c r="Z754" s="503"/>
    </row>
    <row r="755" spans="1:26" ht="13.5" customHeight="1">
      <c r="A755" s="503"/>
      <c r="B755" s="503"/>
      <c r="C755" s="503"/>
      <c r="D755" s="503"/>
      <c r="E755" s="503"/>
      <c r="F755" s="503"/>
      <c r="G755" s="503"/>
      <c r="H755" s="503"/>
      <c r="I755" s="503"/>
      <c r="J755" s="503"/>
      <c r="K755" s="503"/>
      <c r="L755" s="503"/>
      <c r="M755" s="503"/>
      <c r="N755" s="503"/>
      <c r="O755" s="503"/>
      <c r="P755" s="503"/>
      <c r="Q755" s="503"/>
      <c r="R755" s="503"/>
      <c r="S755" s="503"/>
      <c r="T755" s="503"/>
      <c r="U755" s="503"/>
      <c r="V755" s="503"/>
      <c r="W755" s="503"/>
      <c r="X755" s="503"/>
      <c r="Y755" s="503"/>
      <c r="Z755" s="503"/>
    </row>
    <row r="756" spans="1:26" ht="13.5" customHeight="1">
      <c r="A756" s="503"/>
      <c r="B756" s="503"/>
      <c r="C756" s="503"/>
      <c r="D756" s="503"/>
      <c r="E756" s="503"/>
      <c r="F756" s="503"/>
      <c r="G756" s="503"/>
      <c r="H756" s="503"/>
      <c r="I756" s="503"/>
      <c r="J756" s="503"/>
      <c r="K756" s="503"/>
      <c r="L756" s="503"/>
      <c r="M756" s="503"/>
      <c r="N756" s="503"/>
      <c r="O756" s="503"/>
      <c r="P756" s="503"/>
      <c r="Q756" s="503"/>
      <c r="R756" s="503"/>
      <c r="S756" s="503"/>
      <c r="T756" s="503"/>
      <c r="U756" s="503"/>
      <c r="V756" s="503"/>
      <c r="W756" s="503"/>
      <c r="X756" s="503"/>
      <c r="Y756" s="503"/>
      <c r="Z756" s="503"/>
    </row>
    <row r="757" spans="1:26" ht="13.5" customHeight="1">
      <c r="A757" s="503"/>
      <c r="B757" s="503"/>
      <c r="C757" s="503"/>
      <c r="D757" s="503"/>
      <c r="E757" s="503"/>
      <c r="F757" s="503"/>
      <c r="G757" s="503"/>
      <c r="H757" s="503"/>
      <c r="I757" s="503"/>
      <c r="J757" s="503"/>
      <c r="K757" s="503"/>
      <c r="L757" s="503"/>
      <c r="M757" s="503"/>
      <c r="N757" s="503"/>
      <c r="O757" s="503"/>
      <c r="P757" s="503"/>
      <c r="Q757" s="503"/>
      <c r="R757" s="503"/>
      <c r="S757" s="503"/>
      <c r="T757" s="503"/>
      <c r="U757" s="503"/>
      <c r="V757" s="503"/>
      <c r="W757" s="503"/>
      <c r="X757" s="503"/>
      <c r="Y757" s="503"/>
      <c r="Z757" s="503"/>
    </row>
    <row r="758" spans="1:26" ht="13.5" customHeight="1">
      <c r="A758" s="503"/>
      <c r="B758" s="503"/>
      <c r="C758" s="503"/>
      <c r="D758" s="503"/>
      <c r="E758" s="503"/>
      <c r="F758" s="503"/>
      <c r="G758" s="503"/>
      <c r="H758" s="503"/>
      <c r="I758" s="503"/>
      <c r="J758" s="503"/>
      <c r="K758" s="503"/>
      <c r="L758" s="503"/>
      <c r="M758" s="503"/>
      <c r="N758" s="503"/>
      <c r="O758" s="503"/>
      <c r="P758" s="503"/>
      <c r="Q758" s="503"/>
      <c r="R758" s="503"/>
      <c r="S758" s="503"/>
      <c r="T758" s="503"/>
      <c r="U758" s="503"/>
      <c r="V758" s="503"/>
      <c r="W758" s="503"/>
      <c r="X758" s="503"/>
      <c r="Y758" s="503"/>
      <c r="Z758" s="503"/>
    </row>
    <row r="759" spans="1:26" ht="13.5" customHeight="1">
      <c r="A759" s="503"/>
      <c r="B759" s="503"/>
      <c r="C759" s="503"/>
      <c r="D759" s="503"/>
      <c r="E759" s="503"/>
      <c r="F759" s="503"/>
      <c r="G759" s="503"/>
      <c r="H759" s="503"/>
      <c r="I759" s="503"/>
      <c r="J759" s="503"/>
      <c r="K759" s="503"/>
      <c r="L759" s="503"/>
      <c r="M759" s="503"/>
      <c r="N759" s="503"/>
      <c r="O759" s="503"/>
      <c r="P759" s="503"/>
      <c r="Q759" s="503"/>
      <c r="R759" s="503"/>
      <c r="S759" s="503"/>
      <c r="T759" s="503"/>
      <c r="U759" s="503"/>
      <c r="V759" s="503"/>
      <c r="W759" s="503"/>
      <c r="X759" s="503"/>
      <c r="Y759" s="503"/>
      <c r="Z759" s="503"/>
    </row>
    <row r="760" spans="1:26" ht="13.5" customHeight="1">
      <c r="A760" s="503"/>
      <c r="B760" s="503"/>
      <c r="C760" s="503"/>
      <c r="D760" s="503"/>
      <c r="E760" s="503"/>
      <c r="F760" s="503"/>
      <c r="G760" s="503"/>
      <c r="H760" s="503"/>
      <c r="I760" s="503"/>
      <c r="J760" s="503"/>
      <c r="K760" s="503"/>
      <c r="L760" s="503"/>
      <c r="M760" s="503"/>
      <c r="N760" s="503"/>
      <c r="O760" s="503"/>
      <c r="P760" s="503"/>
      <c r="Q760" s="503"/>
      <c r="R760" s="503"/>
      <c r="S760" s="503"/>
      <c r="T760" s="503"/>
      <c r="U760" s="503"/>
      <c r="V760" s="503"/>
      <c r="W760" s="503"/>
      <c r="X760" s="503"/>
      <c r="Y760" s="503"/>
      <c r="Z760" s="503"/>
    </row>
    <row r="761" spans="1:26" ht="13.5" customHeight="1">
      <c r="A761" s="503"/>
      <c r="B761" s="503"/>
      <c r="C761" s="503"/>
      <c r="D761" s="503"/>
      <c r="E761" s="503"/>
      <c r="F761" s="503"/>
      <c r="G761" s="503"/>
      <c r="H761" s="503"/>
      <c r="I761" s="503"/>
      <c r="J761" s="503"/>
      <c r="K761" s="503"/>
      <c r="L761" s="503"/>
      <c r="M761" s="503"/>
      <c r="N761" s="503"/>
      <c r="O761" s="503"/>
      <c r="P761" s="503"/>
      <c r="Q761" s="503"/>
      <c r="R761" s="503"/>
      <c r="S761" s="503"/>
      <c r="T761" s="503"/>
      <c r="U761" s="503"/>
      <c r="V761" s="503"/>
      <c r="W761" s="503"/>
      <c r="X761" s="503"/>
      <c r="Y761" s="503"/>
      <c r="Z761" s="503"/>
    </row>
    <row r="762" spans="1:26" ht="13.5" customHeight="1">
      <c r="A762" s="503"/>
      <c r="B762" s="503"/>
      <c r="C762" s="503"/>
      <c r="D762" s="503"/>
      <c r="E762" s="503"/>
      <c r="F762" s="503"/>
      <c r="G762" s="503"/>
      <c r="H762" s="503"/>
      <c r="I762" s="503"/>
      <c r="J762" s="503"/>
      <c r="K762" s="503"/>
      <c r="L762" s="503"/>
      <c r="M762" s="503"/>
      <c r="N762" s="503"/>
      <c r="O762" s="503"/>
      <c r="P762" s="503"/>
      <c r="Q762" s="503"/>
      <c r="R762" s="503"/>
      <c r="S762" s="503"/>
      <c r="T762" s="503"/>
      <c r="U762" s="503"/>
      <c r="V762" s="503"/>
      <c r="W762" s="503"/>
      <c r="X762" s="503"/>
      <c r="Y762" s="503"/>
      <c r="Z762" s="503"/>
    </row>
    <row r="763" spans="1:26" ht="13.5" customHeight="1">
      <c r="A763" s="503"/>
      <c r="B763" s="503"/>
      <c r="C763" s="503"/>
      <c r="D763" s="503"/>
      <c r="E763" s="503"/>
      <c r="F763" s="503"/>
      <c r="G763" s="503"/>
      <c r="H763" s="503"/>
      <c r="I763" s="503"/>
      <c r="J763" s="503"/>
      <c r="K763" s="503"/>
      <c r="L763" s="503"/>
      <c r="M763" s="503"/>
      <c r="N763" s="503"/>
      <c r="O763" s="503"/>
      <c r="P763" s="503"/>
      <c r="Q763" s="503"/>
      <c r="R763" s="503"/>
      <c r="S763" s="503"/>
      <c r="T763" s="503"/>
      <c r="U763" s="503"/>
      <c r="V763" s="503"/>
      <c r="W763" s="503"/>
      <c r="X763" s="503"/>
      <c r="Y763" s="503"/>
      <c r="Z763" s="503"/>
    </row>
    <row r="764" spans="1:26" ht="13.5" customHeight="1">
      <c r="A764" s="503"/>
      <c r="B764" s="503"/>
      <c r="C764" s="503"/>
      <c r="D764" s="503"/>
      <c r="E764" s="503"/>
      <c r="F764" s="503"/>
      <c r="G764" s="503"/>
      <c r="H764" s="503"/>
      <c r="I764" s="503"/>
      <c r="J764" s="503"/>
      <c r="K764" s="503"/>
      <c r="L764" s="503"/>
      <c r="M764" s="503"/>
      <c r="N764" s="503"/>
      <c r="O764" s="503"/>
      <c r="P764" s="503"/>
      <c r="Q764" s="503"/>
      <c r="R764" s="503"/>
      <c r="S764" s="503"/>
      <c r="T764" s="503"/>
      <c r="U764" s="503"/>
      <c r="V764" s="503"/>
      <c r="W764" s="503"/>
      <c r="X764" s="503"/>
      <c r="Y764" s="503"/>
      <c r="Z764" s="503"/>
    </row>
    <row r="765" spans="1:26" ht="13.5" customHeight="1">
      <c r="A765" s="503"/>
      <c r="B765" s="503"/>
      <c r="C765" s="503"/>
      <c r="D765" s="503"/>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row>
    <row r="766" spans="1:26" ht="13.5" customHeight="1">
      <c r="A766" s="503"/>
      <c r="B766" s="503"/>
      <c r="C766" s="503"/>
      <c r="D766" s="503"/>
      <c r="E766" s="503"/>
      <c r="F766" s="503"/>
      <c r="G766" s="503"/>
      <c r="H766" s="503"/>
      <c r="I766" s="503"/>
      <c r="J766" s="503"/>
      <c r="K766" s="503"/>
      <c r="L766" s="503"/>
      <c r="M766" s="503"/>
      <c r="N766" s="503"/>
      <c r="O766" s="503"/>
      <c r="P766" s="503"/>
      <c r="Q766" s="503"/>
      <c r="R766" s="503"/>
      <c r="S766" s="503"/>
      <c r="T766" s="503"/>
      <c r="U766" s="503"/>
      <c r="V766" s="503"/>
      <c r="W766" s="503"/>
      <c r="X766" s="503"/>
      <c r="Y766" s="503"/>
      <c r="Z766" s="503"/>
    </row>
    <row r="767" spans="1:26" ht="13.5" customHeight="1">
      <c r="A767" s="503"/>
      <c r="B767" s="503"/>
      <c r="C767" s="503"/>
      <c r="D767" s="503"/>
      <c r="E767" s="503"/>
      <c r="F767" s="503"/>
      <c r="G767" s="503"/>
      <c r="H767" s="503"/>
      <c r="I767" s="503"/>
      <c r="J767" s="503"/>
      <c r="K767" s="503"/>
      <c r="L767" s="503"/>
      <c r="M767" s="503"/>
      <c r="N767" s="503"/>
      <c r="O767" s="503"/>
      <c r="P767" s="503"/>
      <c r="Q767" s="503"/>
      <c r="R767" s="503"/>
      <c r="S767" s="503"/>
      <c r="T767" s="503"/>
      <c r="U767" s="503"/>
      <c r="V767" s="503"/>
      <c r="W767" s="503"/>
      <c r="X767" s="503"/>
      <c r="Y767" s="503"/>
      <c r="Z767" s="503"/>
    </row>
    <row r="768" spans="1:26" ht="13.5" customHeight="1">
      <c r="A768" s="503"/>
      <c r="B768" s="503"/>
      <c r="C768" s="503"/>
      <c r="D768" s="503"/>
      <c r="E768" s="503"/>
      <c r="F768" s="503"/>
      <c r="G768" s="503"/>
      <c r="H768" s="503"/>
      <c r="I768" s="503"/>
      <c r="J768" s="503"/>
      <c r="K768" s="503"/>
      <c r="L768" s="503"/>
      <c r="M768" s="503"/>
      <c r="N768" s="503"/>
      <c r="O768" s="503"/>
      <c r="P768" s="503"/>
      <c r="Q768" s="503"/>
      <c r="R768" s="503"/>
      <c r="S768" s="503"/>
      <c r="T768" s="503"/>
      <c r="U768" s="503"/>
      <c r="V768" s="503"/>
      <c r="W768" s="503"/>
      <c r="X768" s="503"/>
      <c r="Y768" s="503"/>
      <c r="Z768" s="503"/>
    </row>
    <row r="769" spans="1:26" ht="13.5" customHeight="1">
      <c r="A769" s="503"/>
      <c r="B769" s="503"/>
      <c r="C769" s="503"/>
      <c r="D769" s="503"/>
      <c r="E769" s="503"/>
      <c r="F769" s="503"/>
      <c r="G769" s="503"/>
      <c r="H769" s="503"/>
      <c r="I769" s="503"/>
      <c r="J769" s="503"/>
      <c r="K769" s="503"/>
      <c r="L769" s="503"/>
      <c r="M769" s="503"/>
      <c r="N769" s="503"/>
      <c r="O769" s="503"/>
      <c r="P769" s="503"/>
      <c r="Q769" s="503"/>
      <c r="R769" s="503"/>
      <c r="S769" s="503"/>
      <c r="T769" s="503"/>
      <c r="U769" s="503"/>
      <c r="V769" s="503"/>
      <c r="W769" s="503"/>
      <c r="X769" s="503"/>
      <c r="Y769" s="503"/>
      <c r="Z769" s="503"/>
    </row>
    <row r="770" spans="1:26" ht="13.5" customHeight="1">
      <c r="A770" s="503"/>
      <c r="B770" s="503"/>
      <c r="C770" s="503"/>
      <c r="D770" s="503"/>
      <c r="E770" s="503"/>
      <c r="F770" s="503"/>
      <c r="G770" s="503"/>
      <c r="H770" s="503"/>
      <c r="I770" s="503"/>
      <c r="J770" s="503"/>
      <c r="K770" s="503"/>
      <c r="L770" s="503"/>
      <c r="M770" s="503"/>
      <c r="N770" s="503"/>
      <c r="O770" s="503"/>
      <c r="P770" s="503"/>
      <c r="Q770" s="503"/>
      <c r="R770" s="503"/>
      <c r="S770" s="503"/>
      <c r="T770" s="503"/>
      <c r="U770" s="503"/>
      <c r="V770" s="503"/>
      <c r="W770" s="503"/>
      <c r="X770" s="503"/>
      <c r="Y770" s="503"/>
      <c r="Z770" s="503"/>
    </row>
    <row r="771" spans="1:26" ht="13.5" customHeight="1">
      <c r="A771" s="503"/>
      <c r="B771" s="503"/>
      <c r="C771" s="503"/>
      <c r="D771" s="503"/>
      <c r="E771" s="503"/>
      <c r="F771" s="503"/>
      <c r="G771" s="503"/>
      <c r="H771" s="503"/>
      <c r="I771" s="503"/>
      <c r="J771" s="503"/>
      <c r="K771" s="503"/>
      <c r="L771" s="503"/>
      <c r="M771" s="503"/>
      <c r="N771" s="503"/>
      <c r="O771" s="503"/>
      <c r="P771" s="503"/>
      <c r="Q771" s="503"/>
      <c r="R771" s="503"/>
      <c r="S771" s="503"/>
      <c r="T771" s="503"/>
      <c r="U771" s="503"/>
      <c r="V771" s="503"/>
      <c r="W771" s="503"/>
      <c r="X771" s="503"/>
      <c r="Y771" s="503"/>
      <c r="Z771" s="503"/>
    </row>
    <row r="772" spans="1:26" ht="13.5" customHeight="1">
      <c r="A772" s="503"/>
      <c r="B772" s="503"/>
      <c r="C772" s="503"/>
      <c r="D772" s="503"/>
      <c r="E772" s="503"/>
      <c r="F772" s="503"/>
      <c r="G772" s="503"/>
      <c r="H772" s="503"/>
      <c r="I772" s="503"/>
      <c r="J772" s="503"/>
      <c r="K772" s="503"/>
      <c r="L772" s="503"/>
      <c r="M772" s="503"/>
      <c r="N772" s="503"/>
      <c r="O772" s="503"/>
      <c r="P772" s="503"/>
      <c r="Q772" s="503"/>
      <c r="R772" s="503"/>
      <c r="S772" s="503"/>
      <c r="T772" s="503"/>
      <c r="U772" s="503"/>
      <c r="V772" s="503"/>
      <c r="W772" s="503"/>
      <c r="X772" s="503"/>
      <c r="Y772" s="503"/>
      <c r="Z772" s="503"/>
    </row>
    <row r="773" spans="1:26" ht="13.5" customHeight="1">
      <c r="A773" s="503"/>
      <c r="B773" s="503"/>
      <c r="C773" s="503"/>
      <c r="D773" s="503"/>
      <c r="E773" s="503"/>
      <c r="F773" s="503"/>
      <c r="G773" s="503"/>
      <c r="H773" s="503"/>
      <c r="I773" s="503"/>
      <c r="J773" s="503"/>
      <c r="K773" s="503"/>
      <c r="L773" s="503"/>
      <c r="M773" s="503"/>
      <c r="N773" s="503"/>
      <c r="O773" s="503"/>
      <c r="P773" s="503"/>
      <c r="Q773" s="503"/>
      <c r="R773" s="503"/>
      <c r="S773" s="503"/>
      <c r="T773" s="503"/>
      <c r="U773" s="503"/>
      <c r="V773" s="503"/>
      <c r="W773" s="503"/>
      <c r="X773" s="503"/>
      <c r="Y773" s="503"/>
      <c r="Z773" s="503"/>
    </row>
    <row r="774" spans="1:26" ht="13.5" customHeight="1">
      <c r="A774" s="503"/>
      <c r="B774" s="503"/>
      <c r="C774" s="503"/>
      <c r="D774" s="503"/>
      <c r="E774" s="503"/>
      <c r="F774" s="503"/>
      <c r="G774" s="503"/>
      <c r="H774" s="503"/>
      <c r="I774" s="503"/>
      <c r="J774" s="503"/>
      <c r="K774" s="503"/>
      <c r="L774" s="503"/>
      <c r="M774" s="503"/>
      <c r="N774" s="503"/>
      <c r="O774" s="503"/>
      <c r="P774" s="503"/>
      <c r="Q774" s="503"/>
      <c r="R774" s="503"/>
      <c r="S774" s="503"/>
      <c r="T774" s="503"/>
      <c r="U774" s="503"/>
      <c r="V774" s="503"/>
      <c r="W774" s="503"/>
      <c r="X774" s="503"/>
      <c r="Y774" s="503"/>
      <c r="Z774" s="503"/>
    </row>
    <row r="775" spans="1:26" ht="13.5" customHeight="1">
      <c r="A775" s="503"/>
      <c r="B775" s="503"/>
      <c r="C775" s="503"/>
      <c r="D775" s="503"/>
      <c r="E775" s="503"/>
      <c r="F775" s="503"/>
      <c r="G775" s="503"/>
      <c r="H775" s="503"/>
      <c r="I775" s="503"/>
      <c r="J775" s="503"/>
      <c r="K775" s="503"/>
      <c r="L775" s="503"/>
      <c r="M775" s="503"/>
      <c r="N775" s="503"/>
      <c r="O775" s="503"/>
      <c r="P775" s="503"/>
      <c r="Q775" s="503"/>
      <c r="R775" s="503"/>
      <c r="S775" s="503"/>
      <c r="T775" s="503"/>
      <c r="U775" s="503"/>
      <c r="V775" s="503"/>
      <c r="W775" s="503"/>
      <c r="X775" s="503"/>
      <c r="Y775" s="503"/>
      <c r="Z775" s="503"/>
    </row>
    <row r="776" spans="1:26" ht="13.5" customHeight="1">
      <c r="A776" s="503"/>
      <c r="B776" s="503"/>
      <c r="C776" s="503"/>
      <c r="D776" s="503"/>
      <c r="E776" s="503"/>
      <c r="F776" s="503"/>
      <c r="G776" s="503"/>
      <c r="H776" s="503"/>
      <c r="I776" s="503"/>
      <c r="J776" s="503"/>
      <c r="K776" s="503"/>
      <c r="L776" s="503"/>
      <c r="M776" s="503"/>
      <c r="N776" s="503"/>
      <c r="O776" s="503"/>
      <c r="P776" s="503"/>
      <c r="Q776" s="503"/>
      <c r="R776" s="503"/>
      <c r="S776" s="503"/>
      <c r="T776" s="503"/>
      <c r="U776" s="503"/>
      <c r="V776" s="503"/>
      <c r="W776" s="503"/>
      <c r="X776" s="503"/>
      <c r="Y776" s="503"/>
      <c r="Z776" s="503"/>
    </row>
    <row r="777" spans="1:26" ht="13.5" customHeight="1">
      <c r="A777" s="503"/>
      <c r="B777" s="503"/>
      <c r="C777" s="503"/>
      <c r="D777" s="503"/>
      <c r="E777" s="503"/>
      <c r="F777" s="503"/>
      <c r="G777" s="503"/>
      <c r="H777" s="503"/>
      <c r="I777" s="503"/>
      <c r="J777" s="503"/>
      <c r="K777" s="503"/>
      <c r="L777" s="503"/>
      <c r="M777" s="503"/>
      <c r="N777" s="503"/>
      <c r="O777" s="503"/>
      <c r="P777" s="503"/>
      <c r="Q777" s="503"/>
      <c r="R777" s="503"/>
      <c r="S777" s="503"/>
      <c r="T777" s="503"/>
      <c r="U777" s="503"/>
      <c r="V777" s="503"/>
      <c r="W777" s="503"/>
      <c r="X777" s="503"/>
      <c r="Y777" s="503"/>
      <c r="Z777" s="503"/>
    </row>
    <row r="778" spans="1:26" ht="13.5" customHeight="1">
      <c r="A778" s="503"/>
      <c r="B778" s="503"/>
      <c r="C778" s="503"/>
      <c r="D778" s="503"/>
      <c r="E778" s="503"/>
      <c r="F778" s="503"/>
      <c r="G778" s="503"/>
      <c r="H778" s="503"/>
      <c r="I778" s="503"/>
      <c r="J778" s="503"/>
      <c r="K778" s="503"/>
      <c r="L778" s="503"/>
      <c r="M778" s="503"/>
      <c r="N778" s="503"/>
      <c r="O778" s="503"/>
      <c r="P778" s="503"/>
      <c r="Q778" s="503"/>
      <c r="R778" s="503"/>
      <c r="S778" s="503"/>
      <c r="T778" s="503"/>
      <c r="U778" s="503"/>
      <c r="V778" s="503"/>
      <c r="W778" s="503"/>
      <c r="X778" s="503"/>
      <c r="Y778" s="503"/>
      <c r="Z778" s="503"/>
    </row>
    <row r="779" spans="1:26" ht="13.5" customHeight="1">
      <c r="A779" s="503"/>
      <c r="B779" s="503"/>
      <c r="C779" s="503"/>
      <c r="D779" s="503"/>
      <c r="E779" s="503"/>
      <c r="F779" s="503"/>
      <c r="G779" s="503"/>
      <c r="H779" s="503"/>
      <c r="I779" s="503"/>
      <c r="J779" s="503"/>
      <c r="K779" s="503"/>
      <c r="L779" s="503"/>
      <c r="M779" s="503"/>
      <c r="N779" s="503"/>
      <c r="O779" s="503"/>
      <c r="P779" s="503"/>
      <c r="Q779" s="503"/>
      <c r="R779" s="503"/>
      <c r="S779" s="503"/>
      <c r="T779" s="503"/>
      <c r="U779" s="503"/>
      <c r="V779" s="503"/>
      <c r="W779" s="503"/>
      <c r="X779" s="503"/>
      <c r="Y779" s="503"/>
      <c r="Z779" s="503"/>
    </row>
    <row r="780" spans="1:26" ht="13.5" customHeight="1">
      <c r="A780" s="503"/>
      <c r="B780" s="503"/>
      <c r="C780" s="503"/>
      <c r="D780" s="503"/>
      <c r="E780" s="503"/>
      <c r="F780" s="503"/>
      <c r="G780" s="503"/>
      <c r="H780" s="503"/>
      <c r="I780" s="503"/>
      <c r="J780" s="503"/>
      <c r="K780" s="503"/>
      <c r="L780" s="503"/>
      <c r="M780" s="503"/>
      <c r="N780" s="503"/>
      <c r="O780" s="503"/>
      <c r="P780" s="503"/>
      <c r="Q780" s="503"/>
      <c r="R780" s="503"/>
      <c r="S780" s="503"/>
      <c r="T780" s="503"/>
      <c r="U780" s="503"/>
      <c r="V780" s="503"/>
      <c r="W780" s="503"/>
      <c r="X780" s="503"/>
      <c r="Y780" s="503"/>
      <c r="Z780" s="503"/>
    </row>
    <row r="781" spans="1:26" ht="13.5" customHeight="1">
      <c r="A781" s="503"/>
      <c r="B781" s="503"/>
      <c r="C781" s="503"/>
      <c r="D781" s="503"/>
      <c r="E781" s="503"/>
      <c r="F781" s="503"/>
      <c r="G781" s="503"/>
      <c r="H781" s="503"/>
      <c r="I781" s="503"/>
      <c r="J781" s="503"/>
      <c r="K781" s="503"/>
      <c r="L781" s="503"/>
      <c r="M781" s="503"/>
      <c r="N781" s="503"/>
      <c r="O781" s="503"/>
      <c r="P781" s="503"/>
      <c r="Q781" s="503"/>
      <c r="R781" s="503"/>
      <c r="S781" s="503"/>
      <c r="T781" s="503"/>
      <c r="U781" s="503"/>
      <c r="V781" s="503"/>
      <c r="W781" s="503"/>
      <c r="X781" s="503"/>
      <c r="Y781" s="503"/>
      <c r="Z781" s="503"/>
    </row>
    <row r="782" spans="1:26" ht="13.5" customHeight="1">
      <c r="A782" s="503"/>
      <c r="B782" s="503"/>
      <c r="C782" s="503"/>
      <c r="D782" s="503"/>
      <c r="E782" s="503"/>
      <c r="F782" s="503"/>
      <c r="G782" s="503"/>
      <c r="H782" s="503"/>
      <c r="I782" s="503"/>
      <c r="J782" s="503"/>
      <c r="K782" s="503"/>
      <c r="L782" s="503"/>
      <c r="M782" s="503"/>
      <c r="N782" s="503"/>
      <c r="O782" s="503"/>
      <c r="P782" s="503"/>
      <c r="Q782" s="503"/>
      <c r="R782" s="503"/>
      <c r="S782" s="503"/>
      <c r="T782" s="503"/>
      <c r="U782" s="503"/>
      <c r="V782" s="503"/>
      <c r="W782" s="503"/>
      <c r="X782" s="503"/>
      <c r="Y782" s="503"/>
      <c r="Z782" s="503"/>
    </row>
    <row r="783" spans="1:26" ht="13.5" customHeight="1">
      <c r="A783" s="503"/>
      <c r="B783" s="503"/>
      <c r="C783" s="503"/>
      <c r="D783" s="503"/>
      <c r="E783" s="503"/>
      <c r="F783" s="503"/>
      <c r="G783" s="503"/>
      <c r="H783" s="503"/>
      <c r="I783" s="503"/>
      <c r="J783" s="503"/>
      <c r="K783" s="503"/>
      <c r="L783" s="503"/>
      <c r="M783" s="503"/>
      <c r="N783" s="503"/>
      <c r="O783" s="503"/>
      <c r="P783" s="503"/>
      <c r="Q783" s="503"/>
      <c r="R783" s="503"/>
      <c r="S783" s="503"/>
      <c r="T783" s="503"/>
      <c r="U783" s="503"/>
      <c r="V783" s="503"/>
      <c r="W783" s="503"/>
      <c r="X783" s="503"/>
      <c r="Y783" s="503"/>
      <c r="Z783" s="503"/>
    </row>
    <row r="784" spans="1:26" ht="13.5" customHeight="1">
      <c r="A784" s="503"/>
      <c r="B784" s="503"/>
      <c r="C784" s="503"/>
      <c r="D784" s="503"/>
      <c r="E784" s="503"/>
      <c r="F784" s="503"/>
      <c r="G784" s="503"/>
      <c r="H784" s="503"/>
      <c r="I784" s="503"/>
      <c r="J784" s="503"/>
      <c r="K784" s="503"/>
      <c r="L784" s="503"/>
      <c r="M784" s="503"/>
      <c r="N784" s="503"/>
      <c r="O784" s="503"/>
      <c r="P784" s="503"/>
      <c r="Q784" s="503"/>
      <c r="R784" s="503"/>
      <c r="S784" s="503"/>
      <c r="T784" s="503"/>
      <c r="U784" s="503"/>
      <c r="V784" s="503"/>
      <c r="W784" s="503"/>
      <c r="X784" s="503"/>
      <c r="Y784" s="503"/>
      <c r="Z784" s="503"/>
    </row>
    <row r="785" spans="1:26" ht="13.5" customHeight="1">
      <c r="A785" s="503"/>
      <c r="B785" s="503"/>
      <c r="C785" s="503"/>
      <c r="D785" s="503"/>
      <c r="E785" s="503"/>
      <c r="F785" s="503"/>
      <c r="G785" s="503"/>
      <c r="H785" s="503"/>
      <c r="I785" s="503"/>
      <c r="J785" s="503"/>
      <c r="K785" s="503"/>
      <c r="L785" s="503"/>
      <c r="M785" s="503"/>
      <c r="N785" s="503"/>
      <c r="O785" s="503"/>
      <c r="P785" s="503"/>
      <c r="Q785" s="503"/>
      <c r="R785" s="503"/>
      <c r="S785" s="503"/>
      <c r="T785" s="503"/>
      <c r="U785" s="503"/>
      <c r="V785" s="503"/>
      <c r="W785" s="503"/>
      <c r="X785" s="503"/>
      <c r="Y785" s="503"/>
      <c r="Z785" s="503"/>
    </row>
    <row r="786" spans="1:26" ht="13.5" customHeight="1">
      <c r="A786" s="503"/>
      <c r="B786" s="503"/>
      <c r="C786" s="503"/>
      <c r="D786" s="503"/>
      <c r="E786" s="503"/>
      <c r="F786" s="503"/>
      <c r="G786" s="503"/>
      <c r="H786" s="503"/>
      <c r="I786" s="503"/>
      <c r="J786" s="503"/>
      <c r="K786" s="503"/>
      <c r="L786" s="503"/>
      <c r="M786" s="503"/>
      <c r="N786" s="503"/>
      <c r="O786" s="503"/>
      <c r="P786" s="503"/>
      <c r="Q786" s="503"/>
      <c r="R786" s="503"/>
      <c r="S786" s="503"/>
      <c r="T786" s="503"/>
      <c r="U786" s="503"/>
      <c r="V786" s="503"/>
      <c r="W786" s="503"/>
      <c r="X786" s="503"/>
      <c r="Y786" s="503"/>
      <c r="Z786" s="503"/>
    </row>
    <row r="787" spans="1:26" ht="13.5" customHeight="1">
      <c r="A787" s="503"/>
      <c r="B787" s="503"/>
      <c r="C787" s="503"/>
      <c r="D787" s="503"/>
      <c r="E787" s="503"/>
      <c r="F787" s="503"/>
      <c r="G787" s="503"/>
      <c r="H787" s="503"/>
      <c r="I787" s="503"/>
      <c r="J787" s="503"/>
      <c r="K787" s="503"/>
      <c r="L787" s="503"/>
      <c r="M787" s="503"/>
      <c r="N787" s="503"/>
      <c r="O787" s="503"/>
      <c r="P787" s="503"/>
      <c r="Q787" s="503"/>
      <c r="R787" s="503"/>
      <c r="S787" s="503"/>
      <c r="T787" s="503"/>
      <c r="U787" s="503"/>
      <c r="V787" s="503"/>
      <c r="W787" s="503"/>
      <c r="X787" s="503"/>
      <c r="Y787" s="503"/>
      <c r="Z787" s="503"/>
    </row>
    <row r="788" spans="1:26" ht="13.5" customHeight="1">
      <c r="A788" s="503"/>
      <c r="B788" s="503"/>
      <c r="C788" s="503"/>
      <c r="D788" s="503"/>
      <c r="E788" s="503"/>
      <c r="F788" s="503"/>
      <c r="G788" s="503"/>
      <c r="H788" s="503"/>
      <c r="I788" s="503"/>
      <c r="J788" s="503"/>
      <c r="K788" s="503"/>
      <c r="L788" s="503"/>
      <c r="M788" s="503"/>
      <c r="N788" s="503"/>
      <c r="O788" s="503"/>
      <c r="P788" s="503"/>
      <c r="Q788" s="503"/>
      <c r="R788" s="503"/>
      <c r="S788" s="503"/>
      <c r="T788" s="503"/>
      <c r="U788" s="503"/>
      <c r="V788" s="503"/>
      <c r="W788" s="503"/>
      <c r="X788" s="503"/>
      <c r="Y788" s="503"/>
      <c r="Z788" s="503"/>
    </row>
    <row r="789" spans="1:26" ht="13.5" customHeight="1">
      <c r="A789" s="503"/>
      <c r="B789" s="503"/>
      <c r="C789" s="503"/>
      <c r="D789" s="503"/>
      <c r="E789" s="503"/>
      <c r="F789" s="503"/>
      <c r="G789" s="503"/>
      <c r="H789" s="503"/>
      <c r="I789" s="503"/>
      <c r="J789" s="503"/>
      <c r="K789" s="503"/>
      <c r="L789" s="503"/>
      <c r="M789" s="503"/>
      <c r="N789" s="503"/>
      <c r="O789" s="503"/>
      <c r="P789" s="503"/>
      <c r="Q789" s="503"/>
      <c r="R789" s="503"/>
      <c r="S789" s="503"/>
      <c r="T789" s="503"/>
      <c r="U789" s="503"/>
      <c r="V789" s="503"/>
      <c r="W789" s="503"/>
      <c r="X789" s="503"/>
      <c r="Y789" s="503"/>
      <c r="Z789" s="503"/>
    </row>
    <row r="790" spans="1:26" ht="13.5" customHeight="1">
      <c r="A790" s="503"/>
      <c r="B790" s="503"/>
      <c r="C790" s="503"/>
      <c r="D790" s="503"/>
      <c r="E790" s="503"/>
      <c r="F790" s="503"/>
      <c r="G790" s="503"/>
      <c r="H790" s="503"/>
      <c r="I790" s="503"/>
      <c r="J790" s="503"/>
      <c r="K790" s="503"/>
      <c r="L790" s="503"/>
      <c r="M790" s="503"/>
      <c r="N790" s="503"/>
      <c r="O790" s="503"/>
      <c r="P790" s="503"/>
      <c r="Q790" s="503"/>
      <c r="R790" s="503"/>
      <c r="S790" s="503"/>
      <c r="T790" s="503"/>
      <c r="U790" s="503"/>
      <c r="V790" s="503"/>
      <c r="W790" s="503"/>
      <c r="X790" s="503"/>
      <c r="Y790" s="503"/>
      <c r="Z790" s="503"/>
    </row>
    <row r="791" spans="1:26" ht="13.5" customHeight="1">
      <c r="A791" s="503"/>
      <c r="B791" s="503"/>
      <c r="C791" s="503"/>
      <c r="D791" s="503"/>
      <c r="E791" s="503"/>
      <c r="F791" s="503"/>
      <c r="G791" s="503"/>
      <c r="H791" s="503"/>
      <c r="I791" s="503"/>
      <c r="J791" s="503"/>
      <c r="K791" s="503"/>
      <c r="L791" s="503"/>
      <c r="M791" s="503"/>
      <c r="N791" s="503"/>
      <c r="O791" s="503"/>
      <c r="P791" s="503"/>
      <c r="Q791" s="503"/>
      <c r="R791" s="503"/>
      <c r="S791" s="503"/>
      <c r="T791" s="503"/>
      <c r="U791" s="503"/>
      <c r="V791" s="503"/>
      <c r="W791" s="503"/>
      <c r="X791" s="503"/>
      <c r="Y791" s="503"/>
      <c r="Z791" s="503"/>
    </row>
    <row r="792" spans="1:26" ht="13.5" customHeight="1">
      <c r="A792" s="503"/>
      <c r="B792" s="503"/>
      <c r="C792" s="503"/>
      <c r="D792" s="503"/>
      <c r="E792" s="503"/>
      <c r="F792" s="503"/>
      <c r="G792" s="503"/>
      <c r="H792" s="503"/>
      <c r="I792" s="503"/>
      <c r="J792" s="503"/>
      <c r="K792" s="503"/>
      <c r="L792" s="503"/>
      <c r="M792" s="503"/>
      <c r="N792" s="503"/>
      <c r="O792" s="503"/>
      <c r="P792" s="503"/>
      <c r="Q792" s="503"/>
      <c r="R792" s="503"/>
      <c r="S792" s="503"/>
      <c r="T792" s="503"/>
      <c r="U792" s="503"/>
      <c r="V792" s="503"/>
      <c r="W792" s="503"/>
      <c r="X792" s="503"/>
      <c r="Y792" s="503"/>
      <c r="Z792" s="503"/>
    </row>
    <row r="793" spans="1:26" ht="13.5" customHeight="1">
      <c r="A793" s="503"/>
      <c r="B793" s="503"/>
      <c r="C793" s="503"/>
      <c r="D793" s="503"/>
      <c r="E793" s="503"/>
      <c r="F793" s="503"/>
      <c r="G793" s="503"/>
      <c r="H793" s="503"/>
      <c r="I793" s="503"/>
      <c r="J793" s="503"/>
      <c r="K793" s="503"/>
      <c r="L793" s="503"/>
      <c r="M793" s="503"/>
      <c r="N793" s="503"/>
      <c r="O793" s="503"/>
      <c r="P793" s="503"/>
      <c r="Q793" s="503"/>
      <c r="R793" s="503"/>
      <c r="S793" s="503"/>
      <c r="T793" s="503"/>
      <c r="U793" s="503"/>
      <c r="V793" s="503"/>
      <c r="W793" s="503"/>
      <c r="X793" s="503"/>
      <c r="Y793" s="503"/>
      <c r="Z793" s="503"/>
    </row>
    <row r="794" spans="1:26" ht="13.5" customHeight="1">
      <c r="A794" s="503"/>
      <c r="B794" s="503"/>
      <c r="C794" s="503"/>
      <c r="D794" s="503"/>
      <c r="E794" s="503"/>
      <c r="F794" s="503"/>
      <c r="G794" s="503"/>
      <c r="H794" s="503"/>
      <c r="I794" s="503"/>
      <c r="J794" s="503"/>
      <c r="K794" s="503"/>
      <c r="L794" s="503"/>
      <c r="M794" s="503"/>
      <c r="N794" s="503"/>
      <c r="O794" s="503"/>
      <c r="P794" s="503"/>
      <c r="Q794" s="503"/>
      <c r="R794" s="503"/>
      <c r="S794" s="503"/>
      <c r="T794" s="503"/>
      <c r="U794" s="503"/>
      <c r="V794" s="503"/>
      <c r="W794" s="503"/>
      <c r="X794" s="503"/>
      <c r="Y794" s="503"/>
      <c r="Z794" s="503"/>
    </row>
    <row r="795" spans="1:26" ht="13.5" customHeight="1">
      <c r="A795" s="503"/>
      <c r="B795" s="503"/>
      <c r="C795" s="503"/>
      <c r="D795" s="503"/>
      <c r="E795" s="503"/>
      <c r="F795" s="503"/>
      <c r="G795" s="503"/>
      <c r="H795" s="503"/>
      <c r="I795" s="503"/>
      <c r="J795" s="503"/>
      <c r="K795" s="503"/>
      <c r="L795" s="503"/>
      <c r="M795" s="503"/>
      <c r="N795" s="503"/>
      <c r="O795" s="503"/>
      <c r="P795" s="503"/>
      <c r="Q795" s="503"/>
      <c r="R795" s="503"/>
      <c r="S795" s="503"/>
      <c r="T795" s="503"/>
      <c r="U795" s="503"/>
      <c r="V795" s="503"/>
      <c r="W795" s="503"/>
      <c r="X795" s="503"/>
      <c r="Y795" s="503"/>
      <c r="Z795" s="503"/>
    </row>
    <row r="796" spans="1:26" ht="13.5" customHeight="1">
      <c r="A796" s="503"/>
      <c r="B796" s="503"/>
      <c r="C796" s="503"/>
      <c r="D796" s="503"/>
      <c r="E796" s="503"/>
      <c r="F796" s="503"/>
      <c r="G796" s="503"/>
      <c r="H796" s="503"/>
      <c r="I796" s="503"/>
      <c r="J796" s="503"/>
      <c r="K796" s="503"/>
      <c r="L796" s="503"/>
      <c r="M796" s="503"/>
      <c r="N796" s="503"/>
      <c r="O796" s="503"/>
      <c r="P796" s="503"/>
      <c r="Q796" s="503"/>
      <c r="R796" s="503"/>
      <c r="S796" s="503"/>
      <c r="T796" s="503"/>
      <c r="U796" s="503"/>
      <c r="V796" s="503"/>
      <c r="W796" s="503"/>
      <c r="X796" s="503"/>
      <c r="Y796" s="503"/>
      <c r="Z796" s="503"/>
    </row>
    <row r="797" spans="1:26" ht="13.5" customHeight="1">
      <c r="A797" s="503"/>
      <c r="B797" s="503"/>
      <c r="C797" s="503"/>
      <c r="D797" s="503"/>
      <c r="E797" s="503"/>
      <c r="F797" s="503"/>
      <c r="G797" s="503"/>
      <c r="H797" s="503"/>
      <c r="I797" s="503"/>
      <c r="J797" s="503"/>
      <c r="K797" s="503"/>
      <c r="L797" s="503"/>
      <c r="M797" s="503"/>
      <c r="N797" s="503"/>
      <c r="O797" s="503"/>
      <c r="P797" s="503"/>
      <c r="Q797" s="503"/>
      <c r="R797" s="503"/>
      <c r="S797" s="503"/>
      <c r="T797" s="503"/>
      <c r="U797" s="503"/>
      <c r="V797" s="503"/>
      <c r="W797" s="503"/>
      <c r="X797" s="503"/>
      <c r="Y797" s="503"/>
      <c r="Z797" s="503"/>
    </row>
    <row r="798" spans="1:26" ht="13.5" customHeight="1">
      <c r="A798" s="503"/>
      <c r="B798" s="503"/>
      <c r="C798" s="503"/>
      <c r="D798" s="503"/>
      <c r="E798" s="503"/>
      <c r="F798" s="503"/>
      <c r="G798" s="503"/>
      <c r="H798" s="503"/>
      <c r="I798" s="503"/>
      <c r="J798" s="503"/>
      <c r="K798" s="503"/>
      <c r="L798" s="503"/>
      <c r="M798" s="503"/>
      <c r="N798" s="503"/>
      <c r="O798" s="503"/>
      <c r="P798" s="503"/>
      <c r="Q798" s="503"/>
      <c r="R798" s="503"/>
      <c r="S798" s="503"/>
      <c r="T798" s="503"/>
      <c r="U798" s="503"/>
      <c r="V798" s="503"/>
      <c r="W798" s="503"/>
      <c r="X798" s="503"/>
      <c r="Y798" s="503"/>
      <c r="Z798" s="503"/>
    </row>
    <row r="799" spans="1:26" ht="13.5" customHeight="1">
      <c r="A799" s="503"/>
      <c r="B799" s="503"/>
      <c r="C799" s="503"/>
      <c r="D799" s="503"/>
      <c r="E799" s="503"/>
      <c r="F799" s="503"/>
      <c r="G799" s="503"/>
      <c r="H799" s="503"/>
      <c r="I799" s="503"/>
      <c r="J799" s="503"/>
      <c r="K799" s="503"/>
      <c r="L799" s="503"/>
      <c r="M799" s="503"/>
      <c r="N799" s="503"/>
      <c r="O799" s="503"/>
      <c r="P799" s="503"/>
      <c r="Q799" s="503"/>
      <c r="R799" s="503"/>
      <c r="S799" s="503"/>
      <c r="T799" s="503"/>
      <c r="U799" s="503"/>
      <c r="V799" s="503"/>
      <c r="W799" s="503"/>
      <c r="X799" s="503"/>
      <c r="Y799" s="503"/>
      <c r="Z799" s="503"/>
    </row>
    <row r="800" spans="1:26" ht="13.5" customHeight="1">
      <c r="A800" s="503"/>
      <c r="B800" s="503"/>
      <c r="C800" s="503"/>
      <c r="D800" s="503"/>
      <c r="E800" s="503"/>
      <c r="F800" s="503"/>
      <c r="G800" s="503"/>
      <c r="H800" s="503"/>
      <c r="I800" s="503"/>
      <c r="J800" s="503"/>
      <c r="K800" s="503"/>
      <c r="L800" s="503"/>
      <c r="M800" s="503"/>
      <c r="N800" s="503"/>
      <c r="O800" s="503"/>
      <c r="P800" s="503"/>
      <c r="Q800" s="503"/>
      <c r="R800" s="503"/>
      <c r="S800" s="503"/>
      <c r="T800" s="503"/>
      <c r="U800" s="503"/>
      <c r="V800" s="503"/>
      <c r="W800" s="503"/>
      <c r="X800" s="503"/>
      <c r="Y800" s="503"/>
      <c r="Z800" s="503"/>
    </row>
    <row r="801" spans="1:26" ht="13.5" customHeight="1">
      <c r="A801" s="503"/>
      <c r="B801" s="503"/>
      <c r="C801" s="503"/>
      <c r="D801" s="503"/>
      <c r="E801" s="503"/>
      <c r="F801" s="503"/>
      <c r="G801" s="503"/>
      <c r="H801" s="503"/>
      <c r="I801" s="503"/>
      <c r="J801" s="503"/>
      <c r="K801" s="503"/>
      <c r="L801" s="503"/>
      <c r="M801" s="503"/>
      <c r="N801" s="503"/>
      <c r="O801" s="503"/>
      <c r="P801" s="503"/>
      <c r="Q801" s="503"/>
      <c r="R801" s="503"/>
      <c r="S801" s="503"/>
      <c r="T801" s="503"/>
      <c r="U801" s="503"/>
      <c r="V801" s="503"/>
      <c r="W801" s="503"/>
      <c r="X801" s="503"/>
      <c r="Y801" s="503"/>
      <c r="Z801" s="503"/>
    </row>
    <row r="802" spans="1:26" ht="13.5" customHeight="1">
      <c r="A802" s="503"/>
      <c r="B802" s="503"/>
      <c r="C802" s="503"/>
      <c r="D802" s="503"/>
      <c r="E802" s="503"/>
      <c r="F802" s="503"/>
      <c r="G802" s="503"/>
      <c r="H802" s="503"/>
      <c r="I802" s="503"/>
      <c r="J802" s="503"/>
      <c r="K802" s="503"/>
      <c r="L802" s="503"/>
      <c r="M802" s="503"/>
      <c r="N802" s="503"/>
      <c r="O802" s="503"/>
      <c r="P802" s="503"/>
      <c r="Q802" s="503"/>
      <c r="R802" s="503"/>
      <c r="S802" s="503"/>
      <c r="T802" s="503"/>
      <c r="U802" s="503"/>
      <c r="V802" s="503"/>
      <c r="W802" s="503"/>
      <c r="X802" s="503"/>
      <c r="Y802" s="503"/>
      <c r="Z802" s="503"/>
    </row>
    <row r="803" spans="1:26" ht="13.5" customHeight="1">
      <c r="A803" s="503"/>
      <c r="B803" s="503"/>
      <c r="C803" s="503"/>
      <c r="D803" s="503"/>
      <c r="E803" s="503"/>
      <c r="F803" s="503"/>
      <c r="G803" s="503"/>
      <c r="H803" s="503"/>
      <c r="I803" s="503"/>
      <c r="J803" s="503"/>
      <c r="K803" s="503"/>
      <c r="L803" s="503"/>
      <c r="M803" s="503"/>
      <c r="N803" s="503"/>
      <c r="O803" s="503"/>
      <c r="P803" s="503"/>
      <c r="Q803" s="503"/>
      <c r="R803" s="503"/>
      <c r="S803" s="503"/>
      <c r="T803" s="503"/>
      <c r="U803" s="503"/>
      <c r="V803" s="503"/>
      <c r="W803" s="503"/>
      <c r="X803" s="503"/>
      <c r="Y803" s="503"/>
      <c r="Z803" s="503"/>
    </row>
    <row r="804" spans="1:26" ht="13.5" customHeight="1">
      <c r="A804" s="503"/>
      <c r="B804" s="503"/>
      <c r="C804" s="503"/>
      <c r="D804" s="503"/>
      <c r="E804" s="503"/>
      <c r="F804" s="503"/>
      <c r="G804" s="503"/>
      <c r="H804" s="503"/>
      <c r="I804" s="503"/>
      <c r="J804" s="503"/>
      <c r="K804" s="503"/>
      <c r="L804" s="503"/>
      <c r="M804" s="503"/>
      <c r="N804" s="503"/>
      <c r="O804" s="503"/>
      <c r="P804" s="503"/>
      <c r="Q804" s="503"/>
      <c r="R804" s="503"/>
      <c r="S804" s="503"/>
      <c r="T804" s="503"/>
      <c r="U804" s="503"/>
      <c r="V804" s="503"/>
      <c r="W804" s="503"/>
      <c r="X804" s="503"/>
      <c r="Y804" s="503"/>
      <c r="Z804" s="503"/>
    </row>
    <row r="805" spans="1:26" ht="13.5" customHeight="1">
      <c r="A805" s="503"/>
      <c r="B805" s="503"/>
      <c r="C805" s="503"/>
      <c r="D805" s="503"/>
      <c r="E805" s="503"/>
      <c r="F805" s="503"/>
      <c r="G805" s="503"/>
      <c r="H805" s="503"/>
      <c r="I805" s="503"/>
      <c r="J805" s="503"/>
      <c r="K805" s="503"/>
      <c r="L805" s="503"/>
      <c r="M805" s="503"/>
      <c r="N805" s="503"/>
      <c r="O805" s="503"/>
      <c r="P805" s="503"/>
      <c r="Q805" s="503"/>
      <c r="R805" s="503"/>
      <c r="S805" s="503"/>
      <c r="T805" s="503"/>
      <c r="U805" s="503"/>
      <c r="V805" s="503"/>
      <c r="W805" s="503"/>
      <c r="X805" s="503"/>
      <c r="Y805" s="503"/>
      <c r="Z805" s="503"/>
    </row>
    <row r="806" spans="1:26" ht="13.5" customHeight="1">
      <c r="A806" s="503"/>
      <c r="B806" s="503"/>
      <c r="C806" s="503"/>
      <c r="D806" s="503"/>
      <c r="E806" s="503"/>
      <c r="F806" s="503"/>
      <c r="G806" s="503"/>
      <c r="H806" s="503"/>
      <c r="I806" s="503"/>
      <c r="J806" s="503"/>
      <c r="K806" s="503"/>
      <c r="L806" s="503"/>
      <c r="M806" s="503"/>
      <c r="N806" s="503"/>
      <c r="O806" s="503"/>
      <c r="P806" s="503"/>
      <c r="Q806" s="503"/>
      <c r="R806" s="503"/>
      <c r="S806" s="503"/>
      <c r="T806" s="503"/>
      <c r="U806" s="503"/>
      <c r="V806" s="503"/>
      <c r="W806" s="503"/>
      <c r="X806" s="503"/>
      <c r="Y806" s="503"/>
      <c r="Z806" s="503"/>
    </row>
    <row r="807" spans="1:26" ht="13.5" customHeight="1">
      <c r="A807" s="503"/>
      <c r="B807" s="503"/>
      <c r="C807" s="503"/>
      <c r="D807" s="503"/>
      <c r="E807" s="503"/>
      <c r="F807" s="503"/>
      <c r="G807" s="503"/>
      <c r="H807" s="503"/>
      <c r="I807" s="503"/>
      <c r="J807" s="503"/>
      <c r="K807" s="503"/>
      <c r="L807" s="503"/>
      <c r="M807" s="503"/>
      <c r="N807" s="503"/>
      <c r="O807" s="503"/>
      <c r="P807" s="503"/>
      <c r="Q807" s="503"/>
      <c r="R807" s="503"/>
      <c r="S807" s="503"/>
      <c r="T807" s="503"/>
      <c r="U807" s="503"/>
      <c r="V807" s="503"/>
      <c r="W807" s="503"/>
      <c r="X807" s="503"/>
      <c r="Y807" s="503"/>
      <c r="Z807" s="503"/>
    </row>
    <row r="808" spans="1:26" ht="13.5" customHeight="1">
      <c r="A808" s="503"/>
      <c r="B808" s="503"/>
      <c r="C808" s="503"/>
      <c r="D808" s="503"/>
      <c r="E808" s="503"/>
      <c r="F808" s="503"/>
      <c r="G808" s="503"/>
      <c r="H808" s="503"/>
      <c r="I808" s="503"/>
      <c r="J808" s="503"/>
      <c r="K808" s="503"/>
      <c r="L808" s="503"/>
      <c r="M808" s="503"/>
      <c r="N808" s="503"/>
      <c r="O808" s="503"/>
      <c r="P808" s="503"/>
      <c r="Q808" s="503"/>
      <c r="R808" s="503"/>
      <c r="S808" s="503"/>
      <c r="T808" s="503"/>
      <c r="U808" s="503"/>
      <c r="V808" s="503"/>
      <c r="W808" s="503"/>
      <c r="X808" s="503"/>
      <c r="Y808" s="503"/>
      <c r="Z808" s="503"/>
    </row>
    <row r="809" spans="1:26" ht="13.5" customHeight="1">
      <c r="A809" s="503"/>
      <c r="B809" s="503"/>
      <c r="C809" s="503"/>
      <c r="D809" s="503"/>
      <c r="E809" s="503"/>
      <c r="F809" s="503"/>
      <c r="G809" s="503"/>
      <c r="H809" s="503"/>
      <c r="I809" s="503"/>
      <c r="J809" s="503"/>
      <c r="K809" s="503"/>
      <c r="L809" s="503"/>
      <c r="M809" s="503"/>
      <c r="N809" s="503"/>
      <c r="O809" s="503"/>
      <c r="P809" s="503"/>
      <c r="Q809" s="503"/>
      <c r="R809" s="503"/>
      <c r="S809" s="503"/>
      <c r="T809" s="503"/>
      <c r="U809" s="503"/>
      <c r="V809" s="503"/>
      <c r="W809" s="503"/>
      <c r="X809" s="503"/>
      <c r="Y809" s="503"/>
      <c r="Z809" s="503"/>
    </row>
    <row r="810" spans="1:26" ht="13.5" customHeight="1">
      <c r="A810" s="503"/>
      <c r="B810" s="503"/>
      <c r="C810" s="503"/>
      <c r="D810" s="503"/>
      <c r="E810" s="503"/>
      <c r="F810" s="503"/>
      <c r="G810" s="503"/>
      <c r="H810" s="503"/>
      <c r="I810" s="503"/>
      <c r="J810" s="503"/>
      <c r="K810" s="503"/>
      <c r="L810" s="503"/>
      <c r="M810" s="503"/>
      <c r="N810" s="503"/>
      <c r="O810" s="503"/>
      <c r="P810" s="503"/>
      <c r="Q810" s="503"/>
      <c r="R810" s="503"/>
      <c r="S810" s="503"/>
      <c r="T810" s="503"/>
      <c r="U810" s="503"/>
      <c r="V810" s="503"/>
      <c r="W810" s="503"/>
      <c r="X810" s="503"/>
      <c r="Y810" s="503"/>
      <c r="Z810" s="503"/>
    </row>
    <row r="811" spans="1:26" ht="13.5" customHeight="1">
      <c r="A811" s="503"/>
      <c r="B811" s="503"/>
      <c r="C811" s="503"/>
      <c r="D811" s="503"/>
      <c r="E811" s="503"/>
      <c r="F811" s="503"/>
      <c r="G811" s="503"/>
      <c r="H811" s="503"/>
      <c r="I811" s="503"/>
      <c r="J811" s="503"/>
      <c r="K811" s="503"/>
      <c r="L811" s="503"/>
      <c r="M811" s="503"/>
      <c r="N811" s="503"/>
      <c r="O811" s="503"/>
      <c r="P811" s="503"/>
      <c r="Q811" s="503"/>
      <c r="R811" s="503"/>
      <c r="S811" s="503"/>
      <c r="T811" s="503"/>
      <c r="U811" s="503"/>
      <c r="V811" s="503"/>
      <c r="W811" s="503"/>
      <c r="X811" s="503"/>
      <c r="Y811" s="503"/>
      <c r="Z811" s="503"/>
    </row>
    <row r="812" spans="1:26" ht="13.5" customHeight="1">
      <c r="A812" s="503"/>
      <c r="B812" s="503"/>
      <c r="C812" s="503"/>
      <c r="D812" s="503"/>
      <c r="E812" s="503"/>
      <c r="F812" s="503"/>
      <c r="G812" s="503"/>
      <c r="H812" s="503"/>
      <c r="I812" s="503"/>
      <c r="J812" s="503"/>
      <c r="K812" s="503"/>
      <c r="L812" s="503"/>
      <c r="M812" s="503"/>
      <c r="N812" s="503"/>
      <c r="O812" s="503"/>
      <c r="P812" s="503"/>
      <c r="Q812" s="503"/>
      <c r="R812" s="503"/>
      <c r="S812" s="503"/>
      <c r="T812" s="503"/>
      <c r="U812" s="503"/>
      <c r="V812" s="503"/>
      <c r="W812" s="503"/>
      <c r="X812" s="503"/>
      <c r="Y812" s="503"/>
      <c r="Z812" s="503"/>
    </row>
    <row r="813" spans="1:26" ht="13.5" customHeight="1">
      <c r="A813" s="503"/>
      <c r="B813" s="503"/>
      <c r="C813" s="503"/>
      <c r="D813" s="503"/>
      <c r="E813" s="503"/>
      <c r="F813" s="503"/>
      <c r="G813" s="503"/>
      <c r="H813" s="503"/>
      <c r="I813" s="503"/>
      <c r="J813" s="503"/>
      <c r="K813" s="503"/>
      <c r="L813" s="503"/>
      <c r="M813" s="503"/>
      <c r="N813" s="503"/>
      <c r="O813" s="503"/>
      <c r="P813" s="503"/>
      <c r="Q813" s="503"/>
      <c r="R813" s="503"/>
      <c r="S813" s="503"/>
      <c r="T813" s="503"/>
      <c r="U813" s="503"/>
      <c r="V813" s="503"/>
      <c r="W813" s="503"/>
      <c r="X813" s="503"/>
      <c r="Y813" s="503"/>
      <c r="Z813" s="503"/>
    </row>
    <row r="814" spans="1:26" ht="13.5" customHeight="1">
      <c r="A814" s="503"/>
      <c r="B814" s="503"/>
      <c r="C814" s="503"/>
      <c r="D814" s="503"/>
      <c r="E814" s="503"/>
      <c r="F814" s="503"/>
      <c r="G814" s="503"/>
      <c r="H814" s="503"/>
      <c r="I814" s="503"/>
      <c r="J814" s="503"/>
      <c r="K814" s="503"/>
      <c r="L814" s="503"/>
      <c r="M814" s="503"/>
      <c r="N814" s="503"/>
      <c r="O814" s="503"/>
      <c r="P814" s="503"/>
      <c r="Q814" s="503"/>
      <c r="R814" s="503"/>
      <c r="S814" s="503"/>
      <c r="T814" s="503"/>
      <c r="U814" s="503"/>
      <c r="V814" s="503"/>
      <c r="W814" s="503"/>
      <c r="X814" s="503"/>
      <c r="Y814" s="503"/>
      <c r="Z814" s="503"/>
    </row>
    <row r="815" spans="1:26" ht="13.5" customHeight="1">
      <c r="A815" s="503"/>
      <c r="B815" s="503"/>
      <c r="C815" s="503"/>
      <c r="D815" s="503"/>
      <c r="E815" s="503"/>
      <c r="F815" s="503"/>
      <c r="G815" s="503"/>
      <c r="H815" s="503"/>
      <c r="I815" s="503"/>
      <c r="J815" s="503"/>
      <c r="K815" s="503"/>
      <c r="L815" s="503"/>
      <c r="M815" s="503"/>
      <c r="N815" s="503"/>
      <c r="O815" s="503"/>
      <c r="P815" s="503"/>
      <c r="Q815" s="503"/>
      <c r="R815" s="503"/>
      <c r="S815" s="503"/>
      <c r="T815" s="503"/>
      <c r="U815" s="503"/>
      <c r="V815" s="503"/>
      <c r="W815" s="503"/>
      <c r="X815" s="503"/>
      <c r="Y815" s="503"/>
      <c r="Z815" s="503"/>
    </row>
    <row r="816" spans="1:26" ht="13.5" customHeight="1">
      <c r="A816" s="503"/>
      <c r="B816" s="503"/>
      <c r="C816" s="503"/>
      <c r="D816" s="503"/>
      <c r="E816" s="503"/>
      <c r="F816" s="503"/>
      <c r="G816" s="503"/>
      <c r="H816" s="503"/>
      <c r="I816" s="503"/>
      <c r="J816" s="503"/>
      <c r="K816" s="503"/>
      <c r="L816" s="503"/>
      <c r="M816" s="503"/>
      <c r="N816" s="503"/>
      <c r="O816" s="503"/>
      <c r="P816" s="503"/>
      <c r="Q816" s="503"/>
      <c r="R816" s="503"/>
      <c r="S816" s="503"/>
      <c r="T816" s="503"/>
      <c r="U816" s="503"/>
      <c r="V816" s="503"/>
      <c r="W816" s="503"/>
      <c r="X816" s="503"/>
      <c r="Y816" s="503"/>
      <c r="Z816" s="503"/>
    </row>
    <row r="817" spans="1:26" ht="13.5" customHeight="1">
      <c r="A817" s="503"/>
      <c r="B817" s="503"/>
      <c r="C817" s="503"/>
      <c r="D817" s="503"/>
      <c r="E817" s="503"/>
      <c r="F817" s="503"/>
      <c r="G817" s="503"/>
      <c r="H817" s="503"/>
      <c r="I817" s="503"/>
      <c r="J817" s="503"/>
      <c r="K817" s="503"/>
      <c r="L817" s="503"/>
      <c r="M817" s="503"/>
      <c r="N817" s="503"/>
      <c r="O817" s="503"/>
      <c r="P817" s="503"/>
      <c r="Q817" s="503"/>
      <c r="R817" s="503"/>
      <c r="S817" s="503"/>
      <c r="T817" s="503"/>
      <c r="U817" s="503"/>
      <c r="V817" s="503"/>
      <c r="W817" s="503"/>
      <c r="X817" s="503"/>
      <c r="Y817" s="503"/>
      <c r="Z817" s="503"/>
    </row>
    <row r="818" spans="1:26" ht="13.5" customHeight="1">
      <c r="A818" s="503"/>
      <c r="B818" s="503"/>
      <c r="C818" s="503"/>
      <c r="D818" s="503"/>
      <c r="E818" s="503"/>
      <c r="F818" s="503"/>
      <c r="G818" s="503"/>
      <c r="H818" s="503"/>
      <c r="I818" s="503"/>
      <c r="J818" s="503"/>
      <c r="K818" s="503"/>
      <c r="L818" s="503"/>
      <c r="M818" s="503"/>
      <c r="N818" s="503"/>
      <c r="O818" s="503"/>
      <c r="P818" s="503"/>
      <c r="Q818" s="503"/>
      <c r="R818" s="503"/>
      <c r="S818" s="503"/>
      <c r="T818" s="503"/>
      <c r="U818" s="503"/>
      <c r="V818" s="503"/>
      <c r="W818" s="503"/>
      <c r="X818" s="503"/>
      <c r="Y818" s="503"/>
      <c r="Z818" s="503"/>
    </row>
    <row r="819" spans="1:26" ht="13.5" customHeight="1">
      <c r="A819" s="503"/>
      <c r="B819" s="503"/>
      <c r="C819" s="503"/>
      <c r="D819" s="503"/>
      <c r="E819" s="503"/>
      <c r="F819" s="503"/>
      <c r="G819" s="503"/>
      <c r="H819" s="503"/>
      <c r="I819" s="503"/>
      <c r="J819" s="503"/>
      <c r="K819" s="503"/>
      <c r="L819" s="503"/>
      <c r="M819" s="503"/>
      <c r="N819" s="503"/>
      <c r="O819" s="503"/>
      <c r="P819" s="503"/>
      <c r="Q819" s="503"/>
      <c r="R819" s="503"/>
      <c r="S819" s="503"/>
      <c r="T819" s="503"/>
      <c r="U819" s="503"/>
      <c r="V819" s="503"/>
      <c r="W819" s="503"/>
      <c r="X819" s="503"/>
      <c r="Y819" s="503"/>
      <c r="Z819" s="503"/>
    </row>
    <row r="820" spans="1:26" ht="13.5" customHeight="1">
      <c r="A820" s="503"/>
      <c r="B820" s="503"/>
      <c r="C820" s="503"/>
      <c r="D820" s="503"/>
      <c r="E820" s="503"/>
      <c r="F820" s="503"/>
      <c r="G820" s="503"/>
      <c r="H820" s="503"/>
      <c r="I820" s="503"/>
      <c r="J820" s="503"/>
      <c r="K820" s="503"/>
      <c r="L820" s="503"/>
      <c r="M820" s="503"/>
      <c r="N820" s="503"/>
      <c r="O820" s="503"/>
      <c r="P820" s="503"/>
      <c r="Q820" s="503"/>
      <c r="R820" s="503"/>
      <c r="S820" s="503"/>
      <c r="T820" s="503"/>
      <c r="U820" s="503"/>
      <c r="V820" s="503"/>
      <c r="W820" s="503"/>
      <c r="X820" s="503"/>
      <c r="Y820" s="503"/>
      <c r="Z820" s="503"/>
    </row>
    <row r="821" spans="1:26" ht="13.5" customHeight="1">
      <c r="A821" s="503"/>
      <c r="B821" s="503"/>
      <c r="C821" s="503"/>
      <c r="D821" s="503"/>
      <c r="E821" s="503"/>
      <c r="F821" s="503"/>
      <c r="G821" s="503"/>
      <c r="H821" s="503"/>
      <c r="I821" s="503"/>
      <c r="J821" s="503"/>
      <c r="K821" s="503"/>
      <c r="L821" s="503"/>
      <c r="M821" s="503"/>
      <c r="N821" s="503"/>
      <c r="O821" s="503"/>
      <c r="P821" s="503"/>
      <c r="Q821" s="503"/>
      <c r="R821" s="503"/>
      <c r="S821" s="503"/>
      <c r="T821" s="503"/>
      <c r="U821" s="503"/>
      <c r="V821" s="503"/>
      <c r="W821" s="503"/>
      <c r="X821" s="503"/>
      <c r="Y821" s="503"/>
      <c r="Z821" s="503"/>
    </row>
    <row r="822" spans="1:26" ht="13.5" customHeight="1">
      <c r="A822" s="503"/>
      <c r="B822" s="503"/>
      <c r="C822" s="503"/>
      <c r="D822" s="503"/>
      <c r="E822" s="503"/>
      <c r="F822" s="503"/>
      <c r="G822" s="503"/>
      <c r="H822" s="503"/>
      <c r="I822" s="503"/>
      <c r="J822" s="503"/>
      <c r="K822" s="503"/>
      <c r="L822" s="503"/>
      <c r="M822" s="503"/>
      <c r="N822" s="503"/>
      <c r="O822" s="503"/>
      <c r="P822" s="503"/>
      <c r="Q822" s="503"/>
      <c r="R822" s="503"/>
      <c r="S822" s="503"/>
      <c r="T822" s="503"/>
      <c r="U822" s="503"/>
      <c r="V822" s="503"/>
      <c r="W822" s="503"/>
      <c r="X822" s="503"/>
      <c r="Y822" s="503"/>
      <c r="Z822" s="503"/>
    </row>
    <row r="823" spans="1:26" ht="13.5" customHeight="1">
      <c r="A823" s="503"/>
      <c r="B823" s="503"/>
      <c r="C823" s="503"/>
      <c r="D823" s="503"/>
      <c r="E823" s="503"/>
      <c r="F823" s="503"/>
      <c r="G823" s="503"/>
      <c r="H823" s="503"/>
      <c r="I823" s="503"/>
      <c r="J823" s="503"/>
      <c r="K823" s="503"/>
      <c r="L823" s="503"/>
      <c r="M823" s="503"/>
      <c r="N823" s="503"/>
      <c r="O823" s="503"/>
      <c r="P823" s="503"/>
      <c r="Q823" s="503"/>
      <c r="R823" s="503"/>
      <c r="S823" s="503"/>
      <c r="T823" s="503"/>
      <c r="U823" s="503"/>
      <c r="V823" s="503"/>
      <c r="W823" s="503"/>
      <c r="X823" s="503"/>
      <c r="Y823" s="503"/>
      <c r="Z823" s="503"/>
    </row>
    <row r="824" spans="1:26" ht="13.5" customHeight="1">
      <c r="A824" s="503"/>
      <c r="B824" s="503"/>
      <c r="C824" s="503"/>
      <c r="D824" s="503"/>
      <c r="E824" s="503"/>
      <c r="F824" s="503"/>
      <c r="G824" s="503"/>
      <c r="H824" s="503"/>
      <c r="I824" s="503"/>
      <c r="J824" s="503"/>
      <c r="K824" s="503"/>
      <c r="L824" s="503"/>
      <c r="M824" s="503"/>
      <c r="N824" s="503"/>
      <c r="O824" s="503"/>
      <c r="P824" s="503"/>
      <c r="Q824" s="503"/>
      <c r="R824" s="503"/>
      <c r="S824" s="503"/>
      <c r="T824" s="503"/>
      <c r="U824" s="503"/>
      <c r="V824" s="503"/>
      <c r="W824" s="503"/>
      <c r="X824" s="503"/>
      <c r="Y824" s="503"/>
      <c r="Z824" s="503"/>
    </row>
    <row r="825" spans="1:26" ht="13.5" customHeight="1">
      <c r="A825" s="503"/>
      <c r="B825" s="503"/>
      <c r="C825" s="503"/>
      <c r="D825" s="503"/>
      <c r="E825" s="503"/>
      <c r="F825" s="503"/>
      <c r="G825" s="503"/>
      <c r="H825" s="503"/>
      <c r="I825" s="503"/>
      <c r="J825" s="503"/>
      <c r="K825" s="503"/>
      <c r="L825" s="503"/>
      <c r="M825" s="503"/>
      <c r="N825" s="503"/>
      <c r="O825" s="503"/>
      <c r="P825" s="503"/>
      <c r="Q825" s="503"/>
      <c r="R825" s="503"/>
      <c r="S825" s="503"/>
      <c r="T825" s="503"/>
      <c r="U825" s="503"/>
      <c r="V825" s="503"/>
      <c r="W825" s="503"/>
      <c r="X825" s="503"/>
      <c r="Y825" s="503"/>
      <c r="Z825" s="503"/>
    </row>
    <row r="826" spans="1:26" ht="13.5" customHeight="1">
      <c r="A826" s="503"/>
      <c r="B826" s="503"/>
      <c r="C826" s="503"/>
      <c r="D826" s="503"/>
      <c r="E826" s="503"/>
      <c r="F826" s="503"/>
      <c r="G826" s="503"/>
      <c r="H826" s="503"/>
      <c r="I826" s="503"/>
      <c r="J826" s="503"/>
      <c r="K826" s="503"/>
      <c r="L826" s="503"/>
      <c r="M826" s="503"/>
      <c r="N826" s="503"/>
      <c r="O826" s="503"/>
      <c r="P826" s="503"/>
      <c r="Q826" s="503"/>
      <c r="R826" s="503"/>
      <c r="S826" s="503"/>
      <c r="T826" s="503"/>
      <c r="U826" s="503"/>
      <c r="V826" s="503"/>
      <c r="W826" s="503"/>
      <c r="X826" s="503"/>
      <c r="Y826" s="503"/>
      <c r="Z826" s="503"/>
    </row>
    <row r="827" spans="1:26" ht="13.5" customHeight="1">
      <c r="A827" s="503"/>
      <c r="B827" s="503"/>
      <c r="C827" s="503"/>
      <c r="D827" s="503"/>
      <c r="E827" s="503"/>
      <c r="F827" s="503"/>
      <c r="G827" s="503"/>
      <c r="H827" s="503"/>
      <c r="I827" s="503"/>
      <c r="J827" s="503"/>
      <c r="K827" s="503"/>
      <c r="L827" s="503"/>
      <c r="M827" s="503"/>
      <c r="N827" s="503"/>
      <c r="O827" s="503"/>
      <c r="P827" s="503"/>
      <c r="Q827" s="503"/>
      <c r="R827" s="503"/>
      <c r="S827" s="503"/>
      <c r="T827" s="503"/>
      <c r="U827" s="503"/>
      <c r="V827" s="503"/>
      <c r="W827" s="503"/>
      <c r="X827" s="503"/>
      <c r="Y827" s="503"/>
      <c r="Z827" s="503"/>
    </row>
    <row r="828" spans="1:26" ht="13.5" customHeight="1">
      <c r="A828" s="503"/>
      <c r="B828" s="503"/>
      <c r="C828" s="503"/>
      <c r="D828" s="503"/>
      <c r="E828" s="503"/>
      <c r="F828" s="503"/>
      <c r="G828" s="503"/>
      <c r="H828" s="503"/>
      <c r="I828" s="503"/>
      <c r="J828" s="503"/>
      <c r="K828" s="503"/>
      <c r="L828" s="503"/>
      <c r="M828" s="503"/>
      <c r="N828" s="503"/>
      <c r="O828" s="503"/>
      <c r="P828" s="503"/>
      <c r="Q828" s="503"/>
      <c r="R828" s="503"/>
      <c r="S828" s="503"/>
      <c r="T828" s="503"/>
      <c r="U828" s="503"/>
      <c r="V828" s="503"/>
      <c r="W828" s="503"/>
      <c r="X828" s="503"/>
      <c r="Y828" s="503"/>
      <c r="Z828" s="503"/>
    </row>
    <row r="829" spans="1:26" ht="13.5" customHeight="1">
      <c r="A829" s="503"/>
      <c r="B829" s="503"/>
      <c r="C829" s="503"/>
      <c r="D829" s="503"/>
      <c r="E829" s="503"/>
      <c r="F829" s="503"/>
      <c r="G829" s="503"/>
      <c r="H829" s="503"/>
      <c r="I829" s="503"/>
      <c r="J829" s="503"/>
      <c r="K829" s="503"/>
      <c r="L829" s="503"/>
      <c r="M829" s="503"/>
      <c r="N829" s="503"/>
      <c r="O829" s="503"/>
      <c r="P829" s="503"/>
      <c r="Q829" s="503"/>
      <c r="R829" s="503"/>
      <c r="S829" s="503"/>
      <c r="T829" s="503"/>
      <c r="U829" s="503"/>
      <c r="V829" s="503"/>
      <c r="W829" s="503"/>
      <c r="X829" s="503"/>
      <c r="Y829" s="503"/>
      <c r="Z829" s="503"/>
    </row>
    <row r="830" spans="1:26" ht="13.5" customHeight="1">
      <c r="A830" s="503"/>
      <c r="B830" s="503"/>
      <c r="C830" s="503"/>
      <c r="D830" s="503"/>
      <c r="E830" s="503"/>
      <c r="F830" s="503"/>
      <c r="G830" s="503"/>
      <c r="H830" s="503"/>
      <c r="I830" s="503"/>
      <c r="J830" s="503"/>
      <c r="K830" s="503"/>
      <c r="L830" s="503"/>
      <c r="M830" s="503"/>
      <c r="N830" s="503"/>
      <c r="O830" s="503"/>
      <c r="P830" s="503"/>
      <c r="Q830" s="503"/>
      <c r="R830" s="503"/>
      <c r="S830" s="503"/>
      <c r="T830" s="503"/>
      <c r="U830" s="503"/>
      <c r="V830" s="503"/>
      <c r="W830" s="503"/>
      <c r="X830" s="503"/>
      <c r="Y830" s="503"/>
      <c r="Z830" s="503"/>
    </row>
    <row r="831" spans="1:26" ht="13.5" customHeight="1">
      <c r="A831" s="503"/>
      <c r="B831" s="503"/>
      <c r="C831" s="503"/>
      <c r="D831" s="503"/>
      <c r="E831" s="503"/>
      <c r="F831" s="503"/>
      <c r="G831" s="503"/>
      <c r="H831" s="503"/>
      <c r="I831" s="503"/>
      <c r="J831" s="503"/>
      <c r="K831" s="503"/>
      <c r="L831" s="503"/>
      <c r="M831" s="503"/>
      <c r="N831" s="503"/>
      <c r="O831" s="503"/>
      <c r="P831" s="503"/>
      <c r="Q831" s="503"/>
      <c r="R831" s="503"/>
      <c r="S831" s="503"/>
      <c r="T831" s="503"/>
      <c r="U831" s="503"/>
      <c r="V831" s="503"/>
      <c r="W831" s="503"/>
      <c r="X831" s="503"/>
      <c r="Y831" s="503"/>
      <c r="Z831" s="503"/>
    </row>
    <row r="832" spans="1:26" ht="13.5" customHeight="1">
      <c r="A832" s="503"/>
      <c r="B832" s="503"/>
      <c r="C832" s="503"/>
      <c r="D832" s="503"/>
      <c r="E832" s="503"/>
      <c r="F832" s="503"/>
      <c r="G832" s="503"/>
      <c r="H832" s="503"/>
      <c r="I832" s="503"/>
      <c r="J832" s="503"/>
      <c r="K832" s="503"/>
      <c r="L832" s="503"/>
      <c r="M832" s="503"/>
      <c r="N832" s="503"/>
      <c r="O832" s="503"/>
      <c r="P832" s="503"/>
      <c r="Q832" s="503"/>
      <c r="R832" s="503"/>
      <c r="S832" s="503"/>
      <c r="T832" s="503"/>
      <c r="U832" s="503"/>
      <c r="V832" s="503"/>
      <c r="W832" s="503"/>
      <c r="X832" s="503"/>
      <c r="Y832" s="503"/>
      <c r="Z832" s="503"/>
    </row>
    <row r="833" spans="1:26" ht="13.5" customHeight="1">
      <c r="A833" s="503"/>
      <c r="B833" s="503"/>
      <c r="C833" s="503"/>
      <c r="D833" s="503"/>
      <c r="E833" s="503"/>
      <c r="F833" s="503"/>
      <c r="G833" s="503"/>
      <c r="H833" s="503"/>
      <c r="I833" s="503"/>
      <c r="J833" s="503"/>
      <c r="K833" s="503"/>
      <c r="L833" s="503"/>
      <c r="M833" s="503"/>
      <c r="N833" s="503"/>
      <c r="O833" s="503"/>
      <c r="P833" s="503"/>
      <c r="Q833" s="503"/>
      <c r="R833" s="503"/>
      <c r="S833" s="503"/>
      <c r="T833" s="503"/>
      <c r="U833" s="503"/>
      <c r="V833" s="503"/>
      <c r="W833" s="503"/>
      <c r="X833" s="503"/>
      <c r="Y833" s="503"/>
      <c r="Z833" s="503"/>
    </row>
    <row r="834" spans="1:26" ht="13.5" customHeight="1">
      <c r="A834" s="503"/>
      <c r="B834" s="503"/>
      <c r="C834" s="503"/>
      <c r="D834" s="503"/>
      <c r="E834" s="503"/>
      <c r="F834" s="503"/>
      <c r="G834" s="503"/>
      <c r="H834" s="503"/>
      <c r="I834" s="503"/>
      <c r="J834" s="503"/>
      <c r="K834" s="503"/>
      <c r="L834" s="503"/>
      <c r="M834" s="503"/>
      <c r="N834" s="503"/>
      <c r="O834" s="503"/>
      <c r="P834" s="503"/>
      <c r="Q834" s="503"/>
      <c r="R834" s="503"/>
      <c r="S834" s="503"/>
      <c r="T834" s="503"/>
      <c r="U834" s="503"/>
      <c r="V834" s="503"/>
      <c r="W834" s="503"/>
      <c r="X834" s="503"/>
      <c r="Y834" s="503"/>
      <c r="Z834" s="503"/>
    </row>
    <row r="835" spans="1:26" ht="13.5" customHeight="1">
      <c r="A835" s="503"/>
      <c r="B835" s="503"/>
      <c r="C835" s="503"/>
      <c r="D835" s="503"/>
      <c r="E835" s="503"/>
      <c r="F835" s="503"/>
      <c r="G835" s="503"/>
      <c r="H835" s="503"/>
      <c r="I835" s="503"/>
      <c r="J835" s="503"/>
      <c r="K835" s="503"/>
      <c r="L835" s="503"/>
      <c r="M835" s="503"/>
      <c r="N835" s="503"/>
      <c r="O835" s="503"/>
      <c r="P835" s="503"/>
      <c r="Q835" s="503"/>
      <c r="R835" s="503"/>
      <c r="S835" s="503"/>
      <c r="T835" s="503"/>
      <c r="U835" s="503"/>
      <c r="V835" s="503"/>
      <c r="W835" s="503"/>
      <c r="X835" s="503"/>
      <c r="Y835" s="503"/>
      <c r="Z835" s="503"/>
    </row>
    <row r="836" spans="1:26" ht="13.5" customHeight="1">
      <c r="A836" s="503"/>
      <c r="B836" s="503"/>
      <c r="C836" s="503"/>
      <c r="D836" s="503"/>
      <c r="E836" s="503"/>
      <c r="F836" s="503"/>
      <c r="G836" s="503"/>
      <c r="H836" s="503"/>
      <c r="I836" s="503"/>
      <c r="J836" s="503"/>
      <c r="K836" s="503"/>
      <c r="L836" s="503"/>
      <c r="M836" s="503"/>
      <c r="N836" s="503"/>
      <c r="O836" s="503"/>
      <c r="P836" s="503"/>
      <c r="Q836" s="503"/>
      <c r="R836" s="503"/>
      <c r="S836" s="503"/>
      <c r="T836" s="503"/>
      <c r="U836" s="503"/>
      <c r="V836" s="503"/>
      <c r="W836" s="503"/>
      <c r="X836" s="503"/>
      <c r="Y836" s="503"/>
      <c r="Z836" s="503"/>
    </row>
    <row r="837" spans="1:26" ht="13.5" customHeight="1">
      <c r="A837" s="503"/>
      <c r="B837" s="503"/>
      <c r="C837" s="503"/>
      <c r="D837" s="503"/>
      <c r="E837" s="503"/>
      <c r="F837" s="503"/>
      <c r="G837" s="503"/>
      <c r="H837" s="503"/>
      <c r="I837" s="503"/>
      <c r="J837" s="503"/>
      <c r="K837" s="503"/>
      <c r="L837" s="503"/>
      <c r="M837" s="503"/>
      <c r="N837" s="503"/>
      <c r="O837" s="503"/>
      <c r="P837" s="503"/>
      <c r="Q837" s="503"/>
      <c r="R837" s="503"/>
      <c r="S837" s="503"/>
      <c r="T837" s="503"/>
      <c r="U837" s="503"/>
      <c r="V837" s="503"/>
      <c r="W837" s="503"/>
      <c r="X837" s="503"/>
      <c r="Y837" s="503"/>
      <c r="Z837" s="503"/>
    </row>
    <row r="838" spans="1:26" ht="13.5" customHeight="1">
      <c r="A838" s="503"/>
      <c r="B838" s="503"/>
      <c r="C838" s="503"/>
      <c r="D838" s="503"/>
      <c r="E838" s="503"/>
      <c r="F838" s="503"/>
      <c r="G838" s="503"/>
      <c r="H838" s="503"/>
      <c r="I838" s="503"/>
      <c r="J838" s="503"/>
      <c r="K838" s="503"/>
      <c r="L838" s="503"/>
      <c r="M838" s="503"/>
      <c r="N838" s="503"/>
      <c r="O838" s="503"/>
      <c r="P838" s="503"/>
      <c r="Q838" s="503"/>
      <c r="R838" s="503"/>
      <c r="S838" s="503"/>
      <c r="T838" s="503"/>
      <c r="U838" s="503"/>
      <c r="V838" s="503"/>
      <c r="W838" s="503"/>
      <c r="X838" s="503"/>
      <c r="Y838" s="503"/>
      <c r="Z838" s="503"/>
    </row>
    <row r="839" spans="1:26" ht="13.5" customHeight="1">
      <c r="A839" s="503"/>
      <c r="B839" s="503"/>
      <c r="C839" s="503"/>
      <c r="D839" s="503"/>
      <c r="E839" s="503"/>
      <c r="F839" s="503"/>
      <c r="G839" s="503"/>
      <c r="H839" s="503"/>
      <c r="I839" s="503"/>
      <c r="J839" s="503"/>
      <c r="K839" s="503"/>
      <c r="L839" s="503"/>
      <c r="M839" s="503"/>
      <c r="N839" s="503"/>
      <c r="O839" s="503"/>
      <c r="P839" s="503"/>
      <c r="Q839" s="503"/>
      <c r="R839" s="503"/>
      <c r="S839" s="503"/>
      <c r="T839" s="503"/>
      <c r="U839" s="503"/>
      <c r="V839" s="503"/>
      <c r="W839" s="503"/>
      <c r="X839" s="503"/>
      <c r="Y839" s="503"/>
      <c r="Z839" s="503"/>
    </row>
    <row r="840" spans="1:26" ht="13.5" customHeight="1">
      <c r="A840" s="503"/>
      <c r="B840" s="503"/>
      <c r="C840" s="503"/>
      <c r="D840" s="503"/>
      <c r="E840" s="503"/>
      <c r="F840" s="503"/>
      <c r="G840" s="503"/>
      <c r="H840" s="503"/>
      <c r="I840" s="503"/>
      <c r="J840" s="503"/>
      <c r="K840" s="503"/>
      <c r="L840" s="503"/>
      <c r="M840" s="503"/>
      <c r="N840" s="503"/>
      <c r="O840" s="503"/>
      <c r="P840" s="503"/>
      <c r="Q840" s="503"/>
      <c r="R840" s="503"/>
      <c r="S840" s="503"/>
      <c r="T840" s="503"/>
      <c r="U840" s="503"/>
      <c r="V840" s="503"/>
      <c r="W840" s="503"/>
      <c r="X840" s="503"/>
      <c r="Y840" s="503"/>
      <c r="Z840" s="503"/>
    </row>
    <row r="841" spans="1:26" ht="13.5" customHeight="1">
      <c r="A841" s="503"/>
      <c r="B841" s="503"/>
      <c r="C841" s="503"/>
      <c r="D841" s="503"/>
      <c r="E841" s="503"/>
      <c r="F841" s="503"/>
      <c r="G841" s="503"/>
      <c r="H841" s="503"/>
      <c r="I841" s="503"/>
      <c r="J841" s="503"/>
      <c r="K841" s="503"/>
      <c r="L841" s="503"/>
      <c r="M841" s="503"/>
      <c r="N841" s="503"/>
      <c r="O841" s="503"/>
      <c r="P841" s="503"/>
      <c r="Q841" s="503"/>
      <c r="R841" s="503"/>
      <c r="S841" s="503"/>
      <c r="T841" s="503"/>
      <c r="U841" s="503"/>
      <c r="V841" s="503"/>
      <c r="W841" s="503"/>
      <c r="X841" s="503"/>
      <c r="Y841" s="503"/>
      <c r="Z841" s="503"/>
    </row>
    <row r="842" spans="1:26" ht="13.5" customHeight="1">
      <c r="A842" s="503"/>
      <c r="B842" s="503"/>
      <c r="C842" s="503"/>
      <c r="D842" s="503"/>
      <c r="E842" s="503"/>
      <c r="F842" s="503"/>
      <c r="G842" s="503"/>
      <c r="H842" s="503"/>
      <c r="I842" s="503"/>
      <c r="J842" s="503"/>
      <c r="K842" s="503"/>
      <c r="L842" s="503"/>
      <c r="M842" s="503"/>
      <c r="N842" s="503"/>
      <c r="O842" s="503"/>
      <c r="P842" s="503"/>
      <c r="Q842" s="503"/>
      <c r="R842" s="503"/>
      <c r="S842" s="503"/>
      <c r="T842" s="503"/>
      <c r="U842" s="503"/>
      <c r="V842" s="503"/>
      <c r="W842" s="503"/>
      <c r="X842" s="503"/>
      <c r="Y842" s="503"/>
      <c r="Z842" s="503"/>
    </row>
    <row r="843" spans="1:26" ht="13.5" customHeight="1">
      <c r="A843" s="503"/>
      <c r="B843" s="503"/>
      <c r="C843" s="503"/>
      <c r="D843" s="503"/>
      <c r="E843" s="503"/>
      <c r="F843" s="503"/>
      <c r="G843" s="503"/>
      <c r="H843" s="503"/>
      <c r="I843" s="503"/>
      <c r="J843" s="503"/>
      <c r="K843" s="503"/>
      <c r="L843" s="503"/>
      <c r="M843" s="503"/>
      <c r="N843" s="503"/>
      <c r="O843" s="503"/>
      <c r="P843" s="503"/>
      <c r="Q843" s="503"/>
      <c r="R843" s="503"/>
      <c r="S843" s="503"/>
      <c r="T843" s="503"/>
      <c r="U843" s="503"/>
      <c r="V843" s="503"/>
      <c r="W843" s="503"/>
      <c r="X843" s="503"/>
      <c r="Y843" s="503"/>
      <c r="Z843" s="503"/>
    </row>
    <row r="844" spans="1:26" ht="13.5" customHeight="1">
      <c r="A844" s="503"/>
      <c r="B844" s="503"/>
      <c r="C844" s="503"/>
      <c r="D844" s="503"/>
      <c r="E844" s="503"/>
      <c r="F844" s="503"/>
      <c r="G844" s="503"/>
      <c r="H844" s="503"/>
      <c r="I844" s="503"/>
      <c r="J844" s="503"/>
      <c r="K844" s="503"/>
      <c r="L844" s="503"/>
      <c r="M844" s="503"/>
      <c r="N844" s="503"/>
      <c r="O844" s="503"/>
      <c r="P844" s="503"/>
      <c r="Q844" s="503"/>
      <c r="R844" s="503"/>
      <c r="S844" s="503"/>
      <c r="T844" s="503"/>
      <c r="U844" s="503"/>
      <c r="V844" s="503"/>
      <c r="W844" s="503"/>
      <c r="X844" s="503"/>
      <c r="Y844" s="503"/>
      <c r="Z844" s="503"/>
    </row>
    <row r="845" spans="1:26" ht="13.5" customHeight="1">
      <c r="A845" s="503"/>
      <c r="B845" s="503"/>
      <c r="C845" s="503"/>
      <c r="D845" s="503"/>
      <c r="E845" s="503"/>
      <c r="F845" s="503"/>
      <c r="G845" s="503"/>
      <c r="H845" s="503"/>
      <c r="I845" s="503"/>
      <c r="J845" s="503"/>
      <c r="K845" s="503"/>
      <c r="L845" s="503"/>
      <c r="M845" s="503"/>
      <c r="N845" s="503"/>
      <c r="O845" s="503"/>
      <c r="P845" s="503"/>
      <c r="Q845" s="503"/>
      <c r="R845" s="503"/>
      <c r="S845" s="503"/>
      <c r="T845" s="503"/>
      <c r="U845" s="503"/>
      <c r="V845" s="503"/>
      <c r="W845" s="503"/>
      <c r="X845" s="503"/>
      <c r="Y845" s="503"/>
      <c r="Z845" s="503"/>
    </row>
    <row r="846" spans="1:26" ht="13.5" customHeight="1">
      <c r="A846" s="503"/>
      <c r="B846" s="503"/>
      <c r="C846" s="503"/>
      <c r="D846" s="503"/>
      <c r="E846" s="503"/>
      <c r="F846" s="503"/>
      <c r="G846" s="503"/>
      <c r="H846" s="503"/>
      <c r="I846" s="503"/>
      <c r="J846" s="503"/>
      <c r="K846" s="503"/>
      <c r="L846" s="503"/>
      <c r="M846" s="503"/>
      <c r="N846" s="503"/>
      <c r="O846" s="503"/>
      <c r="P846" s="503"/>
      <c r="Q846" s="503"/>
      <c r="R846" s="503"/>
      <c r="S846" s="503"/>
      <c r="T846" s="503"/>
      <c r="U846" s="503"/>
      <c r="V846" s="503"/>
      <c r="W846" s="503"/>
      <c r="X846" s="503"/>
      <c r="Y846" s="503"/>
      <c r="Z846" s="503"/>
    </row>
    <row r="847" spans="1:26" ht="13.5" customHeight="1">
      <c r="A847" s="503"/>
      <c r="B847" s="503"/>
      <c r="C847" s="503"/>
      <c r="D847" s="503"/>
      <c r="E847" s="503"/>
      <c r="F847" s="503"/>
      <c r="G847" s="503"/>
      <c r="H847" s="503"/>
      <c r="I847" s="503"/>
      <c r="J847" s="503"/>
      <c r="K847" s="503"/>
      <c r="L847" s="503"/>
      <c r="M847" s="503"/>
      <c r="N847" s="503"/>
      <c r="O847" s="503"/>
      <c r="P847" s="503"/>
      <c r="Q847" s="503"/>
      <c r="R847" s="503"/>
      <c r="S847" s="503"/>
      <c r="T847" s="503"/>
      <c r="U847" s="503"/>
      <c r="V847" s="503"/>
      <c r="W847" s="503"/>
      <c r="X847" s="503"/>
      <c r="Y847" s="503"/>
      <c r="Z847" s="503"/>
    </row>
    <row r="848" spans="1:26" ht="13.5" customHeight="1">
      <c r="A848" s="503"/>
      <c r="B848" s="503"/>
      <c r="C848" s="503"/>
      <c r="D848" s="503"/>
      <c r="E848" s="503"/>
      <c r="F848" s="503"/>
      <c r="G848" s="503"/>
      <c r="H848" s="503"/>
      <c r="I848" s="503"/>
      <c r="J848" s="503"/>
      <c r="K848" s="503"/>
      <c r="L848" s="503"/>
      <c r="M848" s="503"/>
      <c r="N848" s="503"/>
      <c r="O848" s="503"/>
      <c r="P848" s="503"/>
      <c r="Q848" s="503"/>
      <c r="R848" s="503"/>
      <c r="S848" s="503"/>
      <c r="T848" s="503"/>
      <c r="U848" s="503"/>
      <c r="V848" s="503"/>
      <c r="W848" s="503"/>
      <c r="X848" s="503"/>
      <c r="Y848" s="503"/>
      <c r="Z848" s="503"/>
    </row>
    <row r="849" spans="1:26" ht="13.5" customHeight="1">
      <c r="A849" s="503"/>
      <c r="B849" s="503"/>
      <c r="C849" s="503"/>
      <c r="D849" s="503"/>
      <c r="E849" s="503"/>
      <c r="F849" s="503"/>
      <c r="G849" s="503"/>
      <c r="H849" s="503"/>
      <c r="I849" s="503"/>
      <c r="J849" s="503"/>
      <c r="K849" s="503"/>
      <c r="L849" s="503"/>
      <c r="M849" s="503"/>
      <c r="N849" s="503"/>
      <c r="O849" s="503"/>
      <c r="P849" s="503"/>
      <c r="Q849" s="503"/>
      <c r="R849" s="503"/>
      <c r="S849" s="503"/>
      <c r="T849" s="503"/>
      <c r="U849" s="503"/>
      <c r="V849" s="503"/>
      <c r="W849" s="503"/>
      <c r="X849" s="503"/>
      <c r="Y849" s="503"/>
      <c r="Z849" s="503"/>
    </row>
    <row r="850" spans="1:26" ht="13.5" customHeight="1">
      <c r="A850" s="503"/>
      <c r="B850" s="503"/>
      <c r="C850" s="503"/>
      <c r="D850" s="503"/>
      <c r="E850" s="503"/>
      <c r="F850" s="503"/>
      <c r="G850" s="503"/>
      <c r="H850" s="503"/>
      <c r="I850" s="503"/>
      <c r="J850" s="503"/>
      <c r="K850" s="503"/>
      <c r="L850" s="503"/>
      <c r="M850" s="503"/>
      <c r="N850" s="503"/>
      <c r="O850" s="503"/>
      <c r="P850" s="503"/>
      <c r="Q850" s="503"/>
      <c r="R850" s="503"/>
      <c r="S850" s="503"/>
      <c r="T850" s="503"/>
      <c r="U850" s="503"/>
      <c r="V850" s="503"/>
      <c r="W850" s="503"/>
      <c r="X850" s="503"/>
      <c r="Y850" s="503"/>
      <c r="Z850" s="503"/>
    </row>
    <row r="851" spans="1:26" ht="13.5" customHeight="1">
      <c r="A851" s="503"/>
      <c r="B851" s="503"/>
      <c r="C851" s="503"/>
      <c r="D851" s="503"/>
      <c r="E851" s="503"/>
      <c r="F851" s="503"/>
      <c r="G851" s="503"/>
      <c r="H851" s="503"/>
      <c r="I851" s="503"/>
      <c r="J851" s="503"/>
      <c r="K851" s="503"/>
      <c r="L851" s="503"/>
      <c r="M851" s="503"/>
      <c r="N851" s="503"/>
      <c r="O851" s="503"/>
      <c r="P851" s="503"/>
      <c r="Q851" s="503"/>
      <c r="R851" s="503"/>
      <c r="S851" s="503"/>
      <c r="T851" s="503"/>
      <c r="U851" s="503"/>
      <c r="V851" s="503"/>
      <c r="W851" s="503"/>
      <c r="X851" s="503"/>
      <c r="Y851" s="503"/>
      <c r="Z851" s="503"/>
    </row>
    <row r="852" spans="1:26" ht="13.5" customHeight="1">
      <c r="A852" s="503"/>
      <c r="B852" s="503"/>
      <c r="C852" s="503"/>
      <c r="D852" s="503"/>
      <c r="E852" s="503"/>
      <c r="F852" s="503"/>
      <c r="G852" s="503"/>
      <c r="H852" s="503"/>
      <c r="I852" s="503"/>
      <c r="J852" s="503"/>
      <c r="K852" s="503"/>
      <c r="L852" s="503"/>
      <c r="M852" s="503"/>
      <c r="N852" s="503"/>
      <c r="O852" s="503"/>
      <c r="P852" s="503"/>
      <c r="Q852" s="503"/>
      <c r="R852" s="503"/>
      <c r="S852" s="503"/>
      <c r="T852" s="503"/>
      <c r="U852" s="503"/>
      <c r="V852" s="503"/>
      <c r="W852" s="503"/>
      <c r="X852" s="503"/>
      <c r="Y852" s="503"/>
      <c r="Z852" s="503"/>
    </row>
    <row r="853" spans="1:26" ht="13.5" customHeight="1">
      <c r="A853" s="503"/>
      <c r="B853" s="503"/>
      <c r="C853" s="503"/>
      <c r="D853" s="503"/>
      <c r="E853" s="503"/>
      <c r="F853" s="503"/>
      <c r="G853" s="503"/>
      <c r="H853" s="503"/>
      <c r="I853" s="503"/>
      <c r="J853" s="503"/>
      <c r="K853" s="503"/>
      <c r="L853" s="503"/>
      <c r="M853" s="503"/>
      <c r="N853" s="503"/>
      <c r="O853" s="503"/>
      <c r="P853" s="503"/>
      <c r="Q853" s="503"/>
      <c r="R853" s="503"/>
      <c r="S853" s="503"/>
      <c r="T853" s="503"/>
      <c r="U853" s="503"/>
      <c r="V853" s="503"/>
      <c r="W853" s="503"/>
      <c r="X853" s="503"/>
      <c r="Y853" s="503"/>
      <c r="Z853" s="503"/>
    </row>
    <row r="854" spans="1:26" ht="13.5" customHeight="1">
      <c r="A854" s="503"/>
      <c r="B854" s="503"/>
      <c r="C854" s="503"/>
      <c r="D854" s="503"/>
      <c r="E854" s="503"/>
      <c r="F854" s="503"/>
      <c r="G854" s="503"/>
      <c r="H854" s="503"/>
      <c r="I854" s="503"/>
      <c r="J854" s="503"/>
      <c r="K854" s="503"/>
      <c r="L854" s="503"/>
      <c r="M854" s="503"/>
      <c r="N854" s="503"/>
      <c r="O854" s="503"/>
      <c r="P854" s="503"/>
      <c r="Q854" s="503"/>
      <c r="R854" s="503"/>
      <c r="S854" s="503"/>
      <c r="T854" s="503"/>
      <c r="U854" s="503"/>
      <c r="V854" s="503"/>
      <c r="W854" s="503"/>
      <c r="X854" s="503"/>
      <c r="Y854" s="503"/>
      <c r="Z854" s="503"/>
    </row>
    <row r="855" spans="1:26" ht="13.5" customHeight="1">
      <c r="A855" s="503"/>
      <c r="B855" s="503"/>
      <c r="C855" s="503"/>
      <c r="D855" s="503"/>
      <c r="E855" s="503"/>
      <c r="F855" s="503"/>
      <c r="G855" s="503"/>
      <c r="H855" s="503"/>
      <c r="I855" s="503"/>
      <c r="J855" s="503"/>
      <c r="K855" s="503"/>
      <c r="L855" s="503"/>
      <c r="M855" s="503"/>
      <c r="N855" s="503"/>
      <c r="O855" s="503"/>
      <c r="P855" s="503"/>
      <c r="Q855" s="503"/>
      <c r="R855" s="503"/>
      <c r="S855" s="503"/>
      <c r="T855" s="503"/>
      <c r="U855" s="503"/>
      <c r="V855" s="503"/>
      <c r="W855" s="503"/>
      <c r="X855" s="503"/>
      <c r="Y855" s="503"/>
      <c r="Z855" s="503"/>
    </row>
    <row r="856" spans="1:26" ht="13.5" customHeight="1">
      <c r="A856" s="503"/>
      <c r="B856" s="503"/>
      <c r="C856" s="503"/>
      <c r="D856" s="503"/>
      <c r="E856" s="503"/>
      <c r="F856" s="503"/>
      <c r="G856" s="503"/>
      <c r="H856" s="503"/>
      <c r="I856" s="503"/>
      <c r="J856" s="503"/>
      <c r="K856" s="503"/>
      <c r="L856" s="503"/>
      <c r="M856" s="503"/>
      <c r="N856" s="503"/>
      <c r="O856" s="503"/>
      <c r="P856" s="503"/>
      <c r="Q856" s="503"/>
      <c r="R856" s="503"/>
      <c r="S856" s="503"/>
      <c r="T856" s="503"/>
      <c r="U856" s="503"/>
      <c r="V856" s="503"/>
      <c r="W856" s="503"/>
      <c r="X856" s="503"/>
      <c r="Y856" s="503"/>
      <c r="Z856" s="503"/>
    </row>
    <row r="857" spans="1:26" ht="13.5" customHeight="1">
      <c r="A857" s="503"/>
      <c r="B857" s="503"/>
      <c r="C857" s="503"/>
      <c r="D857" s="503"/>
      <c r="E857" s="503"/>
      <c r="F857" s="503"/>
      <c r="G857" s="503"/>
      <c r="H857" s="503"/>
      <c r="I857" s="503"/>
      <c r="J857" s="503"/>
      <c r="K857" s="503"/>
      <c r="L857" s="503"/>
      <c r="M857" s="503"/>
      <c r="N857" s="503"/>
      <c r="O857" s="503"/>
      <c r="P857" s="503"/>
      <c r="Q857" s="503"/>
      <c r="R857" s="503"/>
      <c r="S857" s="503"/>
      <c r="T857" s="503"/>
      <c r="U857" s="503"/>
      <c r="V857" s="503"/>
      <c r="W857" s="503"/>
      <c r="X857" s="503"/>
      <c r="Y857" s="503"/>
      <c r="Z857" s="503"/>
    </row>
    <row r="858" spans="1:26" ht="13.5" customHeight="1">
      <c r="A858" s="503"/>
      <c r="B858" s="503"/>
      <c r="C858" s="503"/>
      <c r="D858" s="503"/>
      <c r="E858" s="503"/>
      <c r="F858" s="503"/>
      <c r="G858" s="503"/>
      <c r="H858" s="503"/>
      <c r="I858" s="503"/>
      <c r="J858" s="503"/>
      <c r="K858" s="503"/>
      <c r="L858" s="503"/>
      <c r="M858" s="503"/>
      <c r="N858" s="503"/>
      <c r="O858" s="503"/>
      <c r="P858" s="503"/>
      <c r="Q858" s="503"/>
      <c r="R858" s="503"/>
      <c r="S858" s="503"/>
      <c r="T858" s="503"/>
      <c r="U858" s="503"/>
      <c r="V858" s="503"/>
      <c r="W858" s="503"/>
      <c r="X858" s="503"/>
      <c r="Y858" s="503"/>
      <c r="Z858" s="503"/>
    </row>
    <row r="859" spans="1:26" ht="13.5" customHeight="1">
      <c r="A859" s="503"/>
      <c r="B859" s="503"/>
      <c r="C859" s="503"/>
      <c r="D859" s="503"/>
      <c r="E859" s="503"/>
      <c r="F859" s="503"/>
      <c r="G859" s="503"/>
      <c r="H859" s="503"/>
      <c r="I859" s="503"/>
      <c r="J859" s="503"/>
      <c r="K859" s="503"/>
      <c r="L859" s="503"/>
      <c r="M859" s="503"/>
      <c r="N859" s="503"/>
      <c r="O859" s="503"/>
      <c r="P859" s="503"/>
      <c r="Q859" s="503"/>
      <c r="R859" s="503"/>
      <c r="S859" s="503"/>
      <c r="T859" s="503"/>
      <c r="U859" s="503"/>
      <c r="V859" s="503"/>
      <c r="W859" s="503"/>
      <c r="X859" s="503"/>
      <c r="Y859" s="503"/>
      <c r="Z859" s="503"/>
    </row>
    <row r="860" spans="1:26" ht="13.5" customHeight="1">
      <c r="A860" s="503"/>
      <c r="B860" s="503"/>
      <c r="C860" s="503"/>
      <c r="D860" s="503"/>
      <c r="E860" s="503"/>
      <c r="F860" s="503"/>
      <c r="G860" s="503"/>
      <c r="H860" s="503"/>
      <c r="I860" s="503"/>
      <c r="J860" s="503"/>
      <c r="K860" s="503"/>
      <c r="L860" s="503"/>
      <c r="M860" s="503"/>
      <c r="N860" s="503"/>
      <c r="O860" s="503"/>
      <c r="P860" s="503"/>
      <c r="Q860" s="503"/>
      <c r="R860" s="503"/>
      <c r="S860" s="503"/>
      <c r="T860" s="503"/>
      <c r="U860" s="503"/>
      <c r="V860" s="503"/>
      <c r="W860" s="503"/>
      <c r="X860" s="503"/>
      <c r="Y860" s="503"/>
      <c r="Z860" s="503"/>
    </row>
    <row r="861" spans="1:26" ht="13.5" customHeight="1">
      <c r="A861" s="503"/>
      <c r="B861" s="503"/>
      <c r="C861" s="503"/>
      <c r="D861" s="503"/>
      <c r="E861" s="503"/>
      <c r="F861" s="503"/>
      <c r="G861" s="503"/>
      <c r="H861" s="503"/>
      <c r="I861" s="503"/>
      <c r="J861" s="503"/>
      <c r="K861" s="503"/>
      <c r="L861" s="503"/>
      <c r="M861" s="503"/>
      <c r="N861" s="503"/>
      <c r="O861" s="503"/>
      <c r="P861" s="503"/>
      <c r="Q861" s="503"/>
      <c r="R861" s="503"/>
      <c r="S861" s="503"/>
      <c r="T861" s="503"/>
      <c r="U861" s="503"/>
      <c r="V861" s="503"/>
      <c r="W861" s="503"/>
      <c r="X861" s="503"/>
      <c r="Y861" s="503"/>
      <c r="Z861" s="503"/>
    </row>
    <row r="862" spans="1:26" ht="13.5" customHeight="1">
      <c r="A862" s="503"/>
      <c r="B862" s="503"/>
      <c r="C862" s="503"/>
      <c r="D862" s="503"/>
      <c r="E862" s="503"/>
      <c r="F862" s="503"/>
      <c r="G862" s="503"/>
      <c r="H862" s="503"/>
      <c r="I862" s="503"/>
      <c r="J862" s="503"/>
      <c r="K862" s="503"/>
      <c r="L862" s="503"/>
      <c r="M862" s="503"/>
      <c r="N862" s="503"/>
      <c r="O862" s="503"/>
      <c r="P862" s="503"/>
      <c r="Q862" s="503"/>
      <c r="R862" s="503"/>
      <c r="S862" s="503"/>
      <c r="T862" s="503"/>
      <c r="U862" s="503"/>
      <c r="V862" s="503"/>
      <c r="W862" s="503"/>
      <c r="X862" s="503"/>
      <c r="Y862" s="503"/>
      <c r="Z862" s="503"/>
    </row>
    <row r="863" spans="1:26" ht="13.5" customHeight="1">
      <c r="A863" s="503"/>
      <c r="B863" s="503"/>
      <c r="C863" s="503"/>
      <c r="D863" s="503"/>
      <c r="E863" s="503"/>
      <c r="F863" s="503"/>
      <c r="G863" s="503"/>
      <c r="H863" s="503"/>
      <c r="I863" s="503"/>
      <c r="J863" s="503"/>
      <c r="K863" s="503"/>
      <c r="L863" s="503"/>
      <c r="M863" s="503"/>
      <c r="N863" s="503"/>
      <c r="O863" s="503"/>
      <c r="P863" s="503"/>
      <c r="Q863" s="503"/>
      <c r="R863" s="503"/>
      <c r="S863" s="503"/>
      <c r="T863" s="503"/>
      <c r="U863" s="503"/>
      <c r="V863" s="503"/>
      <c r="W863" s="503"/>
      <c r="X863" s="503"/>
      <c r="Y863" s="503"/>
      <c r="Z863" s="503"/>
    </row>
    <row r="864" spans="1:26" ht="13.5" customHeight="1">
      <c r="A864" s="503"/>
      <c r="B864" s="503"/>
      <c r="C864" s="503"/>
      <c r="D864" s="503"/>
      <c r="E864" s="503"/>
      <c r="F864" s="503"/>
      <c r="G864" s="503"/>
      <c r="H864" s="503"/>
      <c r="I864" s="503"/>
      <c r="J864" s="503"/>
      <c r="K864" s="503"/>
      <c r="L864" s="503"/>
      <c r="M864" s="503"/>
      <c r="N864" s="503"/>
      <c r="O864" s="503"/>
      <c r="P864" s="503"/>
      <c r="Q864" s="503"/>
      <c r="R864" s="503"/>
      <c r="S864" s="503"/>
      <c r="T864" s="503"/>
      <c r="U864" s="503"/>
      <c r="V864" s="503"/>
      <c r="W864" s="503"/>
      <c r="X864" s="503"/>
      <c r="Y864" s="503"/>
      <c r="Z864" s="503"/>
    </row>
    <row r="865" spans="1:26" ht="13.5" customHeight="1">
      <c r="A865" s="503"/>
      <c r="B865" s="503"/>
      <c r="C865" s="503"/>
      <c r="D865" s="503"/>
      <c r="E865" s="503"/>
      <c r="F865" s="503"/>
      <c r="G865" s="503"/>
      <c r="H865" s="503"/>
      <c r="I865" s="503"/>
      <c r="J865" s="503"/>
      <c r="K865" s="503"/>
      <c r="L865" s="503"/>
      <c r="M865" s="503"/>
      <c r="N865" s="503"/>
      <c r="O865" s="503"/>
      <c r="P865" s="503"/>
      <c r="Q865" s="503"/>
      <c r="R865" s="503"/>
      <c r="S865" s="503"/>
      <c r="T865" s="503"/>
      <c r="U865" s="503"/>
      <c r="V865" s="503"/>
      <c r="W865" s="503"/>
      <c r="X865" s="503"/>
      <c r="Y865" s="503"/>
      <c r="Z865" s="503"/>
    </row>
    <row r="866" spans="1:26" ht="13.5" customHeight="1">
      <c r="A866" s="503"/>
      <c r="B866" s="503"/>
      <c r="C866" s="503"/>
      <c r="D866" s="503"/>
      <c r="E866" s="503"/>
      <c r="F866" s="503"/>
      <c r="G866" s="503"/>
      <c r="H866" s="503"/>
      <c r="I866" s="503"/>
      <c r="J866" s="503"/>
      <c r="K866" s="503"/>
      <c r="L866" s="503"/>
      <c r="M866" s="503"/>
      <c r="N866" s="503"/>
      <c r="O866" s="503"/>
      <c r="P866" s="503"/>
      <c r="Q866" s="503"/>
      <c r="R866" s="503"/>
      <c r="S866" s="503"/>
      <c r="T866" s="503"/>
      <c r="U866" s="503"/>
      <c r="V866" s="503"/>
      <c r="W866" s="503"/>
      <c r="X866" s="503"/>
      <c r="Y866" s="503"/>
      <c r="Z866" s="503"/>
    </row>
    <row r="867" spans="1:26" ht="13.5" customHeight="1">
      <c r="A867" s="503"/>
      <c r="B867" s="503"/>
      <c r="C867" s="503"/>
      <c r="D867" s="503"/>
      <c r="E867" s="503"/>
      <c r="F867" s="503"/>
      <c r="G867" s="503"/>
      <c r="H867" s="503"/>
      <c r="I867" s="503"/>
      <c r="J867" s="503"/>
      <c r="K867" s="503"/>
      <c r="L867" s="503"/>
      <c r="M867" s="503"/>
      <c r="N867" s="503"/>
      <c r="O867" s="503"/>
      <c r="P867" s="503"/>
      <c r="Q867" s="503"/>
      <c r="R867" s="503"/>
      <c r="S867" s="503"/>
      <c r="T867" s="503"/>
      <c r="U867" s="503"/>
      <c r="V867" s="503"/>
      <c r="W867" s="503"/>
      <c r="X867" s="503"/>
      <c r="Y867" s="503"/>
      <c r="Z867" s="503"/>
    </row>
    <row r="868" spans="1:26" ht="13.5" customHeight="1">
      <c r="A868" s="503"/>
      <c r="B868" s="503"/>
      <c r="C868" s="503"/>
      <c r="D868" s="503"/>
      <c r="E868" s="503"/>
      <c r="F868" s="503"/>
      <c r="G868" s="503"/>
      <c r="H868" s="503"/>
      <c r="I868" s="503"/>
      <c r="J868" s="503"/>
      <c r="K868" s="503"/>
      <c r="L868" s="503"/>
      <c r="M868" s="503"/>
      <c r="N868" s="503"/>
      <c r="O868" s="503"/>
      <c r="P868" s="503"/>
      <c r="Q868" s="503"/>
      <c r="R868" s="503"/>
      <c r="S868" s="503"/>
      <c r="T868" s="503"/>
      <c r="U868" s="503"/>
      <c r="V868" s="503"/>
      <c r="W868" s="503"/>
      <c r="X868" s="503"/>
      <c r="Y868" s="503"/>
      <c r="Z868" s="503"/>
    </row>
    <row r="869" spans="1:26" ht="13.5" customHeight="1">
      <c r="A869" s="503"/>
      <c r="B869" s="503"/>
      <c r="C869" s="503"/>
      <c r="D869" s="503"/>
      <c r="E869" s="503"/>
      <c r="F869" s="503"/>
      <c r="G869" s="503"/>
      <c r="H869" s="503"/>
      <c r="I869" s="503"/>
      <c r="J869" s="503"/>
      <c r="K869" s="503"/>
      <c r="L869" s="503"/>
      <c r="M869" s="503"/>
      <c r="N869" s="503"/>
      <c r="O869" s="503"/>
      <c r="P869" s="503"/>
      <c r="Q869" s="503"/>
      <c r="R869" s="503"/>
      <c r="S869" s="503"/>
      <c r="T869" s="503"/>
      <c r="U869" s="503"/>
      <c r="V869" s="503"/>
      <c r="W869" s="503"/>
      <c r="X869" s="503"/>
      <c r="Y869" s="503"/>
      <c r="Z869" s="503"/>
    </row>
    <row r="870" spans="1:26" ht="13.5" customHeight="1">
      <c r="A870" s="503"/>
      <c r="B870" s="503"/>
      <c r="C870" s="503"/>
      <c r="D870" s="503"/>
      <c r="E870" s="503"/>
      <c r="F870" s="503"/>
      <c r="G870" s="503"/>
      <c r="H870" s="503"/>
      <c r="I870" s="503"/>
      <c r="J870" s="503"/>
      <c r="K870" s="503"/>
      <c r="L870" s="503"/>
      <c r="M870" s="503"/>
      <c r="N870" s="503"/>
      <c r="O870" s="503"/>
      <c r="P870" s="503"/>
      <c r="Q870" s="503"/>
      <c r="R870" s="503"/>
      <c r="S870" s="503"/>
      <c r="T870" s="503"/>
      <c r="U870" s="503"/>
      <c r="V870" s="503"/>
      <c r="W870" s="503"/>
      <c r="X870" s="503"/>
      <c r="Y870" s="503"/>
      <c r="Z870" s="503"/>
    </row>
    <row r="871" spans="1:26" ht="13.5" customHeight="1">
      <c r="A871" s="503"/>
      <c r="B871" s="503"/>
      <c r="C871" s="503"/>
      <c r="D871" s="503"/>
      <c r="E871" s="503"/>
      <c r="F871" s="503"/>
      <c r="G871" s="503"/>
      <c r="H871" s="503"/>
      <c r="I871" s="503"/>
      <c r="J871" s="503"/>
      <c r="K871" s="503"/>
      <c r="L871" s="503"/>
      <c r="M871" s="503"/>
      <c r="N871" s="503"/>
      <c r="O871" s="503"/>
      <c r="P871" s="503"/>
      <c r="Q871" s="503"/>
      <c r="R871" s="503"/>
      <c r="S871" s="503"/>
      <c r="T871" s="503"/>
      <c r="U871" s="503"/>
      <c r="V871" s="503"/>
      <c r="W871" s="503"/>
      <c r="X871" s="503"/>
      <c r="Y871" s="503"/>
      <c r="Z871" s="503"/>
    </row>
    <row r="872" spans="1:26" ht="13.5" customHeight="1">
      <c r="A872" s="503"/>
      <c r="B872" s="503"/>
      <c r="C872" s="503"/>
      <c r="D872" s="503"/>
      <c r="E872" s="503"/>
      <c r="F872" s="503"/>
      <c r="G872" s="503"/>
      <c r="H872" s="503"/>
      <c r="I872" s="503"/>
      <c r="J872" s="503"/>
      <c r="K872" s="503"/>
      <c r="L872" s="503"/>
      <c r="M872" s="503"/>
      <c r="N872" s="503"/>
      <c r="O872" s="503"/>
      <c r="P872" s="503"/>
      <c r="Q872" s="503"/>
      <c r="R872" s="503"/>
      <c r="S872" s="503"/>
      <c r="T872" s="503"/>
      <c r="U872" s="503"/>
      <c r="V872" s="503"/>
      <c r="W872" s="503"/>
      <c r="X872" s="503"/>
      <c r="Y872" s="503"/>
      <c r="Z872" s="503"/>
    </row>
    <row r="873" spans="1:26" ht="13.5" customHeight="1">
      <c r="A873" s="503"/>
      <c r="B873" s="503"/>
      <c r="C873" s="503"/>
      <c r="D873" s="503"/>
      <c r="E873" s="503"/>
      <c r="F873" s="503"/>
      <c r="G873" s="503"/>
      <c r="H873" s="503"/>
      <c r="I873" s="503"/>
      <c r="J873" s="503"/>
      <c r="K873" s="503"/>
      <c r="L873" s="503"/>
      <c r="M873" s="503"/>
      <c r="N873" s="503"/>
      <c r="O873" s="503"/>
      <c r="P873" s="503"/>
      <c r="Q873" s="503"/>
      <c r="R873" s="503"/>
      <c r="S873" s="503"/>
      <c r="T873" s="503"/>
      <c r="U873" s="503"/>
      <c r="V873" s="503"/>
      <c r="W873" s="503"/>
      <c r="X873" s="503"/>
      <c r="Y873" s="503"/>
      <c r="Z873" s="503"/>
    </row>
    <row r="874" spans="1:26" ht="13.5" customHeight="1">
      <c r="A874" s="503"/>
      <c r="B874" s="503"/>
      <c r="C874" s="503"/>
      <c r="D874" s="503"/>
      <c r="E874" s="503"/>
      <c r="F874" s="503"/>
      <c r="G874" s="503"/>
      <c r="H874" s="503"/>
      <c r="I874" s="503"/>
      <c r="J874" s="503"/>
      <c r="K874" s="503"/>
      <c r="L874" s="503"/>
      <c r="M874" s="503"/>
      <c r="N874" s="503"/>
      <c r="O874" s="503"/>
      <c r="P874" s="503"/>
      <c r="Q874" s="503"/>
      <c r="R874" s="503"/>
      <c r="S874" s="503"/>
      <c r="T874" s="503"/>
      <c r="U874" s="503"/>
      <c r="V874" s="503"/>
      <c r="W874" s="503"/>
      <c r="X874" s="503"/>
      <c r="Y874" s="503"/>
      <c r="Z874" s="503"/>
    </row>
    <row r="875" spans="1:26" ht="13.5" customHeight="1">
      <c r="A875" s="503"/>
      <c r="B875" s="503"/>
      <c r="C875" s="503"/>
      <c r="D875" s="503"/>
      <c r="E875" s="503"/>
      <c r="F875" s="503"/>
      <c r="G875" s="503"/>
      <c r="H875" s="503"/>
      <c r="I875" s="503"/>
      <c r="J875" s="503"/>
      <c r="K875" s="503"/>
      <c r="L875" s="503"/>
      <c r="M875" s="503"/>
      <c r="N875" s="503"/>
      <c r="O875" s="503"/>
      <c r="P875" s="503"/>
      <c r="Q875" s="503"/>
      <c r="R875" s="503"/>
      <c r="S875" s="503"/>
      <c r="T875" s="503"/>
      <c r="U875" s="503"/>
      <c r="V875" s="503"/>
      <c r="W875" s="503"/>
      <c r="X875" s="503"/>
      <c r="Y875" s="503"/>
      <c r="Z875" s="503"/>
    </row>
    <row r="876" spans="1:26" ht="13.5" customHeight="1">
      <c r="A876" s="503"/>
      <c r="B876" s="503"/>
      <c r="C876" s="503"/>
      <c r="D876" s="503"/>
      <c r="E876" s="503"/>
      <c r="F876" s="503"/>
      <c r="G876" s="503"/>
      <c r="H876" s="503"/>
      <c r="I876" s="503"/>
      <c r="J876" s="503"/>
      <c r="K876" s="503"/>
      <c r="L876" s="503"/>
      <c r="M876" s="503"/>
      <c r="N876" s="503"/>
      <c r="O876" s="503"/>
      <c r="P876" s="503"/>
      <c r="Q876" s="503"/>
      <c r="R876" s="503"/>
      <c r="S876" s="503"/>
      <c r="T876" s="503"/>
      <c r="U876" s="503"/>
      <c r="V876" s="503"/>
      <c r="W876" s="503"/>
      <c r="X876" s="503"/>
      <c r="Y876" s="503"/>
      <c r="Z876" s="503"/>
    </row>
    <row r="877" spans="1:26" ht="13.5" customHeight="1">
      <c r="A877" s="503"/>
      <c r="B877" s="503"/>
      <c r="C877" s="503"/>
      <c r="D877" s="503"/>
      <c r="E877" s="503"/>
      <c r="F877" s="503"/>
      <c r="G877" s="503"/>
      <c r="H877" s="503"/>
      <c r="I877" s="503"/>
      <c r="J877" s="503"/>
      <c r="K877" s="503"/>
      <c r="L877" s="503"/>
      <c r="M877" s="503"/>
      <c r="N877" s="503"/>
      <c r="O877" s="503"/>
      <c r="P877" s="503"/>
      <c r="Q877" s="503"/>
      <c r="R877" s="503"/>
      <c r="S877" s="503"/>
      <c r="T877" s="503"/>
      <c r="U877" s="503"/>
      <c r="V877" s="503"/>
      <c r="W877" s="503"/>
      <c r="X877" s="503"/>
      <c r="Y877" s="503"/>
      <c r="Z877" s="503"/>
    </row>
    <row r="878" spans="1:26" ht="13.5" customHeight="1">
      <c r="A878" s="503"/>
      <c r="B878" s="503"/>
      <c r="C878" s="503"/>
      <c r="D878" s="503"/>
      <c r="E878" s="503"/>
      <c r="F878" s="503"/>
      <c r="G878" s="503"/>
      <c r="H878" s="503"/>
      <c r="I878" s="503"/>
      <c r="J878" s="503"/>
      <c r="K878" s="503"/>
      <c r="L878" s="503"/>
      <c r="M878" s="503"/>
      <c r="N878" s="503"/>
      <c r="O878" s="503"/>
      <c r="P878" s="503"/>
      <c r="Q878" s="503"/>
      <c r="R878" s="503"/>
      <c r="S878" s="503"/>
      <c r="T878" s="503"/>
      <c r="U878" s="503"/>
      <c r="V878" s="503"/>
      <c r="W878" s="503"/>
      <c r="X878" s="503"/>
      <c r="Y878" s="503"/>
      <c r="Z878" s="503"/>
    </row>
    <row r="879" spans="1:26" ht="13.5" customHeight="1">
      <c r="A879" s="503"/>
      <c r="B879" s="503"/>
      <c r="C879" s="503"/>
      <c r="D879" s="503"/>
      <c r="E879" s="503"/>
      <c r="F879" s="503"/>
      <c r="G879" s="503"/>
      <c r="H879" s="503"/>
      <c r="I879" s="503"/>
      <c r="J879" s="503"/>
      <c r="K879" s="503"/>
      <c r="L879" s="503"/>
      <c r="M879" s="503"/>
      <c r="N879" s="503"/>
      <c r="O879" s="503"/>
      <c r="P879" s="503"/>
      <c r="Q879" s="503"/>
      <c r="R879" s="503"/>
      <c r="S879" s="503"/>
      <c r="T879" s="503"/>
      <c r="U879" s="503"/>
      <c r="V879" s="503"/>
      <c r="W879" s="503"/>
      <c r="X879" s="503"/>
      <c r="Y879" s="503"/>
      <c r="Z879" s="503"/>
    </row>
    <row r="880" spans="1:26" ht="13.5" customHeight="1">
      <c r="A880" s="503"/>
      <c r="B880" s="503"/>
      <c r="C880" s="503"/>
      <c r="D880" s="503"/>
      <c r="E880" s="503"/>
      <c r="F880" s="503"/>
      <c r="G880" s="503"/>
      <c r="H880" s="503"/>
      <c r="I880" s="503"/>
      <c r="J880" s="503"/>
      <c r="K880" s="503"/>
      <c r="L880" s="503"/>
      <c r="M880" s="503"/>
      <c r="N880" s="503"/>
      <c r="O880" s="503"/>
      <c r="P880" s="503"/>
      <c r="Q880" s="503"/>
      <c r="R880" s="503"/>
      <c r="S880" s="503"/>
      <c r="T880" s="503"/>
      <c r="U880" s="503"/>
      <c r="V880" s="503"/>
      <c r="W880" s="503"/>
      <c r="X880" s="503"/>
      <c r="Y880" s="503"/>
      <c r="Z880" s="503"/>
    </row>
    <row r="881" spans="1:26" ht="13.5" customHeight="1">
      <c r="A881" s="503"/>
      <c r="B881" s="503"/>
      <c r="C881" s="503"/>
      <c r="D881" s="503"/>
      <c r="E881" s="503"/>
      <c r="F881" s="503"/>
      <c r="G881" s="503"/>
      <c r="H881" s="503"/>
      <c r="I881" s="503"/>
      <c r="J881" s="503"/>
      <c r="K881" s="503"/>
      <c r="L881" s="503"/>
      <c r="M881" s="503"/>
      <c r="N881" s="503"/>
      <c r="O881" s="503"/>
      <c r="P881" s="503"/>
      <c r="Q881" s="503"/>
      <c r="R881" s="503"/>
      <c r="S881" s="503"/>
      <c r="T881" s="503"/>
      <c r="U881" s="503"/>
      <c r="V881" s="503"/>
      <c r="W881" s="503"/>
      <c r="X881" s="503"/>
      <c r="Y881" s="503"/>
      <c r="Z881" s="503"/>
    </row>
    <row r="882" spans="1:26" ht="13.5" customHeight="1">
      <c r="A882" s="503"/>
      <c r="B882" s="503"/>
      <c r="C882" s="503"/>
      <c r="D882" s="503"/>
      <c r="E882" s="503"/>
      <c r="F882" s="503"/>
      <c r="G882" s="503"/>
      <c r="H882" s="503"/>
      <c r="I882" s="503"/>
      <c r="J882" s="503"/>
      <c r="K882" s="503"/>
      <c r="L882" s="503"/>
      <c r="M882" s="503"/>
      <c r="N882" s="503"/>
      <c r="O882" s="503"/>
      <c r="P882" s="503"/>
      <c r="Q882" s="503"/>
      <c r="R882" s="503"/>
      <c r="S882" s="503"/>
      <c r="T882" s="503"/>
      <c r="U882" s="503"/>
      <c r="V882" s="503"/>
      <c r="W882" s="503"/>
      <c r="X882" s="503"/>
      <c r="Y882" s="503"/>
      <c r="Z882" s="503"/>
    </row>
    <row r="883" spans="1:26" ht="13.5" customHeight="1">
      <c r="A883" s="503"/>
      <c r="B883" s="503"/>
      <c r="C883" s="503"/>
      <c r="D883" s="503"/>
      <c r="E883" s="503"/>
      <c r="F883" s="503"/>
      <c r="G883" s="503"/>
      <c r="H883" s="503"/>
      <c r="I883" s="503"/>
      <c r="J883" s="503"/>
      <c r="K883" s="503"/>
      <c r="L883" s="503"/>
      <c r="M883" s="503"/>
      <c r="N883" s="503"/>
      <c r="O883" s="503"/>
      <c r="P883" s="503"/>
      <c r="Q883" s="503"/>
      <c r="R883" s="503"/>
      <c r="S883" s="503"/>
      <c r="T883" s="503"/>
      <c r="U883" s="503"/>
      <c r="V883" s="503"/>
      <c r="W883" s="503"/>
      <c r="X883" s="503"/>
      <c r="Y883" s="503"/>
      <c r="Z883" s="503"/>
    </row>
    <row r="884" spans="1:26" ht="13.5" customHeight="1">
      <c r="A884" s="503"/>
      <c r="B884" s="503"/>
      <c r="C884" s="503"/>
      <c r="D884" s="503"/>
      <c r="E884" s="503"/>
      <c r="F884" s="503"/>
      <c r="G884" s="503"/>
      <c r="H884" s="503"/>
      <c r="I884" s="503"/>
      <c r="J884" s="503"/>
      <c r="K884" s="503"/>
      <c r="L884" s="503"/>
      <c r="M884" s="503"/>
      <c r="N884" s="503"/>
      <c r="O884" s="503"/>
      <c r="P884" s="503"/>
      <c r="Q884" s="503"/>
      <c r="R884" s="503"/>
      <c r="S884" s="503"/>
      <c r="T884" s="503"/>
      <c r="U884" s="503"/>
      <c r="V884" s="503"/>
      <c r="W884" s="503"/>
      <c r="X884" s="503"/>
      <c r="Y884" s="503"/>
      <c r="Z884" s="503"/>
    </row>
    <row r="885" spans="1:26" ht="13.5" customHeight="1">
      <c r="A885" s="503"/>
      <c r="B885" s="503"/>
      <c r="C885" s="503"/>
      <c r="D885" s="503"/>
      <c r="E885" s="503"/>
      <c r="F885" s="503"/>
      <c r="G885" s="503"/>
      <c r="H885" s="503"/>
      <c r="I885" s="503"/>
      <c r="J885" s="503"/>
      <c r="K885" s="503"/>
      <c r="L885" s="503"/>
      <c r="M885" s="503"/>
      <c r="N885" s="503"/>
      <c r="O885" s="503"/>
      <c r="P885" s="503"/>
      <c r="Q885" s="503"/>
      <c r="R885" s="503"/>
      <c r="S885" s="503"/>
      <c r="T885" s="503"/>
      <c r="U885" s="503"/>
      <c r="V885" s="503"/>
      <c r="W885" s="503"/>
      <c r="X885" s="503"/>
      <c r="Y885" s="503"/>
      <c r="Z885" s="503"/>
    </row>
    <row r="886" spans="1:26" ht="13.5" customHeight="1">
      <c r="A886" s="503"/>
      <c r="B886" s="503"/>
      <c r="C886" s="503"/>
      <c r="D886" s="503"/>
      <c r="E886" s="503"/>
      <c r="F886" s="503"/>
      <c r="G886" s="503"/>
      <c r="H886" s="503"/>
      <c r="I886" s="503"/>
      <c r="J886" s="503"/>
      <c r="K886" s="503"/>
      <c r="L886" s="503"/>
      <c r="M886" s="503"/>
      <c r="N886" s="503"/>
      <c r="O886" s="503"/>
      <c r="P886" s="503"/>
      <c r="Q886" s="503"/>
      <c r="R886" s="503"/>
      <c r="S886" s="503"/>
      <c r="T886" s="503"/>
      <c r="U886" s="503"/>
      <c r="V886" s="503"/>
      <c r="W886" s="503"/>
      <c r="X886" s="503"/>
      <c r="Y886" s="503"/>
      <c r="Z886" s="503"/>
    </row>
    <row r="887" spans="1:26" ht="13.5" customHeight="1">
      <c r="A887" s="503"/>
      <c r="B887" s="503"/>
      <c r="C887" s="503"/>
      <c r="D887" s="503"/>
      <c r="E887" s="503"/>
      <c r="F887" s="503"/>
      <c r="G887" s="503"/>
      <c r="H887" s="503"/>
      <c r="I887" s="503"/>
      <c r="J887" s="503"/>
      <c r="K887" s="503"/>
      <c r="L887" s="503"/>
      <c r="M887" s="503"/>
      <c r="N887" s="503"/>
      <c r="O887" s="503"/>
      <c r="P887" s="503"/>
      <c r="Q887" s="503"/>
      <c r="R887" s="503"/>
      <c r="S887" s="503"/>
      <c r="T887" s="503"/>
      <c r="U887" s="503"/>
      <c r="V887" s="503"/>
      <c r="W887" s="503"/>
      <c r="X887" s="503"/>
      <c r="Y887" s="503"/>
      <c r="Z887" s="503"/>
    </row>
    <row r="888" spans="1:26" ht="13.5" customHeight="1">
      <c r="A888" s="503"/>
      <c r="B888" s="503"/>
      <c r="C888" s="503"/>
      <c r="D888" s="503"/>
      <c r="E888" s="503"/>
      <c r="F888" s="503"/>
      <c r="G888" s="503"/>
      <c r="H888" s="503"/>
      <c r="I888" s="503"/>
      <c r="J888" s="503"/>
      <c r="K888" s="503"/>
      <c r="L888" s="503"/>
      <c r="M888" s="503"/>
      <c r="N888" s="503"/>
      <c r="O888" s="503"/>
      <c r="P888" s="503"/>
      <c r="Q888" s="503"/>
      <c r="R888" s="503"/>
      <c r="S888" s="503"/>
      <c r="T888" s="503"/>
      <c r="U888" s="503"/>
      <c r="V888" s="503"/>
      <c r="W888" s="503"/>
      <c r="X888" s="503"/>
      <c r="Y888" s="503"/>
      <c r="Z888" s="503"/>
    </row>
    <row r="889" spans="1:26" ht="13.5" customHeight="1">
      <c r="A889" s="503"/>
      <c r="B889" s="503"/>
      <c r="C889" s="503"/>
      <c r="D889" s="503"/>
      <c r="E889" s="503"/>
      <c r="F889" s="503"/>
      <c r="G889" s="503"/>
      <c r="H889" s="503"/>
      <c r="I889" s="503"/>
      <c r="J889" s="503"/>
      <c r="K889" s="503"/>
      <c r="L889" s="503"/>
      <c r="M889" s="503"/>
      <c r="N889" s="503"/>
      <c r="O889" s="503"/>
      <c r="P889" s="503"/>
      <c r="Q889" s="503"/>
      <c r="R889" s="503"/>
      <c r="S889" s="503"/>
      <c r="T889" s="503"/>
      <c r="U889" s="503"/>
      <c r="V889" s="503"/>
      <c r="W889" s="503"/>
      <c r="X889" s="503"/>
      <c r="Y889" s="503"/>
      <c r="Z889" s="503"/>
    </row>
    <row r="890" spans="1:26" ht="13.5" customHeight="1">
      <c r="A890" s="503"/>
      <c r="B890" s="503"/>
      <c r="C890" s="503"/>
      <c r="D890" s="503"/>
      <c r="E890" s="503"/>
      <c r="F890" s="503"/>
      <c r="G890" s="503"/>
      <c r="H890" s="503"/>
      <c r="I890" s="503"/>
      <c r="J890" s="503"/>
      <c r="K890" s="503"/>
      <c r="L890" s="503"/>
      <c r="M890" s="503"/>
      <c r="N890" s="503"/>
      <c r="O890" s="503"/>
      <c r="P890" s="503"/>
      <c r="Q890" s="503"/>
      <c r="R890" s="503"/>
      <c r="S890" s="503"/>
      <c r="T890" s="503"/>
      <c r="U890" s="503"/>
      <c r="V890" s="503"/>
      <c r="W890" s="503"/>
      <c r="X890" s="503"/>
      <c r="Y890" s="503"/>
      <c r="Z890" s="503"/>
    </row>
    <row r="891" spans="1:26" ht="13.5" customHeight="1">
      <c r="A891" s="503"/>
      <c r="B891" s="503"/>
      <c r="C891" s="503"/>
      <c r="D891" s="503"/>
      <c r="E891" s="503"/>
      <c r="F891" s="503"/>
      <c r="G891" s="503"/>
      <c r="H891" s="503"/>
      <c r="I891" s="503"/>
      <c r="J891" s="503"/>
      <c r="K891" s="503"/>
      <c r="L891" s="503"/>
      <c r="M891" s="503"/>
      <c r="N891" s="503"/>
      <c r="O891" s="503"/>
      <c r="P891" s="503"/>
      <c r="Q891" s="503"/>
      <c r="R891" s="503"/>
      <c r="S891" s="503"/>
      <c r="T891" s="503"/>
      <c r="U891" s="503"/>
      <c r="V891" s="503"/>
      <c r="W891" s="503"/>
      <c r="X891" s="503"/>
      <c r="Y891" s="503"/>
      <c r="Z891" s="503"/>
    </row>
    <row r="892" spans="1:26" ht="13.5" customHeight="1">
      <c r="A892" s="503"/>
      <c r="B892" s="503"/>
      <c r="C892" s="503"/>
      <c r="D892" s="503"/>
      <c r="E892" s="503"/>
      <c r="F892" s="503"/>
      <c r="G892" s="503"/>
      <c r="H892" s="503"/>
      <c r="I892" s="503"/>
      <c r="J892" s="503"/>
      <c r="K892" s="503"/>
      <c r="L892" s="503"/>
      <c r="M892" s="503"/>
      <c r="N892" s="503"/>
      <c r="O892" s="503"/>
      <c r="P892" s="503"/>
      <c r="Q892" s="503"/>
      <c r="R892" s="503"/>
      <c r="S892" s="503"/>
      <c r="T892" s="503"/>
      <c r="U892" s="503"/>
      <c r="V892" s="503"/>
      <c r="W892" s="503"/>
      <c r="X892" s="503"/>
      <c r="Y892" s="503"/>
      <c r="Z892" s="503"/>
    </row>
    <row r="893" spans="1:26" ht="13.5" customHeight="1">
      <c r="A893" s="503"/>
      <c r="B893" s="503"/>
      <c r="C893" s="503"/>
      <c r="D893" s="503"/>
      <c r="E893" s="503"/>
      <c r="F893" s="503"/>
      <c r="G893" s="503"/>
      <c r="H893" s="503"/>
      <c r="I893" s="503"/>
      <c r="J893" s="503"/>
      <c r="K893" s="503"/>
      <c r="L893" s="503"/>
      <c r="M893" s="503"/>
      <c r="N893" s="503"/>
      <c r="O893" s="503"/>
      <c r="P893" s="503"/>
      <c r="Q893" s="503"/>
      <c r="R893" s="503"/>
      <c r="S893" s="503"/>
      <c r="T893" s="503"/>
      <c r="U893" s="503"/>
      <c r="V893" s="503"/>
      <c r="W893" s="503"/>
      <c r="X893" s="503"/>
      <c r="Y893" s="503"/>
      <c r="Z893" s="503"/>
    </row>
    <row r="894" spans="1:26" ht="13.5" customHeight="1">
      <c r="A894" s="503"/>
      <c r="B894" s="503"/>
      <c r="C894" s="503"/>
      <c r="D894" s="503"/>
      <c r="E894" s="503"/>
      <c r="F894" s="503"/>
      <c r="G894" s="503"/>
      <c r="H894" s="503"/>
      <c r="I894" s="503"/>
      <c r="J894" s="503"/>
      <c r="K894" s="503"/>
      <c r="L894" s="503"/>
      <c r="M894" s="503"/>
      <c r="N894" s="503"/>
      <c r="O894" s="503"/>
      <c r="P894" s="503"/>
      <c r="Q894" s="503"/>
      <c r="R894" s="503"/>
      <c r="S894" s="503"/>
      <c r="T894" s="503"/>
      <c r="U894" s="503"/>
      <c r="V894" s="503"/>
      <c r="W894" s="503"/>
      <c r="X894" s="503"/>
      <c r="Y894" s="503"/>
      <c r="Z894" s="503"/>
    </row>
    <row r="895" spans="1:26" ht="13.5" customHeight="1">
      <c r="A895" s="503"/>
      <c r="B895" s="503"/>
      <c r="C895" s="503"/>
      <c r="D895" s="503"/>
      <c r="E895" s="503"/>
      <c r="F895" s="503"/>
      <c r="G895" s="503"/>
      <c r="H895" s="503"/>
      <c r="I895" s="503"/>
      <c r="J895" s="503"/>
      <c r="K895" s="503"/>
      <c r="L895" s="503"/>
      <c r="M895" s="503"/>
      <c r="N895" s="503"/>
      <c r="O895" s="503"/>
      <c r="P895" s="503"/>
      <c r="Q895" s="503"/>
      <c r="R895" s="503"/>
      <c r="S895" s="503"/>
      <c r="T895" s="503"/>
      <c r="U895" s="503"/>
      <c r="V895" s="503"/>
      <c r="W895" s="503"/>
      <c r="X895" s="503"/>
      <c r="Y895" s="503"/>
      <c r="Z895" s="503"/>
    </row>
    <row r="896" spans="1:26" ht="13.5" customHeight="1">
      <c r="A896" s="503"/>
      <c r="B896" s="503"/>
      <c r="C896" s="503"/>
      <c r="D896" s="503"/>
      <c r="E896" s="503"/>
      <c r="F896" s="503"/>
      <c r="G896" s="503"/>
      <c r="H896" s="503"/>
      <c r="I896" s="503"/>
      <c r="J896" s="503"/>
      <c r="K896" s="503"/>
      <c r="L896" s="503"/>
      <c r="M896" s="503"/>
      <c r="N896" s="503"/>
      <c r="O896" s="503"/>
      <c r="P896" s="503"/>
      <c r="Q896" s="503"/>
      <c r="R896" s="503"/>
      <c r="S896" s="503"/>
      <c r="T896" s="503"/>
      <c r="U896" s="503"/>
      <c r="V896" s="503"/>
      <c r="W896" s="503"/>
      <c r="X896" s="503"/>
      <c r="Y896" s="503"/>
      <c r="Z896" s="503"/>
    </row>
    <row r="897" spans="1:26" ht="13.5" customHeight="1">
      <c r="A897" s="503"/>
      <c r="B897" s="503"/>
      <c r="C897" s="503"/>
      <c r="D897" s="503"/>
      <c r="E897" s="503"/>
      <c r="F897" s="503"/>
      <c r="G897" s="503"/>
      <c r="H897" s="503"/>
      <c r="I897" s="503"/>
      <c r="J897" s="503"/>
      <c r="K897" s="503"/>
      <c r="L897" s="503"/>
      <c r="M897" s="503"/>
      <c r="N897" s="503"/>
      <c r="O897" s="503"/>
      <c r="P897" s="503"/>
      <c r="Q897" s="503"/>
      <c r="R897" s="503"/>
      <c r="S897" s="503"/>
      <c r="T897" s="503"/>
      <c r="U897" s="503"/>
      <c r="V897" s="503"/>
      <c r="W897" s="503"/>
      <c r="X897" s="503"/>
      <c r="Y897" s="503"/>
      <c r="Z897" s="503"/>
    </row>
    <row r="898" spans="1:26" ht="13.5" customHeight="1">
      <c r="A898" s="503"/>
      <c r="B898" s="503"/>
      <c r="C898" s="503"/>
      <c r="D898" s="503"/>
      <c r="E898" s="503"/>
      <c r="F898" s="503"/>
      <c r="G898" s="503"/>
      <c r="H898" s="503"/>
      <c r="I898" s="503"/>
      <c r="J898" s="503"/>
      <c r="K898" s="503"/>
      <c r="L898" s="503"/>
      <c r="M898" s="503"/>
      <c r="N898" s="503"/>
      <c r="O898" s="503"/>
      <c r="P898" s="503"/>
      <c r="Q898" s="503"/>
      <c r="R898" s="503"/>
      <c r="S898" s="503"/>
      <c r="T898" s="503"/>
      <c r="U898" s="503"/>
      <c r="V898" s="503"/>
      <c r="W898" s="503"/>
      <c r="X898" s="503"/>
      <c r="Y898" s="503"/>
      <c r="Z898" s="503"/>
    </row>
    <row r="899" spans="1:26" ht="13.5" customHeight="1">
      <c r="A899" s="503"/>
      <c r="B899" s="503"/>
      <c r="C899" s="503"/>
      <c r="D899" s="503"/>
      <c r="E899" s="503"/>
      <c r="F899" s="503"/>
      <c r="G899" s="503"/>
      <c r="H899" s="503"/>
      <c r="I899" s="503"/>
      <c r="J899" s="503"/>
      <c r="K899" s="503"/>
      <c r="L899" s="503"/>
      <c r="M899" s="503"/>
      <c r="N899" s="503"/>
      <c r="O899" s="503"/>
      <c r="P899" s="503"/>
      <c r="Q899" s="503"/>
      <c r="R899" s="503"/>
      <c r="S899" s="503"/>
      <c r="T899" s="503"/>
      <c r="U899" s="503"/>
      <c r="V899" s="503"/>
      <c r="W899" s="503"/>
      <c r="X899" s="503"/>
      <c r="Y899" s="503"/>
      <c r="Z899" s="503"/>
    </row>
    <row r="900" spans="1:26" ht="13.5" customHeight="1">
      <c r="A900" s="503"/>
      <c r="B900" s="503"/>
      <c r="C900" s="503"/>
      <c r="D900" s="503"/>
      <c r="E900" s="503"/>
      <c r="F900" s="503"/>
      <c r="G900" s="503"/>
      <c r="H900" s="503"/>
      <c r="I900" s="503"/>
      <c r="J900" s="503"/>
      <c r="K900" s="503"/>
      <c r="L900" s="503"/>
      <c r="M900" s="503"/>
      <c r="N900" s="503"/>
      <c r="O900" s="503"/>
      <c r="P900" s="503"/>
      <c r="Q900" s="503"/>
      <c r="R900" s="503"/>
      <c r="S900" s="503"/>
      <c r="T900" s="503"/>
      <c r="U900" s="503"/>
      <c r="V900" s="503"/>
      <c r="W900" s="503"/>
      <c r="X900" s="503"/>
      <c r="Y900" s="503"/>
      <c r="Z900" s="503"/>
    </row>
    <row r="901" spans="1:26" ht="13.5" customHeight="1">
      <c r="A901" s="503"/>
      <c r="B901" s="503"/>
      <c r="C901" s="503"/>
      <c r="D901" s="503"/>
      <c r="E901" s="503"/>
      <c r="F901" s="503"/>
      <c r="G901" s="503"/>
      <c r="H901" s="503"/>
      <c r="I901" s="503"/>
      <c r="J901" s="503"/>
      <c r="K901" s="503"/>
      <c r="L901" s="503"/>
      <c r="M901" s="503"/>
      <c r="N901" s="503"/>
      <c r="O901" s="503"/>
      <c r="P901" s="503"/>
      <c r="Q901" s="503"/>
      <c r="R901" s="503"/>
      <c r="S901" s="503"/>
      <c r="T901" s="503"/>
      <c r="U901" s="503"/>
      <c r="V901" s="503"/>
      <c r="W901" s="503"/>
      <c r="X901" s="503"/>
      <c r="Y901" s="503"/>
      <c r="Z901" s="503"/>
    </row>
    <row r="902" spans="1:26" ht="13.5" customHeight="1">
      <c r="A902" s="503"/>
      <c r="B902" s="503"/>
      <c r="C902" s="503"/>
      <c r="D902" s="503"/>
      <c r="E902" s="503"/>
      <c r="F902" s="503"/>
      <c r="G902" s="503"/>
      <c r="H902" s="503"/>
      <c r="I902" s="503"/>
      <c r="J902" s="503"/>
      <c r="K902" s="503"/>
      <c r="L902" s="503"/>
      <c r="M902" s="503"/>
      <c r="N902" s="503"/>
      <c r="O902" s="503"/>
      <c r="P902" s="503"/>
      <c r="Q902" s="503"/>
      <c r="R902" s="503"/>
      <c r="S902" s="503"/>
      <c r="T902" s="503"/>
      <c r="U902" s="503"/>
      <c r="V902" s="503"/>
      <c r="W902" s="503"/>
      <c r="X902" s="503"/>
      <c r="Y902" s="503"/>
      <c r="Z902" s="503"/>
    </row>
    <row r="903" spans="1:26" ht="13.5" customHeight="1">
      <c r="A903" s="503"/>
      <c r="B903" s="503"/>
      <c r="C903" s="503"/>
      <c r="D903" s="503"/>
      <c r="E903" s="503"/>
      <c r="F903" s="503"/>
      <c r="G903" s="503"/>
      <c r="H903" s="503"/>
      <c r="I903" s="503"/>
      <c r="J903" s="503"/>
      <c r="K903" s="503"/>
      <c r="L903" s="503"/>
      <c r="M903" s="503"/>
      <c r="N903" s="503"/>
      <c r="O903" s="503"/>
      <c r="P903" s="503"/>
      <c r="Q903" s="503"/>
      <c r="R903" s="503"/>
      <c r="S903" s="503"/>
      <c r="T903" s="503"/>
      <c r="U903" s="503"/>
      <c r="V903" s="503"/>
      <c r="W903" s="503"/>
      <c r="X903" s="503"/>
      <c r="Y903" s="503"/>
      <c r="Z903" s="503"/>
    </row>
    <row r="904" spans="1:26" ht="13.5" customHeight="1">
      <c r="A904" s="503"/>
      <c r="B904" s="503"/>
      <c r="C904" s="503"/>
      <c r="D904" s="503"/>
      <c r="E904" s="503"/>
      <c r="F904" s="503"/>
      <c r="G904" s="503"/>
      <c r="H904" s="503"/>
      <c r="I904" s="503"/>
      <c r="J904" s="503"/>
      <c r="K904" s="503"/>
      <c r="L904" s="503"/>
      <c r="M904" s="503"/>
      <c r="N904" s="503"/>
      <c r="O904" s="503"/>
      <c r="P904" s="503"/>
      <c r="Q904" s="503"/>
      <c r="R904" s="503"/>
      <c r="S904" s="503"/>
      <c r="T904" s="503"/>
      <c r="U904" s="503"/>
      <c r="V904" s="503"/>
      <c r="W904" s="503"/>
      <c r="X904" s="503"/>
      <c r="Y904" s="503"/>
      <c r="Z904" s="503"/>
    </row>
    <row r="905" spans="1:26" ht="13.5" customHeight="1">
      <c r="A905" s="503"/>
      <c r="B905" s="503"/>
      <c r="C905" s="503"/>
      <c r="D905" s="503"/>
      <c r="E905" s="503"/>
      <c r="F905" s="503"/>
      <c r="G905" s="503"/>
      <c r="H905" s="503"/>
      <c r="I905" s="503"/>
      <c r="J905" s="503"/>
      <c r="K905" s="503"/>
      <c r="L905" s="503"/>
      <c r="M905" s="503"/>
      <c r="N905" s="503"/>
      <c r="O905" s="503"/>
      <c r="P905" s="503"/>
      <c r="Q905" s="503"/>
      <c r="R905" s="503"/>
      <c r="S905" s="503"/>
      <c r="T905" s="503"/>
      <c r="U905" s="503"/>
      <c r="V905" s="503"/>
      <c r="W905" s="503"/>
      <c r="X905" s="503"/>
      <c r="Y905" s="503"/>
      <c r="Z905" s="503"/>
    </row>
    <row r="906" spans="1:26" ht="13.5" customHeight="1">
      <c r="A906" s="503"/>
      <c r="B906" s="503"/>
      <c r="C906" s="503"/>
      <c r="D906" s="503"/>
      <c r="E906" s="503"/>
      <c r="F906" s="503"/>
      <c r="G906" s="503"/>
      <c r="H906" s="503"/>
      <c r="I906" s="503"/>
      <c r="J906" s="503"/>
      <c r="K906" s="503"/>
      <c r="L906" s="503"/>
      <c r="M906" s="503"/>
      <c r="N906" s="503"/>
      <c r="O906" s="503"/>
      <c r="P906" s="503"/>
      <c r="Q906" s="503"/>
      <c r="R906" s="503"/>
      <c r="S906" s="503"/>
      <c r="T906" s="503"/>
      <c r="U906" s="503"/>
      <c r="V906" s="503"/>
      <c r="W906" s="503"/>
      <c r="X906" s="503"/>
      <c r="Y906" s="503"/>
      <c r="Z906" s="503"/>
    </row>
    <row r="907" spans="1:26" ht="13.5" customHeight="1">
      <c r="A907" s="503"/>
      <c r="B907" s="503"/>
      <c r="C907" s="503"/>
      <c r="D907" s="503"/>
      <c r="E907" s="503"/>
      <c r="F907" s="503"/>
      <c r="G907" s="503"/>
      <c r="H907" s="503"/>
      <c r="I907" s="503"/>
      <c r="J907" s="503"/>
      <c r="K907" s="503"/>
      <c r="L907" s="503"/>
      <c r="M907" s="503"/>
      <c r="N907" s="503"/>
      <c r="O907" s="503"/>
      <c r="P907" s="503"/>
      <c r="Q907" s="503"/>
      <c r="R907" s="503"/>
      <c r="S907" s="503"/>
      <c r="T907" s="503"/>
      <c r="U907" s="503"/>
      <c r="V907" s="503"/>
      <c r="W907" s="503"/>
      <c r="X907" s="503"/>
      <c r="Y907" s="503"/>
      <c r="Z907" s="503"/>
    </row>
    <row r="908" spans="1:26" ht="13.5" customHeight="1">
      <c r="A908" s="503"/>
      <c r="B908" s="503"/>
      <c r="C908" s="503"/>
      <c r="D908" s="503"/>
      <c r="E908" s="503"/>
      <c r="F908" s="503"/>
      <c r="G908" s="503"/>
      <c r="H908" s="503"/>
      <c r="I908" s="503"/>
      <c r="J908" s="503"/>
      <c r="K908" s="503"/>
      <c r="L908" s="503"/>
      <c r="M908" s="503"/>
      <c r="N908" s="503"/>
      <c r="O908" s="503"/>
      <c r="P908" s="503"/>
      <c r="Q908" s="503"/>
      <c r="R908" s="503"/>
      <c r="S908" s="503"/>
      <c r="T908" s="503"/>
      <c r="U908" s="503"/>
      <c r="V908" s="503"/>
      <c r="W908" s="503"/>
      <c r="X908" s="503"/>
      <c r="Y908" s="503"/>
      <c r="Z908" s="503"/>
    </row>
    <row r="909" spans="1:26" ht="13.5" customHeight="1">
      <c r="A909" s="503"/>
      <c r="B909" s="503"/>
      <c r="C909" s="503"/>
      <c r="D909" s="503"/>
      <c r="E909" s="503"/>
      <c r="F909" s="503"/>
      <c r="G909" s="503"/>
      <c r="H909" s="503"/>
      <c r="I909" s="503"/>
      <c r="J909" s="503"/>
      <c r="K909" s="503"/>
      <c r="L909" s="503"/>
      <c r="M909" s="503"/>
      <c r="N909" s="503"/>
      <c r="O909" s="503"/>
      <c r="P909" s="503"/>
      <c r="Q909" s="503"/>
      <c r="R909" s="503"/>
      <c r="S909" s="503"/>
      <c r="T909" s="503"/>
      <c r="U909" s="503"/>
      <c r="V909" s="503"/>
      <c r="W909" s="503"/>
      <c r="X909" s="503"/>
      <c r="Y909" s="503"/>
      <c r="Z909" s="503"/>
    </row>
    <row r="910" spans="1:26" ht="13.5" customHeight="1">
      <c r="A910" s="503"/>
      <c r="B910" s="503"/>
      <c r="C910" s="503"/>
      <c r="D910" s="503"/>
      <c r="E910" s="503"/>
      <c r="F910" s="503"/>
      <c r="G910" s="503"/>
      <c r="H910" s="503"/>
      <c r="I910" s="503"/>
      <c r="J910" s="503"/>
      <c r="K910" s="503"/>
      <c r="L910" s="503"/>
      <c r="M910" s="503"/>
      <c r="N910" s="503"/>
      <c r="O910" s="503"/>
      <c r="P910" s="503"/>
      <c r="Q910" s="503"/>
      <c r="R910" s="503"/>
      <c r="S910" s="503"/>
      <c r="T910" s="503"/>
      <c r="U910" s="503"/>
      <c r="V910" s="503"/>
      <c r="W910" s="503"/>
      <c r="X910" s="503"/>
      <c r="Y910" s="503"/>
      <c r="Z910" s="503"/>
    </row>
    <row r="911" spans="1:26" ht="13.5" customHeight="1">
      <c r="A911" s="503"/>
      <c r="B911" s="503"/>
      <c r="C911" s="503"/>
      <c r="D911" s="503"/>
      <c r="E911" s="503"/>
      <c r="F911" s="503"/>
      <c r="G911" s="503"/>
      <c r="H911" s="503"/>
      <c r="I911" s="503"/>
      <c r="J911" s="503"/>
      <c r="K911" s="503"/>
      <c r="L911" s="503"/>
      <c r="M911" s="503"/>
      <c r="N911" s="503"/>
      <c r="O911" s="503"/>
      <c r="P911" s="503"/>
      <c r="Q911" s="503"/>
      <c r="R911" s="503"/>
      <c r="S911" s="503"/>
      <c r="T911" s="503"/>
      <c r="U911" s="503"/>
      <c r="V911" s="503"/>
      <c r="W911" s="503"/>
      <c r="X911" s="503"/>
      <c r="Y911" s="503"/>
      <c r="Z911" s="503"/>
    </row>
    <row r="912" spans="1:26" ht="13.5" customHeight="1">
      <c r="A912" s="503"/>
      <c r="B912" s="503"/>
      <c r="C912" s="503"/>
      <c r="D912" s="503"/>
      <c r="E912" s="503"/>
      <c r="F912" s="503"/>
      <c r="G912" s="503"/>
      <c r="H912" s="503"/>
      <c r="I912" s="503"/>
      <c r="J912" s="503"/>
      <c r="K912" s="503"/>
      <c r="L912" s="503"/>
      <c r="M912" s="503"/>
      <c r="N912" s="503"/>
      <c r="O912" s="503"/>
      <c r="P912" s="503"/>
      <c r="Q912" s="503"/>
      <c r="R912" s="503"/>
      <c r="S912" s="503"/>
      <c r="T912" s="503"/>
      <c r="U912" s="503"/>
      <c r="V912" s="503"/>
      <c r="W912" s="503"/>
      <c r="X912" s="503"/>
      <c r="Y912" s="503"/>
      <c r="Z912" s="503"/>
    </row>
    <row r="913" spans="1:26" ht="13.5" customHeight="1">
      <c r="A913" s="503"/>
      <c r="B913" s="503"/>
      <c r="C913" s="503"/>
      <c r="D913" s="503"/>
      <c r="E913" s="503"/>
      <c r="F913" s="503"/>
      <c r="G913" s="503"/>
      <c r="H913" s="503"/>
      <c r="I913" s="503"/>
      <c r="J913" s="503"/>
      <c r="K913" s="503"/>
      <c r="L913" s="503"/>
      <c r="M913" s="503"/>
      <c r="N913" s="503"/>
      <c r="O913" s="503"/>
      <c r="P913" s="503"/>
      <c r="Q913" s="503"/>
      <c r="R913" s="503"/>
      <c r="S913" s="503"/>
      <c r="T913" s="503"/>
      <c r="U913" s="503"/>
      <c r="V913" s="503"/>
      <c r="W913" s="503"/>
      <c r="X913" s="503"/>
      <c r="Y913" s="503"/>
      <c r="Z913" s="503"/>
    </row>
    <row r="914" spans="1:26" ht="13.5" customHeight="1">
      <c r="A914" s="503"/>
      <c r="B914" s="503"/>
      <c r="C914" s="503"/>
      <c r="D914" s="503"/>
      <c r="E914" s="503"/>
      <c r="F914" s="503"/>
      <c r="G914" s="503"/>
      <c r="H914" s="503"/>
      <c r="I914" s="503"/>
      <c r="J914" s="503"/>
      <c r="K914" s="503"/>
      <c r="L914" s="503"/>
      <c r="M914" s="503"/>
      <c r="N914" s="503"/>
      <c r="O914" s="503"/>
      <c r="P914" s="503"/>
      <c r="Q914" s="503"/>
      <c r="R914" s="503"/>
      <c r="S914" s="503"/>
      <c r="T914" s="503"/>
      <c r="U914" s="503"/>
      <c r="V914" s="503"/>
      <c r="W914" s="503"/>
      <c r="X914" s="503"/>
      <c r="Y914" s="503"/>
      <c r="Z914" s="503"/>
    </row>
    <row r="915" spans="1:26" ht="13.5" customHeight="1">
      <c r="A915" s="503"/>
      <c r="B915" s="503"/>
      <c r="C915" s="503"/>
      <c r="D915" s="503"/>
      <c r="E915" s="503"/>
      <c r="F915" s="503"/>
      <c r="G915" s="503"/>
      <c r="H915" s="503"/>
      <c r="I915" s="503"/>
      <c r="J915" s="503"/>
      <c r="K915" s="503"/>
      <c r="L915" s="503"/>
      <c r="M915" s="503"/>
      <c r="N915" s="503"/>
      <c r="O915" s="503"/>
      <c r="P915" s="503"/>
      <c r="Q915" s="503"/>
      <c r="R915" s="503"/>
      <c r="S915" s="503"/>
      <c r="T915" s="503"/>
      <c r="U915" s="503"/>
      <c r="V915" s="503"/>
      <c r="W915" s="503"/>
      <c r="X915" s="503"/>
      <c r="Y915" s="503"/>
      <c r="Z915" s="503"/>
    </row>
    <row r="916" spans="1:26" ht="13.5" customHeight="1">
      <c r="A916" s="503"/>
      <c r="B916" s="503"/>
      <c r="C916" s="503"/>
      <c r="D916" s="503"/>
      <c r="E916" s="503"/>
      <c r="F916" s="503"/>
      <c r="G916" s="503"/>
      <c r="H916" s="503"/>
      <c r="I916" s="503"/>
      <c r="J916" s="503"/>
      <c r="K916" s="503"/>
      <c r="L916" s="503"/>
      <c r="M916" s="503"/>
      <c r="N916" s="503"/>
      <c r="O916" s="503"/>
      <c r="P916" s="503"/>
      <c r="Q916" s="503"/>
      <c r="R916" s="503"/>
      <c r="S916" s="503"/>
      <c r="T916" s="503"/>
      <c r="U916" s="503"/>
      <c r="V916" s="503"/>
      <c r="W916" s="503"/>
      <c r="X916" s="503"/>
      <c r="Y916" s="503"/>
      <c r="Z916" s="503"/>
    </row>
    <row r="917" spans="1:26" ht="13.5" customHeight="1">
      <c r="A917" s="503"/>
      <c r="B917" s="503"/>
      <c r="C917" s="503"/>
      <c r="D917" s="503"/>
      <c r="E917" s="503"/>
      <c r="F917" s="503"/>
      <c r="G917" s="503"/>
      <c r="H917" s="503"/>
      <c r="I917" s="503"/>
      <c r="J917" s="503"/>
      <c r="K917" s="503"/>
      <c r="L917" s="503"/>
      <c r="M917" s="503"/>
      <c r="N917" s="503"/>
      <c r="O917" s="503"/>
      <c r="P917" s="503"/>
      <c r="Q917" s="503"/>
      <c r="R917" s="503"/>
      <c r="S917" s="503"/>
      <c r="T917" s="503"/>
      <c r="U917" s="503"/>
      <c r="V917" s="503"/>
      <c r="W917" s="503"/>
      <c r="X917" s="503"/>
      <c r="Y917" s="503"/>
      <c r="Z917" s="503"/>
    </row>
    <row r="918" spans="1:26" ht="13.5" customHeight="1">
      <c r="A918" s="503"/>
      <c r="B918" s="503"/>
      <c r="C918" s="503"/>
      <c r="D918" s="503"/>
      <c r="E918" s="503"/>
      <c r="F918" s="503"/>
      <c r="G918" s="503"/>
      <c r="H918" s="503"/>
      <c r="I918" s="503"/>
      <c r="J918" s="503"/>
      <c r="K918" s="503"/>
      <c r="L918" s="503"/>
      <c r="M918" s="503"/>
      <c r="N918" s="503"/>
      <c r="O918" s="503"/>
      <c r="P918" s="503"/>
      <c r="Q918" s="503"/>
      <c r="R918" s="503"/>
      <c r="S918" s="503"/>
      <c r="T918" s="503"/>
      <c r="U918" s="503"/>
      <c r="V918" s="503"/>
      <c r="W918" s="503"/>
      <c r="X918" s="503"/>
      <c r="Y918" s="503"/>
      <c r="Z918" s="503"/>
    </row>
    <row r="919" spans="1:26" ht="13.5" customHeight="1">
      <c r="A919" s="503"/>
      <c r="B919" s="503"/>
      <c r="C919" s="503"/>
      <c r="D919" s="503"/>
      <c r="E919" s="503"/>
      <c r="F919" s="503"/>
      <c r="G919" s="503"/>
      <c r="H919" s="503"/>
      <c r="I919" s="503"/>
      <c r="J919" s="503"/>
      <c r="K919" s="503"/>
      <c r="L919" s="503"/>
      <c r="M919" s="503"/>
      <c r="N919" s="503"/>
      <c r="O919" s="503"/>
      <c r="P919" s="503"/>
      <c r="Q919" s="503"/>
      <c r="R919" s="503"/>
      <c r="S919" s="503"/>
      <c r="T919" s="503"/>
      <c r="U919" s="503"/>
      <c r="V919" s="503"/>
      <c r="W919" s="503"/>
      <c r="X919" s="503"/>
      <c r="Y919" s="503"/>
      <c r="Z919" s="503"/>
    </row>
    <row r="920" spans="1:26" ht="13.5" customHeight="1">
      <c r="A920" s="503"/>
      <c r="B920" s="503"/>
      <c r="C920" s="503"/>
      <c r="D920" s="503"/>
      <c r="E920" s="503"/>
      <c r="F920" s="503"/>
      <c r="G920" s="503"/>
      <c r="H920" s="503"/>
      <c r="I920" s="503"/>
      <c r="J920" s="503"/>
      <c r="K920" s="503"/>
      <c r="L920" s="503"/>
      <c r="M920" s="503"/>
      <c r="N920" s="503"/>
      <c r="O920" s="503"/>
      <c r="P920" s="503"/>
      <c r="Q920" s="503"/>
      <c r="R920" s="503"/>
      <c r="S920" s="503"/>
      <c r="T920" s="503"/>
      <c r="U920" s="503"/>
      <c r="V920" s="503"/>
      <c r="W920" s="503"/>
      <c r="X920" s="503"/>
      <c r="Y920" s="503"/>
      <c r="Z920" s="503"/>
    </row>
    <row r="921" spans="1:26" ht="13.5" customHeight="1">
      <c r="A921" s="503"/>
      <c r="B921" s="503"/>
      <c r="C921" s="503"/>
      <c r="D921" s="503"/>
      <c r="E921" s="503"/>
      <c r="F921" s="503"/>
      <c r="G921" s="503"/>
      <c r="H921" s="503"/>
      <c r="I921" s="503"/>
      <c r="J921" s="503"/>
      <c r="K921" s="503"/>
      <c r="L921" s="503"/>
      <c r="M921" s="503"/>
      <c r="N921" s="503"/>
      <c r="O921" s="503"/>
      <c r="P921" s="503"/>
      <c r="Q921" s="503"/>
      <c r="R921" s="503"/>
      <c r="S921" s="503"/>
      <c r="T921" s="503"/>
      <c r="U921" s="503"/>
      <c r="V921" s="503"/>
      <c r="W921" s="503"/>
      <c r="X921" s="503"/>
      <c r="Y921" s="503"/>
      <c r="Z921" s="503"/>
    </row>
    <row r="922" spans="1:26" ht="13.5" customHeight="1">
      <c r="A922" s="503"/>
      <c r="B922" s="503"/>
      <c r="C922" s="503"/>
      <c r="D922" s="503"/>
      <c r="E922" s="503"/>
      <c r="F922" s="503"/>
      <c r="G922" s="503"/>
      <c r="H922" s="503"/>
      <c r="I922" s="503"/>
      <c r="J922" s="503"/>
      <c r="K922" s="503"/>
      <c r="L922" s="503"/>
      <c r="M922" s="503"/>
      <c r="N922" s="503"/>
      <c r="O922" s="503"/>
      <c r="P922" s="503"/>
      <c r="Q922" s="503"/>
      <c r="R922" s="503"/>
      <c r="S922" s="503"/>
      <c r="T922" s="503"/>
      <c r="U922" s="503"/>
      <c r="V922" s="503"/>
      <c r="W922" s="503"/>
      <c r="X922" s="503"/>
      <c r="Y922" s="503"/>
      <c r="Z922" s="503"/>
    </row>
    <row r="923" spans="1:26" ht="13.5" customHeight="1">
      <c r="A923" s="503"/>
      <c r="B923" s="503"/>
      <c r="C923" s="503"/>
      <c r="D923" s="503"/>
      <c r="E923" s="503"/>
      <c r="F923" s="503"/>
      <c r="G923" s="503"/>
      <c r="H923" s="503"/>
      <c r="I923" s="503"/>
      <c r="J923" s="503"/>
      <c r="K923" s="503"/>
      <c r="L923" s="503"/>
      <c r="M923" s="503"/>
      <c r="N923" s="503"/>
      <c r="O923" s="503"/>
      <c r="P923" s="503"/>
      <c r="Q923" s="503"/>
      <c r="R923" s="503"/>
      <c r="S923" s="503"/>
      <c r="T923" s="503"/>
      <c r="U923" s="503"/>
      <c r="V923" s="503"/>
      <c r="W923" s="503"/>
      <c r="X923" s="503"/>
      <c r="Y923" s="503"/>
      <c r="Z923" s="503"/>
    </row>
    <row r="924" spans="1:26" ht="13.5" customHeight="1">
      <c r="A924" s="503"/>
      <c r="B924" s="503"/>
      <c r="C924" s="503"/>
      <c r="D924" s="503"/>
      <c r="E924" s="503"/>
      <c r="F924" s="503"/>
      <c r="G924" s="503"/>
      <c r="H924" s="503"/>
      <c r="I924" s="503"/>
      <c r="J924" s="503"/>
      <c r="K924" s="503"/>
      <c r="L924" s="503"/>
      <c r="M924" s="503"/>
      <c r="N924" s="503"/>
      <c r="O924" s="503"/>
      <c r="P924" s="503"/>
      <c r="Q924" s="503"/>
      <c r="R924" s="503"/>
      <c r="S924" s="503"/>
      <c r="T924" s="503"/>
      <c r="U924" s="503"/>
      <c r="V924" s="503"/>
      <c r="W924" s="503"/>
      <c r="X924" s="503"/>
      <c r="Y924" s="503"/>
      <c r="Z924" s="503"/>
    </row>
    <row r="925" spans="1:26" ht="13.5" customHeight="1">
      <c r="A925" s="503"/>
      <c r="B925" s="503"/>
      <c r="C925" s="503"/>
      <c r="D925" s="503"/>
      <c r="E925" s="503"/>
      <c r="F925" s="503"/>
      <c r="G925" s="503"/>
      <c r="H925" s="503"/>
      <c r="I925" s="503"/>
      <c r="J925" s="503"/>
      <c r="K925" s="503"/>
      <c r="L925" s="503"/>
      <c r="M925" s="503"/>
      <c r="N925" s="503"/>
      <c r="O925" s="503"/>
      <c r="P925" s="503"/>
      <c r="Q925" s="503"/>
      <c r="R925" s="503"/>
      <c r="S925" s="503"/>
      <c r="T925" s="503"/>
      <c r="U925" s="503"/>
      <c r="V925" s="503"/>
      <c r="W925" s="503"/>
      <c r="X925" s="503"/>
      <c r="Y925" s="503"/>
      <c r="Z925" s="503"/>
    </row>
    <row r="926" spans="1:26" ht="13.5" customHeight="1">
      <c r="A926" s="503"/>
      <c r="B926" s="503"/>
      <c r="C926" s="503"/>
      <c r="D926" s="503"/>
      <c r="E926" s="503"/>
      <c r="F926" s="503"/>
      <c r="G926" s="503"/>
      <c r="H926" s="503"/>
      <c r="I926" s="503"/>
      <c r="J926" s="503"/>
      <c r="K926" s="503"/>
      <c r="L926" s="503"/>
      <c r="M926" s="503"/>
      <c r="N926" s="503"/>
      <c r="O926" s="503"/>
      <c r="P926" s="503"/>
      <c r="Q926" s="503"/>
      <c r="R926" s="503"/>
      <c r="S926" s="503"/>
      <c r="T926" s="503"/>
      <c r="U926" s="503"/>
      <c r="V926" s="503"/>
      <c r="W926" s="503"/>
      <c r="X926" s="503"/>
      <c r="Y926" s="503"/>
      <c r="Z926" s="503"/>
    </row>
    <row r="927" spans="1:26" ht="13.5" customHeight="1">
      <c r="A927" s="503"/>
      <c r="B927" s="503"/>
      <c r="C927" s="503"/>
      <c r="D927" s="503"/>
      <c r="E927" s="503"/>
      <c r="F927" s="503"/>
      <c r="G927" s="503"/>
      <c r="H927" s="503"/>
      <c r="I927" s="503"/>
      <c r="J927" s="503"/>
      <c r="K927" s="503"/>
      <c r="L927" s="503"/>
      <c r="M927" s="503"/>
      <c r="N927" s="503"/>
      <c r="O927" s="503"/>
      <c r="P927" s="503"/>
      <c r="Q927" s="503"/>
      <c r="R927" s="503"/>
      <c r="S927" s="503"/>
      <c r="T927" s="503"/>
      <c r="U927" s="503"/>
      <c r="V927" s="503"/>
      <c r="W927" s="503"/>
      <c r="X927" s="503"/>
      <c r="Y927" s="503"/>
      <c r="Z927" s="503"/>
    </row>
    <row r="928" spans="1:26" ht="13.5" customHeight="1">
      <c r="A928" s="503"/>
      <c r="B928" s="503"/>
      <c r="C928" s="503"/>
      <c r="D928" s="503"/>
      <c r="E928" s="503"/>
      <c r="F928" s="503"/>
      <c r="G928" s="503"/>
      <c r="H928" s="503"/>
      <c r="I928" s="503"/>
      <c r="J928" s="503"/>
      <c r="K928" s="503"/>
      <c r="L928" s="503"/>
      <c r="M928" s="503"/>
      <c r="N928" s="503"/>
      <c r="O928" s="503"/>
      <c r="P928" s="503"/>
      <c r="Q928" s="503"/>
      <c r="R928" s="503"/>
      <c r="S928" s="503"/>
      <c r="T928" s="503"/>
      <c r="U928" s="503"/>
      <c r="V928" s="503"/>
      <c r="W928" s="503"/>
      <c r="X928" s="503"/>
      <c r="Y928" s="503"/>
      <c r="Z928" s="503"/>
    </row>
    <row r="929" spans="1:26" ht="13.5" customHeight="1">
      <c r="A929" s="503"/>
      <c r="B929" s="503"/>
      <c r="C929" s="503"/>
      <c r="D929" s="503"/>
      <c r="E929" s="503"/>
      <c r="F929" s="503"/>
      <c r="G929" s="503"/>
      <c r="H929" s="503"/>
      <c r="I929" s="503"/>
      <c r="J929" s="503"/>
      <c r="K929" s="503"/>
      <c r="L929" s="503"/>
      <c r="M929" s="503"/>
      <c r="N929" s="503"/>
      <c r="O929" s="503"/>
      <c r="P929" s="503"/>
      <c r="Q929" s="503"/>
      <c r="R929" s="503"/>
      <c r="S929" s="503"/>
      <c r="T929" s="503"/>
      <c r="U929" s="503"/>
      <c r="V929" s="503"/>
      <c r="W929" s="503"/>
      <c r="X929" s="503"/>
      <c r="Y929" s="503"/>
      <c r="Z929" s="503"/>
    </row>
    <row r="930" spans="1:26" ht="13.5" customHeight="1">
      <c r="A930" s="503"/>
      <c r="B930" s="503"/>
      <c r="C930" s="503"/>
      <c r="D930" s="503"/>
      <c r="E930" s="503"/>
      <c r="F930" s="503"/>
      <c r="G930" s="503"/>
      <c r="H930" s="503"/>
      <c r="I930" s="503"/>
      <c r="J930" s="503"/>
      <c r="K930" s="503"/>
      <c r="L930" s="503"/>
      <c r="M930" s="503"/>
      <c r="N930" s="503"/>
      <c r="O930" s="503"/>
      <c r="P930" s="503"/>
      <c r="Q930" s="503"/>
      <c r="R930" s="503"/>
      <c r="S930" s="503"/>
      <c r="T930" s="503"/>
      <c r="U930" s="503"/>
      <c r="V930" s="503"/>
      <c r="W930" s="503"/>
      <c r="X930" s="503"/>
      <c r="Y930" s="503"/>
      <c r="Z930" s="503"/>
    </row>
    <row r="931" spans="1:26" ht="13.5" customHeight="1">
      <c r="A931" s="503"/>
      <c r="B931" s="503"/>
      <c r="C931" s="503"/>
      <c r="D931" s="503"/>
      <c r="E931" s="503"/>
      <c r="F931" s="503"/>
      <c r="G931" s="503"/>
      <c r="H931" s="503"/>
      <c r="I931" s="503"/>
      <c r="J931" s="503"/>
      <c r="K931" s="503"/>
      <c r="L931" s="503"/>
      <c r="M931" s="503"/>
      <c r="N931" s="503"/>
      <c r="O931" s="503"/>
      <c r="P931" s="503"/>
      <c r="Q931" s="503"/>
      <c r="R931" s="503"/>
      <c r="S931" s="503"/>
      <c r="T931" s="503"/>
      <c r="U931" s="503"/>
      <c r="V931" s="503"/>
      <c r="W931" s="503"/>
      <c r="X931" s="503"/>
      <c r="Y931" s="503"/>
      <c r="Z931" s="503"/>
    </row>
    <row r="932" spans="1:26" ht="13.5" customHeight="1">
      <c r="A932" s="503"/>
      <c r="B932" s="503"/>
      <c r="C932" s="503"/>
      <c r="D932" s="503"/>
      <c r="E932" s="503"/>
      <c r="F932" s="503"/>
      <c r="G932" s="503"/>
      <c r="H932" s="503"/>
      <c r="I932" s="503"/>
      <c r="J932" s="503"/>
      <c r="K932" s="503"/>
      <c r="L932" s="503"/>
      <c r="M932" s="503"/>
      <c r="N932" s="503"/>
      <c r="O932" s="503"/>
      <c r="P932" s="503"/>
      <c r="Q932" s="503"/>
      <c r="R932" s="503"/>
      <c r="S932" s="503"/>
      <c r="T932" s="503"/>
      <c r="U932" s="503"/>
      <c r="V932" s="503"/>
      <c r="W932" s="503"/>
      <c r="X932" s="503"/>
      <c r="Y932" s="503"/>
      <c r="Z932" s="503"/>
    </row>
    <row r="933" spans="1:26" ht="13.5" customHeight="1">
      <c r="A933" s="503"/>
      <c r="B933" s="503"/>
      <c r="C933" s="503"/>
      <c r="D933" s="503"/>
      <c r="E933" s="503"/>
      <c r="F933" s="503"/>
      <c r="G933" s="503"/>
      <c r="H933" s="503"/>
      <c r="I933" s="503"/>
      <c r="J933" s="503"/>
      <c r="K933" s="503"/>
      <c r="L933" s="503"/>
      <c r="M933" s="503"/>
      <c r="N933" s="503"/>
      <c r="O933" s="503"/>
      <c r="P933" s="503"/>
      <c r="Q933" s="503"/>
      <c r="R933" s="503"/>
      <c r="S933" s="503"/>
      <c r="T933" s="503"/>
      <c r="U933" s="503"/>
      <c r="V933" s="503"/>
      <c r="W933" s="503"/>
      <c r="X933" s="503"/>
      <c r="Y933" s="503"/>
      <c r="Z933" s="503"/>
    </row>
    <row r="934" spans="1:26" ht="13.5" customHeight="1">
      <c r="A934" s="503"/>
      <c r="B934" s="503"/>
      <c r="C934" s="503"/>
      <c r="D934" s="503"/>
      <c r="E934" s="503"/>
      <c r="F934" s="503"/>
      <c r="G934" s="503"/>
      <c r="H934" s="503"/>
      <c r="I934" s="503"/>
      <c r="J934" s="503"/>
      <c r="K934" s="503"/>
      <c r="L934" s="503"/>
      <c r="M934" s="503"/>
      <c r="N934" s="503"/>
      <c r="O934" s="503"/>
      <c r="P934" s="503"/>
      <c r="Q934" s="503"/>
      <c r="R934" s="503"/>
      <c r="S934" s="503"/>
      <c r="T934" s="503"/>
      <c r="U934" s="503"/>
      <c r="V934" s="503"/>
      <c r="W934" s="503"/>
      <c r="X934" s="503"/>
      <c r="Y934" s="503"/>
      <c r="Z934" s="503"/>
    </row>
    <row r="935" spans="1:26" ht="13.5" customHeight="1">
      <c r="A935" s="503"/>
      <c r="B935" s="503"/>
      <c r="C935" s="503"/>
      <c r="D935" s="503"/>
      <c r="E935" s="503"/>
      <c r="F935" s="503"/>
      <c r="G935" s="503"/>
      <c r="H935" s="503"/>
      <c r="I935" s="503"/>
      <c r="J935" s="503"/>
      <c r="K935" s="503"/>
      <c r="L935" s="503"/>
      <c r="M935" s="503"/>
      <c r="N935" s="503"/>
      <c r="O935" s="503"/>
      <c r="P935" s="503"/>
      <c r="Q935" s="503"/>
      <c r="R935" s="503"/>
      <c r="S935" s="503"/>
      <c r="T935" s="503"/>
      <c r="U935" s="503"/>
      <c r="V935" s="503"/>
      <c r="W935" s="503"/>
      <c r="X935" s="503"/>
      <c r="Y935" s="503"/>
      <c r="Z935" s="503"/>
    </row>
    <row r="936" spans="1:26" ht="13.5" customHeight="1">
      <c r="A936" s="503"/>
      <c r="B936" s="503"/>
      <c r="C936" s="503"/>
      <c r="D936" s="503"/>
      <c r="E936" s="503"/>
      <c r="F936" s="503"/>
      <c r="G936" s="503"/>
      <c r="H936" s="503"/>
      <c r="I936" s="503"/>
      <c r="J936" s="503"/>
      <c r="K936" s="503"/>
      <c r="L936" s="503"/>
      <c r="M936" s="503"/>
      <c r="N936" s="503"/>
      <c r="O936" s="503"/>
      <c r="P936" s="503"/>
      <c r="Q936" s="503"/>
      <c r="R936" s="503"/>
      <c r="S936" s="503"/>
      <c r="T936" s="503"/>
      <c r="U936" s="503"/>
      <c r="V936" s="503"/>
      <c r="W936" s="503"/>
      <c r="X936" s="503"/>
      <c r="Y936" s="503"/>
      <c r="Z936" s="503"/>
    </row>
    <row r="937" spans="1:26" ht="13.5" customHeight="1">
      <c r="A937" s="503"/>
      <c r="B937" s="503"/>
      <c r="C937" s="503"/>
      <c r="D937" s="503"/>
      <c r="E937" s="503"/>
      <c r="F937" s="503"/>
      <c r="G937" s="503"/>
      <c r="H937" s="503"/>
      <c r="I937" s="503"/>
      <c r="J937" s="503"/>
      <c r="K937" s="503"/>
      <c r="L937" s="503"/>
      <c r="M937" s="503"/>
      <c r="N937" s="503"/>
      <c r="O937" s="503"/>
      <c r="P937" s="503"/>
      <c r="Q937" s="503"/>
      <c r="R937" s="503"/>
      <c r="S937" s="503"/>
      <c r="T937" s="503"/>
      <c r="U937" s="503"/>
      <c r="V937" s="503"/>
      <c r="W937" s="503"/>
      <c r="X937" s="503"/>
      <c r="Y937" s="503"/>
      <c r="Z937" s="503"/>
    </row>
    <row r="938" spans="1:26" ht="13.5" customHeight="1">
      <c r="A938" s="503"/>
      <c r="B938" s="503"/>
      <c r="C938" s="503"/>
      <c r="D938" s="503"/>
      <c r="E938" s="503"/>
      <c r="F938" s="503"/>
      <c r="G938" s="503"/>
      <c r="H938" s="503"/>
      <c r="I938" s="503"/>
      <c r="J938" s="503"/>
      <c r="K938" s="503"/>
      <c r="L938" s="503"/>
      <c r="M938" s="503"/>
      <c r="N938" s="503"/>
      <c r="O938" s="503"/>
      <c r="P938" s="503"/>
      <c r="Q938" s="503"/>
      <c r="R938" s="503"/>
      <c r="S938" s="503"/>
      <c r="T938" s="503"/>
      <c r="U938" s="503"/>
      <c r="V938" s="503"/>
      <c r="W938" s="503"/>
      <c r="X938" s="503"/>
      <c r="Y938" s="503"/>
      <c r="Z938" s="503"/>
    </row>
    <row r="939" spans="1:26" ht="13.5" customHeight="1">
      <c r="A939" s="503"/>
      <c r="B939" s="503"/>
      <c r="C939" s="503"/>
      <c r="D939" s="503"/>
      <c r="E939" s="503"/>
      <c r="F939" s="503"/>
      <c r="G939" s="503"/>
      <c r="H939" s="503"/>
      <c r="I939" s="503"/>
      <c r="J939" s="503"/>
      <c r="K939" s="503"/>
      <c r="L939" s="503"/>
      <c r="M939" s="503"/>
      <c r="N939" s="503"/>
      <c r="O939" s="503"/>
      <c r="P939" s="503"/>
      <c r="Q939" s="503"/>
      <c r="R939" s="503"/>
      <c r="S939" s="503"/>
      <c r="T939" s="503"/>
      <c r="U939" s="503"/>
      <c r="V939" s="503"/>
      <c r="W939" s="503"/>
      <c r="X939" s="503"/>
      <c r="Y939" s="503"/>
      <c r="Z939" s="503"/>
    </row>
    <row r="940" spans="1:26" ht="13.5" customHeight="1">
      <c r="A940" s="503"/>
      <c r="B940" s="503"/>
      <c r="C940" s="503"/>
      <c r="D940" s="503"/>
      <c r="E940" s="503"/>
      <c r="F940" s="503"/>
      <c r="G940" s="503"/>
      <c r="H940" s="503"/>
      <c r="I940" s="503"/>
      <c r="J940" s="503"/>
      <c r="K940" s="503"/>
      <c r="L940" s="503"/>
      <c r="M940" s="503"/>
      <c r="N940" s="503"/>
      <c r="O940" s="503"/>
      <c r="P940" s="503"/>
      <c r="Q940" s="503"/>
      <c r="R940" s="503"/>
      <c r="S940" s="503"/>
      <c r="T940" s="503"/>
      <c r="U940" s="503"/>
      <c r="V940" s="503"/>
      <c r="W940" s="503"/>
      <c r="X940" s="503"/>
      <c r="Y940" s="503"/>
      <c r="Z940" s="503"/>
    </row>
    <row r="941" spans="1:26" ht="13.5" customHeight="1">
      <c r="A941" s="503"/>
      <c r="B941" s="503"/>
      <c r="C941" s="503"/>
      <c r="D941" s="503"/>
      <c r="E941" s="503"/>
      <c r="F941" s="503"/>
      <c r="G941" s="503"/>
      <c r="H941" s="503"/>
      <c r="I941" s="503"/>
      <c r="J941" s="503"/>
      <c r="K941" s="503"/>
      <c r="L941" s="503"/>
      <c r="M941" s="503"/>
      <c r="N941" s="503"/>
      <c r="O941" s="503"/>
      <c r="P941" s="503"/>
      <c r="Q941" s="503"/>
      <c r="R941" s="503"/>
      <c r="S941" s="503"/>
      <c r="T941" s="503"/>
      <c r="U941" s="503"/>
      <c r="V941" s="503"/>
      <c r="W941" s="503"/>
      <c r="X941" s="503"/>
      <c r="Y941" s="503"/>
      <c r="Z941" s="503"/>
    </row>
    <row r="942" spans="1:26" ht="13.5" customHeight="1">
      <c r="A942" s="503"/>
      <c r="B942" s="503"/>
      <c r="C942" s="503"/>
      <c r="D942" s="503"/>
      <c r="E942" s="503"/>
      <c r="F942" s="503"/>
      <c r="G942" s="503"/>
      <c r="H942" s="503"/>
      <c r="I942" s="503"/>
      <c r="J942" s="503"/>
      <c r="K942" s="503"/>
      <c r="L942" s="503"/>
      <c r="M942" s="503"/>
      <c r="N942" s="503"/>
      <c r="O942" s="503"/>
      <c r="P942" s="503"/>
      <c r="Q942" s="503"/>
      <c r="R942" s="503"/>
      <c r="S942" s="503"/>
      <c r="T942" s="503"/>
      <c r="U942" s="503"/>
      <c r="V942" s="503"/>
      <c r="W942" s="503"/>
      <c r="X942" s="503"/>
      <c r="Y942" s="503"/>
      <c r="Z942" s="503"/>
    </row>
    <row r="943" spans="1:26" ht="13.5" customHeight="1">
      <c r="A943" s="503"/>
      <c r="B943" s="503"/>
      <c r="C943" s="503"/>
      <c r="D943" s="503"/>
      <c r="E943" s="503"/>
      <c r="F943" s="503"/>
      <c r="G943" s="503"/>
      <c r="H943" s="503"/>
      <c r="I943" s="503"/>
      <c r="J943" s="503"/>
      <c r="K943" s="503"/>
      <c r="L943" s="503"/>
      <c r="M943" s="503"/>
      <c r="N943" s="503"/>
      <c r="O943" s="503"/>
      <c r="P943" s="503"/>
      <c r="Q943" s="503"/>
      <c r="R943" s="503"/>
      <c r="S943" s="503"/>
      <c r="T943" s="503"/>
      <c r="U943" s="503"/>
      <c r="V943" s="503"/>
      <c r="W943" s="503"/>
      <c r="X943" s="503"/>
      <c r="Y943" s="503"/>
      <c r="Z943" s="503"/>
    </row>
    <row r="944" spans="1:26" ht="13.5" customHeight="1">
      <c r="A944" s="503"/>
      <c r="B944" s="503"/>
      <c r="C944" s="503"/>
      <c r="D944" s="503"/>
      <c r="E944" s="503"/>
      <c r="F944" s="503"/>
      <c r="G944" s="503"/>
      <c r="H944" s="503"/>
      <c r="I944" s="503"/>
      <c r="J944" s="503"/>
      <c r="K944" s="503"/>
      <c r="L944" s="503"/>
      <c r="M944" s="503"/>
      <c r="N944" s="503"/>
      <c r="O944" s="503"/>
      <c r="P944" s="503"/>
      <c r="Q944" s="503"/>
      <c r="R944" s="503"/>
      <c r="S944" s="503"/>
      <c r="T944" s="503"/>
      <c r="U944" s="503"/>
      <c r="V944" s="503"/>
      <c r="W944" s="503"/>
      <c r="X944" s="503"/>
      <c r="Y944" s="503"/>
      <c r="Z944" s="503"/>
    </row>
    <row r="945" spans="1:26" ht="13.5" customHeight="1">
      <c r="A945" s="503"/>
      <c r="B945" s="503"/>
      <c r="C945" s="503"/>
      <c r="D945" s="503"/>
      <c r="E945" s="503"/>
      <c r="F945" s="503"/>
      <c r="G945" s="503"/>
      <c r="H945" s="503"/>
      <c r="I945" s="503"/>
      <c r="J945" s="503"/>
      <c r="K945" s="503"/>
      <c r="L945" s="503"/>
      <c r="M945" s="503"/>
      <c r="N945" s="503"/>
      <c r="O945" s="503"/>
      <c r="P945" s="503"/>
      <c r="Q945" s="503"/>
      <c r="R945" s="503"/>
      <c r="S945" s="503"/>
      <c r="T945" s="503"/>
      <c r="U945" s="503"/>
      <c r="V945" s="503"/>
      <c r="W945" s="503"/>
      <c r="X945" s="503"/>
      <c r="Y945" s="503"/>
      <c r="Z945" s="503"/>
    </row>
    <row r="946" spans="1:26" ht="13.5" customHeight="1">
      <c r="A946" s="503"/>
      <c r="B946" s="503"/>
      <c r="C946" s="503"/>
      <c r="D946" s="503"/>
      <c r="E946" s="503"/>
      <c r="F946" s="503"/>
      <c r="G946" s="503"/>
      <c r="H946" s="503"/>
      <c r="I946" s="503"/>
      <c r="J946" s="503"/>
      <c r="K946" s="503"/>
      <c r="L946" s="503"/>
      <c r="M946" s="503"/>
      <c r="N946" s="503"/>
      <c r="O946" s="503"/>
      <c r="P946" s="503"/>
      <c r="Q946" s="503"/>
      <c r="R946" s="503"/>
      <c r="S946" s="503"/>
      <c r="T946" s="503"/>
      <c r="U946" s="503"/>
      <c r="V946" s="503"/>
      <c r="W946" s="503"/>
      <c r="X946" s="503"/>
      <c r="Y946" s="503"/>
      <c r="Z946" s="503"/>
    </row>
    <row r="947" spans="1:26" ht="13.5" customHeight="1">
      <c r="A947" s="503"/>
      <c r="B947" s="503"/>
      <c r="C947" s="503"/>
      <c r="D947" s="503"/>
      <c r="E947" s="503"/>
      <c r="F947" s="503"/>
      <c r="G947" s="503"/>
      <c r="H947" s="503"/>
      <c r="I947" s="503"/>
      <c r="J947" s="503"/>
      <c r="K947" s="503"/>
      <c r="L947" s="503"/>
      <c r="M947" s="503"/>
      <c r="N947" s="503"/>
      <c r="O947" s="503"/>
      <c r="P947" s="503"/>
      <c r="Q947" s="503"/>
      <c r="R947" s="503"/>
      <c r="S947" s="503"/>
      <c r="T947" s="503"/>
      <c r="U947" s="503"/>
      <c r="V947" s="503"/>
      <c r="W947" s="503"/>
      <c r="X947" s="503"/>
      <c r="Y947" s="503"/>
      <c r="Z947" s="503"/>
    </row>
    <row r="948" spans="1:26" ht="13.5" customHeight="1">
      <c r="A948" s="503"/>
      <c r="B948" s="503"/>
      <c r="C948" s="503"/>
      <c r="D948" s="503"/>
      <c r="E948" s="503"/>
      <c r="F948" s="503"/>
      <c r="G948" s="503"/>
      <c r="H948" s="503"/>
      <c r="I948" s="503"/>
      <c r="J948" s="503"/>
      <c r="K948" s="503"/>
      <c r="L948" s="503"/>
      <c r="M948" s="503"/>
      <c r="N948" s="503"/>
      <c r="O948" s="503"/>
      <c r="P948" s="503"/>
      <c r="Q948" s="503"/>
      <c r="R948" s="503"/>
      <c r="S948" s="503"/>
      <c r="T948" s="503"/>
      <c r="U948" s="503"/>
      <c r="V948" s="503"/>
      <c r="W948" s="503"/>
      <c r="X948" s="503"/>
      <c r="Y948" s="503"/>
      <c r="Z948" s="503"/>
    </row>
    <row r="949" spans="1:26" ht="13.5" customHeight="1">
      <c r="A949" s="503"/>
      <c r="B949" s="503"/>
      <c r="C949" s="503"/>
      <c r="D949" s="503"/>
      <c r="E949" s="503"/>
      <c r="F949" s="503"/>
      <c r="G949" s="503"/>
      <c r="H949" s="503"/>
      <c r="I949" s="503"/>
      <c r="J949" s="503"/>
      <c r="K949" s="503"/>
      <c r="L949" s="503"/>
      <c r="M949" s="503"/>
      <c r="N949" s="503"/>
      <c r="O949" s="503"/>
      <c r="P949" s="503"/>
      <c r="Q949" s="503"/>
      <c r="R949" s="503"/>
      <c r="S949" s="503"/>
      <c r="T949" s="503"/>
      <c r="U949" s="503"/>
      <c r="V949" s="503"/>
      <c r="W949" s="503"/>
      <c r="X949" s="503"/>
      <c r="Y949" s="503"/>
      <c r="Z949" s="503"/>
    </row>
    <row r="950" spans="1:26" ht="13.5" customHeight="1">
      <c r="A950" s="503"/>
      <c r="B950" s="503"/>
      <c r="C950" s="503"/>
      <c r="D950" s="503"/>
      <c r="E950" s="503"/>
      <c r="F950" s="503"/>
      <c r="G950" s="503"/>
      <c r="H950" s="503"/>
      <c r="I950" s="503"/>
      <c r="J950" s="503"/>
      <c r="K950" s="503"/>
      <c r="L950" s="503"/>
      <c r="M950" s="503"/>
      <c r="N950" s="503"/>
      <c r="O950" s="503"/>
      <c r="P950" s="503"/>
      <c r="Q950" s="503"/>
      <c r="R950" s="503"/>
      <c r="S950" s="503"/>
      <c r="T950" s="503"/>
      <c r="U950" s="503"/>
      <c r="V950" s="503"/>
      <c r="W950" s="503"/>
      <c r="X950" s="503"/>
      <c r="Y950" s="503"/>
      <c r="Z950" s="503"/>
    </row>
    <row r="951" spans="1:26" ht="13.5" customHeight="1">
      <c r="A951" s="503"/>
      <c r="B951" s="503"/>
      <c r="C951" s="503"/>
      <c r="D951" s="503"/>
      <c r="E951" s="503"/>
      <c r="F951" s="503"/>
      <c r="G951" s="503"/>
      <c r="H951" s="503"/>
      <c r="I951" s="503"/>
      <c r="J951" s="503"/>
      <c r="K951" s="503"/>
      <c r="L951" s="503"/>
      <c r="M951" s="503"/>
      <c r="N951" s="503"/>
      <c r="O951" s="503"/>
      <c r="P951" s="503"/>
      <c r="Q951" s="503"/>
      <c r="R951" s="503"/>
      <c r="S951" s="503"/>
      <c r="T951" s="503"/>
      <c r="U951" s="503"/>
      <c r="V951" s="503"/>
      <c r="W951" s="503"/>
      <c r="X951" s="503"/>
      <c r="Y951" s="503"/>
      <c r="Z951" s="503"/>
    </row>
    <row r="952" spans="1:26" ht="13.5" customHeight="1">
      <c r="A952" s="503"/>
      <c r="B952" s="503"/>
      <c r="C952" s="503"/>
      <c r="D952" s="503"/>
      <c r="E952" s="503"/>
      <c r="F952" s="503"/>
      <c r="G952" s="503"/>
      <c r="H952" s="503"/>
      <c r="I952" s="503"/>
      <c r="J952" s="503"/>
      <c r="K952" s="503"/>
      <c r="L952" s="503"/>
      <c r="M952" s="503"/>
      <c r="N952" s="503"/>
      <c r="O952" s="503"/>
      <c r="P952" s="503"/>
      <c r="Q952" s="503"/>
      <c r="R952" s="503"/>
      <c r="S952" s="503"/>
      <c r="T952" s="503"/>
      <c r="U952" s="503"/>
      <c r="V952" s="503"/>
      <c r="W952" s="503"/>
      <c r="X952" s="503"/>
      <c r="Y952" s="503"/>
      <c r="Z952" s="503"/>
    </row>
    <row r="953" spans="1:26" ht="13.5" customHeight="1">
      <c r="A953" s="503"/>
      <c r="B953" s="503"/>
      <c r="C953" s="503"/>
      <c r="D953" s="503"/>
      <c r="E953" s="503"/>
      <c r="F953" s="503"/>
      <c r="G953" s="503"/>
      <c r="H953" s="503"/>
      <c r="I953" s="503"/>
      <c r="J953" s="503"/>
      <c r="K953" s="503"/>
      <c r="L953" s="503"/>
      <c r="M953" s="503"/>
      <c r="N953" s="503"/>
      <c r="O953" s="503"/>
      <c r="P953" s="503"/>
      <c r="Q953" s="503"/>
      <c r="R953" s="503"/>
      <c r="S953" s="503"/>
      <c r="T953" s="503"/>
      <c r="U953" s="503"/>
      <c r="V953" s="503"/>
      <c r="W953" s="503"/>
      <c r="X953" s="503"/>
      <c r="Y953" s="503"/>
      <c r="Z953" s="503"/>
    </row>
    <row r="954" spans="1:26" ht="13.5" customHeight="1">
      <c r="A954" s="503"/>
      <c r="B954" s="503"/>
      <c r="C954" s="503"/>
      <c r="D954" s="503"/>
      <c r="E954" s="503"/>
      <c r="F954" s="503"/>
      <c r="G954" s="503"/>
      <c r="H954" s="503"/>
      <c r="I954" s="503"/>
      <c r="J954" s="503"/>
      <c r="K954" s="503"/>
      <c r="L954" s="503"/>
      <c r="M954" s="503"/>
      <c r="N954" s="503"/>
      <c r="O954" s="503"/>
      <c r="P954" s="503"/>
      <c r="Q954" s="503"/>
      <c r="R954" s="503"/>
      <c r="S954" s="503"/>
      <c r="T954" s="503"/>
      <c r="U954" s="503"/>
      <c r="V954" s="503"/>
      <c r="W954" s="503"/>
      <c r="X954" s="503"/>
      <c r="Y954" s="503"/>
      <c r="Z954" s="503"/>
    </row>
    <row r="955" spans="1:26" ht="13.5" customHeight="1">
      <c r="A955" s="503"/>
      <c r="B955" s="503"/>
      <c r="C955" s="503"/>
      <c r="D955" s="503"/>
      <c r="E955" s="503"/>
      <c r="F955" s="503"/>
      <c r="G955" s="503"/>
      <c r="H955" s="503"/>
      <c r="I955" s="503"/>
      <c r="J955" s="503"/>
      <c r="K955" s="503"/>
      <c r="L955" s="503"/>
      <c r="M955" s="503"/>
      <c r="N955" s="503"/>
      <c r="O955" s="503"/>
      <c r="P955" s="503"/>
      <c r="Q955" s="503"/>
      <c r="R955" s="503"/>
      <c r="S955" s="503"/>
      <c r="T955" s="503"/>
      <c r="U955" s="503"/>
      <c r="V955" s="503"/>
      <c r="W955" s="503"/>
      <c r="X955" s="503"/>
      <c r="Y955" s="503"/>
      <c r="Z955" s="503"/>
    </row>
    <row r="956" spans="1:26" ht="13.5" customHeight="1">
      <c r="A956" s="503"/>
      <c r="B956" s="503"/>
      <c r="C956" s="503"/>
      <c r="D956" s="503"/>
      <c r="E956" s="503"/>
      <c r="F956" s="503"/>
      <c r="G956" s="503"/>
      <c r="H956" s="503"/>
      <c r="I956" s="503"/>
      <c r="J956" s="503"/>
      <c r="K956" s="503"/>
      <c r="L956" s="503"/>
      <c r="M956" s="503"/>
      <c r="N956" s="503"/>
      <c r="O956" s="503"/>
      <c r="P956" s="503"/>
      <c r="Q956" s="503"/>
      <c r="R956" s="503"/>
      <c r="S956" s="503"/>
      <c r="T956" s="503"/>
      <c r="U956" s="503"/>
      <c r="V956" s="503"/>
      <c r="W956" s="503"/>
      <c r="X956" s="503"/>
      <c r="Y956" s="503"/>
      <c r="Z956" s="503"/>
    </row>
    <row r="957" spans="1:26" ht="13.5" customHeight="1">
      <c r="A957" s="503"/>
      <c r="B957" s="503"/>
      <c r="C957" s="503"/>
      <c r="D957" s="503"/>
      <c r="E957" s="503"/>
      <c r="F957" s="503"/>
      <c r="G957" s="503"/>
      <c r="H957" s="503"/>
      <c r="I957" s="503"/>
      <c r="J957" s="503"/>
      <c r="K957" s="503"/>
      <c r="L957" s="503"/>
      <c r="M957" s="503"/>
      <c r="N957" s="503"/>
      <c r="O957" s="503"/>
      <c r="P957" s="503"/>
      <c r="Q957" s="503"/>
      <c r="R957" s="503"/>
      <c r="S957" s="503"/>
      <c r="T957" s="503"/>
      <c r="U957" s="503"/>
      <c r="V957" s="503"/>
      <c r="W957" s="503"/>
      <c r="X957" s="503"/>
      <c r="Y957" s="503"/>
      <c r="Z957" s="503"/>
    </row>
    <row r="958" spans="1:26" ht="13.5" customHeight="1">
      <c r="A958" s="503"/>
      <c r="B958" s="503"/>
      <c r="C958" s="503"/>
      <c r="D958" s="503"/>
      <c r="E958" s="503"/>
      <c r="F958" s="503"/>
      <c r="G958" s="503"/>
      <c r="H958" s="503"/>
      <c r="I958" s="503"/>
      <c r="J958" s="503"/>
      <c r="K958" s="503"/>
      <c r="L958" s="503"/>
      <c r="M958" s="503"/>
      <c r="N958" s="503"/>
      <c r="O958" s="503"/>
      <c r="P958" s="503"/>
      <c r="Q958" s="503"/>
      <c r="R958" s="503"/>
      <c r="S958" s="503"/>
      <c r="T958" s="503"/>
      <c r="U958" s="503"/>
      <c r="V958" s="503"/>
      <c r="W958" s="503"/>
      <c r="X958" s="503"/>
      <c r="Y958" s="503"/>
      <c r="Z958" s="503"/>
    </row>
    <row r="959" spans="1:26" ht="13.5" customHeight="1">
      <c r="A959" s="503"/>
      <c r="B959" s="503"/>
      <c r="C959" s="503"/>
      <c r="D959" s="503"/>
      <c r="E959" s="503"/>
      <c r="F959" s="503"/>
      <c r="G959" s="503"/>
      <c r="H959" s="503"/>
      <c r="I959" s="503"/>
      <c r="J959" s="503"/>
      <c r="K959" s="503"/>
      <c r="L959" s="503"/>
      <c r="M959" s="503"/>
      <c r="N959" s="503"/>
      <c r="O959" s="503"/>
      <c r="P959" s="503"/>
      <c r="Q959" s="503"/>
      <c r="R959" s="503"/>
      <c r="S959" s="503"/>
      <c r="T959" s="503"/>
      <c r="U959" s="503"/>
      <c r="V959" s="503"/>
      <c r="W959" s="503"/>
      <c r="X959" s="503"/>
      <c r="Y959" s="503"/>
      <c r="Z959" s="503"/>
    </row>
    <row r="960" spans="1:26" ht="13.5" customHeight="1">
      <c r="A960" s="503"/>
      <c r="B960" s="503"/>
      <c r="C960" s="503"/>
      <c r="D960" s="503"/>
      <c r="E960" s="503"/>
      <c r="F960" s="503"/>
      <c r="G960" s="503"/>
      <c r="H960" s="503"/>
      <c r="I960" s="503"/>
      <c r="J960" s="503"/>
      <c r="K960" s="503"/>
      <c r="L960" s="503"/>
      <c r="M960" s="503"/>
      <c r="N960" s="503"/>
      <c r="O960" s="503"/>
      <c r="P960" s="503"/>
      <c r="Q960" s="503"/>
      <c r="R960" s="503"/>
      <c r="S960" s="503"/>
      <c r="T960" s="503"/>
      <c r="U960" s="503"/>
      <c r="V960" s="503"/>
      <c r="W960" s="503"/>
      <c r="X960" s="503"/>
      <c r="Y960" s="503"/>
      <c r="Z960" s="503"/>
    </row>
    <row r="961" spans="1:26" ht="13.5" customHeight="1">
      <c r="A961" s="503"/>
      <c r="B961" s="503"/>
      <c r="C961" s="503"/>
      <c r="D961" s="503"/>
      <c r="E961" s="503"/>
      <c r="F961" s="503"/>
      <c r="G961" s="503"/>
      <c r="H961" s="503"/>
      <c r="I961" s="503"/>
      <c r="J961" s="503"/>
      <c r="K961" s="503"/>
      <c r="L961" s="503"/>
      <c r="M961" s="503"/>
      <c r="N961" s="503"/>
      <c r="O961" s="503"/>
      <c r="P961" s="503"/>
      <c r="Q961" s="503"/>
      <c r="R961" s="503"/>
      <c r="S961" s="503"/>
      <c r="T961" s="503"/>
      <c r="U961" s="503"/>
      <c r="V961" s="503"/>
      <c r="W961" s="503"/>
      <c r="X961" s="503"/>
      <c r="Y961" s="503"/>
      <c r="Z961" s="503"/>
    </row>
    <row r="962" spans="1:26" ht="13.5" customHeight="1">
      <c r="A962" s="503"/>
      <c r="B962" s="503"/>
      <c r="C962" s="503"/>
      <c r="D962" s="503"/>
      <c r="E962" s="503"/>
      <c r="F962" s="503"/>
      <c r="G962" s="503"/>
      <c r="H962" s="503"/>
      <c r="I962" s="503"/>
      <c r="J962" s="503"/>
      <c r="K962" s="503"/>
      <c r="L962" s="503"/>
      <c r="M962" s="503"/>
      <c r="N962" s="503"/>
      <c r="O962" s="503"/>
      <c r="P962" s="503"/>
      <c r="Q962" s="503"/>
      <c r="R962" s="503"/>
      <c r="S962" s="503"/>
      <c r="T962" s="503"/>
      <c r="U962" s="503"/>
      <c r="V962" s="503"/>
      <c r="W962" s="503"/>
      <c r="X962" s="503"/>
      <c r="Y962" s="503"/>
      <c r="Z962" s="503"/>
    </row>
    <row r="963" spans="1:26" ht="13.5" customHeight="1">
      <c r="A963" s="503"/>
      <c r="B963" s="503"/>
      <c r="C963" s="503"/>
      <c r="D963" s="503"/>
      <c r="E963" s="503"/>
      <c r="F963" s="503"/>
      <c r="G963" s="503"/>
      <c r="H963" s="503"/>
      <c r="I963" s="503"/>
      <c r="J963" s="503"/>
      <c r="K963" s="503"/>
      <c r="L963" s="503"/>
      <c r="M963" s="503"/>
      <c r="N963" s="503"/>
      <c r="O963" s="503"/>
      <c r="P963" s="503"/>
      <c r="Q963" s="503"/>
      <c r="R963" s="503"/>
      <c r="S963" s="503"/>
      <c r="T963" s="503"/>
      <c r="U963" s="503"/>
      <c r="V963" s="503"/>
      <c r="W963" s="503"/>
      <c r="X963" s="503"/>
      <c r="Y963" s="503"/>
      <c r="Z963" s="503"/>
    </row>
    <row r="964" spans="1:26" ht="13.5" customHeight="1">
      <c r="A964" s="503"/>
      <c r="B964" s="503"/>
      <c r="C964" s="503"/>
      <c r="D964" s="503"/>
      <c r="E964" s="503"/>
      <c r="F964" s="503"/>
      <c r="G964" s="503"/>
      <c r="H964" s="503"/>
      <c r="I964" s="503"/>
      <c r="J964" s="503"/>
      <c r="K964" s="503"/>
      <c r="L964" s="503"/>
      <c r="M964" s="503"/>
      <c r="N964" s="503"/>
      <c r="O964" s="503"/>
      <c r="P964" s="503"/>
      <c r="Q964" s="503"/>
      <c r="R964" s="503"/>
      <c r="S964" s="503"/>
      <c r="T964" s="503"/>
      <c r="U964" s="503"/>
      <c r="V964" s="503"/>
      <c r="W964" s="503"/>
      <c r="X964" s="503"/>
      <c r="Y964" s="503"/>
      <c r="Z964" s="503"/>
    </row>
    <row r="965" spans="1:26" ht="13.5" customHeight="1">
      <c r="A965" s="503"/>
      <c r="B965" s="503"/>
      <c r="C965" s="503"/>
      <c r="D965" s="503"/>
      <c r="E965" s="503"/>
      <c r="F965" s="503"/>
      <c r="G965" s="503"/>
      <c r="H965" s="503"/>
      <c r="I965" s="503"/>
      <c r="J965" s="503"/>
      <c r="K965" s="503"/>
      <c r="L965" s="503"/>
      <c r="M965" s="503"/>
      <c r="N965" s="503"/>
      <c r="O965" s="503"/>
      <c r="P965" s="503"/>
      <c r="Q965" s="503"/>
      <c r="R965" s="503"/>
      <c r="S965" s="503"/>
      <c r="T965" s="503"/>
      <c r="U965" s="503"/>
      <c r="V965" s="503"/>
      <c r="W965" s="503"/>
      <c r="X965" s="503"/>
      <c r="Y965" s="503"/>
      <c r="Z965" s="503"/>
    </row>
    <row r="966" spans="1:26" ht="13.5" customHeight="1">
      <c r="A966" s="503"/>
      <c r="B966" s="503"/>
      <c r="C966" s="503"/>
      <c r="D966" s="503"/>
      <c r="E966" s="503"/>
      <c r="F966" s="503"/>
      <c r="G966" s="503"/>
      <c r="H966" s="503"/>
      <c r="I966" s="503"/>
      <c r="J966" s="503"/>
      <c r="K966" s="503"/>
      <c r="L966" s="503"/>
      <c r="M966" s="503"/>
      <c r="N966" s="503"/>
      <c r="O966" s="503"/>
      <c r="P966" s="503"/>
      <c r="Q966" s="503"/>
      <c r="R966" s="503"/>
      <c r="S966" s="503"/>
      <c r="T966" s="503"/>
      <c r="U966" s="503"/>
      <c r="V966" s="503"/>
      <c r="W966" s="503"/>
      <c r="X966" s="503"/>
      <c r="Y966" s="503"/>
      <c r="Z966" s="503"/>
    </row>
    <row r="967" spans="1:26" ht="13.5" customHeight="1">
      <c r="A967" s="503"/>
      <c r="B967" s="503"/>
      <c r="C967" s="503"/>
      <c r="D967" s="503"/>
      <c r="E967" s="503"/>
      <c r="F967" s="503"/>
      <c r="G967" s="503"/>
      <c r="H967" s="503"/>
      <c r="I967" s="503"/>
      <c r="J967" s="503"/>
      <c r="K967" s="503"/>
      <c r="L967" s="503"/>
      <c r="M967" s="503"/>
      <c r="N967" s="503"/>
      <c r="O967" s="503"/>
      <c r="P967" s="503"/>
      <c r="Q967" s="503"/>
      <c r="R967" s="503"/>
      <c r="S967" s="503"/>
      <c r="T967" s="503"/>
      <c r="U967" s="503"/>
      <c r="V967" s="503"/>
      <c r="W967" s="503"/>
      <c r="X967" s="503"/>
      <c r="Y967" s="503"/>
      <c r="Z967" s="503"/>
    </row>
    <row r="968" spans="1:26" ht="13.5" customHeight="1">
      <c r="A968" s="503"/>
      <c r="B968" s="503"/>
      <c r="C968" s="503"/>
      <c r="D968" s="503"/>
      <c r="E968" s="503"/>
      <c r="F968" s="503"/>
      <c r="G968" s="503"/>
      <c r="H968" s="503"/>
      <c r="I968" s="503"/>
      <c r="J968" s="503"/>
      <c r="K968" s="503"/>
      <c r="L968" s="503"/>
      <c r="M968" s="503"/>
      <c r="N968" s="503"/>
      <c r="O968" s="503"/>
      <c r="P968" s="503"/>
      <c r="Q968" s="503"/>
      <c r="R968" s="503"/>
      <c r="S968" s="503"/>
      <c r="T968" s="503"/>
      <c r="U968" s="503"/>
      <c r="V968" s="503"/>
      <c r="W968" s="503"/>
      <c r="X968" s="503"/>
      <c r="Y968" s="503"/>
      <c r="Z968" s="503"/>
    </row>
    <row r="969" spans="1:26" ht="13.5" customHeight="1">
      <c r="A969" s="503"/>
      <c r="B969" s="503"/>
      <c r="C969" s="503"/>
      <c r="D969" s="503"/>
      <c r="E969" s="503"/>
      <c r="F969" s="503"/>
      <c r="G969" s="503"/>
      <c r="H969" s="503"/>
      <c r="I969" s="503"/>
      <c r="J969" s="503"/>
      <c r="K969" s="503"/>
      <c r="L969" s="503"/>
      <c r="M969" s="503"/>
      <c r="N969" s="503"/>
      <c r="O969" s="503"/>
      <c r="P969" s="503"/>
      <c r="Q969" s="503"/>
      <c r="R969" s="503"/>
      <c r="S969" s="503"/>
      <c r="T969" s="503"/>
      <c r="U969" s="503"/>
      <c r="V969" s="503"/>
      <c r="W969" s="503"/>
      <c r="X969" s="503"/>
      <c r="Y969" s="503"/>
      <c r="Z969" s="503"/>
    </row>
    <row r="970" spans="1:26" ht="13.5" customHeight="1">
      <c r="A970" s="503"/>
      <c r="B970" s="503"/>
      <c r="C970" s="503"/>
      <c r="D970" s="503"/>
      <c r="E970" s="503"/>
      <c r="F970" s="503"/>
      <c r="G970" s="503"/>
      <c r="H970" s="503"/>
      <c r="I970" s="503"/>
      <c r="J970" s="503"/>
      <c r="K970" s="503"/>
      <c r="L970" s="503"/>
      <c r="M970" s="503"/>
      <c r="N970" s="503"/>
      <c r="O970" s="503"/>
      <c r="P970" s="503"/>
      <c r="Q970" s="503"/>
      <c r="R970" s="503"/>
      <c r="S970" s="503"/>
      <c r="T970" s="503"/>
      <c r="U970" s="503"/>
      <c r="V970" s="503"/>
      <c r="W970" s="503"/>
      <c r="X970" s="503"/>
      <c r="Y970" s="503"/>
      <c r="Z970" s="503"/>
    </row>
    <row r="971" spans="1:26" ht="13.5" customHeight="1">
      <c r="A971" s="503"/>
      <c r="B971" s="503"/>
      <c r="C971" s="503"/>
      <c r="D971" s="503"/>
      <c r="E971" s="503"/>
      <c r="F971" s="503"/>
      <c r="G971" s="503"/>
      <c r="H971" s="503"/>
      <c r="I971" s="503"/>
      <c r="J971" s="503"/>
      <c r="K971" s="503"/>
      <c r="L971" s="503"/>
      <c r="M971" s="503"/>
      <c r="N971" s="503"/>
      <c r="O971" s="503"/>
      <c r="P971" s="503"/>
      <c r="Q971" s="503"/>
      <c r="R971" s="503"/>
      <c r="S971" s="503"/>
      <c r="T971" s="503"/>
      <c r="U971" s="503"/>
      <c r="V971" s="503"/>
      <c r="W971" s="503"/>
      <c r="X971" s="503"/>
      <c r="Y971" s="503"/>
      <c r="Z971" s="503"/>
    </row>
    <row r="972" spans="1:26" ht="13.5" customHeight="1">
      <c r="A972" s="503"/>
      <c r="B972" s="503"/>
      <c r="C972" s="503"/>
      <c r="D972" s="503"/>
      <c r="E972" s="503"/>
      <c r="F972" s="503"/>
      <c r="G972" s="503"/>
      <c r="H972" s="503"/>
      <c r="I972" s="503"/>
      <c r="J972" s="503"/>
      <c r="K972" s="503"/>
      <c r="L972" s="503"/>
      <c r="M972" s="503"/>
      <c r="N972" s="503"/>
      <c r="O972" s="503"/>
      <c r="P972" s="503"/>
      <c r="Q972" s="503"/>
      <c r="R972" s="503"/>
      <c r="S972" s="503"/>
      <c r="T972" s="503"/>
      <c r="U972" s="503"/>
      <c r="V972" s="503"/>
      <c r="W972" s="503"/>
      <c r="X972" s="503"/>
      <c r="Y972" s="503"/>
      <c r="Z972" s="503"/>
    </row>
    <row r="973" spans="1:26" ht="13.5" customHeight="1">
      <c r="A973" s="503"/>
      <c r="B973" s="503"/>
      <c r="C973" s="503"/>
      <c r="D973" s="503"/>
      <c r="E973" s="503"/>
      <c r="F973" s="503"/>
      <c r="G973" s="503"/>
      <c r="H973" s="503"/>
      <c r="I973" s="503"/>
      <c r="J973" s="503"/>
      <c r="K973" s="503"/>
      <c r="L973" s="503"/>
      <c r="M973" s="503"/>
      <c r="N973" s="503"/>
      <c r="O973" s="503"/>
      <c r="P973" s="503"/>
      <c r="Q973" s="503"/>
      <c r="R973" s="503"/>
      <c r="S973" s="503"/>
      <c r="T973" s="503"/>
      <c r="U973" s="503"/>
      <c r="V973" s="503"/>
      <c r="W973" s="503"/>
      <c r="X973" s="503"/>
      <c r="Y973" s="503"/>
      <c r="Z973" s="503"/>
    </row>
    <row r="974" spans="1:26" ht="13.5" customHeight="1">
      <c r="A974" s="503"/>
      <c r="B974" s="503"/>
      <c r="C974" s="503"/>
      <c r="D974" s="503"/>
      <c r="E974" s="503"/>
      <c r="F974" s="503"/>
      <c r="G974" s="503"/>
      <c r="H974" s="503"/>
      <c r="I974" s="503"/>
      <c r="J974" s="503"/>
      <c r="K974" s="503"/>
      <c r="L974" s="503"/>
      <c r="M974" s="503"/>
      <c r="N974" s="503"/>
      <c r="O974" s="503"/>
      <c r="P974" s="503"/>
      <c r="Q974" s="503"/>
      <c r="R974" s="503"/>
      <c r="S974" s="503"/>
      <c r="T974" s="503"/>
      <c r="U974" s="503"/>
      <c r="V974" s="503"/>
      <c r="W974" s="503"/>
      <c r="X974" s="503"/>
      <c r="Y974" s="503"/>
      <c r="Z974" s="503"/>
    </row>
    <row r="975" spans="1:26" ht="13.5" customHeight="1">
      <c r="A975" s="503"/>
      <c r="B975" s="503"/>
      <c r="C975" s="503"/>
      <c r="D975" s="503"/>
      <c r="E975" s="503"/>
      <c r="F975" s="503"/>
      <c r="G975" s="503"/>
      <c r="H975" s="503"/>
      <c r="I975" s="503"/>
      <c r="J975" s="503"/>
      <c r="K975" s="503"/>
      <c r="L975" s="503"/>
      <c r="M975" s="503"/>
      <c r="N975" s="503"/>
      <c r="O975" s="503"/>
      <c r="P975" s="503"/>
      <c r="Q975" s="503"/>
      <c r="R975" s="503"/>
      <c r="S975" s="503"/>
      <c r="T975" s="503"/>
      <c r="U975" s="503"/>
      <c r="V975" s="503"/>
      <c r="W975" s="503"/>
      <c r="X975" s="503"/>
      <c r="Y975" s="503"/>
      <c r="Z975" s="503"/>
    </row>
    <row r="976" spans="1:26" ht="13.5" customHeight="1">
      <c r="A976" s="503"/>
      <c r="B976" s="503"/>
      <c r="C976" s="503"/>
      <c r="D976" s="503"/>
      <c r="E976" s="503"/>
      <c r="F976" s="503"/>
      <c r="G976" s="503"/>
      <c r="H976" s="503"/>
      <c r="I976" s="503"/>
      <c r="J976" s="503"/>
      <c r="K976" s="503"/>
      <c r="L976" s="503"/>
      <c r="M976" s="503"/>
      <c r="N976" s="503"/>
      <c r="O976" s="503"/>
      <c r="P976" s="503"/>
      <c r="Q976" s="503"/>
      <c r="R976" s="503"/>
      <c r="S976" s="503"/>
      <c r="T976" s="503"/>
      <c r="U976" s="503"/>
      <c r="V976" s="503"/>
      <c r="W976" s="503"/>
      <c r="X976" s="503"/>
      <c r="Y976" s="503"/>
      <c r="Z976" s="503"/>
    </row>
    <row r="977" spans="1:26" ht="13.5" customHeight="1">
      <c r="A977" s="503"/>
      <c r="B977" s="503"/>
      <c r="C977" s="503"/>
      <c r="D977" s="503"/>
      <c r="E977" s="503"/>
      <c r="F977" s="503"/>
      <c r="G977" s="503"/>
      <c r="H977" s="503"/>
      <c r="I977" s="503"/>
      <c r="J977" s="503"/>
      <c r="K977" s="503"/>
      <c r="L977" s="503"/>
      <c r="M977" s="503"/>
      <c r="N977" s="503"/>
      <c r="O977" s="503"/>
      <c r="P977" s="503"/>
      <c r="Q977" s="503"/>
      <c r="R977" s="503"/>
      <c r="S977" s="503"/>
      <c r="T977" s="503"/>
      <c r="U977" s="503"/>
      <c r="V977" s="503"/>
      <c r="W977" s="503"/>
      <c r="X977" s="503"/>
      <c r="Y977" s="503"/>
      <c r="Z977" s="503"/>
    </row>
    <row r="978" spans="1:26" ht="13.5" customHeight="1">
      <c r="A978" s="503"/>
      <c r="B978" s="503"/>
      <c r="C978" s="503"/>
      <c r="D978" s="503"/>
      <c r="E978" s="503"/>
      <c r="F978" s="503"/>
      <c r="G978" s="503"/>
      <c r="H978" s="503"/>
      <c r="I978" s="503"/>
      <c r="J978" s="503"/>
      <c r="K978" s="503"/>
      <c r="L978" s="503"/>
      <c r="M978" s="503"/>
      <c r="N978" s="503"/>
      <c r="O978" s="503"/>
      <c r="P978" s="503"/>
      <c r="Q978" s="503"/>
      <c r="R978" s="503"/>
      <c r="S978" s="503"/>
      <c r="T978" s="503"/>
      <c r="U978" s="503"/>
      <c r="V978" s="503"/>
      <c r="W978" s="503"/>
      <c r="X978" s="503"/>
      <c r="Y978" s="503"/>
      <c r="Z978" s="503"/>
    </row>
    <row r="979" spans="1:26" ht="13.5" customHeight="1">
      <c r="A979" s="503"/>
      <c r="B979" s="503"/>
      <c r="C979" s="503"/>
      <c r="D979" s="503"/>
      <c r="E979" s="503"/>
      <c r="F979" s="503"/>
      <c r="G979" s="503"/>
      <c r="H979" s="503"/>
      <c r="I979" s="503"/>
      <c r="J979" s="503"/>
      <c r="K979" s="503"/>
      <c r="L979" s="503"/>
      <c r="M979" s="503"/>
      <c r="N979" s="503"/>
      <c r="O979" s="503"/>
      <c r="P979" s="503"/>
      <c r="Q979" s="503"/>
      <c r="R979" s="503"/>
      <c r="S979" s="503"/>
      <c r="T979" s="503"/>
      <c r="U979" s="503"/>
      <c r="V979" s="503"/>
      <c r="W979" s="503"/>
      <c r="X979" s="503"/>
      <c r="Y979" s="503"/>
      <c r="Z979" s="503"/>
    </row>
    <row r="980" spans="1:26" ht="13.5" customHeight="1">
      <c r="A980" s="503"/>
      <c r="B980" s="503"/>
      <c r="C980" s="503"/>
      <c r="D980" s="503"/>
      <c r="E980" s="503"/>
      <c r="F980" s="503"/>
      <c r="G980" s="503"/>
      <c r="H980" s="503"/>
      <c r="I980" s="503"/>
      <c r="J980" s="503"/>
      <c r="K980" s="503"/>
      <c r="L980" s="503"/>
      <c r="M980" s="503"/>
      <c r="N980" s="503"/>
      <c r="O980" s="503"/>
      <c r="P980" s="503"/>
      <c r="Q980" s="503"/>
      <c r="R980" s="503"/>
      <c r="S980" s="503"/>
      <c r="T980" s="503"/>
      <c r="U980" s="503"/>
      <c r="V980" s="503"/>
      <c r="W980" s="503"/>
      <c r="X980" s="503"/>
      <c r="Y980" s="503"/>
      <c r="Z980" s="503"/>
    </row>
    <row r="981" spans="1:26" ht="13.5" customHeight="1">
      <c r="A981" s="503"/>
      <c r="B981" s="503"/>
      <c r="C981" s="503"/>
      <c r="D981" s="503"/>
      <c r="E981" s="503"/>
      <c r="F981" s="503"/>
      <c r="G981" s="503"/>
      <c r="H981" s="503"/>
      <c r="I981" s="503"/>
      <c r="J981" s="503"/>
      <c r="K981" s="503"/>
      <c r="L981" s="503"/>
      <c r="M981" s="503"/>
      <c r="N981" s="503"/>
      <c r="O981" s="503"/>
      <c r="P981" s="503"/>
      <c r="Q981" s="503"/>
      <c r="R981" s="503"/>
      <c r="S981" s="503"/>
      <c r="T981" s="503"/>
      <c r="U981" s="503"/>
      <c r="V981" s="503"/>
      <c r="W981" s="503"/>
      <c r="X981" s="503"/>
      <c r="Y981" s="503"/>
      <c r="Z981" s="503"/>
    </row>
    <row r="982" spans="1:26" ht="13.5" customHeight="1">
      <c r="A982" s="503"/>
      <c r="B982" s="503"/>
      <c r="C982" s="503"/>
      <c r="D982" s="503"/>
      <c r="E982" s="503"/>
      <c r="F982" s="503"/>
      <c r="G982" s="503"/>
      <c r="H982" s="503"/>
      <c r="I982" s="503"/>
      <c r="J982" s="503"/>
      <c r="K982" s="503"/>
      <c r="L982" s="503"/>
      <c r="M982" s="503"/>
      <c r="N982" s="503"/>
      <c r="O982" s="503"/>
      <c r="P982" s="503"/>
      <c r="Q982" s="503"/>
      <c r="R982" s="503"/>
      <c r="S982" s="503"/>
      <c r="T982" s="503"/>
      <c r="U982" s="503"/>
      <c r="V982" s="503"/>
      <c r="W982" s="503"/>
      <c r="X982" s="503"/>
      <c r="Y982" s="503"/>
      <c r="Z982" s="503"/>
    </row>
    <row r="983" spans="1:26" ht="13.5" customHeight="1">
      <c r="A983" s="503"/>
      <c r="B983" s="503"/>
      <c r="C983" s="503"/>
      <c r="D983" s="503"/>
      <c r="E983" s="503"/>
      <c r="F983" s="503"/>
      <c r="G983" s="503"/>
      <c r="H983" s="503"/>
      <c r="I983" s="503"/>
      <c r="J983" s="503"/>
      <c r="K983" s="503"/>
      <c r="L983" s="503"/>
      <c r="M983" s="503"/>
      <c r="N983" s="503"/>
      <c r="O983" s="503"/>
      <c r="P983" s="503"/>
      <c r="Q983" s="503"/>
      <c r="R983" s="503"/>
      <c r="S983" s="503"/>
      <c r="T983" s="503"/>
      <c r="U983" s="503"/>
      <c r="V983" s="503"/>
      <c r="W983" s="503"/>
      <c r="X983" s="503"/>
      <c r="Y983" s="503"/>
      <c r="Z983" s="503"/>
    </row>
    <row r="984" spans="1:26" ht="13.5" customHeight="1">
      <c r="A984" s="503"/>
      <c r="B984" s="503"/>
      <c r="C984" s="503"/>
      <c r="D984" s="503"/>
      <c r="E984" s="503"/>
      <c r="F984" s="503"/>
      <c r="G984" s="503"/>
      <c r="H984" s="503"/>
      <c r="I984" s="503"/>
      <c r="J984" s="503"/>
      <c r="K984" s="503"/>
      <c r="L984" s="503"/>
      <c r="M984" s="503"/>
      <c r="N984" s="503"/>
      <c r="O984" s="503"/>
      <c r="P984" s="503"/>
      <c r="Q984" s="503"/>
      <c r="R984" s="503"/>
      <c r="S984" s="503"/>
      <c r="T984" s="503"/>
      <c r="U984" s="503"/>
      <c r="V984" s="503"/>
      <c r="W984" s="503"/>
      <c r="X984" s="503"/>
      <c r="Y984" s="503"/>
      <c r="Z984" s="503"/>
    </row>
    <row r="985" spans="1:26" ht="13.5" customHeight="1">
      <c r="A985" s="503"/>
      <c r="B985" s="503"/>
      <c r="C985" s="503"/>
      <c r="D985" s="503"/>
      <c r="E985" s="503"/>
      <c r="F985" s="503"/>
      <c r="G985" s="503"/>
      <c r="H985" s="503"/>
      <c r="I985" s="503"/>
      <c r="J985" s="503"/>
      <c r="K985" s="503"/>
      <c r="L985" s="503"/>
      <c r="M985" s="503"/>
      <c r="N985" s="503"/>
      <c r="O985" s="503"/>
      <c r="P985" s="503"/>
      <c r="Q985" s="503"/>
      <c r="R985" s="503"/>
      <c r="S985" s="503"/>
      <c r="T985" s="503"/>
      <c r="U985" s="503"/>
      <c r="V985" s="503"/>
      <c r="W985" s="503"/>
      <c r="X985" s="503"/>
      <c r="Y985" s="503"/>
      <c r="Z985" s="503"/>
    </row>
    <row r="986" spans="1:26" ht="13.5" customHeight="1">
      <c r="A986" s="503"/>
      <c r="B986" s="503"/>
      <c r="C986" s="503"/>
      <c r="D986" s="503"/>
      <c r="E986" s="503"/>
      <c r="F986" s="503"/>
      <c r="G986" s="503"/>
      <c r="H986" s="503"/>
      <c r="I986" s="503"/>
      <c r="J986" s="503"/>
      <c r="K986" s="503"/>
      <c r="L986" s="503"/>
      <c r="M986" s="503"/>
      <c r="N986" s="503"/>
      <c r="O986" s="503"/>
      <c r="P986" s="503"/>
      <c r="Q986" s="503"/>
      <c r="R986" s="503"/>
      <c r="S986" s="503"/>
      <c r="T986" s="503"/>
      <c r="U986" s="503"/>
      <c r="V986" s="503"/>
      <c r="W986" s="503"/>
      <c r="X986" s="503"/>
      <c r="Y986" s="503"/>
      <c r="Z986" s="503"/>
    </row>
    <row r="987" spans="1:26" ht="13.5" customHeight="1">
      <c r="A987" s="503"/>
      <c r="B987" s="503"/>
      <c r="C987" s="503"/>
      <c r="D987" s="503"/>
      <c r="E987" s="503"/>
      <c r="F987" s="503"/>
      <c r="G987" s="503"/>
      <c r="H987" s="503"/>
      <c r="I987" s="503"/>
      <c r="J987" s="503"/>
      <c r="K987" s="503"/>
      <c r="L987" s="503"/>
      <c r="M987" s="503"/>
      <c r="N987" s="503"/>
      <c r="O987" s="503"/>
      <c r="P987" s="503"/>
      <c r="Q987" s="503"/>
      <c r="R987" s="503"/>
      <c r="S987" s="503"/>
      <c r="T987" s="503"/>
      <c r="U987" s="503"/>
      <c r="V987" s="503"/>
      <c r="W987" s="503"/>
      <c r="X987" s="503"/>
      <c r="Y987" s="503"/>
      <c r="Z987" s="503"/>
    </row>
    <row r="988" spans="1:26" ht="13.5" customHeight="1">
      <c r="A988" s="503"/>
      <c r="B988" s="503"/>
      <c r="C988" s="503"/>
      <c r="D988" s="503"/>
      <c r="E988" s="503"/>
      <c r="F988" s="503"/>
      <c r="G988" s="503"/>
      <c r="H988" s="503"/>
      <c r="I988" s="503"/>
      <c r="J988" s="503"/>
      <c r="K988" s="503"/>
      <c r="L988" s="503"/>
      <c r="M988" s="503"/>
      <c r="N988" s="503"/>
      <c r="O988" s="503"/>
      <c r="P988" s="503"/>
      <c r="Q988" s="503"/>
      <c r="R988" s="503"/>
      <c r="S988" s="503"/>
      <c r="T988" s="503"/>
      <c r="U988" s="503"/>
      <c r="V988" s="503"/>
      <c r="W988" s="503"/>
      <c r="X988" s="503"/>
      <c r="Y988" s="503"/>
      <c r="Z988" s="503"/>
    </row>
    <row r="989" spans="1:26" ht="13.5" customHeight="1">
      <c r="A989" s="503"/>
      <c r="B989" s="503"/>
      <c r="C989" s="503"/>
      <c r="D989" s="503"/>
      <c r="E989" s="503"/>
      <c r="F989" s="503"/>
      <c r="G989" s="503"/>
      <c r="H989" s="503"/>
      <c r="I989" s="503"/>
      <c r="J989" s="503"/>
      <c r="K989" s="503"/>
      <c r="L989" s="503"/>
      <c r="M989" s="503"/>
      <c r="N989" s="503"/>
      <c r="O989" s="503"/>
      <c r="P989" s="503"/>
      <c r="Q989" s="503"/>
      <c r="R989" s="503"/>
      <c r="S989" s="503"/>
      <c r="T989" s="503"/>
      <c r="U989" s="503"/>
      <c r="V989" s="503"/>
      <c r="W989" s="503"/>
      <c r="X989" s="503"/>
      <c r="Y989" s="503"/>
      <c r="Z989" s="503"/>
    </row>
    <row r="990" spans="1:26" ht="13.5" customHeight="1">
      <c r="A990" s="503"/>
      <c r="B990" s="503"/>
      <c r="C990" s="503"/>
      <c r="D990" s="503"/>
      <c r="E990" s="503"/>
      <c r="F990" s="503"/>
      <c r="G990" s="503"/>
      <c r="H990" s="503"/>
      <c r="I990" s="503"/>
      <c r="J990" s="503"/>
      <c r="K990" s="503"/>
      <c r="L990" s="503"/>
      <c r="M990" s="503"/>
      <c r="N990" s="503"/>
      <c r="O990" s="503"/>
      <c r="P990" s="503"/>
      <c r="Q990" s="503"/>
      <c r="R990" s="503"/>
      <c r="S990" s="503"/>
      <c r="T990" s="503"/>
      <c r="U990" s="503"/>
      <c r="V990" s="503"/>
      <c r="W990" s="503"/>
      <c r="X990" s="503"/>
      <c r="Y990" s="503"/>
      <c r="Z990" s="503"/>
    </row>
    <row r="991" spans="1:26" ht="13.5" customHeight="1">
      <c r="A991" s="503"/>
      <c r="B991" s="503"/>
      <c r="C991" s="503"/>
      <c r="D991" s="503"/>
      <c r="E991" s="503"/>
      <c r="F991" s="503"/>
      <c r="G991" s="503"/>
      <c r="H991" s="503"/>
      <c r="I991" s="503"/>
      <c r="J991" s="503"/>
      <c r="K991" s="503"/>
      <c r="L991" s="503"/>
      <c r="M991" s="503"/>
      <c r="N991" s="503"/>
      <c r="O991" s="503"/>
      <c r="P991" s="503"/>
      <c r="Q991" s="503"/>
      <c r="R991" s="503"/>
      <c r="S991" s="503"/>
      <c r="T991" s="503"/>
      <c r="U991" s="503"/>
      <c r="V991" s="503"/>
      <c r="W991" s="503"/>
      <c r="X991" s="503"/>
      <c r="Y991" s="503"/>
      <c r="Z991" s="503"/>
    </row>
    <row r="992" spans="1:26" ht="13.5" customHeight="1">
      <c r="A992" s="503"/>
      <c r="B992" s="503"/>
      <c r="C992" s="503"/>
      <c r="D992" s="503"/>
      <c r="E992" s="503"/>
      <c r="F992" s="503"/>
      <c r="G992" s="503"/>
      <c r="H992" s="503"/>
      <c r="I992" s="503"/>
      <c r="J992" s="503"/>
      <c r="K992" s="503"/>
      <c r="L992" s="503"/>
      <c r="M992" s="503"/>
      <c r="N992" s="503"/>
      <c r="O992" s="503"/>
      <c r="P992" s="503"/>
      <c r="Q992" s="503"/>
      <c r="R992" s="503"/>
      <c r="S992" s="503"/>
      <c r="T992" s="503"/>
      <c r="U992" s="503"/>
      <c r="V992" s="503"/>
      <c r="W992" s="503"/>
      <c r="X992" s="503"/>
      <c r="Y992" s="503"/>
      <c r="Z992" s="503"/>
    </row>
    <row r="993" spans="1:26" ht="13.5" customHeight="1">
      <c r="A993" s="503"/>
      <c r="B993" s="503"/>
      <c r="C993" s="503"/>
      <c r="D993" s="503"/>
      <c r="E993" s="503"/>
      <c r="F993" s="503"/>
      <c r="G993" s="503"/>
      <c r="H993" s="503"/>
      <c r="I993" s="503"/>
      <c r="J993" s="503"/>
      <c r="K993" s="503"/>
      <c r="L993" s="503"/>
      <c r="M993" s="503"/>
      <c r="N993" s="503"/>
      <c r="O993" s="503"/>
      <c r="P993" s="503"/>
      <c r="Q993" s="503"/>
      <c r="R993" s="503"/>
      <c r="S993" s="503"/>
      <c r="T993" s="503"/>
      <c r="U993" s="503"/>
      <c r="V993" s="503"/>
      <c r="W993" s="503"/>
      <c r="X993" s="503"/>
      <c r="Y993" s="503"/>
      <c r="Z993" s="503"/>
    </row>
    <row r="994" spans="1:26" ht="13.5" customHeight="1">
      <c r="A994" s="503"/>
      <c r="B994" s="503"/>
      <c r="C994" s="503"/>
      <c r="D994" s="503"/>
      <c r="E994" s="503"/>
      <c r="F994" s="503"/>
      <c r="G994" s="503"/>
      <c r="H994" s="503"/>
      <c r="I994" s="503"/>
      <c r="J994" s="503"/>
      <c r="K994" s="503"/>
      <c r="L994" s="503"/>
      <c r="M994" s="503"/>
      <c r="N994" s="503"/>
      <c r="O994" s="503"/>
      <c r="P994" s="503"/>
      <c r="Q994" s="503"/>
      <c r="R994" s="503"/>
      <c r="S994" s="503"/>
      <c r="T994" s="503"/>
      <c r="U994" s="503"/>
      <c r="V994" s="503"/>
      <c r="W994" s="503"/>
      <c r="X994" s="503"/>
      <c r="Y994" s="503"/>
      <c r="Z994" s="503"/>
    </row>
    <row r="995" spans="1:26" ht="13.5" customHeight="1">
      <c r="A995" s="503"/>
      <c r="B995" s="503"/>
      <c r="C995" s="503"/>
      <c r="D995" s="503"/>
      <c r="E995" s="503"/>
      <c r="F995" s="503"/>
      <c r="G995" s="503"/>
      <c r="H995" s="503"/>
      <c r="I995" s="503"/>
      <c r="J995" s="503"/>
      <c r="K995" s="503"/>
      <c r="L995" s="503"/>
      <c r="M995" s="503"/>
      <c r="N995" s="503"/>
      <c r="O995" s="503"/>
      <c r="P995" s="503"/>
      <c r="Q995" s="503"/>
      <c r="R995" s="503"/>
      <c r="S995" s="503"/>
      <c r="T995" s="503"/>
      <c r="U995" s="503"/>
      <c r="V995" s="503"/>
      <c r="W995" s="503"/>
      <c r="X995" s="503"/>
      <c r="Y995" s="503"/>
      <c r="Z995" s="503"/>
    </row>
    <row r="996" spans="1:26" ht="13.5" customHeight="1">
      <c r="A996" s="503"/>
      <c r="B996" s="503"/>
      <c r="C996" s="503"/>
      <c r="D996" s="503"/>
      <c r="E996" s="503"/>
      <c r="F996" s="503"/>
      <c r="G996" s="503"/>
      <c r="H996" s="503"/>
      <c r="I996" s="503"/>
      <c r="J996" s="503"/>
      <c r="K996" s="503"/>
      <c r="L996" s="503"/>
      <c r="M996" s="503"/>
      <c r="N996" s="503"/>
      <c r="O996" s="503"/>
      <c r="P996" s="503"/>
      <c r="Q996" s="503"/>
      <c r="R996" s="503"/>
      <c r="S996" s="503"/>
      <c r="T996" s="503"/>
      <c r="U996" s="503"/>
      <c r="V996" s="503"/>
      <c r="W996" s="503"/>
      <c r="X996" s="503"/>
      <c r="Y996" s="503"/>
      <c r="Z996" s="503"/>
    </row>
    <row r="997" spans="1:26" ht="13.5" customHeight="1">
      <c r="A997" s="503"/>
      <c r="B997" s="503"/>
      <c r="C997" s="503"/>
      <c r="D997" s="503"/>
      <c r="E997" s="503"/>
      <c r="F997" s="503"/>
      <c r="G997" s="503"/>
      <c r="H997" s="503"/>
      <c r="I997" s="503"/>
      <c r="J997" s="503"/>
      <c r="K997" s="503"/>
      <c r="L997" s="503"/>
      <c r="M997" s="503"/>
      <c r="N997" s="503"/>
      <c r="O997" s="503"/>
      <c r="P997" s="503"/>
      <c r="Q997" s="503"/>
      <c r="R997" s="503"/>
      <c r="S997" s="503"/>
      <c r="T997" s="503"/>
      <c r="U997" s="503"/>
      <c r="V997" s="503"/>
      <c r="W997" s="503"/>
      <c r="X997" s="503"/>
      <c r="Y997" s="503"/>
      <c r="Z997" s="503"/>
    </row>
    <row r="998" spans="1:26" ht="13.5" customHeight="1">
      <c r="A998" s="503"/>
      <c r="B998" s="503"/>
      <c r="C998" s="503"/>
      <c r="D998" s="503"/>
      <c r="E998" s="503"/>
      <c r="F998" s="503"/>
      <c r="G998" s="503"/>
      <c r="H998" s="503"/>
      <c r="I998" s="503"/>
      <c r="J998" s="503"/>
      <c r="K998" s="503"/>
      <c r="L998" s="503"/>
      <c r="M998" s="503"/>
      <c r="N998" s="503"/>
      <c r="O998" s="503"/>
      <c r="P998" s="503"/>
      <c r="Q998" s="503"/>
      <c r="R998" s="503"/>
      <c r="S998" s="503"/>
      <c r="T998" s="503"/>
      <c r="U998" s="503"/>
      <c r="V998" s="503"/>
      <c r="W998" s="503"/>
      <c r="X998" s="503"/>
      <c r="Y998" s="503"/>
      <c r="Z998" s="503"/>
    </row>
    <row r="999" spans="1:26" ht="13.5" customHeight="1">
      <c r="A999" s="503"/>
      <c r="B999" s="503"/>
      <c r="C999" s="503"/>
      <c r="D999" s="503"/>
      <c r="E999" s="503"/>
      <c r="F999" s="503"/>
      <c r="G999" s="503"/>
      <c r="H999" s="503"/>
      <c r="I999" s="503"/>
      <c r="J999" s="503"/>
      <c r="K999" s="503"/>
      <c r="L999" s="503"/>
      <c r="M999" s="503"/>
      <c r="N999" s="503"/>
      <c r="O999" s="503"/>
      <c r="P999" s="503"/>
      <c r="Q999" s="503"/>
      <c r="R999" s="503"/>
      <c r="S999" s="503"/>
      <c r="T999" s="503"/>
      <c r="U999" s="503"/>
      <c r="V999" s="503"/>
      <c r="W999" s="503"/>
      <c r="X999" s="503"/>
      <c r="Y999" s="503"/>
      <c r="Z999" s="503"/>
    </row>
    <row r="1000" spans="1:26" ht="13.5" customHeight="1">
      <c r="A1000" s="503"/>
      <c r="B1000" s="503"/>
      <c r="C1000" s="503"/>
      <c r="D1000" s="503"/>
      <c r="E1000" s="503"/>
      <c r="F1000" s="503"/>
      <c r="G1000" s="503"/>
      <c r="H1000" s="503"/>
      <c r="I1000" s="503"/>
      <c r="J1000" s="503"/>
      <c r="K1000" s="503"/>
      <c r="L1000" s="503"/>
      <c r="M1000" s="503"/>
      <c r="N1000" s="503"/>
      <c r="O1000" s="503"/>
      <c r="P1000" s="503"/>
      <c r="Q1000" s="503"/>
      <c r="R1000" s="503"/>
      <c r="S1000" s="503"/>
      <c r="T1000" s="503"/>
      <c r="U1000" s="503"/>
      <c r="V1000" s="503"/>
      <c r="W1000" s="503"/>
      <c r="X1000" s="503"/>
      <c r="Y1000" s="503"/>
      <c r="Z1000" s="503"/>
    </row>
  </sheetData>
  <pageMargins left="0.7" right="0.7" top="0.75" bottom="0.75" header="0" footer="0"/>
  <pageSetup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PLAN DE MEJORAMIENTO</vt:lpstr>
      <vt:lpstr>Hoja2</vt:lpstr>
      <vt:lpstr>RESUMEN</vt:lpstr>
      <vt:lpstr>INDIVIDUAL</vt:lpstr>
      <vt:lpstr>H.CERRADOS</vt:lpstr>
      <vt:lpstr>TABLA DINÁMICA</vt:lpstr>
      <vt:lpstr>Hoja1</vt:lpstr>
      <vt:lpstr>PRIORIZADO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Catalina Carranza Álvarez</cp:lastModifiedBy>
  <cp:lastPrinted>2022-08-01T15:23:25Z</cp:lastPrinted>
  <dcterms:created xsi:type="dcterms:W3CDTF">2022-05-20T20:29:13Z</dcterms:created>
  <dcterms:modified xsi:type="dcterms:W3CDTF">2022-08-10T01:53:27Z</dcterms:modified>
</cp:coreProperties>
</file>